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Downloads/"/>
    </mc:Choice>
  </mc:AlternateContent>
  <xr:revisionPtr revIDLastSave="0" documentId="8_{A56171E4-A864-044B-9DEF-915E52424B33}" xr6:coauthVersionLast="47" xr6:coauthVersionMax="47" xr10:uidLastSave="{00000000-0000-0000-0000-000000000000}"/>
  <bookViews>
    <workbookView xWindow="0" yWindow="740" windowWidth="38400" windowHeight="17400" activeTab="2" xr2:uid="{9814F2EB-CC8D-4BC8-987F-2877F040D9E2}"/>
  </bookViews>
  <sheets>
    <sheet name="LivingAnnuity" sheetId="1" r:id="rId1"/>
    <sheet name="VersionRecord" sheetId="6" state="hidden" r:id="rId2"/>
    <sheet name="LifeAnnuity" sheetId="3" r:id="rId3"/>
    <sheet name="SA85-90" sheetId="4" state="hidden" r:id="rId4"/>
    <sheet name="SA85-90 (light)" sheetId="5" state="hidden" r:id="rId5"/>
    <sheet name="Tax" sheetId="2" state="hidden" r:id="rId6"/>
  </sheets>
  <externalReferences>
    <externalReference r:id="rId7"/>
  </externalReferences>
  <definedNames>
    <definedName name="_xleta.TEXT" hidden="1" xlm="1">#NAME?</definedName>
    <definedName name="AmountInvested" localSheetId="2">LifeAnnuity!$AH$5</definedName>
    <definedName name="AmountInvested">LivingAnnuity!$AH$5</definedName>
    <definedName name="CheckTotal" localSheetId="2">LifeAnnuity!$AH$20</definedName>
    <definedName name="CheckTotal">LivingAnnuity!$AH$20</definedName>
    <definedName name="DrawdownPercentage" localSheetId="2">LifeAnnuity!#REF!</definedName>
    <definedName name="DrawdownPercentage">LivingAnnuity!$C$5</definedName>
    <definedName name="ExpectedLifeYearsRemaining" localSheetId="2">LifeAnnuity!$AH$10</definedName>
    <definedName name="ExpectedLifeYearsRemaining">LivingAnnuity!$AH$10</definedName>
    <definedName name="ExpectedPaymentPeriod" localSheetId="2">LifeAnnuity!$AH$9</definedName>
    <definedName name="ExpectedPaymentPeriod">LivingAnnuity!$AH$9</definedName>
    <definedName name="FundsAtEndofDrawdown" localSheetId="2">LifeAnnuity!$C$9</definedName>
    <definedName name="FundsAtEndofDrawdown">LivingAnnuity!$C$11</definedName>
    <definedName name="MonthlyBenefit" localSheetId="2">LifeAnnuity!$AH$6</definedName>
    <definedName name="MonthlyBenefit">LivingAnnuity!$AH$6</definedName>
    <definedName name="NoOfFullPmtsToAnnuitant" localSheetId="2">LifeAnnuity!$AH$7</definedName>
    <definedName name="NoOfFullPmtsToAnnuitant">LivingAnnuity!$AH$7</definedName>
    <definedName name="Notice1" localSheetId="2">LifeAnnuity!$B$11:$C$11</definedName>
    <definedName name="Notice1">LivingAnnuity!$B$13:$C$13</definedName>
    <definedName name="PresentValueOfAllCharges" localSheetId="2">LifeAnnuity!$AH$18</definedName>
    <definedName name="PresentValueOfAllCharges">LivingAnnuity!$AH$18</definedName>
    <definedName name="PresentValueOfAssetManagementCharges" localSheetId="2">LifeAnnuity!$AH$15</definedName>
    <definedName name="PresentValueOfAssetManagementCharges">LivingAnnuity!$AH$15</definedName>
    <definedName name="PresentValueOfBenefitsToAnnuitant" localSheetId="2">LifeAnnuity!$AH$4</definedName>
    <definedName name="PresentValueOfBenefitsToAnnuitant">LivingAnnuity!$AH$4</definedName>
    <definedName name="PresentValueOfBenefitsToAnnuitantExclFuneral" localSheetId="2">LifeAnnuity!$AH$19</definedName>
    <definedName name="PresentValueOfBenefitsToAnnuitantExclFuneral">LivingAnnuity!$AH$19</definedName>
    <definedName name="PresentValueOfCommissionPayments" localSheetId="2">LifeAnnuity!$AH$17</definedName>
    <definedName name="PresentValueOfCommissionPayments">LivingAnnuity!$AH$17</definedName>
    <definedName name="PresentValueOfFeesToInsurer" localSheetId="2">LifeAnnuity!$AH$12</definedName>
    <definedName name="PresentValueOfFeesToInsurer">LivingAnnuity!$AH$12</definedName>
    <definedName name="PVOfFeesAsOfAssetsManaged" localSheetId="2">LifeAnnuity!$AH$13</definedName>
    <definedName name="PVOfFeesAsOfAssetsManaged">LivingAnnuity!$AH$13</definedName>
    <definedName name="RemainderPaidInFinalPayment" localSheetId="2">LifeAnnuity!$AH$8</definedName>
    <definedName name="RemainderPaidInFinalPayment">LivingAnnuity!$AH$8</definedName>
    <definedName name="SA8590Light">'SA85-90 (light)'!$B$10:$F$96</definedName>
    <definedName name="SolveLifeAnnuity" localSheetId="2">LifeAnnuity!$C$33</definedName>
    <definedName name="SolveLifeAnnuity">LivingAnnuity!$C$39</definedName>
    <definedName name="solver_adj" localSheetId="2" hidden="1">LifeAnnuity!#REF!</definedName>
    <definedName name="solver_adj" localSheetId="0" hidden="1">LivingAnnuity!$C$5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LifeAnnuity!$C$34</definedName>
    <definedName name="solver_lhs1" localSheetId="0" hidden="1">LivingAnnuity!$C$40</definedName>
    <definedName name="solver_lhs2" localSheetId="2" hidden="1">LifeAnnuity!$C$32</definedName>
    <definedName name="solver_lhs2" localSheetId="0" hidden="1">LivingAnnuity!$C$38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1</definedName>
    <definedName name="solver_num" localSheetId="0" hidden="1">1</definedName>
    <definedName name="solver_nwt" localSheetId="2" hidden="1">1</definedName>
    <definedName name="solver_nwt" localSheetId="0" hidden="1">1</definedName>
    <definedName name="solver_opt" localSheetId="2" hidden="1">LifeAnnuity!$C$32</definedName>
    <definedName name="solver_opt" localSheetId="0" hidden="1">LivingAnnuity!$C$38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2" hidden="1">1</definedName>
    <definedName name="solver_rbv" localSheetId="0" hidden="1">1</definedName>
    <definedName name="solver_rel1" localSheetId="2" hidden="1">2</definedName>
    <definedName name="solver_rel1" localSheetId="0" hidden="1">2</definedName>
    <definedName name="solver_rel2" localSheetId="2" hidden="1">2</definedName>
    <definedName name="solver_rel2" localSheetId="0" hidden="1">2</definedName>
    <definedName name="solver_rhs1" localSheetId="2" hidden="1">0</definedName>
    <definedName name="solver_rhs1" localSheetId="0" hidden="1">0</definedName>
    <definedName name="solver_rhs2" localSheetId="2" hidden="1">0</definedName>
    <definedName name="solver_rhs2" localSheetId="0" hidden="1">0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  <definedName name="SolveZeroAt100" localSheetId="2">LifeAnnuity!$C$32</definedName>
    <definedName name="SolveZeroAt100">LivingAnnuity!$C$38</definedName>
    <definedName name="StartofLA" localSheetId="2">LifeAnnuity!$C$3</definedName>
    <definedName name="StartofLA">LivingAnnuity!$C$3</definedName>
    <definedName name="StartofRA" localSheetId="2">LifeAnnuity!$C$3</definedName>
    <definedName name="StartofRA">LivingAnnuity!$C$6</definedName>
    <definedName name="SumOfAssetManagementCharges" localSheetId="2">LifeAnnuity!$AH$14</definedName>
    <definedName name="SumOfAssetManagementCharges">LivingAnnuity!$AH$14</definedName>
    <definedName name="SumOfBenefitsToAnnuitant" localSheetId="2">LifeAnnuity!$AH$3</definedName>
    <definedName name="SumOfBenefitsToAnnuitant">LivingAnnuity!$AH$3</definedName>
    <definedName name="SumOfCommissionPayments" localSheetId="2">LifeAnnuity!$AH$16</definedName>
    <definedName name="SumOfCommissionPayments">LivingAnnuity!$AH$16</definedName>
    <definedName name="SumOfFeesToInsurer" localSheetId="2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20" i="1" l="1"/>
  <c r="CC20" i="1"/>
  <c r="CB20" i="1"/>
  <c r="CA20" i="1"/>
  <c r="BZ20" i="1"/>
  <c r="BY20" i="1"/>
  <c r="BX20" i="1"/>
  <c r="BW20" i="1"/>
  <c r="BV20" i="1"/>
  <c r="BU20" i="1"/>
  <c r="CD18" i="1"/>
  <c r="CC18" i="1"/>
  <c r="CB18" i="1"/>
  <c r="CA18" i="1"/>
  <c r="BZ18" i="1"/>
  <c r="BY18" i="1"/>
  <c r="BW8" i="1" s="1"/>
  <c r="BX8" i="1" s="1"/>
  <c r="BW6" i="1"/>
  <c r="BX6" i="1" s="1"/>
  <c r="BU18" i="1"/>
  <c r="CD17" i="1"/>
  <c r="BT13" i="1" s="1"/>
  <c r="BU13" i="1" s="1"/>
  <c r="CC17" i="1"/>
  <c r="CB17" i="1"/>
  <c r="BT11" i="1" s="1"/>
  <c r="CA17" i="1"/>
  <c r="BT10" i="1" s="1"/>
  <c r="BU10" i="1" s="1"/>
  <c r="BZ17" i="1"/>
  <c r="BY17" i="1"/>
  <c r="BT8" i="1" s="1"/>
  <c r="BX17" i="1"/>
  <c r="BW17" i="1"/>
  <c r="BV17" i="1"/>
  <c r="BT5" i="1" s="1"/>
  <c r="BU5" i="1" s="1"/>
  <c r="CD16" i="1"/>
  <c r="CC16" i="1"/>
  <c r="CB16" i="1"/>
  <c r="CA16" i="1"/>
  <c r="BZ16" i="1"/>
  <c r="BY16" i="1"/>
  <c r="BX16" i="1"/>
  <c r="BW16" i="1"/>
  <c r="BV16" i="1"/>
  <c r="BW13" i="1"/>
  <c r="BX13" i="1" s="1"/>
  <c r="BW12" i="1"/>
  <c r="BX12" i="1" s="1"/>
  <c r="BT12" i="1"/>
  <c r="BU12" i="1" s="1"/>
  <c r="BW11" i="1"/>
  <c r="BX11" i="1" s="1"/>
  <c r="BW10" i="1"/>
  <c r="BX10" i="1" s="1"/>
  <c r="BW9" i="1"/>
  <c r="BX9" i="1" s="1"/>
  <c r="BT9" i="1"/>
  <c r="BU9" i="1" s="1"/>
  <c r="BW7" i="1"/>
  <c r="BX7" i="1" s="1"/>
  <c r="BT7" i="1"/>
  <c r="BU7" i="1" s="1"/>
  <c r="BT6" i="1"/>
  <c r="BU6" i="1" s="1"/>
  <c r="BW5" i="1"/>
  <c r="BX5" i="1" s="1"/>
  <c r="BV4" i="1"/>
  <c r="BU4" i="1"/>
  <c r="BW16" i="3"/>
  <c r="CD16" i="3"/>
  <c r="CC16" i="3"/>
  <c r="CB16" i="3"/>
  <c r="CA16" i="3"/>
  <c r="BZ16" i="3"/>
  <c r="BY16" i="3"/>
  <c r="BX16" i="3"/>
  <c r="BV16" i="3"/>
  <c r="BW13" i="3"/>
  <c r="BX13" i="3" s="1"/>
  <c r="BW12" i="3"/>
  <c r="BX12" i="3" s="1"/>
  <c r="BW11" i="3"/>
  <c r="BX11" i="3" s="1"/>
  <c r="BW10" i="3"/>
  <c r="BX10" i="3" s="1"/>
  <c r="BW9" i="3"/>
  <c r="BX9" i="3" s="1"/>
  <c r="BW8" i="3"/>
  <c r="BX8" i="3" s="1"/>
  <c r="BW7" i="3"/>
  <c r="BX7" i="3" s="1"/>
  <c r="BW6" i="3"/>
  <c r="BX6" i="3" s="1"/>
  <c r="BW5" i="3"/>
  <c r="BW4" i="3" s="1"/>
  <c r="BX4" i="3" s="1"/>
  <c r="BT13" i="3"/>
  <c r="BT12" i="3"/>
  <c r="BU12" i="3" s="1"/>
  <c r="BT11" i="3"/>
  <c r="BU11" i="3" s="1"/>
  <c r="BT10" i="3"/>
  <c r="BU10" i="3" s="1"/>
  <c r="BT9" i="3"/>
  <c r="BT8" i="3"/>
  <c r="BT7" i="3"/>
  <c r="BU7" i="3" s="1"/>
  <c r="BT6" i="3"/>
  <c r="BU6" i="3" s="1"/>
  <c r="BT5" i="3"/>
  <c r="BU5" i="3" s="1"/>
  <c r="CD17" i="3"/>
  <c r="CC17" i="3"/>
  <c r="CB17" i="3"/>
  <c r="CA17" i="3"/>
  <c r="BZ17" i="3"/>
  <c r="BY17" i="3"/>
  <c r="BX17" i="3"/>
  <c r="BW17" i="3"/>
  <c r="BV17" i="3"/>
  <c r="CD18" i="3"/>
  <c r="CC18" i="3"/>
  <c r="CB18" i="3"/>
  <c r="CA18" i="3"/>
  <c r="BZ18" i="3"/>
  <c r="BY18" i="3"/>
  <c r="BU18" i="3"/>
  <c r="CD20" i="3"/>
  <c r="CC20" i="3"/>
  <c r="CB20" i="3"/>
  <c r="CA20" i="3"/>
  <c r="BZ20" i="3"/>
  <c r="BY20" i="3"/>
  <c r="BX20" i="3"/>
  <c r="BW20" i="3"/>
  <c r="BV20" i="3"/>
  <c r="BU20" i="3"/>
  <c r="BO786" i="1"/>
  <c r="BV4" i="3"/>
  <c r="BU4" i="3"/>
  <c r="BO5" i="3"/>
  <c r="BO5" i="1"/>
  <c r="BO6" i="1" s="1"/>
  <c r="AK28" i="3"/>
  <c r="AL28" i="3"/>
  <c r="AK29" i="3"/>
  <c r="AL29" i="3"/>
  <c r="AK30" i="3"/>
  <c r="AL30" i="3"/>
  <c r="AK31" i="3"/>
  <c r="AL31" i="3"/>
  <c r="AK32" i="3"/>
  <c r="AL32" i="3"/>
  <c r="AK33" i="3"/>
  <c r="AL33" i="3"/>
  <c r="AK34" i="3"/>
  <c r="AL34" i="3"/>
  <c r="AK35" i="3"/>
  <c r="AL35" i="3"/>
  <c r="AK36" i="3"/>
  <c r="AL36" i="3"/>
  <c r="AK37" i="3"/>
  <c r="AL37" i="3"/>
  <c r="AK38" i="3"/>
  <c r="AL38" i="3"/>
  <c r="AK39" i="3"/>
  <c r="AL39" i="3"/>
  <c r="AK40" i="3"/>
  <c r="AL40" i="3"/>
  <c r="AK41" i="3"/>
  <c r="AL41" i="3"/>
  <c r="AK42" i="3"/>
  <c r="AL42" i="3"/>
  <c r="AK43" i="3"/>
  <c r="AL43" i="3"/>
  <c r="AK44" i="3"/>
  <c r="AL44" i="3"/>
  <c r="AK45" i="3"/>
  <c r="AL45" i="3"/>
  <c r="AK46" i="3"/>
  <c r="AL46" i="3"/>
  <c r="AK47" i="3"/>
  <c r="AL47" i="3"/>
  <c r="AK48" i="3"/>
  <c r="AL48" i="3"/>
  <c r="AK49" i="3"/>
  <c r="AL49" i="3"/>
  <c r="AK50" i="3"/>
  <c r="AL50" i="3"/>
  <c r="AK51" i="3"/>
  <c r="AO4" i="3" s="1"/>
  <c r="AP4" i="3" s="1"/>
  <c r="AL51" i="3"/>
  <c r="AK52" i="3"/>
  <c r="AL52" i="3"/>
  <c r="AK53" i="3"/>
  <c r="AL53" i="3"/>
  <c r="AK54" i="3"/>
  <c r="AL54" i="3"/>
  <c r="AK55" i="3"/>
  <c r="AL55" i="3"/>
  <c r="AK56" i="3"/>
  <c r="AL56" i="3"/>
  <c r="AK57" i="3"/>
  <c r="AL57" i="3"/>
  <c r="AK58" i="3"/>
  <c r="AL58" i="3"/>
  <c r="AK59" i="3"/>
  <c r="AL59" i="3"/>
  <c r="AK60" i="3"/>
  <c r="AL60" i="3"/>
  <c r="AK61" i="3"/>
  <c r="AL61" i="3"/>
  <c r="AK62" i="3"/>
  <c r="AL62" i="3"/>
  <c r="AK63" i="3"/>
  <c r="AL63" i="3"/>
  <c r="AK64" i="3"/>
  <c r="AL64" i="3"/>
  <c r="AK65" i="3"/>
  <c r="AL65" i="3"/>
  <c r="AK66" i="3"/>
  <c r="AL66" i="3"/>
  <c r="AK67" i="3"/>
  <c r="AL67" i="3"/>
  <c r="AK68" i="3"/>
  <c r="AL68" i="3"/>
  <c r="AK69" i="3"/>
  <c r="AL69" i="3"/>
  <c r="AK70" i="3"/>
  <c r="AL70" i="3"/>
  <c r="AK71" i="3"/>
  <c r="AL71" i="3"/>
  <c r="AK72" i="3"/>
  <c r="AL72" i="3"/>
  <c r="AK73" i="3"/>
  <c r="AL73" i="3"/>
  <c r="AK74" i="3"/>
  <c r="AL74" i="3"/>
  <c r="AK75" i="3"/>
  <c r="AL75" i="3"/>
  <c r="AK76" i="3"/>
  <c r="AL76" i="3"/>
  <c r="AK77" i="3"/>
  <c r="AL77" i="3"/>
  <c r="AK78" i="3"/>
  <c r="AL78" i="3"/>
  <c r="AK79" i="3"/>
  <c r="AL79" i="3"/>
  <c r="AK80" i="3"/>
  <c r="AL80" i="3"/>
  <c r="AK81" i="3"/>
  <c r="AL81" i="3"/>
  <c r="AK82" i="3"/>
  <c r="AL82" i="3"/>
  <c r="AK83" i="3"/>
  <c r="AL83" i="3"/>
  <c r="AK84" i="3"/>
  <c r="AL84" i="3"/>
  <c r="AK85" i="3"/>
  <c r="AL85" i="3"/>
  <c r="AK86" i="3"/>
  <c r="AL86" i="3"/>
  <c r="AK87" i="3"/>
  <c r="AL87" i="3"/>
  <c r="AK88" i="3"/>
  <c r="AL88" i="3"/>
  <c r="AK89" i="3"/>
  <c r="AL89" i="3"/>
  <c r="AK90" i="3"/>
  <c r="AL90" i="3"/>
  <c r="B40" i="1"/>
  <c r="F4" i="1"/>
  <c r="C9" i="1"/>
  <c r="B10" i="1"/>
  <c r="S4" i="3"/>
  <c r="B10" i="3"/>
  <c r="B33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C29" i="3"/>
  <c r="C10" i="3"/>
  <c r="D11" i="3" s="1"/>
  <c r="AS5" i="3"/>
  <c r="AS6" i="3" s="1"/>
  <c r="AH5" i="3"/>
  <c r="E5" i="3"/>
  <c r="AY4" i="3"/>
  <c r="AR4" i="3"/>
  <c r="I4" i="3"/>
  <c r="M4" i="3" s="1"/>
  <c r="F4" i="3"/>
  <c r="B12" i="1"/>
  <c r="C10" i="1"/>
  <c r="D10" i="1" s="1"/>
  <c r="C12" i="1"/>
  <c r="D12" i="1" s="1"/>
  <c r="B11" i="1"/>
  <c r="B39" i="1"/>
  <c r="AG6" i="1"/>
  <c r="S4" i="1"/>
  <c r="C35" i="1"/>
  <c r="BP151" i="1" l="1"/>
  <c r="BP451" i="1"/>
  <c r="BP167" i="1"/>
  <c r="BP199" i="1"/>
  <c r="BP207" i="1"/>
  <c r="BP215" i="1"/>
  <c r="BP263" i="1"/>
  <c r="BP135" i="1"/>
  <c r="BP271" i="1"/>
  <c r="BP143" i="1"/>
  <c r="BP323" i="1"/>
  <c r="BP579" i="1"/>
  <c r="BP10" i="1"/>
  <c r="BP16" i="1"/>
  <c r="BP1063" i="1"/>
  <c r="BP12" i="1"/>
  <c r="BP159" i="1"/>
  <c r="BP223" i="1"/>
  <c r="BP387" i="1"/>
  <c r="BP11" i="1"/>
  <c r="BP231" i="1"/>
  <c r="BP59" i="1"/>
  <c r="BP175" i="1"/>
  <c r="BP239" i="1"/>
  <c r="BP515" i="1"/>
  <c r="BP9" i="1"/>
  <c r="BP119" i="1"/>
  <c r="BP183" i="1"/>
  <c r="BP247" i="1"/>
  <c r="BP18" i="1"/>
  <c r="BP127" i="1"/>
  <c r="BP191" i="1"/>
  <c r="BP255" i="1"/>
  <c r="BP643" i="1"/>
  <c r="BP821" i="1"/>
  <c r="BP17" i="1"/>
  <c r="BP51" i="1"/>
  <c r="BP115" i="1"/>
  <c r="BP126" i="1"/>
  <c r="BP134" i="1"/>
  <c r="BP142" i="1"/>
  <c r="BP150" i="1"/>
  <c r="BP158" i="1"/>
  <c r="BP166" i="1"/>
  <c r="BP174" i="1"/>
  <c r="BP182" i="1"/>
  <c r="BP190" i="1"/>
  <c r="BP198" i="1"/>
  <c r="BP206" i="1"/>
  <c r="BP214" i="1"/>
  <c r="BP222" i="1"/>
  <c r="BP230" i="1"/>
  <c r="BP238" i="1"/>
  <c r="BP246" i="1"/>
  <c r="BP254" i="1"/>
  <c r="BP262" i="1"/>
  <c r="BP270" i="1"/>
  <c r="BP315" i="1"/>
  <c r="BP379" i="1"/>
  <c r="BP443" i="1"/>
  <c r="BP507" i="1"/>
  <c r="BP571" i="1"/>
  <c r="BP635" i="1"/>
  <c r="BP706" i="1"/>
  <c r="BP807" i="1"/>
  <c r="BP910" i="1"/>
  <c r="BP1013" i="1"/>
  <c r="BP718" i="1"/>
  <c r="BP1026" i="1"/>
  <c r="BP19" i="1"/>
  <c r="BP67" i="1"/>
  <c r="BP120" i="1"/>
  <c r="BP128" i="1"/>
  <c r="BP136" i="1"/>
  <c r="BP144" i="1"/>
  <c r="BP152" i="1"/>
  <c r="BP160" i="1"/>
  <c r="BP168" i="1"/>
  <c r="BP176" i="1"/>
  <c r="BP184" i="1"/>
  <c r="BP192" i="1"/>
  <c r="BP200" i="1"/>
  <c r="BP208" i="1"/>
  <c r="BP216" i="1"/>
  <c r="BP224" i="1"/>
  <c r="BP232" i="1"/>
  <c r="BP240" i="1"/>
  <c r="BP248" i="1"/>
  <c r="BP256" i="1"/>
  <c r="BP264" i="1"/>
  <c r="BP272" i="1"/>
  <c r="BP331" i="1"/>
  <c r="BP395" i="1"/>
  <c r="BP459" i="1"/>
  <c r="BP523" i="1"/>
  <c r="BP587" i="1"/>
  <c r="BP651" i="1"/>
  <c r="BP731" i="1"/>
  <c r="BP834" i="1"/>
  <c r="BP935" i="1"/>
  <c r="BP1039" i="1"/>
  <c r="BP923" i="1"/>
  <c r="BP20" i="1"/>
  <c r="BP75" i="1"/>
  <c r="BP121" i="1"/>
  <c r="BP129" i="1"/>
  <c r="BP137" i="1"/>
  <c r="BP145" i="1"/>
  <c r="BP153" i="1"/>
  <c r="BP161" i="1"/>
  <c r="BP169" i="1"/>
  <c r="BP177" i="1"/>
  <c r="BP185" i="1"/>
  <c r="BP193" i="1"/>
  <c r="BP201" i="1"/>
  <c r="BP209" i="1"/>
  <c r="BP217" i="1"/>
  <c r="BP225" i="1"/>
  <c r="BP233" i="1"/>
  <c r="BP241" i="1"/>
  <c r="BP249" i="1"/>
  <c r="BP257" i="1"/>
  <c r="BP265" i="1"/>
  <c r="BP275" i="1"/>
  <c r="BP339" i="1"/>
  <c r="BP403" i="1"/>
  <c r="BP467" i="1"/>
  <c r="BP531" i="1"/>
  <c r="BP595" i="1"/>
  <c r="BP659" i="1"/>
  <c r="BP743" i="1"/>
  <c r="BP846" i="1"/>
  <c r="BP949" i="1"/>
  <c r="BU11" i="1"/>
  <c r="BP1542" i="1"/>
  <c r="BP1241" i="1"/>
  <c r="BP1119" i="1"/>
  <c r="BP1059" i="1"/>
  <c r="BP1035" i="1"/>
  <c r="BP1022" i="1"/>
  <c r="BP1010" i="1"/>
  <c r="BP997" i="1"/>
  <c r="BP983" i="1"/>
  <c r="BP971" i="1"/>
  <c r="BP958" i="1"/>
  <c r="BP946" i="1"/>
  <c r="BP933" i="1"/>
  <c r="BP919" i="1"/>
  <c r="BP907" i="1"/>
  <c r="BP894" i="1"/>
  <c r="BP882" i="1"/>
  <c r="BP869" i="1"/>
  <c r="BP855" i="1"/>
  <c r="BP843" i="1"/>
  <c r="BP830" i="1"/>
  <c r="BP818" i="1"/>
  <c r="BP805" i="1"/>
  <c r="BP791" i="1"/>
  <c r="BP779" i="1"/>
  <c r="BP766" i="1"/>
  <c r="BP754" i="1"/>
  <c r="BP741" i="1"/>
  <c r="BP727" i="1"/>
  <c r="BP715" i="1"/>
  <c r="BP702" i="1"/>
  <c r="BP690" i="1"/>
  <c r="BP681" i="1"/>
  <c r="BP673" i="1"/>
  <c r="BP665" i="1"/>
  <c r="BP657" i="1"/>
  <c r="BP649" i="1"/>
  <c r="BP641" i="1"/>
  <c r="BP633" i="1"/>
  <c r="BP625" i="1"/>
  <c r="BP617" i="1"/>
  <c r="BP609" i="1"/>
  <c r="BP601" i="1"/>
  <c r="BP593" i="1"/>
  <c r="BP585" i="1"/>
  <c r="BP577" i="1"/>
  <c r="BP569" i="1"/>
  <c r="BP561" i="1"/>
  <c r="BP553" i="1"/>
  <c r="BP545" i="1"/>
  <c r="BP537" i="1"/>
  <c r="BP529" i="1"/>
  <c r="BP521" i="1"/>
  <c r="BP513" i="1"/>
  <c r="BP505" i="1"/>
  <c r="BP497" i="1"/>
  <c r="BP489" i="1"/>
  <c r="BP481" i="1"/>
  <c r="BP473" i="1"/>
  <c r="BP465" i="1"/>
  <c r="BP457" i="1"/>
  <c r="BP449" i="1"/>
  <c r="BP441" i="1"/>
  <c r="BP433" i="1"/>
  <c r="BP425" i="1"/>
  <c r="BP417" i="1"/>
  <c r="BP409" i="1"/>
  <c r="BP401" i="1"/>
  <c r="BP393" i="1"/>
  <c r="BP385" i="1"/>
  <c r="BP377" i="1"/>
  <c r="BP369" i="1"/>
  <c r="BP361" i="1"/>
  <c r="BP353" i="1"/>
  <c r="BP345" i="1"/>
  <c r="BP337" i="1"/>
  <c r="BP329" i="1"/>
  <c r="BP321" i="1"/>
  <c r="BP313" i="1"/>
  <c r="BP305" i="1"/>
  <c r="BP297" i="1"/>
  <c r="BP289" i="1"/>
  <c r="BP281" i="1"/>
  <c r="BP273" i="1"/>
  <c r="BP1510" i="1"/>
  <c r="BP1222" i="1"/>
  <c r="BP1111" i="1"/>
  <c r="BP1053" i="1"/>
  <c r="BP1034" i="1"/>
  <c r="BP1021" i="1"/>
  <c r="BP1007" i="1"/>
  <c r="BP995" i="1"/>
  <c r="BP982" i="1"/>
  <c r="BP970" i="1"/>
  <c r="BP957" i="1"/>
  <c r="BP943" i="1"/>
  <c r="BP931" i="1"/>
  <c r="BP918" i="1"/>
  <c r="BP906" i="1"/>
  <c r="BP893" i="1"/>
  <c r="BP879" i="1"/>
  <c r="BP867" i="1"/>
  <c r="BP854" i="1"/>
  <c r="BP842" i="1"/>
  <c r="BP829" i="1"/>
  <c r="BP815" i="1"/>
  <c r="BP803" i="1"/>
  <c r="BP790" i="1"/>
  <c r="BP778" i="1"/>
  <c r="BP765" i="1"/>
  <c r="BP751" i="1"/>
  <c r="BP739" i="1"/>
  <c r="BP726" i="1"/>
  <c r="BP714" i="1"/>
  <c r="BP701" i="1"/>
  <c r="BP688" i="1"/>
  <c r="BP680" i="1"/>
  <c r="BP672" i="1"/>
  <c r="BP664" i="1"/>
  <c r="BP656" i="1"/>
  <c r="BP648" i="1"/>
  <c r="BP640" i="1"/>
  <c r="BP632" i="1"/>
  <c r="BP624" i="1"/>
  <c r="BP616" i="1"/>
  <c r="BP608" i="1"/>
  <c r="BP600" i="1"/>
  <c r="BP592" i="1"/>
  <c r="BP584" i="1"/>
  <c r="BP576" i="1"/>
  <c r="BP568" i="1"/>
  <c r="BP560" i="1"/>
  <c r="BP552" i="1"/>
  <c r="BP544" i="1"/>
  <c r="BP536" i="1"/>
  <c r="BP528" i="1"/>
  <c r="BP520" i="1"/>
  <c r="BP512" i="1"/>
  <c r="BP504" i="1"/>
  <c r="BP496" i="1"/>
  <c r="BP488" i="1"/>
  <c r="BP480" i="1"/>
  <c r="BP472" i="1"/>
  <c r="BP464" i="1"/>
  <c r="BP456" i="1"/>
  <c r="BP448" i="1"/>
  <c r="BP440" i="1"/>
  <c r="BP432" i="1"/>
  <c r="BP424" i="1"/>
  <c r="BP416" i="1"/>
  <c r="BP408" i="1"/>
  <c r="BP400" i="1"/>
  <c r="BP392" i="1"/>
  <c r="BP384" i="1"/>
  <c r="BP376" i="1"/>
  <c r="BP368" i="1"/>
  <c r="BP360" i="1"/>
  <c r="BP352" i="1"/>
  <c r="BP344" i="1"/>
  <c r="BP336" i="1"/>
  <c r="BP328" i="1"/>
  <c r="BP320" i="1"/>
  <c r="BP312" i="1"/>
  <c r="BP304" i="1"/>
  <c r="BP296" i="1"/>
  <c r="BP288" i="1"/>
  <c r="BP280" i="1"/>
  <c r="BP1798" i="1"/>
  <c r="BP1446" i="1"/>
  <c r="BP1199" i="1"/>
  <c r="BP1095" i="1"/>
  <c r="BP1051" i="1"/>
  <c r="BP1031" i="1"/>
  <c r="BP1019" i="1"/>
  <c r="BP1006" i="1"/>
  <c r="BP994" i="1"/>
  <c r="BP981" i="1"/>
  <c r="BP967" i="1"/>
  <c r="BP955" i="1"/>
  <c r="BP942" i="1"/>
  <c r="BP930" i="1"/>
  <c r="BP917" i="1"/>
  <c r="BP903" i="1"/>
  <c r="BP891" i="1"/>
  <c r="BP878" i="1"/>
  <c r="BP866" i="1"/>
  <c r="BP853" i="1"/>
  <c r="BP839" i="1"/>
  <c r="BP827" i="1"/>
  <c r="BP814" i="1"/>
  <c r="BP802" i="1"/>
  <c r="BP789" i="1"/>
  <c r="BP775" i="1"/>
  <c r="BP763" i="1"/>
  <c r="BP750" i="1"/>
  <c r="BP738" i="1"/>
  <c r="BP725" i="1"/>
  <c r="BP711" i="1"/>
  <c r="BP699" i="1"/>
  <c r="BP687" i="1"/>
  <c r="BP679" i="1"/>
  <c r="BP671" i="1"/>
  <c r="BP663" i="1"/>
  <c r="BP655" i="1"/>
  <c r="BP647" i="1"/>
  <c r="BP639" i="1"/>
  <c r="BP631" i="1"/>
  <c r="BP623" i="1"/>
  <c r="BP615" i="1"/>
  <c r="BP607" i="1"/>
  <c r="BP599" i="1"/>
  <c r="BP591" i="1"/>
  <c r="BP583" i="1"/>
  <c r="BP575" i="1"/>
  <c r="BP567" i="1"/>
  <c r="BP559" i="1"/>
  <c r="BP551" i="1"/>
  <c r="BP543" i="1"/>
  <c r="BP535" i="1"/>
  <c r="BP527" i="1"/>
  <c r="BP519" i="1"/>
  <c r="BP511" i="1"/>
  <c r="BP503" i="1"/>
  <c r="BP495" i="1"/>
  <c r="BP487" i="1"/>
  <c r="BP479" i="1"/>
  <c r="BP471" i="1"/>
  <c r="BP463" i="1"/>
  <c r="BP455" i="1"/>
  <c r="BP447" i="1"/>
  <c r="BP439" i="1"/>
  <c r="BP431" i="1"/>
  <c r="BP423" i="1"/>
  <c r="BP415" i="1"/>
  <c r="BP407" i="1"/>
  <c r="BP399" i="1"/>
  <c r="BP391" i="1"/>
  <c r="BP383" i="1"/>
  <c r="BP375" i="1"/>
  <c r="BP367" i="1"/>
  <c r="BP359" i="1"/>
  <c r="BP351" i="1"/>
  <c r="BP343" i="1"/>
  <c r="BP335" i="1"/>
  <c r="BP327" i="1"/>
  <c r="BP319" i="1"/>
  <c r="BP311" i="1"/>
  <c r="BP303" i="1"/>
  <c r="BP295" i="1"/>
  <c r="BP287" i="1"/>
  <c r="BP279" i="1"/>
  <c r="BP1766" i="1"/>
  <c r="BP1414" i="1"/>
  <c r="BP1159" i="1"/>
  <c r="BP1087" i="1"/>
  <c r="BP1047" i="1"/>
  <c r="BP1030" i="1"/>
  <c r="BP1018" i="1"/>
  <c r="BP1005" i="1"/>
  <c r="BP991" i="1"/>
  <c r="BP979" i="1"/>
  <c r="BP966" i="1"/>
  <c r="BP954" i="1"/>
  <c r="BP941" i="1"/>
  <c r="BP927" i="1"/>
  <c r="BP915" i="1"/>
  <c r="BP902" i="1"/>
  <c r="BP890" i="1"/>
  <c r="BP877" i="1"/>
  <c r="BP863" i="1"/>
  <c r="BP851" i="1"/>
  <c r="BP838" i="1"/>
  <c r="BP826" i="1"/>
  <c r="BP813" i="1"/>
  <c r="BP799" i="1"/>
  <c r="BP787" i="1"/>
  <c r="BP774" i="1"/>
  <c r="BP762" i="1"/>
  <c r="BP749" i="1"/>
  <c r="BP735" i="1"/>
  <c r="BP723" i="1"/>
  <c r="BP710" i="1"/>
  <c r="BP698" i="1"/>
  <c r="BP686" i="1"/>
  <c r="BP678" i="1"/>
  <c r="BP670" i="1"/>
  <c r="BP662" i="1"/>
  <c r="BP654" i="1"/>
  <c r="BP646" i="1"/>
  <c r="BP638" i="1"/>
  <c r="BP630" i="1"/>
  <c r="BP622" i="1"/>
  <c r="BP614" i="1"/>
  <c r="BP606" i="1"/>
  <c r="BP598" i="1"/>
  <c r="BP590" i="1"/>
  <c r="BP582" i="1"/>
  <c r="BP574" i="1"/>
  <c r="BP566" i="1"/>
  <c r="BP558" i="1"/>
  <c r="BP550" i="1"/>
  <c r="BP542" i="1"/>
  <c r="BP534" i="1"/>
  <c r="BP526" i="1"/>
  <c r="BP518" i="1"/>
  <c r="BP510" i="1"/>
  <c r="BP502" i="1"/>
  <c r="BP494" i="1"/>
  <c r="BP486" i="1"/>
  <c r="BP478" i="1"/>
  <c r="BP470" i="1"/>
  <c r="BP462" i="1"/>
  <c r="BP454" i="1"/>
  <c r="BP446" i="1"/>
  <c r="BP438" i="1"/>
  <c r="BP430" i="1"/>
  <c r="BP422" i="1"/>
  <c r="BP414" i="1"/>
  <c r="BP406" i="1"/>
  <c r="BP398" i="1"/>
  <c r="BP390" i="1"/>
  <c r="BP382" i="1"/>
  <c r="BP374" i="1"/>
  <c r="BP366" i="1"/>
  <c r="BP358" i="1"/>
  <c r="BP350" i="1"/>
  <c r="BP342" i="1"/>
  <c r="BP334" i="1"/>
  <c r="BP326" i="1"/>
  <c r="BP318" i="1"/>
  <c r="BP310" i="1"/>
  <c r="BP302" i="1"/>
  <c r="BP294" i="1"/>
  <c r="BP286" i="1"/>
  <c r="BP278" i="1"/>
  <c r="BP1702" i="1"/>
  <c r="BP1382" i="1"/>
  <c r="BP1151" i="1"/>
  <c r="BP1079" i="1"/>
  <c r="BP1045" i="1"/>
  <c r="BP1029" i="1"/>
  <c r="BP1015" i="1"/>
  <c r="BP1003" i="1"/>
  <c r="BP990" i="1"/>
  <c r="BP978" i="1"/>
  <c r="BP965" i="1"/>
  <c r="BP951" i="1"/>
  <c r="BP939" i="1"/>
  <c r="BP926" i="1"/>
  <c r="BP914" i="1"/>
  <c r="BP901" i="1"/>
  <c r="BP887" i="1"/>
  <c r="BP875" i="1"/>
  <c r="BP862" i="1"/>
  <c r="BP850" i="1"/>
  <c r="BP837" i="1"/>
  <c r="BP823" i="1"/>
  <c r="BP811" i="1"/>
  <c r="BP798" i="1"/>
  <c r="BP786" i="1"/>
  <c r="BQ786" i="1" s="1"/>
  <c r="AU786" i="1" s="1"/>
  <c r="BP773" i="1"/>
  <c r="BP759" i="1"/>
  <c r="BP747" i="1"/>
  <c r="BP734" i="1"/>
  <c r="BP722" i="1"/>
  <c r="BP709" i="1"/>
  <c r="BP695" i="1"/>
  <c r="BP685" i="1"/>
  <c r="BP677" i="1"/>
  <c r="BP669" i="1"/>
  <c r="BP661" i="1"/>
  <c r="BP653" i="1"/>
  <c r="BP645" i="1"/>
  <c r="BP637" i="1"/>
  <c r="BP629" i="1"/>
  <c r="BP621" i="1"/>
  <c r="BP613" i="1"/>
  <c r="BP605" i="1"/>
  <c r="BP597" i="1"/>
  <c r="BP589" i="1"/>
  <c r="BP581" i="1"/>
  <c r="BP573" i="1"/>
  <c r="BP565" i="1"/>
  <c r="BP557" i="1"/>
  <c r="BP549" i="1"/>
  <c r="BP541" i="1"/>
  <c r="BP533" i="1"/>
  <c r="BP525" i="1"/>
  <c r="BP517" i="1"/>
  <c r="BP509" i="1"/>
  <c r="BP501" i="1"/>
  <c r="BP493" i="1"/>
  <c r="BP485" i="1"/>
  <c r="BP477" i="1"/>
  <c r="BP469" i="1"/>
  <c r="BP461" i="1"/>
  <c r="BP453" i="1"/>
  <c r="BP445" i="1"/>
  <c r="BP437" i="1"/>
  <c r="BP429" i="1"/>
  <c r="BP421" i="1"/>
  <c r="BP413" i="1"/>
  <c r="BP405" i="1"/>
  <c r="BP397" i="1"/>
  <c r="BP389" i="1"/>
  <c r="BP381" i="1"/>
  <c r="BP373" i="1"/>
  <c r="BP365" i="1"/>
  <c r="BP357" i="1"/>
  <c r="BP349" i="1"/>
  <c r="BP341" i="1"/>
  <c r="BP333" i="1"/>
  <c r="BP325" i="1"/>
  <c r="BP317" i="1"/>
  <c r="BP309" i="1"/>
  <c r="BP301" i="1"/>
  <c r="BP293" i="1"/>
  <c r="BP285" i="1"/>
  <c r="BP277" i="1"/>
  <c r="BP1670" i="1"/>
  <c r="BP1327" i="1"/>
  <c r="BP1143" i="1"/>
  <c r="BP1071" i="1"/>
  <c r="BP1043" i="1"/>
  <c r="BP1027" i="1"/>
  <c r="BP1014" i="1"/>
  <c r="BP1002" i="1"/>
  <c r="BP989" i="1"/>
  <c r="BP975" i="1"/>
  <c r="BP963" i="1"/>
  <c r="BP950" i="1"/>
  <c r="BP938" i="1"/>
  <c r="BP925" i="1"/>
  <c r="BP911" i="1"/>
  <c r="BP899" i="1"/>
  <c r="BP886" i="1"/>
  <c r="BP874" i="1"/>
  <c r="BP861" i="1"/>
  <c r="BP847" i="1"/>
  <c r="BP835" i="1"/>
  <c r="BP822" i="1"/>
  <c r="BP810" i="1"/>
  <c r="BP797" i="1"/>
  <c r="BP783" i="1"/>
  <c r="BP771" i="1"/>
  <c r="BP758" i="1"/>
  <c r="BP746" i="1"/>
  <c r="BP733" i="1"/>
  <c r="BP719" i="1"/>
  <c r="BP707" i="1"/>
  <c r="BP694" i="1"/>
  <c r="BP684" i="1"/>
  <c r="BP676" i="1"/>
  <c r="BP668" i="1"/>
  <c r="BP660" i="1"/>
  <c r="BP652" i="1"/>
  <c r="BP644" i="1"/>
  <c r="BP636" i="1"/>
  <c r="BP628" i="1"/>
  <c r="BP620" i="1"/>
  <c r="BP612" i="1"/>
  <c r="BP604" i="1"/>
  <c r="BP596" i="1"/>
  <c r="BP588" i="1"/>
  <c r="BP580" i="1"/>
  <c r="BP572" i="1"/>
  <c r="BP564" i="1"/>
  <c r="BP556" i="1"/>
  <c r="BP548" i="1"/>
  <c r="BP540" i="1"/>
  <c r="BP532" i="1"/>
  <c r="BP524" i="1"/>
  <c r="BP516" i="1"/>
  <c r="BP508" i="1"/>
  <c r="BP500" i="1"/>
  <c r="BP492" i="1"/>
  <c r="BP484" i="1"/>
  <c r="BP476" i="1"/>
  <c r="BP468" i="1"/>
  <c r="BP460" i="1"/>
  <c r="BP452" i="1"/>
  <c r="BP444" i="1"/>
  <c r="BP436" i="1"/>
  <c r="BP428" i="1"/>
  <c r="BP420" i="1"/>
  <c r="BP412" i="1"/>
  <c r="BP404" i="1"/>
  <c r="BP396" i="1"/>
  <c r="BP388" i="1"/>
  <c r="BP380" i="1"/>
  <c r="BP372" i="1"/>
  <c r="BP364" i="1"/>
  <c r="BP356" i="1"/>
  <c r="BP348" i="1"/>
  <c r="BP340" i="1"/>
  <c r="BP332" i="1"/>
  <c r="BP324" i="1"/>
  <c r="BP316" i="1"/>
  <c r="BP308" i="1"/>
  <c r="BP300" i="1"/>
  <c r="BP292" i="1"/>
  <c r="BP284" i="1"/>
  <c r="BP276" i="1"/>
  <c r="BP1574" i="1"/>
  <c r="BP1286" i="1"/>
  <c r="BP1127" i="1"/>
  <c r="BP1061" i="1"/>
  <c r="BP1038" i="1"/>
  <c r="BP1023" i="1"/>
  <c r="BP1011" i="1"/>
  <c r="BP998" i="1"/>
  <c r="BP986" i="1"/>
  <c r="BP973" i="1"/>
  <c r="BP959" i="1"/>
  <c r="BP947" i="1"/>
  <c r="BP934" i="1"/>
  <c r="BP922" i="1"/>
  <c r="BP909" i="1"/>
  <c r="BP895" i="1"/>
  <c r="BP883" i="1"/>
  <c r="BP870" i="1"/>
  <c r="BP858" i="1"/>
  <c r="BP845" i="1"/>
  <c r="BP831" i="1"/>
  <c r="BP819" i="1"/>
  <c r="BP806" i="1"/>
  <c r="BP794" i="1"/>
  <c r="BP781" i="1"/>
  <c r="BP767" i="1"/>
  <c r="BP755" i="1"/>
  <c r="BP742" i="1"/>
  <c r="BP730" i="1"/>
  <c r="BP717" i="1"/>
  <c r="BP703" i="1"/>
  <c r="BP691" i="1"/>
  <c r="BP682" i="1"/>
  <c r="BP674" i="1"/>
  <c r="BP666" i="1"/>
  <c r="BP658" i="1"/>
  <c r="BP650" i="1"/>
  <c r="BP642" i="1"/>
  <c r="BP634" i="1"/>
  <c r="BP626" i="1"/>
  <c r="BP618" i="1"/>
  <c r="BP610" i="1"/>
  <c r="BP602" i="1"/>
  <c r="BP594" i="1"/>
  <c r="BP586" i="1"/>
  <c r="BP578" i="1"/>
  <c r="BP570" i="1"/>
  <c r="BP562" i="1"/>
  <c r="BP554" i="1"/>
  <c r="BP546" i="1"/>
  <c r="BP538" i="1"/>
  <c r="BP530" i="1"/>
  <c r="BP522" i="1"/>
  <c r="BP514" i="1"/>
  <c r="BP506" i="1"/>
  <c r="BP498" i="1"/>
  <c r="BP490" i="1"/>
  <c r="BP482" i="1"/>
  <c r="BP474" i="1"/>
  <c r="BP466" i="1"/>
  <c r="BP458" i="1"/>
  <c r="BP450" i="1"/>
  <c r="BP442" i="1"/>
  <c r="BP434" i="1"/>
  <c r="BP426" i="1"/>
  <c r="BP418" i="1"/>
  <c r="BP410" i="1"/>
  <c r="BP402" i="1"/>
  <c r="BP394" i="1"/>
  <c r="BP386" i="1"/>
  <c r="BP378" i="1"/>
  <c r="BP370" i="1"/>
  <c r="BP362" i="1"/>
  <c r="BP354" i="1"/>
  <c r="BP346" i="1"/>
  <c r="BP338" i="1"/>
  <c r="BP330" i="1"/>
  <c r="BP322" i="1"/>
  <c r="BP314" i="1"/>
  <c r="BP306" i="1"/>
  <c r="BP298" i="1"/>
  <c r="BP290" i="1"/>
  <c r="BP282" i="1"/>
  <c r="BP274" i="1"/>
  <c r="BP13" i="1"/>
  <c r="BP21" i="1"/>
  <c r="BP83" i="1"/>
  <c r="BP122" i="1"/>
  <c r="BP130" i="1"/>
  <c r="BP138" i="1"/>
  <c r="BP146" i="1"/>
  <c r="BP154" i="1"/>
  <c r="BP162" i="1"/>
  <c r="BP170" i="1"/>
  <c r="BP178" i="1"/>
  <c r="BP186" i="1"/>
  <c r="BP194" i="1"/>
  <c r="BP202" i="1"/>
  <c r="BP210" i="1"/>
  <c r="BP218" i="1"/>
  <c r="BP226" i="1"/>
  <c r="BP234" i="1"/>
  <c r="BP242" i="1"/>
  <c r="BP250" i="1"/>
  <c r="BP258" i="1"/>
  <c r="BP266" i="1"/>
  <c r="BP283" i="1"/>
  <c r="BP347" i="1"/>
  <c r="BP411" i="1"/>
  <c r="BP475" i="1"/>
  <c r="BP539" i="1"/>
  <c r="BP603" i="1"/>
  <c r="BP667" i="1"/>
  <c r="BP757" i="1"/>
  <c r="BP859" i="1"/>
  <c r="BP962" i="1"/>
  <c r="BP1135" i="1"/>
  <c r="BP14" i="1"/>
  <c r="BP27" i="1"/>
  <c r="BP91" i="1"/>
  <c r="BP123" i="1"/>
  <c r="BP131" i="1"/>
  <c r="BP139" i="1"/>
  <c r="BP147" i="1"/>
  <c r="BP155" i="1"/>
  <c r="BP163" i="1"/>
  <c r="BP171" i="1"/>
  <c r="BP179" i="1"/>
  <c r="BP187" i="1"/>
  <c r="BP195" i="1"/>
  <c r="BP203" i="1"/>
  <c r="BP211" i="1"/>
  <c r="BP219" i="1"/>
  <c r="BP227" i="1"/>
  <c r="BP235" i="1"/>
  <c r="BP243" i="1"/>
  <c r="BP251" i="1"/>
  <c r="BP259" i="1"/>
  <c r="BP267" i="1"/>
  <c r="BP291" i="1"/>
  <c r="BP355" i="1"/>
  <c r="BP419" i="1"/>
  <c r="BP483" i="1"/>
  <c r="BP547" i="1"/>
  <c r="BP611" i="1"/>
  <c r="BP675" i="1"/>
  <c r="BP770" i="1"/>
  <c r="BP871" i="1"/>
  <c r="BP974" i="1"/>
  <c r="BP1305" i="1"/>
  <c r="BP15" i="1"/>
  <c r="BP35" i="1"/>
  <c r="BP99" i="1"/>
  <c r="BP124" i="1"/>
  <c r="BP132" i="1"/>
  <c r="BP140" i="1"/>
  <c r="BP148" i="1"/>
  <c r="BP156" i="1"/>
  <c r="BP164" i="1"/>
  <c r="BP172" i="1"/>
  <c r="BP180" i="1"/>
  <c r="BP188" i="1"/>
  <c r="BP196" i="1"/>
  <c r="BP204" i="1"/>
  <c r="BP212" i="1"/>
  <c r="BP220" i="1"/>
  <c r="BP228" i="1"/>
  <c r="BP236" i="1"/>
  <c r="BP244" i="1"/>
  <c r="BP252" i="1"/>
  <c r="BP260" i="1"/>
  <c r="BP268" i="1"/>
  <c r="BP299" i="1"/>
  <c r="BP363" i="1"/>
  <c r="BP427" i="1"/>
  <c r="BP491" i="1"/>
  <c r="BP555" i="1"/>
  <c r="BP619" i="1"/>
  <c r="BP683" i="1"/>
  <c r="BP782" i="1"/>
  <c r="BP885" i="1"/>
  <c r="BP987" i="1"/>
  <c r="BP1638" i="1"/>
  <c r="BP43" i="1"/>
  <c r="BP107" i="1"/>
  <c r="BP125" i="1"/>
  <c r="BP133" i="1"/>
  <c r="BP141" i="1"/>
  <c r="BP149" i="1"/>
  <c r="BP157" i="1"/>
  <c r="BP165" i="1"/>
  <c r="BP173" i="1"/>
  <c r="BP181" i="1"/>
  <c r="BP189" i="1"/>
  <c r="BP197" i="1"/>
  <c r="BP205" i="1"/>
  <c r="BP213" i="1"/>
  <c r="BP221" i="1"/>
  <c r="BP229" i="1"/>
  <c r="BP237" i="1"/>
  <c r="BP245" i="1"/>
  <c r="BP253" i="1"/>
  <c r="BP261" i="1"/>
  <c r="BP269" i="1"/>
  <c r="BP307" i="1"/>
  <c r="BP371" i="1"/>
  <c r="BP435" i="1"/>
  <c r="BP499" i="1"/>
  <c r="BP563" i="1"/>
  <c r="BP627" i="1"/>
  <c r="BP693" i="1"/>
  <c r="BP795" i="1"/>
  <c r="BP898" i="1"/>
  <c r="BP999" i="1"/>
  <c r="BP42" i="1"/>
  <c r="BP1783" i="1"/>
  <c r="BP28" i="1"/>
  <c r="BP36" i="1"/>
  <c r="BP44" i="1"/>
  <c r="BP52" i="1"/>
  <c r="BP60" i="1"/>
  <c r="BP68" i="1"/>
  <c r="BP76" i="1"/>
  <c r="BP84" i="1"/>
  <c r="BP92" i="1"/>
  <c r="BP100" i="1"/>
  <c r="BP108" i="1"/>
  <c r="BP116" i="1"/>
  <c r="BP1759" i="1"/>
  <c r="BP1727" i="1"/>
  <c r="BP1695" i="1"/>
  <c r="BP1663" i="1"/>
  <c r="BP1631" i="1"/>
  <c r="BP1599" i="1"/>
  <c r="BP1567" i="1"/>
  <c r="BP1535" i="1"/>
  <c r="BP1503" i="1"/>
  <c r="BP1471" i="1"/>
  <c r="BP1439" i="1"/>
  <c r="BP1407" i="1"/>
  <c r="BP1375" i="1"/>
  <c r="BP1345" i="1"/>
  <c r="BP1326" i="1"/>
  <c r="BP1303" i="1"/>
  <c r="BP1281" i="1"/>
  <c r="BP1262" i="1"/>
  <c r="BP1239" i="1"/>
  <c r="BP1217" i="1"/>
  <c r="BP1198" i="1"/>
  <c r="BP1175" i="1"/>
  <c r="BP1158" i="1"/>
  <c r="BP1150" i="1"/>
  <c r="BP1142" i="1"/>
  <c r="BP1134" i="1"/>
  <c r="BP1126" i="1"/>
  <c r="BP1118" i="1"/>
  <c r="BP1110" i="1"/>
  <c r="BP1102" i="1"/>
  <c r="BP1094" i="1"/>
  <c r="BP1086" i="1"/>
  <c r="BP1078" i="1"/>
  <c r="BP1070" i="1"/>
  <c r="BP1062" i="1"/>
  <c r="BP1054" i="1"/>
  <c r="BP1046" i="1"/>
  <c r="BP1790" i="1"/>
  <c r="BP1758" i="1"/>
  <c r="BP1726" i="1"/>
  <c r="BP1694" i="1"/>
  <c r="BP1662" i="1"/>
  <c r="BP1630" i="1"/>
  <c r="BP1598" i="1"/>
  <c r="BP1566" i="1"/>
  <c r="BP1534" i="1"/>
  <c r="BP1502" i="1"/>
  <c r="BP1470" i="1"/>
  <c r="BP1438" i="1"/>
  <c r="BP1406" i="1"/>
  <c r="BP1374" i="1"/>
  <c r="BP1343" i="1"/>
  <c r="BP1321" i="1"/>
  <c r="BP1302" i="1"/>
  <c r="BP1279" i="1"/>
  <c r="BP1257" i="1"/>
  <c r="BP1238" i="1"/>
  <c r="BP1215" i="1"/>
  <c r="BP1193" i="1"/>
  <c r="BP1174" i="1"/>
  <c r="BP1157" i="1"/>
  <c r="BP1149" i="1"/>
  <c r="BP1141" i="1"/>
  <c r="BP1133" i="1"/>
  <c r="BP1125" i="1"/>
  <c r="BP1117" i="1"/>
  <c r="BP1109" i="1"/>
  <c r="BP1101" i="1"/>
  <c r="BP1093" i="1"/>
  <c r="BP1085" i="1"/>
  <c r="BP1077" i="1"/>
  <c r="BP1069" i="1"/>
  <c r="BP940" i="1"/>
  <c r="BP932" i="1"/>
  <c r="BP924" i="1"/>
  <c r="BP916" i="1"/>
  <c r="BP908" i="1"/>
  <c r="BP900" i="1"/>
  <c r="BP892" i="1"/>
  <c r="BP884" i="1"/>
  <c r="BP876" i="1"/>
  <c r="BP868" i="1"/>
  <c r="BP860" i="1"/>
  <c r="BP852" i="1"/>
  <c r="BP844" i="1"/>
  <c r="BP836" i="1"/>
  <c r="BP828" i="1"/>
  <c r="BP820" i="1"/>
  <c r="BP812" i="1"/>
  <c r="BP804" i="1"/>
  <c r="BP796" i="1"/>
  <c r="BP788" i="1"/>
  <c r="BP780" i="1"/>
  <c r="BP772" i="1"/>
  <c r="BP764" i="1"/>
  <c r="BP756" i="1"/>
  <c r="BP748" i="1"/>
  <c r="BP740" i="1"/>
  <c r="BP732" i="1"/>
  <c r="BP724" i="1"/>
  <c r="BP716" i="1"/>
  <c r="BP708" i="1"/>
  <c r="BP700" i="1"/>
  <c r="BP692" i="1"/>
  <c r="BP1782" i="1"/>
  <c r="BP1750" i="1"/>
  <c r="BP1718" i="1"/>
  <c r="BP1686" i="1"/>
  <c r="BP1654" i="1"/>
  <c r="BP1622" i="1"/>
  <c r="BP1590" i="1"/>
  <c r="BP1558" i="1"/>
  <c r="BP1526" i="1"/>
  <c r="BP1494" i="1"/>
  <c r="BP1462" i="1"/>
  <c r="BP1430" i="1"/>
  <c r="BP1398" i="1"/>
  <c r="BP1366" i="1"/>
  <c r="BP1337" i="1"/>
  <c r="BP1318" i="1"/>
  <c r="BP1295" i="1"/>
  <c r="BP1273" i="1"/>
  <c r="BP1254" i="1"/>
  <c r="BP1231" i="1"/>
  <c r="BP1209" i="1"/>
  <c r="BP1190" i="1"/>
  <c r="BP1167" i="1"/>
  <c r="BP1155" i="1"/>
  <c r="BP1147" i="1"/>
  <c r="BP1139" i="1"/>
  <c r="BP1131" i="1"/>
  <c r="BP1123" i="1"/>
  <c r="BP1115" i="1"/>
  <c r="BP1107" i="1"/>
  <c r="BP1099" i="1"/>
  <c r="BP1091" i="1"/>
  <c r="BP1083" i="1"/>
  <c r="BP1075" i="1"/>
  <c r="BP1067" i="1"/>
  <c r="BP1775" i="1"/>
  <c r="BP1743" i="1"/>
  <c r="BP1711" i="1"/>
  <c r="BP1679" i="1"/>
  <c r="BP1647" i="1"/>
  <c r="BP1615" i="1"/>
  <c r="BP1583" i="1"/>
  <c r="BP1551" i="1"/>
  <c r="BP1519" i="1"/>
  <c r="BP1487" i="1"/>
  <c r="BP1455" i="1"/>
  <c r="BP1423" i="1"/>
  <c r="BP1391" i="1"/>
  <c r="BP1359" i="1"/>
  <c r="BP1335" i="1"/>
  <c r="BP1313" i="1"/>
  <c r="BP1294" i="1"/>
  <c r="BP1271" i="1"/>
  <c r="BP1249" i="1"/>
  <c r="BP1230" i="1"/>
  <c r="BP1207" i="1"/>
  <c r="BP1185" i="1"/>
  <c r="BP1166" i="1"/>
  <c r="BP1154" i="1"/>
  <c r="BP1146" i="1"/>
  <c r="BP1138" i="1"/>
  <c r="BP1130" i="1"/>
  <c r="BP1122" i="1"/>
  <c r="BP1114" i="1"/>
  <c r="BP1106" i="1"/>
  <c r="BP1098" i="1"/>
  <c r="BP1090" i="1"/>
  <c r="BP1082" i="1"/>
  <c r="BP1074" i="1"/>
  <c r="BP1066" i="1"/>
  <c r="BP1058" i="1"/>
  <c r="BP1050" i="1"/>
  <c r="BP1042" i="1"/>
  <c r="BP945" i="1"/>
  <c r="BP937" i="1"/>
  <c r="BP929" i="1"/>
  <c r="BP921" i="1"/>
  <c r="BP913" i="1"/>
  <c r="BP905" i="1"/>
  <c r="BP897" i="1"/>
  <c r="BP889" i="1"/>
  <c r="BP881" i="1"/>
  <c r="BP873" i="1"/>
  <c r="BP865" i="1"/>
  <c r="BP857" i="1"/>
  <c r="BP849" i="1"/>
  <c r="BP841" i="1"/>
  <c r="BP833" i="1"/>
  <c r="BP825" i="1"/>
  <c r="BP817" i="1"/>
  <c r="BP809" i="1"/>
  <c r="BP801" i="1"/>
  <c r="BP793" i="1"/>
  <c r="BP785" i="1"/>
  <c r="BP777" i="1"/>
  <c r="BP769" i="1"/>
  <c r="BP761" i="1"/>
  <c r="BP753" i="1"/>
  <c r="BP745" i="1"/>
  <c r="BP737" i="1"/>
  <c r="BP729" i="1"/>
  <c r="BP721" i="1"/>
  <c r="BP713" i="1"/>
  <c r="BP705" i="1"/>
  <c r="BP697" i="1"/>
  <c r="BP689" i="1"/>
  <c r="BP944" i="1"/>
  <c r="BP936" i="1"/>
  <c r="BP928" i="1"/>
  <c r="BP920" i="1"/>
  <c r="BP912" i="1"/>
  <c r="BP904" i="1"/>
  <c r="BP896" i="1"/>
  <c r="BP888" i="1"/>
  <c r="BP880" i="1"/>
  <c r="BP872" i="1"/>
  <c r="BP864" i="1"/>
  <c r="BP856" i="1"/>
  <c r="BP848" i="1"/>
  <c r="BP840" i="1"/>
  <c r="BP832" i="1"/>
  <c r="BP824" i="1"/>
  <c r="BP816" i="1"/>
  <c r="BP808" i="1"/>
  <c r="BP800" i="1"/>
  <c r="BP792" i="1"/>
  <c r="BP784" i="1"/>
  <c r="BP776" i="1"/>
  <c r="BP768" i="1"/>
  <c r="BP760" i="1"/>
  <c r="BP752" i="1"/>
  <c r="BP744" i="1"/>
  <c r="BP736" i="1"/>
  <c r="BP728" i="1"/>
  <c r="BP720" i="1"/>
  <c r="BP712" i="1"/>
  <c r="BP704" i="1"/>
  <c r="BP696" i="1"/>
  <c r="BP29" i="1"/>
  <c r="BP37" i="1"/>
  <c r="BP45" i="1"/>
  <c r="BP53" i="1"/>
  <c r="BP61" i="1"/>
  <c r="BP69" i="1"/>
  <c r="BP77" i="1"/>
  <c r="BP85" i="1"/>
  <c r="BP93" i="1"/>
  <c r="BP101" i="1"/>
  <c r="BP109" i="1"/>
  <c r="BP117" i="1"/>
  <c r="BP22" i="1"/>
  <c r="BP30" i="1"/>
  <c r="BP38" i="1"/>
  <c r="BP46" i="1"/>
  <c r="BP54" i="1"/>
  <c r="BP62" i="1"/>
  <c r="BP70" i="1"/>
  <c r="BP78" i="1"/>
  <c r="BP86" i="1"/>
  <c r="BP94" i="1"/>
  <c r="BP102" i="1"/>
  <c r="BP110" i="1"/>
  <c r="BP118" i="1"/>
  <c r="BP1263" i="1"/>
  <c r="BP1478" i="1"/>
  <c r="BP1734" i="1"/>
  <c r="BP23" i="1"/>
  <c r="BP31" i="1"/>
  <c r="BP39" i="1"/>
  <c r="BP47" i="1"/>
  <c r="BP55" i="1"/>
  <c r="BP63" i="1"/>
  <c r="BP71" i="1"/>
  <c r="BP79" i="1"/>
  <c r="BP87" i="1"/>
  <c r="BP95" i="1"/>
  <c r="BP103" i="1"/>
  <c r="BP111" i="1"/>
  <c r="BW4" i="1"/>
  <c r="BX4" i="1" s="1"/>
  <c r="BP24" i="1"/>
  <c r="BP32" i="1"/>
  <c r="BP40" i="1"/>
  <c r="BP48" i="1"/>
  <c r="BP56" i="1"/>
  <c r="BP64" i="1"/>
  <c r="BP72" i="1"/>
  <c r="BP80" i="1"/>
  <c r="BP88" i="1"/>
  <c r="BP96" i="1"/>
  <c r="BP104" i="1"/>
  <c r="BP112" i="1"/>
  <c r="BP25" i="1"/>
  <c r="BP33" i="1"/>
  <c r="BP41" i="1"/>
  <c r="BP49" i="1"/>
  <c r="BP57" i="1"/>
  <c r="BP65" i="1"/>
  <c r="BP73" i="1"/>
  <c r="BP81" i="1"/>
  <c r="BP89" i="1"/>
  <c r="BP97" i="1"/>
  <c r="BP105" i="1"/>
  <c r="BP113" i="1"/>
  <c r="BP26" i="1"/>
  <c r="BP34" i="1"/>
  <c r="BP50" i="1"/>
  <c r="BP58" i="1"/>
  <c r="BP66" i="1"/>
  <c r="BP74" i="1"/>
  <c r="BP82" i="1"/>
  <c r="BP90" i="1"/>
  <c r="BP98" i="1"/>
  <c r="BP106" i="1"/>
  <c r="BP114" i="1"/>
  <c r="BP1037" i="1"/>
  <c r="BP1055" i="1"/>
  <c r="BP1103" i="1"/>
  <c r="BP1177" i="1"/>
  <c r="BP1350" i="1"/>
  <c r="BP1606" i="1"/>
  <c r="BP952" i="1"/>
  <c r="BP960" i="1"/>
  <c r="BP968" i="1"/>
  <c r="BP976" i="1"/>
  <c r="BP984" i="1"/>
  <c r="BP992" i="1"/>
  <c r="BP1000" i="1"/>
  <c r="BP1008" i="1"/>
  <c r="BP1016" i="1"/>
  <c r="BP1024" i="1"/>
  <c r="BP1032" i="1"/>
  <c r="BP1040" i="1"/>
  <c r="BP1048" i="1"/>
  <c r="BP1056" i="1"/>
  <c r="BP1064" i="1"/>
  <c r="BP1072" i="1"/>
  <c r="BP1080" i="1"/>
  <c r="BP1088" i="1"/>
  <c r="BP1096" i="1"/>
  <c r="BP1104" i="1"/>
  <c r="BP1112" i="1"/>
  <c r="BP1120" i="1"/>
  <c r="BP1128" i="1"/>
  <c r="BP1136" i="1"/>
  <c r="BP1144" i="1"/>
  <c r="BP1152" i="1"/>
  <c r="BP1161" i="1"/>
  <c r="BP1182" i="1"/>
  <c r="BP1201" i="1"/>
  <c r="BP1223" i="1"/>
  <c r="BP1246" i="1"/>
  <c r="BP1265" i="1"/>
  <c r="BP1287" i="1"/>
  <c r="BP1310" i="1"/>
  <c r="BP1329" i="1"/>
  <c r="BP1351" i="1"/>
  <c r="BP1383" i="1"/>
  <c r="BP1415" i="1"/>
  <c r="BP1447" i="1"/>
  <c r="BP1479" i="1"/>
  <c r="BP1511" i="1"/>
  <c r="BP1543" i="1"/>
  <c r="BP1575" i="1"/>
  <c r="BP1607" i="1"/>
  <c r="BP1639" i="1"/>
  <c r="BP1671" i="1"/>
  <c r="BP1703" i="1"/>
  <c r="BP1735" i="1"/>
  <c r="BP1767" i="1"/>
  <c r="BP1799" i="1"/>
  <c r="BP953" i="1"/>
  <c r="BP961" i="1"/>
  <c r="BP969" i="1"/>
  <c r="BP977" i="1"/>
  <c r="BP985" i="1"/>
  <c r="BP993" i="1"/>
  <c r="BP1001" i="1"/>
  <c r="BP1009" i="1"/>
  <c r="BP1017" i="1"/>
  <c r="BP1025" i="1"/>
  <c r="BP1033" i="1"/>
  <c r="BP1041" i="1"/>
  <c r="BP1049" i="1"/>
  <c r="BP1057" i="1"/>
  <c r="BP1065" i="1"/>
  <c r="BP1073" i="1"/>
  <c r="BP1081" i="1"/>
  <c r="BP1089" i="1"/>
  <c r="BP1097" i="1"/>
  <c r="BP1105" i="1"/>
  <c r="BP1113" i="1"/>
  <c r="BP1121" i="1"/>
  <c r="BP1129" i="1"/>
  <c r="BP1137" i="1"/>
  <c r="BP1145" i="1"/>
  <c r="BP1153" i="1"/>
  <c r="BP1163" i="1"/>
  <c r="BP1183" i="1"/>
  <c r="BP1206" i="1"/>
  <c r="BP1225" i="1"/>
  <c r="BP1247" i="1"/>
  <c r="BP1270" i="1"/>
  <c r="BP1289" i="1"/>
  <c r="BP1311" i="1"/>
  <c r="BP1334" i="1"/>
  <c r="BP1358" i="1"/>
  <c r="BP1390" i="1"/>
  <c r="BP1422" i="1"/>
  <c r="BP1454" i="1"/>
  <c r="BP1486" i="1"/>
  <c r="BP1518" i="1"/>
  <c r="BP1550" i="1"/>
  <c r="BP1582" i="1"/>
  <c r="BP1614" i="1"/>
  <c r="BP1646" i="1"/>
  <c r="BP1678" i="1"/>
  <c r="BP1710" i="1"/>
  <c r="BP1742" i="1"/>
  <c r="BP1774" i="1"/>
  <c r="BP948" i="1"/>
  <c r="BP956" i="1"/>
  <c r="BP964" i="1"/>
  <c r="BP972" i="1"/>
  <c r="BP980" i="1"/>
  <c r="BP988" i="1"/>
  <c r="BP996" i="1"/>
  <c r="BP1004" i="1"/>
  <c r="BP1012" i="1"/>
  <c r="BP1020" i="1"/>
  <c r="BP1028" i="1"/>
  <c r="BP1036" i="1"/>
  <c r="BP1044" i="1"/>
  <c r="BP1052" i="1"/>
  <c r="BP1060" i="1"/>
  <c r="BP1068" i="1"/>
  <c r="BP1076" i="1"/>
  <c r="BP1084" i="1"/>
  <c r="BP1092" i="1"/>
  <c r="BP1100" i="1"/>
  <c r="BP1108" i="1"/>
  <c r="BP1116" i="1"/>
  <c r="BP1124" i="1"/>
  <c r="BP1132" i="1"/>
  <c r="BP1140" i="1"/>
  <c r="BP1148" i="1"/>
  <c r="BP1156" i="1"/>
  <c r="BP1169" i="1"/>
  <c r="BP1191" i="1"/>
  <c r="BP1214" i="1"/>
  <c r="BP1233" i="1"/>
  <c r="BP1255" i="1"/>
  <c r="BP1278" i="1"/>
  <c r="BP1297" i="1"/>
  <c r="BP1319" i="1"/>
  <c r="BP1342" i="1"/>
  <c r="BP1367" i="1"/>
  <c r="BP1399" i="1"/>
  <c r="BP1431" i="1"/>
  <c r="BP1463" i="1"/>
  <c r="BP1495" i="1"/>
  <c r="BP1527" i="1"/>
  <c r="BP1559" i="1"/>
  <c r="BP1591" i="1"/>
  <c r="BP1623" i="1"/>
  <c r="BP1655" i="1"/>
  <c r="BP1687" i="1"/>
  <c r="BP1719" i="1"/>
  <c r="BP1751" i="1"/>
  <c r="BP1797" i="1"/>
  <c r="BP1789" i="1"/>
  <c r="BP1781" i="1"/>
  <c r="BP1773" i="1"/>
  <c r="BP1765" i="1"/>
  <c r="BP1757" i="1"/>
  <c r="BP1749" i="1"/>
  <c r="BP1741" i="1"/>
  <c r="BP1733" i="1"/>
  <c r="BP1725" i="1"/>
  <c r="BP1717" i="1"/>
  <c r="BP1709" i="1"/>
  <c r="BP1701" i="1"/>
  <c r="BP1693" i="1"/>
  <c r="BP1685" i="1"/>
  <c r="BP1677" i="1"/>
  <c r="BP1669" i="1"/>
  <c r="BP1661" i="1"/>
  <c r="BP1653" i="1"/>
  <c r="BP1645" i="1"/>
  <c r="BP1637" i="1"/>
  <c r="BP1629" i="1"/>
  <c r="BP1621" i="1"/>
  <c r="BP1613" i="1"/>
  <c r="BP1605" i="1"/>
  <c r="BP1597" i="1"/>
  <c r="BP1589" i="1"/>
  <c r="BP1581" i="1"/>
  <c r="BP1573" i="1"/>
  <c r="BP1565" i="1"/>
  <c r="BP1557" i="1"/>
  <c r="BP1549" i="1"/>
  <c r="BP1541" i="1"/>
  <c r="BP1533" i="1"/>
  <c r="BP1525" i="1"/>
  <c r="BP1517" i="1"/>
  <c r="BP1509" i="1"/>
  <c r="BP1501" i="1"/>
  <c r="BP1493" i="1"/>
  <c r="BP1485" i="1"/>
  <c r="BP1477" i="1"/>
  <c r="BP1469" i="1"/>
  <c r="BP1461" i="1"/>
  <c r="BP1453" i="1"/>
  <c r="BP1445" i="1"/>
  <c r="BP1437" i="1"/>
  <c r="BP1429" i="1"/>
  <c r="BP1421" i="1"/>
  <c r="BP1413" i="1"/>
  <c r="BP1405" i="1"/>
  <c r="BP1397" i="1"/>
  <c r="BP1389" i="1"/>
  <c r="BP1381" i="1"/>
  <c r="BP1373" i="1"/>
  <c r="BP1365" i="1"/>
  <c r="BP1357" i="1"/>
  <c r="BP1349" i="1"/>
  <c r="BP1341" i="1"/>
  <c r="BP1333" i="1"/>
  <c r="BP1325" i="1"/>
  <c r="BP1317" i="1"/>
  <c r="BP1309" i="1"/>
  <c r="BP1301" i="1"/>
  <c r="BP1293" i="1"/>
  <c r="BP1285" i="1"/>
  <c r="BP1277" i="1"/>
  <c r="BP1269" i="1"/>
  <c r="BP1261" i="1"/>
  <c r="BP1253" i="1"/>
  <c r="BP1245" i="1"/>
  <c r="BP1237" i="1"/>
  <c r="BP1229" i="1"/>
  <c r="BP1221" i="1"/>
  <c r="BP1213" i="1"/>
  <c r="BP1205" i="1"/>
  <c r="BP1197" i="1"/>
  <c r="BP1189" i="1"/>
  <c r="BP1181" i="1"/>
  <c r="BP1173" i="1"/>
  <c r="BP1165" i="1"/>
  <c r="BP1796" i="1"/>
  <c r="BP1788" i="1"/>
  <c r="BP1780" i="1"/>
  <c r="BP1772" i="1"/>
  <c r="BP1764" i="1"/>
  <c r="BP1756" i="1"/>
  <c r="BP1748" i="1"/>
  <c r="BP1740" i="1"/>
  <c r="BP1732" i="1"/>
  <c r="BP1724" i="1"/>
  <c r="BP1716" i="1"/>
  <c r="BP1708" i="1"/>
  <c r="BP1700" i="1"/>
  <c r="BP1692" i="1"/>
  <c r="BP1684" i="1"/>
  <c r="BP1676" i="1"/>
  <c r="BP1668" i="1"/>
  <c r="BP1660" i="1"/>
  <c r="BP1652" i="1"/>
  <c r="BP1644" i="1"/>
  <c r="BP1636" i="1"/>
  <c r="BP1628" i="1"/>
  <c r="BP1620" i="1"/>
  <c r="BP1612" i="1"/>
  <c r="BP1604" i="1"/>
  <c r="BP1596" i="1"/>
  <c r="BP1588" i="1"/>
  <c r="BP1580" i="1"/>
  <c r="BP1572" i="1"/>
  <c r="BP1564" i="1"/>
  <c r="BP1556" i="1"/>
  <c r="BP1548" i="1"/>
  <c r="BP1540" i="1"/>
  <c r="BP1532" i="1"/>
  <c r="BP1524" i="1"/>
  <c r="BP1516" i="1"/>
  <c r="BP1508" i="1"/>
  <c r="BP1500" i="1"/>
  <c r="BP1492" i="1"/>
  <c r="BP1484" i="1"/>
  <c r="BP1476" i="1"/>
  <c r="BP1468" i="1"/>
  <c r="BP1460" i="1"/>
  <c r="BP1452" i="1"/>
  <c r="BP1444" i="1"/>
  <c r="BP1436" i="1"/>
  <c r="BP1428" i="1"/>
  <c r="BP1420" i="1"/>
  <c r="BP1412" i="1"/>
  <c r="BP1404" i="1"/>
  <c r="BP1396" i="1"/>
  <c r="BP1388" i="1"/>
  <c r="BP1380" i="1"/>
  <c r="BP1372" i="1"/>
  <c r="BP1364" i="1"/>
  <c r="BP1356" i="1"/>
  <c r="BP1348" i="1"/>
  <c r="BP1340" i="1"/>
  <c r="BP1332" i="1"/>
  <c r="BP1324" i="1"/>
  <c r="BP1316" i="1"/>
  <c r="BP1308" i="1"/>
  <c r="BP1300" i="1"/>
  <c r="BP1292" i="1"/>
  <c r="BP1284" i="1"/>
  <c r="BP1276" i="1"/>
  <c r="BP1268" i="1"/>
  <c r="BP1260" i="1"/>
  <c r="BP1252" i="1"/>
  <c r="BP1244" i="1"/>
  <c r="BP1236" i="1"/>
  <c r="BP1228" i="1"/>
  <c r="BP1220" i="1"/>
  <c r="BP1212" i="1"/>
  <c r="BP1204" i="1"/>
  <c r="BP1196" i="1"/>
  <c r="BP1188" i="1"/>
  <c r="BP1180" i="1"/>
  <c r="BP1172" i="1"/>
  <c r="BP1164" i="1"/>
  <c r="BP1803" i="1"/>
  <c r="BP1795" i="1"/>
  <c r="BP1787" i="1"/>
  <c r="BP1779" i="1"/>
  <c r="BP1771" i="1"/>
  <c r="BP1763" i="1"/>
  <c r="BP1755" i="1"/>
  <c r="BP1747" i="1"/>
  <c r="BP1739" i="1"/>
  <c r="BP1731" i="1"/>
  <c r="BP1723" i="1"/>
  <c r="BP1715" i="1"/>
  <c r="BP1707" i="1"/>
  <c r="BP1699" i="1"/>
  <c r="BP1691" i="1"/>
  <c r="BP1683" i="1"/>
  <c r="BP1675" i="1"/>
  <c r="BP1667" i="1"/>
  <c r="BP1659" i="1"/>
  <c r="BP1651" i="1"/>
  <c r="BP1643" i="1"/>
  <c r="BP1635" i="1"/>
  <c r="BP1627" i="1"/>
  <c r="BP1619" i="1"/>
  <c r="BP1611" i="1"/>
  <c r="BP1603" i="1"/>
  <c r="BP1595" i="1"/>
  <c r="BP1587" i="1"/>
  <c r="BP1579" i="1"/>
  <c r="BP1571" i="1"/>
  <c r="BP1563" i="1"/>
  <c r="BP1555" i="1"/>
  <c r="BP1547" i="1"/>
  <c r="BP1539" i="1"/>
  <c r="BP1531" i="1"/>
  <c r="BP1523" i="1"/>
  <c r="BP1515" i="1"/>
  <c r="BP1507" i="1"/>
  <c r="BP1499" i="1"/>
  <c r="BP1491" i="1"/>
  <c r="BP1483" i="1"/>
  <c r="BP1475" i="1"/>
  <c r="BP1467" i="1"/>
  <c r="BP1459" i="1"/>
  <c r="BP1451" i="1"/>
  <c r="BP1443" i="1"/>
  <c r="BP1435" i="1"/>
  <c r="BP1427" i="1"/>
  <c r="BP1419" i="1"/>
  <c r="BP1411" i="1"/>
  <c r="BP1403" i="1"/>
  <c r="BP1395" i="1"/>
  <c r="BP1387" i="1"/>
  <c r="BP1379" i="1"/>
  <c r="BP1371" i="1"/>
  <c r="BP1363" i="1"/>
  <c r="BP1355" i="1"/>
  <c r="BP1347" i="1"/>
  <c r="BP1339" i="1"/>
  <c r="BP1331" i="1"/>
  <c r="BP1323" i="1"/>
  <c r="BP1315" i="1"/>
  <c r="BP1307" i="1"/>
  <c r="BP1299" i="1"/>
  <c r="BP1291" i="1"/>
  <c r="BP1283" i="1"/>
  <c r="BP1275" i="1"/>
  <c r="BP1267" i="1"/>
  <c r="BP1259" i="1"/>
  <c r="BP1251" i="1"/>
  <c r="BP1243" i="1"/>
  <c r="BP1235" i="1"/>
  <c r="BP1227" i="1"/>
  <c r="BP1219" i="1"/>
  <c r="BP1211" i="1"/>
  <c r="BP1203" i="1"/>
  <c r="BP1195" i="1"/>
  <c r="BP1187" i="1"/>
  <c r="BP1179" i="1"/>
  <c r="BP1171" i="1"/>
  <c r="BP1802" i="1"/>
  <c r="BP1794" i="1"/>
  <c r="BP1786" i="1"/>
  <c r="BP1778" i="1"/>
  <c r="BP1770" i="1"/>
  <c r="BP1762" i="1"/>
  <c r="BP1754" i="1"/>
  <c r="BP1746" i="1"/>
  <c r="BP1738" i="1"/>
  <c r="BP1730" i="1"/>
  <c r="BP1722" i="1"/>
  <c r="BP1714" i="1"/>
  <c r="BP1706" i="1"/>
  <c r="BP1698" i="1"/>
  <c r="BP1690" i="1"/>
  <c r="BP1682" i="1"/>
  <c r="BP1674" i="1"/>
  <c r="BP1666" i="1"/>
  <c r="BP1658" i="1"/>
  <c r="BP1650" i="1"/>
  <c r="BP1642" i="1"/>
  <c r="BP1634" i="1"/>
  <c r="BP1626" i="1"/>
  <c r="BP1618" i="1"/>
  <c r="BP1610" i="1"/>
  <c r="BP1602" i="1"/>
  <c r="BP1594" i="1"/>
  <c r="BP1586" i="1"/>
  <c r="BP1578" i="1"/>
  <c r="BP1570" i="1"/>
  <c r="BP1562" i="1"/>
  <c r="BP1554" i="1"/>
  <c r="BP1546" i="1"/>
  <c r="BP1538" i="1"/>
  <c r="BP1530" i="1"/>
  <c r="BP1522" i="1"/>
  <c r="BP1514" i="1"/>
  <c r="BP1506" i="1"/>
  <c r="BP1498" i="1"/>
  <c r="BP1490" i="1"/>
  <c r="BP1482" i="1"/>
  <c r="BP1474" i="1"/>
  <c r="BP1466" i="1"/>
  <c r="BP1458" i="1"/>
  <c r="BP1450" i="1"/>
  <c r="BP1442" i="1"/>
  <c r="BP1434" i="1"/>
  <c r="BP1426" i="1"/>
  <c r="BP1418" i="1"/>
  <c r="BP1410" i="1"/>
  <c r="BP1402" i="1"/>
  <c r="BP1394" i="1"/>
  <c r="BP1386" i="1"/>
  <c r="BP1378" i="1"/>
  <c r="BP1370" i="1"/>
  <c r="BP1362" i="1"/>
  <c r="BP1354" i="1"/>
  <c r="BP1346" i="1"/>
  <c r="BP1338" i="1"/>
  <c r="BP1330" i="1"/>
  <c r="BP1322" i="1"/>
  <c r="BP1314" i="1"/>
  <c r="BP1306" i="1"/>
  <c r="BP1298" i="1"/>
  <c r="BP1290" i="1"/>
  <c r="BP1282" i="1"/>
  <c r="BP1274" i="1"/>
  <c r="BP1266" i="1"/>
  <c r="BP1258" i="1"/>
  <c r="BP1250" i="1"/>
  <c r="BP1242" i="1"/>
  <c r="BP1234" i="1"/>
  <c r="BP1226" i="1"/>
  <c r="BP1218" i="1"/>
  <c r="BP1210" i="1"/>
  <c r="BP1202" i="1"/>
  <c r="BP1194" i="1"/>
  <c r="BP1186" i="1"/>
  <c r="BP1178" i="1"/>
  <c r="BP1170" i="1"/>
  <c r="BP1162" i="1"/>
  <c r="BU8" i="1"/>
  <c r="BP1801" i="1"/>
  <c r="BP1793" i="1"/>
  <c r="BP1785" i="1"/>
  <c r="BP1777" i="1"/>
  <c r="BP1769" i="1"/>
  <c r="BP1761" i="1"/>
  <c r="BP1753" i="1"/>
  <c r="BP1745" i="1"/>
  <c r="BP1737" i="1"/>
  <c r="BP1729" i="1"/>
  <c r="BP1721" i="1"/>
  <c r="BP1713" i="1"/>
  <c r="BP1705" i="1"/>
  <c r="BP1697" i="1"/>
  <c r="BP1689" i="1"/>
  <c r="BP1681" i="1"/>
  <c r="BP1673" i="1"/>
  <c r="BP1665" i="1"/>
  <c r="BP1657" i="1"/>
  <c r="BP1649" i="1"/>
  <c r="BP1641" i="1"/>
  <c r="BP1633" i="1"/>
  <c r="BP1625" i="1"/>
  <c r="BP1617" i="1"/>
  <c r="BP1609" i="1"/>
  <c r="BP1601" i="1"/>
  <c r="BP1593" i="1"/>
  <c r="BP1585" i="1"/>
  <c r="BP1577" i="1"/>
  <c r="BP1569" i="1"/>
  <c r="BP1561" i="1"/>
  <c r="BP1553" i="1"/>
  <c r="BP1545" i="1"/>
  <c r="BP1537" i="1"/>
  <c r="BP1529" i="1"/>
  <c r="BP1521" i="1"/>
  <c r="BP1513" i="1"/>
  <c r="BP1505" i="1"/>
  <c r="BP1497" i="1"/>
  <c r="BP1489" i="1"/>
  <c r="BP1481" i="1"/>
  <c r="BP1473" i="1"/>
  <c r="BP1465" i="1"/>
  <c r="BP1457" i="1"/>
  <c r="BP1449" i="1"/>
  <c r="BP1441" i="1"/>
  <c r="BP1433" i="1"/>
  <c r="BP1425" i="1"/>
  <c r="BP1417" i="1"/>
  <c r="BP1409" i="1"/>
  <c r="BP1401" i="1"/>
  <c r="BP1393" i="1"/>
  <c r="BP1385" i="1"/>
  <c r="BP1377" i="1"/>
  <c r="BP1369" i="1"/>
  <c r="BP1361" i="1"/>
  <c r="BP1353" i="1"/>
  <c r="BP1800" i="1"/>
  <c r="BP1792" i="1"/>
  <c r="BP1784" i="1"/>
  <c r="BP1776" i="1"/>
  <c r="BP1768" i="1"/>
  <c r="BP1760" i="1"/>
  <c r="BP1752" i="1"/>
  <c r="BP1744" i="1"/>
  <c r="BP1736" i="1"/>
  <c r="BP1728" i="1"/>
  <c r="BP1720" i="1"/>
  <c r="BP1712" i="1"/>
  <c r="BP1704" i="1"/>
  <c r="BP1696" i="1"/>
  <c r="BP1688" i="1"/>
  <c r="BP1680" i="1"/>
  <c r="BP1672" i="1"/>
  <c r="BP1664" i="1"/>
  <c r="BP1656" i="1"/>
  <c r="BP1648" i="1"/>
  <c r="BP1640" i="1"/>
  <c r="BP1632" i="1"/>
  <c r="BP1624" i="1"/>
  <c r="BP1616" i="1"/>
  <c r="BP1608" i="1"/>
  <c r="BP1600" i="1"/>
  <c r="BP1592" i="1"/>
  <c r="BP1584" i="1"/>
  <c r="BP1576" i="1"/>
  <c r="BP1568" i="1"/>
  <c r="BP1560" i="1"/>
  <c r="BP1552" i="1"/>
  <c r="BP1544" i="1"/>
  <c r="BP1536" i="1"/>
  <c r="BP1528" i="1"/>
  <c r="BP1520" i="1"/>
  <c r="BP1512" i="1"/>
  <c r="BP1504" i="1"/>
  <c r="BP1496" i="1"/>
  <c r="BP1488" i="1"/>
  <c r="BP1480" i="1"/>
  <c r="BP1472" i="1"/>
  <c r="BP1464" i="1"/>
  <c r="BP1456" i="1"/>
  <c r="BP1448" i="1"/>
  <c r="BP1440" i="1"/>
  <c r="BP1432" i="1"/>
  <c r="BP1424" i="1"/>
  <c r="BP1416" i="1"/>
  <c r="BP1408" i="1"/>
  <c r="BP1400" i="1"/>
  <c r="BP1392" i="1"/>
  <c r="BP1384" i="1"/>
  <c r="BP1376" i="1"/>
  <c r="BP1368" i="1"/>
  <c r="BP1360" i="1"/>
  <c r="BP1352" i="1"/>
  <c r="BP1344" i="1"/>
  <c r="BP1336" i="1"/>
  <c r="BP1328" i="1"/>
  <c r="BP1320" i="1"/>
  <c r="BP1312" i="1"/>
  <c r="BP1304" i="1"/>
  <c r="BP1296" i="1"/>
  <c r="BP1288" i="1"/>
  <c r="BP1280" i="1"/>
  <c r="BP1272" i="1"/>
  <c r="BP1264" i="1"/>
  <c r="BP1256" i="1"/>
  <c r="BP1248" i="1"/>
  <c r="BP1240" i="1"/>
  <c r="BP1232" i="1"/>
  <c r="BP1224" i="1"/>
  <c r="BP1216" i="1"/>
  <c r="BP1208" i="1"/>
  <c r="BP1200" i="1"/>
  <c r="BP1192" i="1"/>
  <c r="BP1184" i="1"/>
  <c r="BP1176" i="1"/>
  <c r="BP1168" i="1"/>
  <c r="BP1160" i="1"/>
  <c r="BP1791" i="1"/>
  <c r="BX5" i="3"/>
  <c r="BP6" i="3" s="1"/>
  <c r="BP157" i="3"/>
  <c r="BP119" i="3"/>
  <c r="BP747" i="3"/>
  <c r="BP358" i="3"/>
  <c r="BP1003" i="3"/>
  <c r="BP134" i="3"/>
  <c r="BP38" i="3"/>
  <c r="BP176" i="3"/>
  <c r="BU8" i="3"/>
  <c r="BP15" i="3"/>
  <c r="BP103" i="3"/>
  <c r="BP133" i="3"/>
  <c r="BP152" i="3"/>
  <c r="BP174" i="3"/>
  <c r="BP326" i="3"/>
  <c r="BP875" i="3"/>
  <c r="BP39" i="3"/>
  <c r="BP120" i="3"/>
  <c r="BP136" i="3"/>
  <c r="BP158" i="3"/>
  <c r="BP181" i="3"/>
  <c r="BP390" i="3"/>
  <c r="BP1154" i="3"/>
  <c r="BP97" i="3"/>
  <c r="BP57" i="3"/>
  <c r="BP121" i="3"/>
  <c r="BP141" i="3"/>
  <c r="BP160" i="3"/>
  <c r="BP182" i="3"/>
  <c r="BP445" i="3"/>
  <c r="BP1666" i="3"/>
  <c r="BP62" i="3"/>
  <c r="BP122" i="3"/>
  <c r="BP142" i="3"/>
  <c r="BP165" i="3"/>
  <c r="BP198" i="3"/>
  <c r="BP486" i="3"/>
  <c r="BP79" i="3"/>
  <c r="BP125" i="3"/>
  <c r="BP144" i="3"/>
  <c r="BP166" i="3"/>
  <c r="BP230" i="3"/>
  <c r="BP549" i="3"/>
  <c r="BP14" i="3"/>
  <c r="BP81" i="3"/>
  <c r="BP126" i="3"/>
  <c r="BP149" i="3"/>
  <c r="BP168" i="3"/>
  <c r="BP262" i="3"/>
  <c r="BP619" i="3"/>
  <c r="BP1730" i="3"/>
  <c r="BP4" i="3"/>
  <c r="BQ4" i="3" s="1"/>
  <c r="BR4" i="3" s="1"/>
  <c r="BP102" i="3"/>
  <c r="BP128" i="3"/>
  <c r="BP150" i="3"/>
  <c r="BP173" i="3"/>
  <c r="BP294" i="3"/>
  <c r="BP17" i="3"/>
  <c r="BP5" i="3"/>
  <c r="BQ5" i="3" s="1"/>
  <c r="BP22" i="3"/>
  <c r="BP41" i="3"/>
  <c r="BP63" i="3"/>
  <c r="BP86" i="3"/>
  <c r="BP105" i="3"/>
  <c r="BP110" i="3"/>
  <c r="BP25" i="3"/>
  <c r="BP47" i="3"/>
  <c r="BP70" i="3"/>
  <c r="BP89" i="3"/>
  <c r="BP111" i="3"/>
  <c r="BP21" i="3"/>
  <c r="BP30" i="3"/>
  <c r="BP49" i="3"/>
  <c r="BP71" i="3"/>
  <c r="BP94" i="3"/>
  <c r="BP113" i="3"/>
  <c r="BP46" i="3"/>
  <c r="BP87" i="3"/>
  <c r="BP9" i="3"/>
  <c r="BP31" i="3"/>
  <c r="BP54" i="3"/>
  <c r="BP73" i="3"/>
  <c r="BP95" i="3"/>
  <c r="BP118" i="3"/>
  <c r="BP117" i="3"/>
  <c r="BP23" i="3"/>
  <c r="BP65" i="3"/>
  <c r="BP33" i="3"/>
  <c r="BP55" i="3"/>
  <c r="BP78" i="3"/>
  <c r="BU13" i="3"/>
  <c r="BP205" i="3"/>
  <c r="BP237" i="3"/>
  <c r="BP269" i="3"/>
  <c r="BP301" i="3"/>
  <c r="BP333" i="3"/>
  <c r="BP365" i="3"/>
  <c r="BP397" i="3"/>
  <c r="BP453" i="3"/>
  <c r="BP493" i="3"/>
  <c r="BP557" i="3"/>
  <c r="BP635" i="3"/>
  <c r="BP763" i="3"/>
  <c r="BP891" i="3"/>
  <c r="BP1019" i="3"/>
  <c r="BP1218" i="3"/>
  <c r="BP1553" i="3"/>
  <c r="BP1086" i="3"/>
  <c r="BP1006" i="3"/>
  <c r="BP926" i="3"/>
  <c r="BP862" i="3"/>
  <c r="BP798" i="3"/>
  <c r="BP718" i="3"/>
  <c r="BP638" i="3"/>
  <c r="BP592" i="3"/>
  <c r="BP560" i="3"/>
  <c r="BP528" i="3"/>
  <c r="BP488" i="3"/>
  <c r="BP448" i="3"/>
  <c r="BP416" i="3"/>
  <c r="BP376" i="3"/>
  <c r="BP344" i="3"/>
  <c r="BP304" i="3"/>
  <c r="BP272" i="3"/>
  <c r="BP232" i="3"/>
  <c r="BP200" i="3"/>
  <c r="BP1681" i="3"/>
  <c r="BP1361" i="3"/>
  <c r="BP1169" i="3"/>
  <c r="BP1070" i="3"/>
  <c r="BP1022" i="3"/>
  <c r="BP958" i="3"/>
  <c r="BP894" i="3"/>
  <c r="BP830" i="3"/>
  <c r="BP766" i="3"/>
  <c r="BP702" i="3"/>
  <c r="BP654" i="3"/>
  <c r="BP600" i="3"/>
  <c r="BP568" i="3"/>
  <c r="BP536" i="3"/>
  <c r="BP504" i="3"/>
  <c r="BP472" i="3"/>
  <c r="BP440" i="3"/>
  <c r="BP408" i="3"/>
  <c r="BP368" i="3"/>
  <c r="BP336" i="3"/>
  <c r="BP312" i="3"/>
  <c r="BP280" i="3"/>
  <c r="BP248" i="3"/>
  <c r="BP216" i="3"/>
  <c r="BP184" i="3"/>
  <c r="BP1617" i="3"/>
  <c r="BP1425" i="3"/>
  <c r="BP1297" i="3"/>
  <c r="BP1118" i="3"/>
  <c r="BP1054" i="3"/>
  <c r="BP990" i="3"/>
  <c r="BP942" i="3"/>
  <c r="BP878" i="3"/>
  <c r="BP814" i="3"/>
  <c r="BP750" i="3"/>
  <c r="BP686" i="3"/>
  <c r="BP608" i="3"/>
  <c r="BP576" i="3"/>
  <c r="BP544" i="3"/>
  <c r="BP512" i="3"/>
  <c r="BP480" i="3"/>
  <c r="BP456" i="3"/>
  <c r="BP424" i="3"/>
  <c r="BP392" i="3"/>
  <c r="BP360" i="3"/>
  <c r="BP328" i="3"/>
  <c r="BP296" i="3"/>
  <c r="BP264" i="3"/>
  <c r="BP240" i="3"/>
  <c r="BP208" i="3"/>
  <c r="BP1745" i="3"/>
  <c r="BP1489" i="3"/>
  <c r="BP1233" i="3"/>
  <c r="BP1102" i="3"/>
  <c r="BP1038" i="3"/>
  <c r="BP974" i="3"/>
  <c r="BP910" i="3"/>
  <c r="BP846" i="3"/>
  <c r="BP782" i="3"/>
  <c r="BP734" i="3"/>
  <c r="BP670" i="3"/>
  <c r="BP622" i="3"/>
  <c r="BP584" i="3"/>
  <c r="BP552" i="3"/>
  <c r="BP520" i="3"/>
  <c r="BP496" i="3"/>
  <c r="BP464" i="3"/>
  <c r="BP432" i="3"/>
  <c r="BP400" i="3"/>
  <c r="BP384" i="3"/>
  <c r="BP352" i="3"/>
  <c r="BP320" i="3"/>
  <c r="BP288" i="3"/>
  <c r="BP256" i="3"/>
  <c r="BP224" i="3"/>
  <c r="BP192" i="3"/>
  <c r="BP1801" i="3"/>
  <c r="BP1737" i="3"/>
  <c r="BP1673" i="3"/>
  <c r="BP1609" i="3"/>
  <c r="BP1545" i="3"/>
  <c r="BP1481" i="3"/>
  <c r="BP1417" i="3"/>
  <c r="BP1353" i="3"/>
  <c r="BP1289" i="3"/>
  <c r="BP1225" i="3"/>
  <c r="BP1161" i="3"/>
  <c r="BP1116" i="3"/>
  <c r="BP1100" i="3"/>
  <c r="BP1084" i="3"/>
  <c r="BP1068" i="3"/>
  <c r="BP1052" i="3"/>
  <c r="BP1036" i="3"/>
  <c r="BP1020" i="3"/>
  <c r="BP1004" i="3"/>
  <c r="BP988" i="3"/>
  <c r="BP972" i="3"/>
  <c r="BP956" i="3"/>
  <c r="BP940" i="3"/>
  <c r="BP924" i="3"/>
  <c r="BP908" i="3"/>
  <c r="BP892" i="3"/>
  <c r="BP876" i="3"/>
  <c r="BP860" i="3"/>
  <c r="BP844" i="3"/>
  <c r="BP828" i="3"/>
  <c r="BP812" i="3"/>
  <c r="BP796" i="3"/>
  <c r="BP780" i="3"/>
  <c r="BP764" i="3"/>
  <c r="BP748" i="3"/>
  <c r="BP732" i="3"/>
  <c r="BP716" i="3"/>
  <c r="BP700" i="3"/>
  <c r="BP684" i="3"/>
  <c r="BP668" i="3"/>
  <c r="BP652" i="3"/>
  <c r="BP636" i="3"/>
  <c r="BP620" i="3"/>
  <c r="BP606" i="3"/>
  <c r="BP598" i="3"/>
  <c r="BP590" i="3"/>
  <c r="BP582" i="3"/>
  <c r="BP574" i="3"/>
  <c r="BP566" i="3"/>
  <c r="BP558" i="3"/>
  <c r="BP550" i="3"/>
  <c r="BP542" i="3"/>
  <c r="BP534" i="3"/>
  <c r="BP526" i="3"/>
  <c r="BP518" i="3"/>
  <c r="BP510" i="3"/>
  <c r="BP502" i="3"/>
  <c r="BP494" i="3"/>
  <c r="BP470" i="3"/>
  <c r="BP454" i="3"/>
  <c r="BP446" i="3"/>
  <c r="BP438" i="3"/>
  <c r="BP430" i="3"/>
  <c r="BP422" i="3"/>
  <c r="BP406" i="3"/>
  <c r="BP398" i="3"/>
  <c r="BP206" i="3"/>
  <c r="BP238" i="3"/>
  <c r="BP270" i="3"/>
  <c r="BP302" i="3"/>
  <c r="BP334" i="3"/>
  <c r="BP366" i="3"/>
  <c r="BP405" i="3"/>
  <c r="BP461" i="3"/>
  <c r="BP501" i="3"/>
  <c r="BP565" i="3"/>
  <c r="BP651" i="3"/>
  <c r="BP779" i="3"/>
  <c r="BP907" i="3"/>
  <c r="BP1035" i="3"/>
  <c r="BP1282" i="3"/>
  <c r="BP1794" i="3"/>
  <c r="BP213" i="3"/>
  <c r="BP245" i="3"/>
  <c r="BP277" i="3"/>
  <c r="BP309" i="3"/>
  <c r="BP341" i="3"/>
  <c r="BP373" i="3"/>
  <c r="BP413" i="3"/>
  <c r="BP462" i="3"/>
  <c r="BP509" i="3"/>
  <c r="BP573" i="3"/>
  <c r="BP667" i="3"/>
  <c r="BP795" i="3"/>
  <c r="BP1346" i="3"/>
  <c r="BP214" i="3"/>
  <c r="BP246" i="3"/>
  <c r="BP278" i="3"/>
  <c r="BP310" i="3"/>
  <c r="BP342" i="3"/>
  <c r="BP374" i="3"/>
  <c r="BP414" i="3"/>
  <c r="BP469" i="3"/>
  <c r="BP517" i="3"/>
  <c r="BP581" i="3"/>
  <c r="BP683" i="3"/>
  <c r="BP811" i="3"/>
  <c r="BP939" i="3"/>
  <c r="BP1067" i="3"/>
  <c r="BP1410" i="3"/>
  <c r="BP189" i="3"/>
  <c r="BP221" i="3"/>
  <c r="BP253" i="3"/>
  <c r="BP285" i="3"/>
  <c r="BP317" i="3"/>
  <c r="BP349" i="3"/>
  <c r="BP381" i="3"/>
  <c r="BP421" i="3"/>
  <c r="BP477" i="3"/>
  <c r="BP525" i="3"/>
  <c r="BP589" i="3"/>
  <c r="BP699" i="3"/>
  <c r="BP827" i="3"/>
  <c r="BP955" i="3"/>
  <c r="BP1083" i="3"/>
  <c r="BP1474" i="3"/>
  <c r="BP923" i="3"/>
  <c r="BP190" i="3"/>
  <c r="BP222" i="3"/>
  <c r="BP254" i="3"/>
  <c r="BP286" i="3"/>
  <c r="BP318" i="3"/>
  <c r="BP350" i="3"/>
  <c r="BP382" i="3"/>
  <c r="BP429" i="3"/>
  <c r="BP478" i="3"/>
  <c r="BP533" i="3"/>
  <c r="BP597" i="3"/>
  <c r="BP715" i="3"/>
  <c r="BP843" i="3"/>
  <c r="BP971" i="3"/>
  <c r="BP1099" i="3"/>
  <c r="BP1538" i="3"/>
  <c r="BP1051" i="3"/>
  <c r="BP197" i="3"/>
  <c r="BP229" i="3"/>
  <c r="BP261" i="3"/>
  <c r="BP293" i="3"/>
  <c r="BP325" i="3"/>
  <c r="BP357" i="3"/>
  <c r="BP389" i="3"/>
  <c r="BP437" i="3"/>
  <c r="BP485" i="3"/>
  <c r="BP541" i="3"/>
  <c r="BP605" i="3"/>
  <c r="BP731" i="3"/>
  <c r="BP859" i="3"/>
  <c r="BP987" i="3"/>
  <c r="BP1115" i="3"/>
  <c r="BP1602" i="3"/>
  <c r="BP1800" i="3"/>
  <c r="BP1792" i="3"/>
  <c r="BP1784" i="3"/>
  <c r="BP1776" i="3"/>
  <c r="BP1768" i="3"/>
  <c r="BP1760" i="3"/>
  <c r="BP1752" i="3"/>
  <c r="BP1744" i="3"/>
  <c r="BP1736" i="3"/>
  <c r="BP1728" i="3"/>
  <c r="BP1720" i="3"/>
  <c r="BP1712" i="3"/>
  <c r="BP1704" i="3"/>
  <c r="BP1696" i="3"/>
  <c r="BP1688" i="3"/>
  <c r="BP1680" i="3"/>
  <c r="BP1672" i="3"/>
  <c r="BP1664" i="3"/>
  <c r="BP1656" i="3"/>
  <c r="BP1648" i="3"/>
  <c r="BP1640" i="3"/>
  <c r="BP1632" i="3"/>
  <c r="BP1624" i="3"/>
  <c r="BP1616" i="3"/>
  <c r="BP1608" i="3"/>
  <c r="BP1600" i="3"/>
  <c r="BP1592" i="3"/>
  <c r="BP1584" i="3"/>
  <c r="BP1576" i="3"/>
  <c r="BP1568" i="3"/>
  <c r="BP1560" i="3"/>
  <c r="BP1552" i="3"/>
  <c r="BP1544" i="3"/>
  <c r="BP1536" i="3"/>
  <c r="BP1528" i="3"/>
  <c r="BP1520" i="3"/>
  <c r="BP1512" i="3"/>
  <c r="BP1504" i="3"/>
  <c r="BP1496" i="3"/>
  <c r="BP1488" i="3"/>
  <c r="BP1480" i="3"/>
  <c r="BP1472" i="3"/>
  <c r="BP1464" i="3"/>
  <c r="BP1456" i="3"/>
  <c r="BP1448" i="3"/>
  <c r="BP1440" i="3"/>
  <c r="BP1432" i="3"/>
  <c r="BP1424" i="3"/>
  <c r="BP1416" i="3"/>
  <c r="BP1408" i="3"/>
  <c r="BP1400" i="3"/>
  <c r="BP1392" i="3"/>
  <c r="BP1384" i="3"/>
  <c r="BP1376" i="3"/>
  <c r="BP1368" i="3"/>
  <c r="BP1360" i="3"/>
  <c r="BP1352" i="3"/>
  <c r="BP1344" i="3"/>
  <c r="BP1336" i="3"/>
  <c r="BP1328" i="3"/>
  <c r="BP1320" i="3"/>
  <c r="BP1312" i="3"/>
  <c r="BP1304" i="3"/>
  <c r="BP1296" i="3"/>
  <c r="BP1288" i="3"/>
  <c r="BP1280" i="3"/>
  <c r="BP1272" i="3"/>
  <c r="BP1264" i="3"/>
  <c r="BP1256" i="3"/>
  <c r="BP1248" i="3"/>
  <c r="BP1240" i="3"/>
  <c r="BP1232" i="3"/>
  <c r="BP1224" i="3"/>
  <c r="BP1216" i="3"/>
  <c r="BP1208" i="3"/>
  <c r="BP1200" i="3"/>
  <c r="BP1192" i="3"/>
  <c r="BP1184" i="3"/>
  <c r="BP1176" i="3"/>
  <c r="BP1168" i="3"/>
  <c r="BP1160" i="3"/>
  <c r="BP1152" i="3"/>
  <c r="BP1144" i="3"/>
  <c r="BP1136" i="3"/>
  <c r="BP1128" i="3"/>
  <c r="BP1799" i="3"/>
  <c r="BP1791" i="3"/>
  <c r="BP1783" i="3"/>
  <c r="BP1775" i="3"/>
  <c r="BP1767" i="3"/>
  <c r="BP1759" i="3"/>
  <c r="BP1751" i="3"/>
  <c r="BP1743" i="3"/>
  <c r="BP1735" i="3"/>
  <c r="BP1727" i="3"/>
  <c r="BP1719" i="3"/>
  <c r="BP1711" i="3"/>
  <c r="BP1703" i="3"/>
  <c r="BP1695" i="3"/>
  <c r="BP1687" i="3"/>
  <c r="BP1679" i="3"/>
  <c r="BP1671" i="3"/>
  <c r="BP1663" i="3"/>
  <c r="BP1655" i="3"/>
  <c r="BP1647" i="3"/>
  <c r="BP1639" i="3"/>
  <c r="BP1631" i="3"/>
  <c r="BP1623" i="3"/>
  <c r="BP1615" i="3"/>
  <c r="BP1607" i="3"/>
  <c r="BP1599" i="3"/>
  <c r="BP1591" i="3"/>
  <c r="BP1583" i="3"/>
  <c r="BP1575" i="3"/>
  <c r="BP1567" i="3"/>
  <c r="BP1559" i="3"/>
  <c r="BP1551" i="3"/>
  <c r="BP1543" i="3"/>
  <c r="BP1535" i="3"/>
  <c r="BP1527" i="3"/>
  <c r="BP1519" i="3"/>
  <c r="BP1511" i="3"/>
  <c r="BP1503" i="3"/>
  <c r="BP1495" i="3"/>
  <c r="BP1487" i="3"/>
  <c r="BP1479" i="3"/>
  <c r="BP1471" i="3"/>
  <c r="BP1463" i="3"/>
  <c r="BP1455" i="3"/>
  <c r="BP1447" i="3"/>
  <c r="BP1439" i="3"/>
  <c r="BP1431" i="3"/>
  <c r="BP1423" i="3"/>
  <c r="BP1415" i="3"/>
  <c r="BP1407" i="3"/>
  <c r="BP1399" i="3"/>
  <c r="BP1391" i="3"/>
  <c r="BP1383" i="3"/>
  <c r="BP1375" i="3"/>
  <c r="BP1367" i="3"/>
  <c r="BP1359" i="3"/>
  <c r="BP1351" i="3"/>
  <c r="BP1343" i="3"/>
  <c r="BP1335" i="3"/>
  <c r="BP1327" i="3"/>
  <c r="BP1319" i="3"/>
  <c r="BP1311" i="3"/>
  <c r="BP1303" i="3"/>
  <c r="BP1295" i="3"/>
  <c r="BP1287" i="3"/>
  <c r="BP1279" i="3"/>
  <c r="BP1271" i="3"/>
  <c r="BP1263" i="3"/>
  <c r="BP1255" i="3"/>
  <c r="BP1247" i="3"/>
  <c r="BP1239" i="3"/>
  <c r="BP1231" i="3"/>
  <c r="BP1223" i="3"/>
  <c r="BP1215" i="3"/>
  <c r="BP1207" i="3"/>
  <c r="BP1199" i="3"/>
  <c r="BP1191" i="3"/>
  <c r="BP1183" i="3"/>
  <c r="BP1175" i="3"/>
  <c r="BP1167" i="3"/>
  <c r="BP1159" i="3"/>
  <c r="BP1151" i="3"/>
  <c r="BP1143" i="3"/>
  <c r="BP1135" i="3"/>
  <c r="BP1127" i="3"/>
  <c r="BP1798" i="3"/>
  <c r="BP1790" i="3"/>
  <c r="BP1782" i="3"/>
  <c r="BP1774" i="3"/>
  <c r="BP1766" i="3"/>
  <c r="BP1758" i="3"/>
  <c r="BP1750" i="3"/>
  <c r="BP1742" i="3"/>
  <c r="BP1734" i="3"/>
  <c r="BP1726" i="3"/>
  <c r="BP1718" i="3"/>
  <c r="BP1710" i="3"/>
  <c r="BP1702" i="3"/>
  <c r="BP1694" i="3"/>
  <c r="BP1686" i="3"/>
  <c r="BP1678" i="3"/>
  <c r="BP1670" i="3"/>
  <c r="BP1662" i="3"/>
  <c r="BP1654" i="3"/>
  <c r="BP1646" i="3"/>
  <c r="BP1638" i="3"/>
  <c r="BP1630" i="3"/>
  <c r="BP1622" i="3"/>
  <c r="BP1614" i="3"/>
  <c r="BP1606" i="3"/>
  <c r="BP1598" i="3"/>
  <c r="BP1590" i="3"/>
  <c r="BP1582" i="3"/>
  <c r="BP1574" i="3"/>
  <c r="BP1566" i="3"/>
  <c r="BP1558" i="3"/>
  <c r="BP1550" i="3"/>
  <c r="BP1542" i="3"/>
  <c r="BP1534" i="3"/>
  <c r="BP1526" i="3"/>
  <c r="BP1518" i="3"/>
  <c r="BP1510" i="3"/>
  <c r="BP1502" i="3"/>
  <c r="BP1494" i="3"/>
  <c r="BP1486" i="3"/>
  <c r="BP1478" i="3"/>
  <c r="BP1470" i="3"/>
  <c r="BP1462" i="3"/>
  <c r="BP1454" i="3"/>
  <c r="BP1446" i="3"/>
  <c r="BP1438" i="3"/>
  <c r="BP1430" i="3"/>
  <c r="BP1422" i="3"/>
  <c r="BP1414" i="3"/>
  <c r="BP1406" i="3"/>
  <c r="BP1398" i="3"/>
  <c r="BP1390" i="3"/>
  <c r="BP1382" i="3"/>
  <c r="BP1374" i="3"/>
  <c r="BP1366" i="3"/>
  <c r="BP1358" i="3"/>
  <c r="BP1350" i="3"/>
  <c r="BP1342" i="3"/>
  <c r="BP1334" i="3"/>
  <c r="BP1326" i="3"/>
  <c r="BP1318" i="3"/>
  <c r="BP1310" i="3"/>
  <c r="BP1302" i="3"/>
  <c r="BP1294" i="3"/>
  <c r="BP1286" i="3"/>
  <c r="BP1278" i="3"/>
  <c r="BP1270" i="3"/>
  <c r="BP1262" i="3"/>
  <c r="BP1254" i="3"/>
  <c r="BP1246" i="3"/>
  <c r="BP1238" i="3"/>
  <c r="BP1230" i="3"/>
  <c r="BP1222" i="3"/>
  <c r="BP1214" i="3"/>
  <c r="BP1206" i="3"/>
  <c r="BP1198" i="3"/>
  <c r="BP1190" i="3"/>
  <c r="BP1182" i="3"/>
  <c r="BP1174" i="3"/>
  <c r="BP1166" i="3"/>
  <c r="BP1158" i="3"/>
  <c r="BP1150" i="3"/>
  <c r="BP1142" i="3"/>
  <c r="BP1134" i="3"/>
  <c r="BP1126" i="3"/>
  <c r="BP1797" i="3"/>
  <c r="BP1789" i="3"/>
  <c r="BP1781" i="3"/>
  <c r="BP1773" i="3"/>
  <c r="BP1765" i="3"/>
  <c r="BP1757" i="3"/>
  <c r="BP1749" i="3"/>
  <c r="BP1741" i="3"/>
  <c r="BP1733" i="3"/>
  <c r="BP1725" i="3"/>
  <c r="BP1717" i="3"/>
  <c r="BP1709" i="3"/>
  <c r="BP1701" i="3"/>
  <c r="BP1693" i="3"/>
  <c r="BP1685" i="3"/>
  <c r="BP1677" i="3"/>
  <c r="BP1669" i="3"/>
  <c r="BP1661" i="3"/>
  <c r="BP1653" i="3"/>
  <c r="BP1645" i="3"/>
  <c r="BP1637" i="3"/>
  <c r="BP1629" i="3"/>
  <c r="BP1621" i="3"/>
  <c r="BP1613" i="3"/>
  <c r="BP1605" i="3"/>
  <c r="BP1597" i="3"/>
  <c r="BP1589" i="3"/>
  <c r="BP1581" i="3"/>
  <c r="BP1573" i="3"/>
  <c r="BP1565" i="3"/>
  <c r="BP1557" i="3"/>
  <c r="BP1549" i="3"/>
  <c r="BP1541" i="3"/>
  <c r="BP1533" i="3"/>
  <c r="BP1525" i="3"/>
  <c r="BP1517" i="3"/>
  <c r="BP1509" i="3"/>
  <c r="BP1501" i="3"/>
  <c r="BP1493" i="3"/>
  <c r="BP1485" i="3"/>
  <c r="BP1477" i="3"/>
  <c r="BP1469" i="3"/>
  <c r="BP1461" i="3"/>
  <c r="BP1453" i="3"/>
  <c r="BP1445" i="3"/>
  <c r="BP1437" i="3"/>
  <c r="BP1429" i="3"/>
  <c r="BP1421" i="3"/>
  <c r="BP1413" i="3"/>
  <c r="BP1405" i="3"/>
  <c r="BP1397" i="3"/>
  <c r="BP1389" i="3"/>
  <c r="BP1381" i="3"/>
  <c r="BP1373" i="3"/>
  <c r="BP1365" i="3"/>
  <c r="BP1357" i="3"/>
  <c r="BP1349" i="3"/>
  <c r="BP1341" i="3"/>
  <c r="BP1333" i="3"/>
  <c r="BP1325" i="3"/>
  <c r="BP1317" i="3"/>
  <c r="BP1309" i="3"/>
  <c r="BP1301" i="3"/>
  <c r="BP1293" i="3"/>
  <c r="BP1285" i="3"/>
  <c r="BP1277" i="3"/>
  <c r="BP1269" i="3"/>
  <c r="BP1261" i="3"/>
  <c r="BP1253" i="3"/>
  <c r="BP1245" i="3"/>
  <c r="BP1237" i="3"/>
  <c r="BP1229" i="3"/>
  <c r="BP1221" i="3"/>
  <c r="BP1213" i="3"/>
  <c r="BP1205" i="3"/>
  <c r="BP1197" i="3"/>
  <c r="BP1189" i="3"/>
  <c r="BP1181" i="3"/>
  <c r="BP1173" i="3"/>
  <c r="BP1165" i="3"/>
  <c r="BP1157" i="3"/>
  <c r="BP1149" i="3"/>
  <c r="BP1141" i="3"/>
  <c r="BP1133" i="3"/>
  <c r="BP1125" i="3"/>
  <c r="BP1796" i="3"/>
  <c r="BP1788" i="3"/>
  <c r="BP1780" i="3"/>
  <c r="BP1772" i="3"/>
  <c r="BP1764" i="3"/>
  <c r="BP1756" i="3"/>
  <c r="BP1748" i="3"/>
  <c r="BP1740" i="3"/>
  <c r="BP1732" i="3"/>
  <c r="BP1724" i="3"/>
  <c r="BP1716" i="3"/>
  <c r="BP1708" i="3"/>
  <c r="BP1700" i="3"/>
  <c r="BP1692" i="3"/>
  <c r="BP1684" i="3"/>
  <c r="BP1676" i="3"/>
  <c r="BP1668" i="3"/>
  <c r="BP1660" i="3"/>
  <c r="BP1652" i="3"/>
  <c r="BP1644" i="3"/>
  <c r="BP1636" i="3"/>
  <c r="BP1628" i="3"/>
  <c r="BP1620" i="3"/>
  <c r="BP1612" i="3"/>
  <c r="BP1604" i="3"/>
  <c r="BP1596" i="3"/>
  <c r="BP1588" i="3"/>
  <c r="BP1580" i="3"/>
  <c r="BP1572" i="3"/>
  <c r="BP1564" i="3"/>
  <c r="BP1556" i="3"/>
  <c r="BP1548" i="3"/>
  <c r="BP1540" i="3"/>
  <c r="BP1532" i="3"/>
  <c r="BP1524" i="3"/>
  <c r="BP1516" i="3"/>
  <c r="BP1508" i="3"/>
  <c r="BP1500" i="3"/>
  <c r="BP1492" i="3"/>
  <c r="BP1484" i="3"/>
  <c r="BP1476" i="3"/>
  <c r="BP1468" i="3"/>
  <c r="BP1460" i="3"/>
  <c r="BP1452" i="3"/>
  <c r="BP1444" i="3"/>
  <c r="BP1436" i="3"/>
  <c r="BP1428" i="3"/>
  <c r="BP1420" i="3"/>
  <c r="BP1412" i="3"/>
  <c r="BP1404" i="3"/>
  <c r="BP1396" i="3"/>
  <c r="BP1388" i="3"/>
  <c r="BP1380" i="3"/>
  <c r="BP1372" i="3"/>
  <c r="BP1364" i="3"/>
  <c r="BP1356" i="3"/>
  <c r="BP1348" i="3"/>
  <c r="BP1340" i="3"/>
  <c r="BP1332" i="3"/>
  <c r="BP1324" i="3"/>
  <c r="BP1316" i="3"/>
  <c r="BP1308" i="3"/>
  <c r="BP1300" i="3"/>
  <c r="BP1292" i="3"/>
  <c r="BP1284" i="3"/>
  <c r="BP1276" i="3"/>
  <c r="BP1268" i="3"/>
  <c r="BP1260" i="3"/>
  <c r="BP1252" i="3"/>
  <c r="BP1244" i="3"/>
  <c r="BP1236" i="3"/>
  <c r="BP1228" i="3"/>
  <c r="BP1220" i="3"/>
  <c r="BP1212" i="3"/>
  <c r="BP1204" i="3"/>
  <c r="BP1196" i="3"/>
  <c r="BP1188" i="3"/>
  <c r="BP1180" i="3"/>
  <c r="BP1172" i="3"/>
  <c r="BP1164" i="3"/>
  <c r="BP1156" i="3"/>
  <c r="BP1148" i="3"/>
  <c r="BP1140" i="3"/>
  <c r="BP1132" i="3"/>
  <c r="BP1124" i="3"/>
  <c r="BP1803" i="3"/>
  <c r="BP1795" i="3"/>
  <c r="BP1787" i="3"/>
  <c r="BP1779" i="3"/>
  <c r="BP1771" i="3"/>
  <c r="BP1763" i="3"/>
  <c r="BP1755" i="3"/>
  <c r="BP1747" i="3"/>
  <c r="BP1739" i="3"/>
  <c r="BP1731" i="3"/>
  <c r="BP1723" i="3"/>
  <c r="BP1715" i="3"/>
  <c r="BP1707" i="3"/>
  <c r="BP1699" i="3"/>
  <c r="BP1691" i="3"/>
  <c r="BP1683" i="3"/>
  <c r="BP1675" i="3"/>
  <c r="BP1667" i="3"/>
  <c r="BP1659" i="3"/>
  <c r="BP1651" i="3"/>
  <c r="BP1643" i="3"/>
  <c r="BP1635" i="3"/>
  <c r="BP1627" i="3"/>
  <c r="BP1619" i="3"/>
  <c r="BP1611" i="3"/>
  <c r="BP1603" i="3"/>
  <c r="BP1595" i="3"/>
  <c r="BP1587" i="3"/>
  <c r="BP1579" i="3"/>
  <c r="BP1571" i="3"/>
  <c r="BP1563" i="3"/>
  <c r="BP1555" i="3"/>
  <c r="BP1547" i="3"/>
  <c r="BP1539" i="3"/>
  <c r="BP1531" i="3"/>
  <c r="BP1523" i="3"/>
  <c r="BP1515" i="3"/>
  <c r="BP1507" i="3"/>
  <c r="BP1499" i="3"/>
  <c r="BP1491" i="3"/>
  <c r="BP1483" i="3"/>
  <c r="BP1475" i="3"/>
  <c r="BP1467" i="3"/>
  <c r="BP1459" i="3"/>
  <c r="BP1451" i="3"/>
  <c r="BP1443" i="3"/>
  <c r="BP1435" i="3"/>
  <c r="BP1427" i="3"/>
  <c r="BP1419" i="3"/>
  <c r="BP1411" i="3"/>
  <c r="BP1403" i="3"/>
  <c r="BP1395" i="3"/>
  <c r="BP1387" i="3"/>
  <c r="BP1379" i="3"/>
  <c r="BP1371" i="3"/>
  <c r="BP1363" i="3"/>
  <c r="BP1355" i="3"/>
  <c r="BP1347" i="3"/>
  <c r="BP1339" i="3"/>
  <c r="BP1331" i="3"/>
  <c r="BP1323" i="3"/>
  <c r="BP1315" i="3"/>
  <c r="BP1307" i="3"/>
  <c r="BP1299" i="3"/>
  <c r="BP1291" i="3"/>
  <c r="BP1283" i="3"/>
  <c r="BP1275" i="3"/>
  <c r="BP1267" i="3"/>
  <c r="BP1259" i="3"/>
  <c r="BP1251" i="3"/>
  <c r="BP1243" i="3"/>
  <c r="BP1235" i="3"/>
  <c r="BP1227" i="3"/>
  <c r="BP1219" i="3"/>
  <c r="BP1211" i="3"/>
  <c r="BP1203" i="3"/>
  <c r="BP1195" i="3"/>
  <c r="BP1187" i="3"/>
  <c r="BP1179" i="3"/>
  <c r="BP1171" i="3"/>
  <c r="BP1163" i="3"/>
  <c r="BP1155" i="3"/>
  <c r="BP1147" i="3"/>
  <c r="BP1139" i="3"/>
  <c r="BP1131" i="3"/>
  <c r="BP1793" i="3"/>
  <c r="BP1761" i="3"/>
  <c r="BP1729" i="3"/>
  <c r="BP1697" i="3"/>
  <c r="BP1665" i="3"/>
  <c r="BP1633" i="3"/>
  <c r="BP1601" i="3"/>
  <c r="BP1569" i="3"/>
  <c r="BP1537" i="3"/>
  <c r="BP1505" i="3"/>
  <c r="BP1473" i="3"/>
  <c r="BP1441" i="3"/>
  <c r="BP1409" i="3"/>
  <c r="BP1377" i="3"/>
  <c r="BP1345" i="3"/>
  <c r="BP1313" i="3"/>
  <c r="BP1281" i="3"/>
  <c r="BP1249" i="3"/>
  <c r="BP1217" i="3"/>
  <c r="BP1185" i="3"/>
  <c r="BP1153" i="3"/>
  <c r="BP1122" i="3"/>
  <c r="BP1114" i="3"/>
  <c r="BP1106" i="3"/>
  <c r="BP1098" i="3"/>
  <c r="BP1090" i="3"/>
  <c r="BP1082" i="3"/>
  <c r="BP1074" i="3"/>
  <c r="BP1066" i="3"/>
  <c r="BP1058" i="3"/>
  <c r="BP1050" i="3"/>
  <c r="BP1042" i="3"/>
  <c r="BP1034" i="3"/>
  <c r="BP1026" i="3"/>
  <c r="BP1018" i="3"/>
  <c r="BP1010" i="3"/>
  <c r="BP1002" i="3"/>
  <c r="BP994" i="3"/>
  <c r="BP986" i="3"/>
  <c r="BP978" i="3"/>
  <c r="BP970" i="3"/>
  <c r="BP962" i="3"/>
  <c r="BP954" i="3"/>
  <c r="BP946" i="3"/>
  <c r="BP938" i="3"/>
  <c r="BP930" i="3"/>
  <c r="BP922" i="3"/>
  <c r="BP914" i="3"/>
  <c r="BP906" i="3"/>
  <c r="BP898" i="3"/>
  <c r="BP890" i="3"/>
  <c r="BP882" i="3"/>
  <c r="BP874" i="3"/>
  <c r="BP866" i="3"/>
  <c r="BP858" i="3"/>
  <c r="BP850" i="3"/>
  <c r="BP842" i="3"/>
  <c r="BP834" i="3"/>
  <c r="BP826" i="3"/>
  <c r="BP818" i="3"/>
  <c r="BP810" i="3"/>
  <c r="BP802" i="3"/>
  <c r="BP794" i="3"/>
  <c r="BP786" i="3"/>
  <c r="BP778" i="3"/>
  <c r="BP770" i="3"/>
  <c r="BP762" i="3"/>
  <c r="BP754" i="3"/>
  <c r="BP746" i="3"/>
  <c r="BP738" i="3"/>
  <c r="BP730" i="3"/>
  <c r="BP722" i="3"/>
  <c r="BP714" i="3"/>
  <c r="BP706" i="3"/>
  <c r="BP698" i="3"/>
  <c r="BP690" i="3"/>
  <c r="BP682" i="3"/>
  <c r="BP674" i="3"/>
  <c r="BP666" i="3"/>
  <c r="BP658" i="3"/>
  <c r="BP650" i="3"/>
  <c r="BP642" i="3"/>
  <c r="BP634" i="3"/>
  <c r="BP626" i="3"/>
  <c r="BP618" i="3"/>
  <c r="BP610" i="3"/>
  <c r="BP1786" i="3"/>
  <c r="BP1754" i="3"/>
  <c r="BP1722" i="3"/>
  <c r="BP1690" i="3"/>
  <c r="BP1658" i="3"/>
  <c r="BP1626" i="3"/>
  <c r="BP1594" i="3"/>
  <c r="BP1562" i="3"/>
  <c r="BP1530" i="3"/>
  <c r="BP1498" i="3"/>
  <c r="BP1466" i="3"/>
  <c r="BP1434" i="3"/>
  <c r="BP1402" i="3"/>
  <c r="BP1370" i="3"/>
  <c r="BP1338" i="3"/>
  <c r="BP1306" i="3"/>
  <c r="BP1274" i="3"/>
  <c r="BP1242" i="3"/>
  <c r="BP1210" i="3"/>
  <c r="BP1178" i="3"/>
  <c r="BP1146" i="3"/>
  <c r="BP1121" i="3"/>
  <c r="BP1113" i="3"/>
  <c r="BP1105" i="3"/>
  <c r="BP1097" i="3"/>
  <c r="BP1089" i="3"/>
  <c r="BP1081" i="3"/>
  <c r="BP1073" i="3"/>
  <c r="BP1065" i="3"/>
  <c r="BP1057" i="3"/>
  <c r="BP1049" i="3"/>
  <c r="BP1041" i="3"/>
  <c r="BP1033" i="3"/>
  <c r="BP1025" i="3"/>
  <c r="BP1017" i="3"/>
  <c r="BP1009" i="3"/>
  <c r="BP1001" i="3"/>
  <c r="BP993" i="3"/>
  <c r="BP985" i="3"/>
  <c r="BP977" i="3"/>
  <c r="BP969" i="3"/>
  <c r="BP961" i="3"/>
  <c r="BP953" i="3"/>
  <c r="BP945" i="3"/>
  <c r="BP937" i="3"/>
  <c r="BP929" i="3"/>
  <c r="BP921" i="3"/>
  <c r="BP913" i="3"/>
  <c r="BP905" i="3"/>
  <c r="BP897" i="3"/>
  <c r="BP889" i="3"/>
  <c r="BP881" i="3"/>
  <c r="BP873" i="3"/>
  <c r="BP865" i="3"/>
  <c r="BP857" i="3"/>
  <c r="BP849" i="3"/>
  <c r="BP841" i="3"/>
  <c r="BP833" i="3"/>
  <c r="BP825" i="3"/>
  <c r="BP817" i="3"/>
  <c r="BP809" i="3"/>
  <c r="BP801" i="3"/>
  <c r="BP793" i="3"/>
  <c r="BP785" i="3"/>
  <c r="BP777" i="3"/>
  <c r="BP769" i="3"/>
  <c r="BP761" i="3"/>
  <c r="BP753" i="3"/>
  <c r="BP745" i="3"/>
  <c r="BP737" i="3"/>
  <c r="BP729" i="3"/>
  <c r="BP721" i="3"/>
  <c r="BP713" i="3"/>
  <c r="BP705" i="3"/>
  <c r="BP697" i="3"/>
  <c r="BP689" i="3"/>
  <c r="BP681" i="3"/>
  <c r="BP673" i="3"/>
  <c r="BP665" i="3"/>
  <c r="BP657" i="3"/>
  <c r="BP649" i="3"/>
  <c r="BP641" i="3"/>
  <c r="BP633" i="3"/>
  <c r="BP625" i="3"/>
  <c r="BP617" i="3"/>
  <c r="BP609" i="3"/>
  <c r="BP1785" i="3"/>
  <c r="BP1753" i="3"/>
  <c r="BP1721" i="3"/>
  <c r="BP1689" i="3"/>
  <c r="BP1657" i="3"/>
  <c r="BP1625" i="3"/>
  <c r="BP1593" i="3"/>
  <c r="BP1561" i="3"/>
  <c r="BP1529" i="3"/>
  <c r="BP1497" i="3"/>
  <c r="BP1465" i="3"/>
  <c r="BP1433" i="3"/>
  <c r="BP1401" i="3"/>
  <c r="BP1369" i="3"/>
  <c r="BP1337" i="3"/>
  <c r="BP1305" i="3"/>
  <c r="BP1273" i="3"/>
  <c r="BP1241" i="3"/>
  <c r="BP1209" i="3"/>
  <c r="BP1177" i="3"/>
  <c r="BP1145" i="3"/>
  <c r="BP1120" i="3"/>
  <c r="BP1112" i="3"/>
  <c r="BP1104" i="3"/>
  <c r="BP1096" i="3"/>
  <c r="BP1088" i="3"/>
  <c r="BP1080" i="3"/>
  <c r="BP1072" i="3"/>
  <c r="BP1064" i="3"/>
  <c r="BP1056" i="3"/>
  <c r="BP1048" i="3"/>
  <c r="BP1040" i="3"/>
  <c r="BP1032" i="3"/>
  <c r="BP1024" i="3"/>
  <c r="BP1016" i="3"/>
  <c r="BP1008" i="3"/>
  <c r="BP1000" i="3"/>
  <c r="BP992" i="3"/>
  <c r="BP984" i="3"/>
  <c r="BP976" i="3"/>
  <c r="BP968" i="3"/>
  <c r="BP960" i="3"/>
  <c r="BP952" i="3"/>
  <c r="BP944" i="3"/>
  <c r="BP936" i="3"/>
  <c r="BP928" i="3"/>
  <c r="BP920" i="3"/>
  <c r="BP912" i="3"/>
  <c r="BP904" i="3"/>
  <c r="BP896" i="3"/>
  <c r="BP888" i="3"/>
  <c r="BP880" i="3"/>
  <c r="BP872" i="3"/>
  <c r="BP864" i="3"/>
  <c r="BP856" i="3"/>
  <c r="BP848" i="3"/>
  <c r="BP840" i="3"/>
  <c r="BP832" i="3"/>
  <c r="BP824" i="3"/>
  <c r="BP816" i="3"/>
  <c r="BP808" i="3"/>
  <c r="BP800" i="3"/>
  <c r="BP792" i="3"/>
  <c r="BP784" i="3"/>
  <c r="BP776" i="3"/>
  <c r="BP768" i="3"/>
  <c r="BP760" i="3"/>
  <c r="BP752" i="3"/>
  <c r="BP744" i="3"/>
  <c r="BP736" i="3"/>
  <c r="BP728" i="3"/>
  <c r="BP720" i="3"/>
  <c r="BP712" i="3"/>
  <c r="BP704" i="3"/>
  <c r="BP696" i="3"/>
  <c r="BP688" i="3"/>
  <c r="BP680" i="3"/>
  <c r="BP672" i="3"/>
  <c r="BP664" i="3"/>
  <c r="BP656" i="3"/>
  <c r="BP648" i="3"/>
  <c r="BP640" i="3"/>
  <c r="BP632" i="3"/>
  <c r="BP624" i="3"/>
  <c r="BP616" i="3"/>
  <c r="BP1778" i="3"/>
  <c r="BP1746" i="3"/>
  <c r="BP1714" i="3"/>
  <c r="BP1682" i="3"/>
  <c r="BP1650" i="3"/>
  <c r="BP1618" i="3"/>
  <c r="BP1586" i="3"/>
  <c r="BP1554" i="3"/>
  <c r="BP1522" i="3"/>
  <c r="BP1490" i="3"/>
  <c r="BP1458" i="3"/>
  <c r="BP1426" i="3"/>
  <c r="BP1394" i="3"/>
  <c r="BP1362" i="3"/>
  <c r="BP1330" i="3"/>
  <c r="BP1298" i="3"/>
  <c r="BP1266" i="3"/>
  <c r="BP1234" i="3"/>
  <c r="BP1202" i="3"/>
  <c r="BP1170" i="3"/>
  <c r="BP1138" i="3"/>
  <c r="BP1119" i="3"/>
  <c r="BP1111" i="3"/>
  <c r="BP1103" i="3"/>
  <c r="BP1095" i="3"/>
  <c r="BP1087" i="3"/>
  <c r="BP1079" i="3"/>
  <c r="BP1071" i="3"/>
  <c r="BP1063" i="3"/>
  <c r="BP1055" i="3"/>
  <c r="BP1047" i="3"/>
  <c r="BP1039" i="3"/>
  <c r="BP1031" i="3"/>
  <c r="BP1023" i="3"/>
  <c r="BP1015" i="3"/>
  <c r="BP1007" i="3"/>
  <c r="BP999" i="3"/>
  <c r="BP991" i="3"/>
  <c r="BP983" i="3"/>
  <c r="BP975" i="3"/>
  <c r="BP967" i="3"/>
  <c r="BP959" i="3"/>
  <c r="BP951" i="3"/>
  <c r="BP943" i="3"/>
  <c r="BP935" i="3"/>
  <c r="BP927" i="3"/>
  <c r="BP919" i="3"/>
  <c r="BP911" i="3"/>
  <c r="BP903" i="3"/>
  <c r="BP895" i="3"/>
  <c r="BP887" i="3"/>
  <c r="BP879" i="3"/>
  <c r="BP871" i="3"/>
  <c r="BP863" i="3"/>
  <c r="BP855" i="3"/>
  <c r="BP847" i="3"/>
  <c r="BP839" i="3"/>
  <c r="BP831" i="3"/>
  <c r="BP823" i="3"/>
  <c r="BP815" i="3"/>
  <c r="BP807" i="3"/>
  <c r="BP799" i="3"/>
  <c r="BP791" i="3"/>
  <c r="BP783" i="3"/>
  <c r="BP775" i="3"/>
  <c r="BP767" i="3"/>
  <c r="BP759" i="3"/>
  <c r="BP751" i="3"/>
  <c r="BP743" i="3"/>
  <c r="BP735" i="3"/>
  <c r="BP727" i="3"/>
  <c r="BP719" i="3"/>
  <c r="BP711" i="3"/>
  <c r="BP703" i="3"/>
  <c r="BP695" i="3"/>
  <c r="BP687" i="3"/>
  <c r="BP679" i="3"/>
  <c r="BP671" i="3"/>
  <c r="BP663" i="3"/>
  <c r="BP655" i="3"/>
  <c r="BP647" i="3"/>
  <c r="BP639" i="3"/>
  <c r="BP631" i="3"/>
  <c r="BP623" i="3"/>
  <c r="BP615" i="3"/>
  <c r="BP127" i="3"/>
  <c r="BP135" i="3"/>
  <c r="BP143" i="3"/>
  <c r="BP151" i="3"/>
  <c r="BP159" i="3"/>
  <c r="BP167" i="3"/>
  <c r="BP175" i="3"/>
  <c r="BP183" i="3"/>
  <c r="BP191" i="3"/>
  <c r="BP199" i="3"/>
  <c r="BP207" i="3"/>
  <c r="BP215" i="3"/>
  <c r="BP223" i="3"/>
  <c r="BP231" i="3"/>
  <c r="BP239" i="3"/>
  <c r="BP247" i="3"/>
  <c r="BP255" i="3"/>
  <c r="BP263" i="3"/>
  <c r="BP271" i="3"/>
  <c r="BP279" i="3"/>
  <c r="BP287" i="3"/>
  <c r="BP295" i="3"/>
  <c r="BP303" i="3"/>
  <c r="BP311" i="3"/>
  <c r="BP319" i="3"/>
  <c r="BP327" i="3"/>
  <c r="BP335" i="3"/>
  <c r="BP343" i="3"/>
  <c r="BP351" i="3"/>
  <c r="BP359" i="3"/>
  <c r="BP367" i="3"/>
  <c r="BP375" i="3"/>
  <c r="BP383" i="3"/>
  <c r="BP391" i="3"/>
  <c r="BP399" i="3"/>
  <c r="BP407" i="3"/>
  <c r="BP415" i="3"/>
  <c r="BP423" i="3"/>
  <c r="BP431" i="3"/>
  <c r="BP439" i="3"/>
  <c r="BP447" i="3"/>
  <c r="BP455" i="3"/>
  <c r="BP463" i="3"/>
  <c r="BP471" i="3"/>
  <c r="BP479" i="3"/>
  <c r="BP487" i="3"/>
  <c r="BP495" i="3"/>
  <c r="BP503" i="3"/>
  <c r="BP511" i="3"/>
  <c r="BP519" i="3"/>
  <c r="BP527" i="3"/>
  <c r="BP535" i="3"/>
  <c r="BP543" i="3"/>
  <c r="BP551" i="3"/>
  <c r="BP559" i="3"/>
  <c r="BP567" i="3"/>
  <c r="BP575" i="3"/>
  <c r="BP583" i="3"/>
  <c r="BP591" i="3"/>
  <c r="BP599" i="3"/>
  <c r="BP607" i="3"/>
  <c r="BP621" i="3"/>
  <c r="BP637" i="3"/>
  <c r="BP653" i="3"/>
  <c r="BP669" i="3"/>
  <c r="BP685" i="3"/>
  <c r="BP701" i="3"/>
  <c r="BP717" i="3"/>
  <c r="BP733" i="3"/>
  <c r="BP749" i="3"/>
  <c r="BP765" i="3"/>
  <c r="BP781" i="3"/>
  <c r="BP797" i="3"/>
  <c r="BP813" i="3"/>
  <c r="BP829" i="3"/>
  <c r="BP845" i="3"/>
  <c r="BP861" i="3"/>
  <c r="BP877" i="3"/>
  <c r="BP893" i="3"/>
  <c r="BP909" i="3"/>
  <c r="BP925" i="3"/>
  <c r="BP941" i="3"/>
  <c r="BP957" i="3"/>
  <c r="BP973" i="3"/>
  <c r="BP989" i="3"/>
  <c r="BP1005" i="3"/>
  <c r="BP1021" i="3"/>
  <c r="BP1037" i="3"/>
  <c r="BP1053" i="3"/>
  <c r="BP1069" i="3"/>
  <c r="BP1085" i="3"/>
  <c r="BP1101" i="3"/>
  <c r="BP1117" i="3"/>
  <c r="BP1162" i="3"/>
  <c r="BP1226" i="3"/>
  <c r="BP1290" i="3"/>
  <c r="BP1354" i="3"/>
  <c r="BP1418" i="3"/>
  <c r="BP1482" i="3"/>
  <c r="BP1546" i="3"/>
  <c r="BP1610" i="3"/>
  <c r="BP1674" i="3"/>
  <c r="BP1738" i="3"/>
  <c r="BP1802" i="3"/>
  <c r="BP129" i="3"/>
  <c r="BP137" i="3"/>
  <c r="BP145" i="3"/>
  <c r="BP153" i="3"/>
  <c r="BP161" i="3"/>
  <c r="BP169" i="3"/>
  <c r="BP177" i="3"/>
  <c r="BP185" i="3"/>
  <c r="BP193" i="3"/>
  <c r="BP201" i="3"/>
  <c r="BP209" i="3"/>
  <c r="BP217" i="3"/>
  <c r="BP225" i="3"/>
  <c r="BP233" i="3"/>
  <c r="BP241" i="3"/>
  <c r="BP249" i="3"/>
  <c r="BP257" i="3"/>
  <c r="BP265" i="3"/>
  <c r="BP273" i="3"/>
  <c r="BP281" i="3"/>
  <c r="BP289" i="3"/>
  <c r="BP297" i="3"/>
  <c r="BP305" i="3"/>
  <c r="BP313" i="3"/>
  <c r="BP321" i="3"/>
  <c r="BP329" i="3"/>
  <c r="BP337" i="3"/>
  <c r="BP345" i="3"/>
  <c r="BP353" i="3"/>
  <c r="BP361" i="3"/>
  <c r="BP369" i="3"/>
  <c r="BP377" i="3"/>
  <c r="BP385" i="3"/>
  <c r="BP393" i="3"/>
  <c r="BP401" i="3"/>
  <c r="BP409" i="3"/>
  <c r="BP417" i="3"/>
  <c r="BP425" i="3"/>
  <c r="BP433" i="3"/>
  <c r="BP441" i="3"/>
  <c r="BP449" i="3"/>
  <c r="BP457" i="3"/>
  <c r="BP465" i="3"/>
  <c r="BP473" i="3"/>
  <c r="BP481" i="3"/>
  <c r="BP489" i="3"/>
  <c r="BP497" i="3"/>
  <c r="BP505" i="3"/>
  <c r="BP513" i="3"/>
  <c r="BP521" i="3"/>
  <c r="BP529" i="3"/>
  <c r="BP537" i="3"/>
  <c r="BP545" i="3"/>
  <c r="BP553" i="3"/>
  <c r="BP561" i="3"/>
  <c r="BP569" i="3"/>
  <c r="BP577" i="3"/>
  <c r="BP585" i="3"/>
  <c r="BP593" i="3"/>
  <c r="BP601" i="3"/>
  <c r="BP611" i="3"/>
  <c r="BP627" i="3"/>
  <c r="BP643" i="3"/>
  <c r="BP659" i="3"/>
  <c r="BP675" i="3"/>
  <c r="BP691" i="3"/>
  <c r="BP707" i="3"/>
  <c r="BP723" i="3"/>
  <c r="BP739" i="3"/>
  <c r="BP755" i="3"/>
  <c r="BP771" i="3"/>
  <c r="BP787" i="3"/>
  <c r="BP803" i="3"/>
  <c r="BP819" i="3"/>
  <c r="BP835" i="3"/>
  <c r="BP851" i="3"/>
  <c r="BP867" i="3"/>
  <c r="BP883" i="3"/>
  <c r="BP899" i="3"/>
  <c r="BP915" i="3"/>
  <c r="BP931" i="3"/>
  <c r="BP947" i="3"/>
  <c r="BP963" i="3"/>
  <c r="BP979" i="3"/>
  <c r="BP995" i="3"/>
  <c r="BP1011" i="3"/>
  <c r="BP1027" i="3"/>
  <c r="BP1043" i="3"/>
  <c r="BP1059" i="3"/>
  <c r="BP1075" i="3"/>
  <c r="BP1091" i="3"/>
  <c r="BP1107" i="3"/>
  <c r="BP1123" i="3"/>
  <c r="BP1186" i="3"/>
  <c r="BP1250" i="3"/>
  <c r="BP1314" i="3"/>
  <c r="BP1378" i="3"/>
  <c r="BP1442" i="3"/>
  <c r="BP1506" i="3"/>
  <c r="BP1570" i="3"/>
  <c r="BP1634" i="3"/>
  <c r="BP1698" i="3"/>
  <c r="BP1762" i="3"/>
  <c r="BP130" i="3"/>
  <c r="BP138" i="3"/>
  <c r="BP146" i="3"/>
  <c r="BP154" i="3"/>
  <c r="BP162" i="3"/>
  <c r="BP170" i="3"/>
  <c r="BP178" i="3"/>
  <c r="BP186" i="3"/>
  <c r="BP194" i="3"/>
  <c r="BP202" i="3"/>
  <c r="BP210" i="3"/>
  <c r="BP218" i="3"/>
  <c r="BP226" i="3"/>
  <c r="BP234" i="3"/>
  <c r="BP242" i="3"/>
  <c r="BP250" i="3"/>
  <c r="BP258" i="3"/>
  <c r="BP266" i="3"/>
  <c r="BP274" i="3"/>
  <c r="BP282" i="3"/>
  <c r="BP290" i="3"/>
  <c r="BP298" i="3"/>
  <c r="BP306" i="3"/>
  <c r="BP314" i="3"/>
  <c r="BP322" i="3"/>
  <c r="BP330" i="3"/>
  <c r="BP338" i="3"/>
  <c r="BP346" i="3"/>
  <c r="BP354" i="3"/>
  <c r="BP362" i="3"/>
  <c r="BP370" i="3"/>
  <c r="BP378" i="3"/>
  <c r="BP386" i="3"/>
  <c r="BP394" i="3"/>
  <c r="BP402" i="3"/>
  <c r="BP410" i="3"/>
  <c r="BP418" i="3"/>
  <c r="BP426" i="3"/>
  <c r="BP434" i="3"/>
  <c r="BP442" i="3"/>
  <c r="BP450" i="3"/>
  <c r="BP458" i="3"/>
  <c r="BP466" i="3"/>
  <c r="BP474" i="3"/>
  <c r="BP482" i="3"/>
  <c r="BP490" i="3"/>
  <c r="BP498" i="3"/>
  <c r="BP506" i="3"/>
  <c r="BP514" i="3"/>
  <c r="BP522" i="3"/>
  <c r="BP530" i="3"/>
  <c r="BP538" i="3"/>
  <c r="BP546" i="3"/>
  <c r="BP554" i="3"/>
  <c r="BP562" i="3"/>
  <c r="BP570" i="3"/>
  <c r="BP578" i="3"/>
  <c r="BP586" i="3"/>
  <c r="BP594" i="3"/>
  <c r="BP602" i="3"/>
  <c r="BP612" i="3"/>
  <c r="BP628" i="3"/>
  <c r="BP644" i="3"/>
  <c r="BP660" i="3"/>
  <c r="BP676" i="3"/>
  <c r="BP692" i="3"/>
  <c r="BP708" i="3"/>
  <c r="BP724" i="3"/>
  <c r="BP740" i="3"/>
  <c r="BP756" i="3"/>
  <c r="BP772" i="3"/>
  <c r="BP788" i="3"/>
  <c r="BP804" i="3"/>
  <c r="BP820" i="3"/>
  <c r="BP836" i="3"/>
  <c r="BP852" i="3"/>
  <c r="BP868" i="3"/>
  <c r="BP884" i="3"/>
  <c r="BP900" i="3"/>
  <c r="BP916" i="3"/>
  <c r="BP932" i="3"/>
  <c r="BP948" i="3"/>
  <c r="BP964" i="3"/>
  <c r="BP980" i="3"/>
  <c r="BP996" i="3"/>
  <c r="BP1012" i="3"/>
  <c r="BP1028" i="3"/>
  <c r="BP1044" i="3"/>
  <c r="BP1060" i="3"/>
  <c r="BP1076" i="3"/>
  <c r="BP1092" i="3"/>
  <c r="BP1108" i="3"/>
  <c r="BP1129" i="3"/>
  <c r="BP1193" i="3"/>
  <c r="BP1257" i="3"/>
  <c r="BP1321" i="3"/>
  <c r="BP1385" i="3"/>
  <c r="BP1449" i="3"/>
  <c r="BP1513" i="3"/>
  <c r="BP1577" i="3"/>
  <c r="BP1641" i="3"/>
  <c r="BP1705" i="3"/>
  <c r="BP1769" i="3"/>
  <c r="BP123" i="3"/>
  <c r="BP131" i="3"/>
  <c r="BP139" i="3"/>
  <c r="BP147" i="3"/>
  <c r="BP155" i="3"/>
  <c r="BP163" i="3"/>
  <c r="BP171" i="3"/>
  <c r="BP179" i="3"/>
  <c r="BP187" i="3"/>
  <c r="BP195" i="3"/>
  <c r="BP203" i="3"/>
  <c r="BP211" i="3"/>
  <c r="BP219" i="3"/>
  <c r="BP227" i="3"/>
  <c r="BP235" i="3"/>
  <c r="BP243" i="3"/>
  <c r="BP251" i="3"/>
  <c r="BP259" i="3"/>
  <c r="BP267" i="3"/>
  <c r="BP275" i="3"/>
  <c r="BP283" i="3"/>
  <c r="BP291" i="3"/>
  <c r="BP299" i="3"/>
  <c r="BP307" i="3"/>
  <c r="BP315" i="3"/>
  <c r="BP323" i="3"/>
  <c r="BP331" i="3"/>
  <c r="BP339" i="3"/>
  <c r="BP347" i="3"/>
  <c r="BP355" i="3"/>
  <c r="BP363" i="3"/>
  <c r="BP371" i="3"/>
  <c r="BP379" i="3"/>
  <c r="BP387" i="3"/>
  <c r="BP395" i="3"/>
  <c r="BP403" i="3"/>
  <c r="BP411" i="3"/>
  <c r="BP419" i="3"/>
  <c r="BP427" i="3"/>
  <c r="BP435" i="3"/>
  <c r="BP443" i="3"/>
  <c r="BP451" i="3"/>
  <c r="BP459" i="3"/>
  <c r="BP467" i="3"/>
  <c r="BP475" i="3"/>
  <c r="BP483" i="3"/>
  <c r="BP491" i="3"/>
  <c r="BP499" i="3"/>
  <c r="BP507" i="3"/>
  <c r="BP515" i="3"/>
  <c r="BP523" i="3"/>
  <c r="BP531" i="3"/>
  <c r="BP539" i="3"/>
  <c r="BP547" i="3"/>
  <c r="BP555" i="3"/>
  <c r="BP563" i="3"/>
  <c r="BP571" i="3"/>
  <c r="BP579" i="3"/>
  <c r="BP587" i="3"/>
  <c r="BP595" i="3"/>
  <c r="BP603" i="3"/>
  <c r="BP613" i="3"/>
  <c r="BP629" i="3"/>
  <c r="BP645" i="3"/>
  <c r="BP661" i="3"/>
  <c r="BP677" i="3"/>
  <c r="BP693" i="3"/>
  <c r="BP709" i="3"/>
  <c r="BP725" i="3"/>
  <c r="BP741" i="3"/>
  <c r="BP757" i="3"/>
  <c r="BP773" i="3"/>
  <c r="BP789" i="3"/>
  <c r="BP805" i="3"/>
  <c r="BP821" i="3"/>
  <c r="BP837" i="3"/>
  <c r="BP853" i="3"/>
  <c r="BP869" i="3"/>
  <c r="BP885" i="3"/>
  <c r="BP901" i="3"/>
  <c r="BP917" i="3"/>
  <c r="BP933" i="3"/>
  <c r="BP949" i="3"/>
  <c r="BP965" i="3"/>
  <c r="BP981" i="3"/>
  <c r="BP997" i="3"/>
  <c r="BP1013" i="3"/>
  <c r="BP1029" i="3"/>
  <c r="BP1045" i="3"/>
  <c r="BP1061" i="3"/>
  <c r="BP1077" i="3"/>
  <c r="BP1093" i="3"/>
  <c r="BP1109" i="3"/>
  <c r="BP1130" i="3"/>
  <c r="BP1194" i="3"/>
  <c r="BP1258" i="3"/>
  <c r="BP1322" i="3"/>
  <c r="BP1386" i="3"/>
  <c r="BP1450" i="3"/>
  <c r="BP1514" i="3"/>
  <c r="BP1578" i="3"/>
  <c r="BP1642" i="3"/>
  <c r="BP1706" i="3"/>
  <c r="BP1770" i="3"/>
  <c r="BP124" i="3"/>
  <c r="BP132" i="3"/>
  <c r="BP140" i="3"/>
  <c r="BP148" i="3"/>
  <c r="BP156" i="3"/>
  <c r="BP164" i="3"/>
  <c r="BP172" i="3"/>
  <c r="BP180" i="3"/>
  <c r="BP188" i="3"/>
  <c r="BP196" i="3"/>
  <c r="BP204" i="3"/>
  <c r="BP212" i="3"/>
  <c r="BP220" i="3"/>
  <c r="BP228" i="3"/>
  <c r="BP236" i="3"/>
  <c r="BP244" i="3"/>
  <c r="BP252" i="3"/>
  <c r="BP260" i="3"/>
  <c r="BP268" i="3"/>
  <c r="BP276" i="3"/>
  <c r="BP284" i="3"/>
  <c r="BP292" i="3"/>
  <c r="BP300" i="3"/>
  <c r="BP308" i="3"/>
  <c r="BP316" i="3"/>
  <c r="BP324" i="3"/>
  <c r="BP332" i="3"/>
  <c r="BP340" i="3"/>
  <c r="BP348" i="3"/>
  <c r="BP356" i="3"/>
  <c r="BP364" i="3"/>
  <c r="BP372" i="3"/>
  <c r="BP380" i="3"/>
  <c r="BP388" i="3"/>
  <c r="BP396" i="3"/>
  <c r="BP404" i="3"/>
  <c r="BP412" i="3"/>
  <c r="BP420" i="3"/>
  <c r="BP428" i="3"/>
  <c r="BP436" i="3"/>
  <c r="BP444" i="3"/>
  <c r="BP452" i="3"/>
  <c r="BP460" i="3"/>
  <c r="BP468" i="3"/>
  <c r="BP476" i="3"/>
  <c r="BP484" i="3"/>
  <c r="BP492" i="3"/>
  <c r="BP500" i="3"/>
  <c r="BP508" i="3"/>
  <c r="BP516" i="3"/>
  <c r="BP524" i="3"/>
  <c r="BP532" i="3"/>
  <c r="BP540" i="3"/>
  <c r="BP548" i="3"/>
  <c r="BP556" i="3"/>
  <c r="BP564" i="3"/>
  <c r="BP572" i="3"/>
  <c r="BP580" i="3"/>
  <c r="BP588" i="3"/>
  <c r="BP596" i="3"/>
  <c r="BP604" i="3"/>
  <c r="BP614" i="3"/>
  <c r="BP630" i="3"/>
  <c r="BP646" i="3"/>
  <c r="BP662" i="3"/>
  <c r="BP678" i="3"/>
  <c r="BP694" i="3"/>
  <c r="BP710" i="3"/>
  <c r="BP726" i="3"/>
  <c r="BP742" i="3"/>
  <c r="BP758" i="3"/>
  <c r="BP774" i="3"/>
  <c r="BP790" i="3"/>
  <c r="BP806" i="3"/>
  <c r="BP822" i="3"/>
  <c r="BP838" i="3"/>
  <c r="BP854" i="3"/>
  <c r="BP870" i="3"/>
  <c r="BP886" i="3"/>
  <c r="BP902" i="3"/>
  <c r="BP918" i="3"/>
  <c r="BP934" i="3"/>
  <c r="BP950" i="3"/>
  <c r="BP966" i="3"/>
  <c r="BP982" i="3"/>
  <c r="BP998" i="3"/>
  <c r="BP1014" i="3"/>
  <c r="BP1030" i="3"/>
  <c r="BP1046" i="3"/>
  <c r="BP1062" i="3"/>
  <c r="BP1078" i="3"/>
  <c r="BP1094" i="3"/>
  <c r="BP1110" i="3"/>
  <c r="BP1137" i="3"/>
  <c r="BP1201" i="3"/>
  <c r="BP1265" i="3"/>
  <c r="BP1329" i="3"/>
  <c r="BP1393" i="3"/>
  <c r="BP1457" i="3"/>
  <c r="BP1521" i="3"/>
  <c r="BP1585" i="3"/>
  <c r="BP1649" i="3"/>
  <c r="BP1713" i="3"/>
  <c r="BP1777" i="3"/>
  <c r="BP16" i="3"/>
  <c r="BP24" i="3"/>
  <c r="BP32" i="3"/>
  <c r="BP40" i="3"/>
  <c r="BP48" i="3"/>
  <c r="BP56" i="3"/>
  <c r="BP64" i="3"/>
  <c r="BP72" i="3"/>
  <c r="BP80" i="3"/>
  <c r="BP88" i="3"/>
  <c r="BP96" i="3"/>
  <c r="BP104" i="3"/>
  <c r="BP112" i="3"/>
  <c r="BP10" i="3"/>
  <c r="BP18" i="3"/>
  <c r="BP26" i="3"/>
  <c r="BP34" i="3"/>
  <c r="BP42" i="3"/>
  <c r="BP50" i="3"/>
  <c r="BP58" i="3"/>
  <c r="BP66" i="3"/>
  <c r="BP74" i="3"/>
  <c r="BP82" i="3"/>
  <c r="BP90" i="3"/>
  <c r="BP98" i="3"/>
  <c r="BP106" i="3"/>
  <c r="BP114" i="3"/>
  <c r="BP11" i="3"/>
  <c r="BP19" i="3"/>
  <c r="BP27" i="3"/>
  <c r="BP35" i="3"/>
  <c r="BP43" i="3"/>
  <c r="BP51" i="3"/>
  <c r="BP59" i="3"/>
  <c r="BP67" i="3"/>
  <c r="BP75" i="3"/>
  <c r="BP83" i="3"/>
  <c r="BP91" i="3"/>
  <c r="BP99" i="3"/>
  <c r="BP107" i="3"/>
  <c r="BP115" i="3"/>
  <c r="BU9" i="3"/>
  <c r="BP12" i="3"/>
  <c r="BP20" i="3"/>
  <c r="BP28" i="3"/>
  <c r="BP36" i="3"/>
  <c r="BP44" i="3"/>
  <c r="BP52" i="3"/>
  <c r="BP60" i="3"/>
  <c r="BP68" i="3"/>
  <c r="BP76" i="3"/>
  <c r="BP84" i="3"/>
  <c r="BP92" i="3"/>
  <c r="BP100" i="3"/>
  <c r="BP108" i="3"/>
  <c r="BP116" i="3"/>
  <c r="BP13" i="3"/>
  <c r="BP29" i="3"/>
  <c r="BP37" i="3"/>
  <c r="BP45" i="3"/>
  <c r="BP53" i="3"/>
  <c r="BP61" i="3"/>
  <c r="BP69" i="3"/>
  <c r="BP77" i="3"/>
  <c r="BP85" i="3"/>
  <c r="BP93" i="3"/>
  <c r="BP101" i="3"/>
  <c r="BP109" i="3"/>
  <c r="BO787" i="1"/>
  <c r="BO7" i="1"/>
  <c r="BO6" i="3"/>
  <c r="BO8" i="1"/>
  <c r="F5" i="3"/>
  <c r="AE4" i="1"/>
  <c r="AR5" i="3"/>
  <c r="AM5" i="3"/>
  <c r="AS7" i="3"/>
  <c r="AR6" i="3"/>
  <c r="E6" i="3"/>
  <c r="G4" i="3"/>
  <c r="H5" i="3" s="1"/>
  <c r="AN5" i="3"/>
  <c r="AO5" i="3" s="1"/>
  <c r="AE4" i="3"/>
  <c r="D10" i="3"/>
  <c r="N4" i="3"/>
  <c r="K4" i="3"/>
  <c r="L4" i="3"/>
  <c r="AY5" i="3"/>
  <c r="AR7" i="3"/>
  <c r="AS8" i="3"/>
  <c r="D13" i="1"/>
  <c r="C40" i="1"/>
  <c r="BP7" i="3" l="1"/>
  <c r="BP8" i="3"/>
  <c r="AU4" i="3"/>
  <c r="J4" i="3" s="1"/>
  <c r="BP5" i="1"/>
  <c r="BQ5" i="1" s="1"/>
  <c r="AU5" i="1" s="1"/>
  <c r="BP4" i="1"/>
  <c r="BQ4" i="1" s="1"/>
  <c r="BP8" i="1"/>
  <c r="BQ8" i="1" s="1"/>
  <c r="AU8" i="1" s="1"/>
  <c r="BP6" i="1"/>
  <c r="BQ6" i="1" s="1"/>
  <c r="AU6" i="1" s="1"/>
  <c r="BP7" i="1"/>
  <c r="BQ7" i="1" s="1"/>
  <c r="AU7" i="1" s="1"/>
  <c r="AU5" i="3"/>
  <c r="AV5" i="3" s="1"/>
  <c r="BA4" i="3" s="1"/>
  <c r="BR5" i="3"/>
  <c r="BQ787" i="1"/>
  <c r="AU787" i="1" s="1"/>
  <c r="AV787" i="1" s="1"/>
  <c r="BO788" i="1"/>
  <c r="BO7" i="3"/>
  <c r="BQ6" i="3"/>
  <c r="BO9" i="1"/>
  <c r="BQ9" i="1" s="1"/>
  <c r="AU9" i="1" s="1"/>
  <c r="E7" i="3"/>
  <c r="F6" i="3"/>
  <c r="F7" i="3" s="1"/>
  <c r="AM6" i="3"/>
  <c r="AN6" i="3" s="1"/>
  <c r="AO6" i="3" s="1"/>
  <c r="G5" i="3"/>
  <c r="AY6" i="3"/>
  <c r="AS9" i="3"/>
  <c r="AR8" i="3"/>
  <c r="G4" i="1"/>
  <c r="H5" i="1" s="1"/>
  <c r="I4" i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Y4" i="1"/>
  <c r="AR4" i="1"/>
  <c r="AS5" i="1"/>
  <c r="AV786" i="1"/>
  <c r="AV4" i="3" l="1"/>
  <c r="AW4" i="3" s="1"/>
  <c r="AT4" i="3"/>
  <c r="AT5" i="3" s="1"/>
  <c r="AU4" i="1"/>
  <c r="J4" i="1" s="1"/>
  <c r="BR4" i="1"/>
  <c r="BR5" i="1" s="1"/>
  <c r="BR6" i="1" s="1"/>
  <c r="BR7" i="1" s="1"/>
  <c r="BR8" i="1" s="1"/>
  <c r="BR9" i="1" s="1"/>
  <c r="BR6" i="3"/>
  <c r="AU6" i="3"/>
  <c r="AV6" i="3" s="1"/>
  <c r="BO789" i="1"/>
  <c r="BQ788" i="1"/>
  <c r="AU788" i="1" s="1"/>
  <c r="AV788" i="1" s="1"/>
  <c r="BQ7" i="3"/>
  <c r="BO8" i="3"/>
  <c r="BO10" i="1"/>
  <c r="BQ10" i="1" s="1"/>
  <c r="AU10" i="1" s="1"/>
  <c r="E8" i="3"/>
  <c r="F8" i="3" s="1"/>
  <c r="AM7" i="3"/>
  <c r="AN7" i="3" s="1"/>
  <c r="AO7" i="3" s="1"/>
  <c r="AM5" i="1"/>
  <c r="F5" i="1"/>
  <c r="G6" i="3"/>
  <c r="H6" i="3" s="1"/>
  <c r="M4" i="1"/>
  <c r="AY7" i="3"/>
  <c r="AS10" i="3"/>
  <c r="AR9" i="3"/>
  <c r="K4" i="1"/>
  <c r="O4" i="1"/>
  <c r="AN5" i="1"/>
  <c r="L4" i="1"/>
  <c r="N4" i="1"/>
  <c r="E6" i="1"/>
  <c r="AM6" i="1" s="1"/>
  <c r="AN6" i="1" s="1"/>
  <c r="AS6" i="1"/>
  <c r="AR5" i="1"/>
  <c r="AY5" i="1"/>
  <c r="AZ4" i="3" l="1"/>
  <c r="AW5" i="3"/>
  <c r="BB4" i="3"/>
  <c r="AW6" i="3"/>
  <c r="BR7" i="3"/>
  <c r="AU7" i="3"/>
  <c r="AV7" i="3" s="1"/>
  <c r="BC4" i="3" s="1"/>
  <c r="AT6" i="3"/>
  <c r="BQ789" i="1"/>
  <c r="AU789" i="1" s="1"/>
  <c r="AV789" i="1" s="1"/>
  <c r="BO790" i="1"/>
  <c r="BR10" i="1"/>
  <c r="BQ8" i="3"/>
  <c r="BO9" i="3"/>
  <c r="BO11" i="1"/>
  <c r="BQ11" i="1" s="1"/>
  <c r="AU11" i="1" s="1"/>
  <c r="F6" i="1"/>
  <c r="G5" i="1"/>
  <c r="AM8" i="3"/>
  <c r="AN8" i="3" s="1"/>
  <c r="AO8" i="3" s="1"/>
  <c r="E9" i="3"/>
  <c r="F9" i="3" s="1"/>
  <c r="G7" i="3"/>
  <c r="H7" i="3" s="1"/>
  <c r="AR10" i="3"/>
  <c r="AS11" i="3"/>
  <c r="AY8" i="3"/>
  <c r="P4" i="1"/>
  <c r="G6" i="1"/>
  <c r="H6" i="1" s="1"/>
  <c r="E7" i="1"/>
  <c r="AM7" i="1" s="1"/>
  <c r="AN7" i="1" s="1"/>
  <c r="AY6" i="1"/>
  <c r="AS7" i="1"/>
  <c r="AR6" i="1"/>
  <c r="BR8" i="3" l="1"/>
  <c r="AU8" i="3"/>
  <c r="AV8" i="3" s="1"/>
  <c r="BD4" i="3" s="1"/>
  <c r="AW7" i="3"/>
  <c r="AT7" i="3"/>
  <c r="BO791" i="1"/>
  <c r="BQ790" i="1"/>
  <c r="AU790" i="1" s="1"/>
  <c r="AV790" i="1" s="1"/>
  <c r="BR11" i="1"/>
  <c r="BQ9" i="3"/>
  <c r="BO10" i="3"/>
  <c r="BO12" i="1"/>
  <c r="BQ12" i="1" s="1"/>
  <c r="AU12" i="1" s="1"/>
  <c r="AM9" i="3"/>
  <c r="AN9" i="3" s="1"/>
  <c r="AO9" i="3" s="1"/>
  <c r="E10" i="3"/>
  <c r="F7" i="1"/>
  <c r="G8" i="3"/>
  <c r="H8" i="3" s="1"/>
  <c r="I5" i="1"/>
  <c r="M5" i="1" s="1"/>
  <c r="AS12" i="3"/>
  <c r="AR11" i="3"/>
  <c r="AY9" i="3"/>
  <c r="E8" i="1"/>
  <c r="AM8" i="1" s="1"/>
  <c r="AN8" i="1" s="1"/>
  <c r="AS8" i="1"/>
  <c r="AR7" i="1"/>
  <c r="AY7" i="1"/>
  <c r="AT8" i="3" l="1"/>
  <c r="AW8" i="3"/>
  <c r="BR9" i="3"/>
  <c r="AU9" i="3"/>
  <c r="AV9" i="3" s="1"/>
  <c r="AW9" i="3" s="1"/>
  <c r="BQ791" i="1"/>
  <c r="AU791" i="1" s="1"/>
  <c r="AV791" i="1" s="1"/>
  <c r="BO792" i="1"/>
  <c r="BR12" i="1"/>
  <c r="BQ10" i="3"/>
  <c r="BO11" i="3"/>
  <c r="BO13" i="1"/>
  <c r="BQ13" i="1" s="1"/>
  <c r="AU13" i="1" s="1"/>
  <c r="F8" i="1"/>
  <c r="G7" i="1"/>
  <c r="H7" i="1" s="1"/>
  <c r="AM10" i="3"/>
  <c r="AN10" i="3" s="1"/>
  <c r="AO10" i="3" s="1"/>
  <c r="E11" i="3"/>
  <c r="F10" i="3"/>
  <c r="G9" i="3"/>
  <c r="H9" i="3" s="1"/>
  <c r="AS13" i="3"/>
  <c r="AR12" i="3"/>
  <c r="AY10" i="3"/>
  <c r="E9" i="1"/>
  <c r="AM9" i="1" s="1"/>
  <c r="AN9" i="1" s="1"/>
  <c r="AS9" i="1"/>
  <c r="AR8" i="1"/>
  <c r="AY8" i="1"/>
  <c r="AT9" i="3" l="1"/>
  <c r="BE4" i="3"/>
  <c r="BR10" i="3"/>
  <c r="AU10" i="3"/>
  <c r="AV10" i="3" s="1"/>
  <c r="BO793" i="1"/>
  <c r="BQ792" i="1"/>
  <c r="AU792" i="1" s="1"/>
  <c r="AV792" i="1" s="1"/>
  <c r="BR13" i="1"/>
  <c r="BQ11" i="3"/>
  <c r="BO12" i="3"/>
  <c r="F11" i="3"/>
  <c r="BO14" i="1"/>
  <c r="BQ14" i="1" s="1"/>
  <c r="AU14" i="1" s="1"/>
  <c r="AM11" i="3"/>
  <c r="AN11" i="3" s="1"/>
  <c r="AO11" i="3" s="1"/>
  <c r="E12" i="3"/>
  <c r="F9" i="1"/>
  <c r="G8" i="1"/>
  <c r="H8" i="1" s="1"/>
  <c r="G10" i="3"/>
  <c r="H10" i="3" s="1"/>
  <c r="AY11" i="3"/>
  <c r="AS14" i="3"/>
  <c r="AR13" i="3"/>
  <c r="E10" i="1"/>
  <c r="AM10" i="1" s="1"/>
  <c r="AN10" i="1" s="1"/>
  <c r="AS10" i="1"/>
  <c r="AR9" i="1"/>
  <c r="AY9" i="1"/>
  <c r="BF4" i="3" l="1"/>
  <c r="AW10" i="3"/>
  <c r="AT10" i="3"/>
  <c r="BR11" i="3"/>
  <c r="AU11" i="3"/>
  <c r="AV11" i="3" s="1"/>
  <c r="BG4" i="3" s="1"/>
  <c r="BQ793" i="1"/>
  <c r="AU793" i="1" s="1"/>
  <c r="AV793" i="1" s="1"/>
  <c r="BO794" i="1"/>
  <c r="BR14" i="1"/>
  <c r="BQ12" i="3"/>
  <c r="BO13" i="3"/>
  <c r="BO15" i="1"/>
  <c r="BQ15" i="1" s="1"/>
  <c r="AU15" i="1" s="1"/>
  <c r="F10" i="1"/>
  <c r="G9" i="1"/>
  <c r="H9" i="1" s="1"/>
  <c r="AM12" i="3"/>
  <c r="AN12" i="3" s="1"/>
  <c r="AO12" i="3" s="1"/>
  <c r="E13" i="3"/>
  <c r="F12" i="3"/>
  <c r="F13" i="3" s="1"/>
  <c r="G11" i="3"/>
  <c r="H11" i="3" s="1"/>
  <c r="AR14" i="3"/>
  <c r="AS15" i="3"/>
  <c r="AY12" i="3"/>
  <c r="E11" i="1"/>
  <c r="AM11" i="1" s="1"/>
  <c r="AN11" i="1" s="1"/>
  <c r="AS11" i="1"/>
  <c r="AR10" i="1"/>
  <c r="AY10" i="1"/>
  <c r="AT11" i="3" l="1"/>
  <c r="AW11" i="3"/>
  <c r="BR12" i="3"/>
  <c r="AU12" i="3"/>
  <c r="AV12" i="3" s="1"/>
  <c r="BH4" i="3" s="1"/>
  <c r="BO795" i="1"/>
  <c r="BQ794" i="1"/>
  <c r="AU794" i="1" s="1"/>
  <c r="AV794" i="1" s="1"/>
  <c r="BR15" i="1"/>
  <c r="BQ13" i="3"/>
  <c r="BO14" i="3"/>
  <c r="BO16" i="1"/>
  <c r="BQ16" i="1" s="1"/>
  <c r="AU16" i="1" s="1"/>
  <c r="AM13" i="3"/>
  <c r="AN13" i="3" s="1"/>
  <c r="AO13" i="3" s="1"/>
  <c r="E14" i="3"/>
  <c r="F11" i="1"/>
  <c r="G10" i="1"/>
  <c r="H10" i="1" s="1"/>
  <c r="G12" i="3"/>
  <c r="H12" i="3" s="1"/>
  <c r="AY13" i="3"/>
  <c r="AS16" i="3"/>
  <c r="AR15" i="3"/>
  <c r="E12" i="1"/>
  <c r="AM12" i="1" s="1"/>
  <c r="AN12" i="1" s="1"/>
  <c r="AY11" i="1"/>
  <c r="AS12" i="1"/>
  <c r="AR11" i="1"/>
  <c r="AW12" i="3" l="1"/>
  <c r="AT12" i="3"/>
  <c r="BR13" i="3"/>
  <c r="AU13" i="3"/>
  <c r="AV13" i="3" s="1"/>
  <c r="BQ795" i="1"/>
  <c r="AU795" i="1" s="1"/>
  <c r="AV795" i="1" s="1"/>
  <c r="BO796" i="1"/>
  <c r="BR16" i="1"/>
  <c r="BQ14" i="3"/>
  <c r="BO15" i="3"/>
  <c r="BO17" i="1"/>
  <c r="BQ17" i="1" s="1"/>
  <c r="AU17" i="1" s="1"/>
  <c r="F12" i="1"/>
  <c r="G11" i="1"/>
  <c r="H11" i="1" s="1"/>
  <c r="AM14" i="3"/>
  <c r="AN14" i="3" s="1"/>
  <c r="AO14" i="3" s="1"/>
  <c r="E15" i="3"/>
  <c r="F14" i="3"/>
  <c r="G13" i="3"/>
  <c r="H13" i="3" s="1"/>
  <c r="AR16" i="3"/>
  <c r="AS17" i="3"/>
  <c r="AY14" i="3"/>
  <c r="E13" i="1"/>
  <c r="AM13" i="1" s="1"/>
  <c r="AN13" i="1" s="1"/>
  <c r="AS13" i="1"/>
  <c r="AR12" i="1"/>
  <c r="AY12" i="1"/>
  <c r="BI4" i="3" l="1"/>
  <c r="AW13" i="3"/>
  <c r="BR14" i="3"/>
  <c r="AU14" i="3"/>
  <c r="AV14" i="3" s="1"/>
  <c r="AT13" i="3"/>
  <c r="BO797" i="1"/>
  <c r="BQ796" i="1"/>
  <c r="AU796" i="1" s="1"/>
  <c r="AV796" i="1" s="1"/>
  <c r="BR17" i="1"/>
  <c r="BQ15" i="3"/>
  <c r="BO16" i="3"/>
  <c r="F15" i="3"/>
  <c r="BO18" i="1"/>
  <c r="BQ18" i="1" s="1"/>
  <c r="AU18" i="1" s="1"/>
  <c r="AM15" i="3"/>
  <c r="AN15" i="3" s="1"/>
  <c r="AO15" i="3" s="1"/>
  <c r="E16" i="3"/>
  <c r="F13" i="1"/>
  <c r="G12" i="1"/>
  <c r="H12" i="1" s="1"/>
  <c r="G14" i="3"/>
  <c r="H14" i="3" s="1"/>
  <c r="AY15" i="3"/>
  <c r="AS18" i="3"/>
  <c r="AR17" i="3"/>
  <c r="E14" i="1"/>
  <c r="AM14" i="1" s="1"/>
  <c r="AN14" i="1" s="1"/>
  <c r="AS14" i="1"/>
  <c r="AR13" i="1"/>
  <c r="AY13" i="1"/>
  <c r="AT14" i="3" l="1"/>
  <c r="BR15" i="3"/>
  <c r="AU15" i="3"/>
  <c r="AV15" i="3" s="1"/>
  <c r="BJ4" i="3"/>
  <c r="AW14" i="3"/>
  <c r="BQ797" i="1"/>
  <c r="AU797" i="1" s="1"/>
  <c r="AV797" i="1" s="1"/>
  <c r="BO798" i="1"/>
  <c r="BR18" i="1"/>
  <c r="BQ16" i="3"/>
  <c r="BO17" i="3"/>
  <c r="BO19" i="1"/>
  <c r="BQ19" i="1" s="1"/>
  <c r="AU19" i="1" s="1"/>
  <c r="F14" i="1"/>
  <c r="G13" i="1"/>
  <c r="H13" i="1" s="1"/>
  <c r="AM16" i="3"/>
  <c r="AN16" i="3" s="1"/>
  <c r="AO16" i="3" s="1"/>
  <c r="E17" i="3"/>
  <c r="F16" i="3"/>
  <c r="F17" i="3" s="1"/>
  <c r="G15" i="3"/>
  <c r="H15" i="3" s="1"/>
  <c r="AY16" i="3"/>
  <c r="AR18" i="3"/>
  <c r="AS19" i="3"/>
  <c r="E15" i="1"/>
  <c r="AM15" i="1" s="1"/>
  <c r="AN15" i="1" s="1"/>
  <c r="AY14" i="1"/>
  <c r="AS15" i="1"/>
  <c r="AR14" i="1"/>
  <c r="BK4" i="3" l="1"/>
  <c r="AW15" i="3"/>
  <c r="BR16" i="3"/>
  <c r="AU16" i="3"/>
  <c r="AV16" i="3" s="1"/>
  <c r="AT15" i="3"/>
  <c r="BO799" i="1"/>
  <c r="BQ798" i="1"/>
  <c r="AU798" i="1" s="1"/>
  <c r="AV798" i="1" s="1"/>
  <c r="BR19" i="1"/>
  <c r="BQ17" i="3"/>
  <c r="BO18" i="3"/>
  <c r="BO20" i="1"/>
  <c r="BQ20" i="1" s="1"/>
  <c r="AU20" i="1" s="1"/>
  <c r="AM17" i="3"/>
  <c r="AN17" i="3" s="1"/>
  <c r="AO17" i="3" s="1"/>
  <c r="E18" i="3"/>
  <c r="F15" i="1"/>
  <c r="G14" i="1"/>
  <c r="H14" i="1" s="1"/>
  <c r="G16" i="3"/>
  <c r="H16" i="3" s="1"/>
  <c r="AY17" i="3"/>
  <c r="AS20" i="3"/>
  <c r="AR19" i="3"/>
  <c r="E16" i="1"/>
  <c r="AM16" i="1" s="1"/>
  <c r="AN16" i="1" s="1"/>
  <c r="AY15" i="1"/>
  <c r="AS16" i="1"/>
  <c r="AR15" i="1"/>
  <c r="AZ5" i="3" l="1"/>
  <c r="AW16" i="3"/>
  <c r="BR17" i="3"/>
  <c r="AU17" i="3"/>
  <c r="AV17" i="3" s="1"/>
  <c r="AT16" i="3"/>
  <c r="BM4" i="3"/>
  <c r="AP5" i="3" s="1"/>
  <c r="BL4" i="3"/>
  <c r="BQ799" i="1"/>
  <c r="AU799" i="1" s="1"/>
  <c r="AV799" i="1" s="1"/>
  <c r="BO800" i="1"/>
  <c r="BR20" i="1"/>
  <c r="BQ18" i="3"/>
  <c r="BO19" i="3"/>
  <c r="BO21" i="1"/>
  <c r="BQ21" i="1" s="1"/>
  <c r="AU21" i="1" s="1"/>
  <c r="F16" i="1"/>
  <c r="G15" i="1"/>
  <c r="H15" i="1" s="1"/>
  <c r="AM18" i="3"/>
  <c r="AN18" i="3" s="1"/>
  <c r="AO18" i="3" s="1"/>
  <c r="E19" i="3"/>
  <c r="F18" i="3"/>
  <c r="G17" i="3"/>
  <c r="H17" i="3" s="1"/>
  <c r="AY18" i="3"/>
  <c r="AR20" i="3"/>
  <c r="AS21" i="3"/>
  <c r="E17" i="1"/>
  <c r="AM17" i="1" s="1"/>
  <c r="AN17" i="1" s="1"/>
  <c r="AS17" i="1"/>
  <c r="AR16" i="1"/>
  <c r="AY16" i="1"/>
  <c r="AT17" i="3" l="1"/>
  <c r="BA5" i="3"/>
  <c r="AW17" i="3"/>
  <c r="BR18" i="3"/>
  <c r="AU18" i="3"/>
  <c r="AV18" i="3" s="1"/>
  <c r="BO801" i="1"/>
  <c r="BQ800" i="1"/>
  <c r="AU800" i="1" s="1"/>
  <c r="AV800" i="1" s="1"/>
  <c r="BR21" i="1"/>
  <c r="BQ19" i="3"/>
  <c r="BO20" i="3"/>
  <c r="F19" i="3"/>
  <c r="BO22" i="1"/>
  <c r="BQ22" i="1" s="1"/>
  <c r="AU22" i="1" s="1"/>
  <c r="AM19" i="3"/>
  <c r="AN19" i="3" s="1"/>
  <c r="AO19" i="3" s="1"/>
  <c r="E20" i="3"/>
  <c r="F17" i="1"/>
  <c r="G16" i="1"/>
  <c r="H16" i="1" s="1"/>
  <c r="G18" i="3"/>
  <c r="H18" i="3" s="1"/>
  <c r="AY19" i="3"/>
  <c r="AR21" i="3"/>
  <c r="AS22" i="3"/>
  <c r="E18" i="1"/>
  <c r="AM18" i="1" s="1"/>
  <c r="AN18" i="1" s="1"/>
  <c r="AY17" i="1"/>
  <c r="AS18" i="1"/>
  <c r="AR17" i="1"/>
  <c r="AT18" i="3" l="1"/>
  <c r="BR19" i="3"/>
  <c r="AU19" i="3"/>
  <c r="AV19" i="3" s="1"/>
  <c r="AW19" i="3" s="1"/>
  <c r="BB5" i="3"/>
  <c r="AW18" i="3"/>
  <c r="BQ801" i="1"/>
  <c r="AU801" i="1" s="1"/>
  <c r="AV801" i="1" s="1"/>
  <c r="BO802" i="1"/>
  <c r="BR22" i="1"/>
  <c r="BQ20" i="3"/>
  <c r="BO21" i="3"/>
  <c r="BO23" i="1"/>
  <c r="BQ23" i="1" s="1"/>
  <c r="AU23" i="1" s="1"/>
  <c r="F18" i="1"/>
  <c r="G17" i="1"/>
  <c r="H17" i="1" s="1"/>
  <c r="AM20" i="3"/>
  <c r="AN20" i="3" s="1"/>
  <c r="AO20" i="3" s="1"/>
  <c r="E21" i="3"/>
  <c r="F20" i="3"/>
  <c r="G19" i="3"/>
  <c r="H19" i="3" s="1"/>
  <c r="AY20" i="3"/>
  <c r="AR22" i="3"/>
  <c r="AS23" i="3"/>
  <c r="E19" i="1"/>
  <c r="AM19" i="1" s="1"/>
  <c r="AN19" i="1" s="1"/>
  <c r="AY18" i="1"/>
  <c r="AS19" i="1"/>
  <c r="AR18" i="1"/>
  <c r="BR20" i="3" l="1"/>
  <c r="AU20" i="3"/>
  <c r="AV20" i="3" s="1"/>
  <c r="BC5" i="3"/>
  <c r="AT19" i="3"/>
  <c r="BO803" i="1"/>
  <c r="BQ802" i="1"/>
  <c r="AU802" i="1" s="1"/>
  <c r="AV802" i="1" s="1"/>
  <c r="BR23" i="1"/>
  <c r="BQ21" i="3"/>
  <c r="BO22" i="3"/>
  <c r="F21" i="3"/>
  <c r="BO24" i="1"/>
  <c r="BQ24" i="1" s="1"/>
  <c r="AU24" i="1" s="1"/>
  <c r="AM21" i="3"/>
  <c r="AN21" i="3" s="1"/>
  <c r="AO21" i="3" s="1"/>
  <c r="E22" i="3"/>
  <c r="F19" i="1"/>
  <c r="G18" i="1"/>
  <c r="H18" i="1" s="1"/>
  <c r="G20" i="3"/>
  <c r="H20" i="3" s="1"/>
  <c r="AY21" i="3"/>
  <c r="AR23" i="3"/>
  <c r="AS24" i="3"/>
  <c r="E20" i="1"/>
  <c r="AM20" i="1" s="1"/>
  <c r="AN20" i="1" s="1"/>
  <c r="AS20" i="1"/>
  <c r="AR19" i="1"/>
  <c r="AY19" i="1"/>
  <c r="AT20" i="3" l="1"/>
  <c r="BR21" i="3"/>
  <c r="AU21" i="3"/>
  <c r="AV21" i="3" s="1"/>
  <c r="BD5" i="3"/>
  <c r="AW20" i="3"/>
  <c r="BQ803" i="1"/>
  <c r="AU803" i="1" s="1"/>
  <c r="AV803" i="1" s="1"/>
  <c r="BO804" i="1"/>
  <c r="BR24" i="1"/>
  <c r="BQ22" i="3"/>
  <c r="BO23" i="3"/>
  <c r="BO25" i="1"/>
  <c r="BQ25" i="1" s="1"/>
  <c r="AU25" i="1" s="1"/>
  <c r="F20" i="1"/>
  <c r="G19" i="1"/>
  <c r="H19" i="1" s="1"/>
  <c r="AM22" i="3"/>
  <c r="AN22" i="3" s="1"/>
  <c r="AO22" i="3" s="1"/>
  <c r="E23" i="3"/>
  <c r="F22" i="3"/>
  <c r="G21" i="3"/>
  <c r="H21" i="3" s="1"/>
  <c r="AS25" i="3"/>
  <c r="AR24" i="3"/>
  <c r="AY22" i="3"/>
  <c r="E21" i="1"/>
  <c r="AM21" i="1" s="1"/>
  <c r="AN21" i="1" s="1"/>
  <c r="AY20" i="1"/>
  <c r="AS21" i="1"/>
  <c r="AR20" i="1"/>
  <c r="AT21" i="3" l="1"/>
  <c r="BR22" i="3"/>
  <c r="AU22" i="3"/>
  <c r="BE5" i="3"/>
  <c r="AW21" i="3"/>
  <c r="BO805" i="1"/>
  <c r="BQ804" i="1"/>
  <c r="AU804" i="1" s="1"/>
  <c r="AV804" i="1" s="1"/>
  <c r="BR25" i="1"/>
  <c r="BQ23" i="3"/>
  <c r="BO24" i="3"/>
  <c r="F23" i="3"/>
  <c r="BO26" i="1"/>
  <c r="BQ26" i="1" s="1"/>
  <c r="AU26" i="1" s="1"/>
  <c r="AM23" i="3"/>
  <c r="AN23" i="3" s="1"/>
  <c r="AO23" i="3" s="1"/>
  <c r="E24" i="3"/>
  <c r="F21" i="1"/>
  <c r="G20" i="1"/>
  <c r="H20" i="1" s="1"/>
  <c r="G22" i="3"/>
  <c r="H22" i="3" s="1"/>
  <c r="AY23" i="3"/>
  <c r="AS26" i="3"/>
  <c r="AR25" i="3"/>
  <c r="E22" i="1"/>
  <c r="AM22" i="1" s="1"/>
  <c r="AN22" i="1" s="1"/>
  <c r="AY21" i="1"/>
  <c r="AS22" i="1"/>
  <c r="AR21" i="1"/>
  <c r="BR23" i="3" l="1"/>
  <c r="AU23" i="3"/>
  <c r="AV23" i="3" s="1"/>
  <c r="AT22" i="3"/>
  <c r="AV22" i="3"/>
  <c r="F24" i="3"/>
  <c r="BQ805" i="1"/>
  <c r="AU805" i="1" s="1"/>
  <c r="AV805" i="1" s="1"/>
  <c r="BO806" i="1"/>
  <c r="BR26" i="1"/>
  <c r="BQ24" i="3"/>
  <c r="BO25" i="3"/>
  <c r="BO27" i="1"/>
  <c r="BQ27" i="1" s="1"/>
  <c r="AU27" i="1" s="1"/>
  <c r="F22" i="1"/>
  <c r="G21" i="1"/>
  <c r="H21" i="1" s="1"/>
  <c r="AM24" i="3"/>
  <c r="AN24" i="3" s="1"/>
  <c r="AO24" i="3" s="1"/>
  <c r="E25" i="3"/>
  <c r="G23" i="3"/>
  <c r="H23" i="3" s="1"/>
  <c r="AR26" i="3"/>
  <c r="AS27" i="3"/>
  <c r="AS28" i="3" s="1"/>
  <c r="AY24" i="3"/>
  <c r="E23" i="1"/>
  <c r="AM23" i="1" s="1"/>
  <c r="AN23" i="1" s="1"/>
  <c r="AS23" i="1"/>
  <c r="AR22" i="1"/>
  <c r="AY22" i="1"/>
  <c r="AW22" i="3" l="1"/>
  <c r="BF5" i="3"/>
  <c r="AT23" i="3"/>
  <c r="BR24" i="3"/>
  <c r="AU24" i="3"/>
  <c r="BG5" i="3"/>
  <c r="AW23" i="3"/>
  <c r="F25" i="3"/>
  <c r="BO807" i="1"/>
  <c r="BQ806" i="1"/>
  <c r="AU806" i="1" s="1"/>
  <c r="AV806" i="1" s="1"/>
  <c r="BR27" i="1"/>
  <c r="BQ25" i="3"/>
  <c r="BO26" i="3"/>
  <c r="BO28" i="1"/>
  <c r="BQ28" i="1" s="1"/>
  <c r="AU28" i="1" s="1"/>
  <c r="F23" i="1"/>
  <c r="G22" i="1"/>
  <c r="H22" i="1" s="1"/>
  <c r="AM25" i="3"/>
  <c r="AN25" i="3" s="1"/>
  <c r="AO25" i="3" s="1"/>
  <c r="E26" i="3"/>
  <c r="AS29" i="3"/>
  <c r="AR28" i="3"/>
  <c r="G24" i="3"/>
  <c r="H24" i="3" s="1"/>
  <c r="AR27" i="3"/>
  <c r="AY25" i="3"/>
  <c r="E24" i="1"/>
  <c r="AM24" i="1" s="1"/>
  <c r="AN24" i="1" s="1"/>
  <c r="AY23" i="1"/>
  <c r="AS24" i="1"/>
  <c r="AR23" i="1"/>
  <c r="BR25" i="3" l="1"/>
  <c r="AU25" i="3"/>
  <c r="AV25" i="3" s="1"/>
  <c r="AV24" i="3"/>
  <c r="AT24" i="3"/>
  <c r="BQ807" i="1"/>
  <c r="AU807" i="1" s="1"/>
  <c r="AV807" i="1" s="1"/>
  <c r="BO808" i="1"/>
  <c r="BR28" i="1"/>
  <c r="BQ26" i="3"/>
  <c r="BO27" i="3"/>
  <c r="BO29" i="1"/>
  <c r="BQ29" i="1" s="1"/>
  <c r="AU29" i="1" s="1"/>
  <c r="AS30" i="3"/>
  <c r="AR29" i="3"/>
  <c r="AM26" i="3"/>
  <c r="AN26" i="3" s="1"/>
  <c r="AO26" i="3" s="1"/>
  <c r="E27" i="3"/>
  <c r="F24" i="1"/>
  <c r="G23" i="1"/>
  <c r="H23" i="1" s="1"/>
  <c r="F26" i="3"/>
  <c r="G25" i="3"/>
  <c r="H25" i="3" s="1"/>
  <c r="AY26" i="3"/>
  <c r="E25" i="1"/>
  <c r="AM25" i="1" s="1"/>
  <c r="AN25" i="1" s="1"/>
  <c r="AS25" i="1"/>
  <c r="AR24" i="1"/>
  <c r="AY24" i="1"/>
  <c r="AT25" i="3" l="1"/>
  <c r="BR26" i="3"/>
  <c r="AU26" i="3"/>
  <c r="AV26" i="3" s="1"/>
  <c r="BH5" i="3"/>
  <c r="AW24" i="3"/>
  <c r="BI5" i="3"/>
  <c r="AW25" i="3"/>
  <c r="BO809" i="1"/>
  <c r="BQ808" i="1"/>
  <c r="AU808" i="1" s="1"/>
  <c r="AV808" i="1" s="1"/>
  <c r="BR29" i="1"/>
  <c r="F27" i="3"/>
  <c r="BQ27" i="3"/>
  <c r="BO28" i="3"/>
  <c r="BO30" i="1"/>
  <c r="BQ30" i="1" s="1"/>
  <c r="AU30" i="1" s="1"/>
  <c r="AM27" i="3"/>
  <c r="AN27" i="3" s="1"/>
  <c r="AO27" i="3" s="1"/>
  <c r="E28" i="3"/>
  <c r="F28" i="3" s="1"/>
  <c r="AS31" i="3"/>
  <c r="AR30" i="3"/>
  <c r="F25" i="1"/>
  <c r="G24" i="1"/>
  <c r="H24" i="1" s="1"/>
  <c r="G26" i="3"/>
  <c r="H26" i="3" s="1"/>
  <c r="AY27" i="3"/>
  <c r="AY28" i="3" s="1"/>
  <c r="E26" i="1"/>
  <c r="AM26" i="1" s="1"/>
  <c r="AN26" i="1" s="1"/>
  <c r="AY25" i="1"/>
  <c r="AS26" i="1"/>
  <c r="AR25" i="1"/>
  <c r="AT26" i="3" l="1"/>
  <c r="BR27" i="3"/>
  <c r="AU27" i="3"/>
  <c r="AV27" i="3" s="1"/>
  <c r="BJ5" i="3"/>
  <c r="AW26" i="3"/>
  <c r="BQ809" i="1"/>
  <c r="AU809" i="1" s="1"/>
  <c r="AV809" i="1" s="1"/>
  <c r="BO810" i="1"/>
  <c r="BR30" i="1"/>
  <c r="BQ28" i="3"/>
  <c r="BO29" i="3"/>
  <c r="BO31" i="1"/>
  <c r="BQ31" i="1" s="1"/>
  <c r="AU31" i="1" s="1"/>
  <c r="F26" i="1"/>
  <c r="G25" i="1"/>
  <c r="H25" i="1" s="1"/>
  <c r="AY29" i="3"/>
  <c r="AS32" i="3"/>
  <c r="AR31" i="3"/>
  <c r="AM28" i="3"/>
  <c r="AN28" i="3" s="1"/>
  <c r="AO28" i="3" s="1"/>
  <c r="E29" i="3"/>
  <c r="G27" i="3"/>
  <c r="H27" i="3" s="1"/>
  <c r="E27" i="1"/>
  <c r="AM27" i="1" s="1"/>
  <c r="AN27" i="1" s="1"/>
  <c r="AS27" i="1"/>
  <c r="AR26" i="1"/>
  <c r="AY26" i="1"/>
  <c r="AT27" i="3" l="1"/>
  <c r="BR28" i="3"/>
  <c r="AU28" i="3"/>
  <c r="BK5" i="3"/>
  <c r="BM5" i="3" s="1"/>
  <c r="AP6" i="3" s="1"/>
  <c r="AW27" i="3"/>
  <c r="BO811" i="1"/>
  <c r="BQ810" i="1"/>
  <c r="AU810" i="1" s="1"/>
  <c r="AV810" i="1" s="1"/>
  <c r="BR31" i="1"/>
  <c r="BQ29" i="3"/>
  <c r="BO30" i="3"/>
  <c r="BO32" i="1"/>
  <c r="BQ32" i="1" s="1"/>
  <c r="AU32" i="1" s="1"/>
  <c r="AM29" i="3"/>
  <c r="AN29" i="3" s="1"/>
  <c r="AO29" i="3" s="1"/>
  <c r="E30" i="3"/>
  <c r="AY30" i="3"/>
  <c r="F29" i="3"/>
  <c r="AR32" i="3"/>
  <c r="AS33" i="3"/>
  <c r="F27" i="1"/>
  <c r="G26" i="1"/>
  <c r="H26" i="1" s="1"/>
  <c r="G28" i="3"/>
  <c r="H28" i="3" s="1"/>
  <c r="E28" i="1"/>
  <c r="AM28" i="1" s="1"/>
  <c r="AN28" i="1" s="1"/>
  <c r="AY27" i="1"/>
  <c r="AS28" i="1"/>
  <c r="AR27" i="1"/>
  <c r="AV28" i="3" l="1"/>
  <c r="AT28" i="3"/>
  <c r="BR29" i="3"/>
  <c r="AU29" i="3"/>
  <c r="AV29" i="3" s="1"/>
  <c r="BA6" i="3" s="1"/>
  <c r="BL5" i="3"/>
  <c r="BQ811" i="1"/>
  <c r="AU811" i="1" s="1"/>
  <c r="AV811" i="1" s="1"/>
  <c r="BO812" i="1"/>
  <c r="BR32" i="1"/>
  <c r="F30" i="3"/>
  <c r="BQ30" i="3"/>
  <c r="BO31" i="3"/>
  <c r="BO33" i="1"/>
  <c r="BQ33" i="1" s="1"/>
  <c r="AU33" i="1" s="1"/>
  <c r="F28" i="1"/>
  <c r="G27" i="1"/>
  <c r="H27" i="1" s="1"/>
  <c r="AR33" i="3"/>
  <c r="AS34" i="3"/>
  <c r="AM30" i="3"/>
  <c r="AN30" i="3" s="1"/>
  <c r="AO30" i="3" s="1"/>
  <c r="E31" i="3"/>
  <c r="AY31" i="3"/>
  <c r="G29" i="3"/>
  <c r="H29" i="3" s="1"/>
  <c r="E29" i="1"/>
  <c r="AM29" i="1" s="1"/>
  <c r="AN29" i="1" s="1"/>
  <c r="AS29" i="1"/>
  <c r="AR28" i="1"/>
  <c r="AY28" i="1"/>
  <c r="BR30" i="3" l="1"/>
  <c r="AU30" i="3"/>
  <c r="AT29" i="3"/>
  <c r="AW29" i="3"/>
  <c r="AZ6" i="3"/>
  <c r="AW28" i="3"/>
  <c r="BO813" i="1"/>
  <c r="BQ812" i="1"/>
  <c r="AU812" i="1" s="1"/>
  <c r="AV812" i="1" s="1"/>
  <c r="BR33" i="1"/>
  <c r="BQ31" i="3"/>
  <c r="BO32" i="3"/>
  <c r="BO34" i="1"/>
  <c r="BQ34" i="1" s="1"/>
  <c r="AU34" i="1" s="1"/>
  <c r="AM31" i="3"/>
  <c r="AN31" i="3" s="1"/>
  <c r="AO31" i="3" s="1"/>
  <c r="E32" i="3"/>
  <c r="F31" i="3"/>
  <c r="AS35" i="3"/>
  <c r="AR34" i="3"/>
  <c r="AY32" i="3"/>
  <c r="F29" i="1"/>
  <c r="G28" i="1"/>
  <c r="H28" i="1" s="1"/>
  <c r="G30" i="3"/>
  <c r="H30" i="3" s="1"/>
  <c r="E30" i="1"/>
  <c r="AM30" i="1" s="1"/>
  <c r="AN30" i="1" s="1"/>
  <c r="AY29" i="1"/>
  <c r="AS30" i="1"/>
  <c r="AR29" i="1"/>
  <c r="AT30" i="3" l="1"/>
  <c r="AV30" i="3"/>
  <c r="BR31" i="3"/>
  <c r="AU31" i="3"/>
  <c r="AV31" i="3" s="1"/>
  <c r="BQ813" i="1"/>
  <c r="AU813" i="1" s="1"/>
  <c r="AV813" i="1" s="1"/>
  <c r="BO814" i="1"/>
  <c r="BR34" i="1"/>
  <c r="BQ32" i="3"/>
  <c r="BO33" i="3"/>
  <c r="BO35" i="1"/>
  <c r="BQ35" i="1" s="1"/>
  <c r="AU35" i="1" s="1"/>
  <c r="AS36" i="3"/>
  <c r="AR35" i="3"/>
  <c r="F30" i="1"/>
  <c r="G29" i="1"/>
  <c r="H29" i="1" s="1"/>
  <c r="AY33" i="3"/>
  <c r="F32" i="3"/>
  <c r="AM32" i="3"/>
  <c r="AN32" i="3" s="1"/>
  <c r="AO32" i="3" s="1"/>
  <c r="E33" i="3"/>
  <c r="G31" i="3"/>
  <c r="H31" i="3" s="1"/>
  <c r="E31" i="1"/>
  <c r="AM31" i="1" s="1"/>
  <c r="AN31" i="1" s="1"/>
  <c r="AS31" i="1"/>
  <c r="AR30" i="1"/>
  <c r="AY30" i="1"/>
  <c r="BC6" i="3" l="1"/>
  <c r="AW31" i="3"/>
  <c r="BB6" i="3"/>
  <c r="AW30" i="3"/>
  <c r="AT31" i="3"/>
  <c r="BR32" i="3"/>
  <c r="AU32" i="3"/>
  <c r="BO815" i="1"/>
  <c r="BQ814" i="1"/>
  <c r="AU814" i="1" s="1"/>
  <c r="AV814" i="1" s="1"/>
  <c r="BR35" i="1"/>
  <c r="BQ33" i="3"/>
  <c r="BO34" i="3"/>
  <c r="BO36" i="1"/>
  <c r="BQ36" i="1" s="1"/>
  <c r="AU36" i="1" s="1"/>
  <c r="AY34" i="3"/>
  <c r="F31" i="1"/>
  <c r="G30" i="1"/>
  <c r="H30" i="1" s="1"/>
  <c r="F33" i="3"/>
  <c r="AM33" i="3"/>
  <c r="AN33" i="3" s="1"/>
  <c r="AO33" i="3" s="1"/>
  <c r="E34" i="3"/>
  <c r="AS37" i="3"/>
  <c r="AR36" i="3"/>
  <c r="G32" i="3"/>
  <c r="H32" i="3" s="1"/>
  <c r="E32" i="1"/>
  <c r="AM32" i="1" s="1"/>
  <c r="AN32" i="1" s="1"/>
  <c r="AY31" i="1"/>
  <c r="AS32" i="1"/>
  <c r="AR31" i="1"/>
  <c r="AT32" i="3" l="1"/>
  <c r="AV32" i="3"/>
  <c r="BR33" i="3"/>
  <c r="AU33" i="3"/>
  <c r="AV33" i="3" s="1"/>
  <c r="BE6" i="3" s="1"/>
  <c r="BQ815" i="1"/>
  <c r="AU815" i="1" s="1"/>
  <c r="AV815" i="1" s="1"/>
  <c r="BO816" i="1"/>
  <c r="BR36" i="1"/>
  <c r="BQ34" i="3"/>
  <c r="BO35" i="3"/>
  <c r="BO37" i="1"/>
  <c r="BQ37" i="1" s="1"/>
  <c r="AU37" i="1" s="1"/>
  <c r="F32" i="1"/>
  <c r="G31" i="1"/>
  <c r="H31" i="1" s="1"/>
  <c r="AR37" i="3"/>
  <c r="AS38" i="3"/>
  <c r="AY35" i="3"/>
  <c r="AM34" i="3"/>
  <c r="AN34" i="3" s="1"/>
  <c r="AO34" i="3" s="1"/>
  <c r="E35" i="3"/>
  <c r="F34" i="3"/>
  <c r="G33" i="3"/>
  <c r="H33" i="3" s="1"/>
  <c r="E33" i="1"/>
  <c r="AM33" i="1" s="1"/>
  <c r="AN33" i="1" s="1"/>
  <c r="AS33" i="1"/>
  <c r="AR32" i="1"/>
  <c r="AY32" i="1"/>
  <c r="BR34" i="3" l="1"/>
  <c r="AU34" i="3"/>
  <c r="AV34" i="3" s="1"/>
  <c r="AW33" i="3"/>
  <c r="BD6" i="3"/>
  <c r="AW32" i="3"/>
  <c r="AT33" i="3"/>
  <c r="BO817" i="1"/>
  <c r="BQ816" i="1"/>
  <c r="AU816" i="1" s="1"/>
  <c r="AV816" i="1" s="1"/>
  <c r="BR37" i="1"/>
  <c r="BQ35" i="3"/>
  <c r="BO36" i="3"/>
  <c r="F35" i="3"/>
  <c r="BO38" i="1"/>
  <c r="BQ38" i="1" s="1"/>
  <c r="AU38" i="1" s="1"/>
  <c r="AY36" i="3"/>
  <c r="AM35" i="3"/>
  <c r="AN35" i="3" s="1"/>
  <c r="AO35" i="3" s="1"/>
  <c r="E36" i="3"/>
  <c r="F36" i="3" s="1"/>
  <c r="AR38" i="3"/>
  <c r="AS39" i="3"/>
  <c r="F33" i="1"/>
  <c r="G32" i="1"/>
  <c r="H32" i="1" s="1"/>
  <c r="G34" i="3"/>
  <c r="H34" i="3" s="1"/>
  <c r="E34" i="1"/>
  <c r="AM34" i="1" s="1"/>
  <c r="AN34" i="1" s="1"/>
  <c r="AY33" i="1"/>
  <c r="AS34" i="1"/>
  <c r="AR33" i="1"/>
  <c r="AT34" i="3" l="1"/>
  <c r="BR35" i="3"/>
  <c r="AU35" i="3"/>
  <c r="AV35" i="3" s="1"/>
  <c r="BF6" i="3"/>
  <c r="AW34" i="3"/>
  <c r="BQ817" i="1"/>
  <c r="AU817" i="1" s="1"/>
  <c r="AV817" i="1" s="1"/>
  <c r="BO818" i="1"/>
  <c r="BR38" i="1"/>
  <c r="BQ36" i="3"/>
  <c r="BO37" i="3"/>
  <c r="BO39" i="1"/>
  <c r="BQ39" i="1" s="1"/>
  <c r="AU39" i="1" s="1"/>
  <c r="AY37" i="3"/>
  <c r="F34" i="1"/>
  <c r="G33" i="1"/>
  <c r="H33" i="1" s="1"/>
  <c r="AR39" i="3"/>
  <c r="AS40" i="3"/>
  <c r="AM36" i="3"/>
  <c r="AN36" i="3" s="1"/>
  <c r="AO36" i="3" s="1"/>
  <c r="E37" i="3"/>
  <c r="G35" i="3"/>
  <c r="H35" i="3" s="1"/>
  <c r="E35" i="1"/>
  <c r="AM35" i="1" s="1"/>
  <c r="AN35" i="1" s="1"/>
  <c r="AS35" i="1"/>
  <c r="AR34" i="1"/>
  <c r="AY34" i="1"/>
  <c r="AT35" i="3" l="1"/>
  <c r="BR36" i="3"/>
  <c r="AU36" i="3"/>
  <c r="BG6" i="3"/>
  <c r="AW35" i="3"/>
  <c r="BO819" i="1"/>
  <c r="BQ818" i="1"/>
  <c r="AU818" i="1" s="1"/>
  <c r="AV818" i="1" s="1"/>
  <c r="BR39" i="1"/>
  <c r="BQ37" i="3"/>
  <c r="BO38" i="3"/>
  <c r="BO40" i="1"/>
  <c r="BQ40" i="1" s="1"/>
  <c r="AU40" i="1" s="1"/>
  <c r="AM37" i="3"/>
  <c r="AN37" i="3" s="1"/>
  <c r="AO37" i="3" s="1"/>
  <c r="E38" i="3"/>
  <c r="AY38" i="3"/>
  <c r="F35" i="1"/>
  <c r="G34" i="1"/>
  <c r="H34" i="1" s="1"/>
  <c r="AR40" i="3"/>
  <c r="AS41" i="3"/>
  <c r="F37" i="3"/>
  <c r="G36" i="3"/>
  <c r="H36" i="3" s="1"/>
  <c r="E36" i="1"/>
  <c r="AM36" i="1" s="1"/>
  <c r="AN36" i="1" s="1"/>
  <c r="AY35" i="1"/>
  <c r="AS36" i="1"/>
  <c r="AR35" i="1"/>
  <c r="AT36" i="3" l="1"/>
  <c r="AV36" i="3"/>
  <c r="BR37" i="3"/>
  <c r="AU37" i="3"/>
  <c r="AV37" i="3" s="1"/>
  <c r="BQ819" i="1"/>
  <c r="AU819" i="1" s="1"/>
  <c r="AV819" i="1" s="1"/>
  <c r="BO820" i="1"/>
  <c r="BR40" i="1"/>
  <c r="BQ38" i="3"/>
  <c r="BO39" i="3"/>
  <c r="F38" i="3"/>
  <c r="BO41" i="1"/>
  <c r="BQ41" i="1" s="1"/>
  <c r="AU41" i="1" s="1"/>
  <c r="AY39" i="3"/>
  <c r="AR41" i="3"/>
  <c r="AS42" i="3"/>
  <c r="AM38" i="3"/>
  <c r="AN38" i="3" s="1"/>
  <c r="AO38" i="3" s="1"/>
  <c r="E39" i="3"/>
  <c r="F36" i="1"/>
  <c r="G35" i="1"/>
  <c r="H35" i="1" s="1"/>
  <c r="G37" i="3"/>
  <c r="H37" i="3" s="1"/>
  <c r="E37" i="1"/>
  <c r="AM37" i="1" s="1"/>
  <c r="AN37" i="1" s="1"/>
  <c r="AS37" i="1"/>
  <c r="AR36" i="1"/>
  <c r="AY36" i="1"/>
  <c r="BH6" i="3" l="1"/>
  <c r="AW36" i="3"/>
  <c r="BR38" i="3"/>
  <c r="AU38" i="3"/>
  <c r="BI6" i="3"/>
  <c r="AW37" i="3"/>
  <c r="AT37" i="3"/>
  <c r="F39" i="3"/>
  <c r="BO821" i="1"/>
  <c r="BQ820" i="1"/>
  <c r="AU820" i="1" s="1"/>
  <c r="AV820" i="1" s="1"/>
  <c r="BR41" i="1"/>
  <c r="BQ39" i="3"/>
  <c r="BO40" i="3"/>
  <c r="BO42" i="1"/>
  <c r="BQ42" i="1" s="1"/>
  <c r="AU42" i="1" s="1"/>
  <c r="F37" i="1"/>
  <c r="G36" i="1"/>
  <c r="H36" i="1" s="1"/>
  <c r="AM39" i="3"/>
  <c r="AN39" i="3" s="1"/>
  <c r="AO39" i="3" s="1"/>
  <c r="E40" i="3"/>
  <c r="AY40" i="3"/>
  <c r="AR42" i="3"/>
  <c r="AS43" i="3"/>
  <c r="G38" i="3"/>
  <c r="H38" i="3" s="1"/>
  <c r="E38" i="1"/>
  <c r="AM38" i="1" s="1"/>
  <c r="AN38" i="1" s="1"/>
  <c r="AY37" i="1"/>
  <c r="AS38" i="1"/>
  <c r="AR37" i="1"/>
  <c r="AV38" i="3" l="1"/>
  <c r="AT38" i="3"/>
  <c r="BR39" i="3"/>
  <c r="AU39" i="3"/>
  <c r="AV39" i="3" s="1"/>
  <c r="F40" i="3"/>
  <c r="BQ821" i="1"/>
  <c r="AU821" i="1" s="1"/>
  <c r="AV821" i="1" s="1"/>
  <c r="BO822" i="1"/>
  <c r="BR42" i="1"/>
  <c r="BQ40" i="3"/>
  <c r="BO41" i="3"/>
  <c r="BO43" i="1"/>
  <c r="BQ43" i="1" s="1"/>
  <c r="AU43" i="1" s="1"/>
  <c r="AR43" i="3"/>
  <c r="AS44" i="3"/>
  <c r="F38" i="1"/>
  <c r="G37" i="1"/>
  <c r="H37" i="1" s="1"/>
  <c r="AY41" i="3"/>
  <c r="AM40" i="3"/>
  <c r="AN40" i="3" s="1"/>
  <c r="AO40" i="3" s="1"/>
  <c r="E41" i="3"/>
  <c r="G39" i="3"/>
  <c r="H39" i="3" s="1"/>
  <c r="E39" i="1"/>
  <c r="AM39" i="1" s="1"/>
  <c r="AN39" i="1" s="1"/>
  <c r="AS39" i="1"/>
  <c r="AR38" i="1"/>
  <c r="AY38" i="1"/>
  <c r="BR40" i="3" l="1"/>
  <c r="AU40" i="3"/>
  <c r="AV40" i="3" s="1"/>
  <c r="AT39" i="3"/>
  <c r="BK6" i="3"/>
  <c r="AW39" i="3"/>
  <c r="BJ6" i="3"/>
  <c r="AW38" i="3"/>
  <c r="BO823" i="1"/>
  <c r="BQ822" i="1"/>
  <c r="AU822" i="1" s="1"/>
  <c r="AV822" i="1" s="1"/>
  <c r="BR43" i="1"/>
  <c r="BQ41" i="3"/>
  <c r="BO42" i="3"/>
  <c r="BO44" i="1"/>
  <c r="BQ44" i="1" s="1"/>
  <c r="AU44" i="1" s="1"/>
  <c r="F39" i="1"/>
  <c r="G38" i="1"/>
  <c r="H38" i="1" s="1"/>
  <c r="AS45" i="3"/>
  <c r="AR44" i="3"/>
  <c r="AM41" i="3"/>
  <c r="AN41" i="3" s="1"/>
  <c r="AO41" i="3" s="1"/>
  <c r="E42" i="3"/>
  <c r="AY42" i="3"/>
  <c r="F41" i="3"/>
  <c r="G40" i="3"/>
  <c r="H40" i="3" s="1"/>
  <c r="E40" i="1"/>
  <c r="AM40" i="1" s="1"/>
  <c r="AN40" i="1" s="1"/>
  <c r="AY39" i="1"/>
  <c r="AS40" i="1"/>
  <c r="AR39" i="1"/>
  <c r="AT40" i="3" l="1"/>
  <c r="BM6" i="3"/>
  <c r="AP7" i="3" s="1"/>
  <c r="BL6" i="3"/>
  <c r="AZ7" i="3"/>
  <c r="AW40" i="3"/>
  <c r="BR41" i="3"/>
  <c r="AU41" i="3"/>
  <c r="AV41" i="3" s="1"/>
  <c r="BQ823" i="1"/>
  <c r="AU823" i="1" s="1"/>
  <c r="AV823" i="1" s="1"/>
  <c r="BO824" i="1"/>
  <c r="BR44" i="1"/>
  <c r="BQ42" i="3"/>
  <c r="BO43" i="3"/>
  <c r="BO45" i="1"/>
  <c r="BQ45" i="1" s="1"/>
  <c r="AU45" i="1" s="1"/>
  <c r="AR45" i="3"/>
  <c r="AS46" i="3"/>
  <c r="F42" i="3"/>
  <c r="F40" i="1"/>
  <c r="G39" i="1"/>
  <c r="H39" i="1" s="1"/>
  <c r="AM42" i="3"/>
  <c r="AN42" i="3" s="1"/>
  <c r="AO42" i="3" s="1"/>
  <c r="E43" i="3"/>
  <c r="AY43" i="3"/>
  <c r="G41" i="3"/>
  <c r="H41" i="3" s="1"/>
  <c r="E41" i="1"/>
  <c r="AM41" i="1" s="1"/>
  <c r="AN41" i="1" s="1"/>
  <c r="AS41" i="1"/>
  <c r="AR40" i="1"/>
  <c r="AY40" i="1"/>
  <c r="BA7" i="3" l="1"/>
  <c r="AT41" i="3"/>
  <c r="BR42" i="3"/>
  <c r="AU42" i="3"/>
  <c r="AW41" i="3"/>
  <c r="BO825" i="1"/>
  <c r="BQ824" i="1"/>
  <c r="AU824" i="1" s="1"/>
  <c r="AV824" i="1" s="1"/>
  <c r="BR45" i="1"/>
  <c r="BQ43" i="3"/>
  <c r="BO44" i="3"/>
  <c r="BO46" i="1"/>
  <c r="BQ46" i="1" s="1"/>
  <c r="AU46" i="1" s="1"/>
  <c r="F43" i="3"/>
  <c r="F41" i="1"/>
  <c r="G40" i="1"/>
  <c r="H40" i="1" s="1"/>
  <c r="AS47" i="3"/>
  <c r="AR46" i="3"/>
  <c r="AY44" i="3"/>
  <c r="AM43" i="3"/>
  <c r="AN43" i="3" s="1"/>
  <c r="AO43" i="3" s="1"/>
  <c r="E44" i="3"/>
  <c r="G42" i="3"/>
  <c r="H42" i="3" s="1"/>
  <c r="E42" i="1"/>
  <c r="AM42" i="1" s="1"/>
  <c r="AN42" i="1" s="1"/>
  <c r="AY41" i="1"/>
  <c r="AS42" i="1"/>
  <c r="AR41" i="1"/>
  <c r="BR43" i="3" l="1"/>
  <c r="AU43" i="3"/>
  <c r="AV43" i="3" s="1"/>
  <c r="AT42" i="3"/>
  <c r="AV42" i="3"/>
  <c r="BQ825" i="1"/>
  <c r="AU825" i="1" s="1"/>
  <c r="AV825" i="1" s="1"/>
  <c r="BO826" i="1"/>
  <c r="BR46" i="1"/>
  <c r="BQ44" i="3"/>
  <c r="BO45" i="3"/>
  <c r="F44" i="3"/>
  <c r="BO47" i="1"/>
  <c r="BQ47" i="1" s="1"/>
  <c r="AU47" i="1" s="1"/>
  <c r="AY45" i="3"/>
  <c r="AR47" i="3"/>
  <c r="AS48" i="3"/>
  <c r="AM44" i="3"/>
  <c r="AN44" i="3" s="1"/>
  <c r="AO44" i="3" s="1"/>
  <c r="E45" i="3"/>
  <c r="F42" i="1"/>
  <c r="G41" i="1"/>
  <c r="H41" i="1" s="1"/>
  <c r="G43" i="3"/>
  <c r="H43" i="3" s="1"/>
  <c r="E43" i="1"/>
  <c r="AM43" i="1" s="1"/>
  <c r="AN43" i="1" s="1"/>
  <c r="AS43" i="1"/>
  <c r="AR42" i="1"/>
  <c r="AY42" i="1"/>
  <c r="AT43" i="3" l="1"/>
  <c r="BR44" i="3"/>
  <c r="AU44" i="3"/>
  <c r="BC7" i="3"/>
  <c r="AW43" i="3"/>
  <c r="BB7" i="3"/>
  <c r="AW42" i="3"/>
  <c r="BO827" i="1"/>
  <c r="BQ826" i="1"/>
  <c r="AU826" i="1" s="1"/>
  <c r="AV826" i="1" s="1"/>
  <c r="BR47" i="1"/>
  <c r="BQ45" i="3"/>
  <c r="BO46" i="3"/>
  <c r="BO48" i="1"/>
  <c r="BQ48" i="1" s="1"/>
  <c r="AU48" i="1" s="1"/>
  <c r="F43" i="1"/>
  <c r="G42" i="1"/>
  <c r="H42" i="1" s="1"/>
  <c r="AM45" i="3"/>
  <c r="AN45" i="3" s="1"/>
  <c r="AO45" i="3" s="1"/>
  <c r="E46" i="3"/>
  <c r="AS49" i="3"/>
  <c r="AR48" i="3"/>
  <c r="AY46" i="3"/>
  <c r="F45" i="3"/>
  <c r="F46" i="3" s="1"/>
  <c r="G44" i="3"/>
  <c r="H44" i="3" s="1"/>
  <c r="E44" i="1"/>
  <c r="AM44" i="1" s="1"/>
  <c r="AN44" i="1" s="1"/>
  <c r="AY43" i="1"/>
  <c r="AS44" i="1"/>
  <c r="AR43" i="1"/>
  <c r="AV44" i="3" l="1"/>
  <c r="AT44" i="3"/>
  <c r="BR45" i="3"/>
  <c r="AU45" i="3"/>
  <c r="AV45" i="3" s="1"/>
  <c r="BE7" i="3" s="1"/>
  <c r="BQ827" i="1"/>
  <c r="AU827" i="1" s="1"/>
  <c r="AV827" i="1" s="1"/>
  <c r="BO828" i="1"/>
  <c r="BR48" i="1"/>
  <c r="BQ46" i="3"/>
  <c r="BO47" i="3"/>
  <c r="BO49" i="1"/>
  <c r="BQ49" i="1" s="1"/>
  <c r="AU49" i="1" s="1"/>
  <c r="AR49" i="3"/>
  <c r="AS50" i="3"/>
  <c r="AM46" i="3"/>
  <c r="AN46" i="3" s="1"/>
  <c r="AO46" i="3" s="1"/>
  <c r="E47" i="3"/>
  <c r="AY47" i="3"/>
  <c r="F44" i="1"/>
  <c r="G43" i="1"/>
  <c r="H43" i="1" s="1"/>
  <c r="G45" i="3"/>
  <c r="H45" i="3" s="1"/>
  <c r="E45" i="1"/>
  <c r="AM45" i="1" s="1"/>
  <c r="AN45" i="1" s="1"/>
  <c r="AS45" i="1"/>
  <c r="AR44" i="1"/>
  <c r="AY44" i="1"/>
  <c r="AT45" i="3" l="1"/>
  <c r="BR46" i="3"/>
  <c r="AU46" i="3"/>
  <c r="AV46" i="3" s="1"/>
  <c r="AW45" i="3"/>
  <c r="BD7" i="3"/>
  <c r="AW44" i="3"/>
  <c r="BO829" i="1"/>
  <c r="BQ828" i="1"/>
  <c r="AU828" i="1" s="1"/>
  <c r="AV828" i="1" s="1"/>
  <c r="BR49" i="1"/>
  <c r="BQ47" i="3"/>
  <c r="BO48" i="3"/>
  <c r="BO50" i="1"/>
  <c r="BQ50" i="1" s="1"/>
  <c r="AU50" i="1" s="1"/>
  <c r="AM47" i="3"/>
  <c r="AN47" i="3" s="1"/>
  <c r="AO47" i="3" s="1"/>
  <c r="E48" i="3"/>
  <c r="F47" i="3"/>
  <c r="F48" i="3" s="1"/>
  <c r="AR50" i="3"/>
  <c r="AS51" i="3"/>
  <c r="F45" i="1"/>
  <c r="G44" i="1"/>
  <c r="H44" i="1" s="1"/>
  <c r="AY48" i="3"/>
  <c r="G46" i="3"/>
  <c r="H46" i="3" s="1"/>
  <c r="E46" i="1"/>
  <c r="AM46" i="1" s="1"/>
  <c r="AN46" i="1" s="1"/>
  <c r="AY45" i="1"/>
  <c r="AS46" i="1"/>
  <c r="AR45" i="1"/>
  <c r="BR47" i="3" l="1"/>
  <c r="AU47" i="3"/>
  <c r="AV47" i="3" s="1"/>
  <c r="BF7" i="3"/>
  <c r="AW46" i="3"/>
  <c r="AT46" i="3"/>
  <c r="BQ829" i="1"/>
  <c r="AU829" i="1" s="1"/>
  <c r="AV829" i="1" s="1"/>
  <c r="BO830" i="1"/>
  <c r="BR50" i="1"/>
  <c r="BQ48" i="3"/>
  <c r="BO49" i="3"/>
  <c r="BO51" i="1"/>
  <c r="BQ51" i="1" s="1"/>
  <c r="AU51" i="1" s="1"/>
  <c r="AS52" i="3"/>
  <c r="AR51" i="3"/>
  <c r="AY49" i="3"/>
  <c r="AM48" i="3"/>
  <c r="AN48" i="3" s="1"/>
  <c r="AO48" i="3" s="1"/>
  <c r="E49" i="3"/>
  <c r="F49" i="3" s="1"/>
  <c r="F46" i="1"/>
  <c r="G45" i="1"/>
  <c r="H45" i="1" s="1"/>
  <c r="G47" i="3"/>
  <c r="H47" i="3" s="1"/>
  <c r="E47" i="1"/>
  <c r="AM47" i="1" s="1"/>
  <c r="AN47" i="1" s="1"/>
  <c r="AS47" i="1"/>
  <c r="AR46" i="1"/>
  <c r="AY46" i="1"/>
  <c r="BG7" i="3" l="1"/>
  <c r="AW47" i="3"/>
  <c r="BR48" i="3"/>
  <c r="AU48" i="3"/>
  <c r="AT47" i="3"/>
  <c r="BO831" i="1"/>
  <c r="BQ830" i="1"/>
  <c r="AU830" i="1" s="1"/>
  <c r="AV830" i="1" s="1"/>
  <c r="BR51" i="1"/>
  <c r="BQ49" i="3"/>
  <c r="BO50" i="3"/>
  <c r="BO52" i="1"/>
  <c r="BQ52" i="1" s="1"/>
  <c r="AU52" i="1" s="1"/>
  <c r="F47" i="1"/>
  <c r="G46" i="1"/>
  <c r="H46" i="1" s="1"/>
  <c r="AM49" i="3"/>
  <c r="AN49" i="3" s="1"/>
  <c r="AO49" i="3" s="1"/>
  <c r="E50" i="3"/>
  <c r="AS53" i="3"/>
  <c r="AR52" i="3"/>
  <c r="AY50" i="3"/>
  <c r="G48" i="3"/>
  <c r="H48" i="3" s="1"/>
  <c r="E48" i="1"/>
  <c r="AM48" i="1" s="1"/>
  <c r="AN48" i="1" s="1"/>
  <c r="AY47" i="1"/>
  <c r="AS48" i="1"/>
  <c r="AR47" i="1"/>
  <c r="AT48" i="3" l="1"/>
  <c r="AV48" i="3"/>
  <c r="BR49" i="3"/>
  <c r="AU49" i="3"/>
  <c r="AV49" i="3" s="1"/>
  <c r="BQ831" i="1"/>
  <c r="AU831" i="1" s="1"/>
  <c r="AV831" i="1" s="1"/>
  <c r="BO832" i="1"/>
  <c r="BR52" i="1"/>
  <c r="BQ50" i="3"/>
  <c r="BO51" i="3"/>
  <c r="BO53" i="1"/>
  <c r="BQ53" i="1" s="1"/>
  <c r="AU53" i="1" s="1"/>
  <c r="AR53" i="3"/>
  <c r="AS54" i="3"/>
  <c r="AM50" i="3"/>
  <c r="AN50" i="3" s="1"/>
  <c r="AO50" i="3" s="1"/>
  <c r="E51" i="3"/>
  <c r="AY51" i="3"/>
  <c r="F48" i="1"/>
  <c r="G47" i="1"/>
  <c r="H47" i="1" s="1"/>
  <c r="F50" i="3"/>
  <c r="G49" i="3"/>
  <c r="H49" i="3" s="1"/>
  <c r="E49" i="1"/>
  <c r="AM49" i="1" s="1"/>
  <c r="AN49" i="1" s="1"/>
  <c r="AS49" i="1"/>
  <c r="AR48" i="1"/>
  <c r="AY48" i="1"/>
  <c r="BH7" i="3" l="1"/>
  <c r="AW48" i="3"/>
  <c r="BI7" i="3"/>
  <c r="AW49" i="3"/>
  <c r="BR50" i="3"/>
  <c r="AU50" i="3"/>
  <c r="AT49" i="3"/>
  <c r="BO833" i="1"/>
  <c r="BQ832" i="1"/>
  <c r="AU832" i="1" s="1"/>
  <c r="AV832" i="1" s="1"/>
  <c r="BR53" i="1"/>
  <c r="BQ51" i="3"/>
  <c r="BO52" i="3"/>
  <c r="F51" i="3"/>
  <c r="BO54" i="1"/>
  <c r="BQ54" i="1" s="1"/>
  <c r="AU54" i="1" s="1"/>
  <c r="AM51" i="3"/>
  <c r="AN51" i="3" s="1"/>
  <c r="AO51" i="3" s="1"/>
  <c r="E52" i="3"/>
  <c r="F52" i="3" s="1"/>
  <c r="AR54" i="3"/>
  <c r="AS55" i="3"/>
  <c r="AY52" i="3"/>
  <c r="F49" i="1"/>
  <c r="G48" i="1"/>
  <c r="H48" i="1" s="1"/>
  <c r="G50" i="3"/>
  <c r="H50" i="3" s="1"/>
  <c r="E50" i="1"/>
  <c r="AM50" i="1" s="1"/>
  <c r="AN50" i="1" s="1"/>
  <c r="AY49" i="1"/>
  <c r="AS50" i="1"/>
  <c r="AR49" i="1"/>
  <c r="BR51" i="3" l="1"/>
  <c r="AU51" i="3"/>
  <c r="AV51" i="3" s="1"/>
  <c r="AV50" i="3"/>
  <c r="AT50" i="3"/>
  <c r="BQ833" i="1"/>
  <c r="AU833" i="1" s="1"/>
  <c r="AV833" i="1" s="1"/>
  <c r="BO834" i="1"/>
  <c r="BR54" i="1"/>
  <c r="BQ52" i="3"/>
  <c r="BO53" i="3"/>
  <c r="BO55" i="1"/>
  <c r="BQ55" i="1" s="1"/>
  <c r="AU55" i="1" s="1"/>
  <c r="AS56" i="3"/>
  <c r="AR55" i="3"/>
  <c r="AY53" i="3"/>
  <c r="F50" i="1"/>
  <c r="G49" i="1"/>
  <c r="H49" i="1" s="1"/>
  <c r="AM52" i="3"/>
  <c r="AN52" i="3" s="1"/>
  <c r="AO52" i="3" s="1"/>
  <c r="E53" i="3"/>
  <c r="G51" i="3"/>
  <c r="H51" i="3" s="1"/>
  <c r="E51" i="1"/>
  <c r="AM51" i="1" s="1"/>
  <c r="AN51" i="1" s="1"/>
  <c r="AS51" i="1"/>
  <c r="AR50" i="1"/>
  <c r="AY50" i="1"/>
  <c r="AT51" i="3" l="1"/>
  <c r="BR52" i="3"/>
  <c r="AU52" i="3"/>
  <c r="AV52" i="3" s="1"/>
  <c r="AW50" i="3"/>
  <c r="BJ7" i="3"/>
  <c r="BK7" i="3"/>
  <c r="AW51" i="3"/>
  <c r="BO835" i="1"/>
  <c r="BQ834" i="1"/>
  <c r="AU834" i="1" s="1"/>
  <c r="AV834" i="1" s="1"/>
  <c r="BR55" i="1"/>
  <c r="BQ53" i="3"/>
  <c r="BO54" i="3"/>
  <c r="BO56" i="1"/>
  <c r="BQ56" i="1" s="1"/>
  <c r="AU56" i="1" s="1"/>
  <c r="AY54" i="3"/>
  <c r="AM53" i="3"/>
  <c r="AN53" i="3" s="1"/>
  <c r="AO53" i="3" s="1"/>
  <c r="E54" i="3"/>
  <c r="AR56" i="3"/>
  <c r="AS57" i="3"/>
  <c r="F51" i="1"/>
  <c r="G50" i="1"/>
  <c r="H50" i="1" s="1"/>
  <c r="F53" i="3"/>
  <c r="G52" i="3"/>
  <c r="H52" i="3" s="1"/>
  <c r="E52" i="1"/>
  <c r="AM52" i="1" s="1"/>
  <c r="AN52" i="1" s="1"/>
  <c r="AY51" i="1"/>
  <c r="AS52" i="1"/>
  <c r="AR51" i="1"/>
  <c r="AT52" i="3" l="1"/>
  <c r="BR53" i="3"/>
  <c r="AU53" i="3"/>
  <c r="AV53" i="3" s="1"/>
  <c r="BL7" i="3"/>
  <c r="BM7" i="3"/>
  <c r="AP8" i="3" s="1"/>
  <c r="AZ8" i="3"/>
  <c r="AW52" i="3"/>
  <c r="BQ835" i="1"/>
  <c r="AU835" i="1" s="1"/>
  <c r="AV835" i="1" s="1"/>
  <c r="BO836" i="1"/>
  <c r="BR56" i="1"/>
  <c r="BQ54" i="3"/>
  <c r="BO55" i="3"/>
  <c r="BO57" i="1"/>
  <c r="BQ57" i="1" s="1"/>
  <c r="AU57" i="1" s="1"/>
  <c r="F54" i="3"/>
  <c r="F52" i="1"/>
  <c r="G51" i="1"/>
  <c r="H51" i="1" s="1"/>
  <c r="AY55" i="3"/>
  <c r="AR57" i="3"/>
  <c r="AS58" i="3"/>
  <c r="AM54" i="3"/>
  <c r="AN54" i="3" s="1"/>
  <c r="AO54" i="3" s="1"/>
  <c r="E55" i="3"/>
  <c r="G53" i="3"/>
  <c r="H53" i="3" s="1"/>
  <c r="E53" i="1"/>
  <c r="AM53" i="1" s="1"/>
  <c r="AN53" i="1" s="1"/>
  <c r="AS53" i="1"/>
  <c r="AR52" i="1"/>
  <c r="AY52" i="1"/>
  <c r="AT53" i="3" l="1"/>
  <c r="BR54" i="3"/>
  <c r="AU54" i="3"/>
  <c r="BA8" i="3"/>
  <c r="AW53" i="3"/>
  <c r="BO837" i="1"/>
  <c r="BQ836" i="1"/>
  <c r="AU836" i="1" s="1"/>
  <c r="AV836" i="1" s="1"/>
  <c r="BR57" i="1"/>
  <c r="BQ55" i="3"/>
  <c r="BO56" i="3"/>
  <c r="BO58" i="1"/>
  <c r="BQ58" i="1" s="1"/>
  <c r="AU58" i="1" s="1"/>
  <c r="AM55" i="3"/>
  <c r="AN55" i="3" s="1"/>
  <c r="AO55" i="3" s="1"/>
  <c r="E56" i="3"/>
  <c r="AY56" i="3"/>
  <c r="AS59" i="3"/>
  <c r="AR58" i="3"/>
  <c r="F53" i="1"/>
  <c r="G52" i="1"/>
  <c r="H52" i="1" s="1"/>
  <c r="F55" i="3"/>
  <c r="F56" i="3" s="1"/>
  <c r="G54" i="3"/>
  <c r="H54" i="3" s="1"/>
  <c r="E54" i="1"/>
  <c r="AM54" i="1" s="1"/>
  <c r="AN54" i="1" s="1"/>
  <c r="AY53" i="1"/>
  <c r="AS54" i="1"/>
  <c r="AR53" i="1"/>
  <c r="AT54" i="3" l="1"/>
  <c r="AV54" i="3"/>
  <c r="BR55" i="3"/>
  <c r="AU55" i="3"/>
  <c r="AV55" i="3" s="1"/>
  <c r="BQ837" i="1"/>
  <c r="AU837" i="1" s="1"/>
  <c r="AV837" i="1" s="1"/>
  <c r="BO838" i="1"/>
  <c r="BR58" i="1"/>
  <c r="BQ56" i="3"/>
  <c r="BO57" i="3"/>
  <c r="BO59" i="1"/>
  <c r="BQ59" i="1" s="1"/>
  <c r="AU59" i="1" s="1"/>
  <c r="AY57" i="3"/>
  <c r="F54" i="1"/>
  <c r="G53" i="1"/>
  <c r="H53" i="1" s="1"/>
  <c r="AM56" i="3"/>
  <c r="AN56" i="3" s="1"/>
  <c r="AO56" i="3" s="1"/>
  <c r="E57" i="3"/>
  <c r="AS60" i="3"/>
  <c r="AR59" i="3"/>
  <c r="G55" i="3"/>
  <c r="H55" i="3" s="1"/>
  <c r="E55" i="1"/>
  <c r="AM55" i="1" s="1"/>
  <c r="AN55" i="1" s="1"/>
  <c r="AS55" i="1"/>
  <c r="AR54" i="1"/>
  <c r="AY54" i="1"/>
  <c r="BC8" i="3" l="1"/>
  <c r="AW55" i="3"/>
  <c r="AW54" i="3"/>
  <c r="BB8" i="3"/>
  <c r="AT55" i="3"/>
  <c r="BR56" i="3"/>
  <c r="AU56" i="3"/>
  <c r="AV56" i="3" s="1"/>
  <c r="BO839" i="1"/>
  <c r="BQ838" i="1"/>
  <c r="AU838" i="1" s="1"/>
  <c r="AV838" i="1" s="1"/>
  <c r="BR59" i="1"/>
  <c r="BQ57" i="3"/>
  <c r="BO58" i="3"/>
  <c r="BO60" i="1"/>
  <c r="BQ60" i="1" s="1"/>
  <c r="AU60" i="1" s="1"/>
  <c r="AS61" i="3"/>
  <c r="AR60" i="3"/>
  <c r="AY58" i="3"/>
  <c r="F55" i="1"/>
  <c r="G54" i="1"/>
  <c r="H54" i="1" s="1"/>
  <c r="AM57" i="3"/>
  <c r="AN57" i="3" s="1"/>
  <c r="AO57" i="3" s="1"/>
  <c r="E58" i="3"/>
  <c r="F57" i="3"/>
  <c r="G56" i="3"/>
  <c r="H56" i="3" s="1"/>
  <c r="E56" i="1"/>
  <c r="AM56" i="1" s="1"/>
  <c r="AN56" i="1" s="1"/>
  <c r="AY55" i="1"/>
  <c r="AS56" i="1"/>
  <c r="AR55" i="1"/>
  <c r="AT56" i="3" l="1"/>
  <c r="BR57" i="3"/>
  <c r="AU57" i="3"/>
  <c r="AV57" i="3" s="1"/>
  <c r="AW56" i="3"/>
  <c r="BD8" i="3"/>
  <c r="BQ839" i="1"/>
  <c r="AU839" i="1" s="1"/>
  <c r="AV839" i="1" s="1"/>
  <c r="BO840" i="1"/>
  <c r="BR60" i="1"/>
  <c r="BQ58" i="3"/>
  <c r="BO59" i="3"/>
  <c r="BO61" i="1"/>
  <c r="BQ61" i="1" s="1"/>
  <c r="AU61" i="1" s="1"/>
  <c r="F58" i="3"/>
  <c r="AM58" i="3"/>
  <c r="AN58" i="3" s="1"/>
  <c r="AO58" i="3" s="1"/>
  <c r="E59" i="3"/>
  <c r="AY59" i="3"/>
  <c r="AS62" i="3"/>
  <c r="AR61" i="3"/>
  <c r="F56" i="1"/>
  <c r="G55" i="1"/>
  <c r="H55" i="1" s="1"/>
  <c r="G57" i="3"/>
  <c r="H57" i="3" s="1"/>
  <c r="E57" i="1"/>
  <c r="AM57" i="1" s="1"/>
  <c r="AN57" i="1" s="1"/>
  <c r="AS57" i="1"/>
  <c r="AR56" i="1"/>
  <c r="AY56" i="1"/>
  <c r="BE8" i="3" l="1"/>
  <c r="AW57" i="3"/>
  <c r="AT57" i="3"/>
  <c r="BR58" i="3"/>
  <c r="AU58" i="3"/>
  <c r="BO841" i="1"/>
  <c r="BQ840" i="1"/>
  <c r="AU840" i="1" s="1"/>
  <c r="AV840" i="1" s="1"/>
  <c r="BR61" i="1"/>
  <c r="BQ59" i="3"/>
  <c r="BO60" i="3"/>
  <c r="BO62" i="1"/>
  <c r="BQ62" i="1" s="1"/>
  <c r="AU62" i="1" s="1"/>
  <c r="AY60" i="3"/>
  <c r="F57" i="1"/>
  <c r="G56" i="1"/>
  <c r="H56" i="1" s="1"/>
  <c r="AM59" i="3"/>
  <c r="AN59" i="3" s="1"/>
  <c r="AO59" i="3" s="1"/>
  <c r="E60" i="3"/>
  <c r="AR62" i="3"/>
  <c r="AS63" i="3"/>
  <c r="F59" i="3"/>
  <c r="F60" i="3" s="1"/>
  <c r="G58" i="3"/>
  <c r="H58" i="3" s="1"/>
  <c r="E58" i="1"/>
  <c r="AM58" i="1" s="1"/>
  <c r="AN58" i="1" s="1"/>
  <c r="AY57" i="1"/>
  <c r="AS58" i="1"/>
  <c r="AR57" i="1"/>
  <c r="BR59" i="3" l="1"/>
  <c r="AU59" i="3"/>
  <c r="AV59" i="3" s="1"/>
  <c r="AV58" i="3"/>
  <c r="AT58" i="3"/>
  <c r="BQ841" i="1"/>
  <c r="AU841" i="1" s="1"/>
  <c r="AV841" i="1" s="1"/>
  <c r="BO842" i="1"/>
  <c r="BR62" i="1"/>
  <c r="BQ60" i="3"/>
  <c r="BO61" i="3"/>
  <c r="BO63" i="1"/>
  <c r="BQ63" i="1" s="1"/>
  <c r="AU63" i="1" s="1"/>
  <c r="F58" i="1"/>
  <c r="G57" i="1"/>
  <c r="H57" i="1" s="1"/>
  <c r="AS64" i="3"/>
  <c r="AR63" i="3"/>
  <c r="AY61" i="3"/>
  <c r="AM60" i="3"/>
  <c r="AN60" i="3" s="1"/>
  <c r="AO60" i="3" s="1"/>
  <c r="E61" i="3"/>
  <c r="G59" i="3"/>
  <c r="H59" i="3" s="1"/>
  <c r="E59" i="1"/>
  <c r="AM59" i="1" s="1"/>
  <c r="AN59" i="1" s="1"/>
  <c r="AS59" i="1"/>
  <c r="AR58" i="1"/>
  <c r="AY58" i="1"/>
  <c r="AT59" i="3" l="1"/>
  <c r="BG8" i="3"/>
  <c r="AW59" i="3"/>
  <c r="BR60" i="3"/>
  <c r="AU60" i="3"/>
  <c r="AW58" i="3"/>
  <c r="BF8" i="3"/>
  <c r="BO843" i="1"/>
  <c r="BQ842" i="1"/>
  <c r="AU842" i="1" s="1"/>
  <c r="AV842" i="1" s="1"/>
  <c r="BR63" i="1"/>
  <c r="BQ61" i="3"/>
  <c r="BO62" i="3"/>
  <c r="BO64" i="1"/>
  <c r="BQ64" i="1" s="1"/>
  <c r="AU64" i="1" s="1"/>
  <c r="AY62" i="3"/>
  <c r="AM61" i="3"/>
  <c r="AN61" i="3" s="1"/>
  <c r="AO61" i="3" s="1"/>
  <c r="E62" i="3"/>
  <c r="AS65" i="3"/>
  <c r="AR64" i="3"/>
  <c r="F61" i="3"/>
  <c r="F59" i="1"/>
  <c r="G58" i="1"/>
  <c r="H58" i="1" s="1"/>
  <c r="G60" i="3"/>
  <c r="H60" i="3" s="1"/>
  <c r="E60" i="1"/>
  <c r="AM60" i="1" s="1"/>
  <c r="AN60" i="1" s="1"/>
  <c r="AS60" i="1"/>
  <c r="AR59" i="1"/>
  <c r="AY59" i="1"/>
  <c r="BR61" i="3" l="1"/>
  <c r="AU61" i="3"/>
  <c r="AV61" i="3" s="1"/>
  <c r="AV60" i="3"/>
  <c r="AT60" i="3"/>
  <c r="BQ843" i="1"/>
  <c r="AU843" i="1" s="1"/>
  <c r="AV843" i="1" s="1"/>
  <c r="BO844" i="1"/>
  <c r="BR64" i="1"/>
  <c r="BQ62" i="3"/>
  <c r="BO63" i="3"/>
  <c r="BO65" i="1"/>
  <c r="BQ65" i="1" s="1"/>
  <c r="AU65" i="1" s="1"/>
  <c r="AM62" i="3"/>
  <c r="AN62" i="3" s="1"/>
  <c r="AO62" i="3" s="1"/>
  <c r="E63" i="3"/>
  <c r="F60" i="1"/>
  <c r="G59" i="1"/>
  <c r="H59" i="1" s="1"/>
  <c r="AY63" i="3"/>
  <c r="F62" i="3"/>
  <c r="AS66" i="3"/>
  <c r="AR65" i="3"/>
  <c r="G61" i="3"/>
  <c r="H61" i="3" s="1"/>
  <c r="E61" i="1"/>
  <c r="AM61" i="1" s="1"/>
  <c r="AN61" i="1" s="1"/>
  <c r="AY60" i="1"/>
  <c r="AS61" i="1"/>
  <c r="AR60" i="1"/>
  <c r="AT61" i="3" l="1"/>
  <c r="BI8" i="3"/>
  <c r="AW61" i="3"/>
  <c r="BR62" i="3"/>
  <c r="AU62" i="3"/>
  <c r="BH8" i="3"/>
  <c r="AW60" i="3"/>
  <c r="BO845" i="1"/>
  <c r="BQ844" i="1"/>
  <c r="AU844" i="1" s="1"/>
  <c r="AV844" i="1" s="1"/>
  <c r="BR65" i="1"/>
  <c r="F63" i="3"/>
  <c r="BQ63" i="3"/>
  <c r="BO64" i="3"/>
  <c r="BO66" i="1"/>
  <c r="BQ66" i="1" s="1"/>
  <c r="AU66" i="1" s="1"/>
  <c r="AS67" i="3"/>
  <c r="AR66" i="3"/>
  <c r="F61" i="1"/>
  <c r="G60" i="1"/>
  <c r="H60" i="1" s="1"/>
  <c r="AY64" i="3"/>
  <c r="AM63" i="3"/>
  <c r="AN63" i="3" s="1"/>
  <c r="AO63" i="3" s="1"/>
  <c r="E64" i="3"/>
  <c r="G62" i="3"/>
  <c r="H62" i="3" s="1"/>
  <c r="E62" i="1"/>
  <c r="AM62" i="1" s="1"/>
  <c r="AN62" i="1" s="1"/>
  <c r="AY61" i="1"/>
  <c r="AS62" i="1"/>
  <c r="AR61" i="1"/>
  <c r="BR63" i="3" l="1"/>
  <c r="AU63" i="3"/>
  <c r="AV63" i="3" s="1"/>
  <c r="AV62" i="3"/>
  <c r="AT62" i="3"/>
  <c r="F64" i="3"/>
  <c r="BQ845" i="1"/>
  <c r="AU845" i="1" s="1"/>
  <c r="AV845" i="1" s="1"/>
  <c r="BO846" i="1"/>
  <c r="BR66" i="1"/>
  <c r="BQ64" i="3"/>
  <c r="BO65" i="3"/>
  <c r="BO67" i="1"/>
  <c r="BQ67" i="1" s="1"/>
  <c r="AU67" i="1" s="1"/>
  <c r="F62" i="1"/>
  <c r="G61" i="1"/>
  <c r="H61" i="1" s="1"/>
  <c r="AM64" i="3"/>
  <c r="AN64" i="3" s="1"/>
  <c r="AO64" i="3" s="1"/>
  <c r="E65" i="3"/>
  <c r="AY65" i="3"/>
  <c r="AR67" i="3"/>
  <c r="AS68" i="3"/>
  <c r="G63" i="3"/>
  <c r="H63" i="3" s="1"/>
  <c r="E63" i="1"/>
  <c r="AM63" i="1" s="1"/>
  <c r="AN63" i="1" s="1"/>
  <c r="AS63" i="1"/>
  <c r="AR62" i="1"/>
  <c r="AY62" i="1"/>
  <c r="AT63" i="3" l="1"/>
  <c r="BR64" i="3"/>
  <c r="AU64" i="3"/>
  <c r="AV64" i="3" s="1"/>
  <c r="BJ8" i="3"/>
  <c r="AW62" i="3"/>
  <c r="BK8" i="3"/>
  <c r="AW63" i="3"/>
  <c r="BO847" i="1"/>
  <c r="BQ846" i="1"/>
  <c r="AU846" i="1" s="1"/>
  <c r="AV846" i="1" s="1"/>
  <c r="BR67" i="1"/>
  <c r="BQ65" i="3"/>
  <c r="BO66" i="3"/>
  <c r="BO68" i="1"/>
  <c r="BQ68" i="1" s="1"/>
  <c r="AU68" i="1" s="1"/>
  <c r="AM65" i="3"/>
  <c r="AN65" i="3" s="1"/>
  <c r="AO65" i="3" s="1"/>
  <c r="E66" i="3"/>
  <c r="F63" i="1"/>
  <c r="G62" i="1"/>
  <c r="H62" i="1" s="1"/>
  <c r="AR68" i="3"/>
  <c r="AS69" i="3"/>
  <c r="AY66" i="3"/>
  <c r="F65" i="3"/>
  <c r="F66" i="3" s="1"/>
  <c r="G64" i="3"/>
  <c r="H64" i="3" s="1"/>
  <c r="E64" i="1"/>
  <c r="AM64" i="1" s="1"/>
  <c r="AN64" i="1" s="1"/>
  <c r="AY63" i="1"/>
  <c r="AS64" i="1"/>
  <c r="AR63" i="1"/>
  <c r="BL8" i="3" l="1"/>
  <c r="AT64" i="3"/>
  <c r="BM8" i="3"/>
  <c r="AP9" i="3" s="1"/>
  <c r="BR65" i="3"/>
  <c r="AU65" i="3"/>
  <c r="AV65" i="3" s="1"/>
  <c r="AW64" i="3"/>
  <c r="AZ9" i="3"/>
  <c r="BQ847" i="1"/>
  <c r="AU847" i="1" s="1"/>
  <c r="AV847" i="1" s="1"/>
  <c r="BO848" i="1"/>
  <c r="BR68" i="1"/>
  <c r="BQ66" i="3"/>
  <c r="BO67" i="3"/>
  <c r="BO69" i="1"/>
  <c r="BQ69" i="1" s="1"/>
  <c r="AU69" i="1" s="1"/>
  <c r="AR69" i="3"/>
  <c r="AS70" i="3"/>
  <c r="F64" i="1"/>
  <c r="G63" i="1"/>
  <c r="H63" i="1" s="1"/>
  <c r="AM66" i="3"/>
  <c r="AN66" i="3" s="1"/>
  <c r="AO66" i="3" s="1"/>
  <c r="E67" i="3"/>
  <c r="F67" i="3" s="1"/>
  <c r="AY67" i="3"/>
  <c r="G65" i="3"/>
  <c r="H65" i="3" s="1"/>
  <c r="E65" i="1"/>
  <c r="AM65" i="1" s="1"/>
  <c r="AN65" i="1" s="1"/>
  <c r="AS65" i="1"/>
  <c r="AR64" i="1"/>
  <c r="AY64" i="1"/>
  <c r="AT65" i="3" l="1"/>
  <c r="BA9" i="3"/>
  <c r="AW65" i="3"/>
  <c r="BR66" i="3"/>
  <c r="AU66" i="3"/>
  <c r="BO849" i="1"/>
  <c r="BQ848" i="1"/>
  <c r="AU848" i="1" s="1"/>
  <c r="AV848" i="1" s="1"/>
  <c r="BR69" i="1"/>
  <c r="BQ67" i="3"/>
  <c r="BO68" i="3"/>
  <c r="BO70" i="1"/>
  <c r="BQ70" i="1" s="1"/>
  <c r="AU70" i="1" s="1"/>
  <c r="AY68" i="3"/>
  <c r="F65" i="1"/>
  <c r="G64" i="1"/>
  <c r="H64" i="1" s="1"/>
  <c r="AS71" i="3"/>
  <c r="AR70" i="3"/>
  <c r="AM67" i="3"/>
  <c r="AN67" i="3" s="1"/>
  <c r="AO67" i="3" s="1"/>
  <c r="E68" i="3"/>
  <c r="G66" i="3"/>
  <c r="H66" i="3" s="1"/>
  <c r="E66" i="1"/>
  <c r="AM66" i="1" s="1"/>
  <c r="AN66" i="1" s="1"/>
  <c r="AS66" i="1"/>
  <c r="AR65" i="1"/>
  <c r="AY65" i="1"/>
  <c r="BR67" i="3" l="1"/>
  <c r="AU67" i="3"/>
  <c r="AV67" i="3" s="1"/>
  <c r="AT66" i="3"/>
  <c r="AV66" i="3"/>
  <c r="BQ849" i="1"/>
  <c r="AU849" i="1" s="1"/>
  <c r="AV849" i="1" s="1"/>
  <c r="BO850" i="1"/>
  <c r="BR70" i="1"/>
  <c r="BQ68" i="3"/>
  <c r="BO69" i="3"/>
  <c r="BO71" i="1"/>
  <c r="BQ71" i="1" s="1"/>
  <c r="AU71" i="1" s="1"/>
  <c r="AM68" i="3"/>
  <c r="AN68" i="3" s="1"/>
  <c r="AO68" i="3" s="1"/>
  <c r="E69" i="3"/>
  <c r="AY69" i="3"/>
  <c r="AR71" i="3"/>
  <c r="AS72" i="3"/>
  <c r="F66" i="1"/>
  <c r="G65" i="1"/>
  <c r="H65" i="1" s="1"/>
  <c r="F68" i="3"/>
  <c r="G67" i="3"/>
  <c r="H67" i="3" s="1"/>
  <c r="E67" i="1"/>
  <c r="AM67" i="1" s="1"/>
  <c r="AN67" i="1" s="1"/>
  <c r="AY66" i="1"/>
  <c r="AS67" i="1"/>
  <c r="AR66" i="1"/>
  <c r="BR68" i="3" l="1"/>
  <c r="AU68" i="3"/>
  <c r="AT67" i="3"/>
  <c r="BC9" i="3"/>
  <c r="AW67" i="3"/>
  <c r="BB9" i="3"/>
  <c r="AW66" i="3"/>
  <c r="BO851" i="1"/>
  <c r="BQ850" i="1"/>
  <c r="AU850" i="1" s="1"/>
  <c r="AV850" i="1" s="1"/>
  <c r="BR71" i="1"/>
  <c r="BQ69" i="3"/>
  <c r="BO70" i="3"/>
  <c r="F69" i="3"/>
  <c r="BO72" i="1"/>
  <c r="BQ72" i="1" s="1"/>
  <c r="AU72" i="1" s="1"/>
  <c r="AY70" i="3"/>
  <c r="F70" i="3"/>
  <c r="F67" i="1"/>
  <c r="G66" i="1"/>
  <c r="H66" i="1" s="1"/>
  <c r="AR72" i="3"/>
  <c r="AS73" i="3"/>
  <c r="AM69" i="3"/>
  <c r="AN69" i="3" s="1"/>
  <c r="AO69" i="3" s="1"/>
  <c r="E70" i="3"/>
  <c r="G68" i="3"/>
  <c r="H68" i="3" s="1"/>
  <c r="E68" i="1"/>
  <c r="AM68" i="1" s="1"/>
  <c r="AN68" i="1" s="1"/>
  <c r="AS68" i="1"/>
  <c r="AR67" i="1"/>
  <c r="AY67" i="1"/>
  <c r="BR69" i="3" l="1"/>
  <c r="AU69" i="3"/>
  <c r="AV69" i="3" s="1"/>
  <c r="AV68" i="3"/>
  <c r="AT68" i="3"/>
  <c r="BQ851" i="1"/>
  <c r="AU851" i="1" s="1"/>
  <c r="AV851" i="1" s="1"/>
  <c r="BO852" i="1"/>
  <c r="BR72" i="1"/>
  <c r="BQ70" i="3"/>
  <c r="BO71" i="3"/>
  <c r="BO73" i="1"/>
  <c r="BQ73" i="1" s="1"/>
  <c r="AU73" i="1" s="1"/>
  <c r="AM70" i="3"/>
  <c r="AN70" i="3" s="1"/>
  <c r="AO70" i="3" s="1"/>
  <c r="E71" i="3"/>
  <c r="F71" i="3" s="1"/>
  <c r="AS74" i="3"/>
  <c r="AR73" i="3"/>
  <c r="AY71" i="3"/>
  <c r="F68" i="1"/>
  <c r="G67" i="1"/>
  <c r="H67" i="1" s="1"/>
  <c r="G69" i="3"/>
  <c r="H69" i="3" s="1"/>
  <c r="E69" i="1"/>
  <c r="AM69" i="1" s="1"/>
  <c r="AN69" i="1" s="1"/>
  <c r="AY68" i="1"/>
  <c r="AS69" i="1"/>
  <c r="AR68" i="1"/>
  <c r="AT69" i="3" l="1"/>
  <c r="AW68" i="3"/>
  <c r="BD9" i="3"/>
  <c r="BE9" i="3"/>
  <c r="AW69" i="3"/>
  <c r="BR70" i="3"/>
  <c r="AU70" i="3"/>
  <c r="BO853" i="1"/>
  <c r="BQ852" i="1"/>
  <c r="AU852" i="1" s="1"/>
  <c r="AV852" i="1" s="1"/>
  <c r="BR73" i="1"/>
  <c r="BQ71" i="3"/>
  <c r="BO72" i="3"/>
  <c r="BO74" i="1"/>
  <c r="BQ74" i="1" s="1"/>
  <c r="AU74" i="1" s="1"/>
  <c r="AR74" i="3"/>
  <c r="AS75" i="3"/>
  <c r="F69" i="1"/>
  <c r="G68" i="1"/>
  <c r="H68" i="1" s="1"/>
  <c r="AY72" i="3"/>
  <c r="AM71" i="3"/>
  <c r="AN71" i="3" s="1"/>
  <c r="AO71" i="3" s="1"/>
  <c r="E72" i="3"/>
  <c r="G70" i="3"/>
  <c r="H70" i="3" s="1"/>
  <c r="E70" i="1"/>
  <c r="AM70" i="1" s="1"/>
  <c r="AN70" i="1" s="1"/>
  <c r="AS70" i="1"/>
  <c r="AR69" i="1"/>
  <c r="AY69" i="1"/>
  <c r="BR71" i="3" l="1"/>
  <c r="AU71" i="3"/>
  <c r="AV71" i="3" s="1"/>
  <c r="AT70" i="3"/>
  <c r="AV70" i="3"/>
  <c r="BQ853" i="1"/>
  <c r="AU853" i="1" s="1"/>
  <c r="AV853" i="1" s="1"/>
  <c r="BO854" i="1"/>
  <c r="BR74" i="1"/>
  <c r="BQ72" i="3"/>
  <c r="BO73" i="3"/>
  <c r="BO75" i="1"/>
  <c r="BQ75" i="1" s="1"/>
  <c r="AU75" i="1" s="1"/>
  <c r="F70" i="1"/>
  <c r="G69" i="1"/>
  <c r="H69" i="1" s="1"/>
  <c r="AM72" i="3"/>
  <c r="AN72" i="3" s="1"/>
  <c r="AO72" i="3" s="1"/>
  <c r="E73" i="3"/>
  <c r="F72" i="3"/>
  <c r="AR75" i="3"/>
  <c r="AS76" i="3"/>
  <c r="AY73" i="3"/>
  <c r="G71" i="3"/>
  <c r="H71" i="3" s="1"/>
  <c r="E71" i="1"/>
  <c r="AM71" i="1" s="1"/>
  <c r="AN71" i="1" s="1"/>
  <c r="AY70" i="1"/>
  <c r="BD69" i="1"/>
  <c r="BJ69" i="1"/>
  <c r="BB69" i="1"/>
  <c r="BI69" i="1"/>
  <c r="BG69" i="1"/>
  <c r="BK69" i="1"/>
  <c r="BH69" i="1"/>
  <c r="BF69" i="1"/>
  <c r="BE69" i="1"/>
  <c r="BC69" i="1"/>
  <c r="AS71" i="1"/>
  <c r="AR70" i="1"/>
  <c r="AT71" i="3" l="1"/>
  <c r="BF9" i="3"/>
  <c r="AW70" i="3"/>
  <c r="BR72" i="3"/>
  <c r="AU72" i="3"/>
  <c r="BG9" i="3"/>
  <c r="AW71" i="3"/>
  <c r="BO855" i="1"/>
  <c r="BQ854" i="1"/>
  <c r="AU854" i="1" s="1"/>
  <c r="AV854" i="1" s="1"/>
  <c r="BR75" i="1"/>
  <c r="BQ73" i="3"/>
  <c r="BO74" i="3"/>
  <c r="F73" i="3"/>
  <c r="BO76" i="1"/>
  <c r="BQ76" i="1" s="1"/>
  <c r="AU76" i="1" s="1"/>
  <c r="AR76" i="3"/>
  <c r="AS77" i="3"/>
  <c r="AM73" i="3"/>
  <c r="AN73" i="3" s="1"/>
  <c r="AO73" i="3" s="1"/>
  <c r="E74" i="3"/>
  <c r="AY74" i="3"/>
  <c r="F71" i="1"/>
  <c r="G70" i="1"/>
  <c r="H70" i="1" s="1"/>
  <c r="G72" i="3"/>
  <c r="H72" i="3" s="1"/>
  <c r="E72" i="1"/>
  <c r="AM72" i="1" s="1"/>
  <c r="AN72" i="1" s="1"/>
  <c r="AS72" i="1"/>
  <c r="AR71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V72" i="3" l="1"/>
  <c r="AT72" i="3"/>
  <c r="BR73" i="3"/>
  <c r="AU73" i="3"/>
  <c r="AV73" i="3" s="1"/>
  <c r="BQ855" i="1"/>
  <c r="AU855" i="1" s="1"/>
  <c r="AV855" i="1" s="1"/>
  <c r="BO856" i="1"/>
  <c r="BR76" i="1"/>
  <c r="BQ74" i="3"/>
  <c r="BO75" i="3"/>
  <c r="BO77" i="1"/>
  <c r="BQ77" i="1" s="1"/>
  <c r="AU77" i="1" s="1"/>
  <c r="AM74" i="3"/>
  <c r="AN74" i="3" s="1"/>
  <c r="AO74" i="3" s="1"/>
  <c r="E75" i="3"/>
  <c r="F72" i="1"/>
  <c r="G71" i="1"/>
  <c r="H71" i="1" s="1"/>
  <c r="AY75" i="3"/>
  <c r="F74" i="3"/>
  <c r="F75" i="3" s="1"/>
  <c r="AS78" i="3"/>
  <c r="AR77" i="3"/>
  <c r="G73" i="3"/>
  <c r="H73" i="3" s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BI9" i="3" l="1"/>
  <c r="AW73" i="3"/>
  <c r="BR74" i="3"/>
  <c r="AU74" i="3"/>
  <c r="AT73" i="3"/>
  <c r="BH9" i="3"/>
  <c r="AW72" i="3"/>
  <c r="BO857" i="1"/>
  <c r="BQ856" i="1"/>
  <c r="AU856" i="1" s="1"/>
  <c r="AV856" i="1" s="1"/>
  <c r="BR77" i="1"/>
  <c r="BQ75" i="3"/>
  <c r="BO76" i="3"/>
  <c r="BO78" i="1"/>
  <c r="BQ78" i="1" s="1"/>
  <c r="AU78" i="1" s="1"/>
  <c r="AR78" i="3"/>
  <c r="AS79" i="3"/>
  <c r="F73" i="1"/>
  <c r="G72" i="1"/>
  <c r="H72" i="1" s="1"/>
  <c r="AM75" i="3"/>
  <c r="AN75" i="3" s="1"/>
  <c r="AO75" i="3" s="1"/>
  <c r="E76" i="3"/>
  <c r="F76" i="3" s="1"/>
  <c r="AY76" i="3"/>
  <c r="G74" i="3"/>
  <c r="H74" i="3" s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BR75" i="3" l="1"/>
  <c r="AU75" i="3"/>
  <c r="AV75" i="3" s="1"/>
  <c r="AT74" i="3"/>
  <c r="AV74" i="3"/>
  <c r="BQ857" i="1"/>
  <c r="AU857" i="1" s="1"/>
  <c r="AV857" i="1" s="1"/>
  <c r="BO858" i="1"/>
  <c r="BR78" i="1"/>
  <c r="BQ76" i="3"/>
  <c r="BO77" i="3"/>
  <c r="BO79" i="1"/>
  <c r="BQ79" i="1" s="1"/>
  <c r="AU79" i="1" s="1"/>
  <c r="AM76" i="3"/>
  <c r="AN76" i="3" s="1"/>
  <c r="AO76" i="3" s="1"/>
  <c r="E77" i="3"/>
  <c r="AY77" i="3"/>
  <c r="F74" i="1"/>
  <c r="G73" i="1"/>
  <c r="H73" i="1" s="1"/>
  <c r="AS80" i="3"/>
  <c r="AR79" i="3"/>
  <c r="G75" i="3"/>
  <c r="H75" i="3" s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W74" i="3" l="1"/>
  <c r="BJ9" i="3"/>
  <c r="AT75" i="3"/>
  <c r="BK9" i="3"/>
  <c r="AW75" i="3"/>
  <c r="BR76" i="3"/>
  <c r="AU76" i="3"/>
  <c r="BO859" i="1"/>
  <c r="BQ858" i="1"/>
  <c r="AU858" i="1" s="1"/>
  <c r="AV858" i="1" s="1"/>
  <c r="BR79" i="1"/>
  <c r="BQ77" i="3"/>
  <c r="BO78" i="3"/>
  <c r="BO80" i="1"/>
  <c r="BQ80" i="1" s="1"/>
  <c r="AU80" i="1" s="1"/>
  <c r="AS81" i="3"/>
  <c r="AR80" i="3"/>
  <c r="AM77" i="3"/>
  <c r="AN77" i="3" s="1"/>
  <c r="AO77" i="3" s="1"/>
  <c r="E78" i="3"/>
  <c r="F75" i="1"/>
  <c r="G74" i="1"/>
  <c r="H74" i="1" s="1"/>
  <c r="AY78" i="3"/>
  <c r="F77" i="3"/>
  <c r="F78" i="3" s="1"/>
  <c r="G76" i="3"/>
  <c r="H76" i="3" s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M9" i="3" l="1"/>
  <c r="AP10" i="3" s="1"/>
  <c r="BL9" i="3"/>
  <c r="BR77" i="3"/>
  <c r="AU77" i="3"/>
  <c r="AV77" i="3" s="1"/>
  <c r="AT76" i="3"/>
  <c r="AV76" i="3"/>
  <c r="BQ859" i="1"/>
  <c r="AU859" i="1" s="1"/>
  <c r="AV859" i="1" s="1"/>
  <c r="BC75" i="1" s="1"/>
  <c r="BO860" i="1"/>
  <c r="BR80" i="1"/>
  <c r="BQ78" i="3"/>
  <c r="BO79" i="3"/>
  <c r="BO81" i="1"/>
  <c r="BQ81" i="1" s="1"/>
  <c r="AU81" i="1" s="1"/>
  <c r="AM78" i="3"/>
  <c r="AN78" i="3" s="1"/>
  <c r="AO78" i="3" s="1"/>
  <c r="E79" i="3"/>
  <c r="F76" i="1"/>
  <c r="G75" i="1"/>
  <c r="H75" i="1" s="1"/>
  <c r="AY79" i="3"/>
  <c r="AS82" i="3"/>
  <c r="AR81" i="3"/>
  <c r="G77" i="3"/>
  <c r="H77" i="3" s="1"/>
  <c r="E77" i="1"/>
  <c r="AM77" i="1" s="1"/>
  <c r="AN77" i="1" s="1"/>
  <c r="AY76" i="1"/>
  <c r="BB75" i="1"/>
  <c r="BA75" i="1"/>
  <c r="AZ75" i="1"/>
  <c r="AS77" i="1"/>
  <c r="AR76" i="1"/>
  <c r="BL74" i="1"/>
  <c r="AW76" i="3" l="1"/>
  <c r="AZ10" i="3"/>
  <c r="AT77" i="3"/>
  <c r="BR78" i="3"/>
  <c r="AU78" i="3"/>
  <c r="AV78" i="3" s="1"/>
  <c r="BA10" i="3"/>
  <c r="AW77" i="3"/>
  <c r="BO861" i="1"/>
  <c r="BQ860" i="1"/>
  <c r="AU860" i="1" s="1"/>
  <c r="AV860" i="1" s="1"/>
  <c r="BD75" i="1" s="1"/>
  <c r="BR81" i="1"/>
  <c r="BQ79" i="3"/>
  <c r="BO80" i="3"/>
  <c r="BO82" i="1"/>
  <c r="BQ82" i="1" s="1"/>
  <c r="AU82" i="1" s="1"/>
  <c r="F77" i="1"/>
  <c r="G76" i="1"/>
  <c r="H76" i="1" s="1"/>
  <c r="AR82" i="3"/>
  <c r="AS83" i="3"/>
  <c r="AM79" i="3"/>
  <c r="AN79" i="3" s="1"/>
  <c r="AO79" i="3" s="1"/>
  <c r="E80" i="3"/>
  <c r="AY80" i="3"/>
  <c r="F79" i="3"/>
  <c r="G78" i="3"/>
  <c r="H78" i="3" s="1"/>
  <c r="E78" i="1"/>
  <c r="AM78" i="1" s="1"/>
  <c r="AN78" i="1" s="1"/>
  <c r="AS78" i="1"/>
  <c r="AR77" i="1"/>
  <c r="AY77" i="1"/>
  <c r="AT78" i="3" l="1"/>
  <c r="BR79" i="3"/>
  <c r="AU79" i="3"/>
  <c r="AV79" i="3" s="1"/>
  <c r="BB10" i="3"/>
  <c r="AW78" i="3"/>
  <c r="BQ861" i="1"/>
  <c r="AU861" i="1" s="1"/>
  <c r="AV861" i="1" s="1"/>
  <c r="BE75" i="1" s="1"/>
  <c r="BO862" i="1"/>
  <c r="BR82" i="1"/>
  <c r="BQ80" i="3"/>
  <c r="BO81" i="3"/>
  <c r="BO83" i="1"/>
  <c r="BQ83" i="1" s="1"/>
  <c r="AU83" i="1" s="1"/>
  <c r="F80" i="3"/>
  <c r="F81" i="3" s="1"/>
  <c r="AM80" i="3"/>
  <c r="AN80" i="3" s="1"/>
  <c r="AO80" i="3" s="1"/>
  <c r="E81" i="3"/>
  <c r="AR83" i="3"/>
  <c r="AS84" i="3"/>
  <c r="AY81" i="3"/>
  <c r="F78" i="1"/>
  <c r="G77" i="1"/>
  <c r="H77" i="1" s="1"/>
  <c r="G79" i="3"/>
  <c r="H79" i="3" s="1"/>
  <c r="E79" i="1"/>
  <c r="AM79" i="1" s="1"/>
  <c r="AN79" i="1" s="1"/>
  <c r="AY78" i="1"/>
  <c r="AS79" i="1"/>
  <c r="AR78" i="1"/>
  <c r="BC10" i="3" l="1"/>
  <c r="AW79" i="3"/>
  <c r="BR80" i="3"/>
  <c r="AU80" i="3"/>
  <c r="AT79" i="3"/>
  <c r="BO863" i="1"/>
  <c r="BQ862" i="1"/>
  <c r="AU862" i="1" s="1"/>
  <c r="AV862" i="1" s="1"/>
  <c r="BF75" i="1" s="1"/>
  <c r="BR83" i="1"/>
  <c r="BQ81" i="3"/>
  <c r="BO82" i="3"/>
  <c r="BO84" i="1"/>
  <c r="BQ84" i="1" s="1"/>
  <c r="AU84" i="1" s="1"/>
  <c r="AY82" i="3"/>
  <c r="F79" i="1"/>
  <c r="G78" i="1"/>
  <c r="H78" i="1" s="1"/>
  <c r="AS85" i="3"/>
  <c r="AR84" i="3"/>
  <c r="AM81" i="3"/>
  <c r="AN81" i="3" s="1"/>
  <c r="AO81" i="3" s="1"/>
  <c r="E82" i="3"/>
  <c r="F82" i="3" s="1"/>
  <c r="G80" i="3"/>
  <c r="H80" i="3" s="1"/>
  <c r="E80" i="1"/>
  <c r="AM80" i="1" s="1"/>
  <c r="AN80" i="1" s="1"/>
  <c r="AS80" i="1"/>
  <c r="AR79" i="1"/>
  <c r="AY79" i="1"/>
  <c r="BR81" i="3" l="1"/>
  <c r="AU81" i="3"/>
  <c r="AV81" i="3" s="1"/>
  <c r="AT80" i="3"/>
  <c r="AV80" i="3"/>
  <c r="BQ863" i="1"/>
  <c r="AU863" i="1" s="1"/>
  <c r="AV863" i="1" s="1"/>
  <c r="BG75" i="1" s="1"/>
  <c r="BO864" i="1"/>
  <c r="BR84" i="1"/>
  <c r="BQ82" i="3"/>
  <c r="BO83" i="3"/>
  <c r="BO85" i="1"/>
  <c r="BQ85" i="1" s="1"/>
  <c r="AU85" i="1" s="1"/>
  <c r="F80" i="1"/>
  <c r="G79" i="1"/>
  <c r="H79" i="1" s="1"/>
  <c r="AY83" i="3"/>
  <c r="AM82" i="3"/>
  <c r="AN82" i="3" s="1"/>
  <c r="AO82" i="3" s="1"/>
  <c r="E83" i="3"/>
  <c r="AS86" i="3"/>
  <c r="AR85" i="3"/>
  <c r="G81" i="3"/>
  <c r="H81" i="3" s="1"/>
  <c r="E81" i="1"/>
  <c r="AM81" i="1" s="1"/>
  <c r="AN81" i="1" s="1"/>
  <c r="AY80" i="1"/>
  <c r="AS81" i="1"/>
  <c r="AR80" i="1"/>
  <c r="AT81" i="3" l="1"/>
  <c r="BR82" i="3"/>
  <c r="AU82" i="3"/>
  <c r="AV82" i="3" s="1"/>
  <c r="BE10" i="3"/>
  <c r="AW81" i="3"/>
  <c r="BD10" i="3"/>
  <c r="AW80" i="3"/>
  <c r="BO865" i="1"/>
  <c r="BQ864" i="1"/>
  <c r="AU864" i="1" s="1"/>
  <c r="AV864" i="1" s="1"/>
  <c r="BH75" i="1" s="1"/>
  <c r="BR85" i="1"/>
  <c r="BQ83" i="3"/>
  <c r="BO84" i="3"/>
  <c r="BO86" i="1"/>
  <c r="BQ86" i="1" s="1"/>
  <c r="AU86" i="1" s="1"/>
  <c r="AY84" i="3"/>
  <c r="AR86" i="3"/>
  <c r="AS87" i="3"/>
  <c r="AM83" i="3"/>
  <c r="AN83" i="3" s="1"/>
  <c r="AO83" i="3" s="1"/>
  <c r="E84" i="3"/>
  <c r="F81" i="1"/>
  <c r="G80" i="1"/>
  <c r="H80" i="1" s="1"/>
  <c r="F83" i="3"/>
  <c r="G82" i="3"/>
  <c r="H82" i="3" s="1"/>
  <c r="E82" i="1"/>
  <c r="AM82" i="1" s="1"/>
  <c r="AN82" i="1" s="1"/>
  <c r="AS82" i="1"/>
  <c r="AR81" i="1"/>
  <c r="AY81" i="1"/>
  <c r="AW82" i="3" l="1"/>
  <c r="BF10" i="3"/>
  <c r="BR83" i="3"/>
  <c r="AU83" i="3"/>
  <c r="AV83" i="3" s="1"/>
  <c r="AT82" i="3"/>
  <c r="BQ865" i="1"/>
  <c r="AU865" i="1" s="1"/>
  <c r="AV865" i="1" s="1"/>
  <c r="BI75" i="1" s="1"/>
  <c r="BO866" i="1"/>
  <c r="BR86" i="1"/>
  <c r="BQ84" i="3"/>
  <c r="BO85" i="3"/>
  <c r="F84" i="3"/>
  <c r="F85" i="3" s="1"/>
  <c r="BO87" i="1"/>
  <c r="BQ87" i="1" s="1"/>
  <c r="AU87" i="1" s="1"/>
  <c r="AR87" i="3"/>
  <c r="AS88" i="3"/>
  <c r="F82" i="1"/>
  <c r="G81" i="1"/>
  <c r="H81" i="1" s="1"/>
  <c r="AY85" i="3"/>
  <c r="AM84" i="3"/>
  <c r="AN84" i="3" s="1"/>
  <c r="AO84" i="3" s="1"/>
  <c r="E85" i="3"/>
  <c r="G83" i="3"/>
  <c r="H83" i="3" s="1"/>
  <c r="E83" i="1"/>
  <c r="AM83" i="1" s="1"/>
  <c r="AN83" i="1" s="1"/>
  <c r="AY82" i="1"/>
  <c r="AS83" i="1"/>
  <c r="AR82" i="1"/>
  <c r="AT83" i="3" l="1"/>
  <c r="BG10" i="3"/>
  <c r="AW83" i="3"/>
  <c r="BR84" i="3"/>
  <c r="AU84" i="3"/>
  <c r="BO867" i="1"/>
  <c r="BQ866" i="1"/>
  <c r="AU866" i="1" s="1"/>
  <c r="AV866" i="1" s="1"/>
  <c r="BJ75" i="1" s="1"/>
  <c r="BR87" i="1"/>
  <c r="BQ85" i="3"/>
  <c r="BO86" i="3"/>
  <c r="BO88" i="1"/>
  <c r="BQ88" i="1" s="1"/>
  <c r="AU88" i="1" s="1"/>
  <c r="AM85" i="3"/>
  <c r="AN85" i="3" s="1"/>
  <c r="AO85" i="3" s="1"/>
  <c r="E86" i="3"/>
  <c r="F83" i="1"/>
  <c r="G82" i="1"/>
  <c r="H82" i="1" s="1"/>
  <c r="AY86" i="3"/>
  <c r="F86" i="3"/>
  <c r="AS89" i="3"/>
  <c r="AR88" i="3"/>
  <c r="G84" i="3"/>
  <c r="H84" i="3" s="1"/>
  <c r="E84" i="1"/>
  <c r="AM84" i="1" s="1"/>
  <c r="AN84" i="1" s="1"/>
  <c r="AS84" i="1"/>
  <c r="AR83" i="1"/>
  <c r="AY83" i="1"/>
  <c r="BR85" i="3" l="1"/>
  <c r="AU85" i="3"/>
  <c r="AV85" i="3" s="1"/>
  <c r="AT84" i="3"/>
  <c r="AV84" i="3"/>
  <c r="BQ867" i="1"/>
  <c r="AU867" i="1" s="1"/>
  <c r="AV867" i="1" s="1"/>
  <c r="BK75" i="1" s="1"/>
  <c r="BL75" i="1" s="1"/>
  <c r="BO868" i="1"/>
  <c r="BR88" i="1"/>
  <c r="BQ86" i="3"/>
  <c r="BO87" i="3"/>
  <c r="BO89" i="1"/>
  <c r="BQ89" i="1" s="1"/>
  <c r="AU89" i="1" s="1"/>
  <c r="F84" i="1"/>
  <c r="G83" i="1"/>
  <c r="H83" i="1" s="1"/>
  <c r="AM86" i="3"/>
  <c r="AN86" i="3" s="1"/>
  <c r="AO86" i="3" s="1"/>
  <c r="E87" i="3"/>
  <c r="AY87" i="3"/>
  <c r="AR89" i="3"/>
  <c r="AS90" i="3"/>
  <c r="G85" i="3"/>
  <c r="H85" i="3" s="1"/>
  <c r="E85" i="1"/>
  <c r="AM85" i="1" s="1"/>
  <c r="AN85" i="1" s="1"/>
  <c r="AY84" i="1"/>
  <c r="AS85" i="1"/>
  <c r="AR84" i="1"/>
  <c r="BR86" i="3" l="1"/>
  <c r="AU86" i="3"/>
  <c r="BH10" i="3"/>
  <c r="AW84" i="3"/>
  <c r="AT85" i="3"/>
  <c r="BI10" i="3"/>
  <c r="AW85" i="3"/>
  <c r="BO869" i="1"/>
  <c r="BQ868" i="1"/>
  <c r="AU868" i="1" s="1"/>
  <c r="AV868" i="1" s="1"/>
  <c r="AZ76" i="1" s="1"/>
  <c r="BR89" i="1"/>
  <c r="BQ87" i="3"/>
  <c r="BO88" i="3"/>
  <c r="BO90" i="1"/>
  <c r="BQ90" i="1" s="1"/>
  <c r="AU90" i="1" s="1"/>
  <c r="AM87" i="3"/>
  <c r="AN87" i="3" s="1"/>
  <c r="AO87" i="3" s="1"/>
  <c r="E88" i="3"/>
  <c r="AS91" i="3"/>
  <c r="AR90" i="3"/>
  <c r="F85" i="1"/>
  <c r="G84" i="1"/>
  <c r="H84" i="1" s="1"/>
  <c r="F87" i="3"/>
  <c r="AY88" i="3"/>
  <c r="G86" i="3"/>
  <c r="H86" i="3" s="1"/>
  <c r="E86" i="1"/>
  <c r="AM86" i="1" s="1"/>
  <c r="AN86" i="1" s="1"/>
  <c r="AS86" i="1"/>
  <c r="AR85" i="1"/>
  <c r="AY85" i="1"/>
  <c r="BR87" i="3" l="1"/>
  <c r="AU87" i="3"/>
  <c r="AV87" i="3" s="1"/>
  <c r="AT86" i="3"/>
  <c r="AV86" i="3"/>
  <c r="BQ869" i="1"/>
  <c r="AU869" i="1" s="1"/>
  <c r="AV869" i="1" s="1"/>
  <c r="BA76" i="1" s="1"/>
  <c r="BO870" i="1"/>
  <c r="BR90" i="1"/>
  <c r="BQ88" i="3"/>
  <c r="BO89" i="3"/>
  <c r="BO91" i="1"/>
  <c r="BQ91" i="1" s="1"/>
  <c r="AU91" i="1" s="1"/>
  <c r="AY89" i="3"/>
  <c r="F86" i="1"/>
  <c r="G85" i="1"/>
  <c r="H85" i="1" s="1"/>
  <c r="AS92" i="3"/>
  <c r="AR91" i="3"/>
  <c r="AM88" i="3"/>
  <c r="AN88" i="3" s="1"/>
  <c r="AO88" i="3" s="1"/>
  <c r="E89" i="3"/>
  <c r="F88" i="3"/>
  <c r="G87" i="3"/>
  <c r="H87" i="3" s="1"/>
  <c r="E87" i="1"/>
  <c r="AM87" i="1" s="1"/>
  <c r="AN87" i="1" s="1"/>
  <c r="AY86" i="1"/>
  <c r="AS87" i="1"/>
  <c r="AR86" i="1"/>
  <c r="BJ10" i="3" l="1"/>
  <c r="AW86" i="3"/>
  <c r="AT87" i="3"/>
  <c r="BR88" i="3"/>
  <c r="AU88" i="3"/>
  <c r="BK10" i="3"/>
  <c r="AW87" i="3"/>
  <c r="BO871" i="1"/>
  <c r="BQ870" i="1"/>
  <c r="AU870" i="1" s="1"/>
  <c r="AV870" i="1" s="1"/>
  <c r="BB76" i="1" s="1"/>
  <c r="BR91" i="1"/>
  <c r="BQ89" i="3"/>
  <c r="BO90" i="3"/>
  <c r="BO92" i="1"/>
  <c r="BQ92" i="1" s="1"/>
  <c r="AU92" i="1" s="1"/>
  <c r="F89" i="3"/>
  <c r="F87" i="1"/>
  <c r="G86" i="1"/>
  <c r="H86" i="1" s="1"/>
  <c r="AM89" i="3"/>
  <c r="AN89" i="3" s="1"/>
  <c r="AO89" i="3" s="1"/>
  <c r="E90" i="3"/>
  <c r="AY90" i="3"/>
  <c r="AR92" i="3"/>
  <c r="AS93" i="3"/>
  <c r="G88" i="3"/>
  <c r="H88" i="3" s="1"/>
  <c r="E88" i="1"/>
  <c r="AM88" i="1" s="1"/>
  <c r="AN88" i="1" s="1"/>
  <c r="AS88" i="1"/>
  <c r="AR87" i="1"/>
  <c r="AY87" i="1"/>
  <c r="BM10" i="3" l="1"/>
  <c r="AP11" i="3" s="1"/>
  <c r="BL10" i="3"/>
  <c r="AV88" i="3"/>
  <c r="AT88" i="3"/>
  <c r="BR89" i="3"/>
  <c r="AU89" i="3"/>
  <c r="AV89" i="3" s="1"/>
  <c r="BQ871" i="1"/>
  <c r="AU871" i="1" s="1"/>
  <c r="AV871" i="1" s="1"/>
  <c r="BC76" i="1" s="1"/>
  <c r="BO872" i="1"/>
  <c r="BR92" i="1"/>
  <c r="F90" i="3"/>
  <c r="BQ90" i="3"/>
  <c r="BO91" i="3"/>
  <c r="BO93" i="1"/>
  <c r="BQ93" i="1" s="1"/>
  <c r="AU93" i="1" s="1"/>
  <c r="AR93" i="3"/>
  <c r="AS94" i="3"/>
  <c r="F88" i="1"/>
  <c r="G87" i="1"/>
  <c r="H87" i="1" s="1"/>
  <c r="AM90" i="3"/>
  <c r="AN90" i="3" s="1"/>
  <c r="AO90" i="3" s="1"/>
  <c r="AH10" i="3" s="1"/>
  <c r="E91" i="3"/>
  <c r="E92" i="3" s="1"/>
  <c r="E93" i="3" s="1"/>
  <c r="E94" i="3" s="1"/>
  <c r="AY91" i="3"/>
  <c r="G89" i="3"/>
  <c r="H89" i="3" s="1"/>
  <c r="E89" i="1"/>
  <c r="AM89" i="1" s="1"/>
  <c r="AN89" i="1" s="1"/>
  <c r="AY88" i="1"/>
  <c r="AS89" i="1"/>
  <c r="AR88" i="1"/>
  <c r="BA11" i="3" l="1"/>
  <c r="AW89" i="3"/>
  <c r="AT89" i="3"/>
  <c r="BR90" i="3"/>
  <c r="AU90" i="3"/>
  <c r="AV90" i="3" s="1"/>
  <c r="AW88" i="3"/>
  <c r="AZ11" i="3"/>
  <c r="BO873" i="1"/>
  <c r="BQ872" i="1"/>
  <c r="AU872" i="1" s="1"/>
  <c r="AV872" i="1" s="1"/>
  <c r="BD76" i="1" s="1"/>
  <c r="BR93" i="1"/>
  <c r="BQ91" i="3"/>
  <c r="BO92" i="3"/>
  <c r="BO94" i="1"/>
  <c r="BQ94" i="1" s="1"/>
  <c r="AU94" i="1" s="1"/>
  <c r="AH23" i="3"/>
  <c r="F89" i="1"/>
  <c r="G88" i="1"/>
  <c r="H88" i="1" s="1"/>
  <c r="AR94" i="3"/>
  <c r="AS95" i="3"/>
  <c r="AY92" i="3"/>
  <c r="F91" i="3"/>
  <c r="F92" i="3" s="1"/>
  <c r="F93" i="3" s="1"/>
  <c r="F94" i="3" s="1"/>
  <c r="G90" i="3"/>
  <c r="H90" i="3" s="1"/>
  <c r="E95" i="3"/>
  <c r="E90" i="1"/>
  <c r="AM90" i="1" s="1"/>
  <c r="AN90" i="1" s="1"/>
  <c r="AS90" i="1"/>
  <c r="AR89" i="1"/>
  <c r="AY89" i="1"/>
  <c r="BB11" i="3" l="1"/>
  <c r="AW90" i="3"/>
  <c r="AT90" i="3"/>
  <c r="BR91" i="3"/>
  <c r="AU91" i="3"/>
  <c r="AV91" i="3" s="1"/>
  <c r="BQ873" i="1"/>
  <c r="AU873" i="1" s="1"/>
  <c r="AV873" i="1" s="1"/>
  <c r="BE76" i="1" s="1"/>
  <c r="BO874" i="1"/>
  <c r="BR94" i="1"/>
  <c r="BQ92" i="3"/>
  <c r="BO93" i="3"/>
  <c r="BO95" i="1"/>
  <c r="BQ95" i="1" s="1"/>
  <c r="AU95" i="1" s="1"/>
  <c r="AS96" i="3"/>
  <c r="AR95" i="3"/>
  <c r="F95" i="3"/>
  <c r="AY93" i="3"/>
  <c r="F90" i="1"/>
  <c r="G89" i="1"/>
  <c r="H89" i="1" s="1"/>
  <c r="G91" i="3"/>
  <c r="H91" i="3" s="1"/>
  <c r="E96" i="3"/>
  <c r="E91" i="1"/>
  <c r="AY90" i="1"/>
  <c r="AS91" i="1"/>
  <c r="AR90" i="1"/>
  <c r="BC11" i="3" l="1"/>
  <c r="AW91" i="3"/>
  <c r="AT91" i="3"/>
  <c r="BR92" i="3"/>
  <c r="AU92" i="3"/>
  <c r="BO875" i="1"/>
  <c r="BQ874" i="1"/>
  <c r="AU874" i="1" s="1"/>
  <c r="AV874" i="1" s="1"/>
  <c r="BF76" i="1" s="1"/>
  <c r="BR95" i="1"/>
  <c r="BQ93" i="3"/>
  <c r="BO94" i="3"/>
  <c r="BO96" i="1"/>
  <c r="BQ96" i="1" s="1"/>
  <c r="AU96" i="1" s="1"/>
  <c r="AY94" i="3"/>
  <c r="F96" i="3"/>
  <c r="F91" i="1"/>
  <c r="G90" i="1"/>
  <c r="H90" i="1" s="1"/>
  <c r="AR96" i="3"/>
  <c r="AS97" i="3"/>
  <c r="G92" i="3"/>
  <c r="H92" i="3" s="1"/>
  <c r="E97" i="3"/>
  <c r="E92" i="1"/>
  <c r="AS92" i="1"/>
  <c r="AR91" i="1"/>
  <c r="AY91" i="1"/>
  <c r="AT92" i="3" l="1"/>
  <c r="AV92" i="3"/>
  <c r="BR93" i="3"/>
  <c r="AU93" i="3"/>
  <c r="AV93" i="3" s="1"/>
  <c r="BQ875" i="1"/>
  <c r="AU875" i="1" s="1"/>
  <c r="AV875" i="1" s="1"/>
  <c r="BG76" i="1" s="1"/>
  <c r="BO876" i="1"/>
  <c r="BR96" i="1"/>
  <c r="BQ94" i="3"/>
  <c r="BO95" i="3"/>
  <c r="BO97" i="1"/>
  <c r="BQ97" i="1" s="1"/>
  <c r="AU97" i="1" s="1"/>
  <c r="F97" i="3"/>
  <c r="F92" i="1"/>
  <c r="G91" i="1"/>
  <c r="H91" i="1" s="1"/>
  <c r="AY95" i="3"/>
  <c r="AS98" i="3"/>
  <c r="AR97" i="3"/>
  <c r="G93" i="3"/>
  <c r="H93" i="3" s="1"/>
  <c r="E98" i="3"/>
  <c r="E93" i="1"/>
  <c r="AY92" i="1"/>
  <c r="AS93" i="1"/>
  <c r="AR92" i="1"/>
  <c r="BR94" i="3" l="1"/>
  <c r="AU94" i="3"/>
  <c r="BE11" i="3"/>
  <c r="AW93" i="3"/>
  <c r="AT93" i="3"/>
  <c r="BD11" i="3"/>
  <c r="AW92" i="3"/>
  <c r="F98" i="3"/>
  <c r="BO877" i="1"/>
  <c r="BQ876" i="1"/>
  <c r="AU876" i="1" s="1"/>
  <c r="AV876" i="1" s="1"/>
  <c r="BH76" i="1" s="1"/>
  <c r="BR97" i="1"/>
  <c r="BQ95" i="3"/>
  <c r="BO96" i="3"/>
  <c r="BO98" i="1"/>
  <c r="BQ98" i="1" s="1"/>
  <c r="AU98" i="1" s="1"/>
  <c r="F93" i="1"/>
  <c r="G92" i="1"/>
  <c r="H92" i="1" s="1"/>
  <c r="AS99" i="3"/>
  <c r="AR98" i="3"/>
  <c r="AY96" i="3"/>
  <c r="G94" i="3"/>
  <c r="H94" i="3" s="1"/>
  <c r="E99" i="3"/>
  <c r="F99" i="3" s="1"/>
  <c r="E94" i="1"/>
  <c r="AS94" i="1"/>
  <c r="AR93" i="1"/>
  <c r="AY93" i="1"/>
  <c r="AV94" i="3" l="1"/>
  <c r="AT94" i="3"/>
  <c r="BR95" i="3"/>
  <c r="AU95" i="3"/>
  <c r="AV95" i="3" s="1"/>
  <c r="BQ877" i="1"/>
  <c r="AU877" i="1" s="1"/>
  <c r="AV877" i="1" s="1"/>
  <c r="BI76" i="1" s="1"/>
  <c r="BO878" i="1"/>
  <c r="BR98" i="1"/>
  <c r="BQ96" i="3"/>
  <c r="BO97" i="3"/>
  <c r="BO99" i="1"/>
  <c r="BQ99" i="1" s="1"/>
  <c r="AU99" i="1" s="1"/>
  <c r="AY97" i="3"/>
  <c r="AS100" i="3"/>
  <c r="AR99" i="3"/>
  <c r="F94" i="1"/>
  <c r="G93" i="1"/>
  <c r="H93" i="1" s="1"/>
  <c r="G95" i="3"/>
  <c r="H95" i="3" s="1"/>
  <c r="E100" i="3"/>
  <c r="F100" i="3" s="1"/>
  <c r="E95" i="1"/>
  <c r="AY94" i="1"/>
  <c r="AS95" i="1"/>
  <c r="AR94" i="1"/>
  <c r="BG11" i="3" l="1"/>
  <c r="AW95" i="3"/>
  <c r="BR96" i="3"/>
  <c r="AU96" i="3"/>
  <c r="AT95" i="3"/>
  <c r="AW94" i="3"/>
  <c r="BF11" i="3"/>
  <c r="BO879" i="1"/>
  <c r="BQ878" i="1"/>
  <c r="AU878" i="1" s="1"/>
  <c r="AV878" i="1" s="1"/>
  <c r="BJ76" i="1" s="1"/>
  <c r="BR99" i="1"/>
  <c r="BQ97" i="3"/>
  <c r="BO98" i="3"/>
  <c r="BO100" i="1"/>
  <c r="BQ100" i="1" s="1"/>
  <c r="AU100" i="1" s="1"/>
  <c r="AY98" i="3"/>
  <c r="F95" i="1"/>
  <c r="G94" i="1"/>
  <c r="H94" i="1" s="1"/>
  <c r="AS101" i="3"/>
  <c r="AR100" i="3"/>
  <c r="G96" i="3"/>
  <c r="H96" i="3" s="1"/>
  <c r="E101" i="3"/>
  <c r="F101" i="3" s="1"/>
  <c r="E96" i="1"/>
  <c r="AS96" i="1"/>
  <c r="AR95" i="1"/>
  <c r="AY95" i="1"/>
  <c r="AV96" i="3" l="1"/>
  <c r="AT96" i="3"/>
  <c r="BR97" i="3"/>
  <c r="AU97" i="3"/>
  <c r="AV97" i="3" s="1"/>
  <c r="BQ879" i="1"/>
  <c r="AU879" i="1" s="1"/>
  <c r="AV879" i="1" s="1"/>
  <c r="BK76" i="1" s="1"/>
  <c r="BL76" i="1" s="1"/>
  <c r="BO880" i="1"/>
  <c r="BR100" i="1"/>
  <c r="BQ98" i="3"/>
  <c r="BO99" i="3"/>
  <c r="BO101" i="1"/>
  <c r="BQ101" i="1" s="1"/>
  <c r="AU101" i="1" s="1"/>
  <c r="AY99" i="3"/>
  <c r="AS102" i="3"/>
  <c r="AR101" i="3"/>
  <c r="F96" i="1"/>
  <c r="G95" i="1"/>
  <c r="H95" i="1" s="1"/>
  <c r="G97" i="3"/>
  <c r="H97" i="3" s="1"/>
  <c r="E102" i="3"/>
  <c r="F102" i="3" s="1"/>
  <c r="E97" i="1"/>
  <c r="AY96" i="1"/>
  <c r="AS97" i="1"/>
  <c r="AR96" i="1"/>
  <c r="BI11" i="3" l="1"/>
  <c r="AW97" i="3"/>
  <c r="BR98" i="3"/>
  <c r="AU98" i="3"/>
  <c r="AT97" i="3"/>
  <c r="BH11" i="3"/>
  <c r="AW96" i="3"/>
  <c r="BO881" i="1"/>
  <c r="BQ880" i="1"/>
  <c r="AU880" i="1" s="1"/>
  <c r="AV880" i="1" s="1"/>
  <c r="AZ77" i="1" s="1"/>
  <c r="BR101" i="1"/>
  <c r="BQ99" i="3"/>
  <c r="BO100" i="3"/>
  <c r="BO102" i="1"/>
  <c r="BQ102" i="1" s="1"/>
  <c r="AU102" i="1" s="1"/>
  <c r="AR102" i="3"/>
  <c r="AS103" i="3"/>
  <c r="AY100" i="3"/>
  <c r="F97" i="1"/>
  <c r="G96" i="1"/>
  <c r="H96" i="1" s="1"/>
  <c r="G98" i="3"/>
  <c r="H98" i="3" s="1"/>
  <c r="E103" i="3"/>
  <c r="F103" i="3" s="1"/>
  <c r="E98" i="1"/>
  <c r="AS98" i="1"/>
  <c r="AR97" i="1"/>
  <c r="AY97" i="1"/>
  <c r="AV98" i="3" l="1"/>
  <c r="AT98" i="3"/>
  <c r="BR99" i="3"/>
  <c r="AU99" i="3"/>
  <c r="AV99" i="3" s="1"/>
  <c r="BQ881" i="1"/>
  <c r="AU881" i="1" s="1"/>
  <c r="AV881" i="1" s="1"/>
  <c r="BA77" i="1" s="1"/>
  <c r="BO882" i="1"/>
  <c r="BR102" i="1"/>
  <c r="BQ100" i="3"/>
  <c r="BO101" i="3"/>
  <c r="BO103" i="1"/>
  <c r="BQ103" i="1" s="1"/>
  <c r="AU103" i="1" s="1"/>
  <c r="AY101" i="3"/>
  <c r="AS104" i="3"/>
  <c r="AR103" i="3"/>
  <c r="F98" i="1"/>
  <c r="G97" i="1"/>
  <c r="H97" i="1" s="1"/>
  <c r="G99" i="3"/>
  <c r="H99" i="3" s="1"/>
  <c r="E104" i="3"/>
  <c r="F104" i="3" s="1"/>
  <c r="E99" i="1"/>
  <c r="AY98" i="1"/>
  <c r="AS99" i="1"/>
  <c r="AR98" i="1"/>
  <c r="BR100" i="3" l="1"/>
  <c r="AU100" i="3"/>
  <c r="AV100" i="3" s="1"/>
  <c r="BK11" i="3"/>
  <c r="AW99" i="3"/>
  <c r="AT99" i="3"/>
  <c r="BJ11" i="3"/>
  <c r="AW98" i="3"/>
  <c r="BO883" i="1"/>
  <c r="BQ882" i="1"/>
  <c r="AU882" i="1" s="1"/>
  <c r="AV882" i="1" s="1"/>
  <c r="BB77" i="1" s="1"/>
  <c r="BR103" i="1"/>
  <c r="BQ101" i="3"/>
  <c r="BO102" i="3"/>
  <c r="BO104" i="1"/>
  <c r="BQ104" i="1" s="1"/>
  <c r="AU104" i="1" s="1"/>
  <c r="F99" i="1"/>
  <c r="G98" i="1"/>
  <c r="H98" i="1" s="1"/>
  <c r="AY102" i="3"/>
  <c r="AS105" i="3"/>
  <c r="AR104" i="3"/>
  <c r="G100" i="3"/>
  <c r="H100" i="3" s="1"/>
  <c r="E105" i="3"/>
  <c r="F105" i="3" s="1"/>
  <c r="E100" i="1"/>
  <c r="AS100" i="1"/>
  <c r="AR99" i="1"/>
  <c r="AY99" i="1"/>
  <c r="AT100" i="3" l="1"/>
  <c r="BR101" i="3"/>
  <c r="AU101" i="3"/>
  <c r="AV101" i="3" s="1"/>
  <c r="BL11" i="3"/>
  <c r="BM11" i="3"/>
  <c r="AP12" i="3" s="1"/>
  <c r="AZ12" i="3"/>
  <c r="AW100" i="3"/>
  <c r="BQ883" i="1"/>
  <c r="AU883" i="1" s="1"/>
  <c r="AV883" i="1" s="1"/>
  <c r="BC77" i="1" s="1"/>
  <c r="BO884" i="1"/>
  <c r="BR104" i="1"/>
  <c r="BQ102" i="3"/>
  <c r="BO103" i="3"/>
  <c r="BO105" i="1"/>
  <c r="BQ105" i="1" s="1"/>
  <c r="AU105" i="1" s="1"/>
  <c r="F100" i="1"/>
  <c r="G100" i="1" s="1"/>
  <c r="H100" i="1" s="1"/>
  <c r="AY103" i="3"/>
  <c r="AS106" i="3"/>
  <c r="AR105" i="3"/>
  <c r="G99" i="1"/>
  <c r="H99" i="1" s="1"/>
  <c r="G101" i="3"/>
  <c r="H101" i="3" s="1"/>
  <c r="E106" i="3"/>
  <c r="F106" i="3" s="1"/>
  <c r="E101" i="1"/>
  <c r="AY100" i="1"/>
  <c r="AS101" i="1"/>
  <c r="AR100" i="1"/>
  <c r="AT101" i="3" l="1"/>
  <c r="BA12" i="3"/>
  <c r="AW101" i="3"/>
  <c r="BR102" i="3"/>
  <c r="AU102" i="3"/>
  <c r="BO885" i="1"/>
  <c r="BQ884" i="1"/>
  <c r="AU884" i="1" s="1"/>
  <c r="AV884" i="1" s="1"/>
  <c r="BD77" i="1" s="1"/>
  <c r="BR105" i="1"/>
  <c r="BQ103" i="3"/>
  <c r="BO104" i="3"/>
  <c r="BO106" i="1"/>
  <c r="BQ106" i="1" s="1"/>
  <c r="AU106" i="1" s="1"/>
  <c r="AY104" i="3"/>
  <c r="F101" i="1"/>
  <c r="G101" i="1" s="1"/>
  <c r="H101" i="1" s="1"/>
  <c r="AR106" i="3"/>
  <c r="AS107" i="3"/>
  <c r="G102" i="3"/>
  <c r="H102" i="3" s="1"/>
  <c r="E107" i="3"/>
  <c r="F107" i="3" s="1"/>
  <c r="E102" i="1"/>
  <c r="AS102" i="1"/>
  <c r="AR101" i="1"/>
  <c r="AY101" i="1"/>
  <c r="AV102" i="3" l="1"/>
  <c r="AT102" i="3"/>
  <c r="BR103" i="3"/>
  <c r="AU103" i="3"/>
  <c r="AV103" i="3" s="1"/>
  <c r="BQ885" i="1"/>
  <c r="AU885" i="1" s="1"/>
  <c r="AV885" i="1" s="1"/>
  <c r="BE77" i="1" s="1"/>
  <c r="BO886" i="1"/>
  <c r="BR106" i="1"/>
  <c r="BQ104" i="3"/>
  <c r="BO105" i="3"/>
  <c r="BO107" i="1"/>
  <c r="BQ107" i="1" s="1"/>
  <c r="AU107" i="1" s="1"/>
  <c r="AR107" i="3"/>
  <c r="AS108" i="3"/>
  <c r="AY105" i="3"/>
  <c r="F102" i="1"/>
  <c r="G102" i="1" s="1"/>
  <c r="H102" i="1" s="1"/>
  <c r="G103" i="3"/>
  <c r="H103" i="3" s="1"/>
  <c r="E108" i="3"/>
  <c r="F108" i="3" s="1"/>
  <c r="E103" i="1"/>
  <c r="AY102" i="1"/>
  <c r="AS103" i="1"/>
  <c r="AR102" i="1"/>
  <c r="BC12" i="3" l="1"/>
  <c r="AW103" i="3"/>
  <c r="AT103" i="3"/>
  <c r="BB12" i="3"/>
  <c r="AW102" i="3"/>
  <c r="BR104" i="3"/>
  <c r="AU104" i="3"/>
  <c r="AV104" i="3" s="1"/>
  <c r="BO887" i="1"/>
  <c r="BQ886" i="1"/>
  <c r="AU886" i="1" s="1"/>
  <c r="AV886" i="1" s="1"/>
  <c r="BF77" i="1" s="1"/>
  <c r="BR107" i="1"/>
  <c r="BQ105" i="3"/>
  <c r="BO106" i="3"/>
  <c r="BO108" i="1"/>
  <c r="BQ108" i="1" s="1"/>
  <c r="AU108" i="1" s="1"/>
  <c r="AY106" i="3"/>
  <c r="AS109" i="3"/>
  <c r="AR108" i="3"/>
  <c r="F103" i="1"/>
  <c r="G103" i="1" s="1"/>
  <c r="H103" i="1" s="1"/>
  <c r="G104" i="3"/>
  <c r="H104" i="3" s="1"/>
  <c r="E109" i="3"/>
  <c r="F109" i="3" s="1"/>
  <c r="E104" i="1"/>
  <c r="AS104" i="1"/>
  <c r="AR103" i="1"/>
  <c r="AY103" i="1"/>
  <c r="AT104" i="3" l="1"/>
  <c r="BR105" i="3"/>
  <c r="AU105" i="3"/>
  <c r="AV105" i="3" s="1"/>
  <c r="BD12" i="3"/>
  <c r="AW104" i="3"/>
  <c r="BQ887" i="1"/>
  <c r="AU887" i="1" s="1"/>
  <c r="AV887" i="1" s="1"/>
  <c r="BG77" i="1" s="1"/>
  <c r="BO888" i="1"/>
  <c r="BR108" i="1"/>
  <c r="BQ106" i="3"/>
  <c r="BO107" i="3"/>
  <c r="BO109" i="1"/>
  <c r="BQ109" i="1" s="1"/>
  <c r="AU109" i="1" s="1"/>
  <c r="AY107" i="3"/>
  <c r="F104" i="1"/>
  <c r="F105" i="1" s="1"/>
  <c r="AR109" i="3"/>
  <c r="AS110" i="3"/>
  <c r="G105" i="3"/>
  <c r="H105" i="3" s="1"/>
  <c r="E110" i="3"/>
  <c r="F110" i="3" s="1"/>
  <c r="E105" i="1"/>
  <c r="AY104" i="1"/>
  <c r="AS105" i="1"/>
  <c r="AR104" i="1"/>
  <c r="BR106" i="3" l="1"/>
  <c r="AU106" i="3"/>
  <c r="BE12" i="3"/>
  <c r="AW105" i="3"/>
  <c r="AT105" i="3"/>
  <c r="BO889" i="1"/>
  <c r="BQ888" i="1"/>
  <c r="AU888" i="1" s="1"/>
  <c r="AV888" i="1" s="1"/>
  <c r="BH77" i="1" s="1"/>
  <c r="BR109" i="1"/>
  <c r="BQ107" i="3"/>
  <c r="BO108" i="3"/>
  <c r="BO110" i="1"/>
  <c r="BQ110" i="1" s="1"/>
  <c r="AU110" i="1" s="1"/>
  <c r="AS111" i="3"/>
  <c r="AR110" i="3"/>
  <c r="AY108" i="3"/>
  <c r="G104" i="1"/>
  <c r="H104" i="1" s="1"/>
  <c r="G106" i="3"/>
  <c r="H106" i="3" s="1"/>
  <c r="E111" i="3"/>
  <c r="F111" i="3" s="1"/>
  <c r="G105" i="1"/>
  <c r="E106" i="1"/>
  <c r="F106" i="1" s="1"/>
  <c r="AS106" i="1"/>
  <c r="AR105" i="1"/>
  <c r="AY105" i="1"/>
  <c r="AT106" i="3" l="1"/>
  <c r="AV106" i="3"/>
  <c r="BR107" i="3"/>
  <c r="AU107" i="3"/>
  <c r="AV107" i="3" s="1"/>
  <c r="BQ889" i="1"/>
  <c r="AU889" i="1" s="1"/>
  <c r="AV889" i="1" s="1"/>
  <c r="BI77" i="1" s="1"/>
  <c r="BO890" i="1"/>
  <c r="BR110" i="1"/>
  <c r="BQ108" i="3"/>
  <c r="BO109" i="3"/>
  <c r="BO111" i="1"/>
  <c r="BQ111" i="1" s="1"/>
  <c r="AU111" i="1" s="1"/>
  <c r="H105" i="1"/>
  <c r="AY109" i="3"/>
  <c r="AR111" i="3"/>
  <c r="AS112" i="3"/>
  <c r="G107" i="3"/>
  <c r="H107" i="3" s="1"/>
  <c r="E112" i="3"/>
  <c r="F112" i="3" s="1"/>
  <c r="G106" i="1"/>
  <c r="E107" i="1"/>
  <c r="F107" i="1" s="1"/>
  <c r="AY106" i="1"/>
  <c r="AS107" i="1"/>
  <c r="AR106" i="1"/>
  <c r="BG12" i="3" l="1"/>
  <c r="AW107" i="3"/>
  <c r="BR108" i="3"/>
  <c r="AU108" i="3"/>
  <c r="AV108" i="3" s="1"/>
  <c r="AT107" i="3"/>
  <c r="BF12" i="3"/>
  <c r="AW106" i="3"/>
  <c r="BO891" i="1"/>
  <c r="BQ890" i="1"/>
  <c r="AU890" i="1" s="1"/>
  <c r="AV890" i="1" s="1"/>
  <c r="BJ77" i="1" s="1"/>
  <c r="BR111" i="1"/>
  <c r="BQ109" i="3"/>
  <c r="BO110" i="3"/>
  <c r="H106" i="1"/>
  <c r="BO112" i="1"/>
  <c r="BQ112" i="1" s="1"/>
  <c r="AU112" i="1" s="1"/>
  <c r="AY110" i="3"/>
  <c r="AR112" i="3"/>
  <c r="AS113" i="3"/>
  <c r="G108" i="3"/>
  <c r="H108" i="3" s="1"/>
  <c r="E113" i="3"/>
  <c r="F113" i="3" s="1"/>
  <c r="G107" i="1"/>
  <c r="H107" i="1" s="1"/>
  <c r="E108" i="1"/>
  <c r="F108" i="1" s="1"/>
  <c r="AS108" i="1"/>
  <c r="AR107" i="1"/>
  <c r="AY107" i="1"/>
  <c r="AT108" i="3" l="1"/>
  <c r="BH12" i="3"/>
  <c r="AW108" i="3"/>
  <c r="BR109" i="3"/>
  <c r="AU109" i="3"/>
  <c r="AV109" i="3" s="1"/>
  <c r="BQ891" i="1"/>
  <c r="AU891" i="1" s="1"/>
  <c r="AV891" i="1" s="1"/>
  <c r="BK77" i="1" s="1"/>
  <c r="BL77" i="1" s="1"/>
  <c r="BO892" i="1"/>
  <c r="BR112" i="1"/>
  <c r="BQ110" i="3"/>
  <c r="BO111" i="3"/>
  <c r="BO113" i="1"/>
  <c r="BQ113" i="1" s="1"/>
  <c r="AU113" i="1" s="1"/>
  <c r="AY111" i="3"/>
  <c r="AR113" i="3"/>
  <c r="AS114" i="3"/>
  <c r="G109" i="3"/>
  <c r="H109" i="3" s="1"/>
  <c r="E114" i="3"/>
  <c r="F114" i="3" s="1"/>
  <c r="G108" i="1"/>
  <c r="H108" i="1" s="1"/>
  <c r="E109" i="1"/>
  <c r="F109" i="1" s="1"/>
  <c r="AY108" i="1"/>
  <c r="AS109" i="1"/>
  <c r="AR108" i="1"/>
  <c r="AT109" i="3" l="1"/>
  <c r="BI12" i="3"/>
  <c r="AW109" i="3"/>
  <c r="BR110" i="3"/>
  <c r="AU110" i="3"/>
  <c r="BO893" i="1"/>
  <c r="BQ892" i="1"/>
  <c r="AU892" i="1" s="1"/>
  <c r="AV892" i="1" s="1"/>
  <c r="AZ78" i="1" s="1"/>
  <c r="BR113" i="1"/>
  <c r="BQ111" i="3"/>
  <c r="BO112" i="3"/>
  <c r="BO114" i="1"/>
  <c r="BQ114" i="1" s="1"/>
  <c r="AU114" i="1" s="1"/>
  <c r="AY112" i="3"/>
  <c r="AR114" i="3"/>
  <c r="AS115" i="3"/>
  <c r="G110" i="3"/>
  <c r="H110" i="3" s="1"/>
  <c r="E115" i="3"/>
  <c r="F115" i="3" s="1"/>
  <c r="G109" i="1"/>
  <c r="H109" i="1" s="1"/>
  <c r="E110" i="1"/>
  <c r="F110" i="1" s="1"/>
  <c r="AS110" i="1"/>
  <c r="AR109" i="1"/>
  <c r="AY109" i="1"/>
  <c r="BR111" i="3" l="1"/>
  <c r="AU111" i="3"/>
  <c r="AV111" i="3" s="1"/>
  <c r="AT110" i="3"/>
  <c r="AV110" i="3"/>
  <c r="BQ893" i="1"/>
  <c r="AU893" i="1" s="1"/>
  <c r="AV893" i="1" s="1"/>
  <c r="BA78" i="1" s="1"/>
  <c r="BO894" i="1"/>
  <c r="BR114" i="1"/>
  <c r="BQ112" i="3"/>
  <c r="BO113" i="3"/>
  <c r="BO115" i="1"/>
  <c r="BQ115" i="1" s="1"/>
  <c r="AU115" i="1" s="1"/>
  <c r="AY113" i="3"/>
  <c r="AR115" i="3"/>
  <c r="AS116" i="3"/>
  <c r="G111" i="3"/>
  <c r="H111" i="3" s="1"/>
  <c r="E116" i="3"/>
  <c r="F116" i="3" s="1"/>
  <c r="G110" i="1"/>
  <c r="H110" i="1" s="1"/>
  <c r="E111" i="1"/>
  <c r="F111" i="1" s="1"/>
  <c r="AY110" i="1"/>
  <c r="AS111" i="1"/>
  <c r="AR110" i="1"/>
  <c r="AT111" i="3" l="1"/>
  <c r="BR112" i="3"/>
  <c r="AU112" i="3"/>
  <c r="AV112" i="3" s="1"/>
  <c r="BK12" i="3"/>
  <c r="AW111" i="3"/>
  <c r="BJ12" i="3"/>
  <c r="AW110" i="3"/>
  <c r="BO895" i="1"/>
  <c r="BQ894" i="1"/>
  <c r="AU894" i="1" s="1"/>
  <c r="AV894" i="1" s="1"/>
  <c r="BB78" i="1" s="1"/>
  <c r="BR115" i="1"/>
  <c r="BQ113" i="3"/>
  <c r="BO114" i="3"/>
  <c r="BO116" i="1"/>
  <c r="BQ116" i="1" s="1"/>
  <c r="AU116" i="1" s="1"/>
  <c r="AY114" i="3"/>
  <c r="AS117" i="3"/>
  <c r="AR116" i="3"/>
  <c r="G112" i="3"/>
  <c r="H112" i="3" s="1"/>
  <c r="E117" i="3"/>
  <c r="F117" i="3" s="1"/>
  <c r="G111" i="1"/>
  <c r="H111" i="1" s="1"/>
  <c r="E112" i="1"/>
  <c r="F112" i="1" s="1"/>
  <c r="AS112" i="1"/>
  <c r="AR111" i="1"/>
  <c r="AY111" i="1"/>
  <c r="AT112" i="3" l="1"/>
  <c r="BR113" i="3"/>
  <c r="AU113" i="3"/>
  <c r="AV113" i="3" s="1"/>
  <c r="BL12" i="3"/>
  <c r="BM12" i="3"/>
  <c r="AP13" i="3" s="1"/>
  <c r="AZ13" i="3"/>
  <c r="AW112" i="3"/>
  <c r="BQ895" i="1"/>
  <c r="AU895" i="1" s="1"/>
  <c r="AV895" i="1" s="1"/>
  <c r="BC78" i="1" s="1"/>
  <c r="BO896" i="1"/>
  <c r="BR116" i="1"/>
  <c r="BQ114" i="3"/>
  <c r="BO115" i="3"/>
  <c r="BO117" i="1"/>
  <c r="BQ117" i="1" s="1"/>
  <c r="AU117" i="1" s="1"/>
  <c r="AR117" i="3"/>
  <c r="AS118" i="3"/>
  <c r="AY115" i="3"/>
  <c r="G113" i="3"/>
  <c r="H113" i="3" s="1"/>
  <c r="E118" i="3"/>
  <c r="F118" i="3" s="1"/>
  <c r="G112" i="1"/>
  <c r="H112" i="1" s="1"/>
  <c r="E113" i="1"/>
  <c r="F113" i="1" s="1"/>
  <c r="AY112" i="1"/>
  <c r="AS113" i="1"/>
  <c r="AR112" i="1"/>
  <c r="AT113" i="3" l="1"/>
  <c r="BA13" i="3"/>
  <c r="AW113" i="3"/>
  <c r="BR114" i="3"/>
  <c r="AU114" i="3"/>
  <c r="BO897" i="1"/>
  <c r="BQ896" i="1"/>
  <c r="AU896" i="1" s="1"/>
  <c r="AV896" i="1" s="1"/>
  <c r="BD78" i="1" s="1"/>
  <c r="BR117" i="1"/>
  <c r="BQ115" i="3"/>
  <c r="BO116" i="3"/>
  <c r="BO118" i="1"/>
  <c r="BQ118" i="1" s="1"/>
  <c r="AU118" i="1" s="1"/>
  <c r="AY116" i="3"/>
  <c r="AS119" i="3"/>
  <c r="AR118" i="3"/>
  <c r="G114" i="3"/>
  <c r="H114" i="3" s="1"/>
  <c r="E119" i="3"/>
  <c r="F119" i="3" s="1"/>
  <c r="G113" i="1"/>
  <c r="H113" i="1" s="1"/>
  <c r="E114" i="1"/>
  <c r="F114" i="1" s="1"/>
  <c r="AS114" i="1"/>
  <c r="AR113" i="1"/>
  <c r="AY113" i="1"/>
  <c r="BR115" i="3" l="1"/>
  <c r="AU115" i="3"/>
  <c r="AV115" i="3" s="1"/>
  <c r="AT114" i="3"/>
  <c r="AV114" i="3"/>
  <c r="BQ897" i="1"/>
  <c r="AU897" i="1" s="1"/>
  <c r="AV897" i="1" s="1"/>
  <c r="BE78" i="1" s="1"/>
  <c r="BO898" i="1"/>
  <c r="BR118" i="1"/>
  <c r="BQ116" i="3"/>
  <c r="BO117" i="3"/>
  <c r="BO119" i="1"/>
  <c r="BQ119" i="1" s="1"/>
  <c r="AU119" i="1" s="1"/>
  <c r="AY117" i="3"/>
  <c r="AS120" i="3"/>
  <c r="AR119" i="3"/>
  <c r="G115" i="3"/>
  <c r="H115" i="3" s="1"/>
  <c r="E120" i="3"/>
  <c r="F120" i="3" s="1"/>
  <c r="G114" i="1"/>
  <c r="H114" i="1" s="1"/>
  <c r="E115" i="1"/>
  <c r="F115" i="1" s="1"/>
  <c r="AY114" i="1"/>
  <c r="AS115" i="1"/>
  <c r="AR114" i="1"/>
  <c r="AT115" i="3" l="1"/>
  <c r="BR116" i="3"/>
  <c r="AU116" i="3"/>
  <c r="AV116" i="3" s="1"/>
  <c r="BB13" i="3"/>
  <c r="AW114" i="3"/>
  <c r="BC13" i="3"/>
  <c r="AW115" i="3"/>
  <c r="BO899" i="1"/>
  <c r="BQ898" i="1"/>
  <c r="AU898" i="1" s="1"/>
  <c r="AV898" i="1" s="1"/>
  <c r="BF78" i="1" s="1"/>
  <c r="BR119" i="1"/>
  <c r="BQ117" i="3"/>
  <c r="BO118" i="3"/>
  <c r="BO120" i="1"/>
  <c r="BQ120" i="1" s="1"/>
  <c r="AU120" i="1" s="1"/>
  <c r="AY118" i="3"/>
  <c r="AR120" i="3"/>
  <c r="AS121" i="3"/>
  <c r="G116" i="3"/>
  <c r="H116" i="3" s="1"/>
  <c r="E121" i="3"/>
  <c r="F121" i="3" s="1"/>
  <c r="G115" i="1"/>
  <c r="H115" i="1" s="1"/>
  <c r="E116" i="1"/>
  <c r="F116" i="1" s="1"/>
  <c r="AS116" i="1"/>
  <c r="AR115" i="1"/>
  <c r="AY115" i="1"/>
  <c r="AT116" i="3" l="1"/>
  <c r="BR117" i="3"/>
  <c r="AU117" i="3"/>
  <c r="AV117" i="3" s="1"/>
  <c r="BD13" i="3"/>
  <c r="AW116" i="3"/>
  <c r="BQ899" i="1"/>
  <c r="AU899" i="1" s="1"/>
  <c r="AV899" i="1" s="1"/>
  <c r="BG78" i="1" s="1"/>
  <c r="BO900" i="1"/>
  <c r="BR120" i="1"/>
  <c r="BQ118" i="3"/>
  <c r="BO119" i="3"/>
  <c r="BO121" i="1"/>
  <c r="BQ121" i="1" s="1"/>
  <c r="AU121" i="1" s="1"/>
  <c r="AS122" i="3"/>
  <c r="AR121" i="3"/>
  <c r="AY119" i="3"/>
  <c r="G117" i="3"/>
  <c r="H117" i="3" s="1"/>
  <c r="E122" i="3"/>
  <c r="F122" i="3" s="1"/>
  <c r="G116" i="1"/>
  <c r="H116" i="1" s="1"/>
  <c r="E117" i="1"/>
  <c r="F117" i="1" s="1"/>
  <c r="AY116" i="1"/>
  <c r="AS117" i="1"/>
  <c r="AR116" i="1"/>
  <c r="BR118" i="3" l="1"/>
  <c r="AU118" i="3"/>
  <c r="BE13" i="3"/>
  <c r="AW117" i="3"/>
  <c r="AT117" i="3"/>
  <c r="BO901" i="1"/>
  <c r="BQ900" i="1"/>
  <c r="AU900" i="1" s="1"/>
  <c r="AV900" i="1" s="1"/>
  <c r="BH78" i="1" s="1"/>
  <c r="BR121" i="1"/>
  <c r="BQ119" i="3"/>
  <c r="BO120" i="3"/>
  <c r="BO122" i="1"/>
  <c r="BQ122" i="1" s="1"/>
  <c r="AU122" i="1" s="1"/>
  <c r="AS123" i="3"/>
  <c r="AR122" i="3"/>
  <c r="AY120" i="3"/>
  <c r="G118" i="3"/>
  <c r="H118" i="3" s="1"/>
  <c r="E123" i="3"/>
  <c r="F123" i="3" s="1"/>
  <c r="G117" i="1"/>
  <c r="H117" i="1" s="1"/>
  <c r="E118" i="1"/>
  <c r="F118" i="1" s="1"/>
  <c r="AS118" i="1"/>
  <c r="AR117" i="1"/>
  <c r="AY117" i="1"/>
  <c r="BR119" i="3" l="1"/>
  <c r="AU119" i="3"/>
  <c r="AV119" i="3" s="1"/>
  <c r="AT118" i="3"/>
  <c r="AV118" i="3"/>
  <c r="BQ901" i="1"/>
  <c r="AU901" i="1" s="1"/>
  <c r="AV901" i="1" s="1"/>
  <c r="BI78" i="1" s="1"/>
  <c r="BO902" i="1"/>
  <c r="BR122" i="1"/>
  <c r="BQ120" i="3"/>
  <c r="BO121" i="3"/>
  <c r="BO123" i="1"/>
  <c r="BQ123" i="1" s="1"/>
  <c r="AU123" i="1" s="1"/>
  <c r="AS124" i="3"/>
  <c r="AR123" i="3"/>
  <c r="AY121" i="3"/>
  <c r="G119" i="3"/>
  <c r="H119" i="3" s="1"/>
  <c r="E124" i="3"/>
  <c r="F124" i="3" s="1"/>
  <c r="G118" i="1"/>
  <c r="H118" i="1" s="1"/>
  <c r="E119" i="1"/>
  <c r="F119" i="1" s="1"/>
  <c r="AY118" i="1"/>
  <c r="AS119" i="1"/>
  <c r="AR118" i="1"/>
  <c r="AT119" i="3" l="1"/>
  <c r="BG13" i="3"/>
  <c r="AW119" i="3"/>
  <c r="BR120" i="3"/>
  <c r="AU120" i="3"/>
  <c r="AV120" i="3" s="1"/>
  <c r="BF13" i="3"/>
  <c r="AW118" i="3"/>
  <c r="BO903" i="1"/>
  <c r="BQ902" i="1"/>
  <c r="AU902" i="1" s="1"/>
  <c r="AV902" i="1" s="1"/>
  <c r="BJ78" i="1" s="1"/>
  <c r="BR123" i="1"/>
  <c r="BQ121" i="3"/>
  <c r="BO122" i="3"/>
  <c r="BO124" i="1"/>
  <c r="BQ124" i="1" s="1"/>
  <c r="AU124" i="1" s="1"/>
  <c r="AY122" i="3"/>
  <c r="AR124" i="3"/>
  <c r="AS125" i="3"/>
  <c r="G120" i="3"/>
  <c r="H120" i="3" s="1"/>
  <c r="E125" i="3"/>
  <c r="F125" i="3" s="1"/>
  <c r="G119" i="1"/>
  <c r="H119" i="1" s="1"/>
  <c r="E120" i="1"/>
  <c r="F120" i="1" s="1"/>
  <c r="AS120" i="1"/>
  <c r="AR119" i="1"/>
  <c r="AY119" i="1"/>
  <c r="BH13" i="3" l="1"/>
  <c r="AW120" i="3"/>
  <c r="BR121" i="3"/>
  <c r="AU121" i="3"/>
  <c r="AV121" i="3" s="1"/>
  <c r="AT120" i="3"/>
  <c r="BQ903" i="1"/>
  <c r="AU903" i="1" s="1"/>
  <c r="AV903" i="1" s="1"/>
  <c r="BK78" i="1" s="1"/>
  <c r="BL78" i="1" s="1"/>
  <c r="BO904" i="1"/>
  <c r="BR124" i="1"/>
  <c r="BQ122" i="3"/>
  <c r="BO123" i="3"/>
  <c r="BO125" i="1"/>
  <c r="BQ125" i="1" s="1"/>
  <c r="AU125" i="1" s="1"/>
  <c r="AY123" i="3"/>
  <c r="AS126" i="3"/>
  <c r="AR125" i="3"/>
  <c r="G121" i="3"/>
  <c r="H121" i="3" s="1"/>
  <c r="E126" i="3"/>
  <c r="F126" i="3" s="1"/>
  <c r="G120" i="1"/>
  <c r="H120" i="1" s="1"/>
  <c r="E121" i="1"/>
  <c r="F121" i="1" s="1"/>
  <c r="AY120" i="1"/>
  <c r="AS121" i="1"/>
  <c r="AR120" i="1"/>
  <c r="AT121" i="3" l="1"/>
  <c r="BI13" i="3"/>
  <c r="AW121" i="3"/>
  <c r="BR122" i="3"/>
  <c r="AU122" i="3"/>
  <c r="BO905" i="1"/>
  <c r="BQ904" i="1"/>
  <c r="AU904" i="1" s="1"/>
  <c r="AV904" i="1" s="1"/>
  <c r="AZ79" i="1" s="1"/>
  <c r="BR125" i="1"/>
  <c r="BQ123" i="3"/>
  <c r="BO124" i="3"/>
  <c r="BO126" i="1"/>
  <c r="BQ126" i="1" s="1"/>
  <c r="AU126" i="1" s="1"/>
  <c r="AS127" i="3"/>
  <c r="AR126" i="3"/>
  <c r="AY124" i="3"/>
  <c r="G122" i="3"/>
  <c r="H122" i="3" s="1"/>
  <c r="E127" i="3"/>
  <c r="F127" i="3" s="1"/>
  <c r="G121" i="1"/>
  <c r="H121" i="1" s="1"/>
  <c r="E122" i="1"/>
  <c r="F122" i="1" s="1"/>
  <c r="AS122" i="1"/>
  <c r="AR121" i="1"/>
  <c r="AY121" i="1"/>
  <c r="BR123" i="3" l="1"/>
  <c r="AU123" i="3"/>
  <c r="AV123" i="3" s="1"/>
  <c r="AT122" i="3"/>
  <c r="AV122" i="3"/>
  <c r="BQ905" i="1"/>
  <c r="AU905" i="1" s="1"/>
  <c r="AV905" i="1" s="1"/>
  <c r="BA79" i="1" s="1"/>
  <c r="BO906" i="1"/>
  <c r="BR126" i="1"/>
  <c r="BQ124" i="3"/>
  <c r="BO125" i="3"/>
  <c r="BO127" i="1"/>
  <c r="BQ127" i="1" s="1"/>
  <c r="AU127" i="1" s="1"/>
  <c r="AS128" i="3"/>
  <c r="AR127" i="3"/>
  <c r="AY125" i="3"/>
  <c r="G123" i="3"/>
  <c r="H123" i="3" s="1"/>
  <c r="E128" i="3"/>
  <c r="F128" i="3" s="1"/>
  <c r="G122" i="1"/>
  <c r="H122" i="1" s="1"/>
  <c r="E123" i="1"/>
  <c r="F123" i="1" s="1"/>
  <c r="AY122" i="1"/>
  <c r="AS123" i="1"/>
  <c r="AR122" i="1"/>
  <c r="AT123" i="3" l="1"/>
  <c r="BR124" i="3"/>
  <c r="AU124" i="3"/>
  <c r="BK13" i="3"/>
  <c r="AW123" i="3"/>
  <c r="BJ13" i="3"/>
  <c r="AW122" i="3"/>
  <c r="BO907" i="1"/>
  <c r="BQ906" i="1"/>
  <c r="AU906" i="1" s="1"/>
  <c r="AV906" i="1" s="1"/>
  <c r="BB79" i="1" s="1"/>
  <c r="BR127" i="1"/>
  <c r="BQ125" i="3"/>
  <c r="BO126" i="3"/>
  <c r="BO128" i="1"/>
  <c r="BQ128" i="1" s="1"/>
  <c r="AU128" i="1" s="1"/>
  <c r="AS129" i="3"/>
  <c r="AR128" i="3"/>
  <c r="AY126" i="3"/>
  <c r="G124" i="3"/>
  <c r="H124" i="3" s="1"/>
  <c r="E129" i="3"/>
  <c r="F129" i="3" s="1"/>
  <c r="G123" i="1"/>
  <c r="H123" i="1" s="1"/>
  <c r="E124" i="1"/>
  <c r="F124" i="1" s="1"/>
  <c r="AS124" i="1"/>
  <c r="AR123" i="1"/>
  <c r="AY123" i="1"/>
  <c r="BR125" i="3" l="1"/>
  <c r="AU125" i="3"/>
  <c r="AV125" i="3" s="1"/>
  <c r="BM13" i="3"/>
  <c r="AP14" i="3" s="1"/>
  <c r="BL13" i="3"/>
  <c r="AV124" i="3"/>
  <c r="AT124" i="3"/>
  <c r="BQ907" i="1"/>
  <c r="AU907" i="1" s="1"/>
  <c r="AV907" i="1" s="1"/>
  <c r="BC79" i="1" s="1"/>
  <c r="BO908" i="1"/>
  <c r="BR128" i="1"/>
  <c r="BQ126" i="3"/>
  <c r="BO127" i="3"/>
  <c r="BO129" i="1"/>
  <c r="BQ129" i="1" s="1"/>
  <c r="AU129" i="1" s="1"/>
  <c r="AR129" i="3"/>
  <c r="AS130" i="3"/>
  <c r="AY127" i="3"/>
  <c r="G125" i="3"/>
  <c r="H125" i="3" s="1"/>
  <c r="E130" i="3"/>
  <c r="F130" i="3" s="1"/>
  <c r="G124" i="1"/>
  <c r="H124" i="1" s="1"/>
  <c r="E125" i="1"/>
  <c r="F125" i="1" s="1"/>
  <c r="AY124" i="1"/>
  <c r="AS125" i="1"/>
  <c r="AR124" i="1"/>
  <c r="AT125" i="3" l="1"/>
  <c r="AZ14" i="3"/>
  <c r="AW124" i="3"/>
  <c r="BA14" i="3"/>
  <c r="AW125" i="3"/>
  <c r="BR126" i="3"/>
  <c r="AU126" i="3"/>
  <c r="AV126" i="3" s="1"/>
  <c r="BO909" i="1"/>
  <c r="BQ908" i="1"/>
  <c r="AU908" i="1" s="1"/>
  <c r="AV908" i="1" s="1"/>
  <c r="BD79" i="1" s="1"/>
  <c r="BR129" i="1"/>
  <c r="BQ127" i="3"/>
  <c r="BO128" i="3"/>
  <c r="BO130" i="1"/>
  <c r="BQ130" i="1" s="1"/>
  <c r="AU130" i="1" s="1"/>
  <c r="AY128" i="3"/>
  <c r="AR130" i="3"/>
  <c r="AS131" i="3"/>
  <c r="G126" i="3"/>
  <c r="H126" i="3" s="1"/>
  <c r="E131" i="3"/>
  <c r="F131" i="3" s="1"/>
  <c r="G125" i="1"/>
  <c r="H125" i="1" s="1"/>
  <c r="E126" i="1"/>
  <c r="F126" i="1" s="1"/>
  <c r="AS126" i="1"/>
  <c r="AR125" i="1"/>
  <c r="AY125" i="1"/>
  <c r="BB14" i="3" l="1"/>
  <c r="AW126" i="3"/>
  <c r="BR127" i="3"/>
  <c r="AU127" i="3"/>
  <c r="AV127" i="3" s="1"/>
  <c r="AT126" i="3"/>
  <c r="BQ909" i="1"/>
  <c r="AU909" i="1" s="1"/>
  <c r="AV909" i="1" s="1"/>
  <c r="BE79" i="1" s="1"/>
  <c r="BO910" i="1"/>
  <c r="BR130" i="1"/>
  <c r="BQ128" i="3"/>
  <c r="BO129" i="3"/>
  <c r="BO131" i="1"/>
  <c r="BQ131" i="1" s="1"/>
  <c r="AU131" i="1" s="1"/>
  <c r="AY129" i="3"/>
  <c r="AR131" i="3"/>
  <c r="AS132" i="3"/>
  <c r="G127" i="3"/>
  <c r="H127" i="3" s="1"/>
  <c r="E132" i="3"/>
  <c r="F132" i="3" s="1"/>
  <c r="G126" i="1"/>
  <c r="H126" i="1" s="1"/>
  <c r="E127" i="1"/>
  <c r="F127" i="1" s="1"/>
  <c r="AY126" i="1"/>
  <c r="AS127" i="1"/>
  <c r="AR126" i="1"/>
  <c r="AT127" i="3" l="1"/>
  <c r="BC14" i="3"/>
  <c r="AW127" i="3"/>
  <c r="BR128" i="3"/>
  <c r="AU128" i="3"/>
  <c r="BO911" i="1"/>
  <c r="BQ910" i="1"/>
  <c r="AU910" i="1" s="1"/>
  <c r="AV910" i="1" s="1"/>
  <c r="BF79" i="1" s="1"/>
  <c r="BR131" i="1"/>
  <c r="BQ129" i="3"/>
  <c r="BO130" i="3"/>
  <c r="BO132" i="1"/>
  <c r="BQ132" i="1" s="1"/>
  <c r="AU132" i="1" s="1"/>
  <c r="AY130" i="3"/>
  <c r="AR132" i="3"/>
  <c r="AS133" i="3"/>
  <c r="G128" i="3"/>
  <c r="H128" i="3" s="1"/>
  <c r="E133" i="3"/>
  <c r="F133" i="3" s="1"/>
  <c r="G127" i="1"/>
  <c r="H127" i="1" s="1"/>
  <c r="E128" i="1"/>
  <c r="F128" i="1" s="1"/>
  <c r="AS128" i="1"/>
  <c r="AR127" i="1"/>
  <c r="AY127" i="1"/>
  <c r="BR129" i="3" l="1"/>
  <c r="AU129" i="3"/>
  <c r="AV129" i="3" s="1"/>
  <c r="AT128" i="3"/>
  <c r="AV128" i="3"/>
  <c r="BQ911" i="1"/>
  <c r="AU911" i="1" s="1"/>
  <c r="AV911" i="1" s="1"/>
  <c r="BG79" i="1" s="1"/>
  <c r="BO912" i="1"/>
  <c r="BR132" i="1"/>
  <c r="BQ130" i="3"/>
  <c r="BO131" i="3"/>
  <c r="BO133" i="1"/>
  <c r="BQ133" i="1" s="1"/>
  <c r="AU133" i="1" s="1"/>
  <c r="AR133" i="3"/>
  <c r="AS134" i="3"/>
  <c r="AY131" i="3"/>
  <c r="G129" i="3"/>
  <c r="H129" i="3" s="1"/>
  <c r="E134" i="3"/>
  <c r="F134" i="3" s="1"/>
  <c r="G128" i="1"/>
  <c r="H128" i="1" s="1"/>
  <c r="E129" i="1"/>
  <c r="F129" i="1" s="1"/>
  <c r="AY128" i="1"/>
  <c r="AS129" i="1"/>
  <c r="AR128" i="1"/>
  <c r="AT129" i="3" l="1"/>
  <c r="BD14" i="3"/>
  <c r="AW128" i="3"/>
  <c r="BE14" i="3"/>
  <c r="AW129" i="3"/>
  <c r="BR130" i="3"/>
  <c r="AU130" i="3"/>
  <c r="BO913" i="1"/>
  <c r="BQ912" i="1"/>
  <c r="AU912" i="1" s="1"/>
  <c r="AV912" i="1" s="1"/>
  <c r="BH79" i="1" s="1"/>
  <c r="BR133" i="1"/>
  <c r="BQ131" i="3"/>
  <c r="BO132" i="3"/>
  <c r="BO134" i="1"/>
  <c r="BQ134" i="1" s="1"/>
  <c r="AU134" i="1" s="1"/>
  <c r="AY132" i="3"/>
  <c r="AR134" i="3"/>
  <c r="AS135" i="3"/>
  <c r="G130" i="3"/>
  <c r="H130" i="3" s="1"/>
  <c r="E135" i="3"/>
  <c r="F135" i="3" s="1"/>
  <c r="G129" i="1"/>
  <c r="H129" i="1" s="1"/>
  <c r="E130" i="1"/>
  <c r="F130" i="1" s="1"/>
  <c r="AS130" i="1"/>
  <c r="AR129" i="1"/>
  <c r="AY129" i="1"/>
  <c r="BR131" i="3" l="1"/>
  <c r="AU131" i="3"/>
  <c r="AV131" i="3" s="1"/>
  <c r="AV130" i="3"/>
  <c r="AT130" i="3"/>
  <c r="BQ913" i="1"/>
  <c r="AU913" i="1" s="1"/>
  <c r="AV913" i="1" s="1"/>
  <c r="BI79" i="1" s="1"/>
  <c r="BO914" i="1"/>
  <c r="BR134" i="1"/>
  <c r="BQ132" i="3"/>
  <c r="BO133" i="3"/>
  <c r="BO135" i="1"/>
  <c r="BQ135" i="1" s="1"/>
  <c r="AU135" i="1" s="1"/>
  <c r="AY133" i="3"/>
  <c r="AS136" i="3"/>
  <c r="AR135" i="3"/>
  <c r="G131" i="3"/>
  <c r="H131" i="3" s="1"/>
  <c r="E136" i="3"/>
  <c r="F136" i="3" s="1"/>
  <c r="G130" i="1"/>
  <c r="H130" i="1" s="1"/>
  <c r="E131" i="1"/>
  <c r="F131" i="1" s="1"/>
  <c r="AY130" i="1"/>
  <c r="AS131" i="1"/>
  <c r="AR130" i="1"/>
  <c r="AT131" i="3" l="1"/>
  <c r="BF14" i="3"/>
  <c r="AW130" i="3"/>
  <c r="BG14" i="3"/>
  <c r="AW131" i="3"/>
  <c r="BR132" i="3"/>
  <c r="AU132" i="3"/>
  <c r="BO915" i="1"/>
  <c r="BQ914" i="1"/>
  <c r="AU914" i="1" s="1"/>
  <c r="AV914" i="1" s="1"/>
  <c r="BJ79" i="1" s="1"/>
  <c r="BR135" i="1"/>
  <c r="BQ133" i="3"/>
  <c r="BO134" i="3"/>
  <c r="BO136" i="1"/>
  <c r="BQ136" i="1" s="1"/>
  <c r="AU136" i="1" s="1"/>
  <c r="AY134" i="3"/>
  <c r="AS137" i="3"/>
  <c r="AR136" i="3"/>
  <c r="G132" i="3"/>
  <c r="H132" i="3" s="1"/>
  <c r="E137" i="3"/>
  <c r="F137" i="3" s="1"/>
  <c r="G131" i="1"/>
  <c r="H131" i="1" s="1"/>
  <c r="E132" i="1"/>
  <c r="F132" i="1" s="1"/>
  <c r="AS132" i="1"/>
  <c r="AR131" i="1"/>
  <c r="AY131" i="1"/>
  <c r="BR133" i="3" l="1"/>
  <c r="AU133" i="3"/>
  <c r="AV133" i="3" s="1"/>
  <c r="AV132" i="3"/>
  <c r="AT132" i="3"/>
  <c r="BQ915" i="1"/>
  <c r="AU915" i="1" s="1"/>
  <c r="AV915" i="1" s="1"/>
  <c r="BK79" i="1" s="1"/>
  <c r="BL79" i="1" s="1"/>
  <c r="BO916" i="1"/>
  <c r="BR136" i="1"/>
  <c r="BQ134" i="3"/>
  <c r="BO135" i="3"/>
  <c r="BO137" i="1"/>
  <c r="BQ137" i="1" s="1"/>
  <c r="AU137" i="1" s="1"/>
  <c r="AY135" i="3"/>
  <c r="AR137" i="3"/>
  <c r="AS138" i="3"/>
  <c r="G133" i="3"/>
  <c r="H133" i="3" s="1"/>
  <c r="E138" i="3"/>
  <c r="F138" i="3" s="1"/>
  <c r="G132" i="1"/>
  <c r="H132" i="1" s="1"/>
  <c r="E133" i="1"/>
  <c r="F133" i="1" s="1"/>
  <c r="AY132" i="1"/>
  <c r="AS133" i="1"/>
  <c r="AR132" i="1"/>
  <c r="AT133" i="3" l="1"/>
  <c r="BR134" i="3"/>
  <c r="AU134" i="3"/>
  <c r="AV134" i="3" s="1"/>
  <c r="BH14" i="3"/>
  <c r="AW132" i="3"/>
  <c r="BI14" i="3"/>
  <c r="AW133" i="3"/>
  <c r="BO917" i="1"/>
  <c r="BQ916" i="1"/>
  <c r="AU916" i="1" s="1"/>
  <c r="AV916" i="1" s="1"/>
  <c r="AZ80" i="1" s="1"/>
  <c r="BR137" i="1"/>
  <c r="BQ135" i="3"/>
  <c r="BO136" i="3"/>
  <c r="BO138" i="1"/>
  <c r="BQ138" i="1" s="1"/>
  <c r="AU138" i="1" s="1"/>
  <c r="AY136" i="3"/>
  <c r="AR138" i="3"/>
  <c r="AS139" i="3"/>
  <c r="G134" i="3"/>
  <c r="H134" i="3" s="1"/>
  <c r="E139" i="3"/>
  <c r="F139" i="3" s="1"/>
  <c r="G133" i="1"/>
  <c r="H133" i="1" s="1"/>
  <c r="E134" i="1"/>
  <c r="F134" i="1" s="1"/>
  <c r="AS134" i="1"/>
  <c r="AR133" i="1"/>
  <c r="AY133" i="1"/>
  <c r="AT134" i="3" l="1"/>
  <c r="BJ14" i="3"/>
  <c r="AW134" i="3"/>
  <c r="BR135" i="3"/>
  <c r="AU135" i="3"/>
  <c r="AV135" i="3" s="1"/>
  <c r="BQ917" i="1"/>
  <c r="AU917" i="1" s="1"/>
  <c r="AV917" i="1" s="1"/>
  <c r="BA80" i="1" s="1"/>
  <c r="BO918" i="1"/>
  <c r="BR138" i="1"/>
  <c r="BQ136" i="3"/>
  <c r="BO137" i="3"/>
  <c r="BO139" i="1"/>
  <c r="BQ139" i="1" s="1"/>
  <c r="AU139" i="1" s="1"/>
  <c r="AY137" i="3"/>
  <c r="AR139" i="3"/>
  <c r="AS140" i="3"/>
  <c r="G135" i="3"/>
  <c r="H135" i="3" s="1"/>
  <c r="E140" i="3"/>
  <c r="F140" i="3" s="1"/>
  <c r="G134" i="1"/>
  <c r="H134" i="1" s="1"/>
  <c r="E135" i="1"/>
  <c r="F135" i="1" s="1"/>
  <c r="AY134" i="1"/>
  <c r="AS135" i="1"/>
  <c r="AR134" i="1"/>
  <c r="BK14" i="3" l="1"/>
  <c r="AW135" i="3"/>
  <c r="BR136" i="3"/>
  <c r="AU136" i="3"/>
  <c r="AT135" i="3"/>
  <c r="BO919" i="1"/>
  <c r="BQ918" i="1"/>
  <c r="AU918" i="1" s="1"/>
  <c r="AV918" i="1" s="1"/>
  <c r="BB80" i="1" s="1"/>
  <c r="BR139" i="1"/>
  <c r="BQ137" i="3"/>
  <c r="BO138" i="3"/>
  <c r="BO140" i="1"/>
  <c r="BQ140" i="1" s="1"/>
  <c r="AU140" i="1" s="1"/>
  <c r="AY138" i="3"/>
  <c r="AS141" i="3"/>
  <c r="AR140" i="3"/>
  <c r="G136" i="3"/>
  <c r="H136" i="3" s="1"/>
  <c r="E141" i="3"/>
  <c r="F141" i="3" s="1"/>
  <c r="G135" i="1"/>
  <c r="H135" i="1" s="1"/>
  <c r="E136" i="1"/>
  <c r="F136" i="1" s="1"/>
  <c r="AS136" i="1"/>
  <c r="AR135" i="1"/>
  <c r="AY135" i="1"/>
  <c r="BR137" i="3" l="1"/>
  <c r="AU137" i="3"/>
  <c r="AV137" i="3" s="1"/>
  <c r="AV136" i="3"/>
  <c r="AT136" i="3"/>
  <c r="BL14" i="3"/>
  <c r="BM14" i="3"/>
  <c r="AP15" i="3" s="1"/>
  <c r="BQ919" i="1"/>
  <c r="AU919" i="1" s="1"/>
  <c r="AV919" i="1" s="1"/>
  <c r="BC80" i="1" s="1"/>
  <c r="BO920" i="1"/>
  <c r="BR140" i="1"/>
  <c r="BQ138" i="3"/>
  <c r="BO139" i="3"/>
  <c r="BO141" i="1"/>
  <c r="BQ141" i="1" s="1"/>
  <c r="AU141" i="1" s="1"/>
  <c r="AY139" i="3"/>
  <c r="AR141" i="3"/>
  <c r="AS142" i="3"/>
  <c r="G137" i="3"/>
  <c r="H137" i="3" s="1"/>
  <c r="E142" i="3"/>
  <c r="F142" i="3" s="1"/>
  <c r="G136" i="1"/>
  <c r="H136" i="1" s="1"/>
  <c r="E137" i="1"/>
  <c r="F137" i="1" s="1"/>
  <c r="AY136" i="1"/>
  <c r="AS137" i="1"/>
  <c r="AR136" i="1"/>
  <c r="AT137" i="3" l="1"/>
  <c r="AZ15" i="3"/>
  <c r="AW136" i="3"/>
  <c r="BA15" i="3"/>
  <c r="AW137" i="3"/>
  <c r="BR138" i="3"/>
  <c r="AU138" i="3"/>
  <c r="BO921" i="1"/>
  <c r="BQ920" i="1"/>
  <c r="AU920" i="1" s="1"/>
  <c r="AV920" i="1" s="1"/>
  <c r="BD80" i="1" s="1"/>
  <c r="BR141" i="1"/>
  <c r="BQ139" i="3"/>
  <c r="BO140" i="3"/>
  <c r="BO142" i="1"/>
  <c r="BQ142" i="1" s="1"/>
  <c r="AU142" i="1" s="1"/>
  <c r="AY140" i="3"/>
  <c r="AS143" i="3"/>
  <c r="AR142" i="3"/>
  <c r="G138" i="3"/>
  <c r="H138" i="3" s="1"/>
  <c r="E143" i="3"/>
  <c r="F143" i="3" s="1"/>
  <c r="G137" i="1"/>
  <c r="H137" i="1" s="1"/>
  <c r="E138" i="1"/>
  <c r="F138" i="1" s="1"/>
  <c r="AS138" i="1"/>
  <c r="AR137" i="1"/>
  <c r="AY137" i="1"/>
  <c r="BR139" i="3" l="1"/>
  <c r="AU139" i="3"/>
  <c r="AV139" i="3" s="1"/>
  <c r="AT138" i="3"/>
  <c r="AV138" i="3"/>
  <c r="BQ921" i="1"/>
  <c r="AU921" i="1" s="1"/>
  <c r="AV921" i="1" s="1"/>
  <c r="BE80" i="1" s="1"/>
  <c r="BO922" i="1"/>
  <c r="BR142" i="1"/>
  <c r="BQ140" i="3"/>
  <c r="BO141" i="3"/>
  <c r="BO143" i="1"/>
  <c r="BQ143" i="1" s="1"/>
  <c r="AU143" i="1" s="1"/>
  <c r="AR143" i="3"/>
  <c r="AS144" i="3"/>
  <c r="AY141" i="3"/>
  <c r="G139" i="3"/>
  <c r="H139" i="3" s="1"/>
  <c r="E144" i="3"/>
  <c r="F144" i="3" s="1"/>
  <c r="G138" i="1"/>
  <c r="H138" i="1" s="1"/>
  <c r="E139" i="1"/>
  <c r="F139" i="1" s="1"/>
  <c r="AY138" i="1"/>
  <c r="AS139" i="1"/>
  <c r="AR138" i="1"/>
  <c r="AT139" i="3" l="1"/>
  <c r="BB15" i="3"/>
  <c r="AW138" i="3"/>
  <c r="BR140" i="3"/>
  <c r="AU140" i="3"/>
  <c r="BC15" i="3"/>
  <c r="AW139" i="3"/>
  <c r="BO923" i="1"/>
  <c r="BQ922" i="1"/>
  <c r="AU922" i="1" s="1"/>
  <c r="AV922" i="1" s="1"/>
  <c r="BF80" i="1" s="1"/>
  <c r="BR143" i="1"/>
  <c r="BQ141" i="3"/>
  <c r="BO142" i="3"/>
  <c r="BO144" i="1"/>
  <c r="BQ144" i="1" s="1"/>
  <c r="AU144" i="1" s="1"/>
  <c r="AY142" i="3"/>
  <c r="AS145" i="3"/>
  <c r="AR144" i="3"/>
  <c r="G140" i="3"/>
  <c r="H140" i="3" s="1"/>
  <c r="E145" i="3"/>
  <c r="F145" i="3" s="1"/>
  <c r="G139" i="1"/>
  <c r="H139" i="1" s="1"/>
  <c r="E140" i="1"/>
  <c r="F140" i="1" s="1"/>
  <c r="AS140" i="1"/>
  <c r="AR139" i="1"/>
  <c r="AY139" i="1"/>
  <c r="BR141" i="3" l="1"/>
  <c r="AU141" i="3"/>
  <c r="AV141" i="3" s="1"/>
  <c r="AV140" i="3"/>
  <c r="AT140" i="3"/>
  <c r="BQ923" i="1"/>
  <c r="AU923" i="1" s="1"/>
  <c r="AV923" i="1" s="1"/>
  <c r="BG80" i="1" s="1"/>
  <c r="BO924" i="1"/>
  <c r="BR144" i="1"/>
  <c r="BQ142" i="3"/>
  <c r="BO143" i="3"/>
  <c r="BO145" i="1"/>
  <c r="BQ145" i="1" s="1"/>
  <c r="AU145" i="1" s="1"/>
  <c r="AY143" i="3"/>
  <c r="AR145" i="3"/>
  <c r="AS146" i="3"/>
  <c r="G141" i="3"/>
  <c r="H141" i="3" s="1"/>
  <c r="E146" i="3"/>
  <c r="F146" i="3" s="1"/>
  <c r="G140" i="1"/>
  <c r="H140" i="1" s="1"/>
  <c r="E141" i="1"/>
  <c r="F141" i="1" s="1"/>
  <c r="AY140" i="1"/>
  <c r="AS141" i="1"/>
  <c r="AR140" i="1"/>
  <c r="AT141" i="3" l="1"/>
  <c r="BD15" i="3"/>
  <c r="AW140" i="3"/>
  <c r="BE15" i="3"/>
  <c r="AW141" i="3"/>
  <c r="BR142" i="3"/>
  <c r="AU142" i="3"/>
  <c r="BO925" i="1"/>
  <c r="BQ924" i="1"/>
  <c r="AU924" i="1" s="1"/>
  <c r="AV924" i="1" s="1"/>
  <c r="BH80" i="1" s="1"/>
  <c r="BR145" i="1"/>
  <c r="BQ143" i="3"/>
  <c r="BO144" i="3"/>
  <c r="BO146" i="1"/>
  <c r="BQ146" i="1" s="1"/>
  <c r="AU146" i="1" s="1"/>
  <c r="AS147" i="3"/>
  <c r="AR146" i="3"/>
  <c r="AY144" i="3"/>
  <c r="G142" i="3"/>
  <c r="H142" i="3" s="1"/>
  <c r="E147" i="3"/>
  <c r="F147" i="3" s="1"/>
  <c r="G141" i="1"/>
  <c r="H141" i="1" s="1"/>
  <c r="E142" i="1"/>
  <c r="F142" i="1" s="1"/>
  <c r="AS142" i="1"/>
  <c r="AR141" i="1"/>
  <c r="AY141" i="1"/>
  <c r="AT142" i="3" l="1"/>
  <c r="AV142" i="3"/>
  <c r="BR143" i="3"/>
  <c r="AU143" i="3"/>
  <c r="AV143" i="3" s="1"/>
  <c r="BQ925" i="1"/>
  <c r="AU925" i="1" s="1"/>
  <c r="AV925" i="1" s="1"/>
  <c r="BI80" i="1" s="1"/>
  <c r="BO926" i="1"/>
  <c r="BR146" i="1"/>
  <c r="BQ144" i="3"/>
  <c r="BO145" i="3"/>
  <c r="BO147" i="1"/>
  <c r="BQ147" i="1" s="1"/>
  <c r="AU147" i="1" s="1"/>
  <c r="AR147" i="3"/>
  <c r="AS148" i="3"/>
  <c r="AY145" i="3"/>
  <c r="G143" i="3"/>
  <c r="H143" i="3" s="1"/>
  <c r="E148" i="3"/>
  <c r="F148" i="3" s="1"/>
  <c r="G142" i="1"/>
  <c r="H142" i="1" s="1"/>
  <c r="E143" i="1"/>
  <c r="F143" i="1" s="1"/>
  <c r="AY142" i="1"/>
  <c r="AS143" i="1"/>
  <c r="AR142" i="1"/>
  <c r="BF15" i="3" l="1"/>
  <c r="AW142" i="3"/>
  <c r="BG15" i="3"/>
  <c r="AW143" i="3"/>
  <c r="BR144" i="3"/>
  <c r="AU144" i="3"/>
  <c r="AV144" i="3" s="1"/>
  <c r="AT143" i="3"/>
  <c r="BO927" i="1"/>
  <c r="BQ926" i="1"/>
  <c r="AU926" i="1" s="1"/>
  <c r="AV926" i="1" s="1"/>
  <c r="BJ80" i="1" s="1"/>
  <c r="BR147" i="1"/>
  <c r="BQ145" i="3"/>
  <c r="BO146" i="3"/>
  <c r="BO148" i="1"/>
  <c r="BQ148" i="1" s="1"/>
  <c r="AU148" i="1" s="1"/>
  <c r="AS149" i="3"/>
  <c r="AR148" i="3"/>
  <c r="AY146" i="3"/>
  <c r="G144" i="3"/>
  <c r="H144" i="3" s="1"/>
  <c r="E149" i="3"/>
  <c r="F149" i="3" s="1"/>
  <c r="G143" i="1"/>
  <c r="H143" i="1" s="1"/>
  <c r="E144" i="1"/>
  <c r="F144" i="1" s="1"/>
  <c r="AS144" i="1"/>
  <c r="AR143" i="1"/>
  <c r="AY143" i="1"/>
  <c r="BR145" i="3" l="1"/>
  <c r="AU145" i="3"/>
  <c r="AV145" i="3" s="1"/>
  <c r="BH15" i="3"/>
  <c r="AW144" i="3"/>
  <c r="AT144" i="3"/>
  <c r="BQ927" i="1"/>
  <c r="AU927" i="1" s="1"/>
  <c r="AV927" i="1" s="1"/>
  <c r="BK80" i="1" s="1"/>
  <c r="BL80" i="1" s="1"/>
  <c r="BO928" i="1"/>
  <c r="BR148" i="1"/>
  <c r="BQ146" i="3"/>
  <c r="BO147" i="3"/>
  <c r="BO149" i="1"/>
  <c r="BQ149" i="1" s="1"/>
  <c r="AU149" i="1" s="1"/>
  <c r="AR149" i="3"/>
  <c r="AS150" i="3"/>
  <c r="AY147" i="3"/>
  <c r="G145" i="3"/>
  <c r="H145" i="3" s="1"/>
  <c r="E150" i="3"/>
  <c r="F150" i="3" s="1"/>
  <c r="G144" i="1"/>
  <c r="H144" i="1" s="1"/>
  <c r="E145" i="1"/>
  <c r="F145" i="1" s="1"/>
  <c r="AY144" i="1"/>
  <c r="AS145" i="1"/>
  <c r="AR144" i="1"/>
  <c r="BI15" i="3" l="1"/>
  <c r="AW145" i="3"/>
  <c r="BR146" i="3"/>
  <c r="AU146" i="3"/>
  <c r="AT145" i="3"/>
  <c r="BO929" i="1"/>
  <c r="BQ928" i="1"/>
  <c r="AU928" i="1" s="1"/>
  <c r="AV928" i="1" s="1"/>
  <c r="AZ81" i="1" s="1"/>
  <c r="BR149" i="1"/>
  <c r="BQ147" i="3"/>
  <c r="BO148" i="3"/>
  <c r="BO150" i="1"/>
  <c r="BQ150" i="1" s="1"/>
  <c r="AU150" i="1" s="1"/>
  <c r="AS151" i="3"/>
  <c r="AR150" i="3"/>
  <c r="AY148" i="3"/>
  <c r="G146" i="3"/>
  <c r="H146" i="3" s="1"/>
  <c r="E151" i="3"/>
  <c r="F151" i="3" s="1"/>
  <c r="G145" i="1"/>
  <c r="H145" i="1" s="1"/>
  <c r="E146" i="1"/>
  <c r="F146" i="1" s="1"/>
  <c r="AY145" i="1"/>
  <c r="AS146" i="1"/>
  <c r="AR145" i="1"/>
  <c r="BR147" i="3" l="1"/>
  <c r="AU147" i="3"/>
  <c r="AV147" i="3" s="1"/>
  <c r="AV146" i="3"/>
  <c r="AT146" i="3"/>
  <c r="BQ929" i="1"/>
  <c r="AU929" i="1" s="1"/>
  <c r="AV929" i="1" s="1"/>
  <c r="BA81" i="1" s="1"/>
  <c r="BO930" i="1"/>
  <c r="BR150" i="1"/>
  <c r="BQ148" i="3"/>
  <c r="BO149" i="3"/>
  <c r="BO151" i="1"/>
  <c r="BQ151" i="1" s="1"/>
  <c r="AU151" i="1" s="1"/>
  <c r="AR151" i="3"/>
  <c r="AS152" i="3"/>
  <c r="AY149" i="3"/>
  <c r="G147" i="3"/>
  <c r="H147" i="3" s="1"/>
  <c r="E152" i="3"/>
  <c r="F152" i="3" s="1"/>
  <c r="G146" i="1"/>
  <c r="H146" i="1" s="1"/>
  <c r="E147" i="1"/>
  <c r="F147" i="1" s="1"/>
  <c r="AS147" i="1"/>
  <c r="AR146" i="1"/>
  <c r="AY146" i="1"/>
  <c r="AT147" i="3" l="1"/>
  <c r="BJ15" i="3"/>
  <c r="AW146" i="3"/>
  <c r="BR148" i="3"/>
  <c r="AU148" i="3"/>
  <c r="AV148" i="3" s="1"/>
  <c r="BK15" i="3"/>
  <c r="AW147" i="3"/>
  <c r="BO931" i="1"/>
  <c r="BQ930" i="1"/>
  <c r="AU930" i="1" s="1"/>
  <c r="AV930" i="1" s="1"/>
  <c r="BB81" i="1" s="1"/>
  <c r="BR151" i="1"/>
  <c r="BQ149" i="3"/>
  <c r="BO150" i="3"/>
  <c r="BO152" i="1"/>
  <c r="BQ152" i="1" s="1"/>
  <c r="AU152" i="1" s="1"/>
  <c r="AY150" i="3"/>
  <c r="AR152" i="3"/>
  <c r="AS153" i="3"/>
  <c r="G148" i="3"/>
  <c r="H148" i="3" s="1"/>
  <c r="E153" i="3"/>
  <c r="F153" i="3" s="1"/>
  <c r="G147" i="1"/>
  <c r="H147" i="1" s="1"/>
  <c r="E148" i="1"/>
  <c r="F148" i="1" s="1"/>
  <c r="AY147" i="1"/>
  <c r="AS148" i="1"/>
  <c r="AR147" i="1"/>
  <c r="AT148" i="3" l="1"/>
  <c r="BL15" i="3"/>
  <c r="BM15" i="3"/>
  <c r="AP16" i="3" s="1"/>
  <c r="AW148" i="3"/>
  <c r="AZ16" i="3"/>
  <c r="BR149" i="3"/>
  <c r="AU149" i="3"/>
  <c r="AV149" i="3" s="1"/>
  <c r="BQ931" i="1"/>
  <c r="AU931" i="1" s="1"/>
  <c r="AV931" i="1" s="1"/>
  <c r="BC81" i="1" s="1"/>
  <c r="BO932" i="1"/>
  <c r="BR152" i="1"/>
  <c r="BQ150" i="3"/>
  <c r="BO151" i="3"/>
  <c r="BO153" i="1"/>
  <c r="BQ153" i="1" s="1"/>
  <c r="AU153" i="1" s="1"/>
  <c r="AY151" i="3"/>
  <c r="AR153" i="3"/>
  <c r="AS154" i="3"/>
  <c r="G149" i="3"/>
  <c r="H149" i="3" s="1"/>
  <c r="E154" i="3"/>
  <c r="F154" i="3" s="1"/>
  <c r="G148" i="1"/>
  <c r="H148" i="1" s="1"/>
  <c r="E149" i="1"/>
  <c r="F149" i="1" s="1"/>
  <c r="AS149" i="1"/>
  <c r="AR148" i="1"/>
  <c r="AY148" i="1"/>
  <c r="AT149" i="3" l="1"/>
  <c r="BR150" i="3"/>
  <c r="AU150" i="3"/>
  <c r="BA16" i="3"/>
  <c r="AW149" i="3"/>
  <c r="BO933" i="1"/>
  <c r="BQ932" i="1"/>
  <c r="AU932" i="1" s="1"/>
  <c r="AV932" i="1" s="1"/>
  <c r="BD81" i="1" s="1"/>
  <c r="BR153" i="1"/>
  <c r="BQ151" i="3"/>
  <c r="BO152" i="3"/>
  <c r="BO154" i="1"/>
  <c r="BQ154" i="1" s="1"/>
  <c r="AU154" i="1" s="1"/>
  <c r="AY152" i="3"/>
  <c r="AS155" i="3"/>
  <c r="AR154" i="3"/>
  <c r="G150" i="3"/>
  <c r="H150" i="3" s="1"/>
  <c r="E155" i="3"/>
  <c r="F155" i="3" s="1"/>
  <c r="G149" i="1"/>
  <c r="H149" i="1" s="1"/>
  <c r="E150" i="1"/>
  <c r="F150" i="1" s="1"/>
  <c r="AY149" i="1"/>
  <c r="AS150" i="1"/>
  <c r="AR149" i="1"/>
  <c r="AT150" i="3" l="1"/>
  <c r="AV150" i="3"/>
  <c r="BR151" i="3"/>
  <c r="AU151" i="3"/>
  <c r="AV151" i="3" s="1"/>
  <c r="BQ933" i="1"/>
  <c r="AU933" i="1" s="1"/>
  <c r="AV933" i="1" s="1"/>
  <c r="BE81" i="1" s="1"/>
  <c r="BO934" i="1"/>
  <c r="BR154" i="1"/>
  <c r="BQ152" i="3"/>
  <c r="BO153" i="3"/>
  <c r="BO155" i="1"/>
  <c r="BQ155" i="1" s="1"/>
  <c r="AU155" i="1" s="1"/>
  <c r="AY153" i="3"/>
  <c r="AR155" i="3"/>
  <c r="AS156" i="3"/>
  <c r="G151" i="3"/>
  <c r="H151" i="3" s="1"/>
  <c r="E156" i="3"/>
  <c r="F156" i="3" s="1"/>
  <c r="G150" i="1"/>
  <c r="H150" i="1" s="1"/>
  <c r="E151" i="1"/>
  <c r="F151" i="1" s="1"/>
  <c r="AY150" i="1"/>
  <c r="AS151" i="1"/>
  <c r="AR150" i="1"/>
  <c r="BC16" i="3" l="1"/>
  <c r="AW151" i="3"/>
  <c r="BB16" i="3"/>
  <c r="AW150" i="3"/>
  <c r="AT151" i="3"/>
  <c r="BR152" i="3"/>
  <c r="AU152" i="3"/>
  <c r="BO935" i="1"/>
  <c r="BQ934" i="1"/>
  <c r="AU934" i="1" s="1"/>
  <c r="AV934" i="1" s="1"/>
  <c r="BF81" i="1" s="1"/>
  <c r="BR155" i="1"/>
  <c r="BQ153" i="3"/>
  <c r="BO154" i="3"/>
  <c r="BO156" i="1"/>
  <c r="BQ156" i="1" s="1"/>
  <c r="AU156" i="1" s="1"/>
  <c r="AY154" i="3"/>
  <c r="AS157" i="3"/>
  <c r="AR156" i="3"/>
  <c r="G152" i="3"/>
  <c r="H152" i="3" s="1"/>
  <c r="E157" i="3"/>
  <c r="F157" i="3" s="1"/>
  <c r="G151" i="1"/>
  <c r="H151" i="1" s="1"/>
  <c r="E152" i="1"/>
  <c r="F152" i="1" s="1"/>
  <c r="AS152" i="1"/>
  <c r="AR151" i="1"/>
  <c r="AY151" i="1"/>
  <c r="AT152" i="3" l="1"/>
  <c r="AV152" i="3"/>
  <c r="BR153" i="3"/>
  <c r="AU153" i="3"/>
  <c r="AV153" i="3" s="1"/>
  <c r="BQ935" i="1"/>
  <c r="AU935" i="1" s="1"/>
  <c r="AV935" i="1" s="1"/>
  <c r="BG81" i="1" s="1"/>
  <c r="BO936" i="1"/>
  <c r="BR156" i="1"/>
  <c r="BQ154" i="3"/>
  <c r="BO155" i="3"/>
  <c r="BO157" i="1"/>
  <c r="BQ157" i="1" s="1"/>
  <c r="AU157" i="1" s="1"/>
  <c r="BB154" i="3"/>
  <c r="BE154" i="3"/>
  <c r="BH154" i="3"/>
  <c r="BI154" i="3"/>
  <c r="AY155" i="3"/>
  <c r="BC154" i="3"/>
  <c r="AZ154" i="3"/>
  <c r="BJ154" i="3"/>
  <c r="BK154" i="3"/>
  <c r="BA154" i="3"/>
  <c r="BD154" i="3"/>
  <c r="BG154" i="3"/>
  <c r="BF154" i="3"/>
  <c r="AR157" i="3"/>
  <c r="AS158" i="3"/>
  <c r="G153" i="3"/>
  <c r="H153" i="3" s="1"/>
  <c r="E158" i="3"/>
  <c r="F158" i="3" s="1"/>
  <c r="G152" i="1"/>
  <c r="H152" i="1" s="1"/>
  <c r="E153" i="1"/>
  <c r="F153" i="1" s="1"/>
  <c r="AY152" i="1"/>
  <c r="AS153" i="1"/>
  <c r="AR152" i="1"/>
  <c r="BR154" i="3" l="1"/>
  <c r="AU154" i="3"/>
  <c r="BE16" i="3"/>
  <c r="AW153" i="3"/>
  <c r="BD16" i="3"/>
  <c r="AW152" i="3"/>
  <c r="AT153" i="3"/>
  <c r="BO937" i="1"/>
  <c r="BQ936" i="1"/>
  <c r="AU936" i="1" s="1"/>
  <c r="AV936" i="1" s="1"/>
  <c r="BH81" i="1" s="1"/>
  <c r="BR157" i="1"/>
  <c r="BQ155" i="3"/>
  <c r="BO156" i="3"/>
  <c r="BO158" i="1"/>
  <c r="BQ158" i="1" s="1"/>
  <c r="AU158" i="1" s="1"/>
  <c r="BG155" i="3"/>
  <c r="BA155" i="3"/>
  <c r="BI155" i="3"/>
  <c r="AY156" i="3"/>
  <c r="BE155" i="3"/>
  <c r="BD155" i="3"/>
  <c r="AZ155" i="3"/>
  <c r="BB155" i="3"/>
  <c r="BC155" i="3"/>
  <c r="BH155" i="3"/>
  <c r="BF155" i="3"/>
  <c r="BJ155" i="3"/>
  <c r="BK155" i="3"/>
  <c r="AS159" i="3"/>
  <c r="AR158" i="3"/>
  <c r="BL154" i="3"/>
  <c r="G154" i="3"/>
  <c r="H154" i="3" s="1"/>
  <c r="E159" i="3"/>
  <c r="F159" i="3" s="1"/>
  <c r="G153" i="1"/>
  <c r="H153" i="1" s="1"/>
  <c r="E154" i="1"/>
  <c r="F154" i="1" s="1"/>
  <c r="AS154" i="1"/>
  <c r="AR153" i="1"/>
  <c r="AY153" i="1"/>
  <c r="BR155" i="3" l="1"/>
  <c r="AU155" i="3"/>
  <c r="AV155" i="3" s="1"/>
  <c r="AV154" i="3"/>
  <c r="AT154" i="3"/>
  <c r="BQ937" i="1"/>
  <c r="AU937" i="1" s="1"/>
  <c r="AV937" i="1" s="1"/>
  <c r="BI81" i="1" s="1"/>
  <c r="BO938" i="1"/>
  <c r="BR158" i="1"/>
  <c r="BQ156" i="3"/>
  <c r="BO157" i="3"/>
  <c r="BO159" i="1"/>
  <c r="BQ159" i="1" s="1"/>
  <c r="AU159" i="1" s="1"/>
  <c r="AR159" i="3"/>
  <c r="AS160" i="3"/>
  <c r="BB156" i="3"/>
  <c r="BH156" i="3"/>
  <c r="AY157" i="3"/>
  <c r="BI156" i="3"/>
  <c r="BE156" i="3"/>
  <c r="BC156" i="3"/>
  <c r="AZ156" i="3"/>
  <c r="BD156" i="3"/>
  <c r="BK156" i="3"/>
  <c r="BA156" i="3"/>
  <c r="BG156" i="3"/>
  <c r="BF156" i="3"/>
  <c r="BJ156" i="3"/>
  <c r="BL155" i="3"/>
  <c r="G155" i="3"/>
  <c r="H155" i="3" s="1"/>
  <c r="E160" i="3"/>
  <c r="F160" i="3" s="1"/>
  <c r="G154" i="1"/>
  <c r="H154" i="1" s="1"/>
  <c r="E155" i="1"/>
  <c r="F155" i="1" s="1"/>
  <c r="AS155" i="1"/>
  <c r="AR154" i="1"/>
  <c r="AT155" i="3" l="1"/>
  <c r="BR156" i="3"/>
  <c r="AU156" i="3"/>
  <c r="BF16" i="3"/>
  <c r="AW154" i="3"/>
  <c r="BG16" i="3"/>
  <c r="AW155" i="3"/>
  <c r="BO939" i="1"/>
  <c r="BQ938" i="1"/>
  <c r="AU938" i="1" s="1"/>
  <c r="AV938" i="1" s="1"/>
  <c r="BJ81" i="1" s="1"/>
  <c r="BR159" i="1"/>
  <c r="BQ157" i="3"/>
  <c r="BO158" i="3"/>
  <c r="BO160" i="1"/>
  <c r="BQ160" i="1" s="1"/>
  <c r="AU160" i="1" s="1"/>
  <c r="BG157" i="3"/>
  <c r="BA157" i="3"/>
  <c r="BC157" i="3"/>
  <c r="AY158" i="3"/>
  <c r="BE157" i="3"/>
  <c r="BB157" i="3"/>
  <c r="BD157" i="3"/>
  <c r="BH157" i="3"/>
  <c r="BI157" i="3"/>
  <c r="BF157" i="3"/>
  <c r="BK157" i="3"/>
  <c r="BJ157" i="3"/>
  <c r="AZ157" i="3"/>
  <c r="AS161" i="3"/>
  <c r="AR160" i="3"/>
  <c r="BL156" i="3"/>
  <c r="G156" i="3"/>
  <c r="H156" i="3" s="1"/>
  <c r="E161" i="3"/>
  <c r="F161" i="3" s="1"/>
  <c r="G155" i="1"/>
  <c r="H155" i="1" s="1"/>
  <c r="E156" i="1"/>
  <c r="F156" i="1" s="1"/>
  <c r="AS156" i="1"/>
  <c r="AR155" i="1"/>
  <c r="AV156" i="3" l="1"/>
  <c r="AT156" i="3"/>
  <c r="BR157" i="3"/>
  <c r="AU157" i="3"/>
  <c r="AV157" i="3" s="1"/>
  <c r="BQ939" i="1"/>
  <c r="AU939" i="1" s="1"/>
  <c r="AV939" i="1" s="1"/>
  <c r="BK81" i="1" s="1"/>
  <c r="BL81" i="1" s="1"/>
  <c r="BO940" i="1"/>
  <c r="BR160" i="1"/>
  <c r="BQ158" i="3"/>
  <c r="BO159" i="3"/>
  <c r="BO161" i="1"/>
  <c r="BQ161" i="1" s="1"/>
  <c r="AU161" i="1" s="1"/>
  <c r="BL157" i="3"/>
  <c r="BB158" i="3"/>
  <c r="BH158" i="3"/>
  <c r="BD158" i="3"/>
  <c r="BE158" i="3"/>
  <c r="AY159" i="3"/>
  <c r="BJ158" i="3"/>
  <c r="BI158" i="3"/>
  <c r="BC158" i="3"/>
  <c r="AZ158" i="3"/>
  <c r="BK158" i="3"/>
  <c r="BA158" i="3"/>
  <c r="BG158" i="3"/>
  <c r="BF158" i="3"/>
  <c r="AR161" i="3"/>
  <c r="AS162" i="3"/>
  <c r="G157" i="3"/>
  <c r="H157" i="3" s="1"/>
  <c r="E162" i="3"/>
  <c r="F162" i="3" s="1"/>
  <c r="G156" i="1"/>
  <c r="H156" i="1" s="1"/>
  <c r="E157" i="1"/>
  <c r="F157" i="1" s="1"/>
  <c r="AS157" i="1"/>
  <c r="AR156" i="1"/>
  <c r="BI16" i="3" l="1"/>
  <c r="AW157" i="3"/>
  <c r="BR158" i="3"/>
  <c r="AU158" i="3"/>
  <c r="AT157" i="3"/>
  <c r="BH16" i="3"/>
  <c r="AW156" i="3"/>
  <c r="BO941" i="1"/>
  <c r="BQ940" i="1"/>
  <c r="AU940" i="1" s="1"/>
  <c r="AV940" i="1" s="1"/>
  <c r="AZ82" i="1" s="1"/>
  <c r="BR161" i="1"/>
  <c r="BQ159" i="3"/>
  <c r="BO160" i="3"/>
  <c r="BO162" i="1"/>
  <c r="BQ162" i="1" s="1"/>
  <c r="AU162" i="1" s="1"/>
  <c r="BL158" i="3"/>
  <c r="AS163" i="3"/>
  <c r="AR162" i="3"/>
  <c r="BG159" i="3"/>
  <c r="BA159" i="3"/>
  <c r="BH159" i="3"/>
  <c r="AY160" i="3"/>
  <c r="BE159" i="3"/>
  <c r="AZ159" i="3"/>
  <c r="BB159" i="3"/>
  <c r="BI159" i="3"/>
  <c r="BC159" i="3"/>
  <c r="BF159" i="3"/>
  <c r="BD159" i="3"/>
  <c r="BK159" i="3"/>
  <c r="BJ159" i="3"/>
  <c r="G158" i="3"/>
  <c r="H158" i="3" s="1"/>
  <c r="E163" i="3"/>
  <c r="F163" i="3" s="1"/>
  <c r="G157" i="1"/>
  <c r="H157" i="1" s="1"/>
  <c r="E158" i="1"/>
  <c r="F158" i="1" s="1"/>
  <c r="AS158" i="1"/>
  <c r="AR157" i="1"/>
  <c r="BR159" i="3" l="1"/>
  <c r="AU159" i="3"/>
  <c r="AV159" i="3" s="1"/>
  <c r="AV158" i="3"/>
  <c r="AT158" i="3"/>
  <c r="BQ941" i="1"/>
  <c r="AU941" i="1" s="1"/>
  <c r="AV941" i="1" s="1"/>
  <c r="BA82" i="1" s="1"/>
  <c r="BO942" i="1"/>
  <c r="BR162" i="1"/>
  <c r="BQ160" i="3"/>
  <c r="BO161" i="3"/>
  <c r="BO163" i="1"/>
  <c r="BQ163" i="1" s="1"/>
  <c r="AU163" i="1" s="1"/>
  <c r="AR163" i="3"/>
  <c r="AS164" i="3"/>
  <c r="BL159" i="3"/>
  <c r="BB160" i="3"/>
  <c r="BJ160" i="3"/>
  <c r="BH160" i="3"/>
  <c r="BF160" i="3"/>
  <c r="BI160" i="3"/>
  <c r="BC160" i="3"/>
  <c r="AZ160" i="3"/>
  <c r="BG160" i="3"/>
  <c r="AY161" i="3"/>
  <c r="BK160" i="3"/>
  <c r="BA160" i="3"/>
  <c r="BD160" i="3"/>
  <c r="BE160" i="3"/>
  <c r="G159" i="3"/>
  <c r="H159" i="3" s="1"/>
  <c r="E164" i="3"/>
  <c r="F164" i="3" s="1"/>
  <c r="G158" i="1"/>
  <c r="H158" i="1" s="1"/>
  <c r="E159" i="1"/>
  <c r="F159" i="1" s="1"/>
  <c r="AS159" i="1"/>
  <c r="AR158" i="1"/>
  <c r="AT159" i="3" l="1"/>
  <c r="BR160" i="3"/>
  <c r="AU160" i="3"/>
  <c r="BJ16" i="3"/>
  <c r="AW158" i="3"/>
  <c r="BK16" i="3"/>
  <c r="AW159" i="3"/>
  <c r="BO943" i="1"/>
  <c r="BQ942" i="1"/>
  <c r="AU942" i="1" s="1"/>
  <c r="AV942" i="1" s="1"/>
  <c r="BB82" i="1" s="1"/>
  <c r="BR163" i="1"/>
  <c r="BQ161" i="3"/>
  <c r="BO162" i="3"/>
  <c r="BO164" i="1"/>
  <c r="BQ164" i="1" s="1"/>
  <c r="AU164" i="1" s="1"/>
  <c r="BL160" i="3"/>
  <c r="BG161" i="3"/>
  <c r="BA161" i="3"/>
  <c r="BF161" i="3"/>
  <c r="AZ161" i="3"/>
  <c r="AY162" i="3"/>
  <c r="BE161" i="3"/>
  <c r="BD161" i="3"/>
  <c r="BB161" i="3"/>
  <c r="BH161" i="3"/>
  <c r="BI161" i="3"/>
  <c r="BC161" i="3"/>
  <c r="BJ161" i="3"/>
  <c r="BK161" i="3"/>
  <c r="AS165" i="3"/>
  <c r="AR164" i="3"/>
  <c r="G160" i="3"/>
  <c r="H160" i="3" s="1"/>
  <c r="E165" i="3"/>
  <c r="F165" i="3" s="1"/>
  <c r="G159" i="1"/>
  <c r="H159" i="1" s="1"/>
  <c r="E160" i="1"/>
  <c r="F160" i="1" s="1"/>
  <c r="AS160" i="1"/>
  <c r="AR159" i="1"/>
  <c r="BL16" i="3" l="1"/>
  <c r="BM16" i="3"/>
  <c r="AP17" i="3" s="1"/>
  <c r="AV160" i="3"/>
  <c r="AT160" i="3"/>
  <c r="BR161" i="3"/>
  <c r="AU161" i="3"/>
  <c r="AV161" i="3" s="1"/>
  <c r="BQ943" i="1"/>
  <c r="AU943" i="1" s="1"/>
  <c r="AV943" i="1" s="1"/>
  <c r="BC82" i="1" s="1"/>
  <c r="BO944" i="1"/>
  <c r="BR164" i="1"/>
  <c r="BQ162" i="3"/>
  <c r="BO163" i="3"/>
  <c r="BO165" i="1"/>
  <c r="BQ165" i="1" s="1"/>
  <c r="AU165" i="1" s="1"/>
  <c r="BL161" i="3"/>
  <c r="AS166" i="3"/>
  <c r="AR165" i="3"/>
  <c r="BB162" i="3"/>
  <c r="BH162" i="3"/>
  <c r="BD162" i="3"/>
  <c r="BJ162" i="3"/>
  <c r="BI162" i="3"/>
  <c r="BE162" i="3"/>
  <c r="BC162" i="3"/>
  <c r="AZ162" i="3"/>
  <c r="BK162" i="3"/>
  <c r="BA162" i="3"/>
  <c r="BG162" i="3"/>
  <c r="BF162" i="3"/>
  <c r="AY163" i="3"/>
  <c r="G161" i="3"/>
  <c r="H161" i="3" s="1"/>
  <c r="E166" i="3"/>
  <c r="F166" i="3" s="1"/>
  <c r="G160" i="1"/>
  <c r="H160" i="1" s="1"/>
  <c r="E161" i="1"/>
  <c r="F161" i="1" s="1"/>
  <c r="AS161" i="1"/>
  <c r="AR160" i="1"/>
  <c r="BA17" i="3" l="1"/>
  <c r="AW161" i="3"/>
  <c r="AT161" i="3"/>
  <c r="AZ17" i="3"/>
  <c r="AW160" i="3"/>
  <c r="BR162" i="3"/>
  <c r="AU162" i="3"/>
  <c r="BO945" i="1"/>
  <c r="BQ944" i="1"/>
  <c r="AU944" i="1" s="1"/>
  <c r="AV944" i="1" s="1"/>
  <c r="BD82" i="1" s="1"/>
  <c r="BR165" i="1"/>
  <c r="BQ163" i="3"/>
  <c r="BO164" i="3"/>
  <c r="BO166" i="1"/>
  <c r="BQ166" i="1" s="1"/>
  <c r="AU166" i="1" s="1"/>
  <c r="AR166" i="3"/>
  <c r="AS167" i="3"/>
  <c r="BL162" i="3"/>
  <c r="BG163" i="3"/>
  <c r="BA163" i="3"/>
  <c r="AY164" i="3"/>
  <c r="BE163" i="3"/>
  <c r="BC163" i="3"/>
  <c r="BB163" i="3"/>
  <c r="AZ163" i="3"/>
  <c r="BH163" i="3"/>
  <c r="BF163" i="3"/>
  <c r="BI163" i="3"/>
  <c r="BK163" i="3"/>
  <c r="BJ163" i="3"/>
  <c r="BD163" i="3"/>
  <c r="G162" i="3"/>
  <c r="H162" i="3" s="1"/>
  <c r="E167" i="3"/>
  <c r="F167" i="3" s="1"/>
  <c r="G161" i="1"/>
  <c r="H161" i="1" s="1"/>
  <c r="E162" i="1"/>
  <c r="F162" i="1" s="1"/>
  <c r="AS162" i="1"/>
  <c r="AR161" i="1"/>
  <c r="BR163" i="3" l="1"/>
  <c r="AU163" i="3"/>
  <c r="AV163" i="3" s="1"/>
  <c r="AT162" i="3"/>
  <c r="AV162" i="3"/>
  <c r="BQ945" i="1"/>
  <c r="AU945" i="1" s="1"/>
  <c r="AV945" i="1" s="1"/>
  <c r="BE82" i="1" s="1"/>
  <c r="BO946" i="1"/>
  <c r="BR166" i="1"/>
  <c r="BQ164" i="3"/>
  <c r="BO165" i="3"/>
  <c r="BO167" i="1"/>
  <c r="BQ167" i="1" s="1"/>
  <c r="AU167" i="1" s="1"/>
  <c r="BL163" i="3"/>
  <c r="AR167" i="3"/>
  <c r="AS168" i="3"/>
  <c r="BB164" i="3"/>
  <c r="BD164" i="3"/>
  <c r="AY165" i="3"/>
  <c r="BH164" i="3"/>
  <c r="BI164" i="3"/>
  <c r="BC164" i="3"/>
  <c r="AZ164" i="3"/>
  <c r="BE164" i="3"/>
  <c r="BJ164" i="3"/>
  <c r="BK164" i="3"/>
  <c r="BA164" i="3"/>
  <c r="BG164" i="3"/>
  <c r="BF164" i="3"/>
  <c r="G163" i="3"/>
  <c r="H163" i="3" s="1"/>
  <c r="E168" i="3"/>
  <c r="F168" i="3" s="1"/>
  <c r="G162" i="1"/>
  <c r="H162" i="1" s="1"/>
  <c r="E163" i="1"/>
  <c r="F163" i="1" s="1"/>
  <c r="AS163" i="1"/>
  <c r="AR162" i="1"/>
  <c r="AT163" i="3" l="1"/>
  <c r="BB17" i="3"/>
  <c r="AW162" i="3"/>
  <c r="BR164" i="3"/>
  <c r="AU164" i="3"/>
  <c r="AV164" i="3" s="1"/>
  <c r="BC17" i="3"/>
  <c r="AW163" i="3"/>
  <c r="BO947" i="1"/>
  <c r="BQ946" i="1"/>
  <c r="AU946" i="1" s="1"/>
  <c r="AV946" i="1" s="1"/>
  <c r="BF82" i="1" s="1"/>
  <c r="BR167" i="1"/>
  <c r="BQ165" i="3"/>
  <c r="BO166" i="3"/>
  <c r="BO168" i="1"/>
  <c r="BQ168" i="1" s="1"/>
  <c r="AU168" i="1" s="1"/>
  <c r="AR168" i="3"/>
  <c r="AS169" i="3"/>
  <c r="BL164" i="3"/>
  <c r="BH165" i="3"/>
  <c r="BE165" i="3"/>
  <c r="BF165" i="3"/>
  <c r="BI165" i="3"/>
  <c r="AY166" i="3"/>
  <c r="BD165" i="3"/>
  <c r="BJ165" i="3"/>
  <c r="AZ165" i="3"/>
  <c r="BG165" i="3"/>
  <c r="BK165" i="3"/>
  <c r="BB165" i="3"/>
  <c r="BA165" i="3"/>
  <c r="BC165" i="3"/>
  <c r="G164" i="3"/>
  <c r="H164" i="3" s="1"/>
  <c r="E169" i="3"/>
  <c r="F169" i="3" s="1"/>
  <c r="G163" i="1"/>
  <c r="H163" i="1" s="1"/>
  <c r="E164" i="1"/>
  <c r="F164" i="1" s="1"/>
  <c r="AS164" i="1"/>
  <c r="AR163" i="1"/>
  <c r="BD17" i="3" l="1"/>
  <c r="AW164" i="3"/>
  <c r="AT164" i="3"/>
  <c r="BR165" i="3"/>
  <c r="AU165" i="3"/>
  <c r="AV165" i="3" s="1"/>
  <c r="BQ947" i="1"/>
  <c r="AU947" i="1" s="1"/>
  <c r="AV947" i="1" s="1"/>
  <c r="BG82" i="1" s="1"/>
  <c r="BO948" i="1"/>
  <c r="BR168" i="1"/>
  <c r="BQ166" i="3"/>
  <c r="BO167" i="3"/>
  <c r="BO169" i="1"/>
  <c r="BQ169" i="1" s="1"/>
  <c r="AU169" i="1" s="1"/>
  <c r="BL165" i="3"/>
  <c r="AR169" i="3"/>
  <c r="AS170" i="3"/>
  <c r="BH166" i="3"/>
  <c r="BF166" i="3"/>
  <c r="BE166" i="3"/>
  <c r="BB166" i="3"/>
  <c r="BI166" i="3"/>
  <c r="BA166" i="3"/>
  <c r="BK166" i="3"/>
  <c r="BJ166" i="3"/>
  <c r="BG166" i="3"/>
  <c r="BC166" i="3"/>
  <c r="AY167" i="3"/>
  <c r="AZ166" i="3"/>
  <c r="BD166" i="3"/>
  <c r="G165" i="3"/>
  <c r="H165" i="3" s="1"/>
  <c r="E170" i="3"/>
  <c r="F170" i="3" s="1"/>
  <c r="G164" i="1"/>
  <c r="H164" i="1" s="1"/>
  <c r="E165" i="1"/>
  <c r="F165" i="1" s="1"/>
  <c r="AS165" i="1"/>
  <c r="AR164" i="1"/>
  <c r="AT165" i="3" l="1"/>
  <c r="BR166" i="3"/>
  <c r="AU166" i="3"/>
  <c r="BE17" i="3"/>
  <c r="AW165" i="3"/>
  <c r="BO949" i="1"/>
  <c r="BQ948" i="1"/>
  <c r="AU948" i="1" s="1"/>
  <c r="AV948" i="1" s="1"/>
  <c r="BH82" i="1" s="1"/>
  <c r="BR169" i="1"/>
  <c r="BQ167" i="3"/>
  <c r="BO168" i="3"/>
  <c r="BO170" i="1"/>
  <c r="BQ170" i="1" s="1"/>
  <c r="AU170" i="1" s="1"/>
  <c r="AR170" i="3"/>
  <c r="AS171" i="3"/>
  <c r="BL166" i="3"/>
  <c r="BI167" i="3"/>
  <c r="BH167" i="3"/>
  <c r="BB167" i="3"/>
  <c r="BD167" i="3"/>
  <c r="BJ167" i="3"/>
  <c r="BE167" i="3"/>
  <c r="BK167" i="3"/>
  <c r="BC167" i="3"/>
  <c r="BG167" i="3"/>
  <c r="AZ167" i="3"/>
  <c r="AY168" i="3"/>
  <c r="BA167" i="3"/>
  <c r="BF167" i="3"/>
  <c r="G166" i="3"/>
  <c r="H166" i="3" s="1"/>
  <c r="E171" i="3"/>
  <c r="F171" i="3" s="1"/>
  <c r="G165" i="1"/>
  <c r="H165" i="1" s="1"/>
  <c r="E166" i="1"/>
  <c r="F166" i="1" s="1"/>
  <c r="AS166" i="1"/>
  <c r="AR165" i="1"/>
  <c r="BR167" i="3" l="1"/>
  <c r="AU167" i="3"/>
  <c r="AV167" i="3" s="1"/>
  <c r="AT166" i="3"/>
  <c r="AV166" i="3"/>
  <c r="BQ949" i="1"/>
  <c r="AU949" i="1" s="1"/>
  <c r="AV949" i="1" s="1"/>
  <c r="BI82" i="1" s="1"/>
  <c r="BO950" i="1"/>
  <c r="BR170" i="1"/>
  <c r="BQ168" i="3"/>
  <c r="BO169" i="3"/>
  <c r="BO171" i="1"/>
  <c r="BQ171" i="1" s="1"/>
  <c r="AU171" i="1" s="1"/>
  <c r="BL167" i="3"/>
  <c r="AR171" i="3"/>
  <c r="AS172" i="3"/>
  <c r="BE168" i="3"/>
  <c r="AY169" i="3"/>
  <c r="AZ168" i="3"/>
  <c r="BK168" i="3"/>
  <c r="BG168" i="3"/>
  <c r="BB168" i="3"/>
  <c r="BJ168" i="3"/>
  <c r="BC168" i="3"/>
  <c r="BD168" i="3"/>
  <c r="BF168" i="3"/>
  <c r="BA168" i="3"/>
  <c r="BI168" i="3"/>
  <c r="BH168" i="3"/>
  <c r="G167" i="3"/>
  <c r="H167" i="3" s="1"/>
  <c r="E172" i="3"/>
  <c r="F172" i="3" s="1"/>
  <c r="G166" i="1"/>
  <c r="H166" i="1" s="1"/>
  <c r="E167" i="1"/>
  <c r="F167" i="1" s="1"/>
  <c r="AS167" i="1"/>
  <c r="AR166" i="1"/>
  <c r="AT167" i="3" l="1"/>
  <c r="BF17" i="3"/>
  <c r="AW166" i="3"/>
  <c r="BR168" i="3"/>
  <c r="AU168" i="3"/>
  <c r="AV168" i="3" s="1"/>
  <c r="BG17" i="3"/>
  <c r="AW167" i="3"/>
  <c r="BO951" i="1"/>
  <c r="BQ950" i="1"/>
  <c r="AU950" i="1" s="1"/>
  <c r="AV950" i="1" s="1"/>
  <c r="BJ82" i="1" s="1"/>
  <c r="BR171" i="1"/>
  <c r="BQ169" i="3"/>
  <c r="BO170" i="3"/>
  <c r="BO172" i="1"/>
  <c r="BQ172" i="1" s="1"/>
  <c r="AU172" i="1" s="1"/>
  <c r="AR172" i="3"/>
  <c r="AS173" i="3"/>
  <c r="BE169" i="3"/>
  <c r="BK169" i="3"/>
  <c r="AZ169" i="3"/>
  <c r="AY170" i="3"/>
  <c r="BG169" i="3"/>
  <c r="BB169" i="3"/>
  <c r="BA169" i="3"/>
  <c r="BC169" i="3"/>
  <c r="BD169" i="3"/>
  <c r="BF169" i="3"/>
  <c r="BJ169" i="3"/>
  <c r="BI169" i="3"/>
  <c r="BH169" i="3"/>
  <c r="BL168" i="3"/>
  <c r="G168" i="3"/>
  <c r="H168" i="3" s="1"/>
  <c r="E173" i="3"/>
  <c r="F173" i="3" s="1"/>
  <c r="G167" i="1"/>
  <c r="H167" i="1" s="1"/>
  <c r="E168" i="1"/>
  <c r="F168" i="1" s="1"/>
  <c r="AS168" i="1"/>
  <c r="AR167" i="1"/>
  <c r="BR169" i="3" l="1"/>
  <c r="AU169" i="3"/>
  <c r="AV169" i="3" s="1"/>
  <c r="AT168" i="3"/>
  <c r="BH17" i="3"/>
  <c r="AW168" i="3"/>
  <c r="BQ951" i="1"/>
  <c r="AU951" i="1" s="1"/>
  <c r="AV951" i="1" s="1"/>
  <c r="BK82" i="1" s="1"/>
  <c r="BL82" i="1" s="1"/>
  <c r="BO952" i="1"/>
  <c r="BR172" i="1"/>
  <c r="BQ170" i="3"/>
  <c r="BO171" i="3"/>
  <c r="BO173" i="1"/>
  <c r="BQ173" i="1" s="1"/>
  <c r="AU173" i="1" s="1"/>
  <c r="BL169" i="3"/>
  <c r="BE170" i="3"/>
  <c r="BK170" i="3"/>
  <c r="BA170" i="3"/>
  <c r="BD170" i="3"/>
  <c r="AZ170" i="3"/>
  <c r="AY171" i="3"/>
  <c r="BB170" i="3"/>
  <c r="BF170" i="3"/>
  <c r="BC170" i="3"/>
  <c r="BG170" i="3"/>
  <c r="BJ170" i="3"/>
  <c r="BI170" i="3"/>
  <c r="BH170" i="3"/>
  <c r="AR173" i="3"/>
  <c r="AS174" i="3"/>
  <c r="G169" i="3"/>
  <c r="H169" i="3" s="1"/>
  <c r="E174" i="3"/>
  <c r="F174" i="3" s="1"/>
  <c r="G168" i="1"/>
  <c r="H168" i="1" s="1"/>
  <c r="E169" i="1"/>
  <c r="F169" i="1" s="1"/>
  <c r="AS169" i="1"/>
  <c r="AR168" i="1"/>
  <c r="BI17" i="3" l="1"/>
  <c r="AW169" i="3"/>
  <c r="AT169" i="3"/>
  <c r="BR170" i="3"/>
  <c r="AU170" i="3"/>
  <c r="BO953" i="1"/>
  <c r="BQ952" i="1"/>
  <c r="AU952" i="1" s="1"/>
  <c r="AV952" i="1" s="1"/>
  <c r="AZ83" i="1" s="1"/>
  <c r="BR173" i="1"/>
  <c r="BQ171" i="3"/>
  <c r="BO172" i="3"/>
  <c r="BO174" i="1"/>
  <c r="BQ174" i="1" s="1"/>
  <c r="AU174" i="1" s="1"/>
  <c r="AR174" i="3"/>
  <c r="AS175" i="3"/>
  <c r="BE171" i="3"/>
  <c r="BK171" i="3"/>
  <c r="BG171" i="3"/>
  <c r="BJ171" i="3"/>
  <c r="AZ171" i="3"/>
  <c r="AY172" i="3"/>
  <c r="BF171" i="3"/>
  <c r="BA171" i="3"/>
  <c r="BB171" i="3"/>
  <c r="BD171" i="3"/>
  <c r="BC171" i="3"/>
  <c r="BI171" i="3"/>
  <c r="BH171" i="3"/>
  <c r="BL170" i="3"/>
  <c r="G170" i="3"/>
  <c r="H170" i="3" s="1"/>
  <c r="E175" i="3"/>
  <c r="F175" i="3" s="1"/>
  <c r="G169" i="1"/>
  <c r="H169" i="1" s="1"/>
  <c r="E170" i="1"/>
  <c r="F170" i="1" s="1"/>
  <c r="AS170" i="1"/>
  <c r="AR169" i="1"/>
  <c r="BR171" i="3" l="1"/>
  <c r="AU171" i="3"/>
  <c r="AV171" i="3" s="1"/>
  <c r="AT170" i="3"/>
  <c r="AV170" i="3"/>
  <c r="BO954" i="1"/>
  <c r="BQ953" i="1"/>
  <c r="AU953" i="1" s="1"/>
  <c r="AV953" i="1" s="1"/>
  <c r="BA83" i="1" s="1"/>
  <c r="BR174" i="1"/>
  <c r="BQ172" i="3"/>
  <c r="BO173" i="3"/>
  <c r="BO175" i="1"/>
  <c r="BQ175" i="1" s="1"/>
  <c r="AU175" i="1" s="1"/>
  <c r="AR175" i="3"/>
  <c r="AS176" i="3"/>
  <c r="BB172" i="3"/>
  <c r="AY173" i="3"/>
  <c r="BC172" i="3"/>
  <c r="BF172" i="3"/>
  <c r="AZ172" i="3"/>
  <c r="BA172" i="3"/>
  <c r="BG172" i="3"/>
  <c r="BI172" i="3"/>
  <c r="BH172" i="3"/>
  <c r="BD172" i="3"/>
  <c r="BJ172" i="3"/>
  <c r="BE172" i="3"/>
  <c r="BK172" i="3"/>
  <c r="BL171" i="3"/>
  <c r="G171" i="3"/>
  <c r="H171" i="3" s="1"/>
  <c r="E176" i="3"/>
  <c r="F176" i="3" s="1"/>
  <c r="G170" i="1"/>
  <c r="H170" i="1" s="1"/>
  <c r="E171" i="1"/>
  <c r="F171" i="1" s="1"/>
  <c r="AS171" i="1"/>
  <c r="AR170" i="1"/>
  <c r="AT171" i="3" l="1"/>
  <c r="BR172" i="3"/>
  <c r="AU172" i="3"/>
  <c r="AV172" i="3" s="1"/>
  <c r="BJ17" i="3"/>
  <c r="AW170" i="3"/>
  <c r="BK17" i="3"/>
  <c r="AW171" i="3"/>
  <c r="BO955" i="1"/>
  <c r="BQ954" i="1"/>
  <c r="AU954" i="1" s="1"/>
  <c r="AV954" i="1" s="1"/>
  <c r="BB83" i="1" s="1"/>
  <c r="BR175" i="1"/>
  <c r="BQ173" i="3"/>
  <c r="BO174" i="3"/>
  <c r="BO176" i="1"/>
  <c r="BQ176" i="1" s="1"/>
  <c r="AU176" i="1" s="1"/>
  <c r="AY174" i="3"/>
  <c r="BD173" i="3"/>
  <c r="BB173" i="3"/>
  <c r="BH173" i="3"/>
  <c r="AZ173" i="3"/>
  <c r="BC173" i="3"/>
  <c r="BK173" i="3"/>
  <c r="BA173" i="3"/>
  <c r="BF173" i="3"/>
  <c r="BI173" i="3"/>
  <c r="BG173" i="3"/>
  <c r="BE173" i="3"/>
  <c r="BJ173" i="3"/>
  <c r="AR176" i="3"/>
  <c r="AS177" i="3"/>
  <c r="BL172" i="3"/>
  <c r="G172" i="3"/>
  <c r="H172" i="3" s="1"/>
  <c r="E177" i="3"/>
  <c r="F177" i="3" s="1"/>
  <c r="G171" i="1"/>
  <c r="H171" i="1" s="1"/>
  <c r="E172" i="1"/>
  <c r="F172" i="1" s="1"/>
  <c r="AS172" i="1"/>
  <c r="AR171" i="1"/>
  <c r="AT172" i="3" l="1"/>
  <c r="BM17" i="3"/>
  <c r="AP18" i="3" s="1"/>
  <c r="AZ18" i="3"/>
  <c r="AW172" i="3"/>
  <c r="BL17" i="3"/>
  <c r="BR173" i="3"/>
  <c r="AU173" i="3"/>
  <c r="AV173" i="3" s="1"/>
  <c r="BQ955" i="1"/>
  <c r="AU955" i="1" s="1"/>
  <c r="AV955" i="1" s="1"/>
  <c r="BC83" i="1" s="1"/>
  <c r="BO956" i="1"/>
  <c r="BR176" i="1"/>
  <c r="BQ174" i="3"/>
  <c r="BO175" i="3"/>
  <c r="BO177" i="1"/>
  <c r="BQ177" i="1" s="1"/>
  <c r="AU177" i="1" s="1"/>
  <c r="BL173" i="3"/>
  <c r="BK174" i="3"/>
  <c r="BF174" i="3"/>
  <c r="BB174" i="3"/>
  <c r="BE174" i="3"/>
  <c r="AY175" i="3"/>
  <c r="AZ174" i="3"/>
  <c r="BA174" i="3"/>
  <c r="BC174" i="3"/>
  <c r="BI174" i="3"/>
  <c r="BD174" i="3"/>
  <c r="BH174" i="3"/>
  <c r="BJ174" i="3"/>
  <c r="BG174" i="3"/>
  <c r="AR177" i="3"/>
  <c r="AS178" i="3"/>
  <c r="G173" i="3"/>
  <c r="H173" i="3" s="1"/>
  <c r="E178" i="3"/>
  <c r="F178" i="3" s="1"/>
  <c r="G172" i="1"/>
  <c r="H172" i="1" s="1"/>
  <c r="E173" i="1"/>
  <c r="F173" i="1" s="1"/>
  <c r="AS173" i="1"/>
  <c r="AR172" i="1"/>
  <c r="BA18" i="3" l="1"/>
  <c r="AW173" i="3"/>
  <c r="BR174" i="3"/>
  <c r="AU174" i="3"/>
  <c r="AT173" i="3"/>
  <c r="BO957" i="1"/>
  <c r="BQ956" i="1"/>
  <c r="AU956" i="1" s="1"/>
  <c r="AV956" i="1" s="1"/>
  <c r="BD83" i="1" s="1"/>
  <c r="BR177" i="1"/>
  <c r="BQ175" i="3"/>
  <c r="BO176" i="3"/>
  <c r="BO178" i="1"/>
  <c r="BQ178" i="1" s="1"/>
  <c r="AU178" i="1" s="1"/>
  <c r="AR178" i="3"/>
  <c r="AS179" i="3"/>
  <c r="BL174" i="3"/>
  <c r="BJ175" i="3"/>
  <c r="BE175" i="3"/>
  <c r="BG175" i="3"/>
  <c r="AZ175" i="3"/>
  <c r="BK175" i="3"/>
  <c r="BC175" i="3"/>
  <c r="BD175" i="3"/>
  <c r="BF175" i="3"/>
  <c r="BA175" i="3"/>
  <c r="BB175" i="3"/>
  <c r="BI175" i="3"/>
  <c r="AY176" i="3"/>
  <c r="BH175" i="3"/>
  <c r="G174" i="3"/>
  <c r="H174" i="3" s="1"/>
  <c r="E179" i="3"/>
  <c r="F179" i="3" s="1"/>
  <c r="G173" i="1"/>
  <c r="H173" i="1" s="1"/>
  <c r="E174" i="1"/>
  <c r="F174" i="1" s="1"/>
  <c r="AS174" i="1"/>
  <c r="AR173" i="1"/>
  <c r="AT174" i="3" l="1"/>
  <c r="AV174" i="3"/>
  <c r="BR175" i="3"/>
  <c r="AU175" i="3"/>
  <c r="AV175" i="3" s="1"/>
  <c r="BQ957" i="1"/>
  <c r="AU957" i="1" s="1"/>
  <c r="AV957" i="1" s="1"/>
  <c r="BE83" i="1" s="1"/>
  <c r="BO958" i="1"/>
  <c r="BR178" i="1"/>
  <c r="BQ176" i="3"/>
  <c r="BO177" i="3"/>
  <c r="BO179" i="1"/>
  <c r="BQ179" i="1" s="1"/>
  <c r="AU179" i="1" s="1"/>
  <c r="AR179" i="3"/>
  <c r="AS180" i="3"/>
  <c r="BD176" i="3"/>
  <c r="AY177" i="3"/>
  <c r="BF176" i="3"/>
  <c r="BC176" i="3"/>
  <c r="BG176" i="3"/>
  <c r="BB176" i="3"/>
  <c r="BH176" i="3"/>
  <c r="AZ176" i="3"/>
  <c r="BJ176" i="3"/>
  <c r="BE176" i="3"/>
  <c r="BA176" i="3"/>
  <c r="BI176" i="3"/>
  <c r="BK176" i="3"/>
  <c r="BL175" i="3"/>
  <c r="G175" i="3"/>
  <c r="H175" i="3" s="1"/>
  <c r="E180" i="3"/>
  <c r="F180" i="3" s="1"/>
  <c r="G174" i="1"/>
  <c r="H174" i="1" s="1"/>
  <c r="E175" i="1"/>
  <c r="F175" i="1" s="1"/>
  <c r="AS175" i="1"/>
  <c r="AR174" i="1"/>
  <c r="BR176" i="3" l="1"/>
  <c r="AU176" i="3"/>
  <c r="AV176" i="3" s="1"/>
  <c r="BC18" i="3"/>
  <c r="AW175" i="3"/>
  <c r="BB18" i="3"/>
  <c r="AW174" i="3"/>
  <c r="AT175" i="3"/>
  <c r="BO959" i="1"/>
  <c r="BQ958" i="1"/>
  <c r="AU958" i="1" s="1"/>
  <c r="AV958" i="1" s="1"/>
  <c r="BF83" i="1" s="1"/>
  <c r="BR179" i="1"/>
  <c r="BQ177" i="3"/>
  <c r="BO178" i="3"/>
  <c r="BO180" i="1"/>
  <c r="BQ180" i="1" s="1"/>
  <c r="AU180" i="1" s="1"/>
  <c r="BF177" i="3"/>
  <c r="BG177" i="3"/>
  <c r="BE177" i="3"/>
  <c r="BH177" i="3"/>
  <c r="AY178" i="3"/>
  <c r="AZ177" i="3"/>
  <c r="BD177" i="3"/>
  <c r="BA177" i="3"/>
  <c r="BJ177" i="3"/>
  <c r="BI177" i="3"/>
  <c r="BK177" i="3"/>
  <c r="BC177" i="3"/>
  <c r="BB177" i="3"/>
  <c r="BL176" i="3"/>
  <c r="AR180" i="3"/>
  <c r="AS181" i="3"/>
  <c r="G176" i="3"/>
  <c r="H176" i="3" s="1"/>
  <c r="E181" i="3"/>
  <c r="F181" i="3" s="1"/>
  <c r="G175" i="1"/>
  <c r="H175" i="1" s="1"/>
  <c r="E176" i="1"/>
  <c r="F176" i="1" s="1"/>
  <c r="AS176" i="1"/>
  <c r="AR175" i="1"/>
  <c r="AT176" i="3" l="1"/>
  <c r="AW176" i="3"/>
  <c r="BD18" i="3"/>
  <c r="BR177" i="3"/>
  <c r="AU177" i="3"/>
  <c r="AV177" i="3" s="1"/>
  <c r="BQ959" i="1"/>
  <c r="AU959" i="1" s="1"/>
  <c r="AV959" i="1" s="1"/>
  <c r="BG83" i="1" s="1"/>
  <c r="BO960" i="1"/>
  <c r="BR180" i="1"/>
  <c r="BQ178" i="3"/>
  <c r="BO179" i="3"/>
  <c r="BO181" i="1"/>
  <c r="BQ181" i="1" s="1"/>
  <c r="AU181" i="1" s="1"/>
  <c r="AZ178" i="3"/>
  <c r="BH178" i="3"/>
  <c r="BG178" i="3"/>
  <c r="BK178" i="3"/>
  <c r="BJ178" i="3"/>
  <c r="BB178" i="3"/>
  <c r="BD178" i="3"/>
  <c r="BE178" i="3"/>
  <c r="AY179" i="3"/>
  <c r="BC178" i="3"/>
  <c r="BA178" i="3"/>
  <c r="BI178" i="3"/>
  <c r="BF178" i="3"/>
  <c r="BL177" i="3"/>
  <c r="AR181" i="3"/>
  <c r="AS182" i="3"/>
  <c r="G177" i="3"/>
  <c r="H177" i="3" s="1"/>
  <c r="E182" i="3"/>
  <c r="F182" i="3" s="1"/>
  <c r="G176" i="1"/>
  <c r="H176" i="1" s="1"/>
  <c r="E177" i="1"/>
  <c r="F177" i="1" s="1"/>
  <c r="AS177" i="1"/>
  <c r="AR176" i="1"/>
  <c r="AT177" i="3" l="1"/>
  <c r="BE18" i="3"/>
  <c r="AW177" i="3"/>
  <c r="BR178" i="3"/>
  <c r="AU178" i="3"/>
  <c r="BO961" i="1"/>
  <c r="BQ960" i="1"/>
  <c r="AU960" i="1" s="1"/>
  <c r="AV960" i="1" s="1"/>
  <c r="BH83" i="1" s="1"/>
  <c r="BR181" i="1"/>
  <c r="BQ179" i="3"/>
  <c r="BO180" i="3"/>
  <c r="BO182" i="1"/>
  <c r="BQ182" i="1" s="1"/>
  <c r="AU182" i="1" s="1"/>
  <c r="AR182" i="3"/>
  <c r="AS183" i="3"/>
  <c r="BI179" i="3"/>
  <c r="BC179" i="3"/>
  <c r="BE179" i="3"/>
  <c r="BD179" i="3"/>
  <c r="BH179" i="3"/>
  <c r="BF179" i="3"/>
  <c r="BJ179" i="3"/>
  <c r="BG179" i="3"/>
  <c r="BK179" i="3"/>
  <c r="AZ179" i="3"/>
  <c r="AY180" i="3"/>
  <c r="BB179" i="3"/>
  <c r="BA179" i="3"/>
  <c r="BL178" i="3"/>
  <c r="G178" i="3"/>
  <c r="H178" i="3" s="1"/>
  <c r="E183" i="3"/>
  <c r="F183" i="3" s="1"/>
  <c r="G177" i="1"/>
  <c r="H177" i="1" s="1"/>
  <c r="E178" i="1"/>
  <c r="F178" i="1" s="1"/>
  <c r="AS178" i="1"/>
  <c r="AR177" i="1"/>
  <c r="BR179" i="3" l="1"/>
  <c r="AU179" i="3"/>
  <c r="AV179" i="3" s="1"/>
  <c r="AV178" i="3"/>
  <c r="AT178" i="3"/>
  <c r="BQ961" i="1"/>
  <c r="AU961" i="1" s="1"/>
  <c r="AV961" i="1" s="1"/>
  <c r="BI83" i="1" s="1"/>
  <c r="BO962" i="1"/>
  <c r="BR182" i="1"/>
  <c r="BQ180" i="3"/>
  <c r="BO181" i="3"/>
  <c r="BO183" i="1"/>
  <c r="BQ183" i="1" s="1"/>
  <c r="AU183" i="1" s="1"/>
  <c r="BL179" i="3"/>
  <c r="AR183" i="3"/>
  <c r="AS184" i="3"/>
  <c r="BH180" i="3"/>
  <c r="BB180" i="3"/>
  <c r="BG180" i="3"/>
  <c r="BJ180" i="3"/>
  <c r="AZ180" i="3"/>
  <c r="BD180" i="3"/>
  <c r="BA180" i="3"/>
  <c r="BK180" i="3"/>
  <c r="BI180" i="3"/>
  <c r="BE180" i="3"/>
  <c r="AY181" i="3"/>
  <c r="BF180" i="3"/>
  <c r="BC180" i="3"/>
  <c r="G179" i="3"/>
  <c r="H179" i="3" s="1"/>
  <c r="E184" i="3"/>
  <c r="F184" i="3" s="1"/>
  <c r="G178" i="1"/>
  <c r="H178" i="1" s="1"/>
  <c r="E179" i="1"/>
  <c r="F179" i="1" s="1"/>
  <c r="AS179" i="1"/>
  <c r="AR178" i="1"/>
  <c r="AT179" i="3" l="1"/>
  <c r="BG18" i="3"/>
  <c r="AW179" i="3"/>
  <c r="BF18" i="3"/>
  <c r="AW178" i="3"/>
  <c r="BR180" i="3"/>
  <c r="AU180" i="3"/>
  <c r="AV180" i="3" s="1"/>
  <c r="BO963" i="1"/>
  <c r="BQ962" i="1"/>
  <c r="AU962" i="1" s="1"/>
  <c r="AV962" i="1" s="1"/>
  <c r="BJ83" i="1" s="1"/>
  <c r="BR183" i="1"/>
  <c r="BQ181" i="3"/>
  <c r="BO182" i="3"/>
  <c r="BO184" i="1"/>
  <c r="BQ184" i="1" s="1"/>
  <c r="AU184" i="1" s="1"/>
  <c r="BL180" i="3"/>
  <c r="AR184" i="3"/>
  <c r="AS185" i="3"/>
  <c r="BI181" i="3"/>
  <c r="AZ181" i="3"/>
  <c r="BE181" i="3"/>
  <c r="BB181" i="3"/>
  <c r="BF181" i="3"/>
  <c r="BH181" i="3"/>
  <c r="BC181" i="3"/>
  <c r="BK181" i="3"/>
  <c r="BG181" i="3"/>
  <c r="BD181" i="3"/>
  <c r="AY182" i="3"/>
  <c r="BA181" i="3"/>
  <c r="BJ181" i="3"/>
  <c r="G180" i="3"/>
  <c r="H180" i="3" s="1"/>
  <c r="E185" i="3"/>
  <c r="F185" i="3" s="1"/>
  <c r="G179" i="1"/>
  <c r="H179" i="1" s="1"/>
  <c r="E180" i="1"/>
  <c r="F180" i="1" s="1"/>
  <c r="AS180" i="1"/>
  <c r="AR179" i="1"/>
  <c r="BR181" i="3" l="1"/>
  <c r="AU181" i="3"/>
  <c r="AV181" i="3" s="1"/>
  <c r="AW180" i="3"/>
  <c r="BH18" i="3"/>
  <c r="AT180" i="3"/>
  <c r="BO964" i="1"/>
  <c r="BQ963" i="1"/>
  <c r="AU963" i="1" s="1"/>
  <c r="AV963" i="1" s="1"/>
  <c r="BK83" i="1" s="1"/>
  <c r="BL83" i="1" s="1"/>
  <c r="BR184" i="1"/>
  <c r="BQ182" i="3"/>
  <c r="BO183" i="3"/>
  <c r="BO185" i="1"/>
  <c r="BQ185" i="1" s="1"/>
  <c r="AU185" i="1" s="1"/>
  <c r="BL181" i="3"/>
  <c r="AR185" i="3"/>
  <c r="AS186" i="3"/>
  <c r="BI182" i="3"/>
  <c r="BG182" i="3"/>
  <c r="BH182" i="3"/>
  <c r="BK182" i="3"/>
  <c r="AY183" i="3"/>
  <c r="BF182" i="3"/>
  <c r="BE182" i="3"/>
  <c r="AZ182" i="3"/>
  <c r="BJ182" i="3"/>
  <c r="BD182" i="3"/>
  <c r="BB182" i="3"/>
  <c r="BC182" i="3"/>
  <c r="BA182" i="3"/>
  <c r="G181" i="3"/>
  <c r="H181" i="3" s="1"/>
  <c r="E186" i="3"/>
  <c r="F186" i="3" s="1"/>
  <c r="G180" i="1"/>
  <c r="H180" i="1" s="1"/>
  <c r="E181" i="1"/>
  <c r="F181" i="1" s="1"/>
  <c r="AS181" i="1"/>
  <c r="AR180" i="1"/>
  <c r="BI18" i="3" l="1"/>
  <c r="AW181" i="3"/>
  <c r="BR182" i="3"/>
  <c r="AU182" i="3"/>
  <c r="AT181" i="3"/>
  <c r="BO965" i="1"/>
  <c r="BQ964" i="1"/>
  <c r="AU964" i="1" s="1"/>
  <c r="AV964" i="1" s="1"/>
  <c r="AZ84" i="1" s="1"/>
  <c r="BR185" i="1"/>
  <c r="BQ183" i="3"/>
  <c r="BO184" i="3"/>
  <c r="BO186" i="1"/>
  <c r="BQ186" i="1" s="1"/>
  <c r="AU186" i="1" s="1"/>
  <c r="BL182" i="3"/>
  <c r="AR186" i="3"/>
  <c r="AS187" i="3"/>
  <c r="BH183" i="3"/>
  <c r="BF183" i="3"/>
  <c r="BB183" i="3"/>
  <c r="BJ183" i="3"/>
  <c r="BG183" i="3"/>
  <c r="BE183" i="3"/>
  <c r="AZ183" i="3"/>
  <c r="BK183" i="3"/>
  <c r="BC183" i="3"/>
  <c r="BD183" i="3"/>
  <c r="AY184" i="3"/>
  <c r="BI183" i="3"/>
  <c r="BA183" i="3"/>
  <c r="G182" i="3"/>
  <c r="H182" i="3" s="1"/>
  <c r="E187" i="3"/>
  <c r="F187" i="3" s="1"/>
  <c r="G181" i="1"/>
  <c r="H181" i="1" s="1"/>
  <c r="E182" i="1"/>
  <c r="F182" i="1" s="1"/>
  <c r="AS182" i="1"/>
  <c r="AR181" i="1"/>
  <c r="AV182" i="3" l="1"/>
  <c r="AT182" i="3"/>
  <c r="BR183" i="3"/>
  <c r="AU183" i="3"/>
  <c r="AV183" i="3" s="1"/>
  <c r="BQ965" i="1"/>
  <c r="AU965" i="1" s="1"/>
  <c r="AV965" i="1" s="1"/>
  <c r="BA84" i="1" s="1"/>
  <c r="BO966" i="1"/>
  <c r="BR186" i="1"/>
  <c r="BQ184" i="3"/>
  <c r="BO185" i="3"/>
  <c r="BO187" i="1"/>
  <c r="BQ187" i="1" s="1"/>
  <c r="AU187" i="1" s="1"/>
  <c r="AR187" i="3"/>
  <c r="AS188" i="3"/>
  <c r="BL183" i="3"/>
  <c r="BF184" i="3"/>
  <c r="BD184" i="3"/>
  <c r="BJ184" i="3"/>
  <c r="BK184" i="3"/>
  <c r="BG184" i="3"/>
  <c r="BH184" i="3"/>
  <c r="AZ184" i="3"/>
  <c r="BA184" i="3"/>
  <c r="BB184" i="3"/>
  <c r="AY185" i="3"/>
  <c r="BC184" i="3"/>
  <c r="BE184" i="3"/>
  <c r="BI184" i="3"/>
  <c r="G183" i="3"/>
  <c r="H183" i="3" s="1"/>
  <c r="E188" i="3"/>
  <c r="F188" i="3" s="1"/>
  <c r="G182" i="1"/>
  <c r="H182" i="1" s="1"/>
  <c r="E183" i="1"/>
  <c r="F183" i="1" s="1"/>
  <c r="AS183" i="1"/>
  <c r="AR182" i="1"/>
  <c r="BR184" i="3" l="1"/>
  <c r="AU184" i="3"/>
  <c r="AV184" i="3" s="1"/>
  <c r="BK18" i="3"/>
  <c r="AW183" i="3"/>
  <c r="AT183" i="3"/>
  <c r="AW182" i="3"/>
  <c r="BJ18" i="3"/>
  <c r="BO967" i="1"/>
  <c r="BQ966" i="1"/>
  <c r="AU966" i="1" s="1"/>
  <c r="AV966" i="1" s="1"/>
  <c r="BB84" i="1" s="1"/>
  <c r="BR187" i="1"/>
  <c r="BQ185" i="3"/>
  <c r="BO186" i="3"/>
  <c r="BO188" i="1"/>
  <c r="BQ188" i="1" s="1"/>
  <c r="AU188" i="1" s="1"/>
  <c r="AR188" i="3"/>
  <c r="AS189" i="3"/>
  <c r="BL184" i="3"/>
  <c r="BF185" i="3"/>
  <c r="AY186" i="3"/>
  <c r="BC185" i="3"/>
  <c r="BD185" i="3"/>
  <c r="BH185" i="3"/>
  <c r="BB185" i="3"/>
  <c r="BJ185" i="3"/>
  <c r="AZ185" i="3"/>
  <c r="BA185" i="3"/>
  <c r="BE185" i="3"/>
  <c r="BI185" i="3"/>
  <c r="BG185" i="3"/>
  <c r="BK185" i="3"/>
  <c r="G184" i="3"/>
  <c r="H184" i="3" s="1"/>
  <c r="E189" i="3"/>
  <c r="F189" i="3" s="1"/>
  <c r="G183" i="1"/>
  <c r="H183" i="1" s="1"/>
  <c r="E184" i="1"/>
  <c r="F184" i="1" s="1"/>
  <c r="AS184" i="1"/>
  <c r="AR183" i="1"/>
  <c r="AT184" i="3" l="1"/>
  <c r="BR185" i="3"/>
  <c r="AU185" i="3"/>
  <c r="AV185" i="3" s="1"/>
  <c r="BL18" i="3"/>
  <c r="BM18" i="3"/>
  <c r="AP19" i="3" s="1"/>
  <c r="AZ19" i="3"/>
  <c r="AW184" i="3"/>
  <c r="BQ967" i="1"/>
  <c r="AU967" i="1" s="1"/>
  <c r="AV967" i="1" s="1"/>
  <c r="BC84" i="1" s="1"/>
  <c r="BO968" i="1"/>
  <c r="BR188" i="1"/>
  <c r="BQ186" i="3"/>
  <c r="BO187" i="3"/>
  <c r="BO189" i="1"/>
  <c r="BQ189" i="1" s="1"/>
  <c r="AU189" i="1" s="1"/>
  <c r="AR189" i="3"/>
  <c r="AS190" i="3"/>
  <c r="BL185" i="3"/>
  <c r="AZ186" i="3"/>
  <c r="BH186" i="3"/>
  <c r="BJ186" i="3"/>
  <c r="BF186" i="3"/>
  <c r="BG186" i="3"/>
  <c r="BK186" i="3"/>
  <c r="BB186" i="3"/>
  <c r="BC186" i="3"/>
  <c r="AY187" i="3"/>
  <c r="BA186" i="3"/>
  <c r="BI186" i="3"/>
  <c r="BE186" i="3"/>
  <c r="BD186" i="3"/>
  <c r="G185" i="3"/>
  <c r="H185" i="3" s="1"/>
  <c r="E190" i="3"/>
  <c r="F190" i="3" s="1"/>
  <c r="G184" i="1"/>
  <c r="H184" i="1" s="1"/>
  <c r="E185" i="1"/>
  <c r="F185" i="1" s="1"/>
  <c r="AS185" i="1"/>
  <c r="AR184" i="1"/>
  <c r="BR186" i="3" l="1"/>
  <c r="AU186" i="3"/>
  <c r="BA19" i="3"/>
  <c r="AW185" i="3"/>
  <c r="AT185" i="3"/>
  <c r="BO969" i="1"/>
  <c r="BQ968" i="1"/>
  <c r="AU968" i="1" s="1"/>
  <c r="AV968" i="1" s="1"/>
  <c r="BD84" i="1" s="1"/>
  <c r="BR189" i="1"/>
  <c r="BQ187" i="3"/>
  <c r="BO188" i="3"/>
  <c r="BO190" i="1"/>
  <c r="BQ190" i="1" s="1"/>
  <c r="AU190" i="1" s="1"/>
  <c r="BL186" i="3"/>
  <c r="AR190" i="3"/>
  <c r="AS191" i="3"/>
  <c r="BI187" i="3"/>
  <c r="AY188" i="3"/>
  <c r="BE187" i="3"/>
  <c r="BB187" i="3"/>
  <c r="BH187" i="3"/>
  <c r="BG187" i="3"/>
  <c r="AZ187" i="3"/>
  <c r="BK187" i="3"/>
  <c r="BF187" i="3"/>
  <c r="BJ187" i="3"/>
  <c r="BC187" i="3"/>
  <c r="BD187" i="3"/>
  <c r="BA187" i="3"/>
  <c r="G186" i="3"/>
  <c r="H186" i="3" s="1"/>
  <c r="E191" i="3"/>
  <c r="F191" i="3" s="1"/>
  <c r="G185" i="1"/>
  <c r="H185" i="1" s="1"/>
  <c r="E186" i="1"/>
  <c r="F186" i="1" s="1"/>
  <c r="AS186" i="1"/>
  <c r="AR185" i="1"/>
  <c r="AV186" i="3" l="1"/>
  <c r="AT186" i="3"/>
  <c r="BR187" i="3"/>
  <c r="AU187" i="3"/>
  <c r="AV187" i="3" s="1"/>
  <c r="BQ969" i="1"/>
  <c r="AU969" i="1" s="1"/>
  <c r="AV969" i="1" s="1"/>
  <c r="BE84" i="1" s="1"/>
  <c r="BO970" i="1"/>
  <c r="BR190" i="1"/>
  <c r="BQ188" i="3"/>
  <c r="BO189" i="3"/>
  <c r="BO191" i="1"/>
  <c r="BQ191" i="1" s="1"/>
  <c r="AU191" i="1" s="1"/>
  <c r="BH188" i="3"/>
  <c r="BD188" i="3"/>
  <c r="AZ188" i="3"/>
  <c r="BJ188" i="3"/>
  <c r="BK188" i="3"/>
  <c r="AY189" i="3"/>
  <c r="BA188" i="3"/>
  <c r="BB188" i="3"/>
  <c r="BI188" i="3"/>
  <c r="BE188" i="3"/>
  <c r="BC188" i="3"/>
  <c r="BF188" i="3"/>
  <c r="BG188" i="3"/>
  <c r="AR191" i="3"/>
  <c r="AS192" i="3"/>
  <c r="BL187" i="3"/>
  <c r="G187" i="3"/>
  <c r="H187" i="3" s="1"/>
  <c r="E192" i="3"/>
  <c r="F192" i="3" s="1"/>
  <c r="G186" i="1"/>
  <c r="H186" i="1" s="1"/>
  <c r="E187" i="1"/>
  <c r="F187" i="1" s="1"/>
  <c r="AS187" i="1"/>
  <c r="AR186" i="1"/>
  <c r="AT187" i="3" l="1"/>
  <c r="BR188" i="3"/>
  <c r="AU188" i="3"/>
  <c r="BC19" i="3"/>
  <c r="AW187" i="3"/>
  <c r="BB19" i="3"/>
  <c r="AW186" i="3"/>
  <c r="BO971" i="1"/>
  <c r="BQ970" i="1"/>
  <c r="AU970" i="1" s="1"/>
  <c r="AV970" i="1" s="1"/>
  <c r="BF84" i="1" s="1"/>
  <c r="BR191" i="1"/>
  <c r="BQ189" i="3"/>
  <c r="BO190" i="3"/>
  <c r="BO192" i="1"/>
  <c r="BQ192" i="1" s="1"/>
  <c r="AU192" i="1" s="1"/>
  <c r="BL188" i="3"/>
  <c r="BC189" i="3"/>
  <c r="BG189" i="3"/>
  <c r="BB189" i="3"/>
  <c r="BD189" i="3"/>
  <c r="BK189" i="3"/>
  <c r="AY190" i="3"/>
  <c r="BF189" i="3"/>
  <c r="BH189" i="3"/>
  <c r="BJ189" i="3"/>
  <c r="BA189" i="3"/>
  <c r="AZ189" i="3"/>
  <c r="BE189" i="3"/>
  <c r="BI189" i="3"/>
  <c r="AS193" i="3"/>
  <c r="AR192" i="3"/>
  <c r="G188" i="3"/>
  <c r="H188" i="3" s="1"/>
  <c r="E193" i="3"/>
  <c r="F193" i="3" s="1"/>
  <c r="G187" i="1"/>
  <c r="H187" i="1" s="1"/>
  <c r="E188" i="1"/>
  <c r="F188" i="1" s="1"/>
  <c r="AS188" i="1"/>
  <c r="AR187" i="1"/>
  <c r="BR189" i="3" l="1"/>
  <c r="AU189" i="3"/>
  <c r="AV189" i="3" s="1"/>
  <c r="AV188" i="3"/>
  <c r="AT188" i="3"/>
  <c r="BO972" i="1"/>
  <c r="BQ971" i="1"/>
  <c r="AU971" i="1" s="1"/>
  <c r="AV971" i="1" s="1"/>
  <c r="BG84" i="1" s="1"/>
  <c r="BR192" i="1"/>
  <c r="BQ190" i="3"/>
  <c r="BO191" i="3"/>
  <c r="BO193" i="1"/>
  <c r="BQ193" i="1" s="1"/>
  <c r="AU193" i="1" s="1"/>
  <c r="BL189" i="3"/>
  <c r="AR193" i="3"/>
  <c r="AS194" i="3"/>
  <c r="BJ190" i="3"/>
  <c r="BH190" i="3"/>
  <c r="BI190" i="3"/>
  <c r="BK190" i="3"/>
  <c r="BG190" i="3"/>
  <c r="BE190" i="3"/>
  <c r="BB190" i="3"/>
  <c r="BD190" i="3"/>
  <c r="BC190" i="3"/>
  <c r="BF190" i="3"/>
  <c r="AY191" i="3"/>
  <c r="BA190" i="3"/>
  <c r="AZ190" i="3"/>
  <c r="G189" i="3"/>
  <c r="H189" i="3" s="1"/>
  <c r="E194" i="3"/>
  <c r="F194" i="3" s="1"/>
  <c r="G188" i="1"/>
  <c r="H188" i="1" s="1"/>
  <c r="E189" i="1"/>
  <c r="F189" i="1" s="1"/>
  <c r="AS189" i="1"/>
  <c r="AR188" i="1"/>
  <c r="AT189" i="3" l="1"/>
  <c r="BR190" i="3"/>
  <c r="AU190" i="3"/>
  <c r="BE19" i="3"/>
  <c r="AW189" i="3"/>
  <c r="BD19" i="3"/>
  <c r="AW188" i="3"/>
  <c r="BO973" i="1"/>
  <c r="BQ972" i="1"/>
  <c r="AU972" i="1" s="1"/>
  <c r="AV972" i="1" s="1"/>
  <c r="BH84" i="1" s="1"/>
  <c r="BR193" i="1"/>
  <c r="BQ191" i="3"/>
  <c r="BO192" i="3"/>
  <c r="BO194" i="1"/>
  <c r="BQ194" i="1" s="1"/>
  <c r="AU194" i="1" s="1"/>
  <c r="AR194" i="3"/>
  <c r="AS195" i="3"/>
  <c r="BL190" i="3"/>
  <c r="BK191" i="3"/>
  <c r="BH191" i="3"/>
  <c r="BI191" i="3"/>
  <c r="AY192" i="3"/>
  <c r="AZ191" i="3"/>
  <c r="BA191" i="3"/>
  <c r="BD191" i="3"/>
  <c r="BJ191" i="3"/>
  <c r="BF191" i="3"/>
  <c r="BG191" i="3"/>
  <c r="BB191" i="3"/>
  <c r="BC191" i="3"/>
  <c r="BE191" i="3"/>
  <c r="G190" i="3"/>
  <c r="H190" i="3" s="1"/>
  <c r="E195" i="3"/>
  <c r="F195" i="3" s="1"/>
  <c r="G189" i="1"/>
  <c r="H189" i="1" s="1"/>
  <c r="E190" i="1"/>
  <c r="F190" i="1" s="1"/>
  <c r="AS190" i="1"/>
  <c r="AR189" i="1"/>
  <c r="BR191" i="3" l="1"/>
  <c r="AU191" i="3"/>
  <c r="AV191" i="3" s="1"/>
  <c r="AV190" i="3"/>
  <c r="AT190" i="3"/>
  <c r="BQ973" i="1"/>
  <c r="AU973" i="1" s="1"/>
  <c r="AV973" i="1" s="1"/>
  <c r="BI84" i="1" s="1"/>
  <c r="BO974" i="1"/>
  <c r="BR194" i="1"/>
  <c r="BQ192" i="3"/>
  <c r="BO193" i="3"/>
  <c r="BO195" i="1"/>
  <c r="BQ195" i="1" s="1"/>
  <c r="AU195" i="1" s="1"/>
  <c r="AR195" i="3"/>
  <c r="AS196" i="3"/>
  <c r="BL191" i="3"/>
  <c r="BK192" i="3"/>
  <c r="BH192" i="3"/>
  <c r="BI192" i="3"/>
  <c r="BB192" i="3"/>
  <c r="BD192" i="3"/>
  <c r="BJ192" i="3"/>
  <c r="BF192" i="3"/>
  <c r="BG192" i="3"/>
  <c r="AY193" i="3"/>
  <c r="AZ192" i="3"/>
  <c r="BA192" i="3"/>
  <c r="BC192" i="3"/>
  <c r="BE192" i="3"/>
  <c r="G191" i="3"/>
  <c r="H191" i="3" s="1"/>
  <c r="E196" i="3"/>
  <c r="F196" i="3" s="1"/>
  <c r="G190" i="1"/>
  <c r="H190" i="1" s="1"/>
  <c r="E191" i="1"/>
  <c r="F191" i="1" s="1"/>
  <c r="AS191" i="1"/>
  <c r="AR190" i="1"/>
  <c r="AT191" i="3" l="1"/>
  <c r="BF19" i="3"/>
  <c r="AW190" i="3"/>
  <c r="BG19" i="3"/>
  <c r="AW191" i="3"/>
  <c r="BR192" i="3"/>
  <c r="AU192" i="3"/>
  <c r="AV192" i="3" s="1"/>
  <c r="BO975" i="1"/>
  <c r="BQ974" i="1"/>
  <c r="AU974" i="1" s="1"/>
  <c r="AV974" i="1" s="1"/>
  <c r="BJ84" i="1" s="1"/>
  <c r="BR195" i="1"/>
  <c r="BQ193" i="3"/>
  <c r="BO194" i="3"/>
  <c r="BO196" i="1"/>
  <c r="BQ196" i="1" s="1"/>
  <c r="AU196" i="1" s="1"/>
  <c r="AS197" i="3"/>
  <c r="AR196" i="3"/>
  <c r="BL192" i="3"/>
  <c r="BF193" i="3"/>
  <c r="BI193" i="3"/>
  <c r="BG193" i="3"/>
  <c r="BD193" i="3"/>
  <c r="AY194" i="3"/>
  <c r="BH193" i="3"/>
  <c r="BB193" i="3"/>
  <c r="BJ193" i="3"/>
  <c r="BC193" i="3"/>
  <c r="AZ193" i="3"/>
  <c r="BA193" i="3"/>
  <c r="BK193" i="3"/>
  <c r="BE193" i="3"/>
  <c r="G192" i="3"/>
  <c r="H192" i="3" s="1"/>
  <c r="E197" i="3"/>
  <c r="F197" i="3" s="1"/>
  <c r="G191" i="1"/>
  <c r="H191" i="1" s="1"/>
  <c r="E192" i="1"/>
  <c r="F192" i="1" s="1"/>
  <c r="AS192" i="1"/>
  <c r="AR191" i="1"/>
  <c r="BH19" i="3" l="1"/>
  <c r="AW192" i="3"/>
  <c r="BR193" i="3"/>
  <c r="AU193" i="3"/>
  <c r="AV193" i="3" s="1"/>
  <c r="AT192" i="3"/>
  <c r="BQ975" i="1"/>
  <c r="AU975" i="1" s="1"/>
  <c r="AV975" i="1" s="1"/>
  <c r="BK84" i="1" s="1"/>
  <c r="BL84" i="1" s="1"/>
  <c r="BO976" i="1"/>
  <c r="BR196" i="1"/>
  <c r="BQ194" i="3"/>
  <c r="BO195" i="3"/>
  <c r="BO197" i="1"/>
  <c r="BQ197" i="1" s="1"/>
  <c r="AU197" i="1" s="1"/>
  <c r="BF194" i="3"/>
  <c r="BG194" i="3"/>
  <c r="BA194" i="3"/>
  <c r="BE194" i="3"/>
  <c r="BC194" i="3"/>
  <c r="BI194" i="3"/>
  <c r="AY195" i="3"/>
  <c r="BJ194" i="3"/>
  <c r="BB194" i="3"/>
  <c r="BH194" i="3"/>
  <c r="BK194" i="3"/>
  <c r="AZ194" i="3"/>
  <c r="BD194" i="3"/>
  <c r="AR197" i="3"/>
  <c r="AS198" i="3"/>
  <c r="BL193" i="3"/>
  <c r="G193" i="3"/>
  <c r="H193" i="3" s="1"/>
  <c r="E198" i="3"/>
  <c r="F198" i="3" s="1"/>
  <c r="G192" i="1"/>
  <c r="H192" i="1" s="1"/>
  <c r="E193" i="1"/>
  <c r="F193" i="1" s="1"/>
  <c r="AS193" i="1"/>
  <c r="AR192" i="1"/>
  <c r="BI19" i="3" l="1"/>
  <c r="AW193" i="3"/>
  <c r="BR194" i="3"/>
  <c r="AU194" i="3"/>
  <c r="AT193" i="3"/>
  <c r="BR197" i="1"/>
  <c r="BO977" i="1"/>
  <c r="BQ976" i="1"/>
  <c r="AU976" i="1" s="1"/>
  <c r="AV976" i="1" s="1"/>
  <c r="AZ85" i="1" s="1"/>
  <c r="BQ195" i="3"/>
  <c r="BO196" i="3"/>
  <c r="BO198" i="1"/>
  <c r="BQ198" i="1" s="1"/>
  <c r="BL194" i="3"/>
  <c r="AS199" i="3"/>
  <c r="AR198" i="3"/>
  <c r="BF195" i="3"/>
  <c r="BG195" i="3"/>
  <c r="BE195" i="3"/>
  <c r="BI195" i="3"/>
  <c r="AY196" i="3"/>
  <c r="BH195" i="3"/>
  <c r="BB195" i="3"/>
  <c r="AZ195" i="3"/>
  <c r="BC195" i="3"/>
  <c r="BD195" i="3"/>
  <c r="BJ195" i="3"/>
  <c r="BA195" i="3"/>
  <c r="BK195" i="3"/>
  <c r="G194" i="3"/>
  <c r="H194" i="3" s="1"/>
  <c r="E199" i="3"/>
  <c r="F199" i="3" s="1"/>
  <c r="G193" i="1"/>
  <c r="H193" i="1" s="1"/>
  <c r="E194" i="1"/>
  <c r="F194" i="1" s="1"/>
  <c r="AS194" i="1"/>
  <c r="AR193" i="1"/>
  <c r="AT194" i="3" l="1"/>
  <c r="AV194" i="3"/>
  <c r="BR195" i="3"/>
  <c r="AU195" i="3"/>
  <c r="AV195" i="3" s="1"/>
  <c r="BR198" i="1"/>
  <c r="AU198" i="1"/>
  <c r="BQ977" i="1"/>
  <c r="AU977" i="1" s="1"/>
  <c r="AV977" i="1" s="1"/>
  <c r="BA85" i="1" s="1"/>
  <c r="BO978" i="1"/>
  <c r="BQ196" i="3"/>
  <c r="BO197" i="3"/>
  <c r="BO199" i="1"/>
  <c r="BQ199" i="1" s="1"/>
  <c r="BL195" i="3"/>
  <c r="BF196" i="3"/>
  <c r="BE196" i="3"/>
  <c r="BG196" i="3"/>
  <c r="AZ196" i="3"/>
  <c r="BJ196" i="3"/>
  <c r="BH196" i="3"/>
  <c r="AY197" i="3"/>
  <c r="BI196" i="3"/>
  <c r="BK196" i="3"/>
  <c r="BB196" i="3"/>
  <c r="BD196" i="3"/>
  <c r="BC196" i="3"/>
  <c r="BA196" i="3"/>
  <c r="AR199" i="3"/>
  <c r="AS200" i="3"/>
  <c r="AR200" i="3" s="1"/>
  <c r="G195" i="3"/>
  <c r="H195" i="3" s="1"/>
  <c r="E200" i="3"/>
  <c r="F200" i="3" s="1"/>
  <c r="G194" i="1"/>
  <c r="H194" i="1" s="1"/>
  <c r="E195" i="1"/>
  <c r="F195" i="1" s="1"/>
  <c r="AS195" i="1"/>
  <c r="AR194" i="1"/>
  <c r="BK19" i="3" l="1"/>
  <c r="AW195" i="3"/>
  <c r="BR196" i="3"/>
  <c r="AU196" i="3"/>
  <c r="BJ19" i="3"/>
  <c r="BL19" i="3" s="1"/>
  <c r="AW194" i="3"/>
  <c r="AT195" i="3"/>
  <c r="BR199" i="1"/>
  <c r="AU199" i="1"/>
  <c r="BO979" i="1"/>
  <c r="BQ978" i="1"/>
  <c r="AU978" i="1" s="1"/>
  <c r="AV978" i="1" s="1"/>
  <c r="BB85" i="1" s="1"/>
  <c r="BQ197" i="3"/>
  <c r="BO198" i="3"/>
  <c r="BO200" i="1"/>
  <c r="BQ200" i="1" s="1"/>
  <c r="BL196" i="3"/>
  <c r="BJ197" i="3"/>
  <c r="BA197" i="3"/>
  <c r="BH197" i="3"/>
  <c r="BK197" i="3"/>
  <c r="BF197" i="3"/>
  <c r="BC197" i="3"/>
  <c r="AY198" i="3"/>
  <c r="BE197" i="3"/>
  <c r="BB197" i="3"/>
  <c r="BI197" i="3"/>
  <c r="BG197" i="3"/>
  <c r="BD197" i="3"/>
  <c r="AZ197" i="3"/>
  <c r="G196" i="3"/>
  <c r="H196" i="3" s="1"/>
  <c r="E201" i="3"/>
  <c r="F201" i="3" s="1"/>
  <c r="G195" i="1"/>
  <c r="H195" i="1" s="1"/>
  <c r="E196" i="1"/>
  <c r="F196" i="1" s="1"/>
  <c r="AS196" i="1"/>
  <c r="AR195" i="1"/>
  <c r="AT196" i="3" l="1"/>
  <c r="AV196" i="3"/>
  <c r="BR197" i="3"/>
  <c r="AU197" i="3"/>
  <c r="AV197" i="3" s="1"/>
  <c r="BM19" i="3"/>
  <c r="AP20" i="3" s="1"/>
  <c r="BR200" i="1"/>
  <c r="AU200" i="1"/>
  <c r="BO980" i="1"/>
  <c r="BQ979" i="1"/>
  <c r="AU979" i="1" s="1"/>
  <c r="AV979" i="1" s="1"/>
  <c r="BC85" i="1" s="1"/>
  <c r="BQ198" i="3"/>
  <c r="BO199" i="3"/>
  <c r="BO201" i="1"/>
  <c r="BQ201" i="1" s="1"/>
  <c r="BI198" i="3"/>
  <c r="BD198" i="3"/>
  <c r="AZ198" i="3"/>
  <c r="BJ198" i="3"/>
  <c r="BF198" i="3"/>
  <c r="BE198" i="3"/>
  <c r="BC198" i="3"/>
  <c r="BH198" i="3"/>
  <c r="BA198" i="3"/>
  <c r="BK198" i="3"/>
  <c r="BB198" i="3"/>
  <c r="BG198" i="3"/>
  <c r="AY199" i="3"/>
  <c r="BL197" i="3"/>
  <c r="G197" i="3"/>
  <c r="H197" i="3" s="1"/>
  <c r="AS201" i="3"/>
  <c r="E202" i="3"/>
  <c r="F202" i="3" s="1"/>
  <c r="G196" i="1"/>
  <c r="H196" i="1" s="1"/>
  <c r="E197" i="1"/>
  <c r="F197" i="1" s="1"/>
  <c r="AS197" i="1"/>
  <c r="AR196" i="1"/>
  <c r="BA20" i="3" l="1"/>
  <c r="AW197" i="3"/>
  <c r="BR198" i="3"/>
  <c r="AU198" i="3"/>
  <c r="AZ20" i="3"/>
  <c r="AW196" i="3"/>
  <c r="AT197" i="3"/>
  <c r="BR201" i="1"/>
  <c r="AU201" i="1"/>
  <c r="BO981" i="1"/>
  <c r="BQ980" i="1"/>
  <c r="AU980" i="1" s="1"/>
  <c r="AV980" i="1" s="1"/>
  <c r="BD85" i="1" s="1"/>
  <c r="BQ199" i="3"/>
  <c r="BO200" i="3"/>
  <c r="BO202" i="1"/>
  <c r="BQ202" i="1" s="1"/>
  <c r="BL198" i="3"/>
  <c r="BC199" i="3"/>
  <c r="BK199" i="3"/>
  <c r="BD199" i="3"/>
  <c r="BB199" i="3"/>
  <c r="BE199" i="3"/>
  <c r="BH199" i="3"/>
  <c r="BI199" i="3"/>
  <c r="AZ199" i="3"/>
  <c r="BA199" i="3"/>
  <c r="BF199" i="3"/>
  <c r="AY200" i="3"/>
  <c r="BG199" i="3"/>
  <c r="BJ199" i="3"/>
  <c r="G198" i="3"/>
  <c r="H198" i="3" s="1"/>
  <c r="E203" i="3"/>
  <c r="F203" i="3" s="1"/>
  <c r="AR201" i="3"/>
  <c r="AS202" i="3"/>
  <c r="G197" i="1"/>
  <c r="H197" i="1" s="1"/>
  <c r="E198" i="1"/>
  <c r="F198" i="1" s="1"/>
  <c r="AS198" i="1"/>
  <c r="AR197" i="1"/>
  <c r="BR199" i="3" l="1"/>
  <c r="AU199" i="3"/>
  <c r="AV199" i="3" s="1"/>
  <c r="AT198" i="3"/>
  <c r="AV198" i="3"/>
  <c r="BR202" i="1"/>
  <c r="AU202" i="1"/>
  <c r="BQ981" i="1"/>
  <c r="AU981" i="1" s="1"/>
  <c r="AV981" i="1" s="1"/>
  <c r="BE85" i="1" s="1"/>
  <c r="BO982" i="1"/>
  <c r="BQ200" i="3"/>
  <c r="BO201" i="3"/>
  <c r="BO203" i="1"/>
  <c r="BQ203" i="1" s="1"/>
  <c r="BC200" i="3"/>
  <c r="BD200" i="3"/>
  <c r="BE200" i="3"/>
  <c r="BA200" i="3"/>
  <c r="AZ200" i="3"/>
  <c r="BK200" i="3"/>
  <c r="BJ200" i="3"/>
  <c r="BF200" i="3"/>
  <c r="BH200" i="3"/>
  <c r="BG200" i="3"/>
  <c r="BI200" i="3"/>
  <c r="BB200" i="3"/>
  <c r="BL199" i="3"/>
  <c r="G199" i="3"/>
  <c r="H199" i="3" s="1"/>
  <c r="E204" i="3"/>
  <c r="F204" i="3" s="1"/>
  <c r="AR202" i="3"/>
  <c r="AS203" i="3"/>
  <c r="G198" i="1"/>
  <c r="H198" i="1" s="1"/>
  <c r="E199" i="1"/>
  <c r="F199" i="1" s="1"/>
  <c r="AS199" i="1"/>
  <c r="AR198" i="1"/>
  <c r="AT199" i="3" l="1"/>
  <c r="BB20" i="3"/>
  <c r="AW198" i="3"/>
  <c r="BC20" i="3"/>
  <c r="AW199" i="3"/>
  <c r="BR200" i="3"/>
  <c r="AU200" i="3"/>
  <c r="AV200" i="3" s="1"/>
  <c r="BR203" i="1"/>
  <c r="AU203" i="1"/>
  <c r="BO983" i="1"/>
  <c r="BQ982" i="1"/>
  <c r="AU982" i="1" s="1"/>
  <c r="AV982" i="1" s="1"/>
  <c r="BF85" i="1" s="1"/>
  <c r="BQ201" i="3"/>
  <c r="BO202" i="3"/>
  <c r="BO204" i="1"/>
  <c r="BQ204" i="1" s="1"/>
  <c r="BL200" i="3"/>
  <c r="G200" i="3"/>
  <c r="H200" i="3" s="1"/>
  <c r="AR203" i="3"/>
  <c r="AS204" i="3"/>
  <c r="E205" i="3"/>
  <c r="F205" i="3" s="1"/>
  <c r="G199" i="1"/>
  <c r="H199" i="1" s="1"/>
  <c r="E200" i="1"/>
  <c r="F200" i="1" s="1"/>
  <c r="AS200" i="1"/>
  <c r="AR199" i="1"/>
  <c r="AT200" i="3" l="1"/>
  <c r="BR201" i="3"/>
  <c r="AU201" i="3"/>
  <c r="AV201" i="3" s="1"/>
  <c r="BD20" i="3"/>
  <c r="AW200" i="3"/>
  <c r="BR204" i="1"/>
  <c r="AU204" i="1"/>
  <c r="BQ983" i="1"/>
  <c r="AU983" i="1" s="1"/>
  <c r="AV983" i="1" s="1"/>
  <c r="BG85" i="1" s="1"/>
  <c r="BO984" i="1"/>
  <c r="BQ202" i="3"/>
  <c r="BO203" i="3"/>
  <c r="BO205" i="1"/>
  <c r="BQ205" i="1" s="1"/>
  <c r="G201" i="3"/>
  <c r="H201" i="3" s="1"/>
  <c r="E206" i="3"/>
  <c r="F206" i="3" s="1"/>
  <c r="AR204" i="3"/>
  <c r="AS205" i="3"/>
  <c r="G200" i="1"/>
  <c r="H200" i="1" s="1"/>
  <c r="E201" i="1"/>
  <c r="F201" i="1" s="1"/>
  <c r="AS201" i="1"/>
  <c r="AR200" i="1"/>
  <c r="AT201" i="3" l="1"/>
  <c r="BE20" i="3"/>
  <c r="AW201" i="3"/>
  <c r="BR202" i="3"/>
  <c r="AU202" i="3"/>
  <c r="BR205" i="1"/>
  <c r="AU205" i="1"/>
  <c r="BO985" i="1"/>
  <c r="BQ984" i="1"/>
  <c r="AU984" i="1" s="1"/>
  <c r="AV984" i="1" s="1"/>
  <c r="BH85" i="1" s="1"/>
  <c r="BQ203" i="3"/>
  <c r="BO204" i="3"/>
  <c r="BO206" i="1"/>
  <c r="BQ206" i="1" s="1"/>
  <c r="G202" i="3"/>
  <c r="H202" i="3" s="1"/>
  <c r="E207" i="3"/>
  <c r="F207" i="3" s="1"/>
  <c r="AR205" i="3"/>
  <c r="AS206" i="3"/>
  <c r="G201" i="1"/>
  <c r="H201" i="1" s="1"/>
  <c r="E202" i="1"/>
  <c r="F202" i="1" s="1"/>
  <c r="AS202" i="1"/>
  <c r="AR201" i="1"/>
  <c r="AV202" i="3" l="1"/>
  <c r="AT202" i="3"/>
  <c r="BR203" i="3"/>
  <c r="AU203" i="3"/>
  <c r="AV203" i="3" s="1"/>
  <c r="BR206" i="1"/>
  <c r="AU206" i="1"/>
  <c r="BO986" i="1"/>
  <c r="BQ985" i="1"/>
  <c r="AU985" i="1" s="1"/>
  <c r="AV985" i="1" s="1"/>
  <c r="BI85" i="1" s="1"/>
  <c r="BQ204" i="3"/>
  <c r="BO205" i="3"/>
  <c r="BO207" i="1"/>
  <c r="BQ207" i="1" s="1"/>
  <c r="G203" i="3"/>
  <c r="H203" i="3" s="1"/>
  <c r="AR206" i="3"/>
  <c r="AS207" i="3"/>
  <c r="E208" i="3"/>
  <c r="F208" i="3" s="1"/>
  <c r="G202" i="1"/>
  <c r="H202" i="1" s="1"/>
  <c r="E203" i="1"/>
  <c r="F203" i="1" s="1"/>
  <c r="AS203" i="1"/>
  <c r="AR202" i="1"/>
  <c r="BG20" i="3" l="1"/>
  <c r="AW203" i="3"/>
  <c r="BR204" i="3"/>
  <c r="AU204" i="3"/>
  <c r="AV204" i="3" s="1"/>
  <c r="AT203" i="3"/>
  <c r="BF20" i="3"/>
  <c r="AW202" i="3"/>
  <c r="BR207" i="1"/>
  <c r="AU207" i="1"/>
  <c r="BO987" i="1"/>
  <c r="BQ986" i="1"/>
  <c r="AU986" i="1" s="1"/>
  <c r="AV986" i="1" s="1"/>
  <c r="BJ85" i="1" s="1"/>
  <c r="BQ205" i="3"/>
  <c r="BO206" i="3"/>
  <c r="BO208" i="1"/>
  <c r="BQ208" i="1" s="1"/>
  <c r="G204" i="3"/>
  <c r="H204" i="3" s="1"/>
  <c r="E209" i="3"/>
  <c r="F209" i="3" s="1"/>
  <c r="AR207" i="3"/>
  <c r="AS208" i="3"/>
  <c r="G203" i="1"/>
  <c r="H203" i="1" s="1"/>
  <c r="E204" i="1"/>
  <c r="F204" i="1" s="1"/>
  <c r="AS204" i="1"/>
  <c r="AR203" i="1"/>
  <c r="AT204" i="3" l="1"/>
  <c r="BR205" i="3"/>
  <c r="AU205" i="3"/>
  <c r="AV205" i="3" s="1"/>
  <c r="BH20" i="3"/>
  <c r="AW204" i="3"/>
  <c r="BR208" i="1"/>
  <c r="AU208" i="1"/>
  <c r="BQ987" i="1"/>
  <c r="AU987" i="1" s="1"/>
  <c r="AV987" i="1" s="1"/>
  <c r="BK85" i="1" s="1"/>
  <c r="BL85" i="1" s="1"/>
  <c r="BO988" i="1"/>
  <c r="BQ206" i="3"/>
  <c r="BO207" i="3"/>
  <c r="BO209" i="1"/>
  <c r="BQ209" i="1" s="1"/>
  <c r="G205" i="3"/>
  <c r="H205" i="3" s="1"/>
  <c r="E210" i="3"/>
  <c r="F210" i="3" s="1"/>
  <c r="AR208" i="3"/>
  <c r="AS209" i="3"/>
  <c r="G204" i="1"/>
  <c r="H204" i="1" s="1"/>
  <c r="E205" i="1"/>
  <c r="F205" i="1" s="1"/>
  <c r="AS205" i="1"/>
  <c r="AR204" i="1"/>
  <c r="BR206" i="3" l="1"/>
  <c r="AU206" i="3"/>
  <c r="BI20" i="3"/>
  <c r="AW205" i="3"/>
  <c r="AT205" i="3"/>
  <c r="BR209" i="1"/>
  <c r="AU209" i="1"/>
  <c r="BO989" i="1"/>
  <c r="BQ988" i="1"/>
  <c r="AU988" i="1" s="1"/>
  <c r="AV988" i="1" s="1"/>
  <c r="AZ86" i="1" s="1"/>
  <c r="BQ207" i="3"/>
  <c r="BO208" i="3"/>
  <c r="BO210" i="1"/>
  <c r="BQ210" i="1" s="1"/>
  <c r="G206" i="3"/>
  <c r="H206" i="3" s="1"/>
  <c r="AR209" i="3"/>
  <c r="AS210" i="3"/>
  <c r="E211" i="3"/>
  <c r="F211" i="3" s="1"/>
  <c r="G205" i="1"/>
  <c r="H205" i="1" s="1"/>
  <c r="E206" i="1"/>
  <c r="F206" i="1" s="1"/>
  <c r="AS206" i="1"/>
  <c r="AR205" i="1"/>
  <c r="BR207" i="3" l="1"/>
  <c r="AU207" i="3"/>
  <c r="AV207" i="3" s="1"/>
  <c r="AV206" i="3"/>
  <c r="AT206" i="3"/>
  <c r="BR210" i="1"/>
  <c r="AU210" i="1"/>
  <c r="BQ989" i="1"/>
  <c r="AU989" i="1" s="1"/>
  <c r="AV989" i="1" s="1"/>
  <c r="BA86" i="1" s="1"/>
  <c r="BO990" i="1"/>
  <c r="BQ208" i="3"/>
  <c r="BO209" i="3"/>
  <c r="BO211" i="1"/>
  <c r="BQ211" i="1" s="1"/>
  <c r="G207" i="3"/>
  <c r="H207" i="3" s="1"/>
  <c r="E212" i="3"/>
  <c r="F212" i="3" s="1"/>
  <c r="AR210" i="3"/>
  <c r="AS211" i="3"/>
  <c r="G206" i="1"/>
  <c r="H206" i="1" s="1"/>
  <c r="E207" i="1"/>
  <c r="F207" i="1" s="1"/>
  <c r="AS207" i="1"/>
  <c r="AR206" i="1"/>
  <c r="AT207" i="3" l="1"/>
  <c r="BR208" i="3"/>
  <c r="AU208" i="3"/>
  <c r="BJ20" i="3"/>
  <c r="AW206" i="3"/>
  <c r="BK20" i="3"/>
  <c r="AW207" i="3"/>
  <c r="BR211" i="1"/>
  <c r="AU211" i="1"/>
  <c r="BO991" i="1"/>
  <c r="BQ990" i="1"/>
  <c r="AU990" i="1" s="1"/>
  <c r="AV990" i="1" s="1"/>
  <c r="BB86" i="1" s="1"/>
  <c r="BQ209" i="3"/>
  <c r="BO210" i="3"/>
  <c r="BO212" i="1"/>
  <c r="BQ212" i="1" s="1"/>
  <c r="G208" i="3"/>
  <c r="H208" i="3" s="1"/>
  <c r="AR211" i="3"/>
  <c r="AS212" i="3"/>
  <c r="E213" i="3"/>
  <c r="F213" i="3" s="1"/>
  <c r="G207" i="1"/>
  <c r="H207" i="1" s="1"/>
  <c r="E208" i="1"/>
  <c r="F208" i="1" s="1"/>
  <c r="AS208" i="1"/>
  <c r="AR207" i="1"/>
  <c r="BM20" i="3" l="1"/>
  <c r="AP21" i="3" s="1"/>
  <c r="BR209" i="3"/>
  <c r="AU209" i="3"/>
  <c r="AV209" i="3" s="1"/>
  <c r="BL20" i="3"/>
  <c r="AT208" i="3"/>
  <c r="AV208" i="3"/>
  <c r="BR212" i="1"/>
  <c r="AU212" i="1"/>
  <c r="BO992" i="1"/>
  <c r="BQ991" i="1"/>
  <c r="AU991" i="1" s="1"/>
  <c r="AV991" i="1" s="1"/>
  <c r="BC86" i="1" s="1"/>
  <c r="BQ210" i="3"/>
  <c r="BO211" i="3"/>
  <c r="BO213" i="1"/>
  <c r="BQ213" i="1" s="1"/>
  <c r="G209" i="3"/>
  <c r="H209" i="3" s="1"/>
  <c r="E214" i="3"/>
  <c r="F214" i="3" s="1"/>
  <c r="AR212" i="3"/>
  <c r="AS213" i="3"/>
  <c r="G208" i="1"/>
  <c r="H208" i="1" s="1"/>
  <c r="E209" i="1"/>
  <c r="F209" i="1" s="1"/>
  <c r="AS209" i="1"/>
  <c r="AR208" i="1"/>
  <c r="AT209" i="3" l="1"/>
  <c r="AZ21" i="3"/>
  <c r="AW208" i="3"/>
  <c r="BR210" i="3"/>
  <c r="AU210" i="3"/>
  <c r="AV210" i="3" s="1"/>
  <c r="BA21" i="3"/>
  <c r="AW209" i="3"/>
  <c r="BR213" i="1"/>
  <c r="AU213" i="1"/>
  <c r="BO993" i="1"/>
  <c r="BQ992" i="1"/>
  <c r="AU992" i="1" s="1"/>
  <c r="AV992" i="1" s="1"/>
  <c r="BD86" i="1" s="1"/>
  <c r="BQ211" i="3"/>
  <c r="BO212" i="3"/>
  <c r="BO214" i="1"/>
  <c r="BQ214" i="1" s="1"/>
  <c r="G210" i="3"/>
  <c r="H210" i="3" s="1"/>
  <c r="AR213" i="3"/>
  <c r="AS214" i="3"/>
  <c r="E215" i="3"/>
  <c r="F215" i="3" s="1"/>
  <c r="G209" i="1"/>
  <c r="H209" i="1" s="1"/>
  <c r="E210" i="1"/>
  <c r="F210" i="1" s="1"/>
  <c r="AS210" i="1"/>
  <c r="AR209" i="1"/>
  <c r="AT210" i="3" l="1"/>
  <c r="BR211" i="3"/>
  <c r="AU211" i="3"/>
  <c r="AV211" i="3" s="1"/>
  <c r="BB21" i="3"/>
  <c r="AW210" i="3"/>
  <c r="BR214" i="1"/>
  <c r="AU214" i="1"/>
  <c r="BQ993" i="1"/>
  <c r="AU993" i="1" s="1"/>
  <c r="AV993" i="1" s="1"/>
  <c r="BE86" i="1" s="1"/>
  <c r="BO994" i="1"/>
  <c r="BQ212" i="3"/>
  <c r="BO213" i="3"/>
  <c r="BO215" i="1"/>
  <c r="BQ215" i="1" s="1"/>
  <c r="G211" i="3"/>
  <c r="H211" i="3" s="1"/>
  <c r="AR214" i="3"/>
  <c r="AS215" i="3"/>
  <c r="E216" i="3"/>
  <c r="F216" i="3" s="1"/>
  <c r="G210" i="1"/>
  <c r="H210" i="1" s="1"/>
  <c r="E211" i="1"/>
  <c r="F211" i="1" s="1"/>
  <c r="AS211" i="1"/>
  <c r="AR210" i="1"/>
  <c r="AT211" i="3" l="1"/>
  <c r="BR212" i="3"/>
  <c r="AU212" i="3"/>
  <c r="BC21" i="3"/>
  <c r="AW211" i="3"/>
  <c r="BR215" i="1"/>
  <c r="AU215" i="1"/>
  <c r="BO995" i="1"/>
  <c r="BQ994" i="1"/>
  <c r="AU994" i="1" s="1"/>
  <c r="AV994" i="1" s="1"/>
  <c r="BF86" i="1" s="1"/>
  <c r="BQ213" i="3"/>
  <c r="BO214" i="3"/>
  <c r="BO216" i="1"/>
  <c r="BQ216" i="1" s="1"/>
  <c r="G212" i="3"/>
  <c r="H212" i="3" s="1"/>
  <c r="E217" i="3"/>
  <c r="F217" i="3" s="1"/>
  <c r="AR215" i="3"/>
  <c r="AS216" i="3"/>
  <c r="G211" i="1"/>
  <c r="H211" i="1" s="1"/>
  <c r="E212" i="1"/>
  <c r="F212" i="1" s="1"/>
  <c r="AS212" i="1"/>
  <c r="AR211" i="1"/>
  <c r="BR213" i="3" l="1"/>
  <c r="AU213" i="3"/>
  <c r="AV213" i="3" s="1"/>
  <c r="AT212" i="3"/>
  <c r="AV212" i="3"/>
  <c r="BR216" i="1"/>
  <c r="AU216" i="1"/>
  <c r="BQ995" i="1"/>
  <c r="AU995" i="1" s="1"/>
  <c r="AV995" i="1" s="1"/>
  <c r="BG86" i="1" s="1"/>
  <c r="BO996" i="1"/>
  <c r="BQ214" i="3"/>
  <c r="BO215" i="3"/>
  <c r="BO217" i="1"/>
  <c r="BQ217" i="1" s="1"/>
  <c r="G213" i="3"/>
  <c r="H213" i="3" s="1"/>
  <c r="AR216" i="3"/>
  <c r="AS217" i="3"/>
  <c r="E218" i="3"/>
  <c r="F218" i="3" s="1"/>
  <c r="G212" i="1"/>
  <c r="H212" i="1" s="1"/>
  <c r="E213" i="1"/>
  <c r="F213" i="1" s="1"/>
  <c r="AS213" i="1"/>
  <c r="AR212" i="1"/>
  <c r="AT213" i="3" l="1"/>
  <c r="BR214" i="3"/>
  <c r="AU214" i="3"/>
  <c r="BD21" i="3"/>
  <c r="AW212" i="3"/>
  <c r="BE21" i="3"/>
  <c r="AW213" i="3"/>
  <c r="BR217" i="1"/>
  <c r="AU217" i="1"/>
  <c r="BO997" i="1"/>
  <c r="BQ996" i="1"/>
  <c r="AU996" i="1" s="1"/>
  <c r="AV996" i="1" s="1"/>
  <c r="BH86" i="1" s="1"/>
  <c r="BQ215" i="3"/>
  <c r="BO216" i="3"/>
  <c r="BO218" i="1"/>
  <c r="BQ218" i="1" s="1"/>
  <c r="G214" i="3"/>
  <c r="H214" i="3" s="1"/>
  <c r="E219" i="3"/>
  <c r="F219" i="3" s="1"/>
  <c r="AR217" i="3"/>
  <c r="AS218" i="3"/>
  <c r="G213" i="1"/>
  <c r="H213" i="1" s="1"/>
  <c r="E214" i="1"/>
  <c r="F214" i="1" s="1"/>
  <c r="AS214" i="1"/>
  <c r="AR213" i="1"/>
  <c r="AV214" i="3" l="1"/>
  <c r="AT214" i="3"/>
  <c r="BR215" i="3"/>
  <c r="AU215" i="3"/>
  <c r="AV215" i="3" s="1"/>
  <c r="BR218" i="1"/>
  <c r="AU218" i="1"/>
  <c r="BQ997" i="1"/>
  <c r="AU997" i="1" s="1"/>
  <c r="AV997" i="1" s="1"/>
  <c r="BI86" i="1" s="1"/>
  <c r="BO998" i="1"/>
  <c r="BQ216" i="3"/>
  <c r="BO217" i="3"/>
  <c r="BO219" i="1"/>
  <c r="BQ219" i="1" s="1"/>
  <c r="G215" i="3"/>
  <c r="H215" i="3" s="1"/>
  <c r="AR218" i="3"/>
  <c r="AS219" i="3"/>
  <c r="E220" i="3"/>
  <c r="F220" i="3" s="1"/>
  <c r="G214" i="1"/>
  <c r="H214" i="1" s="1"/>
  <c r="E215" i="1"/>
  <c r="F215" i="1" s="1"/>
  <c r="AS215" i="1"/>
  <c r="AR214" i="1"/>
  <c r="BG21" i="3" l="1"/>
  <c r="AW215" i="3"/>
  <c r="AT215" i="3"/>
  <c r="BR216" i="3"/>
  <c r="AU216" i="3"/>
  <c r="AV216" i="3" s="1"/>
  <c r="BF21" i="3"/>
  <c r="AW214" i="3"/>
  <c r="BR219" i="1"/>
  <c r="AU219" i="1"/>
  <c r="BO999" i="1"/>
  <c r="BQ998" i="1"/>
  <c r="AU998" i="1" s="1"/>
  <c r="AV998" i="1" s="1"/>
  <c r="BJ86" i="1" s="1"/>
  <c r="BQ217" i="3"/>
  <c r="BO218" i="3"/>
  <c r="BO220" i="1"/>
  <c r="BQ220" i="1" s="1"/>
  <c r="G216" i="3"/>
  <c r="H216" i="3" s="1"/>
  <c r="AR219" i="3"/>
  <c r="AS220" i="3"/>
  <c r="E221" i="3"/>
  <c r="F221" i="3" s="1"/>
  <c r="G215" i="1"/>
  <c r="H215" i="1" s="1"/>
  <c r="E216" i="1"/>
  <c r="F216" i="1" s="1"/>
  <c r="AS216" i="1"/>
  <c r="AR215" i="1"/>
  <c r="BR217" i="3" l="1"/>
  <c r="AU217" i="3"/>
  <c r="AV217" i="3" s="1"/>
  <c r="BH21" i="3"/>
  <c r="AW216" i="3"/>
  <c r="AT216" i="3"/>
  <c r="AT217" i="3" s="1"/>
  <c r="BR220" i="1"/>
  <c r="AU220" i="1"/>
  <c r="BO1000" i="1"/>
  <c r="BQ999" i="1"/>
  <c r="AU999" i="1" s="1"/>
  <c r="AV999" i="1" s="1"/>
  <c r="BK86" i="1" s="1"/>
  <c r="BL86" i="1" s="1"/>
  <c r="BQ218" i="3"/>
  <c r="BO219" i="3"/>
  <c r="BO221" i="1"/>
  <c r="BQ221" i="1" s="1"/>
  <c r="G217" i="3"/>
  <c r="H217" i="3" s="1"/>
  <c r="E222" i="3"/>
  <c r="F222" i="3" s="1"/>
  <c r="AR220" i="3"/>
  <c r="AS221" i="3"/>
  <c r="G216" i="1"/>
  <c r="H216" i="1" s="1"/>
  <c r="E217" i="1"/>
  <c r="F217" i="1" s="1"/>
  <c r="AS217" i="1"/>
  <c r="AR216" i="1"/>
  <c r="BR218" i="3" l="1"/>
  <c r="AU218" i="3"/>
  <c r="BI21" i="3"/>
  <c r="AW217" i="3"/>
  <c r="BR221" i="1"/>
  <c r="AU221" i="1"/>
  <c r="BO1001" i="1"/>
  <c r="BQ1000" i="1"/>
  <c r="AU1000" i="1" s="1"/>
  <c r="AV1000" i="1" s="1"/>
  <c r="AZ87" i="1" s="1"/>
  <c r="BQ219" i="3"/>
  <c r="BO220" i="3"/>
  <c r="BO222" i="1"/>
  <c r="BQ222" i="1" s="1"/>
  <c r="G218" i="3"/>
  <c r="H218" i="3" s="1"/>
  <c r="E223" i="3"/>
  <c r="F223" i="3" s="1"/>
  <c r="AR221" i="3"/>
  <c r="AS222" i="3"/>
  <c r="G217" i="1"/>
  <c r="H217" i="1" s="1"/>
  <c r="E218" i="1"/>
  <c r="F218" i="1" s="1"/>
  <c r="AS218" i="1"/>
  <c r="AR217" i="1"/>
  <c r="BR219" i="3" l="1"/>
  <c r="AU219" i="3"/>
  <c r="AV219" i="3" s="1"/>
  <c r="AV218" i="3"/>
  <c r="AT218" i="3"/>
  <c r="BR222" i="1"/>
  <c r="AU222" i="1"/>
  <c r="BO1002" i="1"/>
  <c r="BQ1001" i="1"/>
  <c r="AU1001" i="1" s="1"/>
  <c r="AV1001" i="1" s="1"/>
  <c r="BA87" i="1" s="1"/>
  <c r="BQ220" i="3"/>
  <c r="BO221" i="3"/>
  <c r="BO223" i="1"/>
  <c r="BQ223" i="1" s="1"/>
  <c r="G219" i="3"/>
  <c r="H219" i="3" s="1"/>
  <c r="E224" i="3"/>
  <c r="F224" i="3" s="1"/>
  <c r="AR222" i="3"/>
  <c r="AS223" i="3"/>
  <c r="G218" i="1"/>
  <c r="H218" i="1" s="1"/>
  <c r="E219" i="1"/>
  <c r="F219" i="1" s="1"/>
  <c r="AS219" i="1"/>
  <c r="AR218" i="1"/>
  <c r="AT219" i="3" l="1"/>
  <c r="BR220" i="3"/>
  <c r="AU220" i="3"/>
  <c r="AV220" i="3" s="1"/>
  <c r="AW218" i="3"/>
  <c r="BJ21" i="3"/>
  <c r="BK21" i="3"/>
  <c r="AW219" i="3"/>
  <c r="BR223" i="1"/>
  <c r="AU223" i="1"/>
  <c r="BO1003" i="1"/>
  <c r="BQ1002" i="1"/>
  <c r="AU1002" i="1" s="1"/>
  <c r="AV1002" i="1" s="1"/>
  <c r="BB87" i="1" s="1"/>
  <c r="BQ221" i="3"/>
  <c r="BO222" i="3"/>
  <c r="BO224" i="1"/>
  <c r="BQ224" i="1" s="1"/>
  <c r="G220" i="3"/>
  <c r="H220" i="3" s="1"/>
  <c r="AR223" i="3"/>
  <c r="AS224" i="3"/>
  <c r="E225" i="3"/>
  <c r="F225" i="3" s="1"/>
  <c r="G219" i="1"/>
  <c r="H219" i="1" s="1"/>
  <c r="E220" i="1"/>
  <c r="F220" i="1" s="1"/>
  <c r="AS220" i="1"/>
  <c r="AR219" i="1"/>
  <c r="AT220" i="3" l="1"/>
  <c r="BL21" i="3"/>
  <c r="BM21" i="3"/>
  <c r="AP22" i="3" s="1"/>
  <c r="AW220" i="3"/>
  <c r="AZ22" i="3"/>
  <c r="BR221" i="3"/>
  <c r="AU221" i="3"/>
  <c r="AV221" i="3" s="1"/>
  <c r="BR224" i="1"/>
  <c r="AU224" i="1"/>
  <c r="BO1004" i="1"/>
  <c r="BQ1003" i="1"/>
  <c r="AU1003" i="1" s="1"/>
  <c r="AV1003" i="1" s="1"/>
  <c r="BC87" i="1" s="1"/>
  <c r="BQ222" i="3"/>
  <c r="BO223" i="3"/>
  <c r="BO225" i="1"/>
  <c r="BQ225" i="1" s="1"/>
  <c r="G221" i="3"/>
  <c r="H221" i="3" s="1"/>
  <c r="E226" i="3"/>
  <c r="F226" i="3" s="1"/>
  <c r="AR224" i="3"/>
  <c r="AS225" i="3"/>
  <c r="G220" i="1"/>
  <c r="H220" i="1" s="1"/>
  <c r="E221" i="1"/>
  <c r="F221" i="1" s="1"/>
  <c r="AS221" i="1"/>
  <c r="AR220" i="1"/>
  <c r="BR222" i="3" l="1"/>
  <c r="AU222" i="3"/>
  <c r="BA22" i="3"/>
  <c r="AW221" i="3"/>
  <c r="AT221" i="3"/>
  <c r="BR225" i="1"/>
  <c r="AU225" i="1"/>
  <c r="BO1005" i="1"/>
  <c r="BQ1004" i="1"/>
  <c r="AU1004" i="1" s="1"/>
  <c r="AV1004" i="1" s="1"/>
  <c r="BD87" i="1" s="1"/>
  <c r="BQ223" i="3"/>
  <c r="BO224" i="3"/>
  <c r="BO226" i="1"/>
  <c r="BQ226" i="1" s="1"/>
  <c r="G222" i="3"/>
  <c r="H222" i="3" s="1"/>
  <c r="E227" i="3"/>
  <c r="F227" i="3" s="1"/>
  <c r="AR225" i="3"/>
  <c r="AS226" i="3"/>
  <c r="G221" i="1"/>
  <c r="H221" i="1" s="1"/>
  <c r="E222" i="1"/>
  <c r="F222" i="1" s="1"/>
  <c r="AS222" i="1"/>
  <c r="AR221" i="1"/>
  <c r="AV222" i="3" l="1"/>
  <c r="AT222" i="3"/>
  <c r="BR223" i="3"/>
  <c r="AU223" i="3"/>
  <c r="AV223" i="3" s="1"/>
  <c r="BR226" i="1"/>
  <c r="AU226" i="1"/>
  <c r="BQ1005" i="1"/>
  <c r="AU1005" i="1" s="1"/>
  <c r="AV1005" i="1" s="1"/>
  <c r="BE87" i="1" s="1"/>
  <c r="BO1006" i="1"/>
  <c r="BQ224" i="3"/>
  <c r="BO225" i="3"/>
  <c r="BO227" i="1"/>
  <c r="BQ227" i="1" s="1"/>
  <c r="G223" i="3"/>
  <c r="H223" i="3" s="1"/>
  <c r="E228" i="3"/>
  <c r="F228" i="3" s="1"/>
  <c r="AR226" i="3"/>
  <c r="AS227" i="3"/>
  <c r="G222" i="1"/>
  <c r="H222" i="1" s="1"/>
  <c r="E223" i="1"/>
  <c r="F223" i="1" s="1"/>
  <c r="AS223" i="1"/>
  <c r="AR222" i="1"/>
  <c r="AT223" i="3" l="1"/>
  <c r="BB22" i="3"/>
  <c r="AW222" i="3"/>
  <c r="BC22" i="3"/>
  <c r="AW223" i="3"/>
  <c r="BR224" i="3"/>
  <c r="AU224" i="3"/>
  <c r="BR227" i="1"/>
  <c r="AU227" i="1"/>
  <c r="BO1007" i="1"/>
  <c r="BQ1006" i="1"/>
  <c r="AU1006" i="1" s="1"/>
  <c r="AV1006" i="1" s="1"/>
  <c r="BF87" i="1" s="1"/>
  <c r="BQ225" i="3"/>
  <c r="BO226" i="3"/>
  <c r="BO228" i="1"/>
  <c r="BQ228" i="1" s="1"/>
  <c r="G224" i="3"/>
  <c r="H224" i="3" s="1"/>
  <c r="AR227" i="3"/>
  <c r="AS228" i="3"/>
  <c r="E229" i="3"/>
  <c r="F229" i="3" s="1"/>
  <c r="G223" i="1"/>
  <c r="H223" i="1" s="1"/>
  <c r="E224" i="1"/>
  <c r="F224" i="1" s="1"/>
  <c r="AS224" i="1"/>
  <c r="AR223" i="1"/>
  <c r="BR225" i="3" l="1"/>
  <c r="AU225" i="3"/>
  <c r="AV225" i="3" s="1"/>
  <c r="AV224" i="3"/>
  <c r="AT224" i="3"/>
  <c r="BR228" i="1"/>
  <c r="AU228" i="1"/>
  <c r="BO1008" i="1"/>
  <c r="BQ1007" i="1"/>
  <c r="AU1007" i="1" s="1"/>
  <c r="AV1007" i="1" s="1"/>
  <c r="BG87" i="1" s="1"/>
  <c r="BQ226" i="3"/>
  <c r="BO227" i="3"/>
  <c r="BO229" i="1"/>
  <c r="BQ229" i="1" s="1"/>
  <c r="G225" i="3"/>
  <c r="H225" i="3" s="1"/>
  <c r="E230" i="3"/>
  <c r="F230" i="3" s="1"/>
  <c r="AR228" i="3"/>
  <c r="AS229" i="3"/>
  <c r="G224" i="1"/>
  <c r="H224" i="1" s="1"/>
  <c r="E225" i="1"/>
  <c r="F225" i="1" s="1"/>
  <c r="AS225" i="1"/>
  <c r="AR224" i="1"/>
  <c r="AT225" i="3" l="1"/>
  <c r="BD22" i="3"/>
  <c r="AW224" i="3"/>
  <c r="BE22" i="3"/>
  <c r="AW225" i="3"/>
  <c r="BR226" i="3"/>
  <c r="AU226" i="3"/>
  <c r="AV226" i="3" s="1"/>
  <c r="BR229" i="1"/>
  <c r="AU229" i="1"/>
  <c r="BO1009" i="1"/>
  <c r="BQ1008" i="1"/>
  <c r="AU1008" i="1" s="1"/>
  <c r="AV1008" i="1" s="1"/>
  <c r="BH87" i="1" s="1"/>
  <c r="BQ227" i="3"/>
  <c r="BO228" i="3"/>
  <c r="BO230" i="1"/>
  <c r="BQ230" i="1" s="1"/>
  <c r="G226" i="3"/>
  <c r="H226" i="3" s="1"/>
  <c r="E231" i="3"/>
  <c r="F231" i="3" s="1"/>
  <c r="AR229" i="3"/>
  <c r="AS230" i="3"/>
  <c r="G225" i="1"/>
  <c r="H225" i="1" s="1"/>
  <c r="E226" i="1"/>
  <c r="F226" i="1" s="1"/>
  <c r="AS226" i="1"/>
  <c r="AR225" i="1"/>
  <c r="BR227" i="3" l="1"/>
  <c r="AU227" i="3"/>
  <c r="AV227" i="3" s="1"/>
  <c r="BF22" i="3"/>
  <c r="AW226" i="3"/>
  <c r="AT226" i="3"/>
  <c r="AT227" i="3" s="1"/>
  <c r="BR230" i="1"/>
  <c r="AU230" i="1"/>
  <c r="BO1010" i="1"/>
  <c r="BQ1009" i="1"/>
  <c r="AU1009" i="1" s="1"/>
  <c r="AV1009" i="1" s="1"/>
  <c r="BI87" i="1" s="1"/>
  <c r="BQ228" i="3"/>
  <c r="BO229" i="3"/>
  <c r="BO231" i="1"/>
  <c r="BQ231" i="1" s="1"/>
  <c r="G227" i="3"/>
  <c r="H227" i="3" s="1"/>
  <c r="AR230" i="3"/>
  <c r="AS231" i="3"/>
  <c r="E232" i="3"/>
  <c r="F232" i="3" s="1"/>
  <c r="G226" i="1"/>
  <c r="H226" i="1" s="1"/>
  <c r="E227" i="1"/>
  <c r="F227" i="1" s="1"/>
  <c r="AS227" i="1"/>
  <c r="AR226" i="1"/>
  <c r="BG22" i="3" l="1"/>
  <c r="AW227" i="3"/>
  <c r="BR228" i="3"/>
  <c r="AU228" i="3"/>
  <c r="BR231" i="1"/>
  <c r="AU231" i="1"/>
  <c r="BO1011" i="1"/>
  <c r="BQ1010" i="1"/>
  <c r="AU1010" i="1" s="1"/>
  <c r="AV1010" i="1" s="1"/>
  <c r="BJ87" i="1" s="1"/>
  <c r="BQ229" i="3"/>
  <c r="BO230" i="3"/>
  <c r="BO232" i="1"/>
  <c r="BQ232" i="1" s="1"/>
  <c r="G228" i="3"/>
  <c r="H228" i="3" s="1"/>
  <c r="E233" i="3"/>
  <c r="F233" i="3" s="1"/>
  <c r="AR231" i="3"/>
  <c r="AS232" i="3"/>
  <c r="G227" i="1"/>
  <c r="H227" i="1" s="1"/>
  <c r="E228" i="1"/>
  <c r="F228" i="1" s="1"/>
  <c r="AS228" i="1"/>
  <c r="AR227" i="1"/>
  <c r="AV228" i="3" l="1"/>
  <c r="AT228" i="3"/>
  <c r="BR229" i="3"/>
  <c r="AU229" i="3"/>
  <c r="AV229" i="3" s="1"/>
  <c r="BR232" i="1"/>
  <c r="AU232" i="1"/>
  <c r="BQ1011" i="1"/>
  <c r="AU1011" i="1" s="1"/>
  <c r="AV1011" i="1" s="1"/>
  <c r="BK87" i="1" s="1"/>
  <c r="BL87" i="1" s="1"/>
  <c r="BO1012" i="1"/>
  <c r="BQ230" i="3"/>
  <c r="BO231" i="3"/>
  <c r="BO233" i="1"/>
  <c r="BQ233" i="1" s="1"/>
  <c r="G229" i="3"/>
  <c r="H229" i="3" s="1"/>
  <c r="AR232" i="3"/>
  <c r="AS233" i="3"/>
  <c r="E234" i="3"/>
  <c r="F234" i="3" s="1"/>
  <c r="G228" i="1"/>
  <c r="H228" i="1" s="1"/>
  <c r="E229" i="1"/>
  <c r="F229" i="1" s="1"/>
  <c r="AS229" i="1"/>
  <c r="AR228" i="1"/>
  <c r="BR230" i="3" l="1"/>
  <c r="AU230" i="3"/>
  <c r="AV230" i="3" s="1"/>
  <c r="BI22" i="3"/>
  <c r="AW229" i="3"/>
  <c r="AT229" i="3"/>
  <c r="AW228" i="3"/>
  <c r="BH22" i="3"/>
  <c r="BR233" i="1"/>
  <c r="AU233" i="1"/>
  <c r="BO1013" i="1"/>
  <c r="BQ1012" i="1"/>
  <c r="AU1012" i="1" s="1"/>
  <c r="AV1012" i="1" s="1"/>
  <c r="AZ88" i="1" s="1"/>
  <c r="BQ231" i="3"/>
  <c r="BO232" i="3"/>
  <c r="BO234" i="1"/>
  <c r="BQ234" i="1" s="1"/>
  <c r="G230" i="3"/>
  <c r="H230" i="3" s="1"/>
  <c r="E235" i="3"/>
  <c r="F235" i="3" s="1"/>
  <c r="AR233" i="3"/>
  <c r="AS234" i="3"/>
  <c r="G229" i="1"/>
  <c r="H229" i="1" s="1"/>
  <c r="E230" i="1"/>
  <c r="F230" i="1" s="1"/>
  <c r="AS230" i="1"/>
  <c r="AR229" i="1"/>
  <c r="AT230" i="3" l="1"/>
  <c r="BR231" i="3"/>
  <c r="AU231" i="3"/>
  <c r="AV231" i="3" s="1"/>
  <c r="BJ22" i="3"/>
  <c r="AW230" i="3"/>
  <c r="BR234" i="1"/>
  <c r="AU234" i="1"/>
  <c r="BO1014" i="1"/>
  <c r="BQ1013" i="1"/>
  <c r="AU1013" i="1" s="1"/>
  <c r="AV1013" i="1" s="1"/>
  <c r="BA88" i="1" s="1"/>
  <c r="BQ232" i="3"/>
  <c r="BO233" i="3"/>
  <c r="BO235" i="1"/>
  <c r="BQ235" i="1" s="1"/>
  <c r="G231" i="3"/>
  <c r="H231" i="3" s="1"/>
  <c r="AR234" i="3"/>
  <c r="AS235" i="3"/>
  <c r="E236" i="3"/>
  <c r="F236" i="3" s="1"/>
  <c r="G230" i="1"/>
  <c r="H230" i="1" s="1"/>
  <c r="E231" i="1"/>
  <c r="F231" i="1" s="1"/>
  <c r="AS231" i="1"/>
  <c r="AR230" i="1"/>
  <c r="BK22" i="3" l="1"/>
  <c r="BM22" i="3" s="1"/>
  <c r="AP23" i="3" s="1"/>
  <c r="AW231" i="3"/>
  <c r="BR232" i="3"/>
  <c r="AU232" i="3"/>
  <c r="AT231" i="3"/>
  <c r="BR235" i="1"/>
  <c r="AU235" i="1"/>
  <c r="BO1015" i="1"/>
  <c r="BQ1014" i="1"/>
  <c r="AU1014" i="1" s="1"/>
  <c r="AV1014" i="1" s="1"/>
  <c r="BB88" i="1" s="1"/>
  <c r="BQ233" i="3"/>
  <c r="BO234" i="3"/>
  <c r="BO236" i="1"/>
  <c r="BQ236" i="1" s="1"/>
  <c r="G232" i="3"/>
  <c r="H232" i="3" s="1"/>
  <c r="AR235" i="3"/>
  <c r="AS236" i="3"/>
  <c r="E237" i="3"/>
  <c r="F237" i="3" s="1"/>
  <c r="G231" i="1"/>
  <c r="H231" i="1" s="1"/>
  <c r="E232" i="1"/>
  <c r="F232" i="1" s="1"/>
  <c r="AS232" i="1"/>
  <c r="AR231" i="1"/>
  <c r="AV232" i="3" l="1"/>
  <c r="AT232" i="3"/>
  <c r="BR233" i="3"/>
  <c r="AU233" i="3"/>
  <c r="AV233" i="3" s="1"/>
  <c r="BL22" i="3"/>
  <c r="BR236" i="1"/>
  <c r="AU236" i="1"/>
  <c r="BQ1015" i="1"/>
  <c r="AU1015" i="1" s="1"/>
  <c r="AV1015" i="1" s="1"/>
  <c r="BC88" i="1" s="1"/>
  <c r="BO1016" i="1"/>
  <c r="BQ234" i="3"/>
  <c r="BO235" i="3"/>
  <c r="BO237" i="1"/>
  <c r="BQ237" i="1" s="1"/>
  <c r="G233" i="3"/>
  <c r="H233" i="3" s="1"/>
  <c r="E238" i="3"/>
  <c r="F238" i="3" s="1"/>
  <c r="AR236" i="3"/>
  <c r="AS237" i="3"/>
  <c r="G232" i="1"/>
  <c r="H232" i="1" s="1"/>
  <c r="E233" i="1"/>
  <c r="F233" i="1" s="1"/>
  <c r="AS233" i="1"/>
  <c r="AR232" i="1"/>
  <c r="BA23" i="3" l="1"/>
  <c r="AW233" i="3"/>
  <c r="BR234" i="3"/>
  <c r="AU234" i="3"/>
  <c r="AV234" i="3" s="1"/>
  <c r="AT233" i="3"/>
  <c r="AZ23" i="3"/>
  <c r="AW232" i="3"/>
  <c r="BR237" i="1"/>
  <c r="AU237" i="1"/>
  <c r="BO1017" i="1"/>
  <c r="BQ1016" i="1"/>
  <c r="AU1016" i="1" s="1"/>
  <c r="AV1016" i="1" s="1"/>
  <c r="BD88" i="1" s="1"/>
  <c r="BQ235" i="3"/>
  <c r="BO236" i="3"/>
  <c r="BO238" i="1"/>
  <c r="BQ238" i="1" s="1"/>
  <c r="G234" i="3"/>
  <c r="H234" i="3" s="1"/>
  <c r="AR237" i="3"/>
  <c r="AS238" i="3"/>
  <c r="E239" i="3"/>
  <c r="F239" i="3" s="1"/>
  <c r="G233" i="1"/>
  <c r="H233" i="1" s="1"/>
  <c r="E234" i="1"/>
  <c r="F234" i="1" s="1"/>
  <c r="AS234" i="1"/>
  <c r="AR233" i="1"/>
  <c r="AT234" i="3" l="1"/>
  <c r="BR235" i="3"/>
  <c r="AU235" i="3"/>
  <c r="AV235" i="3" s="1"/>
  <c r="BB23" i="3"/>
  <c r="AW234" i="3"/>
  <c r="BR238" i="1"/>
  <c r="AU238" i="1"/>
  <c r="BO1018" i="1"/>
  <c r="BQ1017" i="1"/>
  <c r="AU1017" i="1" s="1"/>
  <c r="AV1017" i="1" s="1"/>
  <c r="BE88" i="1" s="1"/>
  <c r="BQ236" i="3"/>
  <c r="BO237" i="3"/>
  <c r="BO239" i="1"/>
  <c r="BQ239" i="1" s="1"/>
  <c r="G235" i="3"/>
  <c r="H235" i="3" s="1"/>
  <c r="E240" i="3"/>
  <c r="F240" i="3" s="1"/>
  <c r="AR238" i="3"/>
  <c r="AS239" i="3"/>
  <c r="G234" i="1"/>
  <c r="H234" i="1" s="1"/>
  <c r="E235" i="1"/>
  <c r="F235" i="1" s="1"/>
  <c r="AS235" i="1"/>
  <c r="AR234" i="1"/>
  <c r="AT235" i="3" l="1"/>
  <c r="BR236" i="3"/>
  <c r="AU236" i="3"/>
  <c r="BC23" i="3"/>
  <c r="AW235" i="3"/>
  <c r="BR239" i="1"/>
  <c r="AU239" i="1"/>
  <c r="BO1019" i="1"/>
  <c r="BQ1018" i="1"/>
  <c r="AU1018" i="1" s="1"/>
  <c r="AV1018" i="1" s="1"/>
  <c r="BF88" i="1" s="1"/>
  <c r="BQ237" i="3"/>
  <c r="BO238" i="3"/>
  <c r="BO240" i="1"/>
  <c r="BQ240" i="1" s="1"/>
  <c r="G236" i="3"/>
  <c r="H236" i="3" s="1"/>
  <c r="AR239" i="3"/>
  <c r="AS240" i="3"/>
  <c r="E241" i="3"/>
  <c r="F241" i="3" s="1"/>
  <c r="G235" i="1"/>
  <c r="H235" i="1" s="1"/>
  <c r="E236" i="1"/>
  <c r="F236" i="1" s="1"/>
  <c r="AS236" i="1"/>
  <c r="AR235" i="1"/>
  <c r="AT236" i="3" l="1"/>
  <c r="AV236" i="3"/>
  <c r="BR237" i="3"/>
  <c r="AU237" i="3"/>
  <c r="AV237" i="3" s="1"/>
  <c r="BR240" i="1"/>
  <c r="AU240" i="1"/>
  <c r="BO1020" i="1"/>
  <c r="BQ1019" i="1"/>
  <c r="AU1019" i="1" s="1"/>
  <c r="AV1019" i="1" s="1"/>
  <c r="BG88" i="1" s="1"/>
  <c r="BQ238" i="3"/>
  <c r="BO239" i="3"/>
  <c r="BO241" i="1"/>
  <c r="BQ241" i="1" s="1"/>
  <c r="G237" i="3"/>
  <c r="H237" i="3" s="1"/>
  <c r="E242" i="3"/>
  <c r="F242" i="3" s="1"/>
  <c r="AR240" i="3"/>
  <c r="AS241" i="3"/>
  <c r="G236" i="1"/>
  <c r="H236" i="1" s="1"/>
  <c r="E237" i="1"/>
  <c r="F237" i="1" s="1"/>
  <c r="AS237" i="1"/>
  <c r="AR236" i="1"/>
  <c r="BE23" i="3" l="1"/>
  <c r="AW237" i="3"/>
  <c r="BD23" i="3"/>
  <c r="AW236" i="3"/>
  <c r="AT237" i="3"/>
  <c r="BR238" i="3"/>
  <c r="AU238" i="3"/>
  <c r="BR241" i="1"/>
  <c r="AU241" i="1"/>
  <c r="BO1021" i="1"/>
  <c r="BQ1020" i="1"/>
  <c r="AU1020" i="1" s="1"/>
  <c r="AV1020" i="1" s="1"/>
  <c r="BH88" i="1" s="1"/>
  <c r="BQ239" i="3"/>
  <c r="BO240" i="3"/>
  <c r="BO242" i="1"/>
  <c r="BQ242" i="1" s="1"/>
  <c r="G238" i="3"/>
  <c r="H238" i="3" s="1"/>
  <c r="AR241" i="3"/>
  <c r="AS242" i="3"/>
  <c r="E243" i="3"/>
  <c r="F243" i="3" s="1"/>
  <c r="G237" i="1"/>
  <c r="H237" i="1" s="1"/>
  <c r="E238" i="1"/>
  <c r="F238" i="1" s="1"/>
  <c r="AS238" i="1"/>
  <c r="AR237" i="1"/>
  <c r="AT238" i="3" l="1"/>
  <c r="AV238" i="3"/>
  <c r="BR239" i="3"/>
  <c r="AU239" i="3"/>
  <c r="AV239" i="3" s="1"/>
  <c r="BR242" i="1"/>
  <c r="AU242" i="1"/>
  <c r="BQ1021" i="1"/>
  <c r="AU1021" i="1" s="1"/>
  <c r="AV1021" i="1" s="1"/>
  <c r="BI88" i="1" s="1"/>
  <c r="BO1022" i="1"/>
  <c r="BQ240" i="3"/>
  <c r="BO241" i="3"/>
  <c r="BO243" i="1"/>
  <c r="BQ243" i="1" s="1"/>
  <c r="G239" i="3"/>
  <c r="H239" i="3" s="1"/>
  <c r="E244" i="3"/>
  <c r="F244" i="3" s="1"/>
  <c r="AR242" i="3"/>
  <c r="AS243" i="3"/>
  <c r="G238" i="1"/>
  <c r="H238" i="1" s="1"/>
  <c r="E239" i="1"/>
  <c r="F239" i="1" s="1"/>
  <c r="AS239" i="1"/>
  <c r="AR238" i="1"/>
  <c r="BG23" i="3" l="1"/>
  <c r="AW239" i="3"/>
  <c r="BF23" i="3"/>
  <c r="AW238" i="3"/>
  <c r="BR240" i="3"/>
  <c r="AU240" i="3"/>
  <c r="AT239" i="3"/>
  <c r="BR243" i="1"/>
  <c r="AU243" i="1"/>
  <c r="BO1023" i="1"/>
  <c r="BQ1022" i="1"/>
  <c r="AU1022" i="1" s="1"/>
  <c r="AV1022" i="1" s="1"/>
  <c r="BJ88" i="1" s="1"/>
  <c r="BQ241" i="3"/>
  <c r="BO242" i="3"/>
  <c r="BO244" i="1"/>
  <c r="BQ244" i="1" s="1"/>
  <c r="G240" i="3"/>
  <c r="H240" i="3" s="1"/>
  <c r="AR243" i="3"/>
  <c r="AS244" i="3"/>
  <c r="E245" i="3"/>
  <c r="F245" i="3" s="1"/>
  <c r="G239" i="1"/>
  <c r="H239" i="1" s="1"/>
  <c r="E240" i="1"/>
  <c r="F240" i="1" s="1"/>
  <c r="AS240" i="1"/>
  <c r="AR239" i="1"/>
  <c r="AV240" i="3" l="1"/>
  <c r="AT240" i="3"/>
  <c r="BR241" i="3"/>
  <c r="AU241" i="3"/>
  <c r="AV241" i="3" s="1"/>
  <c r="BR244" i="1"/>
  <c r="AU244" i="1"/>
  <c r="BO1024" i="1"/>
  <c r="BQ1023" i="1"/>
  <c r="AU1023" i="1" s="1"/>
  <c r="AV1023" i="1" s="1"/>
  <c r="BK88" i="1" s="1"/>
  <c r="BL88" i="1" s="1"/>
  <c r="BQ242" i="3"/>
  <c r="BO243" i="3"/>
  <c r="BO245" i="1"/>
  <c r="BQ245" i="1" s="1"/>
  <c r="G241" i="3"/>
  <c r="H241" i="3" s="1"/>
  <c r="E246" i="3"/>
  <c r="F246" i="3" s="1"/>
  <c r="AR244" i="3"/>
  <c r="AS245" i="3"/>
  <c r="G240" i="1"/>
  <c r="H240" i="1" s="1"/>
  <c r="E241" i="1"/>
  <c r="F241" i="1" s="1"/>
  <c r="AS241" i="1"/>
  <c r="AR240" i="1"/>
  <c r="BI23" i="3" l="1"/>
  <c r="AW241" i="3"/>
  <c r="AT241" i="3"/>
  <c r="BR242" i="3"/>
  <c r="AU242" i="3"/>
  <c r="BH23" i="3"/>
  <c r="AW240" i="3"/>
  <c r="BR245" i="1"/>
  <c r="AU245" i="1"/>
  <c r="BO1025" i="1"/>
  <c r="BQ1024" i="1"/>
  <c r="AU1024" i="1" s="1"/>
  <c r="AV1024" i="1" s="1"/>
  <c r="AZ89" i="1" s="1"/>
  <c r="BQ243" i="3"/>
  <c r="BO244" i="3"/>
  <c r="BO246" i="1"/>
  <c r="BQ246" i="1" s="1"/>
  <c r="G242" i="3"/>
  <c r="H242" i="3" s="1"/>
  <c r="AR245" i="3"/>
  <c r="AS246" i="3"/>
  <c r="E247" i="3"/>
  <c r="F247" i="3" s="1"/>
  <c r="G241" i="1"/>
  <c r="H241" i="1" s="1"/>
  <c r="E242" i="1"/>
  <c r="F242" i="1" s="1"/>
  <c r="AS242" i="1"/>
  <c r="AR241" i="1"/>
  <c r="AV242" i="3" l="1"/>
  <c r="AT242" i="3"/>
  <c r="BR243" i="3"/>
  <c r="AU243" i="3"/>
  <c r="AV243" i="3" s="1"/>
  <c r="BR246" i="1"/>
  <c r="AU246" i="1"/>
  <c r="BO1026" i="1"/>
  <c r="BQ1025" i="1"/>
  <c r="AU1025" i="1" s="1"/>
  <c r="AV1025" i="1" s="1"/>
  <c r="BA89" i="1" s="1"/>
  <c r="BQ244" i="3"/>
  <c r="BO245" i="3"/>
  <c r="BO247" i="1"/>
  <c r="BQ247" i="1" s="1"/>
  <c r="G243" i="3"/>
  <c r="H243" i="3" s="1"/>
  <c r="AR246" i="3"/>
  <c r="AS247" i="3"/>
  <c r="E248" i="3"/>
  <c r="F248" i="3" s="1"/>
  <c r="G242" i="1"/>
  <c r="H242" i="1" s="1"/>
  <c r="E243" i="1"/>
  <c r="F243" i="1" s="1"/>
  <c r="AS243" i="1"/>
  <c r="AR242" i="1"/>
  <c r="BR244" i="3" l="1"/>
  <c r="AU244" i="3"/>
  <c r="AV244" i="3" s="1"/>
  <c r="BK23" i="3"/>
  <c r="AW243" i="3"/>
  <c r="AT243" i="3"/>
  <c r="BJ23" i="3"/>
  <c r="AW242" i="3"/>
  <c r="BR247" i="1"/>
  <c r="AU247" i="1"/>
  <c r="BO1027" i="1"/>
  <c r="BQ1026" i="1"/>
  <c r="AU1026" i="1" s="1"/>
  <c r="AV1026" i="1" s="1"/>
  <c r="BB89" i="1" s="1"/>
  <c r="BQ245" i="3"/>
  <c r="BO246" i="3"/>
  <c r="BO248" i="1"/>
  <c r="BQ248" i="1" s="1"/>
  <c r="G244" i="3"/>
  <c r="H244" i="3" s="1"/>
  <c r="AR247" i="3"/>
  <c r="AS248" i="3"/>
  <c r="E249" i="3"/>
  <c r="F249" i="3" s="1"/>
  <c r="G243" i="1"/>
  <c r="H243" i="1" s="1"/>
  <c r="E244" i="1"/>
  <c r="F244" i="1" s="1"/>
  <c r="AS244" i="1"/>
  <c r="AR243" i="1"/>
  <c r="AT244" i="3" l="1"/>
  <c r="BL23" i="3"/>
  <c r="BM23" i="3"/>
  <c r="AP24" i="3" s="1"/>
  <c r="AZ24" i="3"/>
  <c r="AW244" i="3"/>
  <c r="BR245" i="3"/>
  <c r="AU245" i="3"/>
  <c r="AV245" i="3" s="1"/>
  <c r="BR248" i="1"/>
  <c r="AU248" i="1"/>
  <c r="BO1028" i="1"/>
  <c r="BQ1027" i="1"/>
  <c r="AU1027" i="1" s="1"/>
  <c r="AV1027" i="1" s="1"/>
  <c r="BC89" i="1" s="1"/>
  <c r="BQ246" i="3"/>
  <c r="BO247" i="3"/>
  <c r="BO249" i="1"/>
  <c r="BQ249" i="1" s="1"/>
  <c r="G245" i="3"/>
  <c r="H245" i="3" s="1"/>
  <c r="E250" i="3"/>
  <c r="F250" i="3" s="1"/>
  <c r="AR248" i="3"/>
  <c r="AS249" i="3"/>
  <c r="G244" i="1"/>
  <c r="H244" i="1" s="1"/>
  <c r="E245" i="1"/>
  <c r="F245" i="1" s="1"/>
  <c r="AS245" i="1"/>
  <c r="AR244" i="1"/>
  <c r="BA24" i="3" l="1"/>
  <c r="AW245" i="3"/>
  <c r="BR246" i="3"/>
  <c r="AU246" i="3"/>
  <c r="AT245" i="3"/>
  <c r="BR249" i="1"/>
  <c r="AU249" i="1"/>
  <c r="BO1029" i="1"/>
  <c r="BQ1028" i="1"/>
  <c r="AU1028" i="1" s="1"/>
  <c r="AV1028" i="1" s="1"/>
  <c r="BD89" i="1" s="1"/>
  <c r="BQ247" i="3"/>
  <c r="BO248" i="3"/>
  <c r="BO250" i="1"/>
  <c r="BQ250" i="1" s="1"/>
  <c r="G246" i="3"/>
  <c r="H246" i="3" s="1"/>
  <c r="AR249" i="3"/>
  <c r="AS250" i="3"/>
  <c r="E251" i="3"/>
  <c r="F251" i="3" s="1"/>
  <c r="G245" i="1"/>
  <c r="H245" i="1" s="1"/>
  <c r="E246" i="1"/>
  <c r="F246" i="1" s="1"/>
  <c r="AS246" i="1"/>
  <c r="AR245" i="1"/>
  <c r="BR247" i="3" l="1"/>
  <c r="AU247" i="3"/>
  <c r="AV247" i="3" s="1"/>
  <c r="BC24" i="3" s="1"/>
  <c r="AT246" i="3"/>
  <c r="AV246" i="3"/>
  <c r="BR250" i="1"/>
  <c r="AU250" i="1"/>
  <c r="BO1030" i="1"/>
  <c r="BQ1029" i="1"/>
  <c r="AU1029" i="1" s="1"/>
  <c r="AV1029" i="1" s="1"/>
  <c r="BE89" i="1" s="1"/>
  <c r="BQ248" i="3"/>
  <c r="BO249" i="3"/>
  <c r="BO251" i="1"/>
  <c r="BQ251" i="1" s="1"/>
  <c r="G247" i="3"/>
  <c r="H247" i="3" s="1"/>
  <c r="E252" i="3"/>
  <c r="F252" i="3" s="1"/>
  <c r="AR250" i="3"/>
  <c r="AS251" i="3"/>
  <c r="G246" i="1"/>
  <c r="H246" i="1" s="1"/>
  <c r="E247" i="1"/>
  <c r="F247" i="1" s="1"/>
  <c r="AS247" i="1"/>
  <c r="AR246" i="1"/>
  <c r="AT247" i="3" l="1"/>
  <c r="BR248" i="3"/>
  <c r="AU248" i="3"/>
  <c r="AW247" i="3"/>
  <c r="BB24" i="3"/>
  <c r="AW246" i="3"/>
  <c r="BR251" i="1"/>
  <c r="AU251" i="1"/>
  <c r="BO1031" i="1"/>
  <c r="BQ1030" i="1"/>
  <c r="AU1030" i="1" s="1"/>
  <c r="AV1030" i="1" s="1"/>
  <c r="BF89" i="1" s="1"/>
  <c r="BQ249" i="3"/>
  <c r="BO250" i="3"/>
  <c r="BO252" i="1"/>
  <c r="BQ252" i="1" s="1"/>
  <c r="G248" i="3"/>
  <c r="H248" i="3" s="1"/>
  <c r="AR251" i="3"/>
  <c r="AS252" i="3"/>
  <c r="E253" i="3"/>
  <c r="F253" i="3" s="1"/>
  <c r="G247" i="1"/>
  <c r="H247" i="1" s="1"/>
  <c r="E248" i="1"/>
  <c r="F248" i="1" s="1"/>
  <c r="AS248" i="1"/>
  <c r="AR247" i="1"/>
  <c r="AV248" i="3" l="1"/>
  <c r="AT248" i="3"/>
  <c r="BR249" i="3"/>
  <c r="AU249" i="3"/>
  <c r="AV249" i="3" s="1"/>
  <c r="BR252" i="1"/>
  <c r="AU252" i="1"/>
  <c r="BQ1031" i="1"/>
  <c r="AU1031" i="1" s="1"/>
  <c r="AV1031" i="1" s="1"/>
  <c r="BG89" i="1" s="1"/>
  <c r="BO1032" i="1"/>
  <c r="BQ250" i="3"/>
  <c r="BO251" i="3"/>
  <c r="BO253" i="1"/>
  <c r="BQ253" i="1" s="1"/>
  <c r="G249" i="3"/>
  <c r="H249" i="3" s="1"/>
  <c r="E254" i="3"/>
  <c r="F254" i="3" s="1"/>
  <c r="AR252" i="3"/>
  <c r="AS253" i="3"/>
  <c r="G248" i="1"/>
  <c r="H248" i="1" s="1"/>
  <c r="E249" i="1"/>
  <c r="F249" i="1" s="1"/>
  <c r="AS249" i="1"/>
  <c r="AR248" i="1"/>
  <c r="BE24" i="3" l="1"/>
  <c r="AW249" i="3"/>
  <c r="AT249" i="3"/>
  <c r="BR250" i="3"/>
  <c r="AU250" i="3"/>
  <c r="BD24" i="3"/>
  <c r="AW248" i="3"/>
  <c r="BR253" i="1"/>
  <c r="AU253" i="1"/>
  <c r="BO1033" i="1"/>
  <c r="BQ1032" i="1"/>
  <c r="AU1032" i="1" s="1"/>
  <c r="AV1032" i="1" s="1"/>
  <c r="BH89" i="1" s="1"/>
  <c r="BQ251" i="3"/>
  <c r="BO252" i="3"/>
  <c r="BO254" i="1"/>
  <c r="BQ254" i="1" s="1"/>
  <c r="G250" i="3"/>
  <c r="H250" i="3" s="1"/>
  <c r="AR253" i="3"/>
  <c r="AS254" i="3"/>
  <c r="E255" i="3"/>
  <c r="F255" i="3" s="1"/>
  <c r="G249" i="1"/>
  <c r="H249" i="1" s="1"/>
  <c r="E250" i="1"/>
  <c r="F250" i="1" s="1"/>
  <c r="AS250" i="1"/>
  <c r="AR249" i="1"/>
  <c r="AT250" i="3" l="1"/>
  <c r="AV250" i="3"/>
  <c r="BR251" i="3"/>
  <c r="AU251" i="3"/>
  <c r="AV251" i="3" s="1"/>
  <c r="BR254" i="1"/>
  <c r="AU254" i="1"/>
  <c r="BO1034" i="1"/>
  <c r="BQ1033" i="1"/>
  <c r="AU1033" i="1" s="1"/>
  <c r="AV1033" i="1" s="1"/>
  <c r="BI89" i="1" s="1"/>
  <c r="BQ252" i="3"/>
  <c r="BO253" i="3"/>
  <c r="BO255" i="1"/>
  <c r="BQ255" i="1" s="1"/>
  <c r="G251" i="3"/>
  <c r="H251" i="3" s="1"/>
  <c r="AR254" i="3"/>
  <c r="AS255" i="3"/>
  <c r="E256" i="3"/>
  <c r="F256" i="3" s="1"/>
  <c r="G250" i="1"/>
  <c r="H250" i="1" s="1"/>
  <c r="E251" i="1"/>
  <c r="F251" i="1" s="1"/>
  <c r="AS251" i="1"/>
  <c r="AR250" i="1"/>
  <c r="BG24" i="3" l="1"/>
  <c r="AW251" i="3"/>
  <c r="BF24" i="3"/>
  <c r="AW250" i="3"/>
  <c r="BR252" i="3"/>
  <c r="AU252" i="3"/>
  <c r="AT251" i="3"/>
  <c r="BR255" i="1"/>
  <c r="AU255" i="1"/>
  <c r="BO1035" i="1"/>
  <c r="BQ1034" i="1"/>
  <c r="AU1034" i="1" s="1"/>
  <c r="AV1034" i="1" s="1"/>
  <c r="BJ89" i="1" s="1"/>
  <c r="BQ253" i="3"/>
  <c r="BO254" i="3"/>
  <c r="BO256" i="1"/>
  <c r="BQ256" i="1" s="1"/>
  <c r="G252" i="3"/>
  <c r="H252" i="3" s="1"/>
  <c r="E257" i="3"/>
  <c r="F257" i="3" s="1"/>
  <c r="AR255" i="3"/>
  <c r="AS256" i="3"/>
  <c r="G251" i="1"/>
  <c r="H251" i="1" s="1"/>
  <c r="E252" i="1"/>
  <c r="F252" i="1" s="1"/>
  <c r="AS252" i="1"/>
  <c r="AR251" i="1"/>
  <c r="BR253" i="3" l="1"/>
  <c r="AU253" i="3"/>
  <c r="AV253" i="3" s="1"/>
  <c r="AT252" i="3"/>
  <c r="AV252" i="3"/>
  <c r="BR256" i="1"/>
  <c r="AU256" i="1"/>
  <c r="BO1036" i="1"/>
  <c r="BQ1035" i="1"/>
  <c r="AU1035" i="1" s="1"/>
  <c r="AV1035" i="1" s="1"/>
  <c r="BK89" i="1" s="1"/>
  <c r="BL89" i="1" s="1"/>
  <c r="BQ254" i="3"/>
  <c r="BO255" i="3"/>
  <c r="BO257" i="1"/>
  <c r="BQ257" i="1" s="1"/>
  <c r="G253" i="3"/>
  <c r="H253" i="3" s="1"/>
  <c r="E258" i="3"/>
  <c r="F258" i="3" s="1"/>
  <c r="AR256" i="3"/>
  <c r="AS257" i="3"/>
  <c r="G252" i="1"/>
  <c r="H252" i="1" s="1"/>
  <c r="E253" i="1"/>
  <c r="F253" i="1" s="1"/>
  <c r="AS253" i="1"/>
  <c r="AR252" i="1"/>
  <c r="AT253" i="3" l="1"/>
  <c r="BR254" i="3"/>
  <c r="AU254" i="3"/>
  <c r="AV254" i="3" s="1"/>
  <c r="BH24" i="3"/>
  <c r="AW252" i="3"/>
  <c r="BI24" i="3"/>
  <c r="AW253" i="3"/>
  <c r="BR257" i="1"/>
  <c r="AU257" i="1"/>
  <c r="BO1037" i="1"/>
  <c r="BQ1036" i="1"/>
  <c r="AU1036" i="1" s="1"/>
  <c r="AV1036" i="1" s="1"/>
  <c r="AZ90" i="1" s="1"/>
  <c r="BQ255" i="3"/>
  <c r="BO256" i="3"/>
  <c r="BO258" i="1"/>
  <c r="BQ258" i="1" s="1"/>
  <c r="G254" i="3"/>
  <c r="H254" i="3" s="1"/>
  <c r="E259" i="3"/>
  <c r="F259" i="3" s="1"/>
  <c r="AR257" i="3"/>
  <c r="AS258" i="3"/>
  <c r="G253" i="1"/>
  <c r="H253" i="1" s="1"/>
  <c r="E254" i="1"/>
  <c r="F254" i="1" s="1"/>
  <c r="AS254" i="1"/>
  <c r="AR253" i="1"/>
  <c r="BJ24" i="3" l="1"/>
  <c r="AW254" i="3"/>
  <c r="BR255" i="3"/>
  <c r="AU255" i="3"/>
  <c r="AV255" i="3" s="1"/>
  <c r="AT254" i="3"/>
  <c r="BR258" i="1"/>
  <c r="AU258" i="1"/>
  <c r="BQ1037" i="1"/>
  <c r="AU1037" i="1" s="1"/>
  <c r="AV1037" i="1" s="1"/>
  <c r="BA90" i="1" s="1"/>
  <c r="BO1038" i="1"/>
  <c r="BQ256" i="3"/>
  <c r="BO257" i="3"/>
  <c r="BO259" i="1"/>
  <c r="BQ259" i="1" s="1"/>
  <c r="G255" i="3"/>
  <c r="H255" i="3" s="1"/>
  <c r="AS259" i="3"/>
  <c r="AR258" i="3"/>
  <c r="E260" i="3"/>
  <c r="F260" i="3" s="1"/>
  <c r="G254" i="1"/>
  <c r="H254" i="1" s="1"/>
  <c r="E255" i="1"/>
  <c r="F255" i="1" s="1"/>
  <c r="AS255" i="1"/>
  <c r="AR254" i="1"/>
  <c r="AT255" i="3" l="1"/>
  <c r="BK24" i="3"/>
  <c r="BL24" i="3" s="1"/>
  <c r="AW255" i="3"/>
  <c r="BR256" i="3"/>
  <c r="AU256" i="3"/>
  <c r="BR259" i="1"/>
  <c r="AU259" i="1"/>
  <c r="BO1039" i="1"/>
  <c r="BQ1038" i="1"/>
  <c r="AU1038" i="1" s="1"/>
  <c r="AV1038" i="1" s="1"/>
  <c r="BB90" i="1" s="1"/>
  <c r="BQ257" i="3"/>
  <c r="BO258" i="3"/>
  <c r="BO260" i="1"/>
  <c r="BQ260" i="1" s="1"/>
  <c r="G256" i="3"/>
  <c r="H256" i="3" s="1"/>
  <c r="E261" i="3"/>
  <c r="F261" i="3" s="1"/>
  <c r="AS260" i="3"/>
  <c r="AR259" i="3"/>
  <c r="G255" i="1"/>
  <c r="H255" i="1" s="1"/>
  <c r="E256" i="1"/>
  <c r="F256" i="1" s="1"/>
  <c r="AS256" i="1"/>
  <c r="AR255" i="1"/>
  <c r="BM24" i="3" l="1"/>
  <c r="AP25" i="3" s="1"/>
  <c r="BR257" i="3"/>
  <c r="AU257" i="3"/>
  <c r="AV257" i="3" s="1"/>
  <c r="AV256" i="3"/>
  <c r="AT256" i="3"/>
  <c r="BR260" i="1"/>
  <c r="AU260" i="1"/>
  <c r="BO1040" i="1"/>
  <c r="BQ1039" i="1"/>
  <c r="AU1039" i="1" s="1"/>
  <c r="AV1039" i="1" s="1"/>
  <c r="BC90" i="1" s="1"/>
  <c r="BQ258" i="3"/>
  <c r="BO259" i="3"/>
  <c r="BO261" i="1"/>
  <c r="BQ261" i="1" s="1"/>
  <c r="G257" i="3"/>
  <c r="H257" i="3" s="1"/>
  <c r="E262" i="3"/>
  <c r="F262" i="3" s="1"/>
  <c r="AS261" i="3"/>
  <c r="AR260" i="3"/>
  <c r="G256" i="1"/>
  <c r="H256" i="1" s="1"/>
  <c r="E257" i="1"/>
  <c r="F257" i="1" s="1"/>
  <c r="AS257" i="1"/>
  <c r="AR256" i="1"/>
  <c r="AT257" i="3" l="1"/>
  <c r="AZ25" i="3"/>
  <c r="AW256" i="3"/>
  <c r="BA25" i="3"/>
  <c r="AW257" i="3"/>
  <c r="BR258" i="3"/>
  <c r="AU258" i="3"/>
  <c r="BR261" i="1"/>
  <c r="AU261" i="1"/>
  <c r="BO1041" i="1"/>
  <c r="BQ1040" i="1"/>
  <c r="AU1040" i="1" s="1"/>
  <c r="AV1040" i="1" s="1"/>
  <c r="BD90" i="1" s="1"/>
  <c r="BQ259" i="3"/>
  <c r="BO260" i="3"/>
  <c r="BO262" i="1"/>
  <c r="BQ262" i="1" s="1"/>
  <c r="G258" i="3"/>
  <c r="H258" i="3" s="1"/>
  <c r="AS262" i="3"/>
  <c r="AR261" i="3"/>
  <c r="E263" i="3"/>
  <c r="F263" i="3" s="1"/>
  <c r="G257" i="1"/>
  <c r="H257" i="1" s="1"/>
  <c r="E258" i="1"/>
  <c r="F258" i="1" s="1"/>
  <c r="AS258" i="1"/>
  <c r="AR257" i="1"/>
  <c r="BR259" i="3" l="1"/>
  <c r="AU259" i="3"/>
  <c r="AV259" i="3" s="1"/>
  <c r="AV258" i="3"/>
  <c r="AT258" i="3"/>
  <c r="BR262" i="1"/>
  <c r="AU262" i="1"/>
  <c r="BO1042" i="1"/>
  <c r="BQ1041" i="1"/>
  <c r="AU1041" i="1" s="1"/>
  <c r="AV1041" i="1" s="1"/>
  <c r="BE90" i="1" s="1"/>
  <c r="BQ260" i="3"/>
  <c r="BO261" i="3"/>
  <c r="BO263" i="1"/>
  <c r="BQ263" i="1" s="1"/>
  <c r="G259" i="3"/>
  <c r="H259" i="3" s="1"/>
  <c r="E264" i="3"/>
  <c r="F264" i="3" s="1"/>
  <c r="AS263" i="3"/>
  <c r="AR262" i="3"/>
  <c r="G258" i="1"/>
  <c r="H258" i="1" s="1"/>
  <c r="E259" i="1"/>
  <c r="F259" i="1" s="1"/>
  <c r="AS259" i="1"/>
  <c r="AR258" i="1"/>
  <c r="AT259" i="3" l="1"/>
  <c r="BC25" i="3"/>
  <c r="AW259" i="3"/>
  <c r="AW258" i="3"/>
  <c r="BB25" i="3"/>
  <c r="BR260" i="3"/>
  <c r="AU260" i="3"/>
  <c r="BR263" i="1"/>
  <c r="AU263" i="1"/>
  <c r="BO1043" i="1"/>
  <c r="BQ1042" i="1"/>
  <c r="AU1042" i="1" s="1"/>
  <c r="AV1042" i="1" s="1"/>
  <c r="BF90" i="1" s="1"/>
  <c r="BQ261" i="3"/>
  <c r="BO262" i="3"/>
  <c r="BO264" i="1"/>
  <c r="BQ264" i="1" s="1"/>
  <c r="G260" i="3"/>
  <c r="H260" i="3" s="1"/>
  <c r="AS264" i="3"/>
  <c r="AR263" i="3"/>
  <c r="E265" i="3"/>
  <c r="F265" i="3" s="1"/>
  <c r="G259" i="1"/>
  <c r="H259" i="1" s="1"/>
  <c r="E260" i="1"/>
  <c r="F260" i="1" s="1"/>
  <c r="AS260" i="1"/>
  <c r="AR259" i="1"/>
  <c r="BR261" i="3" l="1"/>
  <c r="AU261" i="3"/>
  <c r="AV261" i="3" s="1"/>
  <c r="AT260" i="3"/>
  <c r="AV260" i="3"/>
  <c r="BR264" i="1"/>
  <c r="AU264" i="1"/>
  <c r="BQ1043" i="1"/>
  <c r="AU1043" i="1" s="1"/>
  <c r="AV1043" i="1" s="1"/>
  <c r="BG90" i="1" s="1"/>
  <c r="BO1044" i="1"/>
  <c r="BQ262" i="3"/>
  <c r="BO263" i="3"/>
  <c r="BO265" i="1"/>
  <c r="BQ265" i="1" s="1"/>
  <c r="G261" i="3"/>
  <c r="H261" i="3" s="1"/>
  <c r="AS265" i="3"/>
  <c r="AR264" i="3"/>
  <c r="E266" i="3"/>
  <c r="F266" i="3" s="1"/>
  <c r="G260" i="1"/>
  <c r="H260" i="1" s="1"/>
  <c r="E261" i="1"/>
  <c r="F261" i="1" s="1"/>
  <c r="AS261" i="1"/>
  <c r="AR260" i="1"/>
  <c r="AT261" i="3" l="1"/>
  <c r="BD25" i="3"/>
  <c r="AW260" i="3"/>
  <c r="BE25" i="3"/>
  <c r="AW261" i="3"/>
  <c r="BR262" i="3"/>
  <c r="AU262" i="3"/>
  <c r="AV262" i="3" s="1"/>
  <c r="BR265" i="1"/>
  <c r="AU265" i="1"/>
  <c r="BO1045" i="1"/>
  <c r="BQ1044" i="1"/>
  <c r="AU1044" i="1" s="1"/>
  <c r="AV1044" i="1" s="1"/>
  <c r="BH90" i="1" s="1"/>
  <c r="BQ263" i="3"/>
  <c r="BO264" i="3"/>
  <c r="BO266" i="1"/>
  <c r="BQ266" i="1" s="1"/>
  <c r="G262" i="3"/>
  <c r="H262" i="3" s="1"/>
  <c r="AS266" i="3"/>
  <c r="AR265" i="3"/>
  <c r="E267" i="3"/>
  <c r="F267" i="3" s="1"/>
  <c r="G261" i="1"/>
  <c r="H261" i="1" s="1"/>
  <c r="E262" i="1"/>
  <c r="F262" i="1" s="1"/>
  <c r="AS262" i="1"/>
  <c r="AR261" i="1"/>
  <c r="AT262" i="3" l="1"/>
  <c r="BR263" i="3"/>
  <c r="AU263" i="3"/>
  <c r="AV263" i="3" s="1"/>
  <c r="AW262" i="3"/>
  <c r="BF25" i="3"/>
  <c r="BR266" i="1"/>
  <c r="AU266" i="1"/>
  <c r="BO1046" i="1"/>
  <c r="BQ1045" i="1"/>
  <c r="AU1045" i="1" s="1"/>
  <c r="AV1045" i="1" s="1"/>
  <c r="BI90" i="1" s="1"/>
  <c r="BQ264" i="3"/>
  <c r="BO265" i="3"/>
  <c r="BO267" i="1"/>
  <c r="BQ267" i="1" s="1"/>
  <c r="G263" i="3"/>
  <c r="H263" i="3" s="1"/>
  <c r="AS267" i="3"/>
  <c r="AR266" i="3"/>
  <c r="E268" i="3"/>
  <c r="F268" i="3" s="1"/>
  <c r="G262" i="1"/>
  <c r="H262" i="1" s="1"/>
  <c r="E263" i="1"/>
  <c r="F263" i="1" s="1"/>
  <c r="AS263" i="1"/>
  <c r="AR262" i="1"/>
  <c r="BR264" i="3" l="1"/>
  <c r="AU264" i="3"/>
  <c r="BG25" i="3"/>
  <c r="AW263" i="3"/>
  <c r="AT263" i="3"/>
  <c r="BR267" i="1"/>
  <c r="AU267" i="1"/>
  <c r="BO1047" i="1"/>
  <c r="BQ1046" i="1"/>
  <c r="AU1046" i="1" s="1"/>
  <c r="AV1046" i="1" s="1"/>
  <c r="BJ90" i="1" s="1"/>
  <c r="BQ265" i="3"/>
  <c r="BO266" i="3"/>
  <c r="BO268" i="1"/>
  <c r="BQ268" i="1" s="1"/>
  <c r="G264" i="3"/>
  <c r="H264" i="3" s="1"/>
  <c r="AS268" i="3"/>
  <c r="AR267" i="3"/>
  <c r="E269" i="3"/>
  <c r="F269" i="3" s="1"/>
  <c r="G263" i="1"/>
  <c r="H263" i="1" s="1"/>
  <c r="E264" i="1"/>
  <c r="F264" i="1" s="1"/>
  <c r="AS264" i="1"/>
  <c r="AR263" i="1"/>
  <c r="AT264" i="3" l="1"/>
  <c r="AV264" i="3"/>
  <c r="BR265" i="3"/>
  <c r="AU265" i="3"/>
  <c r="AV265" i="3" s="1"/>
  <c r="BR268" i="1"/>
  <c r="AU268" i="1"/>
  <c r="BQ1047" i="1"/>
  <c r="AU1047" i="1" s="1"/>
  <c r="AV1047" i="1" s="1"/>
  <c r="BK90" i="1" s="1"/>
  <c r="BL90" i="1" s="1"/>
  <c r="BO1048" i="1"/>
  <c r="BQ266" i="3"/>
  <c r="BO267" i="3"/>
  <c r="BO269" i="1"/>
  <c r="BQ269" i="1" s="1"/>
  <c r="G265" i="3"/>
  <c r="H265" i="3" s="1"/>
  <c r="AS269" i="3"/>
  <c r="AR268" i="3"/>
  <c r="E270" i="3"/>
  <c r="F270" i="3" s="1"/>
  <c r="G264" i="1"/>
  <c r="H264" i="1" s="1"/>
  <c r="E265" i="1"/>
  <c r="F265" i="1" s="1"/>
  <c r="AS265" i="1"/>
  <c r="AR264" i="1"/>
  <c r="BI25" i="3" l="1"/>
  <c r="AW265" i="3"/>
  <c r="BR266" i="3"/>
  <c r="AU266" i="3"/>
  <c r="AV266" i="3" s="1"/>
  <c r="BH25" i="3"/>
  <c r="AW264" i="3"/>
  <c r="AT265" i="3"/>
  <c r="BR269" i="1"/>
  <c r="AU269" i="1"/>
  <c r="BO1049" i="1"/>
  <c r="BQ1048" i="1"/>
  <c r="AU1048" i="1" s="1"/>
  <c r="AV1048" i="1" s="1"/>
  <c r="AZ91" i="1" s="1"/>
  <c r="BQ267" i="3"/>
  <c r="BO268" i="3"/>
  <c r="BO270" i="1"/>
  <c r="BQ270" i="1" s="1"/>
  <c r="G266" i="3"/>
  <c r="H266" i="3" s="1"/>
  <c r="E271" i="3"/>
  <c r="F271" i="3" s="1"/>
  <c r="AS270" i="3"/>
  <c r="AR269" i="3"/>
  <c r="G265" i="1"/>
  <c r="H265" i="1" s="1"/>
  <c r="E266" i="1"/>
  <c r="F266" i="1" s="1"/>
  <c r="AS266" i="1"/>
  <c r="AR265" i="1"/>
  <c r="AT266" i="3" l="1"/>
  <c r="BJ25" i="3"/>
  <c r="AW266" i="3"/>
  <c r="BR267" i="3"/>
  <c r="AU267" i="3"/>
  <c r="AV267" i="3" s="1"/>
  <c r="BR270" i="1"/>
  <c r="AU270" i="1"/>
  <c r="BO1050" i="1"/>
  <c r="BQ1049" i="1"/>
  <c r="AU1049" i="1" s="1"/>
  <c r="AV1049" i="1" s="1"/>
  <c r="BA91" i="1" s="1"/>
  <c r="BQ268" i="3"/>
  <c r="BO269" i="3"/>
  <c r="BO271" i="1"/>
  <c r="BQ271" i="1" s="1"/>
  <c r="G267" i="3"/>
  <c r="H267" i="3" s="1"/>
  <c r="AS271" i="3"/>
  <c r="AR270" i="3"/>
  <c r="E272" i="3"/>
  <c r="F272" i="3" s="1"/>
  <c r="G266" i="1"/>
  <c r="H266" i="1" s="1"/>
  <c r="E267" i="1"/>
  <c r="F267" i="1" s="1"/>
  <c r="AS267" i="1"/>
  <c r="AR266" i="1"/>
  <c r="AT267" i="3" l="1"/>
  <c r="BK25" i="3"/>
  <c r="BM25" i="3" s="1"/>
  <c r="AP26" i="3" s="1"/>
  <c r="AW267" i="3"/>
  <c r="BR268" i="3"/>
  <c r="AU268" i="3"/>
  <c r="BR271" i="1"/>
  <c r="AU271" i="1"/>
  <c r="BO1051" i="1"/>
  <c r="BQ1050" i="1"/>
  <c r="AU1050" i="1" s="1"/>
  <c r="AV1050" i="1" s="1"/>
  <c r="BB91" i="1" s="1"/>
  <c r="BQ269" i="3"/>
  <c r="BO270" i="3"/>
  <c r="BO272" i="1"/>
  <c r="BQ272" i="1" s="1"/>
  <c r="G268" i="3"/>
  <c r="H268" i="3" s="1"/>
  <c r="AS272" i="3"/>
  <c r="AR271" i="3"/>
  <c r="E273" i="3"/>
  <c r="F273" i="3" s="1"/>
  <c r="G267" i="1"/>
  <c r="H267" i="1" s="1"/>
  <c r="E268" i="1"/>
  <c r="F268" i="1" s="1"/>
  <c r="AS268" i="1"/>
  <c r="AR267" i="1"/>
  <c r="BL25" i="3" l="1"/>
  <c r="BR269" i="3"/>
  <c r="AU269" i="3"/>
  <c r="AV269" i="3" s="1"/>
  <c r="AT268" i="3"/>
  <c r="AV268" i="3"/>
  <c r="BR272" i="1"/>
  <c r="AU272" i="1"/>
  <c r="BO1052" i="1"/>
  <c r="BQ1051" i="1"/>
  <c r="AU1051" i="1" s="1"/>
  <c r="AV1051" i="1" s="1"/>
  <c r="BC91" i="1" s="1"/>
  <c r="BQ270" i="3"/>
  <c r="BO271" i="3"/>
  <c r="BO273" i="1"/>
  <c r="BQ273" i="1" s="1"/>
  <c r="G269" i="3"/>
  <c r="H269" i="3" s="1"/>
  <c r="AS273" i="3"/>
  <c r="AR272" i="3"/>
  <c r="E274" i="3"/>
  <c r="F274" i="3" s="1"/>
  <c r="G268" i="1"/>
  <c r="H268" i="1" s="1"/>
  <c r="E269" i="1"/>
  <c r="F269" i="1" s="1"/>
  <c r="AS269" i="1"/>
  <c r="AR268" i="1"/>
  <c r="AT269" i="3" l="1"/>
  <c r="AW268" i="3"/>
  <c r="AZ26" i="3"/>
  <c r="BA26" i="3"/>
  <c r="AW269" i="3"/>
  <c r="BR270" i="3"/>
  <c r="AU270" i="3"/>
  <c r="BR273" i="1"/>
  <c r="AU273" i="1"/>
  <c r="BO1053" i="1"/>
  <c r="BQ1052" i="1"/>
  <c r="AU1052" i="1" s="1"/>
  <c r="AV1052" i="1" s="1"/>
  <c r="BD91" i="1" s="1"/>
  <c r="BQ271" i="3"/>
  <c r="BO272" i="3"/>
  <c r="BO274" i="1"/>
  <c r="BQ274" i="1" s="1"/>
  <c r="G270" i="3"/>
  <c r="H270" i="3" s="1"/>
  <c r="AS274" i="3"/>
  <c r="AR273" i="3"/>
  <c r="E275" i="3"/>
  <c r="F275" i="3" s="1"/>
  <c r="G269" i="1"/>
  <c r="H269" i="1" s="1"/>
  <c r="E270" i="1"/>
  <c r="F270" i="1" s="1"/>
  <c r="AS270" i="1"/>
  <c r="AR269" i="1"/>
  <c r="BR271" i="3" l="1"/>
  <c r="AU271" i="3"/>
  <c r="AV271" i="3" s="1"/>
  <c r="AV270" i="3"/>
  <c r="AT270" i="3"/>
  <c r="BR274" i="1"/>
  <c r="AU274" i="1"/>
  <c r="BQ1053" i="1"/>
  <c r="AU1053" i="1" s="1"/>
  <c r="AV1053" i="1" s="1"/>
  <c r="BE91" i="1" s="1"/>
  <c r="BO1054" i="1"/>
  <c r="BQ272" i="3"/>
  <c r="BO273" i="3"/>
  <c r="BO275" i="1"/>
  <c r="BQ275" i="1" s="1"/>
  <c r="G271" i="3"/>
  <c r="H271" i="3" s="1"/>
  <c r="E276" i="3"/>
  <c r="F276" i="3" s="1"/>
  <c r="AS275" i="3"/>
  <c r="AR274" i="3"/>
  <c r="G270" i="1"/>
  <c r="H270" i="1" s="1"/>
  <c r="E271" i="1"/>
  <c r="F271" i="1" s="1"/>
  <c r="AS271" i="1"/>
  <c r="AR270" i="1"/>
  <c r="AT271" i="3" l="1"/>
  <c r="BB26" i="3"/>
  <c r="AW270" i="3"/>
  <c r="BC26" i="3"/>
  <c r="AW271" i="3"/>
  <c r="BR272" i="3"/>
  <c r="AU272" i="3"/>
  <c r="BR275" i="1"/>
  <c r="AU275" i="1"/>
  <c r="BO1055" i="1"/>
  <c r="BQ1054" i="1"/>
  <c r="AU1054" i="1" s="1"/>
  <c r="AV1054" i="1" s="1"/>
  <c r="BF91" i="1" s="1"/>
  <c r="BQ273" i="3"/>
  <c r="BO274" i="3"/>
  <c r="BO276" i="1"/>
  <c r="BQ276" i="1" s="1"/>
  <c r="G272" i="3"/>
  <c r="H272" i="3" s="1"/>
  <c r="AS276" i="3"/>
  <c r="AR275" i="3"/>
  <c r="E277" i="3"/>
  <c r="F277" i="3" s="1"/>
  <c r="G271" i="1"/>
  <c r="H271" i="1" s="1"/>
  <c r="E272" i="1"/>
  <c r="F272" i="1" s="1"/>
  <c r="AS272" i="1"/>
  <c r="AR271" i="1"/>
  <c r="BR273" i="3" l="1"/>
  <c r="AU273" i="3"/>
  <c r="AV273" i="3" s="1"/>
  <c r="AV272" i="3"/>
  <c r="AT272" i="3"/>
  <c r="BR276" i="1"/>
  <c r="AU276" i="1"/>
  <c r="BO1056" i="1"/>
  <c r="BQ1055" i="1"/>
  <c r="AU1055" i="1" s="1"/>
  <c r="AV1055" i="1" s="1"/>
  <c r="BG91" i="1" s="1"/>
  <c r="BQ274" i="3"/>
  <c r="BO275" i="3"/>
  <c r="BO277" i="1"/>
  <c r="BQ277" i="1" s="1"/>
  <c r="G273" i="3"/>
  <c r="H273" i="3" s="1"/>
  <c r="AS277" i="3"/>
  <c r="AR276" i="3"/>
  <c r="E278" i="3"/>
  <c r="F278" i="3" s="1"/>
  <c r="G272" i="1"/>
  <c r="H272" i="1" s="1"/>
  <c r="E273" i="1"/>
  <c r="F273" i="1" s="1"/>
  <c r="AS273" i="1"/>
  <c r="AR272" i="1"/>
  <c r="AT273" i="3" l="1"/>
  <c r="BD26" i="3"/>
  <c r="AW272" i="3"/>
  <c r="BE26" i="3"/>
  <c r="AW273" i="3"/>
  <c r="BR274" i="3"/>
  <c r="AU274" i="3"/>
  <c r="AV274" i="3" s="1"/>
  <c r="BR277" i="1"/>
  <c r="AU277" i="1"/>
  <c r="BO1057" i="1"/>
  <c r="BQ1056" i="1"/>
  <c r="AU1056" i="1" s="1"/>
  <c r="AV1056" i="1" s="1"/>
  <c r="BH91" i="1" s="1"/>
  <c r="BQ275" i="3"/>
  <c r="BO276" i="3"/>
  <c r="BO278" i="1"/>
  <c r="BQ278" i="1" s="1"/>
  <c r="G274" i="3"/>
  <c r="H274" i="3" s="1"/>
  <c r="AS278" i="3"/>
  <c r="AR277" i="3"/>
  <c r="E279" i="3"/>
  <c r="F279" i="3" s="1"/>
  <c r="G273" i="1"/>
  <c r="H273" i="1" s="1"/>
  <c r="E274" i="1"/>
  <c r="F274" i="1" s="1"/>
  <c r="AS274" i="1"/>
  <c r="AR273" i="1"/>
  <c r="BF26" i="3" l="1"/>
  <c r="AW274" i="3"/>
  <c r="BR275" i="3"/>
  <c r="AU275" i="3"/>
  <c r="AV275" i="3" s="1"/>
  <c r="AT274" i="3"/>
  <c r="BR278" i="1"/>
  <c r="AU278" i="1"/>
  <c r="BO1058" i="1"/>
  <c r="BQ1057" i="1"/>
  <c r="AU1057" i="1" s="1"/>
  <c r="AV1057" i="1" s="1"/>
  <c r="BI91" i="1" s="1"/>
  <c r="BQ276" i="3"/>
  <c r="BO277" i="3"/>
  <c r="BO279" i="1"/>
  <c r="BQ279" i="1" s="1"/>
  <c r="G275" i="3"/>
  <c r="H275" i="3" s="1"/>
  <c r="AS279" i="3"/>
  <c r="AR278" i="3"/>
  <c r="E280" i="3"/>
  <c r="F280" i="3" s="1"/>
  <c r="G274" i="1"/>
  <c r="H274" i="1" s="1"/>
  <c r="E275" i="1"/>
  <c r="F275" i="1" s="1"/>
  <c r="AS275" i="1"/>
  <c r="AR274" i="1"/>
  <c r="AT275" i="3" l="1"/>
  <c r="BG26" i="3"/>
  <c r="AW275" i="3"/>
  <c r="BR276" i="3"/>
  <c r="AU276" i="3"/>
  <c r="BR279" i="1"/>
  <c r="AU279" i="1"/>
  <c r="BO1059" i="1"/>
  <c r="BQ1058" i="1"/>
  <c r="AU1058" i="1" s="1"/>
  <c r="AV1058" i="1" s="1"/>
  <c r="BJ91" i="1" s="1"/>
  <c r="BQ277" i="3"/>
  <c r="BO278" i="3"/>
  <c r="BO280" i="1"/>
  <c r="BQ280" i="1" s="1"/>
  <c r="G276" i="3"/>
  <c r="H276" i="3" s="1"/>
  <c r="AS280" i="3"/>
  <c r="AR279" i="3"/>
  <c r="E281" i="3"/>
  <c r="F281" i="3" s="1"/>
  <c r="G275" i="1"/>
  <c r="H275" i="1" s="1"/>
  <c r="E276" i="1"/>
  <c r="F276" i="1" s="1"/>
  <c r="AS276" i="1"/>
  <c r="AR275" i="1"/>
  <c r="AT276" i="3" l="1"/>
  <c r="AV276" i="3"/>
  <c r="BR277" i="3"/>
  <c r="AU277" i="3"/>
  <c r="AV277" i="3" s="1"/>
  <c r="BR280" i="1"/>
  <c r="AU280" i="1"/>
  <c r="BQ1059" i="1"/>
  <c r="AU1059" i="1" s="1"/>
  <c r="AV1059" i="1" s="1"/>
  <c r="BK91" i="1" s="1"/>
  <c r="BL91" i="1" s="1"/>
  <c r="BO1060" i="1"/>
  <c r="BQ278" i="3"/>
  <c r="BO279" i="3"/>
  <c r="BO281" i="1"/>
  <c r="BQ281" i="1" s="1"/>
  <c r="G277" i="3"/>
  <c r="H277" i="3" s="1"/>
  <c r="AS281" i="3"/>
  <c r="AR280" i="3"/>
  <c r="E282" i="3"/>
  <c r="F282" i="3" s="1"/>
  <c r="G276" i="1"/>
  <c r="H276" i="1" s="1"/>
  <c r="E277" i="1"/>
  <c r="F277" i="1" s="1"/>
  <c r="AS277" i="1"/>
  <c r="AR276" i="1"/>
  <c r="BR278" i="3" l="1"/>
  <c r="AU278" i="3"/>
  <c r="AV278" i="3" s="1"/>
  <c r="BI26" i="3"/>
  <c r="AW277" i="3"/>
  <c r="AW276" i="3"/>
  <c r="BH26" i="3"/>
  <c r="AT277" i="3"/>
  <c r="BR281" i="1"/>
  <c r="AU281" i="1"/>
  <c r="BO1061" i="1"/>
  <c r="BQ1060" i="1"/>
  <c r="AU1060" i="1" s="1"/>
  <c r="AV1060" i="1" s="1"/>
  <c r="AZ92" i="1" s="1"/>
  <c r="BQ279" i="3"/>
  <c r="BO280" i="3"/>
  <c r="BO282" i="1"/>
  <c r="BQ282" i="1" s="1"/>
  <c r="G278" i="3"/>
  <c r="H278" i="3" s="1"/>
  <c r="AS282" i="3"/>
  <c r="AR281" i="3"/>
  <c r="E283" i="3"/>
  <c r="F283" i="3" s="1"/>
  <c r="G277" i="1"/>
  <c r="H277" i="1" s="1"/>
  <c r="E278" i="1"/>
  <c r="F278" i="1" s="1"/>
  <c r="AS278" i="1"/>
  <c r="AR277" i="1"/>
  <c r="AT278" i="3" l="1"/>
  <c r="BR279" i="3"/>
  <c r="AU279" i="3"/>
  <c r="AV279" i="3" s="1"/>
  <c r="BJ26" i="3"/>
  <c r="AW278" i="3"/>
  <c r="BR282" i="1"/>
  <c r="AU282" i="1"/>
  <c r="BO1062" i="1"/>
  <c r="BQ1061" i="1"/>
  <c r="AU1061" i="1" s="1"/>
  <c r="AV1061" i="1" s="1"/>
  <c r="BA92" i="1" s="1"/>
  <c r="BQ280" i="3"/>
  <c r="BO281" i="3"/>
  <c r="BO283" i="1"/>
  <c r="BQ283" i="1" s="1"/>
  <c r="G279" i="3"/>
  <c r="H279" i="3" s="1"/>
  <c r="E284" i="3"/>
  <c r="F284" i="3" s="1"/>
  <c r="AS283" i="3"/>
  <c r="AR282" i="3"/>
  <c r="G278" i="1"/>
  <c r="H278" i="1" s="1"/>
  <c r="E279" i="1"/>
  <c r="F279" i="1" s="1"/>
  <c r="AS279" i="1"/>
  <c r="AR278" i="1"/>
  <c r="BR280" i="3" l="1"/>
  <c r="AU280" i="3"/>
  <c r="AT279" i="3"/>
  <c r="BK26" i="3"/>
  <c r="BM26" i="3" s="1"/>
  <c r="AP27" i="3" s="1"/>
  <c r="AW279" i="3"/>
  <c r="BR283" i="1"/>
  <c r="AU283" i="1"/>
  <c r="BO1063" i="1"/>
  <c r="BQ1062" i="1"/>
  <c r="AU1062" i="1" s="1"/>
  <c r="AV1062" i="1" s="1"/>
  <c r="BB92" i="1" s="1"/>
  <c r="BQ281" i="3"/>
  <c r="BO282" i="3"/>
  <c r="BO284" i="1"/>
  <c r="BQ284" i="1" s="1"/>
  <c r="G280" i="3"/>
  <c r="H280" i="3" s="1"/>
  <c r="E285" i="3"/>
  <c r="F285" i="3" s="1"/>
  <c r="AS284" i="3"/>
  <c r="AR283" i="3"/>
  <c r="G279" i="1"/>
  <c r="H279" i="1" s="1"/>
  <c r="E280" i="1"/>
  <c r="F280" i="1" s="1"/>
  <c r="AS280" i="1"/>
  <c r="AR279" i="1"/>
  <c r="AV280" i="3" l="1"/>
  <c r="AT280" i="3"/>
  <c r="BR281" i="3"/>
  <c r="AU281" i="3"/>
  <c r="AV281" i="3" s="1"/>
  <c r="BL26" i="3"/>
  <c r="BR284" i="1"/>
  <c r="AU284" i="1"/>
  <c r="BQ1063" i="1"/>
  <c r="AU1063" i="1" s="1"/>
  <c r="AV1063" i="1" s="1"/>
  <c r="BC92" i="1" s="1"/>
  <c r="BO1064" i="1"/>
  <c r="BQ282" i="3"/>
  <c r="BO283" i="3"/>
  <c r="BO285" i="1"/>
  <c r="BQ285" i="1" s="1"/>
  <c r="G281" i="3"/>
  <c r="H281" i="3" s="1"/>
  <c r="AS285" i="3"/>
  <c r="AR284" i="3"/>
  <c r="E286" i="3"/>
  <c r="F286" i="3" s="1"/>
  <c r="G280" i="1"/>
  <c r="H280" i="1" s="1"/>
  <c r="E281" i="1"/>
  <c r="F281" i="1" s="1"/>
  <c r="AS281" i="1"/>
  <c r="AR280" i="1"/>
  <c r="BA27" i="3" l="1"/>
  <c r="AW281" i="3"/>
  <c r="AT281" i="3"/>
  <c r="BR282" i="3"/>
  <c r="AU282" i="3"/>
  <c r="AZ27" i="3"/>
  <c r="AW280" i="3"/>
  <c r="BR285" i="1"/>
  <c r="AU285" i="1"/>
  <c r="BO1065" i="1"/>
  <c r="BQ1064" i="1"/>
  <c r="AU1064" i="1" s="1"/>
  <c r="AV1064" i="1" s="1"/>
  <c r="BD92" i="1" s="1"/>
  <c r="BQ283" i="3"/>
  <c r="BO284" i="3"/>
  <c r="BO286" i="1"/>
  <c r="BQ286" i="1" s="1"/>
  <c r="G282" i="3"/>
  <c r="H282" i="3" s="1"/>
  <c r="E287" i="3"/>
  <c r="F287" i="3" s="1"/>
  <c r="AS286" i="3"/>
  <c r="AR285" i="3"/>
  <c r="G281" i="1"/>
  <c r="H281" i="1" s="1"/>
  <c r="E282" i="1"/>
  <c r="F282" i="1" s="1"/>
  <c r="AS282" i="1"/>
  <c r="AR281" i="1"/>
  <c r="AV282" i="3" l="1"/>
  <c r="AT282" i="3"/>
  <c r="BR283" i="3"/>
  <c r="AU283" i="3"/>
  <c r="AV283" i="3" s="1"/>
  <c r="BR286" i="1"/>
  <c r="AU286" i="1"/>
  <c r="BO1066" i="1"/>
  <c r="BQ1065" i="1"/>
  <c r="AU1065" i="1" s="1"/>
  <c r="AV1065" i="1" s="1"/>
  <c r="BE92" i="1" s="1"/>
  <c r="BQ284" i="3"/>
  <c r="BO285" i="3"/>
  <c r="BO287" i="1"/>
  <c r="BQ287" i="1" s="1"/>
  <c r="G283" i="3"/>
  <c r="H283" i="3" s="1"/>
  <c r="AS287" i="3"/>
  <c r="AR286" i="3"/>
  <c r="E288" i="3"/>
  <c r="F288" i="3" s="1"/>
  <c r="G282" i="1"/>
  <c r="H282" i="1" s="1"/>
  <c r="E283" i="1"/>
  <c r="F283" i="1" s="1"/>
  <c r="AS283" i="1"/>
  <c r="AR282" i="1"/>
  <c r="BC27" i="3" l="1"/>
  <c r="AW283" i="3"/>
  <c r="BR284" i="3"/>
  <c r="AU284" i="3"/>
  <c r="AT283" i="3"/>
  <c r="BB27" i="3"/>
  <c r="AW282" i="3"/>
  <c r="BR287" i="1"/>
  <c r="AU287" i="1"/>
  <c r="BO1067" i="1"/>
  <c r="BQ1066" i="1"/>
  <c r="AU1066" i="1" s="1"/>
  <c r="AV1066" i="1" s="1"/>
  <c r="BF92" i="1" s="1"/>
  <c r="BQ285" i="3"/>
  <c r="BO286" i="3"/>
  <c r="BO288" i="1"/>
  <c r="BQ288" i="1" s="1"/>
  <c r="G284" i="3"/>
  <c r="H284" i="3" s="1"/>
  <c r="E289" i="3"/>
  <c r="F289" i="3" s="1"/>
  <c r="AS288" i="3"/>
  <c r="AR287" i="3"/>
  <c r="G283" i="1"/>
  <c r="H283" i="1" s="1"/>
  <c r="E284" i="1"/>
  <c r="F284" i="1" s="1"/>
  <c r="AS284" i="1"/>
  <c r="AR283" i="1"/>
  <c r="BR285" i="3" l="1"/>
  <c r="AU285" i="3"/>
  <c r="AV285" i="3" s="1"/>
  <c r="AV284" i="3"/>
  <c r="AT284" i="3"/>
  <c r="BR288" i="1"/>
  <c r="AU288" i="1"/>
  <c r="BO1068" i="1"/>
  <c r="BQ1067" i="1"/>
  <c r="AU1067" i="1" s="1"/>
  <c r="AV1067" i="1" s="1"/>
  <c r="BG92" i="1" s="1"/>
  <c r="BQ286" i="3"/>
  <c r="BO287" i="3"/>
  <c r="BO289" i="1"/>
  <c r="BQ289" i="1" s="1"/>
  <c r="G285" i="3"/>
  <c r="H285" i="3" s="1"/>
  <c r="E290" i="3"/>
  <c r="F290" i="3" s="1"/>
  <c r="AS289" i="3"/>
  <c r="AR288" i="3"/>
  <c r="G284" i="1"/>
  <c r="H284" i="1" s="1"/>
  <c r="E285" i="1"/>
  <c r="F285" i="1" s="1"/>
  <c r="AS285" i="1"/>
  <c r="AR284" i="1"/>
  <c r="AT285" i="3" l="1"/>
  <c r="BD27" i="3"/>
  <c r="AW284" i="3"/>
  <c r="BE27" i="3"/>
  <c r="AW285" i="3"/>
  <c r="BR286" i="3"/>
  <c r="AU286" i="3"/>
  <c r="AV286" i="3" s="1"/>
  <c r="BR289" i="1"/>
  <c r="AU289" i="1"/>
  <c r="BO1069" i="1"/>
  <c r="BQ1068" i="1"/>
  <c r="AU1068" i="1" s="1"/>
  <c r="AV1068" i="1" s="1"/>
  <c r="BH92" i="1" s="1"/>
  <c r="BQ287" i="3"/>
  <c r="BO288" i="3"/>
  <c r="BO290" i="1"/>
  <c r="BQ290" i="1" s="1"/>
  <c r="G286" i="3"/>
  <c r="H286" i="3" s="1"/>
  <c r="AS290" i="3"/>
  <c r="AR289" i="3"/>
  <c r="E291" i="3"/>
  <c r="F291" i="3" s="1"/>
  <c r="G285" i="1"/>
  <c r="H285" i="1" s="1"/>
  <c r="E286" i="1"/>
  <c r="F286" i="1" s="1"/>
  <c r="AS286" i="1"/>
  <c r="AR285" i="1"/>
  <c r="BR287" i="3" l="1"/>
  <c r="AU287" i="3"/>
  <c r="AV287" i="3" s="1"/>
  <c r="BF27" i="3"/>
  <c r="AW286" i="3"/>
  <c r="AT286" i="3"/>
  <c r="BR290" i="1"/>
  <c r="AU290" i="1"/>
  <c r="BQ1069" i="1"/>
  <c r="AU1069" i="1" s="1"/>
  <c r="AV1069" i="1" s="1"/>
  <c r="BI92" i="1" s="1"/>
  <c r="BO1070" i="1"/>
  <c r="BQ288" i="3"/>
  <c r="BO289" i="3"/>
  <c r="BO291" i="1"/>
  <c r="BQ291" i="1" s="1"/>
  <c r="G287" i="3"/>
  <c r="H287" i="3" s="1"/>
  <c r="E292" i="3"/>
  <c r="F292" i="3" s="1"/>
  <c r="AS291" i="3"/>
  <c r="AR290" i="3"/>
  <c r="G286" i="1"/>
  <c r="H286" i="1" s="1"/>
  <c r="E287" i="1"/>
  <c r="F287" i="1" s="1"/>
  <c r="AS287" i="1"/>
  <c r="AR286" i="1"/>
  <c r="BG27" i="3" l="1"/>
  <c r="AW287" i="3"/>
  <c r="BR288" i="3"/>
  <c r="AU288" i="3"/>
  <c r="AT287" i="3"/>
  <c r="BR291" i="1"/>
  <c r="AU291" i="1"/>
  <c r="BO1071" i="1"/>
  <c r="BQ1070" i="1"/>
  <c r="AU1070" i="1" s="1"/>
  <c r="AV1070" i="1" s="1"/>
  <c r="BJ92" i="1" s="1"/>
  <c r="BQ289" i="3"/>
  <c r="BO290" i="3"/>
  <c r="BO292" i="1"/>
  <c r="BQ292" i="1" s="1"/>
  <c r="G288" i="3"/>
  <c r="H288" i="3" s="1"/>
  <c r="AS292" i="3"/>
  <c r="AR291" i="3"/>
  <c r="E293" i="3"/>
  <c r="F293" i="3" s="1"/>
  <c r="G287" i="1"/>
  <c r="H287" i="1" s="1"/>
  <c r="E288" i="1"/>
  <c r="F288" i="1" s="1"/>
  <c r="AS288" i="1"/>
  <c r="AR287" i="1"/>
  <c r="AV288" i="3" l="1"/>
  <c r="AT288" i="3"/>
  <c r="BR289" i="3"/>
  <c r="AU289" i="3"/>
  <c r="AV289" i="3" s="1"/>
  <c r="BR292" i="1"/>
  <c r="AU292" i="1"/>
  <c r="BO1072" i="1"/>
  <c r="BQ1071" i="1"/>
  <c r="AU1071" i="1" s="1"/>
  <c r="AV1071" i="1" s="1"/>
  <c r="BK92" i="1" s="1"/>
  <c r="BL92" i="1" s="1"/>
  <c r="BQ290" i="3"/>
  <c r="BO291" i="3"/>
  <c r="BO293" i="1"/>
  <c r="BQ293" i="1" s="1"/>
  <c r="G289" i="3"/>
  <c r="H289" i="3" s="1"/>
  <c r="AS293" i="3"/>
  <c r="AR292" i="3"/>
  <c r="E294" i="3"/>
  <c r="F294" i="3" s="1"/>
  <c r="G288" i="1"/>
  <c r="H288" i="1" s="1"/>
  <c r="E289" i="1"/>
  <c r="F289" i="1" s="1"/>
  <c r="AS289" i="1"/>
  <c r="AR288" i="1"/>
  <c r="BI27" i="3" l="1"/>
  <c r="AW289" i="3"/>
  <c r="AT289" i="3"/>
  <c r="BR290" i="3"/>
  <c r="AU290" i="3"/>
  <c r="AV290" i="3" s="1"/>
  <c r="BH27" i="3"/>
  <c r="AW288" i="3"/>
  <c r="BR293" i="1"/>
  <c r="AU293" i="1"/>
  <c r="BO1073" i="1"/>
  <c r="BQ1072" i="1"/>
  <c r="AU1072" i="1" s="1"/>
  <c r="AV1072" i="1" s="1"/>
  <c r="AZ93" i="1" s="1"/>
  <c r="BQ291" i="3"/>
  <c r="BO292" i="3"/>
  <c r="BO294" i="1"/>
  <c r="BQ294" i="1" s="1"/>
  <c r="G290" i="3"/>
  <c r="H290" i="3" s="1"/>
  <c r="E295" i="3"/>
  <c r="F295" i="3" s="1"/>
  <c r="AS294" i="3"/>
  <c r="AR293" i="3"/>
  <c r="G289" i="1"/>
  <c r="H289" i="1" s="1"/>
  <c r="E290" i="1"/>
  <c r="F290" i="1" s="1"/>
  <c r="AS290" i="1"/>
  <c r="AR289" i="1"/>
  <c r="BR291" i="3" l="1"/>
  <c r="AU291" i="3"/>
  <c r="AV291" i="3" s="1"/>
  <c r="BJ27" i="3"/>
  <c r="AW290" i="3"/>
  <c r="AT290" i="3"/>
  <c r="BR294" i="1"/>
  <c r="AU294" i="1"/>
  <c r="BO1074" i="1"/>
  <c r="BQ1073" i="1"/>
  <c r="AU1073" i="1" s="1"/>
  <c r="AV1073" i="1" s="1"/>
  <c r="BA93" i="1" s="1"/>
  <c r="BQ292" i="3"/>
  <c r="BO293" i="3"/>
  <c r="BO295" i="1"/>
  <c r="BQ295" i="1" s="1"/>
  <c r="G291" i="3"/>
  <c r="H291" i="3" s="1"/>
  <c r="E296" i="3"/>
  <c r="F296" i="3" s="1"/>
  <c r="AS295" i="3"/>
  <c r="AR294" i="3"/>
  <c r="G290" i="1"/>
  <c r="H290" i="1" s="1"/>
  <c r="E291" i="1"/>
  <c r="F291" i="1" s="1"/>
  <c r="AS291" i="1"/>
  <c r="AR290" i="1"/>
  <c r="BR292" i="3" l="1"/>
  <c r="AU292" i="3"/>
  <c r="BK27" i="3"/>
  <c r="AW291" i="3"/>
  <c r="AT291" i="3"/>
  <c r="BR295" i="1"/>
  <c r="AU295" i="1"/>
  <c r="BO1075" i="1"/>
  <c r="BQ1074" i="1"/>
  <c r="AU1074" i="1" s="1"/>
  <c r="AV1074" i="1" s="1"/>
  <c r="BB93" i="1" s="1"/>
  <c r="BQ293" i="3"/>
  <c r="BO294" i="3"/>
  <c r="BO296" i="1"/>
  <c r="BQ296" i="1" s="1"/>
  <c r="G292" i="3"/>
  <c r="H292" i="3" s="1"/>
  <c r="AS296" i="3"/>
  <c r="AR295" i="3"/>
  <c r="E297" i="3"/>
  <c r="F297" i="3" s="1"/>
  <c r="G291" i="1"/>
  <c r="H291" i="1" s="1"/>
  <c r="E292" i="1"/>
  <c r="F292" i="1" s="1"/>
  <c r="AS292" i="1"/>
  <c r="AR291" i="1"/>
  <c r="BL27" i="3" l="1"/>
  <c r="BM27" i="3"/>
  <c r="AP28" i="3" s="1"/>
  <c r="BR293" i="3"/>
  <c r="AU293" i="3"/>
  <c r="AV293" i="3" s="1"/>
  <c r="AV292" i="3"/>
  <c r="AT292" i="3"/>
  <c r="BR296" i="1"/>
  <c r="AU296" i="1"/>
  <c r="BQ1075" i="1"/>
  <c r="AU1075" i="1" s="1"/>
  <c r="AV1075" i="1" s="1"/>
  <c r="BC93" i="1" s="1"/>
  <c r="BO1076" i="1"/>
  <c r="BQ294" i="3"/>
  <c r="BO295" i="3"/>
  <c r="BO297" i="1"/>
  <c r="BQ297" i="1" s="1"/>
  <c r="G293" i="3"/>
  <c r="H293" i="3" s="1"/>
  <c r="E298" i="3"/>
  <c r="F298" i="3" s="1"/>
  <c r="AS297" i="3"/>
  <c r="AR296" i="3"/>
  <c r="G292" i="1"/>
  <c r="H292" i="1" s="1"/>
  <c r="E293" i="1"/>
  <c r="F293" i="1" s="1"/>
  <c r="AS293" i="1"/>
  <c r="AR292" i="1"/>
  <c r="AT293" i="3" l="1"/>
  <c r="AZ28" i="3"/>
  <c r="AW292" i="3"/>
  <c r="BA28" i="3"/>
  <c r="AW293" i="3"/>
  <c r="BR294" i="3"/>
  <c r="AU294" i="3"/>
  <c r="BR297" i="1"/>
  <c r="AU297" i="1"/>
  <c r="BO1077" i="1"/>
  <c r="BQ1076" i="1"/>
  <c r="AU1076" i="1" s="1"/>
  <c r="AV1076" i="1" s="1"/>
  <c r="BD93" i="1" s="1"/>
  <c r="BQ295" i="3"/>
  <c r="BO296" i="3"/>
  <c r="BO298" i="1"/>
  <c r="BQ298" i="1" s="1"/>
  <c r="G294" i="3"/>
  <c r="H294" i="3" s="1"/>
  <c r="AS298" i="3"/>
  <c r="AR297" i="3"/>
  <c r="E299" i="3"/>
  <c r="F299" i="3" s="1"/>
  <c r="G293" i="1"/>
  <c r="H293" i="1" s="1"/>
  <c r="E294" i="1"/>
  <c r="F294" i="1" s="1"/>
  <c r="AS294" i="1"/>
  <c r="AR293" i="1"/>
  <c r="BR295" i="3" l="1"/>
  <c r="AU295" i="3"/>
  <c r="AV295" i="3" s="1"/>
  <c r="AT294" i="3"/>
  <c r="AV294" i="3"/>
  <c r="BR298" i="1"/>
  <c r="AU298" i="1"/>
  <c r="BO1078" i="1"/>
  <c r="BQ1077" i="1"/>
  <c r="AU1077" i="1" s="1"/>
  <c r="AV1077" i="1" s="1"/>
  <c r="BE93" i="1" s="1"/>
  <c r="BQ296" i="3"/>
  <c r="BO297" i="3"/>
  <c r="BO299" i="1"/>
  <c r="BQ299" i="1" s="1"/>
  <c r="G295" i="3"/>
  <c r="H295" i="3" s="1"/>
  <c r="E300" i="3"/>
  <c r="F300" i="3" s="1"/>
  <c r="AS299" i="3"/>
  <c r="AR298" i="3"/>
  <c r="G294" i="1"/>
  <c r="H294" i="1" s="1"/>
  <c r="E295" i="1"/>
  <c r="F295" i="1" s="1"/>
  <c r="AS295" i="1"/>
  <c r="AR294" i="1"/>
  <c r="AT295" i="3" l="1"/>
  <c r="BB28" i="3"/>
  <c r="AW294" i="3"/>
  <c r="BR296" i="3"/>
  <c r="AU296" i="3"/>
  <c r="BC28" i="3"/>
  <c r="AW295" i="3"/>
  <c r="BR299" i="1"/>
  <c r="AU299" i="1"/>
  <c r="BO1079" i="1"/>
  <c r="BQ1078" i="1"/>
  <c r="AU1078" i="1" s="1"/>
  <c r="AV1078" i="1" s="1"/>
  <c r="BF93" i="1" s="1"/>
  <c r="BQ297" i="3"/>
  <c r="BO298" i="3"/>
  <c r="BO300" i="1"/>
  <c r="BQ300" i="1" s="1"/>
  <c r="G296" i="3"/>
  <c r="H296" i="3" s="1"/>
  <c r="E301" i="3"/>
  <c r="F301" i="3" s="1"/>
  <c r="AS300" i="3"/>
  <c r="AR299" i="3"/>
  <c r="G295" i="1"/>
  <c r="H295" i="1" s="1"/>
  <c r="E296" i="1"/>
  <c r="F296" i="1" s="1"/>
  <c r="AS296" i="1"/>
  <c r="AR295" i="1"/>
  <c r="AV296" i="3" l="1"/>
  <c r="AT296" i="3"/>
  <c r="BR297" i="3"/>
  <c r="AU297" i="3"/>
  <c r="AV297" i="3" s="1"/>
  <c r="BR300" i="1"/>
  <c r="AU300" i="1"/>
  <c r="BQ1079" i="1"/>
  <c r="AU1079" i="1" s="1"/>
  <c r="AV1079" i="1" s="1"/>
  <c r="BG93" i="1" s="1"/>
  <c r="BO1080" i="1"/>
  <c r="BQ298" i="3"/>
  <c r="BO299" i="3"/>
  <c r="BO301" i="1"/>
  <c r="BQ301" i="1" s="1"/>
  <c r="G297" i="3"/>
  <c r="H297" i="3" s="1"/>
  <c r="AS301" i="3"/>
  <c r="AR300" i="3"/>
  <c r="E302" i="3"/>
  <c r="F302" i="3" s="1"/>
  <c r="G296" i="1"/>
  <c r="H296" i="1" s="1"/>
  <c r="E297" i="1"/>
  <c r="F297" i="1" s="1"/>
  <c r="AS297" i="1"/>
  <c r="AR296" i="1"/>
  <c r="AT297" i="3" l="1"/>
  <c r="BE28" i="3"/>
  <c r="AW297" i="3"/>
  <c r="BR298" i="3"/>
  <c r="AU298" i="3"/>
  <c r="AV298" i="3" s="1"/>
  <c r="BD28" i="3"/>
  <c r="AW296" i="3"/>
  <c r="BR301" i="1"/>
  <c r="AU301" i="1"/>
  <c r="BO1081" i="1"/>
  <c r="BQ1080" i="1"/>
  <c r="AU1080" i="1" s="1"/>
  <c r="AV1080" i="1" s="1"/>
  <c r="BH93" i="1" s="1"/>
  <c r="BQ299" i="3"/>
  <c r="BO300" i="3"/>
  <c r="BO302" i="1"/>
  <c r="BQ302" i="1" s="1"/>
  <c r="G298" i="3"/>
  <c r="H298" i="3" s="1"/>
  <c r="AS302" i="3"/>
  <c r="AR301" i="3"/>
  <c r="E303" i="3"/>
  <c r="F303" i="3" s="1"/>
  <c r="G297" i="1"/>
  <c r="H297" i="1" s="1"/>
  <c r="E298" i="1"/>
  <c r="F298" i="1" s="1"/>
  <c r="AS298" i="1"/>
  <c r="AR297" i="1"/>
  <c r="BF28" i="3" l="1"/>
  <c r="AW298" i="3"/>
  <c r="BR299" i="3"/>
  <c r="AU299" i="3"/>
  <c r="AV299" i="3" s="1"/>
  <c r="AT298" i="3"/>
  <c r="BR302" i="1"/>
  <c r="AU302" i="1"/>
  <c r="BO1082" i="1"/>
  <c r="BQ1081" i="1"/>
  <c r="AU1081" i="1" s="1"/>
  <c r="AV1081" i="1" s="1"/>
  <c r="BI93" i="1" s="1"/>
  <c r="BQ300" i="3"/>
  <c r="BO301" i="3"/>
  <c r="BO303" i="1"/>
  <c r="BQ303" i="1" s="1"/>
  <c r="G299" i="3"/>
  <c r="H299" i="3" s="1"/>
  <c r="AS303" i="3"/>
  <c r="AR302" i="3"/>
  <c r="E304" i="3"/>
  <c r="F304" i="3" s="1"/>
  <c r="G298" i="1"/>
  <c r="H298" i="1" s="1"/>
  <c r="E299" i="1"/>
  <c r="F299" i="1" s="1"/>
  <c r="AS299" i="1"/>
  <c r="AR298" i="1"/>
  <c r="AT299" i="3" l="1"/>
  <c r="BR300" i="3"/>
  <c r="AU300" i="3"/>
  <c r="BG28" i="3"/>
  <c r="AW299" i="3"/>
  <c r="BR303" i="1"/>
  <c r="AU303" i="1"/>
  <c r="BO1083" i="1"/>
  <c r="BQ1082" i="1"/>
  <c r="AU1082" i="1" s="1"/>
  <c r="AV1082" i="1" s="1"/>
  <c r="BJ93" i="1" s="1"/>
  <c r="BQ301" i="3"/>
  <c r="BO302" i="3"/>
  <c r="BO304" i="1"/>
  <c r="BQ304" i="1" s="1"/>
  <c r="G300" i="3"/>
  <c r="H300" i="3" s="1"/>
  <c r="AS304" i="3"/>
  <c r="AR303" i="3"/>
  <c r="E305" i="3"/>
  <c r="F305" i="3" s="1"/>
  <c r="G299" i="1"/>
  <c r="H299" i="1" s="1"/>
  <c r="E300" i="1"/>
  <c r="F300" i="1" s="1"/>
  <c r="AS300" i="1"/>
  <c r="AR299" i="1"/>
  <c r="BR301" i="3" l="1"/>
  <c r="AU301" i="3"/>
  <c r="AV301" i="3" s="1"/>
  <c r="AV300" i="3"/>
  <c r="AT300" i="3"/>
  <c r="BR304" i="1"/>
  <c r="AU304" i="1"/>
  <c r="BO1084" i="1"/>
  <c r="BQ1083" i="1"/>
  <c r="AU1083" i="1" s="1"/>
  <c r="AV1083" i="1" s="1"/>
  <c r="BK93" i="1" s="1"/>
  <c r="BL93" i="1" s="1"/>
  <c r="BQ302" i="3"/>
  <c r="BO303" i="3"/>
  <c r="BO305" i="1"/>
  <c r="BQ305" i="1" s="1"/>
  <c r="G301" i="3"/>
  <c r="H301" i="3" s="1"/>
  <c r="AS305" i="3"/>
  <c r="AR304" i="3"/>
  <c r="E306" i="3"/>
  <c r="F306" i="3" s="1"/>
  <c r="G300" i="1"/>
  <c r="H300" i="1" s="1"/>
  <c r="E301" i="1"/>
  <c r="F301" i="1" s="1"/>
  <c r="AS301" i="1"/>
  <c r="AR300" i="1"/>
  <c r="AT301" i="3" l="1"/>
  <c r="BR302" i="3"/>
  <c r="AU302" i="3"/>
  <c r="AV302" i="3" s="1"/>
  <c r="BH28" i="3"/>
  <c r="AW300" i="3"/>
  <c r="BI28" i="3"/>
  <c r="AW301" i="3"/>
  <c r="BR305" i="1"/>
  <c r="AU305" i="1"/>
  <c r="BO1085" i="1"/>
  <c r="BQ1084" i="1"/>
  <c r="AU1084" i="1" s="1"/>
  <c r="AV1084" i="1" s="1"/>
  <c r="AZ94" i="1" s="1"/>
  <c r="BQ303" i="3"/>
  <c r="BO304" i="3"/>
  <c r="BO306" i="1"/>
  <c r="BQ306" i="1" s="1"/>
  <c r="G302" i="3"/>
  <c r="H302" i="3" s="1"/>
  <c r="E307" i="3"/>
  <c r="F307" i="3" s="1"/>
  <c r="AS306" i="3"/>
  <c r="AR305" i="3"/>
  <c r="G301" i="1"/>
  <c r="H301" i="1" s="1"/>
  <c r="E302" i="1"/>
  <c r="F302" i="1" s="1"/>
  <c r="AS302" i="1"/>
  <c r="AR301" i="1"/>
  <c r="AT302" i="3" l="1"/>
  <c r="BR303" i="3"/>
  <c r="AU303" i="3"/>
  <c r="AV303" i="3" s="1"/>
  <c r="BJ28" i="3"/>
  <c r="AW302" i="3"/>
  <c r="BR306" i="1"/>
  <c r="AU306" i="1"/>
  <c r="BQ1085" i="1"/>
  <c r="AU1085" i="1" s="1"/>
  <c r="AV1085" i="1" s="1"/>
  <c r="BA94" i="1" s="1"/>
  <c r="BO1086" i="1"/>
  <c r="BQ304" i="3"/>
  <c r="BO305" i="3"/>
  <c r="BO307" i="1"/>
  <c r="BQ307" i="1" s="1"/>
  <c r="G303" i="3"/>
  <c r="H303" i="3" s="1"/>
  <c r="AS307" i="3"/>
  <c r="AR306" i="3"/>
  <c r="E308" i="3"/>
  <c r="F308" i="3" s="1"/>
  <c r="G302" i="1"/>
  <c r="H302" i="1" s="1"/>
  <c r="E303" i="1"/>
  <c r="F303" i="1" s="1"/>
  <c r="AS303" i="1"/>
  <c r="AR302" i="1"/>
  <c r="AT303" i="3" l="1"/>
  <c r="BR304" i="3"/>
  <c r="AU304" i="3"/>
  <c r="BK28" i="3"/>
  <c r="AW303" i="3"/>
  <c r="BR307" i="1"/>
  <c r="AU307" i="1"/>
  <c r="BO1087" i="1"/>
  <c r="BQ1086" i="1"/>
  <c r="AU1086" i="1" s="1"/>
  <c r="AV1086" i="1" s="1"/>
  <c r="BB94" i="1" s="1"/>
  <c r="BQ305" i="3"/>
  <c r="BO306" i="3"/>
  <c r="BO308" i="1"/>
  <c r="BQ308" i="1" s="1"/>
  <c r="G304" i="3"/>
  <c r="H304" i="3" s="1"/>
  <c r="AS308" i="3"/>
  <c r="AR307" i="3"/>
  <c r="E309" i="3"/>
  <c r="F309" i="3" s="1"/>
  <c r="G303" i="1"/>
  <c r="H303" i="1" s="1"/>
  <c r="E304" i="1"/>
  <c r="F304" i="1" s="1"/>
  <c r="AS304" i="1"/>
  <c r="AR303" i="1"/>
  <c r="BM28" i="3" l="1"/>
  <c r="AP29" i="3" s="1"/>
  <c r="BL28" i="3"/>
  <c r="BR305" i="3"/>
  <c r="AU305" i="3"/>
  <c r="AV305" i="3" s="1"/>
  <c r="AT304" i="3"/>
  <c r="AV304" i="3"/>
  <c r="BR308" i="1"/>
  <c r="AU308" i="1"/>
  <c r="BO1088" i="1"/>
  <c r="BQ1087" i="1"/>
  <c r="AU1087" i="1" s="1"/>
  <c r="AV1087" i="1" s="1"/>
  <c r="BC94" i="1" s="1"/>
  <c r="BQ306" i="3"/>
  <c r="BO307" i="3"/>
  <c r="BO309" i="1"/>
  <c r="BQ309" i="1" s="1"/>
  <c r="G305" i="3"/>
  <c r="H305" i="3" s="1"/>
  <c r="E310" i="3"/>
  <c r="F310" i="3" s="1"/>
  <c r="AS309" i="3"/>
  <c r="AR308" i="3"/>
  <c r="G304" i="1"/>
  <c r="H304" i="1" s="1"/>
  <c r="E305" i="1"/>
  <c r="F305" i="1" s="1"/>
  <c r="AS305" i="1"/>
  <c r="AR304" i="1"/>
  <c r="AT305" i="3" l="1"/>
  <c r="BA29" i="3"/>
  <c r="AW305" i="3"/>
  <c r="AZ29" i="3"/>
  <c r="AW304" i="3"/>
  <c r="BR306" i="3"/>
  <c r="AU306" i="3"/>
  <c r="BR309" i="1"/>
  <c r="AU309" i="1"/>
  <c r="BO1089" i="1"/>
  <c r="BQ1088" i="1"/>
  <c r="AU1088" i="1" s="1"/>
  <c r="AV1088" i="1" s="1"/>
  <c r="BD94" i="1" s="1"/>
  <c r="BQ307" i="3"/>
  <c r="BO308" i="3"/>
  <c r="BO310" i="1"/>
  <c r="BQ310" i="1" s="1"/>
  <c r="G306" i="3"/>
  <c r="H306" i="3" s="1"/>
  <c r="E311" i="3"/>
  <c r="F311" i="3" s="1"/>
  <c r="AS310" i="3"/>
  <c r="AR309" i="3"/>
  <c r="G305" i="1"/>
  <c r="H305" i="1" s="1"/>
  <c r="E306" i="1"/>
  <c r="F306" i="1" s="1"/>
  <c r="AS306" i="1"/>
  <c r="AR305" i="1"/>
  <c r="BR307" i="3" l="1"/>
  <c r="AU307" i="3"/>
  <c r="AV307" i="3" s="1"/>
  <c r="AT306" i="3"/>
  <c r="AV306" i="3"/>
  <c r="BR310" i="1"/>
  <c r="AU310" i="1"/>
  <c r="BO1090" i="1"/>
  <c r="BQ1089" i="1"/>
  <c r="AU1089" i="1" s="1"/>
  <c r="AV1089" i="1" s="1"/>
  <c r="BE94" i="1" s="1"/>
  <c r="BQ308" i="3"/>
  <c r="BO309" i="3"/>
  <c r="BO311" i="1"/>
  <c r="BQ311" i="1" s="1"/>
  <c r="G307" i="3"/>
  <c r="H307" i="3" s="1"/>
  <c r="AS311" i="3"/>
  <c r="AR310" i="3"/>
  <c r="E312" i="3"/>
  <c r="F312" i="3" s="1"/>
  <c r="G306" i="1"/>
  <c r="H306" i="1" s="1"/>
  <c r="E307" i="1"/>
  <c r="F307" i="1" s="1"/>
  <c r="AS307" i="1"/>
  <c r="AR306" i="1"/>
  <c r="AT307" i="3" l="1"/>
  <c r="BB29" i="3"/>
  <c r="AW306" i="3"/>
  <c r="BC29" i="3"/>
  <c r="AW307" i="3"/>
  <c r="BR308" i="3"/>
  <c r="AU308" i="3"/>
  <c r="AV308" i="3" s="1"/>
  <c r="BR311" i="1"/>
  <c r="AU311" i="1"/>
  <c r="BO1091" i="1"/>
  <c r="BQ1090" i="1"/>
  <c r="AU1090" i="1" s="1"/>
  <c r="AV1090" i="1" s="1"/>
  <c r="BF94" i="1" s="1"/>
  <c r="BQ309" i="3"/>
  <c r="BO310" i="3"/>
  <c r="BO312" i="1"/>
  <c r="BQ312" i="1" s="1"/>
  <c r="G308" i="3"/>
  <c r="H308" i="3" s="1"/>
  <c r="E313" i="3"/>
  <c r="F313" i="3" s="1"/>
  <c r="AS312" i="3"/>
  <c r="AR311" i="3"/>
  <c r="G307" i="1"/>
  <c r="H307" i="1" s="1"/>
  <c r="E308" i="1"/>
  <c r="F308" i="1" s="1"/>
  <c r="AS308" i="1"/>
  <c r="AR307" i="1"/>
  <c r="AT308" i="3" l="1"/>
  <c r="BR309" i="3"/>
  <c r="AU309" i="3"/>
  <c r="AV309" i="3" s="1"/>
  <c r="AW308" i="3"/>
  <c r="BD29" i="3"/>
  <c r="BR312" i="1"/>
  <c r="AU312" i="1"/>
  <c r="BQ1091" i="1"/>
  <c r="AU1091" i="1" s="1"/>
  <c r="AV1091" i="1" s="1"/>
  <c r="BG94" i="1" s="1"/>
  <c r="BO1092" i="1"/>
  <c r="BQ310" i="3"/>
  <c r="BO311" i="3"/>
  <c r="BO313" i="1"/>
  <c r="BQ313" i="1" s="1"/>
  <c r="G309" i="3"/>
  <c r="H309" i="3" s="1"/>
  <c r="AS313" i="3"/>
  <c r="AR312" i="3"/>
  <c r="E314" i="3"/>
  <c r="F314" i="3" s="1"/>
  <c r="G308" i="1"/>
  <c r="H308" i="1" s="1"/>
  <c r="E309" i="1"/>
  <c r="F309" i="1" s="1"/>
  <c r="AS309" i="1"/>
  <c r="AR308" i="1"/>
  <c r="AT309" i="3" l="1"/>
  <c r="BE29" i="3"/>
  <c r="AW309" i="3"/>
  <c r="BR310" i="3"/>
  <c r="AU310" i="3"/>
  <c r="BR313" i="1"/>
  <c r="AU313" i="1"/>
  <c r="BO1093" i="1"/>
  <c r="BQ1092" i="1"/>
  <c r="AU1092" i="1" s="1"/>
  <c r="AV1092" i="1" s="1"/>
  <c r="BH94" i="1" s="1"/>
  <c r="BQ311" i="3"/>
  <c r="BO312" i="3"/>
  <c r="BO314" i="1"/>
  <c r="BQ314" i="1" s="1"/>
  <c r="G310" i="3"/>
  <c r="H310" i="3" s="1"/>
  <c r="E315" i="3"/>
  <c r="F315" i="3" s="1"/>
  <c r="AS314" i="3"/>
  <c r="AR313" i="3"/>
  <c r="G309" i="1"/>
  <c r="H309" i="1" s="1"/>
  <c r="E310" i="1"/>
  <c r="F310" i="1" s="1"/>
  <c r="AS310" i="1"/>
  <c r="AR309" i="1"/>
  <c r="BR311" i="3" l="1"/>
  <c r="AU311" i="3"/>
  <c r="AV311" i="3" s="1"/>
  <c r="AT310" i="3"/>
  <c r="AV310" i="3"/>
  <c r="BR314" i="1"/>
  <c r="AU314" i="1"/>
  <c r="BO1094" i="1"/>
  <c r="BQ1093" i="1"/>
  <c r="AU1093" i="1" s="1"/>
  <c r="AV1093" i="1" s="1"/>
  <c r="BI94" i="1" s="1"/>
  <c r="BQ312" i="3"/>
  <c r="BO313" i="3"/>
  <c r="BO315" i="1"/>
  <c r="BQ315" i="1" s="1"/>
  <c r="G311" i="3"/>
  <c r="H311" i="3" s="1"/>
  <c r="AS315" i="3"/>
  <c r="AR314" i="3"/>
  <c r="E316" i="3"/>
  <c r="F316" i="3" s="1"/>
  <c r="G310" i="1"/>
  <c r="H310" i="1" s="1"/>
  <c r="E311" i="1"/>
  <c r="F311" i="1" s="1"/>
  <c r="AS311" i="1"/>
  <c r="AR310" i="1"/>
  <c r="AT311" i="3" l="1"/>
  <c r="BF29" i="3"/>
  <c r="AW310" i="3"/>
  <c r="BR312" i="3"/>
  <c r="AU312" i="3"/>
  <c r="AV312" i="3" s="1"/>
  <c r="BG29" i="3"/>
  <c r="AW311" i="3"/>
  <c r="BR315" i="1"/>
  <c r="AU315" i="1"/>
  <c r="BO1095" i="1"/>
  <c r="BQ1094" i="1"/>
  <c r="AU1094" i="1" s="1"/>
  <c r="AV1094" i="1" s="1"/>
  <c r="BJ94" i="1" s="1"/>
  <c r="BQ313" i="3"/>
  <c r="BO314" i="3"/>
  <c r="BO316" i="1"/>
  <c r="BQ316" i="1" s="1"/>
  <c r="G312" i="3"/>
  <c r="H312" i="3" s="1"/>
  <c r="AS316" i="3"/>
  <c r="AR315" i="3"/>
  <c r="E317" i="3"/>
  <c r="F317" i="3" s="1"/>
  <c r="G311" i="1"/>
  <c r="H311" i="1" s="1"/>
  <c r="E312" i="1"/>
  <c r="F312" i="1" s="1"/>
  <c r="AS312" i="1"/>
  <c r="AR311" i="1"/>
  <c r="BH29" i="3" l="1"/>
  <c r="AW312" i="3"/>
  <c r="AT312" i="3"/>
  <c r="BR313" i="3"/>
  <c r="AU313" i="3"/>
  <c r="AV313" i="3" s="1"/>
  <c r="BR316" i="1"/>
  <c r="AU316" i="1"/>
  <c r="BQ1095" i="1"/>
  <c r="AU1095" i="1" s="1"/>
  <c r="AV1095" i="1" s="1"/>
  <c r="BK94" i="1" s="1"/>
  <c r="BL94" i="1" s="1"/>
  <c r="BO1096" i="1"/>
  <c r="BQ314" i="3"/>
  <c r="BO315" i="3"/>
  <c r="BO317" i="1"/>
  <c r="BQ317" i="1" s="1"/>
  <c r="G313" i="3"/>
  <c r="H313" i="3" s="1"/>
  <c r="AS317" i="3"/>
  <c r="AR316" i="3"/>
  <c r="E318" i="3"/>
  <c r="F318" i="3" s="1"/>
  <c r="G312" i="1"/>
  <c r="H312" i="1" s="1"/>
  <c r="E313" i="1"/>
  <c r="F313" i="1" s="1"/>
  <c r="AS313" i="1"/>
  <c r="AR312" i="1"/>
  <c r="BR314" i="3" l="1"/>
  <c r="AU314" i="3"/>
  <c r="AT313" i="3"/>
  <c r="BI29" i="3"/>
  <c r="AW313" i="3"/>
  <c r="BR317" i="1"/>
  <c r="AU317" i="1"/>
  <c r="BO1097" i="1"/>
  <c r="BQ1096" i="1"/>
  <c r="AU1096" i="1" s="1"/>
  <c r="AV1096" i="1" s="1"/>
  <c r="AZ95" i="1" s="1"/>
  <c r="BQ315" i="3"/>
  <c r="BO316" i="3"/>
  <c r="BO318" i="1"/>
  <c r="BQ318" i="1" s="1"/>
  <c r="G314" i="3"/>
  <c r="H314" i="3" s="1"/>
  <c r="E319" i="3"/>
  <c r="F319" i="3" s="1"/>
  <c r="AS318" i="3"/>
  <c r="AR317" i="3"/>
  <c r="G313" i="1"/>
  <c r="H313" i="1" s="1"/>
  <c r="E314" i="1"/>
  <c r="F314" i="1" s="1"/>
  <c r="AS314" i="1"/>
  <c r="AR313" i="1"/>
  <c r="AT314" i="3" l="1"/>
  <c r="AV314" i="3"/>
  <c r="BR315" i="3"/>
  <c r="AU315" i="3"/>
  <c r="AV315" i="3" s="1"/>
  <c r="BR318" i="1"/>
  <c r="AU318" i="1"/>
  <c r="BO1098" i="1"/>
  <c r="BQ1097" i="1"/>
  <c r="AU1097" i="1" s="1"/>
  <c r="AV1097" i="1" s="1"/>
  <c r="BA95" i="1" s="1"/>
  <c r="BQ316" i="3"/>
  <c r="BO317" i="3"/>
  <c r="BO319" i="1"/>
  <c r="BQ319" i="1" s="1"/>
  <c r="G315" i="3"/>
  <c r="H315" i="3" s="1"/>
  <c r="E320" i="3"/>
  <c r="F320" i="3" s="1"/>
  <c r="AS319" i="3"/>
  <c r="AR318" i="3"/>
  <c r="G314" i="1"/>
  <c r="H314" i="1" s="1"/>
  <c r="E315" i="1"/>
  <c r="F315" i="1" s="1"/>
  <c r="AS315" i="1"/>
  <c r="AR314" i="1"/>
  <c r="BK29" i="3" l="1"/>
  <c r="AW315" i="3"/>
  <c r="BJ29" i="3"/>
  <c r="AW314" i="3"/>
  <c r="AT315" i="3"/>
  <c r="BR316" i="3"/>
  <c r="AU316" i="3"/>
  <c r="AV316" i="3" s="1"/>
  <c r="BR319" i="1"/>
  <c r="AU319" i="1"/>
  <c r="BO1099" i="1"/>
  <c r="BQ1098" i="1"/>
  <c r="AU1098" i="1" s="1"/>
  <c r="AV1098" i="1" s="1"/>
  <c r="BB95" i="1" s="1"/>
  <c r="BQ317" i="3"/>
  <c r="BO318" i="3"/>
  <c r="BO320" i="1"/>
  <c r="BQ320" i="1" s="1"/>
  <c r="G315" i="1"/>
  <c r="H315" i="1" s="1"/>
  <c r="G316" i="3"/>
  <c r="H316" i="3" s="1"/>
  <c r="AS320" i="3"/>
  <c r="AR319" i="3"/>
  <c r="E321" i="3"/>
  <c r="F321" i="3" s="1"/>
  <c r="E316" i="1"/>
  <c r="F316" i="1" s="1"/>
  <c r="AS316" i="1"/>
  <c r="AR315" i="1"/>
  <c r="AT316" i="3" l="1"/>
  <c r="BR317" i="3"/>
  <c r="AU317" i="3"/>
  <c r="AV317" i="3" s="1"/>
  <c r="AZ30" i="3"/>
  <c r="AW316" i="3"/>
  <c r="BL29" i="3"/>
  <c r="BM29" i="3"/>
  <c r="AP30" i="3" s="1"/>
  <c r="BR320" i="1"/>
  <c r="AU320" i="1"/>
  <c r="BO1100" i="1"/>
  <c r="BQ1099" i="1"/>
  <c r="AU1099" i="1" s="1"/>
  <c r="AV1099" i="1" s="1"/>
  <c r="BC95" i="1" s="1"/>
  <c r="BQ318" i="3"/>
  <c r="BO319" i="3"/>
  <c r="BO321" i="1"/>
  <c r="BQ321" i="1" s="1"/>
  <c r="G317" i="3"/>
  <c r="H317" i="3" s="1"/>
  <c r="E322" i="3"/>
  <c r="F322" i="3" s="1"/>
  <c r="AS321" i="3"/>
  <c r="AR320" i="3"/>
  <c r="G316" i="1"/>
  <c r="H316" i="1" s="1"/>
  <c r="E317" i="1"/>
  <c r="F317" i="1" s="1"/>
  <c r="AS317" i="1"/>
  <c r="AR316" i="1"/>
  <c r="BA30" i="3" l="1"/>
  <c r="AW317" i="3"/>
  <c r="AT317" i="3"/>
  <c r="BR318" i="3"/>
  <c r="AU318" i="3"/>
  <c r="BR321" i="1"/>
  <c r="AU321" i="1"/>
  <c r="BO1101" i="1"/>
  <c r="BQ1100" i="1"/>
  <c r="AU1100" i="1" s="1"/>
  <c r="AV1100" i="1" s="1"/>
  <c r="BD95" i="1" s="1"/>
  <c r="BQ319" i="3"/>
  <c r="BO320" i="3"/>
  <c r="BO322" i="1"/>
  <c r="BQ322" i="1" s="1"/>
  <c r="G318" i="3"/>
  <c r="H318" i="3" s="1"/>
  <c r="AS322" i="3"/>
  <c r="AR321" i="3"/>
  <c r="E323" i="3"/>
  <c r="F323" i="3" s="1"/>
  <c r="G317" i="1"/>
  <c r="H317" i="1" s="1"/>
  <c r="E318" i="1"/>
  <c r="F318" i="1" s="1"/>
  <c r="AS318" i="1"/>
  <c r="AR317" i="1"/>
  <c r="AT318" i="3" l="1"/>
  <c r="AV318" i="3"/>
  <c r="BR319" i="3"/>
  <c r="AU319" i="3"/>
  <c r="AV319" i="3" s="1"/>
  <c r="BR322" i="1"/>
  <c r="AU322" i="1"/>
  <c r="BQ1101" i="1"/>
  <c r="AU1101" i="1" s="1"/>
  <c r="AV1101" i="1" s="1"/>
  <c r="BE95" i="1" s="1"/>
  <c r="BO1102" i="1"/>
  <c r="BQ320" i="3"/>
  <c r="BO321" i="3"/>
  <c r="BO323" i="1"/>
  <c r="BQ323" i="1" s="1"/>
  <c r="G319" i="3"/>
  <c r="H319" i="3" s="1"/>
  <c r="AS323" i="3"/>
  <c r="AR322" i="3"/>
  <c r="E324" i="3"/>
  <c r="F324" i="3" s="1"/>
  <c r="G318" i="1"/>
  <c r="H318" i="1" s="1"/>
  <c r="E319" i="1"/>
  <c r="F319" i="1" s="1"/>
  <c r="AS319" i="1"/>
  <c r="AR318" i="1"/>
  <c r="BB30" i="3" l="1"/>
  <c r="AW318" i="3"/>
  <c r="AT319" i="3"/>
  <c r="BR320" i="3"/>
  <c r="AU320" i="3"/>
  <c r="BC30" i="3"/>
  <c r="AW319" i="3"/>
  <c r="BR323" i="1"/>
  <c r="AU323" i="1"/>
  <c r="BO1103" i="1"/>
  <c r="BQ1102" i="1"/>
  <c r="AU1102" i="1" s="1"/>
  <c r="AV1102" i="1" s="1"/>
  <c r="BF95" i="1" s="1"/>
  <c r="BQ321" i="3"/>
  <c r="BO322" i="3"/>
  <c r="BO324" i="1"/>
  <c r="BQ324" i="1" s="1"/>
  <c r="G320" i="3"/>
  <c r="H320" i="3" s="1"/>
  <c r="E325" i="3"/>
  <c r="F325" i="3" s="1"/>
  <c r="AS324" i="3"/>
  <c r="AR323" i="3"/>
  <c r="G319" i="1"/>
  <c r="H319" i="1" s="1"/>
  <c r="E320" i="1"/>
  <c r="F320" i="1" s="1"/>
  <c r="AS320" i="1"/>
  <c r="AR319" i="1"/>
  <c r="AT320" i="3" l="1"/>
  <c r="AV320" i="3"/>
  <c r="BR321" i="3"/>
  <c r="AU321" i="3"/>
  <c r="AV321" i="3" s="1"/>
  <c r="BR324" i="1"/>
  <c r="AU324" i="1"/>
  <c r="BO1104" i="1"/>
  <c r="BQ1103" i="1"/>
  <c r="AU1103" i="1" s="1"/>
  <c r="AV1103" i="1" s="1"/>
  <c r="BG95" i="1" s="1"/>
  <c r="BQ322" i="3"/>
  <c r="BO323" i="3"/>
  <c r="BO325" i="1"/>
  <c r="BQ325" i="1" s="1"/>
  <c r="G321" i="3"/>
  <c r="H321" i="3" s="1"/>
  <c r="E326" i="3"/>
  <c r="F326" i="3" s="1"/>
  <c r="AS325" i="3"/>
  <c r="AR324" i="3"/>
  <c r="G320" i="1"/>
  <c r="H320" i="1" s="1"/>
  <c r="E321" i="1"/>
  <c r="F321" i="1" s="1"/>
  <c r="AS321" i="1"/>
  <c r="AR320" i="1"/>
  <c r="BR322" i="3" l="1"/>
  <c r="AU322" i="3"/>
  <c r="AV322" i="3" s="1"/>
  <c r="BD30" i="3"/>
  <c r="AW320" i="3"/>
  <c r="BE30" i="3"/>
  <c r="AW321" i="3"/>
  <c r="AT321" i="3"/>
  <c r="AT322" i="3" s="1"/>
  <c r="BR325" i="1"/>
  <c r="AU325" i="1"/>
  <c r="BO1105" i="1"/>
  <c r="BQ1104" i="1"/>
  <c r="AU1104" i="1" s="1"/>
  <c r="AV1104" i="1" s="1"/>
  <c r="BH95" i="1" s="1"/>
  <c r="BQ323" i="3"/>
  <c r="BO324" i="3"/>
  <c r="BO326" i="1"/>
  <c r="BQ326" i="1" s="1"/>
  <c r="G322" i="3"/>
  <c r="H322" i="3" s="1"/>
  <c r="AS326" i="3"/>
  <c r="AR325" i="3"/>
  <c r="E327" i="3"/>
  <c r="F327" i="3" s="1"/>
  <c r="G321" i="1"/>
  <c r="H321" i="1" s="1"/>
  <c r="E322" i="1"/>
  <c r="F322" i="1" s="1"/>
  <c r="AS322" i="1"/>
  <c r="AR321" i="1"/>
  <c r="BR323" i="3" l="1"/>
  <c r="AU323" i="3"/>
  <c r="AV323" i="3" s="1"/>
  <c r="BF30" i="3"/>
  <c r="AW322" i="3"/>
  <c r="BR326" i="1"/>
  <c r="AU326" i="1"/>
  <c r="BO1106" i="1"/>
  <c r="BQ1105" i="1"/>
  <c r="AU1105" i="1" s="1"/>
  <c r="AV1105" i="1" s="1"/>
  <c r="BI95" i="1" s="1"/>
  <c r="BQ324" i="3"/>
  <c r="BO325" i="3"/>
  <c r="BO327" i="1"/>
  <c r="BQ327" i="1" s="1"/>
  <c r="G323" i="3"/>
  <c r="H323" i="3" s="1"/>
  <c r="AS327" i="3"/>
  <c r="AR326" i="3"/>
  <c r="E328" i="3"/>
  <c r="F328" i="3" s="1"/>
  <c r="G322" i="1"/>
  <c r="H322" i="1" s="1"/>
  <c r="E323" i="1"/>
  <c r="F323" i="1" s="1"/>
  <c r="AS323" i="1"/>
  <c r="AR322" i="1"/>
  <c r="AT323" i="3" l="1"/>
  <c r="BG30" i="3"/>
  <c r="AW323" i="3"/>
  <c r="BR324" i="3"/>
  <c r="AU324" i="3"/>
  <c r="BR327" i="1"/>
  <c r="AU327" i="1"/>
  <c r="BO1107" i="1"/>
  <c r="BQ1106" i="1"/>
  <c r="AU1106" i="1" s="1"/>
  <c r="AV1106" i="1" s="1"/>
  <c r="BJ95" i="1" s="1"/>
  <c r="BQ325" i="3"/>
  <c r="BO326" i="3"/>
  <c r="BO328" i="1"/>
  <c r="BQ328" i="1" s="1"/>
  <c r="G324" i="3"/>
  <c r="H324" i="3" s="1"/>
  <c r="E329" i="3"/>
  <c r="F329" i="3" s="1"/>
  <c r="AS328" i="3"/>
  <c r="AR327" i="3"/>
  <c r="G323" i="1"/>
  <c r="H323" i="1" s="1"/>
  <c r="E324" i="1"/>
  <c r="F324" i="1" s="1"/>
  <c r="AS324" i="1"/>
  <c r="AR323" i="1"/>
  <c r="AT324" i="3" l="1"/>
  <c r="AV324" i="3"/>
  <c r="BR325" i="3"/>
  <c r="AU325" i="3"/>
  <c r="AV325" i="3" s="1"/>
  <c r="BR328" i="1"/>
  <c r="AU328" i="1"/>
  <c r="BO1108" i="1"/>
  <c r="BQ1107" i="1"/>
  <c r="AU1107" i="1" s="1"/>
  <c r="AV1107" i="1" s="1"/>
  <c r="BK95" i="1" s="1"/>
  <c r="BL95" i="1" s="1"/>
  <c r="BQ326" i="3"/>
  <c r="BO327" i="3"/>
  <c r="BO329" i="1"/>
  <c r="BQ329" i="1" s="1"/>
  <c r="G325" i="3"/>
  <c r="H325" i="3" s="1"/>
  <c r="E330" i="3"/>
  <c r="F330" i="3" s="1"/>
  <c r="AS329" i="3"/>
  <c r="AR328" i="3"/>
  <c r="G324" i="1"/>
  <c r="H324" i="1" s="1"/>
  <c r="E325" i="1"/>
  <c r="F325" i="1" s="1"/>
  <c r="AS325" i="1"/>
  <c r="AR324" i="1"/>
  <c r="BR326" i="3" l="1"/>
  <c r="AU326" i="3"/>
  <c r="BI30" i="3"/>
  <c r="AW325" i="3"/>
  <c r="BH30" i="3"/>
  <c r="AW324" i="3"/>
  <c r="AT325" i="3"/>
  <c r="BR329" i="1"/>
  <c r="AU329" i="1"/>
  <c r="BO1109" i="1"/>
  <c r="BQ1108" i="1"/>
  <c r="AU1108" i="1" s="1"/>
  <c r="AV1108" i="1" s="1"/>
  <c r="AZ96" i="1" s="1"/>
  <c r="BQ327" i="3"/>
  <c r="BO328" i="3"/>
  <c r="BO330" i="1"/>
  <c r="BQ330" i="1" s="1"/>
  <c r="G326" i="3"/>
  <c r="H326" i="3" s="1"/>
  <c r="E331" i="3"/>
  <c r="F331" i="3" s="1"/>
  <c r="AS330" i="3"/>
  <c r="AR329" i="3"/>
  <c r="G325" i="1"/>
  <c r="H325" i="1" s="1"/>
  <c r="E326" i="1"/>
  <c r="F326" i="1" s="1"/>
  <c r="AS326" i="1"/>
  <c r="AR325" i="1"/>
  <c r="BR327" i="3" l="1"/>
  <c r="AU327" i="3"/>
  <c r="AV327" i="3" s="1"/>
  <c r="AV326" i="3"/>
  <c r="AT326" i="3"/>
  <c r="BR330" i="1"/>
  <c r="AU330" i="1"/>
  <c r="BO1110" i="1"/>
  <c r="BQ1109" i="1"/>
  <c r="AU1109" i="1" s="1"/>
  <c r="AV1109" i="1" s="1"/>
  <c r="BA96" i="1" s="1"/>
  <c r="BQ328" i="3"/>
  <c r="BO329" i="3"/>
  <c r="BO331" i="1"/>
  <c r="BQ331" i="1" s="1"/>
  <c r="G327" i="3"/>
  <c r="H327" i="3" s="1"/>
  <c r="E332" i="3"/>
  <c r="F332" i="3" s="1"/>
  <c r="AS331" i="3"/>
  <c r="AR330" i="3"/>
  <c r="G326" i="1"/>
  <c r="H326" i="1" s="1"/>
  <c r="E327" i="1"/>
  <c r="F327" i="1" s="1"/>
  <c r="AS327" i="1"/>
  <c r="AR326" i="1"/>
  <c r="AT327" i="3" l="1"/>
  <c r="BR328" i="3"/>
  <c r="AU328" i="3"/>
  <c r="BJ30" i="3"/>
  <c r="AW326" i="3"/>
  <c r="BK30" i="3"/>
  <c r="AW327" i="3"/>
  <c r="BR331" i="1"/>
  <c r="AU331" i="1"/>
  <c r="BO1111" i="1"/>
  <c r="BQ1110" i="1"/>
  <c r="AU1110" i="1" s="1"/>
  <c r="AV1110" i="1" s="1"/>
  <c r="BB96" i="1" s="1"/>
  <c r="BQ329" i="3"/>
  <c r="BO330" i="3"/>
  <c r="BO332" i="1"/>
  <c r="BQ332" i="1" s="1"/>
  <c r="G328" i="3"/>
  <c r="H328" i="3" s="1"/>
  <c r="AS332" i="3"/>
  <c r="AR331" i="3"/>
  <c r="E333" i="3"/>
  <c r="F333" i="3" s="1"/>
  <c r="G327" i="1"/>
  <c r="H327" i="1" s="1"/>
  <c r="E328" i="1"/>
  <c r="F328" i="1" s="1"/>
  <c r="AS328" i="1"/>
  <c r="AR327" i="1"/>
  <c r="BM30" i="3" l="1"/>
  <c r="AP31" i="3" s="1"/>
  <c r="BL30" i="3"/>
  <c r="AV328" i="3"/>
  <c r="AT328" i="3"/>
  <c r="BR329" i="3"/>
  <c r="AU329" i="3"/>
  <c r="AV329" i="3" s="1"/>
  <c r="BR332" i="1"/>
  <c r="AU332" i="1"/>
  <c r="BQ1111" i="1"/>
  <c r="AU1111" i="1" s="1"/>
  <c r="AV1111" i="1" s="1"/>
  <c r="BC96" i="1" s="1"/>
  <c r="BO1112" i="1"/>
  <c r="BQ330" i="3"/>
  <c r="BO331" i="3"/>
  <c r="BO333" i="1"/>
  <c r="BQ333" i="1" s="1"/>
  <c r="G329" i="3"/>
  <c r="H329" i="3" s="1"/>
  <c r="AS333" i="3"/>
  <c r="AR332" i="3"/>
  <c r="E334" i="3"/>
  <c r="F334" i="3" s="1"/>
  <c r="G328" i="1"/>
  <c r="H328" i="1" s="1"/>
  <c r="E329" i="1"/>
  <c r="F329" i="1" s="1"/>
  <c r="AS329" i="1"/>
  <c r="AR328" i="1"/>
  <c r="BA31" i="3" l="1"/>
  <c r="AW329" i="3"/>
  <c r="AT329" i="3"/>
  <c r="AZ31" i="3"/>
  <c r="AW328" i="3"/>
  <c r="BR330" i="3"/>
  <c r="AU330" i="3"/>
  <c r="AV330" i="3" s="1"/>
  <c r="BR333" i="1"/>
  <c r="AU333" i="1"/>
  <c r="BO1113" i="1"/>
  <c r="BQ1112" i="1"/>
  <c r="AU1112" i="1" s="1"/>
  <c r="AV1112" i="1" s="1"/>
  <c r="BD96" i="1" s="1"/>
  <c r="BQ331" i="3"/>
  <c r="BO332" i="3"/>
  <c r="BO334" i="1"/>
  <c r="BQ334" i="1" s="1"/>
  <c r="G330" i="3"/>
  <c r="H330" i="3" s="1"/>
  <c r="AS334" i="3"/>
  <c r="AR333" i="3"/>
  <c r="E335" i="3"/>
  <c r="F335" i="3" s="1"/>
  <c r="G329" i="1"/>
  <c r="H329" i="1" s="1"/>
  <c r="E330" i="1"/>
  <c r="F330" i="1" s="1"/>
  <c r="AS330" i="1"/>
  <c r="AR329" i="1"/>
  <c r="BR331" i="3" l="1"/>
  <c r="AU331" i="3"/>
  <c r="AV331" i="3" s="1"/>
  <c r="BB31" i="3"/>
  <c r="AW330" i="3"/>
  <c r="AT330" i="3"/>
  <c r="AT331" i="3" s="1"/>
  <c r="BR334" i="1"/>
  <c r="AU334" i="1"/>
  <c r="BO1114" i="1"/>
  <c r="BQ1113" i="1"/>
  <c r="AU1113" i="1" s="1"/>
  <c r="AV1113" i="1" s="1"/>
  <c r="BE96" i="1" s="1"/>
  <c r="BQ332" i="3"/>
  <c r="BO333" i="3"/>
  <c r="BO335" i="1"/>
  <c r="BQ335" i="1" s="1"/>
  <c r="G331" i="3"/>
  <c r="H331" i="3" s="1"/>
  <c r="AS335" i="3"/>
  <c r="AR334" i="3"/>
  <c r="E336" i="3"/>
  <c r="F336" i="3" s="1"/>
  <c r="G330" i="1"/>
  <c r="H330" i="1" s="1"/>
  <c r="E331" i="1"/>
  <c r="F331" i="1" s="1"/>
  <c r="AS331" i="1"/>
  <c r="AR330" i="1"/>
  <c r="BR332" i="3" l="1"/>
  <c r="AU332" i="3"/>
  <c r="BC31" i="3"/>
  <c r="AW331" i="3"/>
  <c r="BR335" i="1"/>
  <c r="AU335" i="1"/>
  <c r="BO1115" i="1"/>
  <c r="BQ1114" i="1"/>
  <c r="AU1114" i="1" s="1"/>
  <c r="AV1114" i="1" s="1"/>
  <c r="BF96" i="1" s="1"/>
  <c r="BQ333" i="3"/>
  <c r="BO334" i="3"/>
  <c r="BO336" i="1"/>
  <c r="BQ336" i="1" s="1"/>
  <c r="G332" i="3"/>
  <c r="H332" i="3" s="1"/>
  <c r="AS336" i="3"/>
  <c r="AR335" i="3"/>
  <c r="E337" i="3"/>
  <c r="F337" i="3" s="1"/>
  <c r="G331" i="1"/>
  <c r="H331" i="1" s="1"/>
  <c r="E332" i="1"/>
  <c r="F332" i="1" s="1"/>
  <c r="AS332" i="1"/>
  <c r="AR331" i="1"/>
  <c r="AT332" i="3" l="1"/>
  <c r="AV332" i="3"/>
  <c r="BR333" i="3"/>
  <c r="AU333" i="3"/>
  <c r="AV333" i="3" s="1"/>
  <c r="BR336" i="1"/>
  <c r="AU336" i="1"/>
  <c r="BO1116" i="1"/>
  <c r="BQ1115" i="1"/>
  <c r="AU1115" i="1" s="1"/>
  <c r="AV1115" i="1" s="1"/>
  <c r="BG96" i="1" s="1"/>
  <c r="BQ334" i="3"/>
  <c r="BO335" i="3"/>
  <c r="BO337" i="1"/>
  <c r="BQ337" i="1" s="1"/>
  <c r="G333" i="3"/>
  <c r="H333" i="3" s="1"/>
  <c r="E338" i="3"/>
  <c r="F338" i="3" s="1"/>
  <c r="AS337" i="3"/>
  <c r="AR336" i="3"/>
  <c r="G332" i="1"/>
  <c r="H332" i="1" s="1"/>
  <c r="E333" i="1"/>
  <c r="F333" i="1" s="1"/>
  <c r="AS333" i="1"/>
  <c r="AR332" i="1"/>
  <c r="BE31" i="3" l="1"/>
  <c r="AW333" i="3"/>
  <c r="BD31" i="3"/>
  <c r="AW332" i="3"/>
  <c r="AT333" i="3"/>
  <c r="BR334" i="3"/>
  <c r="AU334" i="3"/>
  <c r="BR337" i="1"/>
  <c r="AU337" i="1"/>
  <c r="BO1117" i="1"/>
  <c r="BQ1116" i="1"/>
  <c r="AU1116" i="1" s="1"/>
  <c r="AV1116" i="1" s="1"/>
  <c r="BH96" i="1" s="1"/>
  <c r="BQ335" i="3"/>
  <c r="BO336" i="3"/>
  <c r="BO338" i="1"/>
  <c r="BQ338" i="1" s="1"/>
  <c r="G334" i="3"/>
  <c r="H334" i="3" s="1"/>
  <c r="AS338" i="3"/>
  <c r="AR337" i="3"/>
  <c r="E339" i="3"/>
  <c r="F339" i="3" s="1"/>
  <c r="G333" i="1"/>
  <c r="H333" i="1" s="1"/>
  <c r="E334" i="1"/>
  <c r="F334" i="1" s="1"/>
  <c r="AS334" i="1"/>
  <c r="AR333" i="1"/>
  <c r="BR335" i="3" l="1"/>
  <c r="AU335" i="3"/>
  <c r="AV335" i="3" s="1"/>
  <c r="AT334" i="3"/>
  <c r="AV334" i="3"/>
  <c r="BR338" i="1"/>
  <c r="AU338" i="1"/>
  <c r="BQ1117" i="1"/>
  <c r="AU1117" i="1" s="1"/>
  <c r="AV1117" i="1" s="1"/>
  <c r="BI96" i="1" s="1"/>
  <c r="BO1118" i="1"/>
  <c r="BQ336" i="3"/>
  <c r="BO337" i="3"/>
  <c r="BO339" i="1"/>
  <c r="BQ339" i="1" s="1"/>
  <c r="G335" i="3"/>
  <c r="H335" i="3" s="1"/>
  <c r="E340" i="3"/>
  <c r="F340" i="3" s="1"/>
  <c r="AS339" i="3"/>
  <c r="AR338" i="3"/>
  <c r="G334" i="1"/>
  <c r="H334" i="1" s="1"/>
  <c r="E335" i="1"/>
  <c r="F335" i="1" s="1"/>
  <c r="AS335" i="1"/>
  <c r="AR334" i="1"/>
  <c r="AT335" i="3" l="1"/>
  <c r="BF31" i="3"/>
  <c r="AW334" i="3"/>
  <c r="BG31" i="3"/>
  <c r="AW335" i="3"/>
  <c r="BR336" i="3"/>
  <c r="AU336" i="3"/>
  <c r="AV336" i="3" s="1"/>
  <c r="BR339" i="1"/>
  <c r="AU339" i="1"/>
  <c r="BO1119" i="1"/>
  <c r="BQ1118" i="1"/>
  <c r="AU1118" i="1" s="1"/>
  <c r="AV1118" i="1" s="1"/>
  <c r="BJ96" i="1" s="1"/>
  <c r="BQ337" i="3"/>
  <c r="BO338" i="3"/>
  <c r="BO340" i="1"/>
  <c r="BQ340" i="1" s="1"/>
  <c r="G336" i="3"/>
  <c r="H336" i="3" s="1"/>
  <c r="AS340" i="3"/>
  <c r="AR339" i="3"/>
  <c r="E341" i="3"/>
  <c r="F341" i="3" s="1"/>
  <c r="G335" i="1"/>
  <c r="H335" i="1" s="1"/>
  <c r="E336" i="1"/>
  <c r="F336" i="1" s="1"/>
  <c r="AS336" i="1"/>
  <c r="AR335" i="1"/>
  <c r="AT336" i="3" l="1"/>
  <c r="BR337" i="3"/>
  <c r="AU337" i="3"/>
  <c r="AV337" i="3" s="1"/>
  <c r="BH31" i="3"/>
  <c r="AW336" i="3"/>
  <c r="BR340" i="1"/>
  <c r="AU340" i="1"/>
  <c r="BO1120" i="1"/>
  <c r="BQ1119" i="1"/>
  <c r="AU1119" i="1" s="1"/>
  <c r="AV1119" i="1" s="1"/>
  <c r="BK96" i="1" s="1"/>
  <c r="BL96" i="1" s="1"/>
  <c r="BQ338" i="3"/>
  <c r="BO339" i="3"/>
  <c r="BO341" i="1"/>
  <c r="BQ341" i="1" s="1"/>
  <c r="G337" i="3"/>
  <c r="H337" i="3" s="1"/>
  <c r="E342" i="3"/>
  <c r="F342" i="3" s="1"/>
  <c r="AS341" i="3"/>
  <c r="AR340" i="3"/>
  <c r="G336" i="1"/>
  <c r="H336" i="1" s="1"/>
  <c r="E337" i="1"/>
  <c r="F337" i="1" s="1"/>
  <c r="AS337" i="1"/>
  <c r="AR336" i="1"/>
  <c r="AT337" i="3" l="1"/>
  <c r="BI31" i="3"/>
  <c r="AW337" i="3"/>
  <c r="BR338" i="3"/>
  <c r="AU338" i="3"/>
  <c r="BR341" i="1"/>
  <c r="AU341" i="1"/>
  <c r="BO1121" i="1"/>
  <c r="BQ1120" i="1"/>
  <c r="AU1120" i="1" s="1"/>
  <c r="AV1120" i="1" s="1"/>
  <c r="AZ97" i="1" s="1"/>
  <c r="BQ339" i="3"/>
  <c r="BO340" i="3"/>
  <c r="BO342" i="1"/>
  <c r="BQ342" i="1" s="1"/>
  <c r="G338" i="3"/>
  <c r="H338" i="3" s="1"/>
  <c r="E343" i="3"/>
  <c r="F343" i="3" s="1"/>
  <c r="AS342" i="3"/>
  <c r="AR341" i="3"/>
  <c r="G337" i="1"/>
  <c r="H337" i="1" s="1"/>
  <c r="E338" i="1"/>
  <c r="F338" i="1" s="1"/>
  <c r="AS338" i="1"/>
  <c r="AR337" i="1"/>
  <c r="AV338" i="3" l="1"/>
  <c r="AT338" i="3"/>
  <c r="BR339" i="3"/>
  <c r="AU339" i="3"/>
  <c r="AV339" i="3" s="1"/>
  <c r="BR342" i="1"/>
  <c r="AU342" i="1"/>
  <c r="BO1122" i="1"/>
  <c r="BQ1121" i="1"/>
  <c r="AU1121" i="1" s="1"/>
  <c r="AV1121" i="1" s="1"/>
  <c r="BA97" i="1" s="1"/>
  <c r="BQ340" i="3"/>
  <c r="BO341" i="3"/>
  <c r="BO343" i="1"/>
  <c r="BQ343" i="1" s="1"/>
  <c r="G339" i="3"/>
  <c r="H339" i="3" s="1"/>
  <c r="AS343" i="3"/>
  <c r="AR342" i="3"/>
  <c r="E344" i="3"/>
  <c r="F344" i="3" s="1"/>
  <c r="G338" i="1"/>
  <c r="H338" i="1" s="1"/>
  <c r="E339" i="1"/>
  <c r="F339" i="1" s="1"/>
  <c r="AS339" i="1"/>
  <c r="AR338" i="1"/>
  <c r="BK31" i="3" l="1"/>
  <c r="AW339" i="3"/>
  <c r="BR340" i="3"/>
  <c r="AU340" i="3"/>
  <c r="AT339" i="3"/>
  <c r="BJ31" i="3"/>
  <c r="BL31" i="3" s="1"/>
  <c r="AW338" i="3"/>
  <c r="BR343" i="1"/>
  <c r="AU343" i="1"/>
  <c r="BO1123" i="1"/>
  <c r="BQ1122" i="1"/>
  <c r="AU1122" i="1" s="1"/>
  <c r="AV1122" i="1" s="1"/>
  <c r="BB97" i="1" s="1"/>
  <c r="BQ341" i="3"/>
  <c r="BO342" i="3"/>
  <c r="BO344" i="1"/>
  <c r="BQ344" i="1" s="1"/>
  <c r="G340" i="3"/>
  <c r="H340" i="3" s="1"/>
  <c r="AS344" i="3"/>
  <c r="AR343" i="3"/>
  <c r="E345" i="3"/>
  <c r="F345" i="3" s="1"/>
  <c r="G339" i="1"/>
  <c r="H339" i="1" s="1"/>
  <c r="E340" i="1"/>
  <c r="F340" i="1" s="1"/>
  <c r="AS340" i="1"/>
  <c r="AR339" i="1"/>
  <c r="AT340" i="3" l="1"/>
  <c r="AV340" i="3"/>
  <c r="BR341" i="3"/>
  <c r="AU341" i="3"/>
  <c r="AV341" i="3" s="1"/>
  <c r="BM31" i="3"/>
  <c r="AP32" i="3" s="1"/>
  <c r="BR344" i="1"/>
  <c r="AU344" i="1"/>
  <c r="BQ1123" i="1"/>
  <c r="AU1123" i="1" s="1"/>
  <c r="AV1123" i="1" s="1"/>
  <c r="BC97" i="1" s="1"/>
  <c r="BO1124" i="1"/>
  <c r="BQ342" i="3"/>
  <c r="BO343" i="3"/>
  <c r="BO345" i="1"/>
  <c r="BQ345" i="1" s="1"/>
  <c r="G341" i="3"/>
  <c r="H341" i="3" s="1"/>
  <c r="AS345" i="3"/>
  <c r="AR344" i="3"/>
  <c r="E346" i="3"/>
  <c r="F346" i="3" s="1"/>
  <c r="G340" i="1"/>
  <c r="H340" i="1" s="1"/>
  <c r="E341" i="1"/>
  <c r="F341" i="1" s="1"/>
  <c r="AS341" i="1"/>
  <c r="AR340" i="1"/>
  <c r="BA32" i="3" l="1"/>
  <c r="AW341" i="3"/>
  <c r="AZ32" i="3"/>
  <c r="AW340" i="3"/>
  <c r="BR342" i="3"/>
  <c r="AU342" i="3"/>
  <c r="AV342" i="3" s="1"/>
  <c r="AT341" i="3"/>
  <c r="BR345" i="1"/>
  <c r="AU345" i="1"/>
  <c r="BO1125" i="1"/>
  <c r="BQ1124" i="1"/>
  <c r="AU1124" i="1" s="1"/>
  <c r="AV1124" i="1" s="1"/>
  <c r="BD97" i="1" s="1"/>
  <c r="BQ343" i="3"/>
  <c r="BO344" i="3"/>
  <c r="BO346" i="1"/>
  <c r="BQ346" i="1" s="1"/>
  <c r="G342" i="3"/>
  <c r="H342" i="3" s="1"/>
  <c r="AS346" i="3"/>
  <c r="AR345" i="3"/>
  <c r="E347" i="3"/>
  <c r="F347" i="3" s="1"/>
  <c r="G341" i="1"/>
  <c r="H341" i="1" s="1"/>
  <c r="E342" i="1"/>
  <c r="F342" i="1" s="1"/>
  <c r="AS342" i="1"/>
  <c r="AR341" i="1"/>
  <c r="AT342" i="3" l="1"/>
  <c r="BR343" i="3"/>
  <c r="AU343" i="3"/>
  <c r="AV343" i="3" s="1"/>
  <c r="BB32" i="3"/>
  <c r="AW342" i="3"/>
  <c r="BR346" i="1"/>
  <c r="AU346" i="1"/>
  <c r="BO1126" i="1"/>
  <c r="BQ1125" i="1"/>
  <c r="AU1125" i="1" s="1"/>
  <c r="AV1125" i="1" s="1"/>
  <c r="BE97" i="1" s="1"/>
  <c r="BQ344" i="3"/>
  <c r="BO345" i="3"/>
  <c r="BO347" i="1"/>
  <c r="BQ347" i="1" s="1"/>
  <c r="G343" i="3"/>
  <c r="H343" i="3" s="1"/>
  <c r="E348" i="3"/>
  <c r="F348" i="3" s="1"/>
  <c r="AS347" i="3"/>
  <c r="AR346" i="3"/>
  <c r="G342" i="1"/>
  <c r="H342" i="1" s="1"/>
  <c r="E343" i="1"/>
  <c r="F343" i="1" s="1"/>
  <c r="AS343" i="1"/>
  <c r="AR342" i="1"/>
  <c r="BR344" i="3" l="1"/>
  <c r="AU344" i="3"/>
  <c r="BC32" i="3"/>
  <c r="AW343" i="3"/>
  <c r="AT343" i="3"/>
  <c r="BR347" i="1"/>
  <c r="AU347" i="1"/>
  <c r="BO1127" i="1"/>
  <c r="BQ1126" i="1"/>
  <c r="AU1126" i="1" s="1"/>
  <c r="AV1126" i="1" s="1"/>
  <c r="BF97" i="1" s="1"/>
  <c r="BQ345" i="3"/>
  <c r="BO346" i="3"/>
  <c r="BO348" i="1"/>
  <c r="BQ348" i="1" s="1"/>
  <c r="G344" i="3"/>
  <c r="H344" i="3" s="1"/>
  <c r="AS348" i="3"/>
  <c r="AR347" i="3"/>
  <c r="E349" i="3"/>
  <c r="F349" i="3" s="1"/>
  <c r="G343" i="1"/>
  <c r="H343" i="1" s="1"/>
  <c r="E344" i="1"/>
  <c r="F344" i="1" s="1"/>
  <c r="AS344" i="1"/>
  <c r="AR343" i="1"/>
  <c r="AT344" i="3" l="1"/>
  <c r="AV344" i="3"/>
  <c r="BR345" i="3"/>
  <c r="AU345" i="3"/>
  <c r="AV345" i="3" s="1"/>
  <c r="BR348" i="1"/>
  <c r="AU348" i="1"/>
  <c r="BQ1127" i="1"/>
  <c r="AU1127" i="1" s="1"/>
  <c r="AV1127" i="1" s="1"/>
  <c r="BG97" i="1" s="1"/>
  <c r="BO1128" i="1"/>
  <c r="BQ346" i="3"/>
  <c r="BO347" i="3"/>
  <c r="BO349" i="1"/>
  <c r="BQ349" i="1" s="1"/>
  <c r="G345" i="3"/>
  <c r="H345" i="3" s="1"/>
  <c r="AS349" i="3"/>
  <c r="AR348" i="3"/>
  <c r="E350" i="3"/>
  <c r="F350" i="3" s="1"/>
  <c r="G344" i="1"/>
  <c r="H344" i="1" s="1"/>
  <c r="E345" i="1"/>
  <c r="F345" i="1" s="1"/>
  <c r="AS345" i="1"/>
  <c r="AR344" i="1"/>
  <c r="BE32" i="3" l="1"/>
  <c r="AW345" i="3"/>
  <c r="BD32" i="3"/>
  <c r="AW344" i="3"/>
  <c r="AT345" i="3"/>
  <c r="BR346" i="3"/>
  <c r="AU346" i="3"/>
  <c r="BR349" i="1"/>
  <c r="AU349" i="1"/>
  <c r="BO1129" i="1"/>
  <c r="BQ1128" i="1"/>
  <c r="AU1128" i="1" s="1"/>
  <c r="AV1128" i="1" s="1"/>
  <c r="BH97" i="1" s="1"/>
  <c r="BQ347" i="3"/>
  <c r="BO348" i="3"/>
  <c r="BO350" i="1"/>
  <c r="BQ350" i="1" s="1"/>
  <c r="G346" i="3"/>
  <c r="H346" i="3" s="1"/>
  <c r="AS350" i="3"/>
  <c r="AR349" i="3"/>
  <c r="E351" i="3"/>
  <c r="F351" i="3" s="1"/>
  <c r="G345" i="1"/>
  <c r="H345" i="1" s="1"/>
  <c r="E346" i="1"/>
  <c r="F346" i="1" s="1"/>
  <c r="AS346" i="1"/>
  <c r="AR345" i="1"/>
  <c r="BR347" i="3" l="1"/>
  <c r="AU347" i="3"/>
  <c r="AV347" i="3" s="1"/>
  <c r="AT346" i="3"/>
  <c r="AV346" i="3"/>
  <c r="BR350" i="1"/>
  <c r="AU350" i="1"/>
  <c r="BO1130" i="1"/>
  <c r="BQ1129" i="1"/>
  <c r="AU1129" i="1" s="1"/>
  <c r="AV1129" i="1" s="1"/>
  <c r="BI97" i="1" s="1"/>
  <c r="BQ348" i="3"/>
  <c r="BO349" i="3"/>
  <c r="BO351" i="1"/>
  <c r="BQ351" i="1" s="1"/>
  <c r="G347" i="3"/>
  <c r="H347" i="3" s="1"/>
  <c r="E352" i="3"/>
  <c r="F352" i="3" s="1"/>
  <c r="AS351" i="3"/>
  <c r="AR350" i="3"/>
  <c r="G346" i="1"/>
  <c r="H346" i="1" s="1"/>
  <c r="E347" i="1"/>
  <c r="F347" i="1" s="1"/>
  <c r="AS347" i="1"/>
  <c r="AR346" i="1"/>
  <c r="AT347" i="3" l="1"/>
  <c r="AW346" i="3"/>
  <c r="BF32" i="3"/>
  <c r="BG32" i="3"/>
  <c r="AW347" i="3"/>
  <c r="BR348" i="3"/>
  <c r="AU348" i="3"/>
  <c r="BR351" i="1"/>
  <c r="AU351" i="1"/>
  <c r="BO1131" i="1"/>
  <c r="BQ1130" i="1"/>
  <c r="AU1130" i="1" s="1"/>
  <c r="AV1130" i="1" s="1"/>
  <c r="BJ97" i="1" s="1"/>
  <c r="BQ349" i="3"/>
  <c r="BO350" i="3"/>
  <c r="BO352" i="1"/>
  <c r="BQ352" i="1" s="1"/>
  <c r="G348" i="3"/>
  <c r="H348" i="3" s="1"/>
  <c r="E353" i="3"/>
  <c r="F353" i="3" s="1"/>
  <c r="AS352" i="3"/>
  <c r="AR351" i="3"/>
  <c r="G347" i="1"/>
  <c r="H347" i="1" s="1"/>
  <c r="E348" i="1"/>
  <c r="F348" i="1" s="1"/>
  <c r="AS348" i="1"/>
  <c r="AR347" i="1"/>
  <c r="AV348" i="3" l="1"/>
  <c r="AT348" i="3"/>
  <c r="BR349" i="3"/>
  <c r="AU349" i="3"/>
  <c r="AV349" i="3" s="1"/>
  <c r="BR352" i="1"/>
  <c r="AU352" i="1"/>
  <c r="BO1132" i="1"/>
  <c r="BQ1131" i="1"/>
  <c r="AU1131" i="1" s="1"/>
  <c r="AV1131" i="1" s="1"/>
  <c r="BK97" i="1" s="1"/>
  <c r="BL97" i="1" s="1"/>
  <c r="BQ350" i="3"/>
  <c r="BO351" i="3"/>
  <c r="BO353" i="1"/>
  <c r="BQ353" i="1" s="1"/>
  <c r="G349" i="3"/>
  <c r="H349" i="3" s="1"/>
  <c r="AS353" i="3"/>
  <c r="AR352" i="3"/>
  <c r="E354" i="3"/>
  <c r="F354" i="3" s="1"/>
  <c r="G348" i="1"/>
  <c r="H348" i="1" s="1"/>
  <c r="E349" i="1"/>
  <c r="F349" i="1" s="1"/>
  <c r="AS349" i="1"/>
  <c r="AR348" i="1"/>
  <c r="BR350" i="3" l="1"/>
  <c r="AU350" i="3"/>
  <c r="BI32" i="3"/>
  <c r="AW349" i="3"/>
  <c r="AT349" i="3"/>
  <c r="BH32" i="3"/>
  <c r="AW348" i="3"/>
  <c r="BR353" i="1"/>
  <c r="AU353" i="1"/>
  <c r="BO1133" i="1"/>
  <c r="BQ1132" i="1"/>
  <c r="AU1132" i="1" s="1"/>
  <c r="AV1132" i="1" s="1"/>
  <c r="AZ98" i="1" s="1"/>
  <c r="BQ351" i="3"/>
  <c r="BO352" i="3"/>
  <c r="BO354" i="1"/>
  <c r="BQ354" i="1" s="1"/>
  <c r="G350" i="3"/>
  <c r="H350" i="3" s="1"/>
  <c r="E355" i="3"/>
  <c r="F355" i="3" s="1"/>
  <c r="AS354" i="3"/>
  <c r="AR353" i="3"/>
  <c r="G349" i="1"/>
  <c r="H349" i="1" s="1"/>
  <c r="E350" i="1"/>
  <c r="F350" i="1" s="1"/>
  <c r="AS350" i="1"/>
  <c r="AR349" i="1"/>
  <c r="AV350" i="3" l="1"/>
  <c r="AT350" i="3"/>
  <c r="BR351" i="3"/>
  <c r="AU351" i="3"/>
  <c r="AV351" i="3" s="1"/>
  <c r="BR354" i="1"/>
  <c r="AU354" i="1"/>
  <c r="BQ1133" i="1"/>
  <c r="AU1133" i="1" s="1"/>
  <c r="AV1133" i="1" s="1"/>
  <c r="BA98" i="1" s="1"/>
  <c r="BO1134" i="1"/>
  <c r="BQ352" i="3"/>
  <c r="BO353" i="3"/>
  <c r="BO355" i="1"/>
  <c r="BQ355" i="1" s="1"/>
  <c r="G351" i="3"/>
  <c r="H351" i="3" s="1"/>
  <c r="AS355" i="3"/>
  <c r="AR354" i="3"/>
  <c r="E356" i="3"/>
  <c r="F356" i="3" s="1"/>
  <c r="G350" i="1"/>
  <c r="H350" i="1" s="1"/>
  <c r="E351" i="1"/>
  <c r="F351" i="1" s="1"/>
  <c r="AS351" i="1"/>
  <c r="AR350" i="1"/>
  <c r="BR352" i="3" l="1"/>
  <c r="AU352" i="3"/>
  <c r="AV352" i="3" s="1"/>
  <c r="BK32" i="3"/>
  <c r="AW351" i="3"/>
  <c r="AT351" i="3"/>
  <c r="AT352" i="3" s="1"/>
  <c r="BJ32" i="3"/>
  <c r="AW350" i="3"/>
  <c r="BR355" i="1"/>
  <c r="AU355" i="1"/>
  <c r="BO1135" i="1"/>
  <c r="BQ1134" i="1"/>
  <c r="AU1134" i="1" s="1"/>
  <c r="AV1134" i="1" s="1"/>
  <c r="BB98" i="1" s="1"/>
  <c r="BQ353" i="3"/>
  <c r="BO354" i="3"/>
  <c r="BO356" i="1"/>
  <c r="BQ356" i="1" s="1"/>
  <c r="G352" i="3"/>
  <c r="H352" i="3" s="1"/>
  <c r="AS356" i="3"/>
  <c r="AR355" i="3"/>
  <c r="E357" i="3"/>
  <c r="F357" i="3" s="1"/>
  <c r="G351" i="1"/>
  <c r="H351" i="1" s="1"/>
  <c r="E352" i="1"/>
  <c r="F352" i="1" s="1"/>
  <c r="AS352" i="1"/>
  <c r="AR351" i="1"/>
  <c r="BM32" i="3" l="1"/>
  <c r="AP33" i="3" s="1"/>
  <c r="BR353" i="3"/>
  <c r="AU353" i="3"/>
  <c r="AV353" i="3" s="1"/>
  <c r="BL32" i="3"/>
  <c r="AZ33" i="3"/>
  <c r="AW352" i="3"/>
  <c r="BR356" i="1"/>
  <c r="AU356" i="1"/>
  <c r="BO1136" i="1"/>
  <c r="BQ1135" i="1"/>
  <c r="AU1135" i="1" s="1"/>
  <c r="AV1135" i="1" s="1"/>
  <c r="BC98" i="1" s="1"/>
  <c r="BQ354" i="3"/>
  <c r="BO355" i="3"/>
  <c r="BO357" i="1"/>
  <c r="BQ357" i="1" s="1"/>
  <c r="G353" i="3"/>
  <c r="H353" i="3" s="1"/>
  <c r="E358" i="3"/>
  <c r="F358" i="3" s="1"/>
  <c r="AS357" i="3"/>
  <c r="AR356" i="3"/>
  <c r="G352" i="1"/>
  <c r="H352" i="1" s="1"/>
  <c r="E353" i="1"/>
  <c r="F353" i="1" s="1"/>
  <c r="AS353" i="1"/>
  <c r="AR352" i="1"/>
  <c r="AT353" i="3" l="1"/>
  <c r="BA33" i="3"/>
  <c r="AW353" i="3"/>
  <c r="BR354" i="3"/>
  <c r="AU354" i="3"/>
  <c r="BR357" i="1"/>
  <c r="AU357" i="1"/>
  <c r="BO1137" i="1"/>
  <c r="BQ1136" i="1"/>
  <c r="AU1136" i="1" s="1"/>
  <c r="AV1136" i="1" s="1"/>
  <c r="BD98" i="1" s="1"/>
  <c r="BQ355" i="3"/>
  <c r="BO356" i="3"/>
  <c r="BO358" i="1"/>
  <c r="BQ358" i="1" s="1"/>
  <c r="G354" i="3"/>
  <c r="H354" i="3" s="1"/>
  <c r="AS358" i="3"/>
  <c r="AR357" i="3"/>
  <c r="E359" i="3"/>
  <c r="F359" i="3" s="1"/>
  <c r="G353" i="1"/>
  <c r="H353" i="1" s="1"/>
  <c r="E354" i="1"/>
  <c r="F354" i="1" s="1"/>
  <c r="AS354" i="1"/>
  <c r="AR353" i="1"/>
  <c r="AT354" i="3" l="1"/>
  <c r="AV354" i="3"/>
  <c r="BR355" i="3"/>
  <c r="AU355" i="3"/>
  <c r="AV355" i="3" s="1"/>
  <c r="BR358" i="1"/>
  <c r="AU358" i="1"/>
  <c r="BO1138" i="1"/>
  <c r="BQ1137" i="1"/>
  <c r="AU1137" i="1" s="1"/>
  <c r="AV1137" i="1" s="1"/>
  <c r="BE98" i="1" s="1"/>
  <c r="BQ356" i="3"/>
  <c r="BO357" i="3"/>
  <c r="BO359" i="1"/>
  <c r="BQ359" i="1" s="1"/>
  <c r="G355" i="3"/>
  <c r="H355" i="3" s="1"/>
  <c r="E360" i="3"/>
  <c r="F360" i="3" s="1"/>
  <c r="AS359" i="3"/>
  <c r="AR358" i="3"/>
  <c r="G354" i="1"/>
  <c r="H354" i="1" s="1"/>
  <c r="E355" i="1"/>
  <c r="F355" i="1" s="1"/>
  <c r="AS355" i="1"/>
  <c r="AR354" i="1"/>
  <c r="BC33" i="3" l="1"/>
  <c r="AW355" i="3"/>
  <c r="BR356" i="3"/>
  <c r="AU356" i="3"/>
  <c r="AV356" i="3" s="1"/>
  <c r="BB33" i="3"/>
  <c r="AW354" i="3"/>
  <c r="AT355" i="3"/>
  <c r="BR359" i="1"/>
  <c r="AU359" i="1"/>
  <c r="BO1139" i="1"/>
  <c r="BQ1138" i="1"/>
  <c r="AU1138" i="1" s="1"/>
  <c r="AV1138" i="1" s="1"/>
  <c r="BF98" i="1" s="1"/>
  <c r="BQ357" i="3"/>
  <c r="BO358" i="3"/>
  <c r="BO360" i="1"/>
  <c r="BQ360" i="1" s="1"/>
  <c r="G356" i="3"/>
  <c r="H356" i="3" s="1"/>
  <c r="E361" i="3"/>
  <c r="F361" i="3" s="1"/>
  <c r="AS360" i="3"/>
  <c r="AR359" i="3"/>
  <c r="G355" i="1"/>
  <c r="H355" i="1" s="1"/>
  <c r="E356" i="1"/>
  <c r="F356" i="1" s="1"/>
  <c r="AS356" i="1"/>
  <c r="AR355" i="1"/>
  <c r="AT356" i="3" l="1"/>
  <c r="BR357" i="3"/>
  <c r="AU357" i="3"/>
  <c r="AV357" i="3" s="1"/>
  <c r="BD33" i="3"/>
  <c r="AW356" i="3"/>
  <c r="BR360" i="1"/>
  <c r="AU360" i="1"/>
  <c r="BQ1139" i="1"/>
  <c r="AU1139" i="1" s="1"/>
  <c r="AV1139" i="1" s="1"/>
  <c r="BG98" i="1" s="1"/>
  <c r="BO1140" i="1"/>
  <c r="BQ358" i="3"/>
  <c r="BO359" i="3"/>
  <c r="BO361" i="1"/>
  <c r="BQ361" i="1" s="1"/>
  <c r="G357" i="3"/>
  <c r="H357" i="3" s="1"/>
  <c r="AS361" i="3"/>
  <c r="AR360" i="3"/>
  <c r="E362" i="3"/>
  <c r="F362" i="3" s="1"/>
  <c r="G356" i="1"/>
  <c r="H356" i="1" s="1"/>
  <c r="E357" i="1"/>
  <c r="F357" i="1" s="1"/>
  <c r="AS357" i="1"/>
  <c r="AR356" i="1"/>
  <c r="BR358" i="3" l="1"/>
  <c r="AU358" i="3"/>
  <c r="BE33" i="3"/>
  <c r="AW357" i="3"/>
  <c r="AT357" i="3"/>
  <c r="BR361" i="1"/>
  <c r="AU361" i="1"/>
  <c r="BO1141" i="1"/>
  <c r="BQ1140" i="1"/>
  <c r="AU1140" i="1" s="1"/>
  <c r="AV1140" i="1" s="1"/>
  <c r="BH98" i="1" s="1"/>
  <c r="BQ359" i="3"/>
  <c r="BO360" i="3"/>
  <c r="BO362" i="1"/>
  <c r="BQ362" i="1" s="1"/>
  <c r="G358" i="3"/>
  <c r="H358" i="3" s="1"/>
  <c r="AS362" i="3"/>
  <c r="AR361" i="3"/>
  <c r="E363" i="3"/>
  <c r="F363" i="3" s="1"/>
  <c r="G357" i="1"/>
  <c r="H357" i="1" s="1"/>
  <c r="E358" i="1"/>
  <c r="F358" i="1" s="1"/>
  <c r="AS358" i="1"/>
  <c r="AR357" i="1"/>
  <c r="AV358" i="3" l="1"/>
  <c r="AT358" i="3"/>
  <c r="BR359" i="3"/>
  <c r="AU359" i="3"/>
  <c r="AV359" i="3" s="1"/>
  <c r="BR362" i="1"/>
  <c r="AU362" i="1"/>
  <c r="BO1142" i="1"/>
  <c r="BQ1141" i="1"/>
  <c r="AU1141" i="1" s="1"/>
  <c r="AV1141" i="1" s="1"/>
  <c r="BI98" i="1" s="1"/>
  <c r="BQ360" i="3"/>
  <c r="BO361" i="3"/>
  <c r="BO363" i="1"/>
  <c r="BQ363" i="1" s="1"/>
  <c r="G359" i="3"/>
  <c r="H359" i="3" s="1"/>
  <c r="AS363" i="3"/>
  <c r="AR362" i="3"/>
  <c r="E364" i="3"/>
  <c r="F364" i="3" s="1"/>
  <c r="G358" i="1"/>
  <c r="H358" i="1" s="1"/>
  <c r="E359" i="1"/>
  <c r="F359" i="1" s="1"/>
  <c r="AS359" i="1"/>
  <c r="AR358" i="1"/>
  <c r="BG33" i="3" l="1"/>
  <c r="AW359" i="3"/>
  <c r="AT359" i="3"/>
  <c r="BF33" i="3"/>
  <c r="AW358" i="3"/>
  <c r="BR360" i="3"/>
  <c r="AU360" i="3"/>
  <c r="AV360" i="3" s="1"/>
  <c r="BR363" i="1"/>
  <c r="AU363" i="1"/>
  <c r="BO1143" i="1"/>
  <c r="BQ1142" i="1"/>
  <c r="AU1142" i="1" s="1"/>
  <c r="AV1142" i="1" s="1"/>
  <c r="BJ98" i="1" s="1"/>
  <c r="BQ361" i="3"/>
  <c r="BO362" i="3"/>
  <c r="BO364" i="1"/>
  <c r="BQ364" i="1" s="1"/>
  <c r="G360" i="3"/>
  <c r="H360" i="3" s="1"/>
  <c r="E365" i="3"/>
  <c r="F365" i="3" s="1"/>
  <c r="AS364" i="3"/>
  <c r="AR363" i="3"/>
  <c r="G359" i="1"/>
  <c r="H359" i="1" s="1"/>
  <c r="E360" i="1"/>
  <c r="F360" i="1" s="1"/>
  <c r="AS360" i="1"/>
  <c r="AR359" i="1"/>
  <c r="BR361" i="3" l="1"/>
  <c r="AU361" i="3"/>
  <c r="AV361" i="3" s="1"/>
  <c r="BH33" i="3"/>
  <c r="AW360" i="3"/>
  <c r="AT360" i="3"/>
  <c r="BR364" i="1"/>
  <c r="AU364" i="1"/>
  <c r="BQ1143" i="1"/>
  <c r="AU1143" i="1" s="1"/>
  <c r="AV1143" i="1" s="1"/>
  <c r="BK98" i="1" s="1"/>
  <c r="BL98" i="1" s="1"/>
  <c r="BO1144" i="1"/>
  <c r="BQ362" i="3"/>
  <c r="BO363" i="3"/>
  <c r="BO365" i="1"/>
  <c r="BQ365" i="1" s="1"/>
  <c r="G361" i="3"/>
  <c r="H361" i="3" s="1"/>
  <c r="E366" i="3"/>
  <c r="F366" i="3" s="1"/>
  <c r="AS365" i="3"/>
  <c r="AR364" i="3"/>
  <c r="G360" i="1"/>
  <c r="H360" i="1" s="1"/>
  <c r="E361" i="1"/>
  <c r="F361" i="1" s="1"/>
  <c r="AS361" i="1"/>
  <c r="AR360" i="1"/>
  <c r="BI33" i="3" l="1"/>
  <c r="AW361" i="3"/>
  <c r="BR362" i="3"/>
  <c r="AU362" i="3"/>
  <c r="AT361" i="3"/>
  <c r="BR365" i="1"/>
  <c r="AU365" i="1"/>
  <c r="BO1145" i="1"/>
  <c r="BQ1144" i="1"/>
  <c r="AU1144" i="1" s="1"/>
  <c r="AV1144" i="1" s="1"/>
  <c r="AZ99" i="1" s="1"/>
  <c r="BQ363" i="3"/>
  <c r="BO364" i="3"/>
  <c r="BO366" i="1"/>
  <c r="BQ366" i="1" s="1"/>
  <c r="G362" i="3"/>
  <c r="H362" i="3" s="1"/>
  <c r="E367" i="3"/>
  <c r="F367" i="3" s="1"/>
  <c r="AS366" i="3"/>
  <c r="AR365" i="3"/>
  <c r="G361" i="1"/>
  <c r="H361" i="1" s="1"/>
  <c r="E362" i="1"/>
  <c r="F362" i="1" s="1"/>
  <c r="AS362" i="1"/>
  <c r="AR361" i="1"/>
  <c r="BR363" i="3" l="1"/>
  <c r="AU363" i="3"/>
  <c r="AV363" i="3" s="1"/>
  <c r="AV362" i="3"/>
  <c r="AT362" i="3"/>
  <c r="BR366" i="1"/>
  <c r="AU366" i="1"/>
  <c r="BO1146" i="1"/>
  <c r="BQ1145" i="1"/>
  <c r="AU1145" i="1" s="1"/>
  <c r="AV1145" i="1" s="1"/>
  <c r="BA99" i="1" s="1"/>
  <c r="BQ364" i="3"/>
  <c r="BO365" i="3"/>
  <c r="BO367" i="1"/>
  <c r="BQ367" i="1" s="1"/>
  <c r="G363" i="3"/>
  <c r="H363" i="3" s="1"/>
  <c r="E368" i="3"/>
  <c r="F368" i="3" s="1"/>
  <c r="AS367" i="3"/>
  <c r="AR366" i="3"/>
  <c r="G362" i="1"/>
  <c r="H362" i="1" s="1"/>
  <c r="E363" i="1"/>
  <c r="F363" i="1" s="1"/>
  <c r="AS363" i="1"/>
  <c r="AR362" i="1"/>
  <c r="AT363" i="3" l="1"/>
  <c r="BR364" i="3"/>
  <c r="AU364" i="3"/>
  <c r="BJ33" i="3"/>
  <c r="AW362" i="3"/>
  <c r="BK33" i="3"/>
  <c r="AW363" i="3"/>
  <c r="BR367" i="1"/>
  <c r="AU367" i="1"/>
  <c r="BO1147" i="1"/>
  <c r="BQ1146" i="1"/>
  <c r="AU1146" i="1" s="1"/>
  <c r="AV1146" i="1" s="1"/>
  <c r="BB99" i="1" s="1"/>
  <c r="BQ365" i="3"/>
  <c r="BO366" i="3"/>
  <c r="BO368" i="1"/>
  <c r="BQ368" i="1" s="1"/>
  <c r="G364" i="3"/>
  <c r="H364" i="3" s="1"/>
  <c r="AS368" i="3"/>
  <c r="AR367" i="3"/>
  <c r="E369" i="3"/>
  <c r="F369" i="3" s="1"/>
  <c r="G363" i="1"/>
  <c r="H363" i="1" s="1"/>
  <c r="E364" i="1"/>
  <c r="F364" i="1" s="1"/>
  <c r="AS364" i="1"/>
  <c r="AR363" i="1"/>
  <c r="BR365" i="3" l="1"/>
  <c r="AU365" i="3"/>
  <c r="AV365" i="3" s="1"/>
  <c r="AV364" i="3"/>
  <c r="AT364" i="3"/>
  <c r="BM33" i="3"/>
  <c r="AP34" i="3" s="1"/>
  <c r="BL33" i="3"/>
  <c r="BR368" i="1"/>
  <c r="AU368" i="1"/>
  <c r="BO1148" i="1"/>
  <c r="BQ1147" i="1"/>
  <c r="AU1147" i="1" s="1"/>
  <c r="AV1147" i="1" s="1"/>
  <c r="BC99" i="1" s="1"/>
  <c r="BQ366" i="3"/>
  <c r="BO367" i="3"/>
  <c r="BO369" i="1"/>
  <c r="BQ369" i="1" s="1"/>
  <c r="G365" i="3"/>
  <c r="H365" i="3" s="1"/>
  <c r="AS369" i="3"/>
  <c r="AR368" i="3"/>
  <c r="E370" i="3"/>
  <c r="F370" i="3" s="1"/>
  <c r="G364" i="1"/>
  <c r="H364" i="1" s="1"/>
  <c r="E365" i="1"/>
  <c r="F365" i="1" s="1"/>
  <c r="AS365" i="1"/>
  <c r="AR364" i="1"/>
  <c r="AT365" i="3" l="1"/>
  <c r="AZ34" i="3"/>
  <c r="AW364" i="3"/>
  <c r="BA34" i="3"/>
  <c r="AW365" i="3"/>
  <c r="BR366" i="3"/>
  <c r="AU366" i="3"/>
  <c r="AV366" i="3" s="1"/>
  <c r="BR369" i="1"/>
  <c r="AU369" i="1"/>
  <c r="BO1149" i="1"/>
  <c r="BQ1148" i="1"/>
  <c r="AU1148" i="1" s="1"/>
  <c r="AV1148" i="1" s="1"/>
  <c r="BD99" i="1" s="1"/>
  <c r="BQ367" i="3"/>
  <c r="BO368" i="3"/>
  <c r="BO370" i="1"/>
  <c r="BQ370" i="1" s="1"/>
  <c r="G366" i="3"/>
  <c r="H366" i="3" s="1"/>
  <c r="E371" i="3"/>
  <c r="F371" i="3" s="1"/>
  <c r="AS370" i="3"/>
  <c r="AR369" i="3"/>
  <c r="G365" i="1"/>
  <c r="H365" i="1" s="1"/>
  <c r="E366" i="1"/>
  <c r="F366" i="1" s="1"/>
  <c r="AS366" i="1"/>
  <c r="AR365" i="1"/>
  <c r="BR367" i="3" l="1"/>
  <c r="AU367" i="3"/>
  <c r="AV367" i="3" s="1"/>
  <c r="BB34" i="3"/>
  <c r="AW366" i="3"/>
  <c r="AT366" i="3"/>
  <c r="AT367" i="3" s="1"/>
  <c r="BR370" i="1"/>
  <c r="AU370" i="1"/>
  <c r="BQ1149" i="1"/>
  <c r="AU1149" i="1" s="1"/>
  <c r="AV1149" i="1" s="1"/>
  <c r="BE99" i="1" s="1"/>
  <c r="BO1150" i="1"/>
  <c r="BQ368" i="3"/>
  <c r="BO369" i="3"/>
  <c r="BO371" i="1"/>
  <c r="BQ371" i="1" s="1"/>
  <c r="G367" i="3"/>
  <c r="H367" i="3" s="1"/>
  <c r="E372" i="3"/>
  <c r="F372" i="3" s="1"/>
  <c r="AS371" i="3"/>
  <c r="AR370" i="3"/>
  <c r="G366" i="1"/>
  <c r="H366" i="1" s="1"/>
  <c r="E367" i="1"/>
  <c r="F367" i="1" s="1"/>
  <c r="AS367" i="1"/>
  <c r="AR366" i="1"/>
  <c r="BC34" i="3" l="1"/>
  <c r="AW367" i="3"/>
  <c r="BR368" i="3"/>
  <c r="AU368" i="3"/>
  <c r="BR371" i="1"/>
  <c r="AU371" i="1"/>
  <c r="BO1151" i="1"/>
  <c r="BQ1150" i="1"/>
  <c r="AU1150" i="1" s="1"/>
  <c r="AV1150" i="1" s="1"/>
  <c r="BF99" i="1" s="1"/>
  <c r="BQ369" i="3"/>
  <c r="BO370" i="3"/>
  <c r="BO372" i="1"/>
  <c r="BQ372" i="1" s="1"/>
  <c r="G368" i="3"/>
  <c r="H368" i="3" s="1"/>
  <c r="AS372" i="3"/>
  <c r="AR371" i="3"/>
  <c r="E373" i="3"/>
  <c r="F373" i="3" s="1"/>
  <c r="G367" i="1"/>
  <c r="H367" i="1" s="1"/>
  <c r="E368" i="1"/>
  <c r="F368" i="1" s="1"/>
  <c r="AS368" i="1"/>
  <c r="AR367" i="1"/>
  <c r="BR369" i="3" l="1"/>
  <c r="AU369" i="3"/>
  <c r="AV369" i="3" s="1"/>
  <c r="AT368" i="3"/>
  <c r="AV368" i="3"/>
  <c r="BR372" i="1"/>
  <c r="AU372" i="1"/>
  <c r="BO1152" i="1"/>
  <c r="BQ1151" i="1"/>
  <c r="AU1151" i="1" s="1"/>
  <c r="AV1151" i="1" s="1"/>
  <c r="BG99" i="1" s="1"/>
  <c r="BQ370" i="3"/>
  <c r="BO371" i="3"/>
  <c r="BO373" i="1"/>
  <c r="BQ373" i="1" s="1"/>
  <c r="G369" i="3"/>
  <c r="H369" i="3" s="1"/>
  <c r="AS373" i="3"/>
  <c r="AR372" i="3"/>
  <c r="E374" i="3"/>
  <c r="F374" i="3" s="1"/>
  <c r="G368" i="1"/>
  <c r="H368" i="1" s="1"/>
  <c r="E369" i="1"/>
  <c r="F369" i="1" s="1"/>
  <c r="AS369" i="1"/>
  <c r="AR368" i="1"/>
  <c r="AT369" i="3" l="1"/>
  <c r="BD34" i="3"/>
  <c r="AW368" i="3"/>
  <c r="BE34" i="3"/>
  <c r="AW369" i="3"/>
  <c r="BR370" i="3"/>
  <c r="AU370" i="3"/>
  <c r="AV370" i="3" s="1"/>
  <c r="BR373" i="1"/>
  <c r="AU373" i="1"/>
  <c r="BO1153" i="1"/>
  <c r="BQ1152" i="1"/>
  <c r="AU1152" i="1" s="1"/>
  <c r="AV1152" i="1" s="1"/>
  <c r="BH99" i="1" s="1"/>
  <c r="BQ371" i="3"/>
  <c r="BO372" i="3"/>
  <c r="BO374" i="1"/>
  <c r="BQ374" i="1" s="1"/>
  <c r="G370" i="3"/>
  <c r="H370" i="3" s="1"/>
  <c r="E375" i="3"/>
  <c r="F375" i="3" s="1"/>
  <c r="AS374" i="3"/>
  <c r="AR373" i="3"/>
  <c r="G369" i="1"/>
  <c r="H369" i="1" s="1"/>
  <c r="E370" i="1"/>
  <c r="F370" i="1" s="1"/>
  <c r="AS370" i="1"/>
  <c r="AR369" i="1"/>
  <c r="AT370" i="3" l="1"/>
  <c r="BR371" i="3"/>
  <c r="AU371" i="3"/>
  <c r="AV371" i="3" s="1"/>
  <c r="BF34" i="3"/>
  <c r="AW370" i="3"/>
  <c r="BR374" i="1"/>
  <c r="AU374" i="1"/>
  <c r="BO1154" i="1"/>
  <c r="BQ1153" i="1"/>
  <c r="AU1153" i="1" s="1"/>
  <c r="AV1153" i="1" s="1"/>
  <c r="BI99" i="1" s="1"/>
  <c r="BQ372" i="3"/>
  <c r="BO373" i="3"/>
  <c r="BO375" i="1"/>
  <c r="BQ375" i="1" s="1"/>
  <c r="G371" i="3"/>
  <c r="H371" i="3" s="1"/>
  <c r="AR374" i="3"/>
  <c r="AS375" i="3"/>
  <c r="E376" i="3"/>
  <c r="F376" i="3" s="1"/>
  <c r="G370" i="1"/>
  <c r="H370" i="1" s="1"/>
  <c r="E371" i="1"/>
  <c r="F371" i="1" s="1"/>
  <c r="AS371" i="1"/>
  <c r="AR370" i="1"/>
  <c r="AT371" i="3" l="1"/>
  <c r="BG34" i="3"/>
  <c r="AW371" i="3"/>
  <c r="BR372" i="3"/>
  <c r="AU372" i="3"/>
  <c r="BR375" i="1"/>
  <c r="AU375" i="1"/>
  <c r="BO1155" i="1"/>
  <c r="BQ1154" i="1"/>
  <c r="AU1154" i="1" s="1"/>
  <c r="AV1154" i="1" s="1"/>
  <c r="BJ99" i="1" s="1"/>
  <c r="BQ373" i="3"/>
  <c r="BO374" i="3"/>
  <c r="BO376" i="1"/>
  <c r="BQ376" i="1" s="1"/>
  <c r="G372" i="3"/>
  <c r="H372" i="3" s="1"/>
  <c r="E377" i="3"/>
  <c r="F377" i="3" s="1"/>
  <c r="AR375" i="3"/>
  <c r="AS376" i="3"/>
  <c r="G371" i="1"/>
  <c r="H371" i="1" s="1"/>
  <c r="E372" i="1"/>
  <c r="F372" i="1" s="1"/>
  <c r="AS372" i="1"/>
  <c r="AR371" i="1"/>
  <c r="BR373" i="3" l="1"/>
  <c r="AU373" i="3"/>
  <c r="AV373" i="3" s="1"/>
  <c r="AT372" i="3"/>
  <c r="AV372" i="3"/>
  <c r="BR376" i="1"/>
  <c r="AU376" i="1"/>
  <c r="BQ1155" i="1"/>
  <c r="AU1155" i="1" s="1"/>
  <c r="AV1155" i="1" s="1"/>
  <c r="BK99" i="1" s="1"/>
  <c r="BL99" i="1" s="1"/>
  <c r="BO1156" i="1"/>
  <c r="BQ374" i="3"/>
  <c r="BO375" i="3"/>
  <c r="BO377" i="1"/>
  <c r="BQ377" i="1" s="1"/>
  <c r="G373" i="3"/>
  <c r="H373" i="3" s="1"/>
  <c r="AR376" i="3"/>
  <c r="AS377" i="3"/>
  <c r="E378" i="3"/>
  <c r="F378" i="3" s="1"/>
  <c r="G372" i="1"/>
  <c r="H372" i="1" s="1"/>
  <c r="E373" i="1"/>
  <c r="F373" i="1" s="1"/>
  <c r="AS373" i="1"/>
  <c r="AR372" i="1"/>
  <c r="AT373" i="3" l="1"/>
  <c r="BR374" i="3"/>
  <c r="AU374" i="3"/>
  <c r="AV374" i="3" s="1"/>
  <c r="BH34" i="3"/>
  <c r="AW372" i="3"/>
  <c r="BI34" i="3"/>
  <c r="AW373" i="3"/>
  <c r="BR377" i="1"/>
  <c r="AU377" i="1"/>
  <c r="BO1157" i="1"/>
  <c r="BQ1156" i="1"/>
  <c r="AU1156" i="1" s="1"/>
  <c r="AV1156" i="1" s="1"/>
  <c r="AZ100" i="1" s="1"/>
  <c r="BQ375" i="3"/>
  <c r="BO376" i="3"/>
  <c r="BO378" i="1"/>
  <c r="BQ378" i="1" s="1"/>
  <c r="G374" i="3"/>
  <c r="H374" i="3" s="1"/>
  <c r="E379" i="3"/>
  <c r="F379" i="3" s="1"/>
  <c r="AR377" i="3"/>
  <c r="AS378" i="3"/>
  <c r="G373" i="1"/>
  <c r="H373" i="1" s="1"/>
  <c r="E374" i="1"/>
  <c r="F374" i="1" s="1"/>
  <c r="AS374" i="1"/>
  <c r="AR373" i="1"/>
  <c r="AT374" i="3" l="1"/>
  <c r="BR375" i="3"/>
  <c r="AU375" i="3"/>
  <c r="AV375" i="3" s="1"/>
  <c r="BJ34" i="3"/>
  <c r="AW374" i="3"/>
  <c r="BR378" i="1"/>
  <c r="AU378" i="1"/>
  <c r="BO1158" i="1"/>
  <c r="BQ1157" i="1"/>
  <c r="AU1157" i="1" s="1"/>
  <c r="AV1157" i="1" s="1"/>
  <c r="BA100" i="1" s="1"/>
  <c r="BQ376" i="3"/>
  <c r="BO377" i="3"/>
  <c r="BO379" i="1"/>
  <c r="BQ379" i="1" s="1"/>
  <c r="G375" i="3"/>
  <c r="H375" i="3" s="1"/>
  <c r="E380" i="3"/>
  <c r="F380" i="3" s="1"/>
  <c r="AS379" i="3"/>
  <c r="AR378" i="3"/>
  <c r="G374" i="1"/>
  <c r="H374" i="1" s="1"/>
  <c r="E375" i="1"/>
  <c r="F375" i="1" s="1"/>
  <c r="AS375" i="1"/>
  <c r="AR374" i="1"/>
  <c r="AT375" i="3" l="1"/>
  <c r="BK34" i="3"/>
  <c r="BM34" i="3" s="1"/>
  <c r="AP35" i="3" s="1"/>
  <c r="AW375" i="3"/>
  <c r="BR376" i="3"/>
  <c r="AU376" i="3"/>
  <c r="BR379" i="1"/>
  <c r="AU379" i="1"/>
  <c r="BO1159" i="1"/>
  <c r="BQ1158" i="1"/>
  <c r="AU1158" i="1" s="1"/>
  <c r="AV1158" i="1" s="1"/>
  <c r="BB100" i="1" s="1"/>
  <c r="BQ377" i="3"/>
  <c r="BO378" i="3"/>
  <c r="BO380" i="1"/>
  <c r="BQ380" i="1" s="1"/>
  <c r="G376" i="3"/>
  <c r="H376" i="3" s="1"/>
  <c r="E381" i="3"/>
  <c r="F381" i="3" s="1"/>
  <c r="AS380" i="3"/>
  <c r="AR379" i="3"/>
  <c r="G375" i="1"/>
  <c r="H375" i="1" s="1"/>
  <c r="E376" i="1"/>
  <c r="F376" i="1" s="1"/>
  <c r="AS376" i="1"/>
  <c r="AR375" i="1"/>
  <c r="AV376" i="3" l="1"/>
  <c r="AT376" i="3"/>
  <c r="BR377" i="3"/>
  <c r="AU377" i="3"/>
  <c r="AV377" i="3" s="1"/>
  <c r="BL34" i="3"/>
  <c r="BR380" i="1"/>
  <c r="AU380" i="1"/>
  <c r="BQ1159" i="1"/>
  <c r="AU1159" i="1" s="1"/>
  <c r="AV1159" i="1" s="1"/>
  <c r="BC100" i="1" s="1"/>
  <c r="BO1160" i="1"/>
  <c r="BQ378" i="3"/>
  <c r="BO379" i="3"/>
  <c r="BO381" i="1"/>
  <c r="BQ381" i="1" s="1"/>
  <c r="G377" i="3"/>
  <c r="H377" i="3" s="1"/>
  <c r="AS381" i="3"/>
  <c r="AR380" i="3"/>
  <c r="E382" i="3"/>
  <c r="F382" i="3" s="1"/>
  <c r="G376" i="1"/>
  <c r="H376" i="1" s="1"/>
  <c r="E377" i="1"/>
  <c r="F377" i="1" s="1"/>
  <c r="AS377" i="1"/>
  <c r="AR376" i="1"/>
  <c r="BA35" i="3" l="1"/>
  <c r="AW377" i="3"/>
  <c r="BR378" i="3"/>
  <c r="AU378" i="3"/>
  <c r="AV378" i="3" s="1"/>
  <c r="AT377" i="3"/>
  <c r="AZ35" i="3"/>
  <c r="AW376" i="3"/>
  <c r="BR381" i="1"/>
  <c r="AU381" i="1"/>
  <c r="BO1161" i="1"/>
  <c r="BQ1160" i="1"/>
  <c r="AU1160" i="1" s="1"/>
  <c r="AV1160" i="1" s="1"/>
  <c r="BD100" i="1" s="1"/>
  <c r="BQ379" i="3"/>
  <c r="BO380" i="3"/>
  <c r="BO382" i="1"/>
  <c r="BQ382" i="1" s="1"/>
  <c r="G378" i="3"/>
  <c r="H378" i="3" s="1"/>
  <c r="E383" i="3"/>
  <c r="F383" i="3" s="1"/>
  <c r="AS382" i="3"/>
  <c r="AR381" i="3"/>
  <c r="G377" i="1"/>
  <c r="H377" i="1" s="1"/>
  <c r="E378" i="1"/>
  <c r="F378" i="1" s="1"/>
  <c r="AS378" i="1"/>
  <c r="AR377" i="1"/>
  <c r="AT378" i="3" l="1"/>
  <c r="BB35" i="3"/>
  <c r="AW378" i="3"/>
  <c r="BR379" i="3"/>
  <c r="AU379" i="3"/>
  <c r="AV379" i="3" s="1"/>
  <c r="BR382" i="1"/>
  <c r="AU382" i="1"/>
  <c r="BO1162" i="1"/>
  <c r="BQ1161" i="1"/>
  <c r="AU1161" i="1" s="1"/>
  <c r="AV1161" i="1" s="1"/>
  <c r="BE100" i="1" s="1"/>
  <c r="BQ380" i="3"/>
  <c r="BO381" i="3"/>
  <c r="BO383" i="1"/>
  <c r="BQ383" i="1" s="1"/>
  <c r="G379" i="3"/>
  <c r="H379" i="3" s="1"/>
  <c r="E384" i="3"/>
  <c r="F384" i="3" s="1"/>
  <c r="AS383" i="3"/>
  <c r="AR382" i="3"/>
  <c r="G378" i="1"/>
  <c r="H378" i="1" s="1"/>
  <c r="E379" i="1"/>
  <c r="F379" i="1" s="1"/>
  <c r="AS379" i="1"/>
  <c r="AR378" i="1"/>
  <c r="BR380" i="3" l="1"/>
  <c r="AU380" i="3"/>
  <c r="BC35" i="3"/>
  <c r="AW379" i="3"/>
  <c r="AT379" i="3"/>
  <c r="BR383" i="1"/>
  <c r="AU383" i="1"/>
  <c r="BO1163" i="1"/>
  <c r="BQ1162" i="1"/>
  <c r="AU1162" i="1" s="1"/>
  <c r="AV1162" i="1" s="1"/>
  <c r="BF100" i="1" s="1"/>
  <c r="BQ381" i="3"/>
  <c r="BO382" i="3"/>
  <c r="BO384" i="1"/>
  <c r="BQ384" i="1" s="1"/>
  <c r="G380" i="3"/>
  <c r="H380" i="3" s="1"/>
  <c r="AS384" i="3"/>
  <c r="AR383" i="3"/>
  <c r="E385" i="3"/>
  <c r="F385" i="3" s="1"/>
  <c r="G379" i="1"/>
  <c r="H379" i="1" s="1"/>
  <c r="E380" i="1"/>
  <c r="F380" i="1" s="1"/>
  <c r="AS380" i="1"/>
  <c r="AR379" i="1"/>
  <c r="AT380" i="3" l="1"/>
  <c r="AV380" i="3"/>
  <c r="BR381" i="3"/>
  <c r="AU381" i="3"/>
  <c r="AV381" i="3" s="1"/>
  <c r="BR384" i="1"/>
  <c r="AU384" i="1"/>
  <c r="BO1164" i="1"/>
  <c r="BQ1163" i="1"/>
  <c r="AU1163" i="1" s="1"/>
  <c r="AV1163" i="1" s="1"/>
  <c r="BG100" i="1" s="1"/>
  <c r="BQ382" i="3"/>
  <c r="BO383" i="3"/>
  <c r="BO385" i="1"/>
  <c r="BQ385" i="1" s="1"/>
  <c r="G381" i="3"/>
  <c r="H381" i="3" s="1"/>
  <c r="AS385" i="3"/>
  <c r="AR384" i="3"/>
  <c r="E386" i="3"/>
  <c r="F386" i="3" s="1"/>
  <c r="G380" i="1"/>
  <c r="H380" i="1" s="1"/>
  <c r="E381" i="1"/>
  <c r="F381" i="1" s="1"/>
  <c r="AS381" i="1"/>
  <c r="AR380" i="1"/>
  <c r="BD35" i="3" l="1"/>
  <c r="AW380" i="3"/>
  <c r="BE35" i="3"/>
  <c r="AW381" i="3"/>
  <c r="AT381" i="3"/>
  <c r="BR382" i="3"/>
  <c r="AU382" i="3"/>
  <c r="BR385" i="1"/>
  <c r="AU385" i="1"/>
  <c r="BO1165" i="1"/>
  <c r="BQ1164" i="1"/>
  <c r="AU1164" i="1" s="1"/>
  <c r="AV1164" i="1" s="1"/>
  <c r="BH100" i="1" s="1"/>
  <c r="BQ383" i="3"/>
  <c r="BO384" i="3"/>
  <c r="BO386" i="1"/>
  <c r="BQ386" i="1" s="1"/>
  <c r="G382" i="3"/>
  <c r="H382" i="3" s="1"/>
  <c r="AS386" i="3"/>
  <c r="AR385" i="3"/>
  <c r="E387" i="3"/>
  <c r="F387" i="3" s="1"/>
  <c r="G381" i="1"/>
  <c r="H381" i="1" s="1"/>
  <c r="E382" i="1"/>
  <c r="F382" i="1" s="1"/>
  <c r="AS382" i="1"/>
  <c r="AR381" i="1"/>
  <c r="BR383" i="3" l="1"/>
  <c r="AU383" i="3"/>
  <c r="AV383" i="3" s="1"/>
  <c r="AT382" i="3"/>
  <c r="AV382" i="3"/>
  <c r="BR386" i="1"/>
  <c r="AU386" i="1"/>
  <c r="BQ1165" i="1"/>
  <c r="AU1165" i="1" s="1"/>
  <c r="AV1165" i="1" s="1"/>
  <c r="BI100" i="1" s="1"/>
  <c r="BO1166" i="1"/>
  <c r="BQ384" i="3"/>
  <c r="BO385" i="3"/>
  <c r="BO387" i="1"/>
  <c r="BQ387" i="1" s="1"/>
  <c r="G383" i="3"/>
  <c r="H383" i="3" s="1"/>
  <c r="E388" i="3"/>
  <c r="F388" i="3" s="1"/>
  <c r="AS387" i="3"/>
  <c r="AR386" i="3"/>
  <c r="G382" i="1"/>
  <c r="H382" i="1" s="1"/>
  <c r="E383" i="1"/>
  <c r="F383" i="1" s="1"/>
  <c r="AS383" i="1"/>
  <c r="AR382" i="1"/>
  <c r="AT383" i="3" l="1"/>
  <c r="BF35" i="3"/>
  <c r="AW382" i="3"/>
  <c r="BR384" i="3"/>
  <c r="AU384" i="3"/>
  <c r="BG35" i="3"/>
  <c r="AW383" i="3"/>
  <c r="BR387" i="1"/>
  <c r="AU387" i="1"/>
  <c r="BO1167" i="1"/>
  <c r="BQ1166" i="1"/>
  <c r="AU1166" i="1" s="1"/>
  <c r="AV1166" i="1" s="1"/>
  <c r="BJ100" i="1" s="1"/>
  <c r="BQ385" i="3"/>
  <c r="BO386" i="3"/>
  <c r="BO388" i="1"/>
  <c r="BQ388" i="1" s="1"/>
  <c r="G384" i="3"/>
  <c r="H384" i="3" s="1"/>
  <c r="AS388" i="3"/>
  <c r="AR387" i="3"/>
  <c r="E389" i="3"/>
  <c r="F389" i="3" s="1"/>
  <c r="G383" i="1"/>
  <c r="H383" i="1" s="1"/>
  <c r="E384" i="1"/>
  <c r="F384" i="1" s="1"/>
  <c r="AS384" i="1"/>
  <c r="AR383" i="1"/>
  <c r="BR385" i="3" l="1"/>
  <c r="AU385" i="3"/>
  <c r="AV385" i="3" s="1"/>
  <c r="AV384" i="3"/>
  <c r="AT384" i="3"/>
  <c r="BR388" i="1"/>
  <c r="AU388" i="1"/>
  <c r="BO1168" i="1"/>
  <c r="BQ1167" i="1"/>
  <c r="AU1167" i="1" s="1"/>
  <c r="AV1167" i="1" s="1"/>
  <c r="BK100" i="1" s="1"/>
  <c r="BL100" i="1" s="1"/>
  <c r="BQ386" i="3"/>
  <c r="BO387" i="3"/>
  <c r="BO389" i="1"/>
  <c r="BQ389" i="1" s="1"/>
  <c r="G385" i="3"/>
  <c r="H385" i="3" s="1"/>
  <c r="AS389" i="3"/>
  <c r="AR388" i="3"/>
  <c r="E390" i="3"/>
  <c r="F390" i="3" s="1"/>
  <c r="G384" i="1"/>
  <c r="H384" i="1" s="1"/>
  <c r="E385" i="1"/>
  <c r="F385" i="1" s="1"/>
  <c r="AS385" i="1"/>
  <c r="AR384" i="1"/>
  <c r="AT385" i="3" l="1"/>
  <c r="BR386" i="3"/>
  <c r="AU386" i="3"/>
  <c r="BI35" i="3"/>
  <c r="AW385" i="3"/>
  <c r="BH35" i="3"/>
  <c r="AW384" i="3"/>
  <c r="BR389" i="1"/>
  <c r="AU389" i="1"/>
  <c r="BO1169" i="1"/>
  <c r="BQ1168" i="1"/>
  <c r="AU1168" i="1" s="1"/>
  <c r="AV1168" i="1" s="1"/>
  <c r="AZ101" i="1" s="1"/>
  <c r="BQ387" i="3"/>
  <c r="BO388" i="3"/>
  <c r="BO390" i="1"/>
  <c r="BQ390" i="1" s="1"/>
  <c r="G386" i="3"/>
  <c r="H386" i="3" s="1"/>
  <c r="E391" i="3"/>
  <c r="F391" i="3" s="1"/>
  <c r="AS390" i="3"/>
  <c r="AR389" i="3"/>
  <c r="G385" i="1"/>
  <c r="H385" i="1" s="1"/>
  <c r="E386" i="1"/>
  <c r="F386" i="1" s="1"/>
  <c r="AS386" i="1"/>
  <c r="AR385" i="1"/>
  <c r="BR387" i="3" l="1"/>
  <c r="AU387" i="3"/>
  <c r="AV387" i="3" s="1"/>
  <c r="AV386" i="3"/>
  <c r="AT386" i="3"/>
  <c r="BR390" i="1"/>
  <c r="AU390" i="1"/>
  <c r="BO1170" i="1"/>
  <c r="BQ1169" i="1"/>
  <c r="AU1169" i="1" s="1"/>
  <c r="AV1169" i="1" s="1"/>
  <c r="BA101" i="1" s="1"/>
  <c r="BQ388" i="3"/>
  <c r="BO389" i="3"/>
  <c r="BO391" i="1"/>
  <c r="BQ391" i="1" s="1"/>
  <c r="G387" i="3"/>
  <c r="H387" i="3" s="1"/>
  <c r="E392" i="3"/>
  <c r="F392" i="3" s="1"/>
  <c r="AS391" i="3"/>
  <c r="AR390" i="3"/>
  <c r="G386" i="1"/>
  <c r="H386" i="1" s="1"/>
  <c r="E387" i="1"/>
  <c r="F387" i="1" s="1"/>
  <c r="AS387" i="1"/>
  <c r="AR386" i="1"/>
  <c r="AT387" i="3" l="1"/>
  <c r="BR388" i="3"/>
  <c r="AU388" i="3"/>
  <c r="AV388" i="3" s="1"/>
  <c r="BJ35" i="3"/>
  <c r="AW386" i="3"/>
  <c r="BK35" i="3"/>
  <c r="AW387" i="3"/>
  <c r="BR391" i="1"/>
  <c r="AU391" i="1"/>
  <c r="BO1171" i="1"/>
  <c r="BQ1170" i="1"/>
  <c r="AU1170" i="1" s="1"/>
  <c r="AV1170" i="1" s="1"/>
  <c r="BB101" i="1" s="1"/>
  <c r="BQ389" i="3"/>
  <c r="BO390" i="3"/>
  <c r="BO392" i="1"/>
  <c r="BQ392" i="1" s="1"/>
  <c r="G388" i="3"/>
  <c r="H388" i="3" s="1"/>
  <c r="AS392" i="3"/>
  <c r="AR391" i="3"/>
  <c r="E393" i="3"/>
  <c r="F393" i="3" s="1"/>
  <c r="G387" i="1"/>
  <c r="H387" i="1" s="1"/>
  <c r="E388" i="1"/>
  <c r="F388" i="1" s="1"/>
  <c r="AS388" i="1"/>
  <c r="AR387" i="1"/>
  <c r="AT388" i="3" l="1"/>
  <c r="BR389" i="3"/>
  <c r="AU389" i="3"/>
  <c r="AV389" i="3" s="1"/>
  <c r="AZ36" i="3"/>
  <c r="AW388" i="3"/>
  <c r="BM35" i="3"/>
  <c r="AP36" i="3" s="1"/>
  <c r="BL35" i="3"/>
  <c r="BR392" i="1"/>
  <c r="AU392" i="1"/>
  <c r="BQ1171" i="1"/>
  <c r="AU1171" i="1" s="1"/>
  <c r="AV1171" i="1" s="1"/>
  <c r="BC101" i="1" s="1"/>
  <c r="BO1172" i="1"/>
  <c r="BQ390" i="3"/>
  <c r="BO391" i="3"/>
  <c r="BO393" i="1"/>
  <c r="BQ393" i="1" s="1"/>
  <c r="G389" i="3"/>
  <c r="H389" i="3" s="1"/>
  <c r="E394" i="3"/>
  <c r="F394" i="3" s="1"/>
  <c r="V4" i="3" s="1"/>
  <c r="AS393" i="3"/>
  <c r="AR392" i="3"/>
  <c r="G388" i="1"/>
  <c r="H388" i="1" s="1"/>
  <c r="E389" i="1"/>
  <c r="F389" i="1" s="1"/>
  <c r="AS389" i="1"/>
  <c r="AR388" i="1"/>
  <c r="BR390" i="3" l="1"/>
  <c r="AU390" i="3"/>
  <c r="BA36" i="3"/>
  <c r="AW389" i="3"/>
  <c r="AT389" i="3"/>
  <c r="BR393" i="1"/>
  <c r="AU393" i="1"/>
  <c r="BO1173" i="1"/>
  <c r="BQ1172" i="1"/>
  <c r="AU1172" i="1" s="1"/>
  <c r="AV1172" i="1" s="1"/>
  <c r="BD101" i="1" s="1"/>
  <c r="BQ391" i="3"/>
  <c r="BO392" i="3"/>
  <c r="BO394" i="1"/>
  <c r="BQ394" i="1" s="1"/>
  <c r="G390" i="3"/>
  <c r="H390" i="3" s="1"/>
  <c r="E395" i="3"/>
  <c r="F395" i="3" s="1"/>
  <c r="AS394" i="3"/>
  <c r="AR393" i="3"/>
  <c r="G389" i="1"/>
  <c r="H389" i="1" s="1"/>
  <c r="E390" i="1"/>
  <c r="F390" i="1" s="1"/>
  <c r="AS390" i="1"/>
  <c r="AR389" i="1"/>
  <c r="BR391" i="3" l="1"/>
  <c r="AU391" i="3"/>
  <c r="AV391" i="3" s="1"/>
  <c r="AT390" i="3"/>
  <c r="AV390" i="3"/>
  <c r="BR394" i="1"/>
  <c r="AU394" i="1"/>
  <c r="BO1174" i="1"/>
  <c r="BQ1173" i="1"/>
  <c r="AU1173" i="1" s="1"/>
  <c r="AV1173" i="1" s="1"/>
  <c r="BE101" i="1" s="1"/>
  <c r="BQ392" i="3"/>
  <c r="BO393" i="3"/>
  <c r="BO395" i="1"/>
  <c r="BQ395" i="1" s="1"/>
  <c r="G391" i="3"/>
  <c r="H391" i="3" s="1"/>
  <c r="AS395" i="3"/>
  <c r="AR394" i="3"/>
  <c r="E396" i="3"/>
  <c r="F396" i="3" s="1"/>
  <c r="G390" i="1"/>
  <c r="H390" i="1" s="1"/>
  <c r="E391" i="1"/>
  <c r="F391" i="1" s="1"/>
  <c r="AS391" i="1"/>
  <c r="AR390" i="1"/>
  <c r="AT391" i="3" l="1"/>
  <c r="BR392" i="3"/>
  <c r="AU392" i="3"/>
  <c r="AV392" i="3" s="1"/>
  <c r="BB36" i="3"/>
  <c r="AW390" i="3"/>
  <c r="BC36" i="3"/>
  <c r="AW391" i="3"/>
  <c r="BR395" i="1"/>
  <c r="AU395" i="1"/>
  <c r="BO1175" i="1"/>
  <c r="BQ1174" i="1"/>
  <c r="AU1174" i="1" s="1"/>
  <c r="AV1174" i="1" s="1"/>
  <c r="BF101" i="1" s="1"/>
  <c r="BQ393" i="3"/>
  <c r="BO394" i="3"/>
  <c r="BO396" i="1"/>
  <c r="BQ396" i="1" s="1"/>
  <c r="G392" i="3"/>
  <c r="H392" i="3" s="1"/>
  <c r="AS396" i="3"/>
  <c r="AR395" i="3"/>
  <c r="E397" i="3"/>
  <c r="F397" i="3" s="1"/>
  <c r="G391" i="1"/>
  <c r="H391" i="1" s="1"/>
  <c r="E392" i="1"/>
  <c r="F392" i="1" s="1"/>
  <c r="AS392" i="1"/>
  <c r="AR391" i="1"/>
  <c r="AT392" i="3" l="1"/>
  <c r="BR393" i="3"/>
  <c r="AU393" i="3"/>
  <c r="AV393" i="3" s="1"/>
  <c r="BD36" i="3"/>
  <c r="AW392" i="3"/>
  <c r="BR396" i="1"/>
  <c r="AU396" i="1"/>
  <c r="BQ1175" i="1"/>
  <c r="AU1175" i="1" s="1"/>
  <c r="AV1175" i="1" s="1"/>
  <c r="BG101" i="1" s="1"/>
  <c r="BO1176" i="1"/>
  <c r="BQ394" i="3"/>
  <c r="BO395" i="3"/>
  <c r="BO397" i="1"/>
  <c r="BQ397" i="1" s="1"/>
  <c r="G393" i="3"/>
  <c r="H393" i="3" s="1"/>
  <c r="G394" i="3"/>
  <c r="R4" i="3"/>
  <c r="AS397" i="3"/>
  <c r="AR396" i="3"/>
  <c r="E398" i="3"/>
  <c r="F398" i="3" s="1"/>
  <c r="G392" i="1"/>
  <c r="H392" i="1" s="1"/>
  <c r="E393" i="1"/>
  <c r="F393" i="1" s="1"/>
  <c r="AS393" i="1"/>
  <c r="AR392" i="1"/>
  <c r="AT393" i="3" l="1"/>
  <c r="BE36" i="3"/>
  <c r="AW393" i="3"/>
  <c r="BR394" i="3"/>
  <c r="AU394" i="3"/>
  <c r="BR397" i="1"/>
  <c r="AU397" i="1"/>
  <c r="BO1177" i="1"/>
  <c r="BQ1176" i="1"/>
  <c r="AU1176" i="1" s="1"/>
  <c r="AV1176" i="1" s="1"/>
  <c r="BH101" i="1" s="1"/>
  <c r="BQ395" i="3"/>
  <c r="BO396" i="3"/>
  <c r="BO398" i="1"/>
  <c r="BQ398" i="1" s="1"/>
  <c r="H394" i="3"/>
  <c r="AF4" i="3"/>
  <c r="AS398" i="3"/>
  <c r="AR397" i="3"/>
  <c r="E399" i="3"/>
  <c r="F399" i="3" s="1"/>
  <c r="R5" i="3"/>
  <c r="S5" i="3" s="1"/>
  <c r="G393" i="1"/>
  <c r="H393" i="1" s="1"/>
  <c r="E394" i="1"/>
  <c r="F394" i="1" s="1"/>
  <c r="AS394" i="1"/>
  <c r="AR393" i="1"/>
  <c r="AT394" i="3" l="1"/>
  <c r="AV394" i="3"/>
  <c r="BR395" i="3"/>
  <c r="AU395" i="3"/>
  <c r="AV395" i="3" s="1"/>
  <c r="BR398" i="1"/>
  <c r="AU398" i="1"/>
  <c r="BO1178" i="1"/>
  <c r="BQ1177" i="1"/>
  <c r="AU1177" i="1" s="1"/>
  <c r="AV1177" i="1" s="1"/>
  <c r="BI101" i="1" s="1"/>
  <c r="BQ396" i="3"/>
  <c r="BO397" i="3"/>
  <c r="BO399" i="1"/>
  <c r="BQ399" i="1" s="1"/>
  <c r="R4" i="1"/>
  <c r="AF4" i="1"/>
  <c r="G395" i="3"/>
  <c r="H395" i="3" s="1"/>
  <c r="R6" i="3"/>
  <c r="S6" i="3" s="1"/>
  <c r="AE5" i="3"/>
  <c r="AS399" i="3"/>
  <c r="AR398" i="3"/>
  <c r="E400" i="3"/>
  <c r="F400" i="3" s="1"/>
  <c r="G394" i="1"/>
  <c r="H394" i="1" s="1"/>
  <c r="E395" i="1"/>
  <c r="F395" i="1" s="1"/>
  <c r="AS395" i="1"/>
  <c r="AR394" i="1"/>
  <c r="BG36" i="3" l="1"/>
  <c r="AW395" i="3"/>
  <c r="AT395" i="3"/>
  <c r="BR396" i="3"/>
  <c r="AU396" i="3"/>
  <c r="AV396" i="3" s="1"/>
  <c r="BF36" i="3"/>
  <c r="AW394" i="3"/>
  <c r="BR399" i="1"/>
  <c r="AU399" i="1"/>
  <c r="BO1179" i="1"/>
  <c r="BQ1178" i="1"/>
  <c r="AU1178" i="1" s="1"/>
  <c r="AV1178" i="1" s="1"/>
  <c r="BJ101" i="1" s="1"/>
  <c r="BQ397" i="3"/>
  <c r="BO398" i="3"/>
  <c r="BO400" i="1"/>
  <c r="BQ400" i="1" s="1"/>
  <c r="AF5" i="3"/>
  <c r="G396" i="3"/>
  <c r="H396" i="3" s="1"/>
  <c r="T4" i="3"/>
  <c r="U4" i="3" s="1"/>
  <c r="AS400" i="3"/>
  <c r="AR399" i="3"/>
  <c r="R7" i="3"/>
  <c r="S7" i="3" s="1"/>
  <c r="AE6" i="3"/>
  <c r="E401" i="3"/>
  <c r="F401" i="3" s="1"/>
  <c r="G395" i="1"/>
  <c r="H395" i="1" s="1"/>
  <c r="E396" i="1"/>
  <c r="F396" i="1" s="1"/>
  <c r="AS396" i="1"/>
  <c r="AR395" i="1"/>
  <c r="AT396" i="3" l="1"/>
  <c r="BH36" i="3"/>
  <c r="AW396" i="3"/>
  <c r="BR397" i="3"/>
  <c r="AU397" i="3"/>
  <c r="AV397" i="3" s="1"/>
  <c r="BR400" i="1"/>
  <c r="AU400" i="1"/>
  <c r="BO1180" i="1"/>
  <c r="BQ1179" i="1"/>
  <c r="AU1179" i="1" s="1"/>
  <c r="AV1179" i="1" s="1"/>
  <c r="BK101" i="1" s="1"/>
  <c r="BL101" i="1" s="1"/>
  <c r="BQ398" i="3"/>
  <c r="BO399" i="3"/>
  <c r="BO401" i="1"/>
  <c r="BQ401" i="1" s="1"/>
  <c r="AF6" i="3"/>
  <c r="G397" i="3"/>
  <c r="H397" i="3" s="1"/>
  <c r="O4" i="3"/>
  <c r="T5" i="3"/>
  <c r="AS401" i="3"/>
  <c r="AR400" i="3"/>
  <c r="E402" i="3"/>
  <c r="F402" i="3" s="1"/>
  <c r="AE7" i="3"/>
  <c r="R8" i="3"/>
  <c r="S8" i="3" s="1"/>
  <c r="G396" i="1"/>
  <c r="H396" i="1" s="1"/>
  <c r="E397" i="1"/>
  <c r="F397" i="1" s="1"/>
  <c r="AS397" i="1"/>
  <c r="AR396" i="1"/>
  <c r="BI36" i="3" l="1"/>
  <c r="AW397" i="3"/>
  <c r="AT397" i="3"/>
  <c r="BR398" i="3"/>
  <c r="AU398" i="3"/>
  <c r="BR401" i="1"/>
  <c r="AU401" i="1"/>
  <c r="BO1181" i="1"/>
  <c r="BQ1180" i="1"/>
  <c r="AU1180" i="1" s="1"/>
  <c r="AV1180" i="1" s="1"/>
  <c r="AZ102" i="1" s="1"/>
  <c r="BQ399" i="3"/>
  <c r="BO400" i="3"/>
  <c r="BO402" i="1"/>
  <c r="BQ402" i="1" s="1"/>
  <c r="AF7" i="3"/>
  <c r="U5" i="3"/>
  <c r="G398" i="3"/>
  <c r="H398" i="3" s="1"/>
  <c r="T6" i="3"/>
  <c r="R9" i="3"/>
  <c r="S9" i="3" s="1"/>
  <c r="AE8" i="3"/>
  <c r="E403" i="3"/>
  <c r="F403" i="3" s="1"/>
  <c r="AS402" i="3"/>
  <c r="AR401" i="3"/>
  <c r="G397" i="1"/>
  <c r="H397" i="1" s="1"/>
  <c r="E398" i="1"/>
  <c r="F398" i="1" s="1"/>
  <c r="AS398" i="1"/>
  <c r="AR397" i="1"/>
  <c r="BR399" i="3" l="1"/>
  <c r="AU399" i="3"/>
  <c r="AV399" i="3" s="1"/>
  <c r="AV398" i="3"/>
  <c r="AT398" i="3"/>
  <c r="AT399" i="3" s="1"/>
  <c r="BR402" i="1"/>
  <c r="AU402" i="1"/>
  <c r="BQ1181" i="1"/>
  <c r="AU1181" i="1" s="1"/>
  <c r="AV1181" i="1" s="1"/>
  <c r="BA102" i="1" s="1"/>
  <c r="BO1182" i="1"/>
  <c r="BQ400" i="3"/>
  <c r="BO401" i="3"/>
  <c r="BO403" i="1"/>
  <c r="BQ403" i="1" s="1"/>
  <c r="AF8" i="3"/>
  <c r="U6" i="3"/>
  <c r="G399" i="3"/>
  <c r="H399" i="3" s="1"/>
  <c r="T7" i="3"/>
  <c r="R10" i="3"/>
  <c r="S10" i="3" s="1"/>
  <c r="AE9" i="3"/>
  <c r="E404" i="3"/>
  <c r="F404" i="3" s="1"/>
  <c r="AS403" i="3"/>
  <c r="AR402" i="3"/>
  <c r="G398" i="1"/>
  <c r="H398" i="1" s="1"/>
  <c r="E399" i="1"/>
  <c r="F399" i="1" s="1"/>
  <c r="AS399" i="1"/>
  <c r="AR398" i="1"/>
  <c r="BJ36" i="3" l="1"/>
  <c r="AW398" i="3"/>
  <c r="BK36" i="3"/>
  <c r="AW399" i="3"/>
  <c r="BR400" i="3"/>
  <c r="AU400" i="3"/>
  <c r="AV400" i="3" s="1"/>
  <c r="BR403" i="1"/>
  <c r="AU403" i="1"/>
  <c r="BO1183" i="1"/>
  <c r="BQ1182" i="1"/>
  <c r="AU1182" i="1" s="1"/>
  <c r="AV1182" i="1" s="1"/>
  <c r="BB102" i="1" s="1"/>
  <c r="BQ401" i="3"/>
  <c r="BO402" i="3"/>
  <c r="BO404" i="1"/>
  <c r="BQ404" i="1" s="1"/>
  <c r="AF9" i="3"/>
  <c r="U7" i="3"/>
  <c r="G400" i="3"/>
  <c r="H400" i="3" s="1"/>
  <c r="T8" i="3"/>
  <c r="AS404" i="3"/>
  <c r="AR403" i="3"/>
  <c r="AE10" i="3"/>
  <c r="R11" i="3"/>
  <c r="S11" i="3" s="1"/>
  <c r="E405" i="3"/>
  <c r="F405" i="3" s="1"/>
  <c r="G399" i="1"/>
  <c r="H399" i="1" s="1"/>
  <c r="E400" i="1"/>
  <c r="F400" i="1" s="1"/>
  <c r="AS400" i="1"/>
  <c r="AR399" i="1"/>
  <c r="BR401" i="3" l="1"/>
  <c r="AU401" i="3"/>
  <c r="AV401" i="3" s="1"/>
  <c r="AZ37" i="3"/>
  <c r="AW400" i="3"/>
  <c r="BL36" i="3"/>
  <c r="BM36" i="3"/>
  <c r="AP37" i="3" s="1"/>
  <c r="AT400" i="3"/>
  <c r="AT401" i="3" s="1"/>
  <c r="BR404" i="1"/>
  <c r="AU404" i="1"/>
  <c r="BO1184" i="1"/>
  <c r="BQ1183" i="1"/>
  <c r="AU1183" i="1" s="1"/>
  <c r="AV1183" i="1" s="1"/>
  <c r="BC102" i="1" s="1"/>
  <c r="BQ402" i="3"/>
  <c r="BO403" i="3"/>
  <c r="BO405" i="1"/>
  <c r="BQ405" i="1" s="1"/>
  <c r="AF10" i="3"/>
  <c r="U8" i="3"/>
  <c r="G401" i="3"/>
  <c r="H401" i="3" s="1"/>
  <c r="T9" i="3"/>
  <c r="AE11" i="3"/>
  <c r="R12" i="3"/>
  <c r="S12" i="3" s="1"/>
  <c r="E406" i="3"/>
  <c r="F406" i="3" s="1"/>
  <c r="AS405" i="3"/>
  <c r="AR404" i="3"/>
  <c r="G400" i="1"/>
  <c r="H400" i="1" s="1"/>
  <c r="E401" i="1"/>
  <c r="F401" i="1" s="1"/>
  <c r="AS401" i="1"/>
  <c r="AR400" i="1"/>
  <c r="BR402" i="3" l="1"/>
  <c r="AU402" i="3"/>
  <c r="BA37" i="3"/>
  <c r="AW401" i="3"/>
  <c r="BR405" i="1"/>
  <c r="AU405" i="1"/>
  <c r="BO1185" i="1"/>
  <c r="BQ1184" i="1"/>
  <c r="AU1184" i="1" s="1"/>
  <c r="AV1184" i="1" s="1"/>
  <c r="BD102" i="1" s="1"/>
  <c r="BQ403" i="3"/>
  <c r="BO404" i="3"/>
  <c r="BO406" i="1"/>
  <c r="BQ406" i="1" s="1"/>
  <c r="AF11" i="3"/>
  <c r="U9" i="3"/>
  <c r="G402" i="3"/>
  <c r="H402" i="3" s="1"/>
  <c r="T10" i="3"/>
  <c r="AS406" i="3"/>
  <c r="AR405" i="3"/>
  <c r="R13" i="3"/>
  <c r="S13" i="3" s="1"/>
  <c r="AE12" i="3"/>
  <c r="E407" i="3"/>
  <c r="F407" i="3" s="1"/>
  <c r="G401" i="1"/>
  <c r="H401" i="1" s="1"/>
  <c r="E402" i="1"/>
  <c r="F402" i="1" s="1"/>
  <c r="AS402" i="1"/>
  <c r="AR401" i="1"/>
  <c r="BR403" i="3" l="1"/>
  <c r="AU403" i="3"/>
  <c r="AV403" i="3" s="1"/>
  <c r="AT402" i="3"/>
  <c r="AV402" i="3"/>
  <c r="BR406" i="1"/>
  <c r="AU406" i="1"/>
  <c r="BO1186" i="1"/>
  <c r="BQ1185" i="1"/>
  <c r="AU1185" i="1" s="1"/>
  <c r="AV1185" i="1" s="1"/>
  <c r="BE102" i="1" s="1"/>
  <c r="BQ404" i="3"/>
  <c r="BO405" i="3"/>
  <c r="BO407" i="1"/>
  <c r="BQ407" i="1" s="1"/>
  <c r="AF12" i="3"/>
  <c r="U10" i="3"/>
  <c r="G403" i="3"/>
  <c r="H403" i="3" s="1"/>
  <c r="T11" i="3"/>
  <c r="AE13" i="3"/>
  <c r="R14" i="3"/>
  <c r="S14" i="3" s="1"/>
  <c r="E408" i="3"/>
  <c r="F408" i="3" s="1"/>
  <c r="AS407" i="3"/>
  <c r="AR406" i="3"/>
  <c r="G402" i="1"/>
  <c r="H402" i="1" s="1"/>
  <c r="E403" i="1"/>
  <c r="F403" i="1" s="1"/>
  <c r="AS403" i="1"/>
  <c r="AR402" i="1"/>
  <c r="BB37" i="3" l="1"/>
  <c r="AW402" i="3"/>
  <c r="BR404" i="3"/>
  <c r="AU404" i="3"/>
  <c r="AT403" i="3"/>
  <c r="BC37" i="3"/>
  <c r="AW403" i="3"/>
  <c r="BR407" i="1"/>
  <c r="AU407" i="1"/>
  <c r="BO1187" i="1"/>
  <c r="BQ1186" i="1"/>
  <c r="AU1186" i="1" s="1"/>
  <c r="AV1186" i="1" s="1"/>
  <c r="BF102" i="1" s="1"/>
  <c r="BQ405" i="3"/>
  <c r="BO406" i="3"/>
  <c r="BO408" i="1"/>
  <c r="BQ408" i="1" s="1"/>
  <c r="AF13" i="3"/>
  <c r="U11" i="3"/>
  <c r="G404" i="3"/>
  <c r="H404" i="3" s="1"/>
  <c r="T12" i="3"/>
  <c r="R15" i="3"/>
  <c r="S15" i="3" s="1"/>
  <c r="AE14" i="3"/>
  <c r="AS408" i="3"/>
  <c r="AR407" i="3"/>
  <c r="E409" i="3"/>
  <c r="F409" i="3" s="1"/>
  <c r="G403" i="1"/>
  <c r="H403" i="1" s="1"/>
  <c r="E404" i="1"/>
  <c r="F404" i="1" s="1"/>
  <c r="AS404" i="1"/>
  <c r="AR403" i="1"/>
  <c r="BR405" i="3" l="1"/>
  <c r="AU405" i="3"/>
  <c r="AV405" i="3" s="1"/>
  <c r="AV404" i="3"/>
  <c r="AT404" i="3"/>
  <c r="AT405" i="3" s="1"/>
  <c r="BR408" i="1"/>
  <c r="AU408" i="1"/>
  <c r="BQ1187" i="1"/>
  <c r="AU1187" i="1" s="1"/>
  <c r="AV1187" i="1" s="1"/>
  <c r="BG102" i="1" s="1"/>
  <c r="BO1188" i="1"/>
  <c r="BQ406" i="3"/>
  <c r="BO407" i="3"/>
  <c r="BO409" i="1"/>
  <c r="BQ409" i="1" s="1"/>
  <c r="AF14" i="3"/>
  <c r="U12" i="3"/>
  <c r="G405" i="3"/>
  <c r="H405" i="3" s="1"/>
  <c r="T13" i="3"/>
  <c r="R16" i="3"/>
  <c r="S16" i="3" s="1"/>
  <c r="AE15" i="3"/>
  <c r="E410" i="3"/>
  <c r="F410" i="3" s="1"/>
  <c r="AS409" i="3"/>
  <c r="AR408" i="3"/>
  <c r="G404" i="1"/>
  <c r="H404" i="1" s="1"/>
  <c r="E405" i="1"/>
  <c r="F405" i="1" s="1"/>
  <c r="AS405" i="1"/>
  <c r="AR404" i="1"/>
  <c r="BD37" i="3" l="1"/>
  <c r="AW404" i="3"/>
  <c r="BE37" i="3"/>
  <c r="AW405" i="3"/>
  <c r="BR406" i="3"/>
  <c r="AU406" i="3"/>
  <c r="BR409" i="1"/>
  <c r="AU409" i="1"/>
  <c r="BO1189" i="1"/>
  <c r="BQ1188" i="1"/>
  <c r="AU1188" i="1" s="1"/>
  <c r="AV1188" i="1" s="1"/>
  <c r="BH102" i="1" s="1"/>
  <c r="BQ407" i="3"/>
  <c r="BO408" i="3"/>
  <c r="BO410" i="1"/>
  <c r="BQ410" i="1" s="1"/>
  <c r="AF15" i="3"/>
  <c r="U13" i="3"/>
  <c r="G406" i="3"/>
  <c r="H406" i="3" s="1"/>
  <c r="T14" i="3"/>
  <c r="AE16" i="3"/>
  <c r="R17" i="3"/>
  <c r="S17" i="3" s="1"/>
  <c r="AS410" i="3"/>
  <c r="AR409" i="3"/>
  <c r="E411" i="3"/>
  <c r="F411" i="3" s="1"/>
  <c r="G405" i="1"/>
  <c r="H405" i="1" s="1"/>
  <c r="E406" i="1"/>
  <c r="F406" i="1" s="1"/>
  <c r="AS406" i="1"/>
  <c r="AR405" i="1"/>
  <c r="AV406" i="3" l="1"/>
  <c r="AT406" i="3"/>
  <c r="BR407" i="3"/>
  <c r="AU407" i="3"/>
  <c r="AV407" i="3" s="1"/>
  <c r="BR410" i="1"/>
  <c r="AU410" i="1"/>
  <c r="BO1190" i="1"/>
  <c r="BQ1189" i="1"/>
  <c r="AU1189" i="1" s="1"/>
  <c r="AV1189" i="1" s="1"/>
  <c r="BI102" i="1" s="1"/>
  <c r="BQ408" i="3"/>
  <c r="BO409" i="3"/>
  <c r="BO411" i="1"/>
  <c r="BQ411" i="1" s="1"/>
  <c r="AF16" i="3"/>
  <c r="U14" i="3"/>
  <c r="G407" i="3"/>
  <c r="H407" i="3" s="1"/>
  <c r="T15" i="3"/>
  <c r="AE17" i="3"/>
  <c r="R18" i="3"/>
  <c r="S18" i="3" s="1"/>
  <c r="AS411" i="3"/>
  <c r="AR410" i="3"/>
  <c r="E412" i="3"/>
  <c r="F412" i="3" s="1"/>
  <c r="G406" i="1"/>
  <c r="H406" i="1" s="1"/>
  <c r="E407" i="1"/>
  <c r="F407" i="1" s="1"/>
  <c r="AS407" i="1"/>
  <c r="AR406" i="1"/>
  <c r="BG37" i="3" l="1"/>
  <c r="AW407" i="3"/>
  <c r="AT407" i="3"/>
  <c r="BR408" i="3"/>
  <c r="AU408" i="3"/>
  <c r="BF37" i="3"/>
  <c r="AW406" i="3"/>
  <c r="BR411" i="1"/>
  <c r="AU411" i="1"/>
  <c r="BO1191" i="1"/>
  <c r="BQ1190" i="1"/>
  <c r="AU1190" i="1" s="1"/>
  <c r="AV1190" i="1" s="1"/>
  <c r="BJ102" i="1" s="1"/>
  <c r="BQ409" i="3"/>
  <c r="BO410" i="3"/>
  <c r="BO412" i="1"/>
  <c r="BQ412" i="1" s="1"/>
  <c r="AF17" i="3"/>
  <c r="U15" i="3"/>
  <c r="G408" i="3"/>
  <c r="H408" i="3" s="1"/>
  <c r="T16" i="3"/>
  <c r="E413" i="3"/>
  <c r="F413" i="3" s="1"/>
  <c r="AE18" i="3"/>
  <c r="R19" i="3"/>
  <c r="S19" i="3" s="1"/>
  <c r="AS412" i="3"/>
  <c r="AR411" i="3"/>
  <c r="G407" i="1"/>
  <c r="H407" i="1" s="1"/>
  <c r="E408" i="1"/>
  <c r="F408" i="1" s="1"/>
  <c r="AS408" i="1"/>
  <c r="AR407" i="1"/>
  <c r="BR409" i="3" l="1"/>
  <c r="AU409" i="3"/>
  <c r="AV409" i="3" s="1"/>
  <c r="AV408" i="3"/>
  <c r="AT408" i="3"/>
  <c r="AT409" i="3" s="1"/>
  <c r="BR412" i="1"/>
  <c r="AU412" i="1"/>
  <c r="BQ1191" i="1"/>
  <c r="AU1191" i="1" s="1"/>
  <c r="AV1191" i="1" s="1"/>
  <c r="BK102" i="1" s="1"/>
  <c r="BL102" i="1" s="1"/>
  <c r="BO1192" i="1"/>
  <c r="BQ410" i="3"/>
  <c r="BO411" i="3"/>
  <c r="BO413" i="1"/>
  <c r="BQ413" i="1" s="1"/>
  <c r="AF18" i="3"/>
  <c r="U16" i="3"/>
  <c r="G409" i="3"/>
  <c r="H409" i="3" s="1"/>
  <c r="T17" i="3"/>
  <c r="AE19" i="3"/>
  <c r="R20" i="3"/>
  <c r="S20" i="3" s="1"/>
  <c r="E414" i="3"/>
  <c r="F414" i="3" s="1"/>
  <c r="AS413" i="3"/>
  <c r="AR412" i="3"/>
  <c r="G408" i="1"/>
  <c r="H408" i="1" s="1"/>
  <c r="E409" i="1"/>
  <c r="F409" i="1" s="1"/>
  <c r="AS409" i="1"/>
  <c r="AR408" i="1"/>
  <c r="BR410" i="3" l="1"/>
  <c r="AU410" i="3"/>
  <c r="AV410" i="3" s="1"/>
  <c r="BI37" i="3"/>
  <c r="AW409" i="3"/>
  <c r="BH37" i="3"/>
  <c r="AW408" i="3"/>
  <c r="BR413" i="1"/>
  <c r="AU413" i="1"/>
  <c r="BO1193" i="1"/>
  <c r="BQ1192" i="1"/>
  <c r="AU1192" i="1" s="1"/>
  <c r="AV1192" i="1" s="1"/>
  <c r="AZ103" i="1" s="1"/>
  <c r="BQ411" i="3"/>
  <c r="BO412" i="3"/>
  <c r="BO414" i="1"/>
  <c r="BQ414" i="1" s="1"/>
  <c r="AF19" i="3"/>
  <c r="U17" i="3"/>
  <c r="G410" i="3"/>
  <c r="H410" i="3" s="1"/>
  <c r="T18" i="3"/>
  <c r="R21" i="3"/>
  <c r="S21" i="3" s="1"/>
  <c r="AE20" i="3"/>
  <c r="AS414" i="3"/>
  <c r="AR413" i="3"/>
  <c r="E415" i="3"/>
  <c r="F415" i="3" s="1"/>
  <c r="G409" i="1"/>
  <c r="H409" i="1" s="1"/>
  <c r="E410" i="1"/>
  <c r="F410" i="1" s="1"/>
  <c r="AS410" i="1"/>
  <c r="AR409" i="1"/>
  <c r="AT410" i="3" l="1"/>
  <c r="BJ37" i="3"/>
  <c r="AW410" i="3"/>
  <c r="BR411" i="3"/>
  <c r="AU411" i="3"/>
  <c r="AV411" i="3" s="1"/>
  <c r="BR414" i="1"/>
  <c r="AU414" i="1"/>
  <c r="BO1194" i="1"/>
  <c r="BQ1193" i="1"/>
  <c r="AU1193" i="1" s="1"/>
  <c r="AV1193" i="1" s="1"/>
  <c r="BA103" i="1" s="1"/>
  <c r="BQ412" i="3"/>
  <c r="BO413" i="3"/>
  <c r="BO415" i="1"/>
  <c r="BQ415" i="1" s="1"/>
  <c r="AF20" i="3"/>
  <c r="U18" i="3"/>
  <c r="G411" i="3"/>
  <c r="H411" i="3" s="1"/>
  <c r="T19" i="3"/>
  <c r="AS415" i="3"/>
  <c r="AR414" i="3"/>
  <c r="E416" i="3"/>
  <c r="F416" i="3" s="1"/>
  <c r="R22" i="3"/>
  <c r="S22" i="3" s="1"/>
  <c r="AE21" i="3"/>
  <c r="G410" i="1"/>
  <c r="H410" i="1" s="1"/>
  <c r="E411" i="1"/>
  <c r="F411" i="1" s="1"/>
  <c r="AS411" i="1"/>
  <c r="AR410" i="1"/>
  <c r="BK37" i="3" l="1"/>
  <c r="BM37" i="3" s="1"/>
  <c r="AP38" i="3" s="1"/>
  <c r="AW411" i="3"/>
  <c r="BR412" i="3"/>
  <c r="AU412" i="3"/>
  <c r="AT411" i="3"/>
  <c r="BR415" i="1"/>
  <c r="AU415" i="1"/>
  <c r="BO1195" i="1"/>
  <c r="BQ1194" i="1"/>
  <c r="AU1194" i="1" s="1"/>
  <c r="AV1194" i="1" s="1"/>
  <c r="BB103" i="1" s="1"/>
  <c r="BQ413" i="3"/>
  <c r="BO414" i="3"/>
  <c r="BO416" i="1"/>
  <c r="BQ416" i="1" s="1"/>
  <c r="AF21" i="3"/>
  <c r="U19" i="3"/>
  <c r="G412" i="3"/>
  <c r="H412" i="3" s="1"/>
  <c r="T20" i="3"/>
  <c r="E417" i="3"/>
  <c r="F417" i="3" s="1"/>
  <c r="R23" i="3"/>
  <c r="S23" i="3" s="1"/>
  <c r="AE22" i="3"/>
  <c r="AS416" i="3"/>
  <c r="AR415" i="3"/>
  <c r="G411" i="1"/>
  <c r="H411" i="1" s="1"/>
  <c r="E412" i="1"/>
  <c r="F412" i="1" s="1"/>
  <c r="AS412" i="1"/>
  <c r="AR411" i="1"/>
  <c r="BL37" i="3" l="1"/>
  <c r="AV412" i="3"/>
  <c r="AT412" i="3"/>
  <c r="BR413" i="3"/>
  <c r="AU413" i="3"/>
  <c r="AV413" i="3" s="1"/>
  <c r="BR416" i="1"/>
  <c r="AU416" i="1"/>
  <c r="BO1196" i="1"/>
  <c r="BQ1195" i="1"/>
  <c r="AU1195" i="1" s="1"/>
  <c r="AV1195" i="1" s="1"/>
  <c r="BC103" i="1" s="1"/>
  <c r="BQ414" i="3"/>
  <c r="BO415" i="3"/>
  <c r="BO417" i="1"/>
  <c r="BQ417" i="1" s="1"/>
  <c r="AF22" i="3"/>
  <c r="U20" i="3"/>
  <c r="G413" i="3"/>
  <c r="H413" i="3" s="1"/>
  <c r="T21" i="3"/>
  <c r="E418" i="3"/>
  <c r="F418" i="3" s="1"/>
  <c r="AS417" i="3"/>
  <c r="AR416" i="3"/>
  <c r="AE23" i="3"/>
  <c r="R24" i="3"/>
  <c r="S24" i="3" s="1"/>
  <c r="G412" i="1"/>
  <c r="H412" i="1" s="1"/>
  <c r="E413" i="1"/>
  <c r="F413" i="1" s="1"/>
  <c r="AS413" i="1"/>
  <c r="AR412" i="1"/>
  <c r="AT413" i="3" l="1"/>
  <c r="BA38" i="3"/>
  <c r="AW413" i="3"/>
  <c r="BR414" i="3"/>
  <c r="AU414" i="3"/>
  <c r="AZ38" i="3"/>
  <c r="AW412" i="3"/>
  <c r="BR417" i="1"/>
  <c r="AU417" i="1"/>
  <c r="BO1197" i="1"/>
  <c r="BQ1196" i="1"/>
  <c r="AU1196" i="1" s="1"/>
  <c r="AV1196" i="1" s="1"/>
  <c r="BD103" i="1" s="1"/>
  <c r="BQ415" i="3"/>
  <c r="BO416" i="3"/>
  <c r="BO418" i="1"/>
  <c r="BQ418" i="1" s="1"/>
  <c r="AF23" i="3"/>
  <c r="U21" i="3"/>
  <c r="G414" i="3"/>
  <c r="H414" i="3" s="1"/>
  <c r="T22" i="3"/>
  <c r="R25" i="3"/>
  <c r="S25" i="3" s="1"/>
  <c r="AE24" i="3"/>
  <c r="E419" i="3"/>
  <c r="F419" i="3" s="1"/>
  <c r="AS418" i="3"/>
  <c r="AR417" i="3"/>
  <c r="G413" i="1"/>
  <c r="H413" i="1" s="1"/>
  <c r="E414" i="1"/>
  <c r="F414" i="1" s="1"/>
  <c r="AS414" i="1"/>
  <c r="AR413" i="1"/>
  <c r="BR415" i="3" l="1"/>
  <c r="AU415" i="3"/>
  <c r="AV415" i="3" s="1"/>
  <c r="AT414" i="3"/>
  <c r="AV414" i="3"/>
  <c r="BR418" i="1"/>
  <c r="AU418" i="1"/>
  <c r="BQ1197" i="1"/>
  <c r="AU1197" i="1" s="1"/>
  <c r="AV1197" i="1" s="1"/>
  <c r="BE103" i="1" s="1"/>
  <c r="BO1198" i="1"/>
  <c r="BQ416" i="3"/>
  <c r="BO417" i="3"/>
  <c r="BO419" i="1"/>
  <c r="BQ419" i="1" s="1"/>
  <c r="AF24" i="3"/>
  <c r="U22" i="3"/>
  <c r="G415" i="3"/>
  <c r="H415" i="3" s="1"/>
  <c r="T23" i="3"/>
  <c r="AS419" i="3"/>
  <c r="AR418" i="3"/>
  <c r="E420" i="3"/>
  <c r="F420" i="3" s="1"/>
  <c r="R26" i="3"/>
  <c r="S26" i="3" s="1"/>
  <c r="AE25" i="3"/>
  <c r="G414" i="1"/>
  <c r="H414" i="1" s="1"/>
  <c r="E415" i="1"/>
  <c r="F415" i="1" s="1"/>
  <c r="AS415" i="1"/>
  <c r="AR414" i="1"/>
  <c r="AT415" i="3" l="1"/>
  <c r="BB38" i="3"/>
  <c r="AW414" i="3"/>
  <c r="BC38" i="3"/>
  <c r="AW415" i="3"/>
  <c r="BR416" i="3"/>
  <c r="AU416" i="3"/>
  <c r="AV416" i="3" s="1"/>
  <c r="BR419" i="1"/>
  <c r="AU419" i="1"/>
  <c r="BO1199" i="1"/>
  <c r="BQ1198" i="1"/>
  <c r="AU1198" i="1" s="1"/>
  <c r="AV1198" i="1" s="1"/>
  <c r="BF103" i="1" s="1"/>
  <c r="BQ417" i="3"/>
  <c r="BO418" i="3"/>
  <c r="BO420" i="1"/>
  <c r="BQ420" i="1" s="1"/>
  <c r="AF25" i="3"/>
  <c r="U23" i="3"/>
  <c r="G416" i="3"/>
  <c r="H416" i="3" s="1"/>
  <c r="T24" i="3"/>
  <c r="E421" i="3"/>
  <c r="F421" i="3" s="1"/>
  <c r="AS420" i="3"/>
  <c r="AR419" i="3"/>
  <c r="AE26" i="3"/>
  <c r="R27" i="3"/>
  <c r="S27" i="3" s="1"/>
  <c r="G415" i="1"/>
  <c r="H415" i="1" s="1"/>
  <c r="E416" i="1"/>
  <c r="F416" i="1" s="1"/>
  <c r="AS416" i="1"/>
  <c r="AR415" i="1"/>
  <c r="BR417" i="3" l="1"/>
  <c r="AU417" i="3"/>
  <c r="AV417" i="3" s="1"/>
  <c r="BD38" i="3"/>
  <c r="AW416" i="3"/>
  <c r="AT416" i="3"/>
  <c r="BR420" i="1"/>
  <c r="AU420" i="1"/>
  <c r="BO1200" i="1"/>
  <c r="BQ1199" i="1"/>
  <c r="AU1199" i="1" s="1"/>
  <c r="AV1199" i="1" s="1"/>
  <c r="BG103" i="1" s="1"/>
  <c r="BQ418" i="3"/>
  <c r="BO419" i="3"/>
  <c r="BO421" i="1"/>
  <c r="BQ421" i="1" s="1"/>
  <c r="AF26" i="3"/>
  <c r="U24" i="3"/>
  <c r="G417" i="3"/>
  <c r="H417" i="3" s="1"/>
  <c r="T25" i="3"/>
  <c r="E422" i="3"/>
  <c r="F422" i="3" s="1"/>
  <c r="AS421" i="3"/>
  <c r="AR420" i="3"/>
  <c r="R28" i="3"/>
  <c r="S28" i="3" s="1"/>
  <c r="AE27" i="3"/>
  <c r="G416" i="1"/>
  <c r="H416" i="1" s="1"/>
  <c r="E417" i="1"/>
  <c r="F417" i="1" s="1"/>
  <c r="AS417" i="1"/>
  <c r="AR416" i="1"/>
  <c r="AT417" i="3" l="1"/>
  <c r="BE38" i="3"/>
  <c r="AW417" i="3"/>
  <c r="BR418" i="3"/>
  <c r="AU418" i="3"/>
  <c r="BR421" i="1"/>
  <c r="AU421" i="1"/>
  <c r="BO1201" i="1"/>
  <c r="BQ1200" i="1"/>
  <c r="AU1200" i="1" s="1"/>
  <c r="AV1200" i="1" s="1"/>
  <c r="BH103" i="1" s="1"/>
  <c r="BQ419" i="3"/>
  <c r="BO420" i="3"/>
  <c r="BO422" i="1"/>
  <c r="BQ422" i="1" s="1"/>
  <c r="AF27" i="3"/>
  <c r="U25" i="3"/>
  <c r="G418" i="3"/>
  <c r="H418" i="3" s="1"/>
  <c r="T26" i="3"/>
  <c r="AS422" i="3"/>
  <c r="AR421" i="3"/>
  <c r="E423" i="3"/>
  <c r="F423" i="3" s="1"/>
  <c r="R29" i="3"/>
  <c r="S29" i="3" s="1"/>
  <c r="AE28" i="3"/>
  <c r="G417" i="1"/>
  <c r="H417" i="1" s="1"/>
  <c r="E418" i="1"/>
  <c r="F418" i="1" s="1"/>
  <c r="AS418" i="1"/>
  <c r="AR417" i="1"/>
  <c r="BR419" i="3" l="1"/>
  <c r="AU419" i="3"/>
  <c r="AV419" i="3" s="1"/>
  <c r="AV418" i="3"/>
  <c r="AT418" i="3"/>
  <c r="AT419" i="3" s="1"/>
  <c r="BR422" i="1"/>
  <c r="AU422" i="1"/>
  <c r="BO1202" i="1"/>
  <c r="BQ1201" i="1"/>
  <c r="AU1201" i="1" s="1"/>
  <c r="AV1201" i="1" s="1"/>
  <c r="BI103" i="1" s="1"/>
  <c r="BQ420" i="3"/>
  <c r="BO421" i="3"/>
  <c r="BO423" i="1"/>
  <c r="BQ423" i="1" s="1"/>
  <c r="AF28" i="3"/>
  <c r="U26" i="3"/>
  <c r="G419" i="3"/>
  <c r="H419" i="3" s="1"/>
  <c r="T27" i="3"/>
  <c r="AS423" i="3"/>
  <c r="AR422" i="3"/>
  <c r="AE29" i="3"/>
  <c r="R30" i="3"/>
  <c r="S30" i="3" s="1"/>
  <c r="E424" i="3"/>
  <c r="F424" i="3" s="1"/>
  <c r="G418" i="1"/>
  <c r="H418" i="1" s="1"/>
  <c r="E419" i="1"/>
  <c r="F419" i="1" s="1"/>
  <c r="AS419" i="1"/>
  <c r="AR418" i="1"/>
  <c r="BF38" i="3" l="1"/>
  <c r="AW418" i="3"/>
  <c r="BG38" i="3"/>
  <c r="AW419" i="3"/>
  <c r="BR420" i="3"/>
  <c r="AU420" i="3"/>
  <c r="BR423" i="1"/>
  <c r="AU423" i="1"/>
  <c r="BO1203" i="1"/>
  <c r="BQ1202" i="1"/>
  <c r="AU1202" i="1" s="1"/>
  <c r="AV1202" i="1" s="1"/>
  <c r="BJ103" i="1" s="1"/>
  <c r="BQ421" i="3"/>
  <c r="BO422" i="3"/>
  <c r="BO424" i="1"/>
  <c r="BQ424" i="1" s="1"/>
  <c r="AF29" i="3"/>
  <c r="U27" i="3"/>
  <c r="G420" i="3"/>
  <c r="H420" i="3" s="1"/>
  <c r="T28" i="3"/>
  <c r="E425" i="3"/>
  <c r="F425" i="3" s="1"/>
  <c r="AE30" i="3"/>
  <c r="R31" i="3"/>
  <c r="S31" i="3" s="1"/>
  <c r="AS424" i="3"/>
  <c r="AR423" i="3"/>
  <c r="G419" i="1"/>
  <c r="H419" i="1" s="1"/>
  <c r="E420" i="1"/>
  <c r="F420" i="1" s="1"/>
  <c r="AS420" i="1"/>
  <c r="AR419" i="1"/>
  <c r="BR421" i="3" l="1"/>
  <c r="AU421" i="3"/>
  <c r="AV421" i="3" s="1"/>
  <c r="AT420" i="3"/>
  <c r="AV420" i="3"/>
  <c r="BR424" i="1"/>
  <c r="AU424" i="1"/>
  <c r="BQ1203" i="1"/>
  <c r="AU1203" i="1" s="1"/>
  <c r="AV1203" i="1" s="1"/>
  <c r="BK103" i="1" s="1"/>
  <c r="BL103" i="1" s="1"/>
  <c r="BO1204" i="1"/>
  <c r="BQ422" i="3"/>
  <c r="BO423" i="3"/>
  <c r="BO425" i="1"/>
  <c r="BQ425" i="1" s="1"/>
  <c r="AF30" i="3"/>
  <c r="U28" i="3"/>
  <c r="G421" i="3"/>
  <c r="H421" i="3" s="1"/>
  <c r="T29" i="3"/>
  <c r="AS425" i="3"/>
  <c r="AR424" i="3"/>
  <c r="R32" i="3"/>
  <c r="S32" i="3" s="1"/>
  <c r="AE31" i="3"/>
  <c r="E426" i="3"/>
  <c r="F426" i="3" s="1"/>
  <c r="G420" i="1"/>
  <c r="H420" i="1" s="1"/>
  <c r="E421" i="1"/>
  <c r="F421" i="1" s="1"/>
  <c r="AS421" i="1"/>
  <c r="AR420" i="1"/>
  <c r="AT421" i="3" l="1"/>
  <c r="BR422" i="3"/>
  <c r="AU422" i="3"/>
  <c r="BH38" i="3"/>
  <c r="AW420" i="3"/>
  <c r="BI38" i="3"/>
  <c r="AW421" i="3"/>
  <c r="BR425" i="1"/>
  <c r="AU425" i="1"/>
  <c r="BO1205" i="1"/>
  <c r="BQ1204" i="1"/>
  <c r="AU1204" i="1" s="1"/>
  <c r="AV1204" i="1" s="1"/>
  <c r="AZ104" i="1" s="1"/>
  <c r="BQ423" i="3"/>
  <c r="BO424" i="3"/>
  <c r="BO426" i="1"/>
  <c r="BQ426" i="1" s="1"/>
  <c r="AF31" i="3"/>
  <c r="U29" i="3"/>
  <c r="G422" i="3"/>
  <c r="H422" i="3" s="1"/>
  <c r="T30" i="3"/>
  <c r="R33" i="3"/>
  <c r="S33" i="3" s="1"/>
  <c r="AE32" i="3"/>
  <c r="E427" i="3"/>
  <c r="F427" i="3" s="1"/>
  <c r="AS426" i="3"/>
  <c r="AR425" i="3"/>
  <c r="G421" i="1"/>
  <c r="H421" i="1" s="1"/>
  <c r="E422" i="1"/>
  <c r="F422" i="1" s="1"/>
  <c r="AS422" i="1"/>
  <c r="AR421" i="1"/>
  <c r="BR423" i="3" l="1"/>
  <c r="AU423" i="3"/>
  <c r="AV423" i="3" s="1"/>
  <c r="AV422" i="3"/>
  <c r="AT422" i="3"/>
  <c r="AT423" i="3" s="1"/>
  <c r="BR426" i="1"/>
  <c r="AU426" i="1"/>
  <c r="BO1206" i="1"/>
  <c r="BQ1205" i="1"/>
  <c r="AU1205" i="1" s="1"/>
  <c r="AV1205" i="1" s="1"/>
  <c r="BA104" i="1" s="1"/>
  <c r="BQ424" i="3"/>
  <c r="BO425" i="3"/>
  <c r="BO427" i="1"/>
  <c r="BQ427" i="1" s="1"/>
  <c r="AF32" i="3"/>
  <c r="U30" i="3"/>
  <c r="G423" i="3"/>
  <c r="H423" i="3" s="1"/>
  <c r="T31" i="3"/>
  <c r="AS427" i="3"/>
  <c r="AR426" i="3"/>
  <c r="R34" i="3"/>
  <c r="S34" i="3" s="1"/>
  <c r="AE33" i="3"/>
  <c r="E428" i="3"/>
  <c r="F428" i="3" s="1"/>
  <c r="G422" i="1"/>
  <c r="H422" i="1" s="1"/>
  <c r="E423" i="1"/>
  <c r="F423" i="1" s="1"/>
  <c r="AS423" i="1"/>
  <c r="AR422" i="1"/>
  <c r="BR424" i="3" l="1"/>
  <c r="AU424" i="3"/>
  <c r="AV424" i="3" s="1"/>
  <c r="BJ38" i="3"/>
  <c r="AW422" i="3"/>
  <c r="BK38" i="3"/>
  <c r="AW423" i="3"/>
  <c r="BR427" i="1"/>
  <c r="AU427" i="1"/>
  <c r="BO1207" i="1"/>
  <c r="BQ1206" i="1"/>
  <c r="AU1206" i="1" s="1"/>
  <c r="AV1206" i="1" s="1"/>
  <c r="BB104" i="1" s="1"/>
  <c r="BQ425" i="3"/>
  <c r="BO426" i="3"/>
  <c r="BO428" i="1"/>
  <c r="BQ428" i="1" s="1"/>
  <c r="AF33" i="3"/>
  <c r="U31" i="3"/>
  <c r="G424" i="3"/>
  <c r="H424" i="3" s="1"/>
  <c r="T32" i="3"/>
  <c r="E429" i="3"/>
  <c r="F429" i="3" s="1"/>
  <c r="AE34" i="3"/>
  <c r="R35" i="3"/>
  <c r="S35" i="3" s="1"/>
  <c r="AS428" i="3"/>
  <c r="AR427" i="3"/>
  <c r="G423" i="1"/>
  <c r="H423" i="1" s="1"/>
  <c r="E424" i="1"/>
  <c r="F424" i="1" s="1"/>
  <c r="AS424" i="1"/>
  <c r="AR423" i="1"/>
  <c r="AT424" i="3" l="1"/>
  <c r="BL38" i="3"/>
  <c r="BM38" i="3"/>
  <c r="AP39" i="3" s="1"/>
  <c r="AZ39" i="3"/>
  <c r="AW424" i="3"/>
  <c r="BR425" i="3"/>
  <c r="AU425" i="3"/>
  <c r="AV425" i="3" s="1"/>
  <c r="BR428" i="1"/>
  <c r="AU428" i="1"/>
  <c r="BQ1207" i="1"/>
  <c r="AU1207" i="1" s="1"/>
  <c r="AV1207" i="1" s="1"/>
  <c r="BC104" i="1" s="1"/>
  <c r="BO1208" i="1"/>
  <c r="BQ426" i="3"/>
  <c r="BO427" i="3"/>
  <c r="BO429" i="1"/>
  <c r="BQ429" i="1" s="1"/>
  <c r="AF34" i="3"/>
  <c r="U32" i="3"/>
  <c r="G425" i="3"/>
  <c r="H425" i="3" s="1"/>
  <c r="T33" i="3"/>
  <c r="E430" i="3"/>
  <c r="F430" i="3" s="1"/>
  <c r="AS429" i="3"/>
  <c r="AR428" i="3"/>
  <c r="R36" i="3"/>
  <c r="S36" i="3" s="1"/>
  <c r="AE35" i="3"/>
  <c r="G424" i="1"/>
  <c r="H424" i="1" s="1"/>
  <c r="E425" i="1"/>
  <c r="F425" i="1" s="1"/>
  <c r="AS425" i="1"/>
  <c r="AR424" i="1"/>
  <c r="AT425" i="3" l="1"/>
  <c r="BR426" i="3"/>
  <c r="AU426" i="3"/>
  <c r="BA39" i="3"/>
  <c r="AW425" i="3"/>
  <c r="BR429" i="1"/>
  <c r="AU429" i="1"/>
  <c r="BO1209" i="1"/>
  <c r="BQ1208" i="1"/>
  <c r="AU1208" i="1" s="1"/>
  <c r="AV1208" i="1" s="1"/>
  <c r="BD104" i="1" s="1"/>
  <c r="BQ427" i="3"/>
  <c r="BO428" i="3"/>
  <c r="BO430" i="1"/>
  <c r="BQ430" i="1" s="1"/>
  <c r="AF35" i="3"/>
  <c r="U33" i="3"/>
  <c r="G426" i="3"/>
  <c r="H426" i="3" s="1"/>
  <c r="T34" i="3"/>
  <c r="AS430" i="3"/>
  <c r="AR429" i="3"/>
  <c r="AE36" i="3"/>
  <c r="R37" i="3"/>
  <c r="S37" i="3" s="1"/>
  <c r="E431" i="3"/>
  <c r="F431" i="3" s="1"/>
  <c r="G425" i="1"/>
  <c r="H425" i="1" s="1"/>
  <c r="E426" i="1"/>
  <c r="F426" i="1" s="1"/>
  <c r="AS426" i="1"/>
  <c r="AR425" i="1"/>
  <c r="BR427" i="3" l="1"/>
  <c r="AU427" i="3"/>
  <c r="AV427" i="3" s="1"/>
  <c r="AT426" i="3"/>
  <c r="AV426" i="3"/>
  <c r="BR430" i="1"/>
  <c r="AU430" i="1"/>
  <c r="BQ1209" i="1"/>
  <c r="AU1209" i="1" s="1"/>
  <c r="AV1209" i="1" s="1"/>
  <c r="BE104" i="1" s="1"/>
  <c r="BO1210" i="1"/>
  <c r="BQ428" i="3"/>
  <c r="BO429" i="3"/>
  <c r="BO431" i="1"/>
  <c r="BQ431" i="1" s="1"/>
  <c r="AF36" i="3"/>
  <c r="U34" i="3"/>
  <c r="G427" i="3"/>
  <c r="H427" i="3" s="1"/>
  <c r="T35" i="3"/>
  <c r="AS431" i="3"/>
  <c r="AR430" i="3"/>
  <c r="E432" i="3"/>
  <c r="F432" i="3" s="1"/>
  <c r="R38" i="3"/>
  <c r="S38" i="3" s="1"/>
  <c r="AE37" i="3"/>
  <c r="G426" i="1"/>
  <c r="H426" i="1" s="1"/>
  <c r="E427" i="1"/>
  <c r="F427" i="1" s="1"/>
  <c r="AS427" i="1"/>
  <c r="AR426" i="1"/>
  <c r="AT427" i="3" l="1"/>
  <c r="BB39" i="3"/>
  <c r="AW426" i="3"/>
  <c r="BC39" i="3"/>
  <c r="AW427" i="3"/>
  <c r="BR428" i="3"/>
  <c r="AU428" i="3"/>
  <c r="BR431" i="1"/>
  <c r="AU431" i="1"/>
  <c r="BO1211" i="1"/>
  <c r="BQ1210" i="1"/>
  <c r="AU1210" i="1" s="1"/>
  <c r="AV1210" i="1" s="1"/>
  <c r="BF104" i="1" s="1"/>
  <c r="BQ429" i="3"/>
  <c r="BO430" i="3"/>
  <c r="BO432" i="1"/>
  <c r="BQ432" i="1" s="1"/>
  <c r="AF37" i="3"/>
  <c r="U35" i="3"/>
  <c r="G428" i="3"/>
  <c r="H428" i="3" s="1"/>
  <c r="T36" i="3"/>
  <c r="E433" i="3"/>
  <c r="F433" i="3" s="1"/>
  <c r="AS432" i="3"/>
  <c r="AR431" i="3"/>
  <c r="AE38" i="3"/>
  <c r="R39" i="3"/>
  <c r="S39" i="3" s="1"/>
  <c r="G427" i="1"/>
  <c r="H427" i="1" s="1"/>
  <c r="E428" i="1"/>
  <c r="F428" i="1" s="1"/>
  <c r="AS428" i="1"/>
  <c r="AR427" i="1"/>
  <c r="BR429" i="3" l="1"/>
  <c r="AU429" i="3"/>
  <c r="AV429" i="3" s="1"/>
  <c r="AT428" i="3"/>
  <c r="AV428" i="3"/>
  <c r="BR432" i="1"/>
  <c r="AU432" i="1"/>
  <c r="BQ1211" i="1"/>
  <c r="AU1211" i="1" s="1"/>
  <c r="AV1211" i="1" s="1"/>
  <c r="BG104" i="1" s="1"/>
  <c r="BO1212" i="1"/>
  <c r="BQ430" i="3"/>
  <c r="BO431" i="3"/>
  <c r="BO433" i="1"/>
  <c r="BQ433" i="1" s="1"/>
  <c r="AF38" i="3"/>
  <c r="U36" i="3"/>
  <c r="G429" i="3"/>
  <c r="H429" i="3" s="1"/>
  <c r="T37" i="3"/>
  <c r="E434" i="3"/>
  <c r="F434" i="3" s="1"/>
  <c r="R40" i="3"/>
  <c r="S40" i="3" s="1"/>
  <c r="AE39" i="3"/>
  <c r="AS433" i="3"/>
  <c r="AR432" i="3"/>
  <c r="G428" i="1"/>
  <c r="H428" i="1" s="1"/>
  <c r="E429" i="1"/>
  <c r="F429" i="1" s="1"/>
  <c r="AS429" i="1"/>
  <c r="AR428" i="1"/>
  <c r="BR430" i="3" l="1"/>
  <c r="AU430" i="3"/>
  <c r="AV430" i="3" s="1"/>
  <c r="BD39" i="3"/>
  <c r="AW428" i="3"/>
  <c r="AT429" i="3"/>
  <c r="AT430" i="3" s="1"/>
  <c r="BE39" i="3"/>
  <c r="AW429" i="3"/>
  <c r="BR433" i="1"/>
  <c r="AU433" i="1"/>
  <c r="BO1213" i="1"/>
  <c r="BQ1212" i="1"/>
  <c r="AU1212" i="1" s="1"/>
  <c r="AV1212" i="1" s="1"/>
  <c r="BH104" i="1" s="1"/>
  <c r="BQ431" i="3"/>
  <c r="BO432" i="3"/>
  <c r="BO434" i="1"/>
  <c r="BQ434" i="1" s="1"/>
  <c r="AF39" i="3"/>
  <c r="U37" i="3"/>
  <c r="G430" i="3"/>
  <c r="H430" i="3" s="1"/>
  <c r="T38" i="3"/>
  <c r="E435" i="3"/>
  <c r="F435" i="3" s="1"/>
  <c r="AS434" i="3"/>
  <c r="AR433" i="3"/>
  <c r="AE40" i="3"/>
  <c r="R41" i="3"/>
  <c r="S41" i="3" s="1"/>
  <c r="G429" i="1"/>
  <c r="H429" i="1" s="1"/>
  <c r="E430" i="1"/>
  <c r="F430" i="1" s="1"/>
  <c r="AS430" i="1"/>
  <c r="AR429" i="1"/>
  <c r="BR431" i="3" l="1"/>
  <c r="AU431" i="3"/>
  <c r="AV431" i="3" s="1"/>
  <c r="BF39" i="3"/>
  <c r="AW430" i="3"/>
  <c r="BR434" i="1"/>
  <c r="AU434" i="1"/>
  <c r="BQ1213" i="1"/>
  <c r="AU1213" i="1" s="1"/>
  <c r="AV1213" i="1" s="1"/>
  <c r="BI104" i="1" s="1"/>
  <c r="BO1214" i="1"/>
  <c r="BQ432" i="3"/>
  <c r="BO433" i="3"/>
  <c r="BO435" i="1"/>
  <c r="BQ435" i="1" s="1"/>
  <c r="AF40" i="3"/>
  <c r="U38" i="3"/>
  <c r="G431" i="3"/>
  <c r="H431" i="3" s="1"/>
  <c r="T39" i="3"/>
  <c r="AE41" i="3"/>
  <c r="R42" i="3"/>
  <c r="S42" i="3" s="1"/>
  <c r="E436" i="3"/>
  <c r="F436" i="3" s="1"/>
  <c r="AS435" i="3"/>
  <c r="AR434" i="3"/>
  <c r="G430" i="1"/>
  <c r="H430" i="1" s="1"/>
  <c r="E431" i="1"/>
  <c r="F431" i="1" s="1"/>
  <c r="AS431" i="1"/>
  <c r="AR430" i="1"/>
  <c r="BR432" i="3" l="1"/>
  <c r="AU432" i="3"/>
  <c r="BG39" i="3"/>
  <c r="AW431" i="3"/>
  <c r="AT431" i="3"/>
  <c r="BR435" i="1"/>
  <c r="AU435" i="1"/>
  <c r="BO1215" i="1"/>
  <c r="BQ1214" i="1"/>
  <c r="AU1214" i="1" s="1"/>
  <c r="AV1214" i="1" s="1"/>
  <c r="BJ104" i="1" s="1"/>
  <c r="BQ433" i="3"/>
  <c r="BO434" i="3"/>
  <c r="BO436" i="1"/>
  <c r="BQ436" i="1" s="1"/>
  <c r="AF41" i="3"/>
  <c r="U39" i="3"/>
  <c r="G432" i="3"/>
  <c r="H432" i="3" s="1"/>
  <c r="T40" i="3"/>
  <c r="E437" i="3"/>
  <c r="F437" i="3" s="1"/>
  <c r="R43" i="3"/>
  <c r="S43" i="3" s="1"/>
  <c r="AE42" i="3"/>
  <c r="AS436" i="3"/>
  <c r="AR435" i="3"/>
  <c r="G431" i="1"/>
  <c r="H431" i="1" s="1"/>
  <c r="E432" i="1"/>
  <c r="F432" i="1" s="1"/>
  <c r="AS432" i="1"/>
  <c r="AR431" i="1"/>
  <c r="BR433" i="3" l="1"/>
  <c r="AU433" i="3"/>
  <c r="AV433" i="3" s="1"/>
  <c r="AV432" i="3"/>
  <c r="AT432" i="3"/>
  <c r="BR436" i="1"/>
  <c r="AU436" i="1"/>
  <c r="BQ1215" i="1"/>
  <c r="AU1215" i="1" s="1"/>
  <c r="AV1215" i="1" s="1"/>
  <c r="BK104" i="1" s="1"/>
  <c r="BL104" i="1" s="1"/>
  <c r="BO1216" i="1"/>
  <c r="BQ434" i="3"/>
  <c r="BO435" i="3"/>
  <c r="BO437" i="1"/>
  <c r="BQ437" i="1" s="1"/>
  <c r="AF42" i="3"/>
  <c r="U40" i="3"/>
  <c r="G433" i="3"/>
  <c r="H433" i="3" s="1"/>
  <c r="T41" i="3"/>
  <c r="E438" i="3"/>
  <c r="F438" i="3" s="1"/>
  <c r="R44" i="3"/>
  <c r="S44" i="3" s="1"/>
  <c r="AE43" i="3"/>
  <c r="AS437" i="3"/>
  <c r="AR436" i="3"/>
  <c r="G432" i="1"/>
  <c r="H432" i="1" s="1"/>
  <c r="E433" i="1"/>
  <c r="F433" i="1" s="1"/>
  <c r="AS433" i="1"/>
  <c r="AR432" i="1"/>
  <c r="AT433" i="3" l="1"/>
  <c r="BR434" i="3"/>
  <c r="AU434" i="3"/>
  <c r="AV434" i="3" s="1"/>
  <c r="BH39" i="3"/>
  <c r="AW432" i="3"/>
  <c r="BI39" i="3"/>
  <c r="AW433" i="3"/>
  <c r="BR437" i="1"/>
  <c r="AU437" i="1"/>
  <c r="BO1217" i="1"/>
  <c r="BQ1216" i="1"/>
  <c r="AU1216" i="1" s="1"/>
  <c r="AV1216" i="1" s="1"/>
  <c r="AZ105" i="1" s="1"/>
  <c r="BQ435" i="3"/>
  <c r="BO436" i="3"/>
  <c r="BO438" i="1"/>
  <c r="BQ438" i="1" s="1"/>
  <c r="AF43" i="3"/>
  <c r="U41" i="3"/>
  <c r="G434" i="3"/>
  <c r="H434" i="3" s="1"/>
  <c r="T42" i="3"/>
  <c r="AS438" i="3"/>
  <c r="AR437" i="3"/>
  <c r="R45" i="3"/>
  <c r="S45" i="3" s="1"/>
  <c r="AE44" i="3"/>
  <c r="E439" i="3"/>
  <c r="F439" i="3" s="1"/>
  <c r="G433" i="1"/>
  <c r="H433" i="1" s="1"/>
  <c r="E434" i="1"/>
  <c r="F434" i="1" s="1"/>
  <c r="AS434" i="1"/>
  <c r="AR433" i="1"/>
  <c r="BR435" i="3" l="1"/>
  <c r="AU435" i="3"/>
  <c r="AV435" i="3" s="1"/>
  <c r="BJ39" i="3"/>
  <c r="AW434" i="3"/>
  <c r="AT434" i="3"/>
  <c r="BR438" i="1"/>
  <c r="AU438" i="1"/>
  <c r="BQ1217" i="1"/>
  <c r="AU1217" i="1" s="1"/>
  <c r="AV1217" i="1" s="1"/>
  <c r="BA105" i="1" s="1"/>
  <c r="BO1218" i="1"/>
  <c r="BQ436" i="3"/>
  <c r="BO437" i="3"/>
  <c r="BO439" i="1"/>
  <c r="BQ439" i="1" s="1"/>
  <c r="AF44" i="3"/>
  <c r="U42" i="3"/>
  <c r="G435" i="3"/>
  <c r="H435" i="3" s="1"/>
  <c r="T43" i="3"/>
  <c r="AE45" i="3"/>
  <c r="R46" i="3"/>
  <c r="S46" i="3" s="1"/>
  <c r="E440" i="3"/>
  <c r="F440" i="3" s="1"/>
  <c r="AS439" i="3"/>
  <c r="AR438" i="3"/>
  <c r="G434" i="1"/>
  <c r="H434" i="1" s="1"/>
  <c r="E435" i="1"/>
  <c r="F435" i="1" s="1"/>
  <c r="AS435" i="1"/>
  <c r="AR434" i="1"/>
  <c r="AT435" i="3" l="1"/>
  <c r="BR436" i="3"/>
  <c r="AU436" i="3"/>
  <c r="BK39" i="3"/>
  <c r="BM39" i="3" s="1"/>
  <c r="AP40" i="3" s="1"/>
  <c r="AW435" i="3"/>
  <c r="BR439" i="1"/>
  <c r="AU439" i="1"/>
  <c r="BO1219" i="1"/>
  <c r="BQ1218" i="1"/>
  <c r="AU1218" i="1" s="1"/>
  <c r="AV1218" i="1" s="1"/>
  <c r="BB105" i="1" s="1"/>
  <c r="BQ437" i="3"/>
  <c r="BO438" i="3"/>
  <c r="BO440" i="1"/>
  <c r="BQ440" i="1" s="1"/>
  <c r="AF45" i="3"/>
  <c r="U43" i="3"/>
  <c r="G436" i="3"/>
  <c r="H436" i="3" s="1"/>
  <c r="T44" i="3"/>
  <c r="R47" i="3"/>
  <c r="S47" i="3" s="1"/>
  <c r="AE46" i="3"/>
  <c r="E441" i="3"/>
  <c r="F441" i="3" s="1"/>
  <c r="AS440" i="3"/>
  <c r="AR439" i="3"/>
  <c r="G435" i="1"/>
  <c r="H435" i="1" s="1"/>
  <c r="E436" i="1"/>
  <c r="F436" i="1" s="1"/>
  <c r="AS436" i="1"/>
  <c r="AR435" i="1"/>
  <c r="AT436" i="3" l="1"/>
  <c r="AV436" i="3"/>
  <c r="BR437" i="3"/>
  <c r="AU437" i="3"/>
  <c r="AV437" i="3" s="1"/>
  <c r="BL39" i="3"/>
  <c r="BR440" i="1"/>
  <c r="AU440" i="1"/>
  <c r="BQ1219" i="1"/>
  <c r="AU1219" i="1" s="1"/>
  <c r="AV1219" i="1" s="1"/>
  <c r="BC105" i="1" s="1"/>
  <c r="BO1220" i="1"/>
  <c r="BQ438" i="3"/>
  <c r="BO439" i="3"/>
  <c r="BO441" i="1"/>
  <c r="BQ441" i="1" s="1"/>
  <c r="AF46" i="3"/>
  <c r="U44" i="3"/>
  <c r="G437" i="3"/>
  <c r="H437" i="3" s="1"/>
  <c r="T45" i="3"/>
  <c r="R48" i="3"/>
  <c r="S48" i="3" s="1"/>
  <c r="AE47" i="3"/>
  <c r="E442" i="3"/>
  <c r="F442" i="3" s="1"/>
  <c r="AS441" i="3"/>
  <c r="AR440" i="3"/>
  <c r="G436" i="1"/>
  <c r="H436" i="1" s="1"/>
  <c r="E437" i="1"/>
  <c r="F437" i="1" s="1"/>
  <c r="AS437" i="1"/>
  <c r="AR436" i="1"/>
  <c r="BR438" i="3" l="1"/>
  <c r="AU438" i="3"/>
  <c r="AV438" i="3" s="1"/>
  <c r="BA40" i="3"/>
  <c r="AW437" i="3"/>
  <c r="AZ40" i="3"/>
  <c r="AW436" i="3"/>
  <c r="AT437" i="3"/>
  <c r="BR441" i="1"/>
  <c r="AU441" i="1"/>
  <c r="BO1221" i="1"/>
  <c r="BQ1220" i="1"/>
  <c r="AU1220" i="1" s="1"/>
  <c r="AV1220" i="1" s="1"/>
  <c r="BD105" i="1" s="1"/>
  <c r="BQ439" i="3"/>
  <c r="BO440" i="3"/>
  <c r="BO442" i="1"/>
  <c r="BQ442" i="1" s="1"/>
  <c r="AF47" i="3"/>
  <c r="U45" i="3"/>
  <c r="G438" i="3"/>
  <c r="H438" i="3" s="1"/>
  <c r="T46" i="3"/>
  <c r="E443" i="3"/>
  <c r="F443" i="3" s="1"/>
  <c r="AS442" i="3"/>
  <c r="AR441" i="3"/>
  <c r="AE48" i="3"/>
  <c r="R49" i="3"/>
  <c r="S49" i="3" s="1"/>
  <c r="G437" i="1"/>
  <c r="H437" i="1" s="1"/>
  <c r="E438" i="1"/>
  <c r="F438" i="1" s="1"/>
  <c r="AS438" i="1"/>
  <c r="AR437" i="1"/>
  <c r="AT438" i="3" l="1"/>
  <c r="BR439" i="3"/>
  <c r="AU439" i="3"/>
  <c r="AV439" i="3" s="1"/>
  <c r="BB40" i="3"/>
  <c r="AW438" i="3"/>
  <c r="BR442" i="1"/>
  <c r="AU442" i="1"/>
  <c r="BQ1221" i="1"/>
  <c r="AU1221" i="1" s="1"/>
  <c r="AV1221" i="1" s="1"/>
  <c r="BE105" i="1" s="1"/>
  <c r="BO1222" i="1"/>
  <c r="BQ440" i="3"/>
  <c r="BO441" i="3"/>
  <c r="BO443" i="1"/>
  <c r="BQ443" i="1" s="1"/>
  <c r="AF48" i="3"/>
  <c r="U46" i="3"/>
  <c r="G439" i="3"/>
  <c r="H439" i="3" s="1"/>
  <c r="T47" i="3"/>
  <c r="AS443" i="3"/>
  <c r="AR442" i="3"/>
  <c r="R50" i="3"/>
  <c r="S50" i="3" s="1"/>
  <c r="AE49" i="3"/>
  <c r="E444" i="3"/>
  <c r="F444" i="3" s="1"/>
  <c r="G438" i="1"/>
  <c r="H438" i="1" s="1"/>
  <c r="E439" i="1"/>
  <c r="F439" i="1" s="1"/>
  <c r="AS439" i="1"/>
  <c r="AR438" i="1"/>
  <c r="BC40" i="3" l="1"/>
  <c r="AW439" i="3"/>
  <c r="AT439" i="3"/>
  <c r="BR440" i="3"/>
  <c r="AU440" i="3"/>
  <c r="BR443" i="1"/>
  <c r="AU443" i="1"/>
  <c r="BO1223" i="1"/>
  <c r="BQ1222" i="1"/>
  <c r="AU1222" i="1" s="1"/>
  <c r="AV1222" i="1" s="1"/>
  <c r="BF105" i="1" s="1"/>
  <c r="BQ441" i="3"/>
  <c r="BO442" i="3"/>
  <c r="BO444" i="1"/>
  <c r="BQ444" i="1" s="1"/>
  <c r="AF49" i="3"/>
  <c r="U47" i="3"/>
  <c r="G440" i="3"/>
  <c r="H440" i="3" s="1"/>
  <c r="T48" i="3"/>
  <c r="E445" i="3"/>
  <c r="F445" i="3" s="1"/>
  <c r="AS444" i="3"/>
  <c r="AR443" i="3"/>
  <c r="R51" i="3"/>
  <c r="S51" i="3" s="1"/>
  <c r="AE50" i="3"/>
  <c r="G439" i="1"/>
  <c r="H439" i="1" s="1"/>
  <c r="E440" i="1"/>
  <c r="F440" i="1" s="1"/>
  <c r="AS440" i="1"/>
  <c r="AR439" i="1"/>
  <c r="AV440" i="3" l="1"/>
  <c r="AT440" i="3"/>
  <c r="BR441" i="3"/>
  <c r="AU441" i="3"/>
  <c r="AV441" i="3" s="1"/>
  <c r="BR444" i="1"/>
  <c r="AU444" i="1"/>
  <c r="BQ1223" i="1"/>
  <c r="AU1223" i="1" s="1"/>
  <c r="AV1223" i="1" s="1"/>
  <c r="BG105" i="1" s="1"/>
  <c r="BO1224" i="1"/>
  <c r="BQ442" i="3"/>
  <c r="BO443" i="3"/>
  <c r="BO445" i="1"/>
  <c r="BQ445" i="1" s="1"/>
  <c r="AF50" i="3"/>
  <c r="U48" i="3"/>
  <c r="G441" i="3"/>
  <c r="H441" i="3" s="1"/>
  <c r="T49" i="3"/>
  <c r="E446" i="3"/>
  <c r="F446" i="3" s="1"/>
  <c r="AS445" i="3"/>
  <c r="AR444" i="3"/>
  <c r="AE51" i="3"/>
  <c r="R52" i="3"/>
  <c r="S52" i="3" s="1"/>
  <c r="G440" i="1"/>
  <c r="H440" i="1" s="1"/>
  <c r="E441" i="1"/>
  <c r="F441" i="1" s="1"/>
  <c r="AS441" i="1"/>
  <c r="AR440" i="1"/>
  <c r="AT441" i="3" l="1"/>
  <c r="BE40" i="3"/>
  <c r="AW441" i="3"/>
  <c r="BD40" i="3"/>
  <c r="AW440" i="3"/>
  <c r="BR442" i="3"/>
  <c r="AU442" i="3"/>
  <c r="AV442" i="3" s="1"/>
  <c r="BR445" i="1"/>
  <c r="AU445" i="1"/>
  <c r="BO1225" i="1"/>
  <c r="BQ1224" i="1"/>
  <c r="AU1224" i="1" s="1"/>
  <c r="AV1224" i="1" s="1"/>
  <c r="BH105" i="1" s="1"/>
  <c r="BQ443" i="3"/>
  <c r="BO444" i="3"/>
  <c r="BO446" i="1"/>
  <c r="BQ446" i="1" s="1"/>
  <c r="AF51" i="3"/>
  <c r="U49" i="3"/>
  <c r="G442" i="3"/>
  <c r="H442" i="3" s="1"/>
  <c r="T50" i="3"/>
  <c r="E447" i="3"/>
  <c r="F447" i="3" s="1"/>
  <c r="AS446" i="3"/>
  <c r="AR445" i="3"/>
  <c r="R53" i="3"/>
  <c r="S53" i="3" s="1"/>
  <c r="AE52" i="3"/>
  <c r="G441" i="1"/>
  <c r="H441" i="1" s="1"/>
  <c r="E442" i="1"/>
  <c r="F442" i="1" s="1"/>
  <c r="AS442" i="1"/>
  <c r="AR441" i="1"/>
  <c r="BR443" i="3" l="1"/>
  <c r="AU443" i="3"/>
  <c r="AV443" i="3" s="1"/>
  <c r="AT442" i="3"/>
  <c r="BF40" i="3"/>
  <c r="AW442" i="3"/>
  <c r="BR446" i="1"/>
  <c r="AU446" i="1"/>
  <c r="BQ1225" i="1"/>
  <c r="AU1225" i="1" s="1"/>
  <c r="AV1225" i="1" s="1"/>
  <c r="BI105" i="1" s="1"/>
  <c r="BO1226" i="1"/>
  <c r="BQ444" i="3"/>
  <c r="BO445" i="3"/>
  <c r="BO447" i="1"/>
  <c r="BQ447" i="1" s="1"/>
  <c r="AF52" i="3"/>
  <c r="U50" i="3"/>
  <c r="G443" i="3"/>
  <c r="H443" i="3" s="1"/>
  <c r="T51" i="3"/>
  <c r="E448" i="3"/>
  <c r="F448" i="3" s="1"/>
  <c r="AS447" i="3"/>
  <c r="AR446" i="3"/>
  <c r="AE53" i="3"/>
  <c r="R54" i="3"/>
  <c r="S54" i="3" s="1"/>
  <c r="G442" i="1"/>
  <c r="H442" i="1" s="1"/>
  <c r="E443" i="1"/>
  <c r="F443" i="1" s="1"/>
  <c r="AS443" i="1"/>
  <c r="AR442" i="1"/>
  <c r="AT443" i="3" l="1"/>
  <c r="BR444" i="3"/>
  <c r="AU444" i="3"/>
  <c r="BG40" i="3"/>
  <c r="AW443" i="3"/>
  <c r="BR447" i="1"/>
  <c r="AU447" i="1"/>
  <c r="BO1227" i="1"/>
  <c r="BQ1226" i="1"/>
  <c r="AU1226" i="1" s="1"/>
  <c r="AV1226" i="1" s="1"/>
  <c r="BJ105" i="1" s="1"/>
  <c r="BQ445" i="3"/>
  <c r="BO446" i="3"/>
  <c r="BO448" i="1"/>
  <c r="BQ448" i="1" s="1"/>
  <c r="AF53" i="3"/>
  <c r="U51" i="3"/>
  <c r="G444" i="3"/>
  <c r="H444" i="3" s="1"/>
  <c r="T52" i="3"/>
  <c r="R55" i="3"/>
  <c r="S55" i="3" s="1"/>
  <c r="AE54" i="3"/>
  <c r="AS448" i="3"/>
  <c r="AR447" i="3"/>
  <c r="E449" i="3"/>
  <c r="F449" i="3" s="1"/>
  <c r="G443" i="1"/>
  <c r="H443" i="1" s="1"/>
  <c r="E444" i="1"/>
  <c r="F444" i="1" s="1"/>
  <c r="AS444" i="1"/>
  <c r="AR443" i="1"/>
  <c r="BR445" i="3" l="1"/>
  <c r="AU445" i="3"/>
  <c r="AV445" i="3" s="1"/>
  <c r="AV444" i="3"/>
  <c r="AT444" i="3"/>
  <c r="BR448" i="1"/>
  <c r="AU448" i="1"/>
  <c r="BQ1227" i="1"/>
  <c r="AU1227" i="1" s="1"/>
  <c r="AV1227" i="1" s="1"/>
  <c r="BK105" i="1" s="1"/>
  <c r="BL105" i="1" s="1"/>
  <c r="BO1228" i="1"/>
  <c r="BQ446" i="3"/>
  <c r="BO447" i="3"/>
  <c r="BO449" i="1"/>
  <c r="BQ449" i="1" s="1"/>
  <c r="AF54" i="3"/>
  <c r="U52" i="3"/>
  <c r="G445" i="3"/>
  <c r="H445" i="3" s="1"/>
  <c r="T53" i="3"/>
  <c r="R56" i="3"/>
  <c r="S56" i="3" s="1"/>
  <c r="AE55" i="3"/>
  <c r="E450" i="3"/>
  <c r="F450" i="3" s="1"/>
  <c r="AS449" i="3"/>
  <c r="AR448" i="3"/>
  <c r="G444" i="1"/>
  <c r="H444" i="1" s="1"/>
  <c r="E445" i="1"/>
  <c r="F445" i="1" s="1"/>
  <c r="AS445" i="1"/>
  <c r="AR444" i="1"/>
  <c r="AT445" i="3" l="1"/>
  <c r="BR446" i="3"/>
  <c r="AU446" i="3"/>
  <c r="AV446" i="3" s="1"/>
  <c r="BI40" i="3"/>
  <c r="AW445" i="3"/>
  <c r="BH40" i="3"/>
  <c r="AW444" i="3"/>
  <c r="BR449" i="1"/>
  <c r="AU449" i="1"/>
  <c r="BO1229" i="1"/>
  <c r="BQ1228" i="1"/>
  <c r="AU1228" i="1" s="1"/>
  <c r="AV1228" i="1" s="1"/>
  <c r="AZ106" i="1" s="1"/>
  <c r="BQ447" i="3"/>
  <c r="BO448" i="3"/>
  <c r="BO450" i="1"/>
  <c r="BQ450" i="1" s="1"/>
  <c r="AF55" i="3"/>
  <c r="U53" i="3"/>
  <c r="G446" i="3"/>
  <c r="H446" i="3" s="1"/>
  <c r="T54" i="3"/>
  <c r="AE56" i="3"/>
  <c r="R57" i="3"/>
  <c r="S57" i="3" s="1"/>
  <c r="E451" i="3"/>
  <c r="F451" i="3" s="1"/>
  <c r="AS450" i="3"/>
  <c r="AR449" i="3"/>
  <c r="G445" i="1"/>
  <c r="H445" i="1" s="1"/>
  <c r="E446" i="1"/>
  <c r="F446" i="1" s="1"/>
  <c r="AS446" i="1"/>
  <c r="AR445" i="1"/>
  <c r="AT446" i="3" l="1"/>
  <c r="BR447" i="3"/>
  <c r="AU447" i="3"/>
  <c r="AV447" i="3" s="1"/>
  <c r="BJ40" i="3"/>
  <c r="AW446" i="3"/>
  <c r="BR450" i="1"/>
  <c r="AU450" i="1"/>
  <c r="BQ1229" i="1"/>
  <c r="AU1229" i="1" s="1"/>
  <c r="AV1229" i="1" s="1"/>
  <c r="BA106" i="1" s="1"/>
  <c r="BO1230" i="1"/>
  <c r="BQ448" i="3"/>
  <c r="BO449" i="3"/>
  <c r="BO451" i="1"/>
  <c r="BQ451" i="1" s="1"/>
  <c r="AF56" i="3"/>
  <c r="U54" i="3"/>
  <c r="G447" i="3"/>
  <c r="H447" i="3" s="1"/>
  <c r="T55" i="3"/>
  <c r="R58" i="3"/>
  <c r="S58" i="3" s="1"/>
  <c r="AE57" i="3"/>
  <c r="E452" i="3"/>
  <c r="F452" i="3" s="1"/>
  <c r="AS451" i="3"/>
  <c r="AR450" i="3"/>
  <c r="G446" i="1"/>
  <c r="H446" i="1" s="1"/>
  <c r="E447" i="1"/>
  <c r="F447" i="1" s="1"/>
  <c r="AS447" i="1"/>
  <c r="AR446" i="1"/>
  <c r="AT447" i="3" l="1"/>
  <c r="BR448" i="3"/>
  <c r="AU448" i="3"/>
  <c r="BK40" i="3"/>
  <c r="BM40" i="3" s="1"/>
  <c r="AP41" i="3" s="1"/>
  <c r="AW447" i="3"/>
  <c r="BR451" i="1"/>
  <c r="AU451" i="1"/>
  <c r="BO1231" i="1"/>
  <c r="BQ1230" i="1"/>
  <c r="AU1230" i="1" s="1"/>
  <c r="AV1230" i="1" s="1"/>
  <c r="BB106" i="1" s="1"/>
  <c r="BQ449" i="3"/>
  <c r="BO450" i="3"/>
  <c r="BO452" i="1"/>
  <c r="BQ452" i="1" s="1"/>
  <c r="AF57" i="3"/>
  <c r="U55" i="3"/>
  <c r="G448" i="3"/>
  <c r="H448" i="3" s="1"/>
  <c r="T56" i="3"/>
  <c r="AS452" i="3"/>
  <c r="AR451" i="3"/>
  <c r="E453" i="3"/>
  <c r="F453" i="3" s="1"/>
  <c r="R59" i="3"/>
  <c r="S59" i="3" s="1"/>
  <c r="AE58" i="3"/>
  <c r="G447" i="1"/>
  <c r="H447" i="1" s="1"/>
  <c r="E448" i="1"/>
  <c r="F448" i="1" s="1"/>
  <c r="AS448" i="1"/>
  <c r="AR447" i="1"/>
  <c r="BR449" i="3" l="1"/>
  <c r="AU449" i="3"/>
  <c r="AV449" i="3" s="1"/>
  <c r="AT448" i="3"/>
  <c r="AV448" i="3"/>
  <c r="BL40" i="3"/>
  <c r="BR452" i="1"/>
  <c r="AU452" i="1"/>
  <c r="BQ1231" i="1"/>
  <c r="AU1231" i="1" s="1"/>
  <c r="AV1231" i="1" s="1"/>
  <c r="BC106" i="1" s="1"/>
  <c r="BO1232" i="1"/>
  <c r="BQ450" i="3"/>
  <c r="BO451" i="3"/>
  <c r="BO453" i="1"/>
  <c r="BQ453" i="1" s="1"/>
  <c r="AF58" i="3"/>
  <c r="U56" i="3"/>
  <c r="G449" i="3"/>
  <c r="H449" i="3" s="1"/>
  <c r="T57" i="3"/>
  <c r="E454" i="3"/>
  <c r="F454" i="3" s="1"/>
  <c r="AR452" i="3"/>
  <c r="AS453" i="3"/>
  <c r="AE59" i="3"/>
  <c r="R60" i="3"/>
  <c r="S60" i="3" s="1"/>
  <c r="G448" i="1"/>
  <c r="H448" i="1" s="1"/>
  <c r="E449" i="1"/>
  <c r="F449" i="1" s="1"/>
  <c r="AS449" i="1"/>
  <c r="AR448" i="1"/>
  <c r="AT449" i="3" l="1"/>
  <c r="BA41" i="3"/>
  <c r="AW449" i="3"/>
  <c r="AZ41" i="3"/>
  <c r="AW448" i="3"/>
  <c r="BR450" i="3"/>
  <c r="AU450" i="3"/>
  <c r="BR453" i="1"/>
  <c r="AU453" i="1"/>
  <c r="BO1233" i="1"/>
  <c r="BQ1232" i="1"/>
  <c r="AU1232" i="1" s="1"/>
  <c r="AV1232" i="1" s="1"/>
  <c r="BD106" i="1" s="1"/>
  <c r="BQ451" i="3"/>
  <c r="BO452" i="3"/>
  <c r="BO454" i="1"/>
  <c r="BQ454" i="1" s="1"/>
  <c r="AF59" i="3"/>
  <c r="U57" i="3"/>
  <c r="G450" i="3"/>
  <c r="H450" i="3" s="1"/>
  <c r="T58" i="3"/>
  <c r="R61" i="3"/>
  <c r="S61" i="3" s="1"/>
  <c r="AE60" i="3"/>
  <c r="E455" i="3"/>
  <c r="F455" i="3" s="1"/>
  <c r="AS454" i="3"/>
  <c r="AR453" i="3"/>
  <c r="G449" i="1"/>
  <c r="H449" i="1" s="1"/>
  <c r="E450" i="1"/>
  <c r="F450" i="1" s="1"/>
  <c r="AS450" i="1"/>
  <c r="AR449" i="1"/>
  <c r="BR451" i="3" l="1"/>
  <c r="AU451" i="3"/>
  <c r="AV451" i="3" s="1"/>
  <c r="AT450" i="3"/>
  <c r="AV450" i="3"/>
  <c r="BR454" i="1"/>
  <c r="AU454" i="1"/>
  <c r="BQ1233" i="1"/>
  <c r="AU1233" i="1" s="1"/>
  <c r="AV1233" i="1" s="1"/>
  <c r="BE106" i="1" s="1"/>
  <c r="BO1234" i="1"/>
  <c r="BQ452" i="3"/>
  <c r="BO453" i="3"/>
  <c r="BO455" i="1"/>
  <c r="BQ455" i="1" s="1"/>
  <c r="AF60" i="3"/>
  <c r="U58" i="3"/>
  <c r="G451" i="3"/>
  <c r="H451" i="3" s="1"/>
  <c r="T59" i="3"/>
  <c r="E456" i="3"/>
  <c r="F456" i="3" s="1"/>
  <c r="AR454" i="3"/>
  <c r="AS455" i="3"/>
  <c r="AE61" i="3"/>
  <c r="R62" i="3"/>
  <c r="S62" i="3" s="1"/>
  <c r="G450" i="1"/>
  <c r="H450" i="1" s="1"/>
  <c r="E451" i="1"/>
  <c r="F451" i="1" s="1"/>
  <c r="AS451" i="1"/>
  <c r="AR450" i="1"/>
  <c r="AT451" i="3" l="1"/>
  <c r="BB41" i="3"/>
  <c r="AW450" i="3"/>
  <c r="BC41" i="3"/>
  <c r="AW451" i="3"/>
  <c r="BR452" i="3"/>
  <c r="AU452" i="3"/>
  <c r="BR455" i="1"/>
  <c r="AU455" i="1"/>
  <c r="BO1235" i="1"/>
  <c r="BQ1234" i="1"/>
  <c r="AU1234" i="1" s="1"/>
  <c r="AV1234" i="1" s="1"/>
  <c r="BF106" i="1" s="1"/>
  <c r="BQ453" i="3"/>
  <c r="BO454" i="3"/>
  <c r="BO456" i="1"/>
  <c r="BQ456" i="1" s="1"/>
  <c r="AF61" i="3"/>
  <c r="U59" i="3"/>
  <c r="G452" i="3"/>
  <c r="H452" i="3" s="1"/>
  <c r="T60" i="3"/>
  <c r="AS456" i="3"/>
  <c r="AR455" i="3"/>
  <c r="R63" i="3"/>
  <c r="S63" i="3" s="1"/>
  <c r="AE62" i="3"/>
  <c r="E457" i="3"/>
  <c r="F457" i="3" s="1"/>
  <c r="G451" i="1"/>
  <c r="H451" i="1" s="1"/>
  <c r="E452" i="1"/>
  <c r="F452" i="1" s="1"/>
  <c r="AS452" i="1"/>
  <c r="AR451" i="1"/>
  <c r="BR453" i="3" l="1"/>
  <c r="AU453" i="3"/>
  <c r="AV453" i="3" s="1"/>
  <c r="AV452" i="3"/>
  <c r="AT452" i="3"/>
  <c r="BR456" i="1"/>
  <c r="AU456" i="1"/>
  <c r="BQ1235" i="1"/>
  <c r="AU1235" i="1" s="1"/>
  <c r="AV1235" i="1" s="1"/>
  <c r="BG106" i="1" s="1"/>
  <c r="BO1236" i="1"/>
  <c r="BQ454" i="3"/>
  <c r="BO455" i="3"/>
  <c r="BO457" i="1"/>
  <c r="BQ457" i="1" s="1"/>
  <c r="AF62" i="3"/>
  <c r="U60" i="3"/>
  <c r="G453" i="3"/>
  <c r="H453" i="3" s="1"/>
  <c r="T61" i="3"/>
  <c r="E458" i="3"/>
  <c r="F458" i="3" s="1"/>
  <c r="AR456" i="3"/>
  <c r="AS457" i="3"/>
  <c r="R64" i="3"/>
  <c r="S64" i="3" s="1"/>
  <c r="AE63" i="3"/>
  <c r="G452" i="1"/>
  <c r="H452" i="1" s="1"/>
  <c r="E453" i="1"/>
  <c r="F453" i="1" s="1"/>
  <c r="AS453" i="1"/>
  <c r="AR452" i="1"/>
  <c r="AT453" i="3" l="1"/>
  <c r="BD41" i="3"/>
  <c r="AW452" i="3"/>
  <c r="BR454" i="3"/>
  <c r="AU454" i="3"/>
  <c r="BE41" i="3"/>
  <c r="AW453" i="3"/>
  <c r="BR457" i="1"/>
  <c r="AU457" i="1"/>
  <c r="BO1237" i="1"/>
  <c r="BQ1236" i="1"/>
  <c r="AU1236" i="1" s="1"/>
  <c r="AV1236" i="1" s="1"/>
  <c r="BH106" i="1" s="1"/>
  <c r="BQ455" i="3"/>
  <c r="BO456" i="3"/>
  <c r="BO458" i="1"/>
  <c r="BQ458" i="1" s="1"/>
  <c r="AF63" i="3"/>
  <c r="U61" i="3"/>
  <c r="G454" i="3"/>
  <c r="H454" i="3" s="1"/>
  <c r="T62" i="3"/>
  <c r="E459" i="3"/>
  <c r="F459" i="3" s="1"/>
  <c r="AE64" i="3"/>
  <c r="R65" i="3"/>
  <c r="S65" i="3" s="1"/>
  <c r="AS458" i="3"/>
  <c r="AR457" i="3"/>
  <c r="G453" i="1"/>
  <c r="H453" i="1" s="1"/>
  <c r="E454" i="1"/>
  <c r="F454" i="1" s="1"/>
  <c r="AS454" i="1"/>
  <c r="AR453" i="1"/>
  <c r="BR455" i="3" l="1"/>
  <c r="AU455" i="3"/>
  <c r="AV455" i="3" s="1"/>
  <c r="AT454" i="3"/>
  <c r="AV454" i="3"/>
  <c r="BR458" i="1"/>
  <c r="AU458" i="1"/>
  <c r="BQ1237" i="1"/>
  <c r="AU1237" i="1" s="1"/>
  <c r="AV1237" i="1" s="1"/>
  <c r="BI106" i="1" s="1"/>
  <c r="BO1238" i="1"/>
  <c r="BQ456" i="3"/>
  <c r="BO457" i="3"/>
  <c r="BO459" i="1"/>
  <c r="BQ459" i="1" s="1"/>
  <c r="AF64" i="3"/>
  <c r="U62" i="3"/>
  <c r="G455" i="3"/>
  <c r="H455" i="3" s="1"/>
  <c r="T63" i="3"/>
  <c r="AS459" i="3"/>
  <c r="AR458" i="3"/>
  <c r="E460" i="3"/>
  <c r="F460" i="3" s="1"/>
  <c r="AE65" i="3"/>
  <c r="R66" i="3"/>
  <c r="S66" i="3" s="1"/>
  <c r="G454" i="1"/>
  <c r="H454" i="1" s="1"/>
  <c r="E455" i="1"/>
  <c r="F455" i="1" s="1"/>
  <c r="AS455" i="1"/>
  <c r="AR454" i="1"/>
  <c r="AT455" i="3" l="1"/>
  <c r="BF41" i="3"/>
  <c r="AW454" i="3"/>
  <c r="BR456" i="3"/>
  <c r="AU456" i="3"/>
  <c r="AV456" i="3" s="1"/>
  <c r="BG41" i="3"/>
  <c r="AW455" i="3"/>
  <c r="BR459" i="1"/>
  <c r="AU459" i="1"/>
  <c r="BO1239" i="1"/>
  <c r="BQ1238" i="1"/>
  <c r="AU1238" i="1" s="1"/>
  <c r="AV1238" i="1" s="1"/>
  <c r="BJ106" i="1" s="1"/>
  <c r="BQ457" i="3"/>
  <c r="BO458" i="3"/>
  <c r="BO460" i="1"/>
  <c r="BQ460" i="1" s="1"/>
  <c r="AF65" i="3"/>
  <c r="U63" i="3"/>
  <c r="G456" i="3"/>
  <c r="H456" i="3" s="1"/>
  <c r="T64" i="3"/>
  <c r="E461" i="3"/>
  <c r="F461" i="3" s="1"/>
  <c r="R67" i="3"/>
  <c r="S67" i="3" s="1"/>
  <c r="AE66" i="3"/>
  <c r="AS460" i="3"/>
  <c r="AR459" i="3"/>
  <c r="G455" i="1"/>
  <c r="H455" i="1" s="1"/>
  <c r="E456" i="1"/>
  <c r="F456" i="1" s="1"/>
  <c r="AS456" i="1"/>
  <c r="AR455" i="1"/>
  <c r="AT456" i="3" l="1"/>
  <c r="BH41" i="3"/>
  <c r="AW456" i="3"/>
  <c r="BR457" i="3"/>
  <c r="AU457" i="3"/>
  <c r="AV457" i="3" s="1"/>
  <c r="BR460" i="1"/>
  <c r="AU460" i="1"/>
  <c r="BQ1239" i="1"/>
  <c r="AU1239" i="1" s="1"/>
  <c r="AV1239" i="1" s="1"/>
  <c r="BK106" i="1" s="1"/>
  <c r="BL106" i="1" s="1"/>
  <c r="BO1240" i="1"/>
  <c r="BQ458" i="3"/>
  <c r="BO459" i="3"/>
  <c r="BO461" i="1"/>
  <c r="BQ461" i="1" s="1"/>
  <c r="AF66" i="3"/>
  <c r="U64" i="3"/>
  <c r="G457" i="3"/>
  <c r="H457" i="3" s="1"/>
  <c r="T65" i="3"/>
  <c r="R68" i="3"/>
  <c r="S68" i="3" s="1"/>
  <c r="AE67" i="3"/>
  <c r="AR460" i="3"/>
  <c r="AS461" i="3"/>
  <c r="E462" i="3"/>
  <c r="F462" i="3" s="1"/>
  <c r="G456" i="1"/>
  <c r="H456" i="1" s="1"/>
  <c r="E457" i="1"/>
  <c r="F457" i="1" s="1"/>
  <c r="AS457" i="1"/>
  <c r="AR456" i="1"/>
  <c r="BI41" i="3" l="1"/>
  <c r="AW457" i="3"/>
  <c r="BR458" i="3"/>
  <c r="AU458" i="3"/>
  <c r="AT457" i="3"/>
  <c r="BR461" i="1"/>
  <c r="AU461" i="1"/>
  <c r="BO1241" i="1"/>
  <c r="BQ1240" i="1"/>
  <c r="AU1240" i="1" s="1"/>
  <c r="AV1240" i="1" s="1"/>
  <c r="AZ107" i="1" s="1"/>
  <c r="BQ459" i="3"/>
  <c r="BO460" i="3"/>
  <c r="BO462" i="1"/>
  <c r="BQ462" i="1" s="1"/>
  <c r="AF67" i="3"/>
  <c r="U65" i="3"/>
  <c r="G458" i="3"/>
  <c r="H458" i="3" s="1"/>
  <c r="T66" i="3"/>
  <c r="AR461" i="3"/>
  <c r="AS462" i="3"/>
  <c r="R69" i="3"/>
  <c r="S69" i="3" s="1"/>
  <c r="AE68" i="3"/>
  <c r="E463" i="3"/>
  <c r="F463" i="3" s="1"/>
  <c r="G457" i="1"/>
  <c r="H457" i="1" s="1"/>
  <c r="E458" i="1"/>
  <c r="F458" i="1" s="1"/>
  <c r="AS458" i="1"/>
  <c r="AR457" i="1"/>
  <c r="BR459" i="3" l="1"/>
  <c r="AU459" i="3"/>
  <c r="AV459" i="3" s="1"/>
  <c r="AV458" i="3"/>
  <c r="AT458" i="3"/>
  <c r="AT459" i="3" s="1"/>
  <c r="BR462" i="1"/>
  <c r="AU462" i="1"/>
  <c r="BQ1241" i="1"/>
  <c r="AU1241" i="1" s="1"/>
  <c r="AV1241" i="1" s="1"/>
  <c r="BA107" i="1" s="1"/>
  <c r="BO1242" i="1"/>
  <c r="BQ460" i="3"/>
  <c r="BO461" i="3"/>
  <c r="BO463" i="1"/>
  <c r="BQ463" i="1" s="1"/>
  <c r="AF68" i="3"/>
  <c r="G459" i="3"/>
  <c r="H459" i="3" s="1"/>
  <c r="T67" i="3"/>
  <c r="AE69" i="3"/>
  <c r="R70" i="3"/>
  <c r="S70" i="3" s="1"/>
  <c r="E464" i="3"/>
  <c r="F464" i="3" s="1"/>
  <c r="AS463" i="3"/>
  <c r="AR462" i="3"/>
  <c r="G458" i="1"/>
  <c r="H458" i="1" s="1"/>
  <c r="E459" i="1"/>
  <c r="F459" i="1" s="1"/>
  <c r="AS459" i="1"/>
  <c r="AR458" i="1"/>
  <c r="BJ41" i="3" l="1"/>
  <c r="AW458" i="3"/>
  <c r="BK41" i="3"/>
  <c r="AW459" i="3"/>
  <c r="BR460" i="3"/>
  <c r="AU460" i="3"/>
  <c r="AV460" i="3" s="1"/>
  <c r="BR463" i="1"/>
  <c r="AU463" i="1"/>
  <c r="BO1243" i="1"/>
  <c r="BQ1242" i="1"/>
  <c r="AU1242" i="1" s="1"/>
  <c r="AV1242" i="1" s="1"/>
  <c r="BB107" i="1" s="1"/>
  <c r="BQ461" i="3"/>
  <c r="BO462" i="3"/>
  <c r="BO464" i="1"/>
  <c r="BQ464" i="1" s="1"/>
  <c r="AF69" i="3"/>
  <c r="G460" i="3"/>
  <c r="H460" i="3" s="1"/>
  <c r="T68" i="3"/>
  <c r="E465" i="3"/>
  <c r="F465" i="3" s="1"/>
  <c r="AR463" i="3"/>
  <c r="AS464" i="3"/>
  <c r="R71" i="3"/>
  <c r="S71" i="3" s="1"/>
  <c r="AE70" i="3"/>
  <c r="G459" i="1"/>
  <c r="H459" i="1" s="1"/>
  <c r="E460" i="1"/>
  <c r="F460" i="1" s="1"/>
  <c r="AS460" i="1"/>
  <c r="AR459" i="1"/>
  <c r="AZ42" i="3" l="1"/>
  <c r="AW460" i="3"/>
  <c r="BM41" i="3"/>
  <c r="AP42" i="3" s="1"/>
  <c r="BL41" i="3"/>
  <c r="BR461" i="3"/>
  <c r="AU461" i="3"/>
  <c r="AV461" i="3" s="1"/>
  <c r="AT460" i="3"/>
  <c r="BR464" i="1"/>
  <c r="AU464" i="1"/>
  <c r="BQ1243" i="1"/>
  <c r="AU1243" i="1" s="1"/>
  <c r="AV1243" i="1" s="1"/>
  <c r="BC107" i="1" s="1"/>
  <c r="BO1244" i="1"/>
  <c r="BQ462" i="3"/>
  <c r="BO463" i="3"/>
  <c r="BO465" i="1"/>
  <c r="BQ465" i="1" s="1"/>
  <c r="AF70" i="3"/>
  <c r="G461" i="3"/>
  <c r="H461" i="3" s="1"/>
  <c r="T69" i="3"/>
  <c r="E466" i="3"/>
  <c r="F466" i="3" s="1"/>
  <c r="R72" i="3"/>
  <c r="S72" i="3" s="1"/>
  <c r="AE71" i="3"/>
  <c r="AR464" i="3"/>
  <c r="AS465" i="3"/>
  <c r="G460" i="1"/>
  <c r="H460" i="1" s="1"/>
  <c r="E461" i="1"/>
  <c r="F461" i="1" s="1"/>
  <c r="AS461" i="1"/>
  <c r="AR460" i="1"/>
  <c r="AT461" i="3" l="1"/>
  <c r="BR462" i="3"/>
  <c r="AU462" i="3"/>
  <c r="BA42" i="3"/>
  <c r="AW461" i="3"/>
  <c r="BR465" i="1"/>
  <c r="AU465" i="1"/>
  <c r="BO1245" i="1"/>
  <c r="BQ1244" i="1"/>
  <c r="AU1244" i="1" s="1"/>
  <c r="AV1244" i="1" s="1"/>
  <c r="BD107" i="1" s="1"/>
  <c r="BQ463" i="3"/>
  <c r="BO464" i="3"/>
  <c r="BO466" i="1"/>
  <c r="BQ466" i="1" s="1"/>
  <c r="AF71" i="3"/>
  <c r="G462" i="3"/>
  <c r="H462" i="3" s="1"/>
  <c r="T70" i="3"/>
  <c r="E467" i="3"/>
  <c r="F467" i="3" s="1"/>
  <c r="AE72" i="3"/>
  <c r="R73" i="3"/>
  <c r="S73" i="3" s="1"/>
  <c r="AR465" i="3"/>
  <c r="AS466" i="3"/>
  <c r="G461" i="1"/>
  <c r="H461" i="1" s="1"/>
  <c r="E462" i="1"/>
  <c r="F462" i="1" s="1"/>
  <c r="AS462" i="1"/>
  <c r="AR461" i="1"/>
  <c r="AV462" i="3" l="1"/>
  <c r="AT462" i="3"/>
  <c r="BR463" i="3"/>
  <c r="AU463" i="3"/>
  <c r="AV463" i="3" s="1"/>
  <c r="BR466" i="1"/>
  <c r="AU466" i="1"/>
  <c r="BQ1245" i="1"/>
  <c r="AU1245" i="1" s="1"/>
  <c r="AV1245" i="1" s="1"/>
  <c r="BE107" i="1" s="1"/>
  <c r="BO1246" i="1"/>
  <c r="BQ464" i="3"/>
  <c r="BO465" i="3"/>
  <c r="BO467" i="1"/>
  <c r="BQ467" i="1" s="1"/>
  <c r="AF72" i="3"/>
  <c r="G463" i="3"/>
  <c r="H463" i="3" s="1"/>
  <c r="T71" i="3"/>
  <c r="E468" i="3"/>
  <c r="F468" i="3" s="1"/>
  <c r="AR466" i="3"/>
  <c r="AS467" i="3"/>
  <c r="AE73" i="3"/>
  <c r="R74" i="3"/>
  <c r="S74" i="3" s="1"/>
  <c r="G462" i="1"/>
  <c r="H462" i="1" s="1"/>
  <c r="E463" i="1"/>
  <c r="F463" i="1" s="1"/>
  <c r="AS463" i="1"/>
  <c r="AR462" i="1"/>
  <c r="BR464" i="3" l="1"/>
  <c r="AU464" i="3"/>
  <c r="AV464" i="3" s="1"/>
  <c r="BC42" i="3"/>
  <c r="AW463" i="3"/>
  <c r="AT463" i="3"/>
  <c r="BB42" i="3"/>
  <c r="AW462" i="3"/>
  <c r="BR467" i="1"/>
  <c r="AU467" i="1"/>
  <c r="BO1247" i="1"/>
  <c r="BQ1246" i="1"/>
  <c r="AU1246" i="1" s="1"/>
  <c r="AV1246" i="1" s="1"/>
  <c r="BF107" i="1" s="1"/>
  <c r="BQ465" i="3"/>
  <c r="BO466" i="3"/>
  <c r="BO468" i="1"/>
  <c r="BQ468" i="1" s="1"/>
  <c r="AF73" i="3"/>
  <c r="G464" i="3"/>
  <c r="H464" i="3" s="1"/>
  <c r="T72" i="3"/>
  <c r="E469" i="3"/>
  <c r="F469" i="3" s="1"/>
  <c r="R75" i="3"/>
  <c r="S75" i="3" s="1"/>
  <c r="AE74" i="3"/>
  <c r="AS468" i="3"/>
  <c r="AR467" i="3"/>
  <c r="G463" i="1"/>
  <c r="H463" i="1" s="1"/>
  <c r="E464" i="1"/>
  <c r="F464" i="1" s="1"/>
  <c r="AS464" i="1"/>
  <c r="AR463" i="1"/>
  <c r="AT464" i="3" l="1"/>
  <c r="BD42" i="3"/>
  <c r="AW464" i="3"/>
  <c r="BR465" i="3"/>
  <c r="AU465" i="3"/>
  <c r="AV465" i="3" s="1"/>
  <c r="BR468" i="1"/>
  <c r="AU468" i="1"/>
  <c r="BQ1247" i="1"/>
  <c r="AU1247" i="1" s="1"/>
  <c r="AV1247" i="1" s="1"/>
  <c r="BG107" i="1" s="1"/>
  <c r="BO1248" i="1"/>
  <c r="BQ466" i="3"/>
  <c r="BO467" i="3"/>
  <c r="BO469" i="1"/>
  <c r="BQ469" i="1" s="1"/>
  <c r="AF74" i="3"/>
  <c r="G465" i="3"/>
  <c r="H465" i="3" s="1"/>
  <c r="T73" i="3"/>
  <c r="AR468" i="3"/>
  <c r="AS469" i="3"/>
  <c r="E470" i="3"/>
  <c r="F470" i="3" s="1"/>
  <c r="R76" i="3"/>
  <c r="S76" i="3" s="1"/>
  <c r="AE75" i="3"/>
  <c r="G464" i="1"/>
  <c r="H464" i="1" s="1"/>
  <c r="E465" i="1"/>
  <c r="F465" i="1" s="1"/>
  <c r="AS465" i="1"/>
  <c r="AR464" i="1"/>
  <c r="AT465" i="3" l="1"/>
  <c r="BR466" i="3"/>
  <c r="AU466" i="3"/>
  <c r="BE42" i="3"/>
  <c r="AW465" i="3"/>
  <c r="BR469" i="1"/>
  <c r="AU469" i="1"/>
  <c r="BO1249" i="1"/>
  <c r="BQ1248" i="1"/>
  <c r="AU1248" i="1" s="1"/>
  <c r="AV1248" i="1" s="1"/>
  <c r="BH107" i="1" s="1"/>
  <c r="BQ467" i="3"/>
  <c r="BO468" i="3"/>
  <c r="BO470" i="1"/>
  <c r="BQ470" i="1" s="1"/>
  <c r="AF75" i="3"/>
  <c r="G466" i="3"/>
  <c r="H466" i="3" s="1"/>
  <c r="T74" i="3"/>
  <c r="R77" i="3"/>
  <c r="S77" i="3" s="1"/>
  <c r="AE76" i="3"/>
  <c r="E471" i="3"/>
  <c r="F471" i="3" s="1"/>
  <c r="AR469" i="3"/>
  <c r="AS470" i="3"/>
  <c r="G465" i="1"/>
  <c r="H465" i="1" s="1"/>
  <c r="E466" i="1"/>
  <c r="F466" i="1" s="1"/>
  <c r="AS466" i="1"/>
  <c r="AR465" i="1"/>
  <c r="BR467" i="3" l="1"/>
  <c r="AU467" i="3"/>
  <c r="AV467" i="3" s="1"/>
  <c r="AT466" i="3"/>
  <c r="AV466" i="3"/>
  <c r="BR470" i="1"/>
  <c r="AU470" i="1"/>
  <c r="BQ1249" i="1"/>
  <c r="AU1249" i="1" s="1"/>
  <c r="AV1249" i="1" s="1"/>
  <c r="BI107" i="1" s="1"/>
  <c r="BO1250" i="1"/>
  <c r="BQ468" i="3"/>
  <c r="BO469" i="3"/>
  <c r="BO471" i="1"/>
  <c r="BQ471" i="1" s="1"/>
  <c r="AF76" i="3"/>
  <c r="G467" i="3"/>
  <c r="H467" i="3" s="1"/>
  <c r="T75" i="3"/>
  <c r="E472" i="3"/>
  <c r="F472" i="3" s="1"/>
  <c r="AS471" i="3"/>
  <c r="AR470" i="3"/>
  <c r="AE77" i="3"/>
  <c r="R78" i="3"/>
  <c r="S78" i="3" s="1"/>
  <c r="G466" i="1"/>
  <c r="H466" i="1" s="1"/>
  <c r="E467" i="1"/>
  <c r="F467" i="1" s="1"/>
  <c r="AS467" i="1"/>
  <c r="AR466" i="1"/>
  <c r="AT467" i="3" l="1"/>
  <c r="BF42" i="3"/>
  <c r="AW466" i="3"/>
  <c r="BG42" i="3"/>
  <c r="AW467" i="3"/>
  <c r="BR468" i="3"/>
  <c r="AU468" i="3"/>
  <c r="AV468" i="3" s="1"/>
  <c r="BR471" i="1"/>
  <c r="AU471" i="1"/>
  <c r="BO1251" i="1"/>
  <c r="BQ1250" i="1"/>
  <c r="AU1250" i="1" s="1"/>
  <c r="AV1250" i="1" s="1"/>
  <c r="BJ107" i="1" s="1"/>
  <c r="BQ469" i="3"/>
  <c r="BO470" i="3"/>
  <c r="BO472" i="1"/>
  <c r="BQ472" i="1" s="1"/>
  <c r="AF77" i="3"/>
  <c r="G468" i="3"/>
  <c r="H468" i="3" s="1"/>
  <c r="T76" i="3"/>
  <c r="AR471" i="3"/>
  <c r="AS472" i="3"/>
  <c r="E473" i="3"/>
  <c r="F473" i="3" s="1"/>
  <c r="R79" i="3"/>
  <c r="S79" i="3" s="1"/>
  <c r="AE78" i="3"/>
  <c r="G467" i="1"/>
  <c r="H467" i="1" s="1"/>
  <c r="E468" i="1"/>
  <c r="F468" i="1" s="1"/>
  <c r="AS468" i="1"/>
  <c r="AR467" i="1"/>
  <c r="AT468" i="3" l="1"/>
  <c r="BH42" i="3"/>
  <c r="AW468" i="3"/>
  <c r="BR469" i="3"/>
  <c r="AU469" i="3"/>
  <c r="AV469" i="3" s="1"/>
  <c r="BR472" i="1"/>
  <c r="AU472" i="1"/>
  <c r="BQ1251" i="1"/>
  <c r="AU1251" i="1" s="1"/>
  <c r="AV1251" i="1" s="1"/>
  <c r="BK107" i="1" s="1"/>
  <c r="BL107" i="1" s="1"/>
  <c r="BO1252" i="1"/>
  <c r="BQ470" i="3"/>
  <c r="BO471" i="3"/>
  <c r="BO473" i="1"/>
  <c r="BQ473" i="1" s="1"/>
  <c r="AF78" i="3"/>
  <c r="G469" i="3"/>
  <c r="H469" i="3" s="1"/>
  <c r="T77" i="3"/>
  <c r="AS473" i="3"/>
  <c r="AR472" i="3"/>
  <c r="E474" i="3"/>
  <c r="F474" i="3" s="1"/>
  <c r="R80" i="3"/>
  <c r="S80" i="3" s="1"/>
  <c r="AE79" i="3"/>
  <c r="G468" i="1"/>
  <c r="H468" i="1" s="1"/>
  <c r="E469" i="1"/>
  <c r="F469" i="1" s="1"/>
  <c r="AS469" i="1"/>
  <c r="AR468" i="1"/>
  <c r="BR470" i="3" l="1"/>
  <c r="AU470" i="3"/>
  <c r="AT469" i="3"/>
  <c r="BI42" i="3"/>
  <c r="AW469" i="3"/>
  <c r="BR473" i="1"/>
  <c r="AU473" i="1"/>
  <c r="BO1253" i="1"/>
  <c r="BQ1252" i="1"/>
  <c r="AU1252" i="1" s="1"/>
  <c r="AV1252" i="1" s="1"/>
  <c r="AZ108" i="1" s="1"/>
  <c r="BQ471" i="3"/>
  <c r="BO472" i="3"/>
  <c r="BO474" i="1"/>
  <c r="BQ474" i="1" s="1"/>
  <c r="AF79" i="3"/>
  <c r="G470" i="3"/>
  <c r="H470" i="3" s="1"/>
  <c r="T78" i="3"/>
  <c r="AR473" i="3"/>
  <c r="AS474" i="3"/>
  <c r="AE80" i="3"/>
  <c r="R81" i="3"/>
  <c r="S81" i="3" s="1"/>
  <c r="E475" i="3"/>
  <c r="F475" i="3" s="1"/>
  <c r="G469" i="1"/>
  <c r="H469" i="1" s="1"/>
  <c r="E470" i="1"/>
  <c r="F470" i="1" s="1"/>
  <c r="AS470" i="1"/>
  <c r="AR469" i="1"/>
  <c r="AT470" i="3" l="1"/>
  <c r="AV470" i="3"/>
  <c r="BR471" i="3"/>
  <c r="AU471" i="3"/>
  <c r="AV471" i="3" s="1"/>
  <c r="BR474" i="1"/>
  <c r="AU474" i="1"/>
  <c r="BO1254" i="1"/>
  <c r="BQ1253" i="1"/>
  <c r="AU1253" i="1" s="1"/>
  <c r="AV1253" i="1" s="1"/>
  <c r="BA108" i="1" s="1"/>
  <c r="BQ472" i="3"/>
  <c r="BO473" i="3"/>
  <c r="BO475" i="1"/>
  <c r="BQ475" i="1" s="1"/>
  <c r="AF80" i="3"/>
  <c r="G471" i="3"/>
  <c r="H471" i="3" s="1"/>
  <c r="T79" i="3"/>
  <c r="AE81" i="3"/>
  <c r="R82" i="3"/>
  <c r="S82" i="3" s="1"/>
  <c r="E476" i="3"/>
  <c r="F476" i="3" s="1"/>
  <c r="AS475" i="3"/>
  <c r="AR474" i="3"/>
  <c r="G470" i="1"/>
  <c r="H470" i="1" s="1"/>
  <c r="E471" i="1"/>
  <c r="F471" i="1" s="1"/>
  <c r="AS471" i="1"/>
  <c r="AR470" i="1"/>
  <c r="BK42" i="3" l="1"/>
  <c r="AW471" i="3"/>
  <c r="BJ42" i="3"/>
  <c r="AW470" i="3"/>
  <c r="BR472" i="3"/>
  <c r="AU472" i="3"/>
  <c r="AV472" i="3" s="1"/>
  <c r="AT471" i="3"/>
  <c r="BR475" i="1"/>
  <c r="AU475" i="1"/>
  <c r="BO1255" i="1"/>
  <c r="BQ1254" i="1"/>
  <c r="AU1254" i="1" s="1"/>
  <c r="AV1254" i="1" s="1"/>
  <c r="BB108" i="1" s="1"/>
  <c r="BQ473" i="3"/>
  <c r="BO474" i="3"/>
  <c r="BO476" i="1"/>
  <c r="BQ476" i="1" s="1"/>
  <c r="AF81" i="3"/>
  <c r="G472" i="3"/>
  <c r="H472" i="3" s="1"/>
  <c r="T80" i="3"/>
  <c r="R83" i="3"/>
  <c r="S83" i="3" s="1"/>
  <c r="AE82" i="3"/>
  <c r="AS476" i="3"/>
  <c r="AR475" i="3"/>
  <c r="E477" i="3"/>
  <c r="F477" i="3" s="1"/>
  <c r="G471" i="1"/>
  <c r="H471" i="1" s="1"/>
  <c r="E472" i="1"/>
  <c r="F472" i="1" s="1"/>
  <c r="AS472" i="1"/>
  <c r="AR471" i="1"/>
  <c r="AT472" i="3" l="1"/>
  <c r="AZ43" i="3"/>
  <c r="AW472" i="3"/>
  <c r="BR473" i="3"/>
  <c r="AU473" i="3"/>
  <c r="AV473" i="3" s="1"/>
  <c r="BL42" i="3"/>
  <c r="BM42" i="3"/>
  <c r="AP43" i="3" s="1"/>
  <c r="BR476" i="1"/>
  <c r="AU476" i="1"/>
  <c r="BO1256" i="1"/>
  <c r="BQ1255" i="1"/>
  <c r="AU1255" i="1" s="1"/>
  <c r="AV1255" i="1" s="1"/>
  <c r="BC108" i="1" s="1"/>
  <c r="BQ474" i="3"/>
  <c r="BO475" i="3"/>
  <c r="BO477" i="1"/>
  <c r="BQ477" i="1" s="1"/>
  <c r="AF82" i="3"/>
  <c r="G473" i="3"/>
  <c r="H473" i="3" s="1"/>
  <c r="T81" i="3"/>
  <c r="AS477" i="3"/>
  <c r="AR476" i="3"/>
  <c r="E478" i="3"/>
  <c r="F478" i="3" s="1"/>
  <c r="R84" i="3"/>
  <c r="S84" i="3" s="1"/>
  <c r="AE83" i="3"/>
  <c r="G472" i="1"/>
  <c r="H472" i="1" s="1"/>
  <c r="E473" i="1"/>
  <c r="F473" i="1" s="1"/>
  <c r="AS473" i="1"/>
  <c r="AR472" i="1"/>
  <c r="BR474" i="3" l="1"/>
  <c r="AU474" i="3"/>
  <c r="BA43" i="3"/>
  <c r="AW473" i="3"/>
  <c r="AT473" i="3"/>
  <c r="BR477" i="1"/>
  <c r="AU477" i="1"/>
  <c r="BO1257" i="1"/>
  <c r="BQ1256" i="1"/>
  <c r="AU1256" i="1" s="1"/>
  <c r="AV1256" i="1" s="1"/>
  <c r="BD108" i="1" s="1"/>
  <c r="BQ475" i="3"/>
  <c r="BO476" i="3"/>
  <c r="BO478" i="1"/>
  <c r="BQ478" i="1" s="1"/>
  <c r="AF83" i="3"/>
  <c r="G474" i="3"/>
  <c r="H474" i="3" s="1"/>
  <c r="T82" i="3"/>
  <c r="E479" i="3"/>
  <c r="F479" i="3" s="1"/>
  <c r="AR477" i="3"/>
  <c r="AS478" i="3"/>
  <c r="R85" i="3"/>
  <c r="S85" i="3" s="1"/>
  <c r="AE84" i="3"/>
  <c r="G473" i="1"/>
  <c r="H473" i="1" s="1"/>
  <c r="E474" i="1"/>
  <c r="F474" i="1" s="1"/>
  <c r="AS474" i="1"/>
  <c r="AR473" i="1"/>
  <c r="AV474" i="3" l="1"/>
  <c r="AT474" i="3"/>
  <c r="BR475" i="3"/>
  <c r="AU475" i="3"/>
  <c r="AV475" i="3" s="1"/>
  <c r="BR478" i="1"/>
  <c r="AU478" i="1"/>
  <c r="BQ1257" i="1"/>
  <c r="AU1257" i="1" s="1"/>
  <c r="AV1257" i="1" s="1"/>
  <c r="BE108" i="1" s="1"/>
  <c r="BO1258" i="1"/>
  <c r="BQ476" i="3"/>
  <c r="BO477" i="3"/>
  <c r="BO479" i="1"/>
  <c r="BQ479" i="1" s="1"/>
  <c r="AF84" i="3"/>
  <c r="G475" i="3"/>
  <c r="H475" i="3" s="1"/>
  <c r="T83" i="3"/>
  <c r="E480" i="3"/>
  <c r="F480" i="3" s="1"/>
  <c r="AE85" i="3"/>
  <c r="R86" i="3"/>
  <c r="S86" i="3" s="1"/>
  <c r="AS479" i="3"/>
  <c r="AR478" i="3"/>
  <c r="G474" i="1"/>
  <c r="H474" i="1" s="1"/>
  <c r="E475" i="1"/>
  <c r="F475" i="1" s="1"/>
  <c r="AS475" i="1"/>
  <c r="AR474" i="1"/>
  <c r="BC43" i="3" l="1"/>
  <c r="AW475" i="3"/>
  <c r="BR476" i="3"/>
  <c r="AU476" i="3"/>
  <c r="AT475" i="3"/>
  <c r="BB43" i="3"/>
  <c r="AW474" i="3"/>
  <c r="BR479" i="1"/>
  <c r="AU479" i="1"/>
  <c r="BO1259" i="1"/>
  <c r="BQ1258" i="1"/>
  <c r="AU1258" i="1" s="1"/>
  <c r="AV1258" i="1" s="1"/>
  <c r="BF108" i="1" s="1"/>
  <c r="BQ477" i="3"/>
  <c r="BO478" i="3"/>
  <c r="BO480" i="1"/>
  <c r="BQ480" i="1" s="1"/>
  <c r="AF85" i="3"/>
  <c r="G476" i="3"/>
  <c r="H476" i="3" s="1"/>
  <c r="T84" i="3"/>
  <c r="AR479" i="3"/>
  <c r="AS480" i="3"/>
  <c r="E481" i="3"/>
  <c r="F481" i="3" s="1"/>
  <c r="AE86" i="3"/>
  <c r="R87" i="3"/>
  <c r="S87" i="3" s="1"/>
  <c r="G475" i="1"/>
  <c r="H475" i="1" s="1"/>
  <c r="E476" i="1"/>
  <c r="F476" i="1" s="1"/>
  <c r="AS476" i="1"/>
  <c r="AR475" i="1"/>
  <c r="AV476" i="3" l="1"/>
  <c r="AT476" i="3"/>
  <c r="BR477" i="3"/>
  <c r="AU477" i="3"/>
  <c r="AV477" i="3" s="1"/>
  <c r="BR480" i="1"/>
  <c r="AU480" i="1"/>
  <c r="BQ1259" i="1"/>
  <c r="AU1259" i="1" s="1"/>
  <c r="AV1259" i="1" s="1"/>
  <c r="BG108" i="1" s="1"/>
  <c r="BO1260" i="1"/>
  <c r="BQ478" i="3"/>
  <c r="BO479" i="3"/>
  <c r="BO481" i="1"/>
  <c r="BQ481" i="1" s="1"/>
  <c r="AF86" i="3"/>
  <c r="G477" i="3"/>
  <c r="H477" i="3" s="1"/>
  <c r="T85" i="3"/>
  <c r="E482" i="3"/>
  <c r="F482" i="3" s="1"/>
  <c r="AS481" i="3"/>
  <c r="AR480" i="3"/>
  <c r="R88" i="3"/>
  <c r="S88" i="3" s="1"/>
  <c r="AE87" i="3"/>
  <c r="G476" i="1"/>
  <c r="H476" i="1" s="1"/>
  <c r="E477" i="1"/>
  <c r="F477" i="1" s="1"/>
  <c r="AS477" i="1"/>
  <c r="AR476" i="1"/>
  <c r="AT477" i="3" l="1"/>
  <c r="BR478" i="3"/>
  <c r="AU478" i="3"/>
  <c r="AV478" i="3" s="1"/>
  <c r="BE43" i="3"/>
  <c r="AW477" i="3"/>
  <c r="BD43" i="3"/>
  <c r="AW476" i="3"/>
  <c r="BR481" i="1"/>
  <c r="AU481" i="1"/>
  <c r="BO1261" i="1"/>
  <c r="BQ1260" i="1"/>
  <c r="AU1260" i="1" s="1"/>
  <c r="AV1260" i="1" s="1"/>
  <c r="BH108" i="1" s="1"/>
  <c r="BQ479" i="3"/>
  <c r="BO480" i="3"/>
  <c r="BO482" i="1"/>
  <c r="BQ482" i="1" s="1"/>
  <c r="AF87" i="3"/>
  <c r="G478" i="3"/>
  <c r="H478" i="3" s="1"/>
  <c r="T86" i="3"/>
  <c r="E483" i="3"/>
  <c r="F483" i="3" s="1"/>
  <c r="R89" i="3"/>
  <c r="S89" i="3" s="1"/>
  <c r="AE88" i="3"/>
  <c r="AR481" i="3"/>
  <c r="AS482" i="3"/>
  <c r="G477" i="1"/>
  <c r="H477" i="1" s="1"/>
  <c r="E478" i="1"/>
  <c r="F478" i="1" s="1"/>
  <c r="AS478" i="1"/>
  <c r="AR477" i="1"/>
  <c r="AT478" i="3" l="1"/>
  <c r="BF43" i="3"/>
  <c r="AW478" i="3"/>
  <c r="BR479" i="3"/>
  <c r="AU479" i="3"/>
  <c r="AV479" i="3" s="1"/>
  <c r="BR482" i="1"/>
  <c r="AU482" i="1"/>
  <c r="BQ1261" i="1"/>
  <c r="AU1261" i="1" s="1"/>
  <c r="AV1261" i="1" s="1"/>
  <c r="BI108" i="1" s="1"/>
  <c r="BO1262" i="1"/>
  <c r="BQ480" i="3"/>
  <c r="BO481" i="3"/>
  <c r="BO483" i="1"/>
  <c r="BQ483" i="1" s="1"/>
  <c r="AF88" i="3"/>
  <c r="G479" i="3"/>
  <c r="H479" i="3" s="1"/>
  <c r="T87" i="3"/>
  <c r="AR482" i="3"/>
  <c r="AS483" i="3"/>
  <c r="E484" i="3"/>
  <c r="F484" i="3" s="1"/>
  <c r="AE89" i="3"/>
  <c r="R90" i="3"/>
  <c r="S90" i="3" s="1"/>
  <c r="G478" i="1"/>
  <c r="H478" i="1" s="1"/>
  <c r="E479" i="1"/>
  <c r="F479" i="1" s="1"/>
  <c r="AS479" i="1"/>
  <c r="AR478" i="1"/>
  <c r="AT479" i="3" l="1"/>
  <c r="BG43" i="3"/>
  <c r="AW479" i="3"/>
  <c r="BR480" i="3"/>
  <c r="AU480" i="3"/>
  <c r="BR483" i="1"/>
  <c r="AU483" i="1"/>
  <c r="BO1263" i="1"/>
  <c r="BQ1262" i="1"/>
  <c r="AU1262" i="1" s="1"/>
  <c r="AV1262" i="1" s="1"/>
  <c r="BJ108" i="1" s="1"/>
  <c r="BQ481" i="3"/>
  <c r="BO482" i="3"/>
  <c r="BO484" i="1"/>
  <c r="BQ484" i="1" s="1"/>
  <c r="AF89" i="3"/>
  <c r="G480" i="3"/>
  <c r="H480" i="3" s="1"/>
  <c r="T88" i="3"/>
  <c r="AS484" i="3"/>
  <c r="AR483" i="3"/>
  <c r="E485" i="3"/>
  <c r="F485" i="3" s="1"/>
  <c r="AE90" i="3"/>
  <c r="R91" i="3"/>
  <c r="S91" i="3" s="1"/>
  <c r="G479" i="1"/>
  <c r="H479" i="1" s="1"/>
  <c r="E480" i="1"/>
  <c r="F480" i="1" s="1"/>
  <c r="AS480" i="1"/>
  <c r="AR479" i="1"/>
  <c r="AV480" i="3" l="1"/>
  <c r="AT480" i="3"/>
  <c r="BR481" i="3"/>
  <c r="AU481" i="3"/>
  <c r="AV481" i="3" s="1"/>
  <c r="BR484" i="1"/>
  <c r="AU484" i="1"/>
  <c r="BQ1263" i="1"/>
  <c r="AU1263" i="1" s="1"/>
  <c r="AV1263" i="1" s="1"/>
  <c r="BK108" i="1" s="1"/>
  <c r="BL108" i="1" s="1"/>
  <c r="BO1264" i="1"/>
  <c r="BQ482" i="3"/>
  <c r="BO483" i="3"/>
  <c r="BO485" i="1"/>
  <c r="BQ485" i="1" s="1"/>
  <c r="AF90" i="3"/>
  <c r="G481" i="3"/>
  <c r="H481" i="3" s="1"/>
  <c r="T89" i="3"/>
  <c r="AS485" i="3"/>
  <c r="AR484" i="3"/>
  <c r="R92" i="3"/>
  <c r="S92" i="3" s="1"/>
  <c r="AE91" i="3"/>
  <c r="E486" i="3"/>
  <c r="F486" i="3" s="1"/>
  <c r="G480" i="1"/>
  <c r="H480" i="1" s="1"/>
  <c r="E481" i="1"/>
  <c r="F481" i="1" s="1"/>
  <c r="AS481" i="1"/>
  <c r="AR480" i="1"/>
  <c r="BR482" i="3" l="1"/>
  <c r="AU482" i="3"/>
  <c r="AV482" i="3" s="1"/>
  <c r="BI43" i="3"/>
  <c r="AW481" i="3"/>
  <c r="AT481" i="3"/>
  <c r="BH43" i="3"/>
  <c r="AW480" i="3"/>
  <c r="BR485" i="1"/>
  <c r="AU485" i="1"/>
  <c r="BO1265" i="1"/>
  <c r="BQ1264" i="1"/>
  <c r="AU1264" i="1" s="1"/>
  <c r="AV1264" i="1" s="1"/>
  <c r="AZ109" i="1" s="1"/>
  <c r="BQ483" i="3"/>
  <c r="BO484" i="3"/>
  <c r="BO486" i="1"/>
  <c r="BQ486" i="1" s="1"/>
  <c r="AF91" i="3"/>
  <c r="G482" i="3"/>
  <c r="H482" i="3" s="1"/>
  <c r="T90" i="3"/>
  <c r="R93" i="3"/>
  <c r="S93" i="3" s="1"/>
  <c r="AE92" i="3"/>
  <c r="AR485" i="3"/>
  <c r="AS486" i="3"/>
  <c r="E487" i="3"/>
  <c r="F487" i="3" s="1"/>
  <c r="G481" i="1"/>
  <c r="H481" i="1" s="1"/>
  <c r="E482" i="1"/>
  <c r="F482" i="1" s="1"/>
  <c r="AS482" i="1"/>
  <c r="AR481" i="1"/>
  <c r="AT482" i="3" l="1"/>
  <c r="BR483" i="3"/>
  <c r="AU483" i="3"/>
  <c r="AV483" i="3" s="1"/>
  <c r="BJ43" i="3"/>
  <c r="AW482" i="3"/>
  <c r="BR486" i="1"/>
  <c r="AU486" i="1"/>
  <c r="BQ1265" i="1"/>
  <c r="AU1265" i="1" s="1"/>
  <c r="AV1265" i="1" s="1"/>
  <c r="BA109" i="1" s="1"/>
  <c r="BO1266" i="1"/>
  <c r="BQ484" i="3"/>
  <c r="BO485" i="3"/>
  <c r="BO487" i="1"/>
  <c r="BQ487" i="1" s="1"/>
  <c r="AF92" i="3"/>
  <c r="G483" i="3"/>
  <c r="H483" i="3" s="1"/>
  <c r="T91" i="3"/>
  <c r="AR486" i="3"/>
  <c r="AS487" i="3"/>
  <c r="E488" i="3"/>
  <c r="F488" i="3" s="1"/>
  <c r="AE93" i="3"/>
  <c r="R94" i="3"/>
  <c r="S94" i="3" s="1"/>
  <c r="G482" i="1"/>
  <c r="H482" i="1" s="1"/>
  <c r="E483" i="1"/>
  <c r="F483" i="1" s="1"/>
  <c r="AS483" i="1"/>
  <c r="AR482" i="1"/>
  <c r="BR484" i="3" l="1"/>
  <c r="AU484" i="3"/>
  <c r="AT483" i="3"/>
  <c r="BK43" i="3"/>
  <c r="AW483" i="3"/>
  <c r="BR487" i="1"/>
  <c r="AU487" i="1"/>
  <c r="BO1267" i="1"/>
  <c r="BQ1266" i="1"/>
  <c r="AU1266" i="1" s="1"/>
  <c r="AV1266" i="1" s="1"/>
  <c r="BB109" i="1" s="1"/>
  <c r="BQ485" i="3"/>
  <c r="BO486" i="3"/>
  <c r="BO488" i="1"/>
  <c r="BQ488" i="1" s="1"/>
  <c r="AF93" i="3"/>
  <c r="G484" i="3"/>
  <c r="H484" i="3" s="1"/>
  <c r="T92" i="3"/>
  <c r="E489" i="3"/>
  <c r="F489" i="3" s="1"/>
  <c r="AE94" i="3"/>
  <c r="R95" i="3"/>
  <c r="S95" i="3" s="1"/>
  <c r="AR487" i="3"/>
  <c r="AS488" i="3"/>
  <c r="G483" i="1"/>
  <c r="H483" i="1" s="1"/>
  <c r="E484" i="1"/>
  <c r="F484" i="1" s="1"/>
  <c r="AS484" i="1"/>
  <c r="AR483" i="1"/>
  <c r="BL43" i="3" l="1"/>
  <c r="BM43" i="3"/>
  <c r="AP44" i="3" s="1"/>
  <c r="BR485" i="3"/>
  <c r="AU485" i="3"/>
  <c r="AV485" i="3" s="1"/>
  <c r="AT484" i="3"/>
  <c r="AV484" i="3"/>
  <c r="BR488" i="1"/>
  <c r="AU488" i="1"/>
  <c r="BQ1267" i="1"/>
  <c r="AU1267" i="1" s="1"/>
  <c r="AV1267" i="1" s="1"/>
  <c r="BC109" i="1" s="1"/>
  <c r="BO1268" i="1"/>
  <c r="BQ486" i="3"/>
  <c r="BO487" i="3"/>
  <c r="BO489" i="1"/>
  <c r="BQ489" i="1" s="1"/>
  <c r="AF94" i="3"/>
  <c r="G485" i="3"/>
  <c r="H485" i="3" s="1"/>
  <c r="T93" i="3"/>
  <c r="E490" i="3"/>
  <c r="F490" i="3" s="1"/>
  <c r="R96" i="3"/>
  <c r="S96" i="3" s="1"/>
  <c r="AE95" i="3"/>
  <c r="AS489" i="3"/>
  <c r="AR488" i="3"/>
  <c r="G484" i="1"/>
  <c r="H484" i="1" s="1"/>
  <c r="E485" i="1"/>
  <c r="F485" i="1" s="1"/>
  <c r="AS485" i="1"/>
  <c r="AR484" i="1"/>
  <c r="AT485" i="3" l="1"/>
  <c r="AZ44" i="3"/>
  <c r="AW484" i="3"/>
  <c r="BA44" i="3"/>
  <c r="AW485" i="3"/>
  <c r="BR486" i="3"/>
  <c r="AU486" i="3"/>
  <c r="AV486" i="3" s="1"/>
  <c r="BR489" i="1"/>
  <c r="AU489" i="1"/>
  <c r="BO1269" i="1"/>
  <c r="BQ1268" i="1"/>
  <c r="AU1268" i="1" s="1"/>
  <c r="AV1268" i="1" s="1"/>
  <c r="BD109" i="1" s="1"/>
  <c r="BQ487" i="3"/>
  <c r="BO488" i="3"/>
  <c r="BO490" i="1"/>
  <c r="BQ490" i="1" s="1"/>
  <c r="AF95" i="3"/>
  <c r="G486" i="3"/>
  <c r="H486" i="3" s="1"/>
  <c r="T94" i="3"/>
  <c r="E491" i="3"/>
  <c r="F491" i="3" s="1"/>
  <c r="AE96" i="3"/>
  <c r="R97" i="3"/>
  <c r="S97" i="3" s="1"/>
  <c r="AR489" i="3"/>
  <c r="AS490" i="3"/>
  <c r="G485" i="1"/>
  <c r="H485" i="1" s="1"/>
  <c r="E486" i="1"/>
  <c r="F486" i="1" s="1"/>
  <c r="AS486" i="1"/>
  <c r="AR485" i="1"/>
  <c r="AT486" i="3" l="1"/>
  <c r="BR487" i="3"/>
  <c r="AU487" i="3"/>
  <c r="AV487" i="3" s="1"/>
  <c r="BB44" i="3"/>
  <c r="AW486" i="3"/>
  <c r="BR490" i="1"/>
  <c r="AU490" i="1"/>
  <c r="BQ1269" i="1"/>
  <c r="AU1269" i="1" s="1"/>
  <c r="AV1269" i="1" s="1"/>
  <c r="BE109" i="1" s="1"/>
  <c r="BO1270" i="1"/>
  <c r="BQ488" i="3"/>
  <c r="BO489" i="3"/>
  <c r="BO491" i="1"/>
  <c r="BQ491" i="1" s="1"/>
  <c r="AF96" i="3"/>
  <c r="G487" i="3"/>
  <c r="H487" i="3" s="1"/>
  <c r="T95" i="3"/>
  <c r="E492" i="3"/>
  <c r="F492" i="3" s="1"/>
  <c r="AR490" i="3"/>
  <c r="AS491" i="3"/>
  <c r="AE97" i="3"/>
  <c r="R98" i="3"/>
  <c r="S98" i="3" s="1"/>
  <c r="G486" i="1"/>
  <c r="H486" i="1" s="1"/>
  <c r="E487" i="1"/>
  <c r="F487" i="1" s="1"/>
  <c r="AS487" i="1"/>
  <c r="AR486" i="1"/>
  <c r="BR488" i="3" l="1"/>
  <c r="AU488" i="3"/>
  <c r="AT487" i="3"/>
  <c r="BC44" i="3"/>
  <c r="AW487" i="3"/>
  <c r="BR491" i="1"/>
  <c r="AU491" i="1"/>
  <c r="BO1271" i="1"/>
  <c r="BQ1270" i="1"/>
  <c r="AU1270" i="1" s="1"/>
  <c r="AV1270" i="1" s="1"/>
  <c r="BF109" i="1" s="1"/>
  <c r="BQ489" i="3"/>
  <c r="BO490" i="3"/>
  <c r="BO492" i="1"/>
  <c r="BQ492" i="1" s="1"/>
  <c r="AF97" i="3"/>
  <c r="G488" i="3"/>
  <c r="H488" i="3" s="1"/>
  <c r="T96" i="3"/>
  <c r="R99" i="3"/>
  <c r="S99" i="3" s="1"/>
  <c r="AE98" i="3"/>
  <c r="AR491" i="3"/>
  <c r="AS492" i="3"/>
  <c r="E493" i="3"/>
  <c r="F493" i="3" s="1"/>
  <c r="G487" i="1"/>
  <c r="H487" i="1" s="1"/>
  <c r="E488" i="1"/>
  <c r="F488" i="1" s="1"/>
  <c r="AS488" i="1"/>
  <c r="AR487" i="1"/>
  <c r="AV488" i="3" l="1"/>
  <c r="AT488" i="3"/>
  <c r="BR489" i="3"/>
  <c r="AU489" i="3"/>
  <c r="AV489" i="3" s="1"/>
  <c r="BR492" i="1"/>
  <c r="AU492" i="1"/>
  <c r="BQ1271" i="1"/>
  <c r="AU1271" i="1" s="1"/>
  <c r="AV1271" i="1" s="1"/>
  <c r="BG109" i="1" s="1"/>
  <c r="BO1272" i="1"/>
  <c r="BQ490" i="3"/>
  <c r="BO491" i="3"/>
  <c r="BO493" i="1"/>
  <c r="BQ493" i="1" s="1"/>
  <c r="AF98" i="3"/>
  <c r="G489" i="3"/>
  <c r="H489" i="3" s="1"/>
  <c r="T97" i="3"/>
  <c r="AS493" i="3"/>
  <c r="AR492" i="3"/>
  <c r="R100" i="3"/>
  <c r="S100" i="3" s="1"/>
  <c r="AE99" i="3"/>
  <c r="E494" i="3"/>
  <c r="F494" i="3" s="1"/>
  <c r="G488" i="1"/>
  <c r="H488" i="1" s="1"/>
  <c r="E489" i="1"/>
  <c r="F489" i="1" s="1"/>
  <c r="AS489" i="1"/>
  <c r="AR488" i="1"/>
  <c r="BE44" i="3" l="1"/>
  <c r="AW489" i="3"/>
  <c r="AT489" i="3"/>
  <c r="BR490" i="3"/>
  <c r="AU490" i="3"/>
  <c r="AV490" i="3" s="1"/>
  <c r="BD44" i="3"/>
  <c r="AW488" i="3"/>
  <c r="BR493" i="1"/>
  <c r="AU493" i="1"/>
  <c r="BO1273" i="1"/>
  <c r="BQ1272" i="1"/>
  <c r="AU1272" i="1" s="1"/>
  <c r="AV1272" i="1" s="1"/>
  <c r="BH109" i="1" s="1"/>
  <c r="BQ491" i="3"/>
  <c r="BO492" i="3"/>
  <c r="BO494" i="1"/>
  <c r="BQ494" i="1" s="1"/>
  <c r="AF99" i="3"/>
  <c r="G490" i="3"/>
  <c r="H490" i="3" s="1"/>
  <c r="T98" i="3"/>
  <c r="E495" i="3"/>
  <c r="F495" i="3" s="1"/>
  <c r="AR493" i="3"/>
  <c r="AS494" i="3"/>
  <c r="R101" i="3"/>
  <c r="S101" i="3" s="1"/>
  <c r="AE100" i="3"/>
  <c r="G489" i="1"/>
  <c r="H489" i="1" s="1"/>
  <c r="E490" i="1"/>
  <c r="F490" i="1" s="1"/>
  <c r="AS490" i="1"/>
  <c r="AR489" i="1"/>
  <c r="BF44" i="3" l="1"/>
  <c r="AW490" i="3"/>
  <c r="BR491" i="3"/>
  <c r="AU491" i="3"/>
  <c r="AV491" i="3" s="1"/>
  <c r="AT490" i="3"/>
  <c r="BR494" i="1"/>
  <c r="AU494" i="1"/>
  <c r="BQ1273" i="1"/>
  <c r="AU1273" i="1" s="1"/>
  <c r="AV1273" i="1" s="1"/>
  <c r="BI109" i="1" s="1"/>
  <c r="BO1274" i="1"/>
  <c r="BQ492" i="3"/>
  <c r="BO493" i="3"/>
  <c r="BO495" i="1"/>
  <c r="BQ495" i="1" s="1"/>
  <c r="AF100" i="3"/>
  <c r="G491" i="3"/>
  <c r="H491" i="3" s="1"/>
  <c r="T99" i="3"/>
  <c r="AR494" i="3"/>
  <c r="AS495" i="3"/>
  <c r="AE101" i="3"/>
  <c r="R102" i="3"/>
  <c r="S102" i="3" s="1"/>
  <c r="E496" i="3"/>
  <c r="F496" i="3" s="1"/>
  <c r="G490" i="1"/>
  <c r="H490" i="1" s="1"/>
  <c r="E491" i="1"/>
  <c r="F491" i="1" s="1"/>
  <c r="AS491" i="1"/>
  <c r="AR490" i="1"/>
  <c r="BR492" i="3" l="1"/>
  <c r="AU492" i="3"/>
  <c r="BG44" i="3"/>
  <c r="AW491" i="3"/>
  <c r="AT491" i="3"/>
  <c r="BR495" i="1"/>
  <c r="AU495" i="1"/>
  <c r="BO1275" i="1"/>
  <c r="BQ1274" i="1"/>
  <c r="AU1274" i="1" s="1"/>
  <c r="AV1274" i="1" s="1"/>
  <c r="BJ109" i="1" s="1"/>
  <c r="BQ493" i="3"/>
  <c r="BO494" i="3"/>
  <c r="BO496" i="1"/>
  <c r="BQ496" i="1" s="1"/>
  <c r="AF101" i="3"/>
  <c r="G492" i="3"/>
  <c r="H492" i="3" s="1"/>
  <c r="T100" i="3"/>
  <c r="E497" i="3"/>
  <c r="F497" i="3" s="1"/>
  <c r="AE102" i="3"/>
  <c r="R103" i="3"/>
  <c r="S103" i="3" s="1"/>
  <c r="AR495" i="3"/>
  <c r="AS496" i="3"/>
  <c r="G491" i="1"/>
  <c r="H491" i="1" s="1"/>
  <c r="E492" i="1"/>
  <c r="F492" i="1" s="1"/>
  <c r="AS492" i="1"/>
  <c r="AR491" i="1"/>
  <c r="BR493" i="3" l="1"/>
  <c r="AU493" i="3"/>
  <c r="AV493" i="3" s="1"/>
  <c r="AT492" i="3"/>
  <c r="AV492" i="3"/>
  <c r="BR496" i="1"/>
  <c r="AU496" i="1"/>
  <c r="BQ1275" i="1"/>
  <c r="AU1275" i="1" s="1"/>
  <c r="AV1275" i="1" s="1"/>
  <c r="BK109" i="1" s="1"/>
  <c r="BL109" i="1" s="1"/>
  <c r="BO1276" i="1"/>
  <c r="BQ494" i="3"/>
  <c r="BO495" i="3"/>
  <c r="BO497" i="1"/>
  <c r="BQ497" i="1" s="1"/>
  <c r="AF102" i="3"/>
  <c r="G493" i="3"/>
  <c r="H493" i="3" s="1"/>
  <c r="T101" i="3"/>
  <c r="AS497" i="3"/>
  <c r="AR496" i="3"/>
  <c r="AE103" i="3"/>
  <c r="R104" i="3"/>
  <c r="S104" i="3" s="1"/>
  <c r="E498" i="3"/>
  <c r="F498" i="3" s="1"/>
  <c r="G492" i="1"/>
  <c r="H492" i="1" s="1"/>
  <c r="E493" i="1"/>
  <c r="F493" i="1" s="1"/>
  <c r="AS493" i="1"/>
  <c r="AR492" i="1"/>
  <c r="BH44" i="3" l="1"/>
  <c r="AW492" i="3"/>
  <c r="BR494" i="3"/>
  <c r="AU494" i="3"/>
  <c r="AT493" i="3"/>
  <c r="BI44" i="3"/>
  <c r="AW493" i="3"/>
  <c r="BR497" i="1"/>
  <c r="AU497" i="1"/>
  <c r="BO1277" i="1"/>
  <c r="BQ1276" i="1"/>
  <c r="AU1276" i="1" s="1"/>
  <c r="AV1276" i="1" s="1"/>
  <c r="AZ110" i="1" s="1"/>
  <c r="BQ495" i="3"/>
  <c r="BO496" i="3"/>
  <c r="BO498" i="1"/>
  <c r="BQ498" i="1" s="1"/>
  <c r="AF103" i="3"/>
  <c r="G494" i="3"/>
  <c r="H494" i="3" s="1"/>
  <c r="T102" i="3"/>
  <c r="AR497" i="3"/>
  <c r="AS498" i="3"/>
  <c r="R105" i="3"/>
  <c r="S105" i="3" s="1"/>
  <c r="AE104" i="3"/>
  <c r="E499" i="3"/>
  <c r="F499" i="3" s="1"/>
  <c r="G493" i="1"/>
  <c r="H493" i="1" s="1"/>
  <c r="E494" i="1"/>
  <c r="F494" i="1" s="1"/>
  <c r="AS494" i="1"/>
  <c r="AR493" i="1"/>
  <c r="BR495" i="3" l="1"/>
  <c r="AU495" i="3"/>
  <c r="AV495" i="3" s="1"/>
  <c r="AV494" i="3"/>
  <c r="AT494" i="3"/>
  <c r="BR498" i="1"/>
  <c r="AU498" i="1"/>
  <c r="BQ1277" i="1"/>
  <c r="AU1277" i="1" s="1"/>
  <c r="AV1277" i="1" s="1"/>
  <c r="BA110" i="1" s="1"/>
  <c r="BO1278" i="1"/>
  <c r="BQ496" i="3"/>
  <c r="BO497" i="3"/>
  <c r="BO499" i="1"/>
  <c r="BQ499" i="1" s="1"/>
  <c r="AF104" i="3"/>
  <c r="G495" i="3"/>
  <c r="H495" i="3" s="1"/>
  <c r="T103" i="3"/>
  <c r="AR498" i="3"/>
  <c r="AS499" i="3"/>
  <c r="E500" i="3"/>
  <c r="F500" i="3" s="1"/>
  <c r="R106" i="3"/>
  <c r="S106" i="3" s="1"/>
  <c r="AE105" i="3"/>
  <c r="G494" i="1"/>
  <c r="H494" i="1" s="1"/>
  <c r="E495" i="1"/>
  <c r="F495" i="1" s="1"/>
  <c r="AS495" i="1"/>
  <c r="AR494" i="1"/>
  <c r="AT495" i="3" l="1"/>
  <c r="BR496" i="3"/>
  <c r="AU496" i="3"/>
  <c r="AV496" i="3" s="1"/>
  <c r="BJ44" i="3"/>
  <c r="AW494" i="3"/>
  <c r="BK44" i="3"/>
  <c r="AW495" i="3"/>
  <c r="BR499" i="1"/>
  <c r="AU499" i="1"/>
  <c r="BO1279" i="1"/>
  <c r="BQ1278" i="1"/>
  <c r="AU1278" i="1" s="1"/>
  <c r="AV1278" i="1" s="1"/>
  <c r="BB110" i="1" s="1"/>
  <c r="BQ497" i="3"/>
  <c r="BO498" i="3"/>
  <c r="BO500" i="1"/>
  <c r="BQ500" i="1" s="1"/>
  <c r="AF105" i="3"/>
  <c r="G496" i="3"/>
  <c r="H496" i="3" s="1"/>
  <c r="T104" i="3"/>
  <c r="AE106" i="3"/>
  <c r="R107" i="3"/>
  <c r="S107" i="3" s="1"/>
  <c r="E501" i="3"/>
  <c r="F501" i="3" s="1"/>
  <c r="AS500" i="3"/>
  <c r="AR499" i="3"/>
  <c r="G495" i="1"/>
  <c r="H495" i="1" s="1"/>
  <c r="E496" i="1"/>
  <c r="F496" i="1" s="1"/>
  <c r="AS496" i="1"/>
  <c r="AR495" i="1"/>
  <c r="AZ45" i="3" l="1"/>
  <c r="AW496" i="3"/>
  <c r="BM44" i="3"/>
  <c r="AP45" i="3" s="1"/>
  <c r="BL44" i="3"/>
  <c r="BR497" i="3"/>
  <c r="AU497" i="3"/>
  <c r="AV497" i="3" s="1"/>
  <c r="AT496" i="3"/>
  <c r="BR500" i="1"/>
  <c r="AU500" i="1"/>
  <c r="BQ1279" i="1"/>
  <c r="AU1279" i="1" s="1"/>
  <c r="AV1279" i="1" s="1"/>
  <c r="BC110" i="1" s="1"/>
  <c r="BO1280" i="1"/>
  <c r="BQ498" i="3"/>
  <c r="BO499" i="3"/>
  <c r="BO501" i="1"/>
  <c r="BQ501" i="1" s="1"/>
  <c r="AF106" i="3"/>
  <c r="G497" i="3"/>
  <c r="H497" i="3" s="1"/>
  <c r="T105" i="3"/>
  <c r="AE107" i="3"/>
  <c r="R108" i="3"/>
  <c r="S108" i="3" s="1"/>
  <c r="E502" i="3"/>
  <c r="F502" i="3" s="1"/>
  <c r="AS501" i="3"/>
  <c r="AR500" i="3"/>
  <c r="G496" i="1"/>
  <c r="H496" i="1" s="1"/>
  <c r="E497" i="1"/>
  <c r="F497" i="1" s="1"/>
  <c r="AS497" i="1"/>
  <c r="AR496" i="1"/>
  <c r="AT497" i="3" l="1"/>
  <c r="BA45" i="3"/>
  <c r="AW497" i="3"/>
  <c r="BR498" i="3"/>
  <c r="AU498" i="3"/>
  <c r="BR501" i="1"/>
  <c r="AU501" i="1"/>
  <c r="BO1281" i="1"/>
  <c r="BQ1280" i="1"/>
  <c r="AU1280" i="1" s="1"/>
  <c r="AV1280" i="1" s="1"/>
  <c r="BD110" i="1" s="1"/>
  <c r="BQ499" i="3"/>
  <c r="BO500" i="3"/>
  <c r="BO502" i="1"/>
  <c r="BQ502" i="1" s="1"/>
  <c r="AF107" i="3"/>
  <c r="G498" i="3"/>
  <c r="H498" i="3" s="1"/>
  <c r="T106" i="3"/>
  <c r="AE108" i="3"/>
  <c r="R109" i="3"/>
  <c r="S109" i="3" s="1"/>
  <c r="AR501" i="3"/>
  <c r="AS502" i="3"/>
  <c r="E503" i="3"/>
  <c r="F503" i="3" s="1"/>
  <c r="G497" i="1"/>
  <c r="H497" i="1" s="1"/>
  <c r="E498" i="1"/>
  <c r="F498" i="1" s="1"/>
  <c r="AS498" i="1"/>
  <c r="AR497" i="1"/>
  <c r="AT498" i="3" l="1"/>
  <c r="AV498" i="3"/>
  <c r="BR499" i="3"/>
  <c r="AU499" i="3"/>
  <c r="AV499" i="3" s="1"/>
  <c r="BR502" i="1"/>
  <c r="AU502" i="1"/>
  <c r="BQ1281" i="1"/>
  <c r="AU1281" i="1" s="1"/>
  <c r="AV1281" i="1" s="1"/>
  <c r="BE110" i="1" s="1"/>
  <c r="BO1282" i="1"/>
  <c r="BQ500" i="3"/>
  <c r="BO501" i="3"/>
  <c r="BO503" i="1"/>
  <c r="BQ503" i="1" s="1"/>
  <c r="AF108" i="3"/>
  <c r="G499" i="3"/>
  <c r="H499" i="3" s="1"/>
  <c r="T107" i="3"/>
  <c r="E504" i="3"/>
  <c r="F504" i="3" s="1"/>
  <c r="AR502" i="3"/>
  <c r="AS503" i="3"/>
  <c r="AE109" i="3"/>
  <c r="R110" i="3"/>
  <c r="S110" i="3" s="1"/>
  <c r="G498" i="1"/>
  <c r="H498" i="1" s="1"/>
  <c r="E499" i="1"/>
  <c r="F499" i="1" s="1"/>
  <c r="AS499" i="1"/>
  <c r="AR498" i="1"/>
  <c r="BR500" i="3" l="1"/>
  <c r="AU500" i="3"/>
  <c r="AV500" i="3" s="1"/>
  <c r="BC45" i="3"/>
  <c r="AW499" i="3"/>
  <c r="BB45" i="3"/>
  <c r="AW498" i="3"/>
  <c r="AT499" i="3"/>
  <c r="BR503" i="1"/>
  <c r="AU503" i="1"/>
  <c r="BO1283" i="1"/>
  <c r="BQ1282" i="1"/>
  <c r="AU1282" i="1" s="1"/>
  <c r="AV1282" i="1" s="1"/>
  <c r="BF110" i="1" s="1"/>
  <c r="BQ501" i="3"/>
  <c r="BO502" i="3"/>
  <c r="BO504" i="1"/>
  <c r="BQ504" i="1" s="1"/>
  <c r="AF109" i="3"/>
  <c r="G500" i="3"/>
  <c r="H500" i="3" s="1"/>
  <c r="T108" i="3"/>
  <c r="AS504" i="3"/>
  <c r="AR503" i="3"/>
  <c r="AE110" i="3"/>
  <c r="R111" i="3"/>
  <c r="S111" i="3" s="1"/>
  <c r="E505" i="3"/>
  <c r="F505" i="3" s="1"/>
  <c r="G499" i="1"/>
  <c r="H499" i="1" s="1"/>
  <c r="E500" i="1"/>
  <c r="F500" i="1" s="1"/>
  <c r="AS500" i="1"/>
  <c r="AR499" i="1"/>
  <c r="AT500" i="3" l="1"/>
  <c r="BR501" i="3"/>
  <c r="AU501" i="3"/>
  <c r="AV501" i="3" s="1"/>
  <c r="BD45" i="3"/>
  <c r="AW500" i="3"/>
  <c r="BR504" i="1"/>
  <c r="AU504" i="1"/>
  <c r="BQ1283" i="1"/>
  <c r="AU1283" i="1" s="1"/>
  <c r="AV1283" i="1" s="1"/>
  <c r="BG110" i="1" s="1"/>
  <c r="BO1284" i="1"/>
  <c r="BQ502" i="3"/>
  <c r="BO503" i="3"/>
  <c r="BO505" i="1"/>
  <c r="BQ505" i="1" s="1"/>
  <c r="AF110" i="3"/>
  <c r="G501" i="3"/>
  <c r="H501" i="3" s="1"/>
  <c r="T109" i="3"/>
  <c r="E506" i="3"/>
  <c r="F506" i="3" s="1"/>
  <c r="AR504" i="3"/>
  <c r="AS505" i="3"/>
  <c r="AE111" i="3"/>
  <c r="R112" i="3"/>
  <c r="S112" i="3" s="1"/>
  <c r="G500" i="1"/>
  <c r="H500" i="1" s="1"/>
  <c r="E501" i="1"/>
  <c r="F501" i="1" s="1"/>
  <c r="AS501" i="1"/>
  <c r="AR500" i="1"/>
  <c r="AT501" i="3" l="1"/>
  <c r="BR502" i="3"/>
  <c r="AU502" i="3"/>
  <c r="BE45" i="3"/>
  <c r="AW501" i="3"/>
  <c r="BR505" i="1"/>
  <c r="AU505" i="1"/>
  <c r="BO1285" i="1"/>
  <c r="BQ1284" i="1"/>
  <c r="AU1284" i="1" s="1"/>
  <c r="AV1284" i="1" s="1"/>
  <c r="BH110" i="1" s="1"/>
  <c r="BQ503" i="3"/>
  <c r="BO504" i="3"/>
  <c r="BO506" i="1"/>
  <c r="BQ506" i="1" s="1"/>
  <c r="AF111" i="3"/>
  <c r="G502" i="3"/>
  <c r="H502" i="3" s="1"/>
  <c r="T110" i="3"/>
  <c r="E507" i="3"/>
  <c r="F507" i="3" s="1"/>
  <c r="R113" i="3"/>
  <c r="S113" i="3" s="1"/>
  <c r="AE112" i="3"/>
  <c r="AS506" i="3"/>
  <c r="AR505" i="3"/>
  <c r="G501" i="1"/>
  <c r="H501" i="1" s="1"/>
  <c r="E502" i="1"/>
  <c r="F502" i="1" s="1"/>
  <c r="AS502" i="1"/>
  <c r="AR501" i="1"/>
  <c r="AT502" i="3" l="1"/>
  <c r="AV502" i="3"/>
  <c r="BR503" i="3"/>
  <c r="AU503" i="3"/>
  <c r="AV503" i="3" s="1"/>
  <c r="BR506" i="1"/>
  <c r="AU506" i="1"/>
  <c r="BQ1285" i="1"/>
  <c r="AU1285" i="1" s="1"/>
  <c r="AV1285" i="1" s="1"/>
  <c r="BI110" i="1" s="1"/>
  <c r="BO1286" i="1"/>
  <c r="BQ504" i="3"/>
  <c r="BO505" i="3"/>
  <c r="BO507" i="1"/>
  <c r="BQ507" i="1" s="1"/>
  <c r="AF112" i="3"/>
  <c r="G503" i="3"/>
  <c r="H503" i="3" s="1"/>
  <c r="T111" i="3"/>
  <c r="R114" i="3"/>
  <c r="S114" i="3" s="1"/>
  <c r="AE113" i="3"/>
  <c r="AR506" i="3"/>
  <c r="AS507" i="3"/>
  <c r="E508" i="3"/>
  <c r="F508" i="3" s="1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BF45" i="3" l="1"/>
  <c r="AW502" i="3"/>
  <c r="AT503" i="3"/>
  <c r="BG45" i="3"/>
  <c r="AW503" i="3"/>
  <c r="BR504" i="3"/>
  <c r="AU504" i="3"/>
  <c r="BR507" i="1"/>
  <c r="AU507" i="1"/>
  <c r="BO1287" i="1"/>
  <c r="BQ1286" i="1"/>
  <c r="AU1286" i="1" s="1"/>
  <c r="AV1286" i="1" s="1"/>
  <c r="BJ110" i="1" s="1"/>
  <c r="BQ505" i="3"/>
  <c r="BO506" i="3"/>
  <c r="BO508" i="1"/>
  <c r="BQ508" i="1" s="1"/>
  <c r="F503" i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AF113" i="3"/>
  <c r="G504" i="3"/>
  <c r="H504" i="3" s="1"/>
  <c r="T112" i="3"/>
  <c r="AE114" i="3"/>
  <c r="R115" i="3"/>
  <c r="S115" i="3" s="1"/>
  <c r="AR507" i="3"/>
  <c r="AS508" i="3"/>
  <c r="E509" i="3"/>
  <c r="F509" i="3" s="1"/>
  <c r="G503" i="1"/>
  <c r="H503" i="1" s="1"/>
  <c r="G504" i="1"/>
  <c r="AS504" i="1"/>
  <c r="AR503" i="1"/>
  <c r="BR505" i="3" l="1"/>
  <c r="AU505" i="3"/>
  <c r="AV505" i="3" s="1"/>
  <c r="AV504" i="3"/>
  <c r="AT504" i="3"/>
  <c r="AT505" i="3" s="1"/>
  <c r="BR508" i="1"/>
  <c r="AU508" i="1"/>
  <c r="BQ1287" i="1"/>
  <c r="AU1287" i="1" s="1"/>
  <c r="AV1287" i="1" s="1"/>
  <c r="BK110" i="1" s="1"/>
  <c r="BL110" i="1" s="1"/>
  <c r="BO1288" i="1"/>
  <c r="BQ506" i="3"/>
  <c r="BO507" i="3"/>
  <c r="BO509" i="1"/>
  <c r="BQ509" i="1" s="1"/>
  <c r="AF114" i="3"/>
  <c r="G505" i="3"/>
  <c r="H505" i="3" s="1"/>
  <c r="T113" i="3"/>
  <c r="E510" i="3"/>
  <c r="F510" i="3" s="1"/>
  <c r="AE115" i="3"/>
  <c r="R116" i="3"/>
  <c r="S116" i="3" s="1"/>
  <c r="AS509" i="3"/>
  <c r="AR508" i="3"/>
  <c r="G505" i="1"/>
  <c r="H504" i="1"/>
  <c r="AS505" i="1"/>
  <c r="AR504" i="1"/>
  <c r="BR506" i="3" l="1"/>
  <c r="AU506" i="3"/>
  <c r="BH45" i="3"/>
  <c r="AW504" i="3"/>
  <c r="BI45" i="3"/>
  <c r="AW505" i="3"/>
  <c r="BR509" i="1"/>
  <c r="AU509" i="1"/>
  <c r="BO1289" i="1"/>
  <c r="BQ1288" i="1"/>
  <c r="AU1288" i="1" s="1"/>
  <c r="AV1288" i="1" s="1"/>
  <c r="AZ111" i="1" s="1"/>
  <c r="BQ507" i="3"/>
  <c r="BO508" i="3"/>
  <c r="BO510" i="1"/>
  <c r="BQ510" i="1" s="1"/>
  <c r="AF115" i="3"/>
  <c r="G506" i="3"/>
  <c r="H506" i="3" s="1"/>
  <c r="T114" i="3"/>
  <c r="E511" i="3"/>
  <c r="F511" i="3" s="1"/>
  <c r="AE116" i="3"/>
  <c r="R117" i="3"/>
  <c r="S117" i="3" s="1"/>
  <c r="AR509" i="3"/>
  <c r="AS510" i="3"/>
  <c r="G506" i="1"/>
  <c r="H505" i="1"/>
  <c r="AS506" i="1"/>
  <c r="AR505" i="1"/>
  <c r="BR507" i="3" l="1"/>
  <c r="AU507" i="3"/>
  <c r="AV507" i="3" s="1"/>
  <c r="AV506" i="3"/>
  <c r="AT506" i="3"/>
  <c r="BR510" i="1"/>
  <c r="AU510" i="1"/>
  <c r="BQ1289" i="1"/>
  <c r="AU1289" i="1" s="1"/>
  <c r="AV1289" i="1" s="1"/>
  <c r="BA111" i="1" s="1"/>
  <c r="BO1290" i="1"/>
  <c r="BQ508" i="3"/>
  <c r="BO509" i="3"/>
  <c r="BO511" i="1"/>
  <c r="BQ511" i="1" s="1"/>
  <c r="AF116" i="3"/>
  <c r="G507" i="3"/>
  <c r="H507" i="3" s="1"/>
  <c r="T115" i="3"/>
  <c r="AE117" i="3"/>
  <c r="R118" i="3"/>
  <c r="S118" i="3" s="1"/>
  <c r="AS511" i="3"/>
  <c r="AR510" i="3"/>
  <c r="E512" i="3"/>
  <c r="F512" i="3" s="1"/>
  <c r="G507" i="1"/>
  <c r="H506" i="1"/>
  <c r="AS507" i="1"/>
  <c r="AR506" i="1"/>
  <c r="BR508" i="3" l="1"/>
  <c r="AU508" i="3"/>
  <c r="AV508" i="3" s="1"/>
  <c r="AT507" i="3"/>
  <c r="BJ45" i="3"/>
  <c r="AW506" i="3"/>
  <c r="BK45" i="3"/>
  <c r="AW507" i="3"/>
  <c r="BR511" i="1"/>
  <c r="AU511" i="1"/>
  <c r="BO1291" i="1"/>
  <c r="BQ1290" i="1"/>
  <c r="AU1290" i="1" s="1"/>
  <c r="AV1290" i="1" s="1"/>
  <c r="BB111" i="1" s="1"/>
  <c r="BQ509" i="3"/>
  <c r="BO510" i="3"/>
  <c r="BO512" i="1"/>
  <c r="BQ512" i="1" s="1"/>
  <c r="AF117" i="3"/>
  <c r="G508" i="3"/>
  <c r="H508" i="3" s="1"/>
  <c r="T116" i="3"/>
  <c r="AR511" i="3"/>
  <c r="AS512" i="3"/>
  <c r="AE118" i="3"/>
  <c r="R119" i="3"/>
  <c r="S119" i="3" s="1"/>
  <c r="E513" i="3"/>
  <c r="F513" i="3" s="1"/>
  <c r="G508" i="1"/>
  <c r="H507" i="1"/>
  <c r="AS508" i="1"/>
  <c r="AR507" i="1"/>
  <c r="AT508" i="3" l="1"/>
  <c r="BR509" i="3"/>
  <c r="AU509" i="3"/>
  <c r="AV509" i="3" s="1"/>
  <c r="BM45" i="3"/>
  <c r="AP46" i="3" s="1"/>
  <c r="BL45" i="3"/>
  <c r="AZ46" i="3"/>
  <c r="AW508" i="3"/>
  <c r="BR512" i="1"/>
  <c r="AU512" i="1"/>
  <c r="BQ1291" i="1"/>
  <c r="AU1291" i="1" s="1"/>
  <c r="AV1291" i="1" s="1"/>
  <c r="BC111" i="1" s="1"/>
  <c r="BO1292" i="1"/>
  <c r="BQ510" i="3"/>
  <c r="BO511" i="3"/>
  <c r="BO513" i="1"/>
  <c r="BQ513" i="1" s="1"/>
  <c r="AF118" i="3"/>
  <c r="G509" i="3"/>
  <c r="H509" i="3" s="1"/>
  <c r="T117" i="3"/>
  <c r="R120" i="3"/>
  <c r="S120" i="3" s="1"/>
  <c r="AE119" i="3"/>
  <c r="E514" i="3"/>
  <c r="F514" i="3" s="1"/>
  <c r="AS513" i="3"/>
  <c r="AR512" i="3"/>
  <c r="G509" i="1"/>
  <c r="H508" i="1"/>
  <c r="AS509" i="1"/>
  <c r="AR508" i="1"/>
  <c r="AT509" i="3" l="1"/>
  <c r="BR510" i="3"/>
  <c r="AU510" i="3"/>
  <c r="BA46" i="3"/>
  <c r="AW509" i="3"/>
  <c r="BR513" i="1"/>
  <c r="AU513" i="1"/>
  <c r="BO1293" i="1"/>
  <c r="BQ1292" i="1"/>
  <c r="AU1292" i="1" s="1"/>
  <c r="AV1292" i="1" s="1"/>
  <c r="BD111" i="1" s="1"/>
  <c r="BQ511" i="3"/>
  <c r="BO512" i="3"/>
  <c r="BO514" i="1"/>
  <c r="BQ514" i="1" s="1"/>
  <c r="AF119" i="3"/>
  <c r="G510" i="3"/>
  <c r="H510" i="3" s="1"/>
  <c r="T118" i="3"/>
  <c r="E515" i="3"/>
  <c r="F515" i="3" s="1"/>
  <c r="R121" i="3"/>
  <c r="S121" i="3" s="1"/>
  <c r="AE120" i="3"/>
  <c r="AS514" i="3"/>
  <c r="AR513" i="3"/>
  <c r="G510" i="1"/>
  <c r="H509" i="1"/>
  <c r="AS510" i="1"/>
  <c r="AR509" i="1"/>
  <c r="AT510" i="3" l="1"/>
  <c r="AV510" i="3"/>
  <c r="BR511" i="3"/>
  <c r="AU511" i="3"/>
  <c r="AV511" i="3" s="1"/>
  <c r="BR514" i="1"/>
  <c r="AU514" i="1"/>
  <c r="BQ1293" i="1"/>
  <c r="AU1293" i="1" s="1"/>
  <c r="AV1293" i="1" s="1"/>
  <c r="BE111" i="1" s="1"/>
  <c r="BO1294" i="1"/>
  <c r="BQ512" i="3"/>
  <c r="BO513" i="3"/>
  <c r="BO515" i="1"/>
  <c r="BQ515" i="1" s="1"/>
  <c r="AF120" i="3"/>
  <c r="G511" i="3"/>
  <c r="H511" i="3" s="1"/>
  <c r="T119" i="3"/>
  <c r="R122" i="3"/>
  <c r="S122" i="3" s="1"/>
  <c r="AE121" i="3"/>
  <c r="AS515" i="3"/>
  <c r="AR514" i="3"/>
  <c r="E516" i="3"/>
  <c r="F516" i="3" s="1"/>
  <c r="G511" i="1"/>
  <c r="H510" i="1"/>
  <c r="AS511" i="1"/>
  <c r="AR510" i="1"/>
  <c r="BR512" i="3" l="1"/>
  <c r="AU512" i="3"/>
  <c r="BC46" i="3"/>
  <c r="AW511" i="3"/>
  <c r="BB46" i="3"/>
  <c r="AW510" i="3"/>
  <c r="AT511" i="3"/>
  <c r="BR515" i="1"/>
  <c r="AU515" i="1"/>
  <c r="BO1295" i="1"/>
  <c r="BQ1294" i="1"/>
  <c r="AU1294" i="1" s="1"/>
  <c r="AV1294" i="1" s="1"/>
  <c r="BF111" i="1" s="1"/>
  <c r="BQ513" i="3"/>
  <c r="BO514" i="3"/>
  <c r="BO516" i="1"/>
  <c r="BQ516" i="1" s="1"/>
  <c r="AF121" i="3"/>
  <c r="G512" i="3"/>
  <c r="H512" i="3" s="1"/>
  <c r="T120" i="3"/>
  <c r="E517" i="3"/>
  <c r="F517" i="3" s="1"/>
  <c r="AE122" i="3"/>
  <c r="R123" i="3"/>
  <c r="S123" i="3" s="1"/>
  <c r="AR515" i="3"/>
  <c r="AS516" i="3"/>
  <c r="G512" i="1"/>
  <c r="H511" i="1"/>
  <c r="AS512" i="1"/>
  <c r="AR511" i="1"/>
  <c r="BR513" i="3" l="1"/>
  <c r="AU513" i="3"/>
  <c r="AV513" i="3" s="1"/>
  <c r="AV512" i="3"/>
  <c r="AT512" i="3"/>
  <c r="BR516" i="1"/>
  <c r="AU516" i="1"/>
  <c r="BQ1295" i="1"/>
  <c r="AU1295" i="1" s="1"/>
  <c r="AV1295" i="1" s="1"/>
  <c r="BG111" i="1" s="1"/>
  <c r="BO1296" i="1"/>
  <c r="BQ514" i="3"/>
  <c r="BO515" i="3"/>
  <c r="BO517" i="1"/>
  <c r="BQ517" i="1" s="1"/>
  <c r="AF122" i="3"/>
  <c r="G513" i="3"/>
  <c r="H513" i="3" s="1"/>
  <c r="T121" i="3"/>
  <c r="E518" i="3"/>
  <c r="F518" i="3" s="1"/>
  <c r="AE123" i="3"/>
  <c r="R124" i="3"/>
  <c r="S124" i="3" s="1"/>
  <c r="AS517" i="3"/>
  <c r="AR516" i="3"/>
  <c r="G513" i="1"/>
  <c r="H512" i="1"/>
  <c r="AS513" i="1"/>
  <c r="AR512" i="1"/>
  <c r="AT513" i="3" l="1"/>
  <c r="BD46" i="3"/>
  <c r="AW512" i="3"/>
  <c r="BE46" i="3"/>
  <c r="AW513" i="3"/>
  <c r="BR514" i="3"/>
  <c r="AU514" i="3"/>
  <c r="BR517" i="1"/>
  <c r="AU517" i="1"/>
  <c r="BO1297" i="1"/>
  <c r="BQ1296" i="1"/>
  <c r="AU1296" i="1" s="1"/>
  <c r="AV1296" i="1" s="1"/>
  <c r="BH111" i="1" s="1"/>
  <c r="BQ515" i="3"/>
  <c r="BO516" i="3"/>
  <c r="BO518" i="1"/>
  <c r="BQ518" i="1" s="1"/>
  <c r="AF123" i="3"/>
  <c r="G514" i="3"/>
  <c r="H514" i="3" s="1"/>
  <c r="T122" i="3"/>
  <c r="E519" i="3"/>
  <c r="F519" i="3" s="1"/>
  <c r="AR517" i="3"/>
  <c r="AS518" i="3"/>
  <c r="AE124" i="3"/>
  <c r="R125" i="3"/>
  <c r="S125" i="3" s="1"/>
  <c r="G514" i="1"/>
  <c r="H513" i="1"/>
  <c r="AS514" i="1"/>
  <c r="AR513" i="1"/>
  <c r="BR515" i="3" l="1"/>
  <c r="AU515" i="3"/>
  <c r="AV515" i="3" s="1"/>
  <c r="AV514" i="3"/>
  <c r="AT514" i="3"/>
  <c r="BR518" i="1"/>
  <c r="AU518" i="1"/>
  <c r="BQ1297" i="1"/>
  <c r="AU1297" i="1" s="1"/>
  <c r="AV1297" i="1" s="1"/>
  <c r="BI111" i="1" s="1"/>
  <c r="BO1298" i="1"/>
  <c r="BQ516" i="3"/>
  <c r="BO517" i="3"/>
  <c r="BO519" i="1"/>
  <c r="BQ519" i="1" s="1"/>
  <c r="AF124" i="3"/>
  <c r="G515" i="3"/>
  <c r="H515" i="3" s="1"/>
  <c r="T123" i="3"/>
  <c r="E520" i="3"/>
  <c r="F520" i="3" s="1"/>
  <c r="AR518" i="3"/>
  <c r="AS519" i="3"/>
  <c r="AE125" i="3"/>
  <c r="R126" i="3"/>
  <c r="S126" i="3" s="1"/>
  <c r="G515" i="1"/>
  <c r="H514" i="1"/>
  <c r="AS515" i="1"/>
  <c r="AR514" i="1"/>
  <c r="AT515" i="3" l="1"/>
  <c r="BF46" i="3"/>
  <c r="AW514" i="3"/>
  <c r="BG46" i="3"/>
  <c r="AW515" i="3"/>
  <c r="BR516" i="3"/>
  <c r="AU516" i="3"/>
  <c r="BR519" i="1"/>
  <c r="AU519" i="1"/>
  <c r="BO1299" i="1"/>
  <c r="BQ1298" i="1"/>
  <c r="AU1298" i="1" s="1"/>
  <c r="AV1298" i="1" s="1"/>
  <c r="BJ111" i="1" s="1"/>
  <c r="BQ517" i="3"/>
  <c r="BO518" i="3"/>
  <c r="BO520" i="1"/>
  <c r="BQ520" i="1" s="1"/>
  <c r="AF125" i="3"/>
  <c r="G516" i="3"/>
  <c r="H516" i="3" s="1"/>
  <c r="T124" i="3"/>
  <c r="AE126" i="3"/>
  <c r="R127" i="3"/>
  <c r="S127" i="3" s="1"/>
  <c r="E521" i="3"/>
  <c r="F521" i="3" s="1"/>
  <c r="AR519" i="3"/>
  <c r="AS520" i="3"/>
  <c r="G516" i="1"/>
  <c r="H515" i="1"/>
  <c r="AS516" i="1"/>
  <c r="AR515" i="1"/>
  <c r="BR517" i="3" l="1"/>
  <c r="AU517" i="3"/>
  <c r="AV517" i="3" s="1"/>
  <c r="AT516" i="3"/>
  <c r="AV516" i="3"/>
  <c r="BR520" i="1"/>
  <c r="AU520" i="1"/>
  <c r="BQ1299" i="1"/>
  <c r="AU1299" i="1" s="1"/>
  <c r="AV1299" i="1" s="1"/>
  <c r="BK111" i="1" s="1"/>
  <c r="BL111" i="1" s="1"/>
  <c r="BO1300" i="1"/>
  <c r="BQ518" i="3"/>
  <c r="BO519" i="3"/>
  <c r="BO521" i="1"/>
  <c r="BQ521" i="1" s="1"/>
  <c r="AF126" i="3"/>
  <c r="G517" i="3"/>
  <c r="H517" i="3" s="1"/>
  <c r="T125" i="3"/>
  <c r="AS521" i="3"/>
  <c r="AR520" i="3"/>
  <c r="R128" i="3"/>
  <c r="S128" i="3" s="1"/>
  <c r="AE127" i="3"/>
  <c r="E522" i="3"/>
  <c r="F522" i="3" s="1"/>
  <c r="G517" i="1"/>
  <c r="H516" i="1"/>
  <c r="AS517" i="1"/>
  <c r="AR516" i="1"/>
  <c r="AT517" i="3" l="1"/>
  <c r="BR518" i="3"/>
  <c r="AU518" i="3"/>
  <c r="BH46" i="3"/>
  <c r="AW516" i="3"/>
  <c r="BI46" i="3"/>
  <c r="AW517" i="3"/>
  <c r="BR521" i="1"/>
  <c r="AU521" i="1"/>
  <c r="BO1301" i="1"/>
  <c r="BQ1300" i="1"/>
  <c r="AU1300" i="1" s="1"/>
  <c r="AV1300" i="1" s="1"/>
  <c r="AZ112" i="1" s="1"/>
  <c r="BQ519" i="3"/>
  <c r="BO520" i="3"/>
  <c r="BO522" i="1"/>
  <c r="BQ522" i="1" s="1"/>
  <c r="AF127" i="3"/>
  <c r="G518" i="3"/>
  <c r="H518" i="3" s="1"/>
  <c r="T126" i="3"/>
  <c r="AR521" i="3"/>
  <c r="AS522" i="3"/>
  <c r="R129" i="3"/>
  <c r="S129" i="3" s="1"/>
  <c r="AE128" i="3"/>
  <c r="E523" i="3"/>
  <c r="F523" i="3" s="1"/>
  <c r="G518" i="1"/>
  <c r="H517" i="1"/>
  <c r="AS518" i="1"/>
  <c r="AR517" i="1"/>
  <c r="BR519" i="3" l="1"/>
  <c r="AU519" i="3"/>
  <c r="AV519" i="3" s="1"/>
  <c r="AV518" i="3"/>
  <c r="AT518" i="3"/>
  <c r="BR522" i="1"/>
  <c r="AU522" i="1"/>
  <c r="BQ1301" i="1"/>
  <c r="AU1301" i="1" s="1"/>
  <c r="AV1301" i="1" s="1"/>
  <c r="BA112" i="1" s="1"/>
  <c r="BO1302" i="1"/>
  <c r="BQ520" i="3"/>
  <c r="BO521" i="3"/>
  <c r="BO523" i="1"/>
  <c r="BQ523" i="1" s="1"/>
  <c r="AF128" i="3"/>
  <c r="G519" i="3"/>
  <c r="H519" i="3" s="1"/>
  <c r="T127" i="3"/>
  <c r="E524" i="3"/>
  <c r="F524" i="3" s="1"/>
  <c r="R130" i="3"/>
  <c r="S130" i="3" s="1"/>
  <c r="AE129" i="3"/>
  <c r="AR522" i="3"/>
  <c r="AS523" i="3"/>
  <c r="G519" i="1"/>
  <c r="H518" i="1"/>
  <c r="AS519" i="1"/>
  <c r="AR518" i="1"/>
  <c r="AT519" i="3" l="1"/>
  <c r="BJ46" i="3"/>
  <c r="AW518" i="3"/>
  <c r="BR520" i="3"/>
  <c r="AU520" i="3"/>
  <c r="BK46" i="3"/>
  <c r="AW519" i="3"/>
  <c r="BR523" i="1"/>
  <c r="AU523" i="1"/>
  <c r="BO1303" i="1"/>
  <c r="BQ1302" i="1"/>
  <c r="AU1302" i="1" s="1"/>
  <c r="AV1302" i="1" s="1"/>
  <c r="BB112" i="1" s="1"/>
  <c r="BQ521" i="3"/>
  <c r="BO522" i="3"/>
  <c r="BO524" i="1"/>
  <c r="BQ524" i="1" s="1"/>
  <c r="AF129" i="3"/>
  <c r="G520" i="3"/>
  <c r="H520" i="3" s="1"/>
  <c r="T128" i="3"/>
  <c r="AR523" i="3"/>
  <c r="AS524" i="3"/>
  <c r="AE130" i="3"/>
  <c r="R131" i="3"/>
  <c r="S131" i="3" s="1"/>
  <c r="E525" i="3"/>
  <c r="F525" i="3" s="1"/>
  <c r="G520" i="1"/>
  <c r="H519" i="1"/>
  <c r="AS520" i="1"/>
  <c r="AR519" i="1"/>
  <c r="BM46" i="3" l="1"/>
  <c r="AP47" i="3" s="1"/>
  <c r="BR521" i="3"/>
  <c r="AU521" i="3"/>
  <c r="AV521" i="3" s="1"/>
  <c r="BL46" i="3"/>
  <c r="AV520" i="3"/>
  <c r="AT520" i="3"/>
  <c r="AT521" i="3" s="1"/>
  <c r="BR524" i="1"/>
  <c r="AU524" i="1"/>
  <c r="BQ1303" i="1"/>
  <c r="AU1303" i="1" s="1"/>
  <c r="AV1303" i="1" s="1"/>
  <c r="BC112" i="1" s="1"/>
  <c r="BO1304" i="1"/>
  <c r="BQ522" i="3"/>
  <c r="BO523" i="3"/>
  <c r="BO525" i="1"/>
  <c r="BQ525" i="1" s="1"/>
  <c r="AF130" i="3"/>
  <c r="G521" i="3"/>
  <c r="H521" i="3" s="1"/>
  <c r="T129" i="3"/>
  <c r="AE131" i="3"/>
  <c r="R132" i="3"/>
  <c r="S132" i="3" s="1"/>
  <c r="AS525" i="3"/>
  <c r="AR524" i="3"/>
  <c r="E526" i="3"/>
  <c r="F526" i="3" s="1"/>
  <c r="G521" i="1"/>
  <c r="H520" i="1"/>
  <c r="AS521" i="1"/>
  <c r="AR520" i="1"/>
  <c r="AZ47" i="3" l="1"/>
  <c r="AW520" i="3"/>
  <c r="BA47" i="3"/>
  <c r="AW521" i="3"/>
  <c r="BR522" i="3"/>
  <c r="AU522" i="3"/>
  <c r="BR525" i="1"/>
  <c r="AU525" i="1"/>
  <c r="BO1305" i="1"/>
  <c r="BQ1304" i="1"/>
  <c r="AU1304" i="1" s="1"/>
  <c r="AV1304" i="1" s="1"/>
  <c r="BD112" i="1" s="1"/>
  <c r="BQ523" i="3"/>
  <c r="BO524" i="3"/>
  <c r="BO526" i="1"/>
  <c r="BQ526" i="1" s="1"/>
  <c r="AF131" i="3"/>
  <c r="G522" i="3"/>
  <c r="H522" i="3" s="1"/>
  <c r="T130" i="3"/>
  <c r="AE132" i="3"/>
  <c r="R133" i="3"/>
  <c r="S133" i="3" s="1"/>
  <c r="AR525" i="3"/>
  <c r="AS526" i="3"/>
  <c r="E527" i="3"/>
  <c r="F527" i="3" s="1"/>
  <c r="G522" i="1"/>
  <c r="H521" i="1"/>
  <c r="AS522" i="1"/>
  <c r="AR521" i="1"/>
  <c r="BR523" i="3" l="1"/>
  <c r="AU523" i="3"/>
  <c r="AV523" i="3" s="1"/>
  <c r="AT522" i="3"/>
  <c r="AV522" i="3"/>
  <c r="BR526" i="1"/>
  <c r="AU526" i="1"/>
  <c r="BQ1305" i="1"/>
  <c r="AU1305" i="1" s="1"/>
  <c r="AV1305" i="1" s="1"/>
  <c r="BE112" i="1" s="1"/>
  <c r="BO1306" i="1"/>
  <c r="BQ524" i="3"/>
  <c r="BO525" i="3"/>
  <c r="BO527" i="1"/>
  <c r="BQ527" i="1" s="1"/>
  <c r="AF132" i="3"/>
  <c r="G523" i="3"/>
  <c r="H523" i="3" s="1"/>
  <c r="T131" i="3"/>
  <c r="AE133" i="3"/>
  <c r="R134" i="3"/>
  <c r="S134" i="3" s="1"/>
  <c r="E528" i="3"/>
  <c r="F528" i="3" s="1"/>
  <c r="AS527" i="3"/>
  <c r="AR526" i="3"/>
  <c r="G523" i="1"/>
  <c r="H522" i="1"/>
  <c r="AS523" i="1"/>
  <c r="AR522" i="1"/>
  <c r="AT523" i="3" l="1"/>
  <c r="BB47" i="3"/>
  <c r="AW522" i="3"/>
  <c r="BC47" i="3"/>
  <c r="AW523" i="3"/>
  <c r="BR524" i="3"/>
  <c r="AU524" i="3"/>
  <c r="AV524" i="3" s="1"/>
  <c r="BR527" i="1"/>
  <c r="AU527" i="1"/>
  <c r="BO1307" i="1"/>
  <c r="BQ1306" i="1"/>
  <c r="AU1306" i="1" s="1"/>
  <c r="AV1306" i="1" s="1"/>
  <c r="BF112" i="1" s="1"/>
  <c r="BQ525" i="3"/>
  <c r="BO526" i="3"/>
  <c r="BO528" i="1"/>
  <c r="BQ528" i="1" s="1"/>
  <c r="AF133" i="3"/>
  <c r="G524" i="3"/>
  <c r="H524" i="3" s="1"/>
  <c r="T132" i="3"/>
  <c r="E529" i="3"/>
  <c r="F529" i="3" s="1"/>
  <c r="AE134" i="3"/>
  <c r="R135" i="3"/>
  <c r="S135" i="3" s="1"/>
  <c r="AR527" i="3"/>
  <c r="AS528" i="3"/>
  <c r="G524" i="1"/>
  <c r="H523" i="1"/>
  <c r="AS524" i="1"/>
  <c r="AR523" i="1"/>
  <c r="AT524" i="3" l="1"/>
  <c r="BD47" i="3"/>
  <c r="AW524" i="3"/>
  <c r="BR525" i="3"/>
  <c r="AU525" i="3"/>
  <c r="AV525" i="3" s="1"/>
  <c r="BR528" i="1"/>
  <c r="AU528" i="1"/>
  <c r="BQ1307" i="1"/>
  <c r="AU1307" i="1" s="1"/>
  <c r="AV1307" i="1" s="1"/>
  <c r="BG112" i="1" s="1"/>
  <c r="BO1308" i="1"/>
  <c r="BQ526" i="3"/>
  <c r="BO527" i="3"/>
  <c r="BO529" i="1"/>
  <c r="BQ529" i="1" s="1"/>
  <c r="AF134" i="3"/>
  <c r="G525" i="3"/>
  <c r="H525" i="3" s="1"/>
  <c r="T133" i="3"/>
  <c r="R136" i="3"/>
  <c r="S136" i="3" s="1"/>
  <c r="AE135" i="3"/>
  <c r="AS529" i="3"/>
  <c r="AR528" i="3"/>
  <c r="E530" i="3"/>
  <c r="F530" i="3" s="1"/>
  <c r="G525" i="1"/>
  <c r="H524" i="1"/>
  <c r="AS525" i="1"/>
  <c r="AR524" i="1"/>
  <c r="AT525" i="3" l="1"/>
  <c r="BR526" i="3"/>
  <c r="AU526" i="3"/>
  <c r="BE47" i="3"/>
  <c r="AW525" i="3"/>
  <c r="BR529" i="1"/>
  <c r="AU529" i="1"/>
  <c r="BO1309" i="1"/>
  <c r="BQ1308" i="1"/>
  <c r="AU1308" i="1" s="1"/>
  <c r="AV1308" i="1" s="1"/>
  <c r="BH112" i="1" s="1"/>
  <c r="BQ527" i="3"/>
  <c r="BO528" i="3"/>
  <c r="BO530" i="1"/>
  <c r="BQ530" i="1" s="1"/>
  <c r="AF135" i="3"/>
  <c r="G526" i="3"/>
  <c r="H526" i="3" s="1"/>
  <c r="T134" i="3"/>
  <c r="R137" i="3"/>
  <c r="S137" i="3" s="1"/>
  <c r="AE136" i="3"/>
  <c r="E531" i="3"/>
  <c r="F531" i="3" s="1"/>
  <c r="AR529" i="3"/>
  <c r="AS530" i="3"/>
  <c r="G526" i="1"/>
  <c r="H525" i="1"/>
  <c r="AS526" i="1"/>
  <c r="AR525" i="1"/>
  <c r="AT526" i="3" l="1"/>
  <c r="AV526" i="3"/>
  <c r="BR527" i="3"/>
  <c r="AU527" i="3"/>
  <c r="AV527" i="3" s="1"/>
  <c r="BR530" i="1"/>
  <c r="AU530" i="1"/>
  <c r="BQ1309" i="1"/>
  <c r="AU1309" i="1" s="1"/>
  <c r="AV1309" i="1" s="1"/>
  <c r="BI112" i="1" s="1"/>
  <c r="BO1310" i="1"/>
  <c r="BQ528" i="3"/>
  <c r="BO529" i="3"/>
  <c r="BO531" i="1"/>
  <c r="BQ531" i="1" s="1"/>
  <c r="AF136" i="3"/>
  <c r="G527" i="3"/>
  <c r="H527" i="3" s="1"/>
  <c r="T135" i="3"/>
  <c r="AR530" i="3"/>
  <c r="AS531" i="3"/>
  <c r="E532" i="3"/>
  <c r="F532" i="3" s="1"/>
  <c r="R138" i="3"/>
  <c r="S138" i="3" s="1"/>
  <c r="AE137" i="3"/>
  <c r="G527" i="1"/>
  <c r="H526" i="1"/>
  <c r="AS527" i="1"/>
  <c r="AR526" i="1"/>
  <c r="BF47" i="3" l="1"/>
  <c r="AW526" i="3"/>
  <c r="BG47" i="3"/>
  <c r="AW527" i="3"/>
  <c r="BR528" i="3"/>
  <c r="AU528" i="3"/>
  <c r="AV528" i="3" s="1"/>
  <c r="AT527" i="3"/>
  <c r="BR531" i="1"/>
  <c r="AU531" i="1"/>
  <c r="BO1311" i="1"/>
  <c r="BQ1310" i="1"/>
  <c r="AU1310" i="1" s="1"/>
  <c r="AV1310" i="1" s="1"/>
  <c r="BJ112" i="1" s="1"/>
  <c r="BQ529" i="3"/>
  <c r="BO530" i="3"/>
  <c r="BO532" i="1"/>
  <c r="BQ532" i="1" s="1"/>
  <c r="AF137" i="3"/>
  <c r="G528" i="3"/>
  <c r="H528" i="3" s="1"/>
  <c r="T136" i="3"/>
  <c r="E533" i="3"/>
  <c r="F533" i="3" s="1"/>
  <c r="AR531" i="3"/>
  <c r="AS532" i="3"/>
  <c r="AE138" i="3"/>
  <c r="R139" i="3"/>
  <c r="S139" i="3" s="1"/>
  <c r="G528" i="1"/>
  <c r="H527" i="1"/>
  <c r="AS528" i="1"/>
  <c r="AR527" i="1"/>
  <c r="AT528" i="3" l="1"/>
  <c r="BR529" i="3"/>
  <c r="AU529" i="3"/>
  <c r="AV529" i="3" s="1"/>
  <c r="BH47" i="3"/>
  <c r="AW528" i="3"/>
  <c r="AT529" i="3"/>
  <c r="BR532" i="1"/>
  <c r="AU532" i="1"/>
  <c r="BQ1311" i="1"/>
  <c r="AU1311" i="1" s="1"/>
  <c r="AV1311" i="1" s="1"/>
  <c r="BK112" i="1" s="1"/>
  <c r="BL112" i="1" s="1"/>
  <c r="BO1312" i="1"/>
  <c r="BQ530" i="3"/>
  <c r="BO531" i="3"/>
  <c r="BO533" i="1"/>
  <c r="BQ533" i="1" s="1"/>
  <c r="AF138" i="3"/>
  <c r="G529" i="3"/>
  <c r="H529" i="3" s="1"/>
  <c r="T137" i="3"/>
  <c r="AE139" i="3"/>
  <c r="R140" i="3"/>
  <c r="S140" i="3" s="1"/>
  <c r="AS533" i="3"/>
  <c r="AR532" i="3"/>
  <c r="E534" i="3"/>
  <c r="F534" i="3" s="1"/>
  <c r="G529" i="1"/>
  <c r="H528" i="1"/>
  <c r="AS529" i="1"/>
  <c r="AR528" i="1"/>
  <c r="BR530" i="3" l="1"/>
  <c r="AU530" i="3"/>
  <c r="BI47" i="3"/>
  <c r="AW529" i="3"/>
  <c r="BR533" i="1"/>
  <c r="AU533" i="1"/>
  <c r="BO1313" i="1"/>
  <c r="BQ1312" i="1"/>
  <c r="AU1312" i="1" s="1"/>
  <c r="AV1312" i="1" s="1"/>
  <c r="AZ113" i="1" s="1"/>
  <c r="BQ531" i="3"/>
  <c r="BO532" i="3"/>
  <c r="BO534" i="1"/>
  <c r="BQ534" i="1" s="1"/>
  <c r="AF139" i="3"/>
  <c r="G530" i="3"/>
  <c r="H530" i="3" s="1"/>
  <c r="T138" i="3"/>
  <c r="AE140" i="3"/>
  <c r="R141" i="3"/>
  <c r="S141" i="3" s="1"/>
  <c r="AS534" i="3"/>
  <c r="AR533" i="3"/>
  <c r="E535" i="3"/>
  <c r="F535" i="3" s="1"/>
  <c r="G530" i="1"/>
  <c r="H529" i="1"/>
  <c r="AS530" i="1"/>
  <c r="AR529" i="1"/>
  <c r="BR531" i="3" l="1"/>
  <c r="AU531" i="3"/>
  <c r="AV531" i="3" s="1"/>
  <c r="AV530" i="3"/>
  <c r="AT530" i="3"/>
  <c r="BR534" i="1"/>
  <c r="AU534" i="1"/>
  <c r="BQ1313" i="1"/>
  <c r="AU1313" i="1" s="1"/>
  <c r="AV1313" i="1" s="1"/>
  <c r="BA113" i="1" s="1"/>
  <c r="BO1314" i="1"/>
  <c r="BQ532" i="3"/>
  <c r="BO533" i="3"/>
  <c r="BO535" i="1"/>
  <c r="BQ535" i="1" s="1"/>
  <c r="AF140" i="3"/>
  <c r="G531" i="3"/>
  <c r="H531" i="3" s="1"/>
  <c r="T139" i="3"/>
  <c r="AE141" i="3"/>
  <c r="R142" i="3"/>
  <c r="S142" i="3" s="1"/>
  <c r="AR534" i="3"/>
  <c r="AS535" i="3"/>
  <c r="E536" i="3"/>
  <c r="F536" i="3" s="1"/>
  <c r="G531" i="1"/>
  <c r="H530" i="1"/>
  <c r="AS531" i="1"/>
  <c r="AR530" i="1"/>
  <c r="AT531" i="3" l="1"/>
  <c r="BR532" i="3"/>
  <c r="AU532" i="3"/>
  <c r="AV532" i="3" s="1"/>
  <c r="BJ47" i="3"/>
  <c r="AW530" i="3"/>
  <c r="BK47" i="3"/>
  <c r="AW531" i="3"/>
  <c r="BR535" i="1"/>
  <c r="AU535" i="1"/>
  <c r="BO1315" i="1"/>
  <c r="BQ1314" i="1"/>
  <c r="AU1314" i="1" s="1"/>
  <c r="AV1314" i="1" s="1"/>
  <c r="BB113" i="1" s="1"/>
  <c r="BQ533" i="3"/>
  <c r="BO534" i="3"/>
  <c r="BO536" i="1"/>
  <c r="BQ536" i="1" s="1"/>
  <c r="AF141" i="3"/>
  <c r="G532" i="3"/>
  <c r="H532" i="3" s="1"/>
  <c r="T140" i="3"/>
  <c r="AE142" i="3"/>
  <c r="R143" i="3"/>
  <c r="S143" i="3" s="1"/>
  <c r="E537" i="3"/>
  <c r="F537" i="3" s="1"/>
  <c r="AR535" i="3"/>
  <c r="AS536" i="3"/>
  <c r="G532" i="1"/>
  <c r="H531" i="1"/>
  <c r="AS532" i="1"/>
  <c r="AR531" i="1"/>
  <c r="BL47" i="3" l="1"/>
  <c r="BR533" i="3"/>
  <c r="AU533" i="3"/>
  <c r="AV533" i="3" s="1"/>
  <c r="AZ48" i="3"/>
  <c r="AW532" i="3"/>
  <c r="BM47" i="3"/>
  <c r="AP48" i="3" s="1"/>
  <c r="AT532" i="3"/>
  <c r="BR536" i="1"/>
  <c r="AU536" i="1"/>
  <c r="BQ1315" i="1"/>
  <c r="AU1315" i="1" s="1"/>
  <c r="AV1315" i="1" s="1"/>
  <c r="BC113" i="1" s="1"/>
  <c r="BO1316" i="1"/>
  <c r="BQ534" i="3"/>
  <c r="BO535" i="3"/>
  <c r="BO537" i="1"/>
  <c r="BQ537" i="1" s="1"/>
  <c r="AF142" i="3"/>
  <c r="G533" i="3"/>
  <c r="H533" i="3" s="1"/>
  <c r="T141" i="3"/>
  <c r="AE143" i="3"/>
  <c r="R144" i="3"/>
  <c r="S144" i="3" s="1"/>
  <c r="E538" i="3"/>
  <c r="F538" i="3" s="1"/>
  <c r="AS537" i="3"/>
  <c r="AR536" i="3"/>
  <c r="G533" i="1"/>
  <c r="H532" i="1"/>
  <c r="AS533" i="1"/>
  <c r="AR532" i="1"/>
  <c r="AT533" i="3" l="1"/>
  <c r="BR534" i="3"/>
  <c r="AU534" i="3"/>
  <c r="BA48" i="3"/>
  <c r="AW533" i="3"/>
  <c r="BR537" i="1"/>
  <c r="AU537" i="1"/>
  <c r="BO1317" i="1"/>
  <c r="BQ1316" i="1"/>
  <c r="AU1316" i="1" s="1"/>
  <c r="AV1316" i="1" s="1"/>
  <c r="BD113" i="1" s="1"/>
  <c r="BQ535" i="3"/>
  <c r="BO536" i="3"/>
  <c r="BO538" i="1"/>
  <c r="BQ538" i="1" s="1"/>
  <c r="AF143" i="3"/>
  <c r="G534" i="3"/>
  <c r="H534" i="3" s="1"/>
  <c r="T142" i="3"/>
  <c r="R145" i="3"/>
  <c r="S145" i="3" s="1"/>
  <c r="AE144" i="3"/>
  <c r="AR537" i="3"/>
  <c r="AS538" i="3"/>
  <c r="E539" i="3"/>
  <c r="F539" i="3" s="1"/>
  <c r="G534" i="1"/>
  <c r="H533" i="1"/>
  <c r="AS534" i="1"/>
  <c r="AR533" i="1"/>
  <c r="BR535" i="3" l="1"/>
  <c r="AU535" i="3"/>
  <c r="AV535" i="3" s="1"/>
  <c r="AT534" i="3"/>
  <c r="AV534" i="3"/>
  <c r="BR538" i="1"/>
  <c r="AU538" i="1"/>
  <c r="BQ1317" i="1"/>
  <c r="AU1317" i="1" s="1"/>
  <c r="AV1317" i="1" s="1"/>
  <c r="BE113" i="1" s="1"/>
  <c r="BO1318" i="1"/>
  <c r="BQ536" i="3"/>
  <c r="BO537" i="3"/>
  <c r="BO539" i="1"/>
  <c r="BQ539" i="1" s="1"/>
  <c r="AF144" i="3"/>
  <c r="G535" i="3"/>
  <c r="H535" i="3" s="1"/>
  <c r="T143" i="3"/>
  <c r="AS539" i="3"/>
  <c r="AR538" i="3"/>
  <c r="R146" i="3"/>
  <c r="S146" i="3" s="1"/>
  <c r="AE145" i="3"/>
  <c r="E540" i="3"/>
  <c r="F540" i="3" s="1"/>
  <c r="G535" i="1"/>
  <c r="H534" i="1"/>
  <c r="AS535" i="1"/>
  <c r="AR534" i="1"/>
  <c r="AT535" i="3" l="1"/>
  <c r="BB48" i="3"/>
  <c r="AW534" i="3"/>
  <c r="BC48" i="3"/>
  <c r="AW535" i="3"/>
  <c r="BR536" i="3"/>
  <c r="AU536" i="3"/>
  <c r="BR539" i="1"/>
  <c r="AU539" i="1"/>
  <c r="BO1319" i="1"/>
  <c r="BQ1318" i="1"/>
  <c r="AU1318" i="1" s="1"/>
  <c r="AV1318" i="1" s="1"/>
  <c r="BF113" i="1" s="1"/>
  <c r="BQ537" i="3"/>
  <c r="BO538" i="3"/>
  <c r="BO540" i="1"/>
  <c r="BQ540" i="1" s="1"/>
  <c r="AF145" i="3"/>
  <c r="G536" i="3"/>
  <c r="H536" i="3" s="1"/>
  <c r="T144" i="3"/>
  <c r="AR539" i="3"/>
  <c r="AS540" i="3"/>
  <c r="AE146" i="3"/>
  <c r="R147" i="3"/>
  <c r="S147" i="3" s="1"/>
  <c r="E541" i="3"/>
  <c r="F541" i="3" s="1"/>
  <c r="G536" i="1"/>
  <c r="H535" i="1"/>
  <c r="AS536" i="1"/>
  <c r="AR535" i="1"/>
  <c r="AT536" i="3" l="1"/>
  <c r="AV536" i="3"/>
  <c r="BR537" i="3"/>
  <c r="AU537" i="3"/>
  <c r="AV537" i="3" s="1"/>
  <c r="BR540" i="1"/>
  <c r="AU540" i="1"/>
  <c r="BQ1319" i="1"/>
  <c r="AU1319" i="1" s="1"/>
  <c r="AV1319" i="1" s="1"/>
  <c r="BG113" i="1" s="1"/>
  <c r="BO1320" i="1"/>
  <c r="BQ538" i="3"/>
  <c r="BO539" i="3"/>
  <c r="BO541" i="1"/>
  <c r="BQ541" i="1" s="1"/>
  <c r="AF146" i="3"/>
  <c r="G537" i="3"/>
  <c r="H537" i="3" s="1"/>
  <c r="T145" i="3"/>
  <c r="E542" i="3"/>
  <c r="F542" i="3" s="1"/>
  <c r="AE147" i="3"/>
  <c r="R148" i="3"/>
  <c r="S148" i="3" s="1"/>
  <c r="AS541" i="3"/>
  <c r="AR540" i="3"/>
  <c r="G537" i="1"/>
  <c r="H536" i="1"/>
  <c r="AS537" i="1"/>
  <c r="AR536" i="1"/>
  <c r="BE48" i="3" l="1"/>
  <c r="AW537" i="3"/>
  <c r="BD48" i="3"/>
  <c r="AW536" i="3"/>
  <c r="BR538" i="3"/>
  <c r="AU538" i="3"/>
  <c r="AV538" i="3" s="1"/>
  <c r="AT537" i="3"/>
  <c r="BR541" i="1"/>
  <c r="AU541" i="1"/>
  <c r="BO1321" i="1"/>
  <c r="BQ1320" i="1"/>
  <c r="AU1320" i="1" s="1"/>
  <c r="AV1320" i="1" s="1"/>
  <c r="BH113" i="1" s="1"/>
  <c r="BQ539" i="3"/>
  <c r="BO540" i="3"/>
  <c r="BO542" i="1"/>
  <c r="BQ542" i="1" s="1"/>
  <c r="AF147" i="3"/>
  <c r="G538" i="3"/>
  <c r="H538" i="3" s="1"/>
  <c r="T146" i="3"/>
  <c r="E543" i="3"/>
  <c r="F543" i="3" s="1"/>
  <c r="AS542" i="3"/>
  <c r="AR541" i="3"/>
  <c r="AE148" i="3"/>
  <c r="R149" i="3"/>
  <c r="S149" i="3" s="1"/>
  <c r="G538" i="1"/>
  <c r="H537" i="1"/>
  <c r="AS538" i="1"/>
  <c r="AR537" i="1"/>
  <c r="BR539" i="3" l="1"/>
  <c r="AU539" i="3"/>
  <c r="AV539" i="3" s="1"/>
  <c r="BF48" i="3"/>
  <c r="AW538" i="3"/>
  <c r="AT538" i="3"/>
  <c r="AT539" i="3" s="1"/>
  <c r="BR542" i="1"/>
  <c r="AU542" i="1"/>
  <c r="BQ1321" i="1"/>
  <c r="AU1321" i="1" s="1"/>
  <c r="AV1321" i="1" s="1"/>
  <c r="BI113" i="1" s="1"/>
  <c r="BO1322" i="1"/>
  <c r="BQ540" i="3"/>
  <c r="BO541" i="3"/>
  <c r="BO543" i="1"/>
  <c r="BQ543" i="1" s="1"/>
  <c r="AF148" i="3"/>
  <c r="G539" i="3"/>
  <c r="H539" i="3" s="1"/>
  <c r="T147" i="3"/>
  <c r="AR542" i="3"/>
  <c r="AS543" i="3"/>
  <c r="AE149" i="3"/>
  <c r="R150" i="3"/>
  <c r="S150" i="3" s="1"/>
  <c r="E544" i="3"/>
  <c r="F544" i="3" s="1"/>
  <c r="G539" i="1"/>
  <c r="H538" i="1"/>
  <c r="AS539" i="1"/>
  <c r="AR538" i="1"/>
  <c r="BG48" i="3" l="1"/>
  <c r="AW539" i="3"/>
  <c r="BR540" i="3"/>
  <c r="AU540" i="3"/>
  <c r="BR543" i="1"/>
  <c r="AU543" i="1"/>
  <c r="BO1323" i="1"/>
  <c r="BQ1322" i="1"/>
  <c r="AU1322" i="1" s="1"/>
  <c r="AV1322" i="1" s="1"/>
  <c r="BJ113" i="1" s="1"/>
  <c r="BQ541" i="3"/>
  <c r="BO542" i="3"/>
  <c r="BO544" i="1"/>
  <c r="BQ544" i="1" s="1"/>
  <c r="AF149" i="3"/>
  <c r="G540" i="3"/>
  <c r="H540" i="3" s="1"/>
  <c r="T148" i="3"/>
  <c r="AR543" i="3"/>
  <c r="AS544" i="3"/>
  <c r="AE150" i="3"/>
  <c r="R151" i="3"/>
  <c r="S151" i="3" s="1"/>
  <c r="E545" i="3"/>
  <c r="F545" i="3" s="1"/>
  <c r="G540" i="1"/>
  <c r="H539" i="1"/>
  <c r="AS540" i="1"/>
  <c r="AR539" i="1"/>
  <c r="BR541" i="3" l="1"/>
  <c r="AU541" i="3"/>
  <c r="AV541" i="3" s="1"/>
  <c r="AT540" i="3"/>
  <c r="AV540" i="3"/>
  <c r="BR544" i="1"/>
  <c r="AU544" i="1"/>
  <c r="BQ1323" i="1"/>
  <c r="AU1323" i="1" s="1"/>
  <c r="AV1323" i="1" s="1"/>
  <c r="BK113" i="1" s="1"/>
  <c r="BL113" i="1" s="1"/>
  <c r="BO1324" i="1"/>
  <c r="BQ542" i="3"/>
  <c r="BO543" i="3"/>
  <c r="BO545" i="1"/>
  <c r="BQ545" i="1" s="1"/>
  <c r="AF150" i="3"/>
  <c r="G541" i="3"/>
  <c r="H541" i="3" s="1"/>
  <c r="T149" i="3"/>
  <c r="R152" i="3"/>
  <c r="S152" i="3" s="1"/>
  <c r="AE151" i="3"/>
  <c r="AR544" i="3"/>
  <c r="AS545" i="3"/>
  <c r="E546" i="3"/>
  <c r="F546" i="3" s="1"/>
  <c r="G541" i="1"/>
  <c r="H540" i="1"/>
  <c r="AS541" i="1"/>
  <c r="AR540" i="1"/>
  <c r="BR542" i="3" l="1"/>
  <c r="AU542" i="3"/>
  <c r="AV542" i="3" s="1"/>
  <c r="BH48" i="3"/>
  <c r="AW540" i="3"/>
  <c r="AT541" i="3"/>
  <c r="AT542" i="3" s="1"/>
  <c r="BI48" i="3"/>
  <c r="AW541" i="3"/>
  <c r="BR545" i="1"/>
  <c r="AU545" i="1"/>
  <c r="BO1325" i="1"/>
  <c r="BQ1324" i="1"/>
  <c r="AU1324" i="1" s="1"/>
  <c r="AV1324" i="1" s="1"/>
  <c r="AZ114" i="1" s="1"/>
  <c r="BQ543" i="3"/>
  <c r="BO544" i="3"/>
  <c r="BO546" i="1"/>
  <c r="BQ546" i="1" s="1"/>
  <c r="AF151" i="3"/>
  <c r="G542" i="3"/>
  <c r="H542" i="3" s="1"/>
  <c r="T150" i="3"/>
  <c r="R153" i="3"/>
  <c r="S153" i="3" s="1"/>
  <c r="AE152" i="3"/>
  <c r="E547" i="3"/>
  <c r="F547" i="3" s="1"/>
  <c r="AS546" i="3"/>
  <c r="AR545" i="3"/>
  <c r="G542" i="1"/>
  <c r="H541" i="1"/>
  <c r="AS542" i="1"/>
  <c r="AR541" i="1"/>
  <c r="BR543" i="3" l="1"/>
  <c r="AU543" i="3"/>
  <c r="AV543" i="3" s="1"/>
  <c r="BJ48" i="3"/>
  <c r="AW542" i="3"/>
  <c r="AT543" i="3"/>
  <c r="BR546" i="1"/>
  <c r="AU546" i="1"/>
  <c r="BQ1325" i="1"/>
  <c r="AU1325" i="1" s="1"/>
  <c r="AV1325" i="1" s="1"/>
  <c r="BA114" i="1" s="1"/>
  <c r="BO1326" i="1"/>
  <c r="BQ544" i="3"/>
  <c r="BO545" i="3"/>
  <c r="BO547" i="1"/>
  <c r="BQ547" i="1" s="1"/>
  <c r="AF152" i="3"/>
  <c r="G543" i="3"/>
  <c r="H543" i="3" s="1"/>
  <c r="T151" i="3"/>
  <c r="E548" i="3"/>
  <c r="F548" i="3" s="1"/>
  <c r="AS547" i="3"/>
  <c r="AR546" i="3"/>
  <c r="R154" i="3"/>
  <c r="S154" i="3" s="1"/>
  <c r="AE153" i="3"/>
  <c r="G543" i="1"/>
  <c r="H542" i="1"/>
  <c r="AS543" i="1"/>
  <c r="AR542" i="1"/>
  <c r="BK48" i="3" l="1"/>
  <c r="BM48" i="3" s="1"/>
  <c r="AP49" i="3" s="1"/>
  <c r="AW543" i="3"/>
  <c r="BR544" i="3"/>
  <c r="AU544" i="3"/>
  <c r="BR547" i="1"/>
  <c r="AU547" i="1"/>
  <c r="BO1327" i="1"/>
  <c r="BQ1326" i="1"/>
  <c r="AU1326" i="1" s="1"/>
  <c r="AV1326" i="1" s="1"/>
  <c r="BB114" i="1" s="1"/>
  <c r="BQ545" i="3"/>
  <c r="BO546" i="3"/>
  <c r="BO548" i="1"/>
  <c r="BQ548" i="1" s="1"/>
  <c r="AF153" i="3"/>
  <c r="G544" i="3"/>
  <c r="H544" i="3" s="1"/>
  <c r="T152" i="3"/>
  <c r="E549" i="3"/>
  <c r="F549" i="3" s="1"/>
  <c r="R155" i="3"/>
  <c r="S155" i="3" s="1"/>
  <c r="AE154" i="3"/>
  <c r="AR547" i="3"/>
  <c r="AS548" i="3"/>
  <c r="G544" i="1"/>
  <c r="H543" i="1"/>
  <c r="AS544" i="1"/>
  <c r="AR543" i="1"/>
  <c r="AT544" i="3" l="1"/>
  <c r="AV544" i="3"/>
  <c r="BR545" i="3"/>
  <c r="AU545" i="3"/>
  <c r="AV545" i="3" s="1"/>
  <c r="BL48" i="3"/>
  <c r="BR548" i="1"/>
  <c r="AU548" i="1"/>
  <c r="BQ1327" i="1"/>
  <c r="AU1327" i="1" s="1"/>
  <c r="AV1327" i="1" s="1"/>
  <c r="BC114" i="1" s="1"/>
  <c r="BO1328" i="1"/>
  <c r="BQ546" i="3"/>
  <c r="BO547" i="3"/>
  <c r="BO549" i="1"/>
  <c r="BQ549" i="1" s="1"/>
  <c r="AF154" i="3"/>
  <c r="G545" i="3"/>
  <c r="H545" i="3" s="1"/>
  <c r="T153" i="3"/>
  <c r="AS549" i="3"/>
  <c r="AR548" i="3"/>
  <c r="E550" i="3"/>
  <c r="F550" i="3" s="1"/>
  <c r="R156" i="3"/>
  <c r="S156" i="3" s="1"/>
  <c r="AE155" i="3"/>
  <c r="G545" i="1"/>
  <c r="H544" i="1"/>
  <c r="AS545" i="1"/>
  <c r="AR544" i="1"/>
  <c r="BA49" i="3" l="1"/>
  <c r="AW545" i="3"/>
  <c r="BR546" i="3"/>
  <c r="AU546" i="3"/>
  <c r="AZ49" i="3"/>
  <c r="AW544" i="3"/>
  <c r="AT545" i="3"/>
  <c r="BR549" i="1"/>
  <c r="AU549" i="1"/>
  <c r="BO1329" i="1"/>
  <c r="BQ1328" i="1"/>
  <c r="AU1328" i="1" s="1"/>
  <c r="AV1328" i="1" s="1"/>
  <c r="BD114" i="1" s="1"/>
  <c r="BQ547" i="3"/>
  <c r="BO548" i="3"/>
  <c r="BO550" i="1"/>
  <c r="BQ550" i="1" s="1"/>
  <c r="AF155" i="3"/>
  <c r="G546" i="3"/>
  <c r="H546" i="3" s="1"/>
  <c r="T154" i="3"/>
  <c r="E551" i="3"/>
  <c r="F551" i="3" s="1"/>
  <c r="R157" i="3"/>
  <c r="S157" i="3" s="1"/>
  <c r="AE156" i="3"/>
  <c r="AS550" i="3"/>
  <c r="AR549" i="3"/>
  <c r="G546" i="1"/>
  <c r="H545" i="1"/>
  <c r="AS546" i="1"/>
  <c r="AR545" i="1"/>
  <c r="BR547" i="3" l="1"/>
  <c r="AU547" i="3"/>
  <c r="AV547" i="3" s="1"/>
  <c r="AV546" i="3"/>
  <c r="AT546" i="3"/>
  <c r="AT547" i="3" s="1"/>
  <c r="BR550" i="1"/>
  <c r="AU550" i="1"/>
  <c r="BQ1329" i="1"/>
  <c r="AU1329" i="1" s="1"/>
  <c r="AV1329" i="1" s="1"/>
  <c r="BE114" i="1" s="1"/>
  <c r="BO1330" i="1"/>
  <c r="BQ548" i="3"/>
  <c r="BO549" i="3"/>
  <c r="BO551" i="1"/>
  <c r="BQ551" i="1" s="1"/>
  <c r="AF156" i="3"/>
  <c r="G547" i="3"/>
  <c r="H547" i="3" s="1"/>
  <c r="T155" i="3"/>
  <c r="R158" i="3"/>
  <c r="S158" i="3" s="1"/>
  <c r="AE157" i="3"/>
  <c r="E552" i="3"/>
  <c r="F552" i="3" s="1"/>
  <c r="AS551" i="3"/>
  <c r="AR550" i="3"/>
  <c r="G547" i="1"/>
  <c r="H546" i="1"/>
  <c r="AS547" i="1"/>
  <c r="AR546" i="1"/>
  <c r="BB49" i="3" l="1"/>
  <c r="AW546" i="3"/>
  <c r="BC49" i="3"/>
  <c r="AW547" i="3"/>
  <c r="BR548" i="3"/>
  <c r="AU548" i="3"/>
  <c r="BR551" i="1"/>
  <c r="AU551" i="1"/>
  <c r="BO1331" i="1"/>
  <c r="BQ1330" i="1"/>
  <c r="AU1330" i="1" s="1"/>
  <c r="AV1330" i="1" s="1"/>
  <c r="BF114" i="1" s="1"/>
  <c r="BQ549" i="3"/>
  <c r="BO550" i="3"/>
  <c r="BO552" i="1"/>
  <c r="BQ552" i="1" s="1"/>
  <c r="AF157" i="3"/>
  <c r="G548" i="3"/>
  <c r="H548" i="3" s="1"/>
  <c r="T156" i="3"/>
  <c r="AR551" i="3"/>
  <c r="AS552" i="3"/>
  <c r="E553" i="3"/>
  <c r="F553" i="3" s="1"/>
  <c r="R159" i="3"/>
  <c r="S159" i="3" s="1"/>
  <c r="AE158" i="3"/>
  <c r="G548" i="1"/>
  <c r="H547" i="1"/>
  <c r="AS548" i="1"/>
  <c r="AR547" i="1"/>
  <c r="BR549" i="3" l="1"/>
  <c r="AU549" i="3"/>
  <c r="AV549" i="3" s="1"/>
  <c r="AT548" i="3"/>
  <c r="AV548" i="3"/>
  <c r="BR552" i="1"/>
  <c r="AU552" i="1"/>
  <c r="BQ1331" i="1"/>
  <c r="AU1331" i="1" s="1"/>
  <c r="AV1331" i="1" s="1"/>
  <c r="BG114" i="1" s="1"/>
  <c r="BO1332" i="1"/>
  <c r="BQ550" i="3"/>
  <c r="BO551" i="3"/>
  <c r="BO553" i="1"/>
  <c r="BQ553" i="1" s="1"/>
  <c r="AF158" i="3"/>
  <c r="G549" i="3"/>
  <c r="H549" i="3" s="1"/>
  <c r="T157" i="3"/>
  <c r="E554" i="3"/>
  <c r="F554" i="3" s="1"/>
  <c r="AE159" i="3"/>
  <c r="R160" i="3"/>
  <c r="S160" i="3" s="1"/>
  <c r="AR552" i="3"/>
  <c r="AS553" i="3"/>
  <c r="G549" i="1"/>
  <c r="H548" i="1"/>
  <c r="AS549" i="1"/>
  <c r="AR548" i="1"/>
  <c r="AT549" i="3" l="1"/>
  <c r="BR550" i="3"/>
  <c r="AU550" i="3"/>
  <c r="AV550" i="3" s="1"/>
  <c r="BD49" i="3"/>
  <c r="AW548" i="3"/>
  <c r="AT550" i="3"/>
  <c r="BE49" i="3"/>
  <c r="AW549" i="3"/>
  <c r="BR553" i="1"/>
  <c r="AU553" i="1"/>
  <c r="BO1333" i="1"/>
  <c r="BQ1332" i="1"/>
  <c r="AU1332" i="1" s="1"/>
  <c r="AV1332" i="1" s="1"/>
  <c r="BH114" i="1" s="1"/>
  <c r="BQ551" i="3"/>
  <c r="BO552" i="3"/>
  <c r="BO554" i="1"/>
  <c r="BQ554" i="1" s="1"/>
  <c r="AF159" i="3"/>
  <c r="G550" i="3"/>
  <c r="H550" i="3" s="1"/>
  <c r="T158" i="3"/>
  <c r="AR553" i="3"/>
  <c r="AS554" i="3"/>
  <c r="AE160" i="3"/>
  <c r="R161" i="3"/>
  <c r="S161" i="3" s="1"/>
  <c r="E555" i="3"/>
  <c r="F555" i="3" s="1"/>
  <c r="G550" i="1"/>
  <c r="H549" i="1"/>
  <c r="AS550" i="1"/>
  <c r="AR549" i="1"/>
  <c r="BR551" i="3" l="1"/>
  <c r="AU551" i="3"/>
  <c r="AV551" i="3" s="1"/>
  <c r="BF49" i="3"/>
  <c r="AW550" i="3"/>
  <c r="AT551" i="3"/>
  <c r="BR554" i="1"/>
  <c r="AU554" i="1"/>
  <c r="BQ1333" i="1"/>
  <c r="AU1333" i="1" s="1"/>
  <c r="AV1333" i="1" s="1"/>
  <c r="BI114" i="1" s="1"/>
  <c r="BO1334" i="1"/>
  <c r="BQ552" i="3"/>
  <c r="BO553" i="3"/>
  <c r="BO555" i="1"/>
  <c r="BQ555" i="1" s="1"/>
  <c r="AF160" i="3"/>
  <c r="G551" i="3"/>
  <c r="H551" i="3" s="1"/>
  <c r="T159" i="3"/>
  <c r="E556" i="3"/>
  <c r="F556" i="3" s="1"/>
  <c r="AE161" i="3"/>
  <c r="R162" i="3"/>
  <c r="S162" i="3" s="1"/>
  <c r="AR554" i="3"/>
  <c r="AS555" i="3"/>
  <c r="G551" i="1"/>
  <c r="H550" i="1"/>
  <c r="AS551" i="1"/>
  <c r="AR550" i="1"/>
  <c r="BR552" i="3" l="1"/>
  <c r="AU552" i="3"/>
  <c r="BG49" i="3"/>
  <c r="AW551" i="3"/>
  <c r="BR555" i="1"/>
  <c r="AU555" i="1"/>
  <c r="BO1335" i="1"/>
  <c r="BQ1334" i="1"/>
  <c r="AU1334" i="1" s="1"/>
  <c r="AV1334" i="1" s="1"/>
  <c r="BJ114" i="1" s="1"/>
  <c r="BQ553" i="3"/>
  <c r="BO554" i="3"/>
  <c r="BO556" i="1"/>
  <c r="BQ556" i="1" s="1"/>
  <c r="AF161" i="3"/>
  <c r="G552" i="3"/>
  <c r="H552" i="3" s="1"/>
  <c r="T160" i="3"/>
  <c r="AR555" i="3"/>
  <c r="AS556" i="3"/>
  <c r="AE162" i="3"/>
  <c r="R163" i="3"/>
  <c r="S163" i="3" s="1"/>
  <c r="E557" i="3"/>
  <c r="F557" i="3" s="1"/>
  <c r="G552" i="1"/>
  <c r="H551" i="1"/>
  <c r="AS552" i="1"/>
  <c r="AR551" i="1"/>
  <c r="AT552" i="3" l="1"/>
  <c r="AV552" i="3"/>
  <c r="BR553" i="3"/>
  <c r="AU553" i="3"/>
  <c r="AV553" i="3" s="1"/>
  <c r="BR556" i="1"/>
  <c r="AU556" i="1"/>
  <c r="BQ1335" i="1"/>
  <c r="AU1335" i="1" s="1"/>
  <c r="AV1335" i="1" s="1"/>
  <c r="BK114" i="1" s="1"/>
  <c r="BL114" i="1" s="1"/>
  <c r="BO1336" i="1"/>
  <c r="BQ554" i="3"/>
  <c r="BO555" i="3"/>
  <c r="BO557" i="1"/>
  <c r="BQ557" i="1" s="1"/>
  <c r="AF162" i="3"/>
  <c r="G553" i="3"/>
  <c r="H553" i="3" s="1"/>
  <c r="T161" i="3"/>
  <c r="AR556" i="3"/>
  <c r="AS557" i="3"/>
  <c r="E558" i="3"/>
  <c r="F558" i="3" s="1"/>
  <c r="AE163" i="3"/>
  <c r="R164" i="3"/>
  <c r="S164" i="3" s="1"/>
  <c r="G553" i="1"/>
  <c r="H552" i="1"/>
  <c r="AS553" i="1"/>
  <c r="AR552" i="1"/>
  <c r="BI49" i="3" l="1"/>
  <c r="AW553" i="3"/>
  <c r="BH49" i="3"/>
  <c r="AW552" i="3"/>
  <c r="BR554" i="3"/>
  <c r="AU554" i="3"/>
  <c r="AV554" i="3" s="1"/>
  <c r="AT553" i="3"/>
  <c r="BR557" i="1"/>
  <c r="AU557" i="1"/>
  <c r="BO1337" i="1"/>
  <c r="BQ1336" i="1"/>
  <c r="AU1336" i="1" s="1"/>
  <c r="AV1336" i="1" s="1"/>
  <c r="AZ115" i="1" s="1"/>
  <c r="BQ555" i="3"/>
  <c r="BO556" i="3"/>
  <c r="BO558" i="1"/>
  <c r="BQ558" i="1" s="1"/>
  <c r="AF163" i="3"/>
  <c r="G554" i="3"/>
  <c r="H554" i="3" s="1"/>
  <c r="T162" i="3"/>
  <c r="E559" i="3"/>
  <c r="F559" i="3" s="1"/>
  <c r="AR557" i="3"/>
  <c r="AS558" i="3"/>
  <c r="AE164" i="3"/>
  <c r="R165" i="3"/>
  <c r="S165" i="3" s="1"/>
  <c r="G554" i="1"/>
  <c r="H553" i="1"/>
  <c r="AS554" i="1"/>
  <c r="AR553" i="1"/>
  <c r="AT554" i="3" l="1"/>
  <c r="BR555" i="3"/>
  <c r="AU555" i="3"/>
  <c r="AV555" i="3" s="1"/>
  <c r="BJ49" i="3"/>
  <c r="AW554" i="3"/>
  <c r="BR558" i="1"/>
  <c r="AU558" i="1"/>
  <c r="BQ1337" i="1"/>
  <c r="AU1337" i="1" s="1"/>
  <c r="AV1337" i="1" s="1"/>
  <c r="BA115" i="1" s="1"/>
  <c r="BO1338" i="1"/>
  <c r="BQ556" i="3"/>
  <c r="BO557" i="3"/>
  <c r="BO559" i="1"/>
  <c r="BQ559" i="1" s="1"/>
  <c r="AF164" i="3"/>
  <c r="G555" i="3"/>
  <c r="H555" i="3" s="1"/>
  <c r="T163" i="3"/>
  <c r="AE165" i="3"/>
  <c r="R166" i="3"/>
  <c r="S166" i="3" s="1"/>
  <c r="AS559" i="3"/>
  <c r="AR558" i="3"/>
  <c r="E560" i="3"/>
  <c r="F560" i="3" s="1"/>
  <c r="G555" i="1"/>
  <c r="H554" i="1"/>
  <c r="AS555" i="1"/>
  <c r="AR554" i="1"/>
  <c r="AT555" i="3" l="1"/>
  <c r="BR556" i="3"/>
  <c r="AU556" i="3"/>
  <c r="BK49" i="3"/>
  <c r="BL49" i="3" s="1"/>
  <c r="AW555" i="3"/>
  <c r="BR559" i="1"/>
  <c r="AU559" i="1"/>
  <c r="BO1339" i="1"/>
  <c r="BQ1338" i="1"/>
  <c r="AU1338" i="1" s="1"/>
  <c r="AV1338" i="1" s="1"/>
  <c r="BB115" i="1" s="1"/>
  <c r="BQ557" i="3"/>
  <c r="BO558" i="3"/>
  <c r="BO560" i="1"/>
  <c r="BQ560" i="1" s="1"/>
  <c r="AF165" i="3"/>
  <c r="G556" i="3"/>
  <c r="H556" i="3" s="1"/>
  <c r="T164" i="3"/>
  <c r="AE166" i="3"/>
  <c r="R167" i="3"/>
  <c r="S167" i="3" s="1"/>
  <c r="AR559" i="3"/>
  <c r="AS560" i="3"/>
  <c r="E561" i="3"/>
  <c r="F561" i="3" s="1"/>
  <c r="G556" i="1"/>
  <c r="H555" i="1"/>
  <c r="AS556" i="1"/>
  <c r="AR555" i="1"/>
  <c r="AT556" i="3" l="1"/>
  <c r="AV556" i="3"/>
  <c r="BR557" i="3"/>
  <c r="AU557" i="3"/>
  <c r="AV557" i="3" s="1"/>
  <c r="BM49" i="3"/>
  <c r="AP50" i="3" s="1"/>
  <c r="BR560" i="1"/>
  <c r="AU560" i="1"/>
  <c r="BQ1339" i="1"/>
  <c r="AU1339" i="1" s="1"/>
  <c r="AV1339" i="1" s="1"/>
  <c r="BC115" i="1" s="1"/>
  <c r="BO1340" i="1"/>
  <c r="BQ558" i="3"/>
  <c r="BO559" i="3"/>
  <c r="BO561" i="1"/>
  <c r="BQ561" i="1" s="1"/>
  <c r="AF166" i="3"/>
  <c r="G557" i="3"/>
  <c r="H557" i="3" s="1"/>
  <c r="T165" i="3"/>
  <c r="AR560" i="3"/>
  <c r="AS561" i="3"/>
  <c r="AE167" i="3"/>
  <c r="R168" i="3"/>
  <c r="S168" i="3" s="1"/>
  <c r="E562" i="3"/>
  <c r="F562" i="3" s="1"/>
  <c r="G557" i="1"/>
  <c r="H556" i="1"/>
  <c r="AS557" i="1"/>
  <c r="AR556" i="1"/>
  <c r="BR558" i="3" l="1"/>
  <c r="AU558" i="3"/>
  <c r="AV558" i="3" s="1"/>
  <c r="BA50" i="3"/>
  <c r="AW557" i="3"/>
  <c r="AZ50" i="3"/>
  <c r="AW556" i="3"/>
  <c r="AT557" i="3"/>
  <c r="BR561" i="1"/>
  <c r="AU561" i="1"/>
  <c r="BO1341" i="1"/>
  <c r="BQ1340" i="1"/>
  <c r="AU1340" i="1" s="1"/>
  <c r="AV1340" i="1" s="1"/>
  <c r="BD115" i="1" s="1"/>
  <c r="BQ559" i="3"/>
  <c r="BO560" i="3"/>
  <c r="BO562" i="1"/>
  <c r="BQ562" i="1" s="1"/>
  <c r="AF167" i="3"/>
  <c r="G558" i="3"/>
  <c r="H558" i="3" s="1"/>
  <c r="T166" i="3"/>
  <c r="E563" i="3"/>
  <c r="F563" i="3" s="1"/>
  <c r="AE168" i="3"/>
  <c r="R169" i="3"/>
  <c r="S169" i="3" s="1"/>
  <c r="AS562" i="3"/>
  <c r="AR561" i="3"/>
  <c r="G558" i="1"/>
  <c r="H557" i="1"/>
  <c r="AS558" i="1"/>
  <c r="AR557" i="1"/>
  <c r="AT558" i="3" l="1"/>
  <c r="BB50" i="3"/>
  <c r="AW558" i="3"/>
  <c r="BR559" i="3"/>
  <c r="AU559" i="3"/>
  <c r="AV559" i="3" s="1"/>
  <c r="BR562" i="1"/>
  <c r="AU562" i="1"/>
  <c r="BQ1341" i="1"/>
  <c r="AU1341" i="1" s="1"/>
  <c r="AV1341" i="1" s="1"/>
  <c r="BE115" i="1" s="1"/>
  <c r="BO1342" i="1"/>
  <c r="BQ560" i="3"/>
  <c r="BO561" i="3"/>
  <c r="BO563" i="1"/>
  <c r="BQ563" i="1" s="1"/>
  <c r="AF168" i="3"/>
  <c r="G559" i="3"/>
  <c r="H559" i="3" s="1"/>
  <c r="T167" i="3"/>
  <c r="AE169" i="3"/>
  <c r="R170" i="3"/>
  <c r="S170" i="3" s="1"/>
  <c r="AS563" i="3"/>
  <c r="AR562" i="3"/>
  <c r="E564" i="3"/>
  <c r="F564" i="3" s="1"/>
  <c r="G559" i="1"/>
  <c r="H558" i="1"/>
  <c r="AS559" i="1"/>
  <c r="AR558" i="1"/>
  <c r="AT559" i="3" l="1"/>
  <c r="BC50" i="3"/>
  <c r="AW559" i="3"/>
  <c r="BR560" i="3"/>
  <c r="AU560" i="3"/>
  <c r="BR563" i="1"/>
  <c r="AU563" i="1"/>
  <c r="BO1343" i="1"/>
  <c r="BQ1342" i="1"/>
  <c r="AU1342" i="1" s="1"/>
  <c r="AV1342" i="1" s="1"/>
  <c r="BF115" i="1" s="1"/>
  <c r="BQ561" i="3"/>
  <c r="BO562" i="3"/>
  <c r="BO564" i="1"/>
  <c r="BQ564" i="1" s="1"/>
  <c r="AF169" i="3"/>
  <c r="G560" i="3"/>
  <c r="H560" i="3" s="1"/>
  <c r="T168" i="3"/>
  <c r="AR563" i="3"/>
  <c r="AS564" i="3"/>
  <c r="E565" i="3"/>
  <c r="F565" i="3" s="1"/>
  <c r="R171" i="3"/>
  <c r="S171" i="3" s="1"/>
  <c r="AE170" i="3"/>
  <c r="G560" i="1"/>
  <c r="H559" i="1"/>
  <c r="AS560" i="1"/>
  <c r="AR559" i="1"/>
  <c r="AT560" i="3" l="1"/>
  <c r="AV560" i="3"/>
  <c r="BR561" i="3"/>
  <c r="AU561" i="3"/>
  <c r="AV561" i="3" s="1"/>
  <c r="BR564" i="1"/>
  <c r="AU564" i="1"/>
  <c r="BQ1343" i="1"/>
  <c r="AU1343" i="1" s="1"/>
  <c r="AV1343" i="1" s="1"/>
  <c r="BG115" i="1" s="1"/>
  <c r="BO1344" i="1"/>
  <c r="BQ562" i="3"/>
  <c r="BO563" i="3"/>
  <c r="BO565" i="1"/>
  <c r="BQ565" i="1" s="1"/>
  <c r="AF170" i="3"/>
  <c r="G561" i="3"/>
  <c r="H561" i="3" s="1"/>
  <c r="T169" i="3"/>
  <c r="R172" i="3"/>
  <c r="S172" i="3" s="1"/>
  <c r="AE171" i="3"/>
  <c r="E566" i="3"/>
  <c r="F566" i="3" s="1"/>
  <c r="AR564" i="3"/>
  <c r="AS565" i="3"/>
  <c r="G561" i="1"/>
  <c r="H560" i="1"/>
  <c r="AS561" i="1"/>
  <c r="AR560" i="1"/>
  <c r="BE50" i="3" l="1"/>
  <c r="AW561" i="3"/>
  <c r="BD50" i="3"/>
  <c r="AW560" i="3"/>
  <c r="AT561" i="3"/>
  <c r="BR562" i="3"/>
  <c r="AU562" i="3"/>
  <c r="BR565" i="1"/>
  <c r="AU565" i="1"/>
  <c r="BO1345" i="1"/>
  <c r="BQ1344" i="1"/>
  <c r="AU1344" i="1" s="1"/>
  <c r="AV1344" i="1" s="1"/>
  <c r="BH115" i="1" s="1"/>
  <c r="BQ563" i="3"/>
  <c r="BO564" i="3"/>
  <c r="BO566" i="1"/>
  <c r="BQ566" i="1" s="1"/>
  <c r="AF171" i="3"/>
  <c r="G562" i="3"/>
  <c r="H562" i="3" s="1"/>
  <c r="T170" i="3"/>
  <c r="E567" i="3"/>
  <c r="F567" i="3" s="1"/>
  <c r="AR565" i="3"/>
  <c r="AS566" i="3"/>
  <c r="AE172" i="3"/>
  <c r="R173" i="3"/>
  <c r="S173" i="3" s="1"/>
  <c r="G562" i="1"/>
  <c r="H561" i="1"/>
  <c r="AS562" i="1"/>
  <c r="AR561" i="1"/>
  <c r="BR563" i="3" l="1"/>
  <c r="AU563" i="3"/>
  <c r="AV563" i="3" s="1"/>
  <c r="AV562" i="3"/>
  <c r="AT562" i="3"/>
  <c r="BR566" i="1"/>
  <c r="AU566" i="1"/>
  <c r="BQ1345" i="1"/>
  <c r="AU1345" i="1" s="1"/>
  <c r="AV1345" i="1" s="1"/>
  <c r="BI115" i="1" s="1"/>
  <c r="BO1346" i="1"/>
  <c r="BQ564" i="3"/>
  <c r="BO565" i="3"/>
  <c r="BO567" i="1"/>
  <c r="BQ567" i="1" s="1"/>
  <c r="AF172" i="3"/>
  <c r="G563" i="3"/>
  <c r="H563" i="3" s="1"/>
  <c r="T171" i="3"/>
  <c r="AE173" i="3"/>
  <c r="R174" i="3"/>
  <c r="S174" i="3" s="1"/>
  <c r="AS567" i="3"/>
  <c r="AR566" i="3"/>
  <c r="E568" i="3"/>
  <c r="F568" i="3" s="1"/>
  <c r="G563" i="1"/>
  <c r="H562" i="1"/>
  <c r="AS563" i="1"/>
  <c r="AR562" i="1"/>
  <c r="AT563" i="3" l="1"/>
  <c r="BF50" i="3"/>
  <c r="AW562" i="3"/>
  <c r="BG50" i="3"/>
  <c r="AW563" i="3"/>
  <c r="BR564" i="3"/>
  <c r="AU564" i="3"/>
  <c r="AV564" i="3" s="1"/>
  <c r="BR567" i="1"/>
  <c r="AU567" i="1"/>
  <c r="BO1347" i="1"/>
  <c r="BQ1346" i="1"/>
  <c r="AU1346" i="1" s="1"/>
  <c r="AV1346" i="1" s="1"/>
  <c r="BJ115" i="1" s="1"/>
  <c r="BQ565" i="3"/>
  <c r="BO566" i="3"/>
  <c r="BO568" i="1"/>
  <c r="BQ568" i="1" s="1"/>
  <c r="AF173" i="3"/>
  <c r="G564" i="3"/>
  <c r="H564" i="3" s="1"/>
  <c r="T172" i="3"/>
  <c r="R175" i="3"/>
  <c r="S175" i="3" s="1"/>
  <c r="AE174" i="3"/>
  <c r="E569" i="3"/>
  <c r="F569" i="3" s="1"/>
  <c r="AR567" i="3"/>
  <c r="AS568" i="3"/>
  <c r="G564" i="1"/>
  <c r="H563" i="1"/>
  <c r="AS564" i="1"/>
  <c r="AR563" i="1"/>
  <c r="BR565" i="3" l="1"/>
  <c r="AU565" i="3"/>
  <c r="AV565" i="3" s="1"/>
  <c r="BH50" i="3"/>
  <c r="AW564" i="3"/>
  <c r="AT564" i="3"/>
  <c r="AT565" i="3" s="1"/>
  <c r="BR568" i="1"/>
  <c r="AU568" i="1"/>
  <c r="BQ1347" i="1"/>
  <c r="AU1347" i="1" s="1"/>
  <c r="AV1347" i="1" s="1"/>
  <c r="BK115" i="1" s="1"/>
  <c r="BL115" i="1" s="1"/>
  <c r="BO1348" i="1"/>
  <c r="BQ566" i="3"/>
  <c r="BO567" i="3"/>
  <c r="BO569" i="1"/>
  <c r="BQ569" i="1" s="1"/>
  <c r="AF174" i="3"/>
  <c r="G565" i="3"/>
  <c r="H565" i="3" s="1"/>
  <c r="T173" i="3"/>
  <c r="R176" i="3"/>
  <c r="S176" i="3" s="1"/>
  <c r="AE175" i="3"/>
  <c r="E570" i="3"/>
  <c r="F570" i="3" s="1"/>
  <c r="AR568" i="3"/>
  <c r="AS569" i="3"/>
  <c r="G565" i="1"/>
  <c r="H564" i="1"/>
  <c r="AS565" i="1"/>
  <c r="AR564" i="1"/>
  <c r="BI50" i="3" l="1"/>
  <c r="AW565" i="3"/>
  <c r="BR566" i="3"/>
  <c r="AU566" i="3"/>
  <c r="BR569" i="1"/>
  <c r="AU569" i="1"/>
  <c r="BO1349" i="1"/>
  <c r="BQ1348" i="1"/>
  <c r="AU1348" i="1" s="1"/>
  <c r="AV1348" i="1" s="1"/>
  <c r="AZ116" i="1" s="1"/>
  <c r="BQ567" i="3"/>
  <c r="BO568" i="3"/>
  <c r="BO570" i="1"/>
  <c r="BQ570" i="1" s="1"/>
  <c r="AF175" i="3"/>
  <c r="G566" i="3"/>
  <c r="H566" i="3" s="1"/>
  <c r="T174" i="3"/>
  <c r="AS570" i="3"/>
  <c r="AR569" i="3"/>
  <c r="E571" i="3"/>
  <c r="F571" i="3" s="1"/>
  <c r="AE176" i="3"/>
  <c r="R177" i="3"/>
  <c r="S177" i="3" s="1"/>
  <c r="G566" i="1"/>
  <c r="H565" i="1"/>
  <c r="AS566" i="1"/>
  <c r="AR565" i="1"/>
  <c r="AV566" i="3" l="1"/>
  <c r="AT566" i="3"/>
  <c r="BR567" i="3"/>
  <c r="AU567" i="3"/>
  <c r="AV567" i="3" s="1"/>
  <c r="BR570" i="1"/>
  <c r="AU570" i="1"/>
  <c r="BQ1349" i="1"/>
  <c r="AU1349" i="1" s="1"/>
  <c r="AV1349" i="1" s="1"/>
  <c r="BA116" i="1" s="1"/>
  <c r="BO1350" i="1"/>
  <c r="BQ568" i="3"/>
  <c r="BO569" i="3"/>
  <c r="BO571" i="1"/>
  <c r="BQ571" i="1" s="1"/>
  <c r="AF176" i="3"/>
  <c r="G567" i="3"/>
  <c r="H567" i="3" s="1"/>
  <c r="T175" i="3"/>
  <c r="E572" i="3"/>
  <c r="F572" i="3" s="1"/>
  <c r="AE177" i="3"/>
  <c r="R178" i="3"/>
  <c r="S178" i="3" s="1"/>
  <c r="AS571" i="3"/>
  <c r="AR570" i="3"/>
  <c r="G567" i="1"/>
  <c r="H566" i="1"/>
  <c r="AS567" i="1"/>
  <c r="AR566" i="1"/>
  <c r="BR568" i="3" l="1"/>
  <c r="AU568" i="3"/>
  <c r="AV568" i="3" s="1"/>
  <c r="BK50" i="3"/>
  <c r="AW567" i="3"/>
  <c r="AT567" i="3"/>
  <c r="AT568" i="3" s="1"/>
  <c r="BJ50" i="3"/>
  <c r="AW566" i="3"/>
  <c r="BR571" i="1"/>
  <c r="AU571" i="1"/>
  <c r="BO1351" i="1"/>
  <c r="BQ1350" i="1"/>
  <c r="AU1350" i="1" s="1"/>
  <c r="AV1350" i="1" s="1"/>
  <c r="BB116" i="1" s="1"/>
  <c r="BQ569" i="3"/>
  <c r="BO570" i="3"/>
  <c r="BO572" i="1"/>
  <c r="BQ572" i="1" s="1"/>
  <c r="AF177" i="3"/>
  <c r="G568" i="3"/>
  <c r="H568" i="3" s="1"/>
  <c r="T176" i="3"/>
  <c r="R179" i="3"/>
  <c r="S179" i="3" s="1"/>
  <c r="AE178" i="3"/>
  <c r="AR571" i="3"/>
  <c r="AS572" i="3"/>
  <c r="E573" i="3"/>
  <c r="F573" i="3" s="1"/>
  <c r="G568" i="1"/>
  <c r="H567" i="1"/>
  <c r="AS568" i="1"/>
  <c r="AR567" i="1"/>
  <c r="BL50" i="3" l="1"/>
  <c r="BR569" i="3"/>
  <c r="AU569" i="3"/>
  <c r="AV569" i="3" s="1"/>
  <c r="BM50" i="3"/>
  <c r="AP51" i="3" s="1"/>
  <c r="AZ51" i="3"/>
  <c r="AW568" i="3"/>
  <c r="BR572" i="1"/>
  <c r="AU572" i="1"/>
  <c r="BQ1351" i="1"/>
  <c r="AU1351" i="1" s="1"/>
  <c r="AV1351" i="1" s="1"/>
  <c r="BC116" i="1" s="1"/>
  <c r="BO1352" i="1"/>
  <c r="BQ570" i="3"/>
  <c r="BO571" i="3"/>
  <c r="BO573" i="1"/>
  <c r="BQ573" i="1" s="1"/>
  <c r="AF178" i="3"/>
  <c r="G569" i="3"/>
  <c r="H569" i="3" s="1"/>
  <c r="T177" i="3"/>
  <c r="AR572" i="3"/>
  <c r="AS573" i="3"/>
  <c r="E574" i="3"/>
  <c r="F574" i="3" s="1"/>
  <c r="R180" i="3"/>
  <c r="S180" i="3" s="1"/>
  <c r="AE179" i="3"/>
  <c r="G569" i="1"/>
  <c r="H568" i="1"/>
  <c r="AS569" i="1"/>
  <c r="AR568" i="1"/>
  <c r="AT569" i="3" l="1"/>
  <c r="BR570" i="3"/>
  <c r="AU570" i="3"/>
  <c r="BA51" i="3"/>
  <c r="AW569" i="3"/>
  <c r="BR573" i="1"/>
  <c r="AU573" i="1"/>
  <c r="BO1353" i="1"/>
  <c r="BQ1352" i="1"/>
  <c r="AU1352" i="1" s="1"/>
  <c r="AV1352" i="1" s="1"/>
  <c r="BD116" i="1" s="1"/>
  <c r="BQ571" i="3"/>
  <c r="BO572" i="3"/>
  <c r="BO574" i="1"/>
  <c r="BQ574" i="1" s="1"/>
  <c r="AF179" i="3"/>
  <c r="G570" i="3"/>
  <c r="H570" i="3" s="1"/>
  <c r="T178" i="3"/>
  <c r="AR573" i="3"/>
  <c r="AS574" i="3"/>
  <c r="AE180" i="3"/>
  <c r="R181" i="3"/>
  <c r="S181" i="3" s="1"/>
  <c r="E575" i="3"/>
  <c r="F575" i="3" s="1"/>
  <c r="G570" i="1"/>
  <c r="H569" i="1"/>
  <c r="AS570" i="1"/>
  <c r="AR569" i="1"/>
  <c r="AT570" i="3" l="1"/>
  <c r="AV570" i="3"/>
  <c r="BR571" i="3"/>
  <c r="AU571" i="3"/>
  <c r="AV571" i="3" s="1"/>
  <c r="BR574" i="1"/>
  <c r="AU574" i="1"/>
  <c r="BQ1353" i="1"/>
  <c r="AU1353" i="1" s="1"/>
  <c r="AV1353" i="1" s="1"/>
  <c r="BE116" i="1" s="1"/>
  <c r="BO1354" i="1"/>
  <c r="BQ572" i="3"/>
  <c r="BO573" i="3"/>
  <c r="BO575" i="1"/>
  <c r="BQ575" i="1" s="1"/>
  <c r="AF180" i="3"/>
  <c r="G571" i="3"/>
  <c r="H571" i="3" s="1"/>
  <c r="T179" i="3"/>
  <c r="E576" i="3"/>
  <c r="F576" i="3" s="1"/>
  <c r="AS575" i="3"/>
  <c r="AR574" i="3"/>
  <c r="AE181" i="3"/>
  <c r="R182" i="3"/>
  <c r="S182" i="3" s="1"/>
  <c r="G571" i="1"/>
  <c r="H570" i="1"/>
  <c r="AS571" i="1"/>
  <c r="AR570" i="1"/>
  <c r="BC51" i="3" l="1"/>
  <c r="AW571" i="3"/>
  <c r="BB51" i="3"/>
  <c r="AW570" i="3"/>
  <c r="AT571" i="3"/>
  <c r="BR572" i="3"/>
  <c r="AU572" i="3"/>
  <c r="AV572" i="3" s="1"/>
  <c r="BR575" i="1"/>
  <c r="AU575" i="1"/>
  <c r="BO1355" i="1"/>
  <c r="BQ1354" i="1"/>
  <c r="AU1354" i="1" s="1"/>
  <c r="AV1354" i="1" s="1"/>
  <c r="BF116" i="1" s="1"/>
  <c r="BQ573" i="3"/>
  <c r="BO574" i="3"/>
  <c r="BO576" i="1"/>
  <c r="BQ576" i="1" s="1"/>
  <c r="AF181" i="3"/>
  <c r="G572" i="3"/>
  <c r="H572" i="3" s="1"/>
  <c r="T180" i="3"/>
  <c r="AS576" i="3"/>
  <c r="AR575" i="3"/>
  <c r="E577" i="3"/>
  <c r="F577" i="3" s="1"/>
  <c r="R183" i="3"/>
  <c r="S183" i="3" s="1"/>
  <c r="AE182" i="3"/>
  <c r="G572" i="1"/>
  <c r="H571" i="1"/>
  <c r="AS572" i="1"/>
  <c r="AR571" i="1"/>
  <c r="AT572" i="3" l="1"/>
  <c r="BR573" i="3"/>
  <c r="AU573" i="3"/>
  <c r="AV573" i="3" s="1"/>
  <c r="BD51" i="3"/>
  <c r="AW572" i="3"/>
  <c r="BR576" i="1"/>
  <c r="AU576" i="1"/>
  <c r="BQ1355" i="1"/>
  <c r="AU1355" i="1" s="1"/>
  <c r="AV1355" i="1" s="1"/>
  <c r="BG116" i="1" s="1"/>
  <c r="BO1356" i="1"/>
  <c r="BQ574" i="3"/>
  <c r="BO575" i="3"/>
  <c r="BO577" i="1"/>
  <c r="BQ577" i="1" s="1"/>
  <c r="AF182" i="3"/>
  <c r="G573" i="3"/>
  <c r="H573" i="3" s="1"/>
  <c r="T181" i="3"/>
  <c r="R184" i="3"/>
  <c r="S184" i="3" s="1"/>
  <c r="AE183" i="3"/>
  <c r="AR576" i="3"/>
  <c r="AS577" i="3"/>
  <c r="E578" i="3"/>
  <c r="F578" i="3" s="1"/>
  <c r="G573" i="1"/>
  <c r="H572" i="1"/>
  <c r="AS573" i="1"/>
  <c r="AR572" i="1"/>
  <c r="AT573" i="3" l="1"/>
  <c r="BR574" i="3"/>
  <c r="AU574" i="3"/>
  <c r="BE51" i="3"/>
  <c r="AW573" i="3"/>
  <c r="BR577" i="1"/>
  <c r="AU577" i="1"/>
  <c r="BQ1356" i="1"/>
  <c r="AU1356" i="1" s="1"/>
  <c r="AV1356" i="1" s="1"/>
  <c r="BH116" i="1" s="1"/>
  <c r="BO1357" i="1"/>
  <c r="BQ575" i="3"/>
  <c r="BO576" i="3"/>
  <c r="BO578" i="1"/>
  <c r="BQ578" i="1" s="1"/>
  <c r="AF183" i="3"/>
  <c r="G574" i="3"/>
  <c r="H574" i="3" s="1"/>
  <c r="T182" i="3"/>
  <c r="E579" i="3"/>
  <c r="F579" i="3" s="1"/>
  <c r="AR577" i="3"/>
  <c r="AS578" i="3"/>
  <c r="AE184" i="3"/>
  <c r="R185" i="3"/>
  <c r="S185" i="3" s="1"/>
  <c r="G574" i="1"/>
  <c r="H573" i="1"/>
  <c r="AS574" i="1"/>
  <c r="AR573" i="1"/>
  <c r="BR575" i="3" l="1"/>
  <c r="AU575" i="3"/>
  <c r="AV575" i="3" s="1"/>
  <c r="AV574" i="3"/>
  <c r="AT574" i="3"/>
  <c r="BR578" i="1"/>
  <c r="AU578" i="1"/>
  <c r="BO1358" i="1"/>
  <c r="BQ1357" i="1"/>
  <c r="AU1357" i="1" s="1"/>
  <c r="AV1357" i="1" s="1"/>
  <c r="BI116" i="1" s="1"/>
  <c r="BQ576" i="3"/>
  <c r="BO577" i="3"/>
  <c r="BO579" i="1"/>
  <c r="BQ579" i="1" s="1"/>
  <c r="AF184" i="3"/>
  <c r="G575" i="3"/>
  <c r="H575" i="3" s="1"/>
  <c r="T183" i="3"/>
  <c r="AS579" i="3"/>
  <c r="AR578" i="3"/>
  <c r="R186" i="3"/>
  <c r="S186" i="3" s="1"/>
  <c r="AE185" i="3"/>
  <c r="E580" i="3"/>
  <c r="F580" i="3" s="1"/>
  <c r="G575" i="1"/>
  <c r="H574" i="1"/>
  <c r="AS575" i="1"/>
  <c r="AR574" i="1"/>
  <c r="AT575" i="3" l="1"/>
  <c r="BF51" i="3"/>
  <c r="AW574" i="3"/>
  <c r="BG51" i="3"/>
  <c r="AW575" i="3"/>
  <c r="BR576" i="3"/>
  <c r="AU576" i="3"/>
  <c r="AV576" i="3" s="1"/>
  <c r="BR579" i="1"/>
  <c r="AU579" i="1"/>
  <c r="BQ1358" i="1"/>
  <c r="AU1358" i="1" s="1"/>
  <c r="AV1358" i="1" s="1"/>
  <c r="BJ116" i="1" s="1"/>
  <c r="BO1359" i="1"/>
  <c r="BQ577" i="3"/>
  <c r="BO578" i="3"/>
  <c r="BO580" i="1"/>
  <c r="BQ580" i="1" s="1"/>
  <c r="AF185" i="3"/>
  <c r="G576" i="3"/>
  <c r="H576" i="3" s="1"/>
  <c r="T184" i="3"/>
  <c r="AE186" i="3"/>
  <c r="R187" i="3"/>
  <c r="S187" i="3" s="1"/>
  <c r="E581" i="3"/>
  <c r="F581" i="3" s="1"/>
  <c r="AS580" i="3"/>
  <c r="AR579" i="3"/>
  <c r="G576" i="1"/>
  <c r="H575" i="1"/>
  <c r="AS576" i="1"/>
  <c r="AR575" i="1"/>
  <c r="BR577" i="3" l="1"/>
  <c r="AU577" i="3"/>
  <c r="AV577" i="3" s="1"/>
  <c r="BH51" i="3"/>
  <c r="AW576" i="3"/>
  <c r="AT576" i="3"/>
  <c r="BR580" i="1"/>
  <c r="AU580" i="1"/>
  <c r="BO1360" i="1"/>
  <c r="BQ1359" i="1"/>
  <c r="AU1359" i="1" s="1"/>
  <c r="AV1359" i="1" s="1"/>
  <c r="BK116" i="1" s="1"/>
  <c r="BL116" i="1" s="1"/>
  <c r="BQ578" i="3"/>
  <c r="BO579" i="3"/>
  <c r="BO581" i="1"/>
  <c r="BQ581" i="1" s="1"/>
  <c r="AF186" i="3"/>
  <c r="G577" i="3"/>
  <c r="H577" i="3" s="1"/>
  <c r="T185" i="3"/>
  <c r="E582" i="3"/>
  <c r="F582" i="3" s="1"/>
  <c r="R188" i="3"/>
  <c r="S188" i="3" s="1"/>
  <c r="AE187" i="3"/>
  <c r="AR580" i="3"/>
  <c r="AS581" i="3"/>
  <c r="G577" i="1"/>
  <c r="H576" i="1"/>
  <c r="AS577" i="1"/>
  <c r="AR576" i="1"/>
  <c r="AT577" i="3" l="1"/>
  <c r="BR578" i="3"/>
  <c r="AU578" i="3"/>
  <c r="BI51" i="3"/>
  <c r="AW577" i="3"/>
  <c r="BR581" i="1"/>
  <c r="AU581" i="1"/>
  <c r="BO1361" i="1"/>
  <c r="BQ1360" i="1"/>
  <c r="AU1360" i="1" s="1"/>
  <c r="AV1360" i="1" s="1"/>
  <c r="AZ117" i="1" s="1"/>
  <c r="BQ579" i="3"/>
  <c r="BO580" i="3"/>
  <c r="BO582" i="1"/>
  <c r="BQ582" i="1" s="1"/>
  <c r="AF187" i="3"/>
  <c r="G578" i="3"/>
  <c r="H578" i="3" s="1"/>
  <c r="T186" i="3"/>
  <c r="E583" i="3"/>
  <c r="F583" i="3" s="1"/>
  <c r="AE188" i="3"/>
  <c r="R189" i="3"/>
  <c r="S189" i="3" s="1"/>
  <c r="AS582" i="3"/>
  <c r="AR581" i="3"/>
  <c r="G578" i="1"/>
  <c r="H577" i="1"/>
  <c r="AS578" i="1"/>
  <c r="AR577" i="1"/>
  <c r="BR579" i="3" l="1"/>
  <c r="AU579" i="3"/>
  <c r="AV579" i="3" s="1"/>
  <c r="AV578" i="3"/>
  <c r="AT578" i="3"/>
  <c r="AT579" i="3" s="1"/>
  <c r="BR582" i="1"/>
  <c r="AU582" i="1"/>
  <c r="BQ1361" i="1"/>
  <c r="AU1361" i="1" s="1"/>
  <c r="AV1361" i="1" s="1"/>
  <c r="BA117" i="1" s="1"/>
  <c r="BO1362" i="1"/>
  <c r="BQ580" i="3"/>
  <c r="BO581" i="3"/>
  <c r="BO583" i="1"/>
  <c r="BQ583" i="1" s="1"/>
  <c r="AF188" i="3"/>
  <c r="G579" i="3"/>
  <c r="H579" i="3" s="1"/>
  <c r="T187" i="3"/>
  <c r="AR582" i="3"/>
  <c r="AS583" i="3"/>
  <c r="E584" i="3"/>
  <c r="F584" i="3" s="1"/>
  <c r="R190" i="3"/>
  <c r="S190" i="3" s="1"/>
  <c r="AE189" i="3"/>
  <c r="G579" i="1"/>
  <c r="H578" i="1"/>
  <c r="AS579" i="1"/>
  <c r="AR578" i="1"/>
  <c r="BJ51" i="3" l="1"/>
  <c r="AW578" i="3"/>
  <c r="BR580" i="3"/>
  <c r="AU580" i="3"/>
  <c r="BK51" i="3"/>
  <c r="AW579" i="3"/>
  <c r="BR583" i="1"/>
  <c r="AU583" i="1"/>
  <c r="BO1363" i="1"/>
  <c r="BQ1362" i="1"/>
  <c r="AU1362" i="1" s="1"/>
  <c r="AV1362" i="1" s="1"/>
  <c r="BB117" i="1" s="1"/>
  <c r="BQ581" i="3"/>
  <c r="BO582" i="3"/>
  <c r="BO584" i="1"/>
  <c r="BQ584" i="1" s="1"/>
  <c r="AF189" i="3"/>
  <c r="G580" i="3"/>
  <c r="H580" i="3" s="1"/>
  <c r="T188" i="3"/>
  <c r="E585" i="3"/>
  <c r="F585" i="3" s="1"/>
  <c r="AS584" i="3"/>
  <c r="AR583" i="3"/>
  <c r="AE190" i="3"/>
  <c r="R191" i="3"/>
  <c r="S191" i="3" s="1"/>
  <c r="G580" i="1"/>
  <c r="H579" i="1"/>
  <c r="AS580" i="1"/>
  <c r="AR579" i="1"/>
  <c r="AV580" i="3" l="1"/>
  <c r="AT580" i="3"/>
  <c r="BR581" i="3"/>
  <c r="AU581" i="3"/>
  <c r="AV581" i="3" s="1"/>
  <c r="BM51" i="3"/>
  <c r="AP52" i="3" s="1"/>
  <c r="BL51" i="3"/>
  <c r="BR584" i="1"/>
  <c r="AU584" i="1"/>
  <c r="BO1364" i="1"/>
  <c r="BQ1363" i="1"/>
  <c r="AU1363" i="1" s="1"/>
  <c r="AV1363" i="1" s="1"/>
  <c r="BC117" i="1" s="1"/>
  <c r="BQ582" i="3"/>
  <c r="BO583" i="3"/>
  <c r="BO585" i="1"/>
  <c r="BQ585" i="1" s="1"/>
  <c r="AF190" i="3"/>
  <c r="G581" i="3"/>
  <c r="H581" i="3" s="1"/>
  <c r="T189" i="3"/>
  <c r="AR584" i="3"/>
  <c r="AS585" i="3"/>
  <c r="R192" i="3"/>
  <c r="S192" i="3" s="1"/>
  <c r="AE191" i="3"/>
  <c r="E586" i="3"/>
  <c r="F586" i="3" s="1"/>
  <c r="G581" i="1"/>
  <c r="H580" i="1"/>
  <c r="AS581" i="1"/>
  <c r="AR580" i="1"/>
  <c r="BA52" i="3" l="1"/>
  <c r="AW581" i="3"/>
  <c r="AT581" i="3"/>
  <c r="BR582" i="3"/>
  <c r="AU582" i="3"/>
  <c r="AV582" i="3" s="1"/>
  <c r="AZ52" i="3"/>
  <c r="AW580" i="3"/>
  <c r="BR585" i="1"/>
  <c r="AU585" i="1"/>
  <c r="BO1365" i="1"/>
  <c r="BQ1364" i="1"/>
  <c r="AU1364" i="1" s="1"/>
  <c r="AV1364" i="1" s="1"/>
  <c r="BD117" i="1" s="1"/>
  <c r="BQ583" i="3"/>
  <c r="BO584" i="3"/>
  <c r="BO586" i="1"/>
  <c r="BQ586" i="1" s="1"/>
  <c r="AF191" i="3"/>
  <c r="G582" i="3"/>
  <c r="H582" i="3" s="1"/>
  <c r="T190" i="3"/>
  <c r="AR585" i="3"/>
  <c r="AS586" i="3"/>
  <c r="E587" i="3"/>
  <c r="F587" i="3" s="1"/>
  <c r="AE192" i="3"/>
  <c r="R193" i="3"/>
  <c r="S193" i="3" s="1"/>
  <c r="G582" i="1"/>
  <c r="H581" i="1"/>
  <c r="AS582" i="1"/>
  <c r="AR581" i="1"/>
  <c r="BB52" i="3" l="1"/>
  <c r="AW582" i="3"/>
  <c r="AT582" i="3"/>
  <c r="BR583" i="3"/>
  <c r="AU583" i="3"/>
  <c r="AV583" i="3" s="1"/>
  <c r="BR586" i="1"/>
  <c r="AU586" i="1"/>
  <c r="BO1366" i="1"/>
  <c r="BQ1365" i="1"/>
  <c r="AU1365" i="1" s="1"/>
  <c r="AV1365" i="1" s="1"/>
  <c r="BE117" i="1" s="1"/>
  <c r="BQ584" i="3"/>
  <c r="BO585" i="3"/>
  <c r="BO587" i="1"/>
  <c r="BQ587" i="1" s="1"/>
  <c r="AF192" i="3"/>
  <c r="G583" i="3"/>
  <c r="H583" i="3" s="1"/>
  <c r="T191" i="3"/>
  <c r="E588" i="3"/>
  <c r="F588" i="3" s="1"/>
  <c r="R194" i="3"/>
  <c r="S194" i="3" s="1"/>
  <c r="AE193" i="3"/>
  <c r="AS587" i="3"/>
  <c r="AR586" i="3"/>
  <c r="G583" i="1"/>
  <c r="H582" i="1"/>
  <c r="AS583" i="1"/>
  <c r="AR582" i="1"/>
  <c r="BR584" i="3" l="1"/>
  <c r="AU584" i="3"/>
  <c r="BC52" i="3"/>
  <c r="AW583" i="3"/>
  <c r="AT583" i="3"/>
  <c r="BR587" i="1"/>
  <c r="AU587" i="1"/>
  <c r="BO1367" i="1"/>
  <c r="BQ1366" i="1"/>
  <c r="AU1366" i="1" s="1"/>
  <c r="AV1366" i="1" s="1"/>
  <c r="BF117" i="1" s="1"/>
  <c r="BQ585" i="3"/>
  <c r="BO586" i="3"/>
  <c r="BO588" i="1"/>
  <c r="BQ588" i="1" s="1"/>
  <c r="AF193" i="3"/>
  <c r="G584" i="3"/>
  <c r="H584" i="3" s="1"/>
  <c r="T192" i="3"/>
  <c r="AR587" i="3"/>
  <c r="AS588" i="3"/>
  <c r="E589" i="3"/>
  <c r="F589" i="3" s="1"/>
  <c r="AE194" i="3"/>
  <c r="R195" i="3"/>
  <c r="S195" i="3" s="1"/>
  <c r="G584" i="1"/>
  <c r="H583" i="1"/>
  <c r="AS584" i="1"/>
  <c r="AR583" i="1"/>
  <c r="AV584" i="3" l="1"/>
  <c r="AT584" i="3"/>
  <c r="BR585" i="3"/>
  <c r="AU585" i="3"/>
  <c r="AV585" i="3" s="1"/>
  <c r="BR588" i="1"/>
  <c r="AU588" i="1"/>
  <c r="BO1368" i="1"/>
  <c r="BQ1367" i="1"/>
  <c r="AU1367" i="1" s="1"/>
  <c r="AV1367" i="1" s="1"/>
  <c r="BG117" i="1" s="1"/>
  <c r="BQ586" i="3"/>
  <c r="BO587" i="3"/>
  <c r="BO589" i="1"/>
  <c r="BQ589" i="1" s="1"/>
  <c r="AF194" i="3"/>
  <c r="G585" i="3"/>
  <c r="H585" i="3" s="1"/>
  <c r="T193" i="3"/>
  <c r="E590" i="3"/>
  <c r="F590" i="3" s="1"/>
  <c r="AR588" i="3"/>
  <c r="AS589" i="3"/>
  <c r="R196" i="3"/>
  <c r="S196" i="3" s="1"/>
  <c r="AE195" i="3"/>
  <c r="G585" i="1"/>
  <c r="H584" i="1"/>
  <c r="AS585" i="1"/>
  <c r="AR584" i="1"/>
  <c r="AT585" i="3" l="1"/>
  <c r="BR586" i="3"/>
  <c r="AU586" i="3"/>
  <c r="BE52" i="3"/>
  <c r="AW585" i="3"/>
  <c r="BD52" i="3"/>
  <c r="AW584" i="3"/>
  <c r="BR589" i="1"/>
  <c r="AU589" i="1"/>
  <c r="BO1369" i="1"/>
  <c r="BQ1368" i="1"/>
  <c r="AU1368" i="1" s="1"/>
  <c r="AV1368" i="1" s="1"/>
  <c r="BH117" i="1" s="1"/>
  <c r="BQ587" i="3"/>
  <c r="BO588" i="3"/>
  <c r="BO590" i="1"/>
  <c r="BQ590" i="1" s="1"/>
  <c r="AF195" i="3"/>
  <c r="G586" i="3"/>
  <c r="H586" i="3" s="1"/>
  <c r="T194" i="3"/>
  <c r="AR589" i="3"/>
  <c r="AS590" i="3"/>
  <c r="E591" i="3"/>
  <c r="F591" i="3" s="1"/>
  <c r="AE196" i="3"/>
  <c r="R197" i="3"/>
  <c r="S197" i="3" s="1"/>
  <c r="G586" i="1"/>
  <c r="H585" i="1"/>
  <c r="AS586" i="1"/>
  <c r="AR585" i="1"/>
  <c r="BR587" i="3" l="1"/>
  <c r="AU587" i="3"/>
  <c r="AV587" i="3" s="1"/>
  <c r="AT586" i="3"/>
  <c r="AV586" i="3"/>
  <c r="BR590" i="1"/>
  <c r="AU590" i="1"/>
  <c r="BO1370" i="1"/>
  <c r="BQ1369" i="1"/>
  <c r="AU1369" i="1" s="1"/>
  <c r="AV1369" i="1" s="1"/>
  <c r="BI117" i="1" s="1"/>
  <c r="BQ588" i="3"/>
  <c r="BO589" i="3"/>
  <c r="BO591" i="1"/>
  <c r="BQ591" i="1" s="1"/>
  <c r="AF196" i="3"/>
  <c r="G587" i="3"/>
  <c r="H587" i="3" s="1"/>
  <c r="T195" i="3"/>
  <c r="R198" i="3"/>
  <c r="S198" i="3" s="1"/>
  <c r="AE197" i="3"/>
  <c r="E592" i="3"/>
  <c r="F592" i="3" s="1"/>
  <c r="AR590" i="3"/>
  <c r="AS591" i="3"/>
  <c r="G587" i="1"/>
  <c r="H586" i="1"/>
  <c r="AS587" i="1"/>
  <c r="AR586" i="1"/>
  <c r="AT587" i="3" l="1"/>
  <c r="BF52" i="3"/>
  <c r="AW586" i="3"/>
  <c r="BR588" i="3"/>
  <c r="AU588" i="3"/>
  <c r="BG52" i="3"/>
  <c r="AW587" i="3"/>
  <c r="BR591" i="1"/>
  <c r="AU591" i="1"/>
  <c r="BO1371" i="1"/>
  <c r="BQ1370" i="1"/>
  <c r="AU1370" i="1" s="1"/>
  <c r="AV1370" i="1" s="1"/>
  <c r="BJ117" i="1" s="1"/>
  <c r="BQ589" i="3"/>
  <c r="BO590" i="3"/>
  <c r="BO592" i="1"/>
  <c r="BQ592" i="1" s="1"/>
  <c r="AF197" i="3"/>
  <c r="G588" i="3"/>
  <c r="H588" i="3" s="1"/>
  <c r="T196" i="3"/>
  <c r="E593" i="3"/>
  <c r="F593" i="3" s="1"/>
  <c r="AE198" i="3"/>
  <c r="R199" i="3"/>
  <c r="S199" i="3" s="1"/>
  <c r="AR591" i="3"/>
  <c r="AS592" i="3"/>
  <c r="G588" i="1"/>
  <c r="H587" i="1"/>
  <c r="AS588" i="1"/>
  <c r="AR587" i="1"/>
  <c r="AT588" i="3" l="1"/>
  <c r="AV588" i="3"/>
  <c r="BR589" i="3"/>
  <c r="AU589" i="3"/>
  <c r="AV589" i="3" s="1"/>
  <c r="BR592" i="1"/>
  <c r="AU592" i="1"/>
  <c r="BO1372" i="1"/>
  <c r="BQ1371" i="1"/>
  <c r="AU1371" i="1" s="1"/>
  <c r="AV1371" i="1" s="1"/>
  <c r="BK117" i="1" s="1"/>
  <c r="BL117" i="1" s="1"/>
  <c r="BQ590" i="3"/>
  <c r="BO591" i="3"/>
  <c r="BO593" i="1"/>
  <c r="BQ593" i="1" s="1"/>
  <c r="AF198" i="3"/>
  <c r="G589" i="3"/>
  <c r="H589" i="3" s="1"/>
  <c r="T197" i="3"/>
  <c r="E594" i="3"/>
  <c r="F594" i="3" s="1"/>
  <c r="R200" i="3"/>
  <c r="S200" i="3" s="1"/>
  <c r="AE199" i="3"/>
  <c r="AR592" i="3"/>
  <c r="AS593" i="3"/>
  <c r="G589" i="1"/>
  <c r="H588" i="1"/>
  <c r="AS589" i="1"/>
  <c r="AR588" i="1"/>
  <c r="BR590" i="3" l="1"/>
  <c r="AU590" i="3"/>
  <c r="AV590" i="3" s="1"/>
  <c r="BI52" i="3"/>
  <c r="AW589" i="3"/>
  <c r="BH52" i="3"/>
  <c r="AW588" i="3"/>
  <c r="AT589" i="3"/>
  <c r="BR593" i="1"/>
  <c r="AU593" i="1"/>
  <c r="BO1373" i="1"/>
  <c r="BQ1372" i="1"/>
  <c r="AU1372" i="1" s="1"/>
  <c r="AV1372" i="1" s="1"/>
  <c r="AZ118" i="1" s="1"/>
  <c r="BQ591" i="3"/>
  <c r="BO592" i="3"/>
  <c r="BO594" i="1"/>
  <c r="BQ594" i="1" s="1"/>
  <c r="AF199" i="3"/>
  <c r="G590" i="3"/>
  <c r="H590" i="3" s="1"/>
  <c r="T198" i="3"/>
  <c r="E595" i="3"/>
  <c r="F595" i="3" s="1"/>
  <c r="AE200" i="3"/>
  <c r="R201" i="3"/>
  <c r="S201" i="3" s="1"/>
  <c r="AR593" i="3"/>
  <c r="AS594" i="3"/>
  <c r="G590" i="1"/>
  <c r="H589" i="1"/>
  <c r="AS590" i="1"/>
  <c r="AR589" i="1"/>
  <c r="AT590" i="3" l="1"/>
  <c r="BR591" i="3"/>
  <c r="AU591" i="3"/>
  <c r="AV591" i="3" s="1"/>
  <c r="BJ52" i="3"/>
  <c r="AW590" i="3"/>
  <c r="BR594" i="1"/>
  <c r="AU594" i="1"/>
  <c r="BO1374" i="1"/>
  <c r="BQ1373" i="1"/>
  <c r="AU1373" i="1" s="1"/>
  <c r="AV1373" i="1" s="1"/>
  <c r="BA118" i="1" s="1"/>
  <c r="BQ592" i="3"/>
  <c r="BO593" i="3"/>
  <c r="BO595" i="1"/>
  <c r="BQ595" i="1" s="1"/>
  <c r="AF200" i="3"/>
  <c r="G591" i="3"/>
  <c r="H591" i="3" s="1"/>
  <c r="T199" i="3"/>
  <c r="R202" i="3"/>
  <c r="S202" i="3" s="1"/>
  <c r="AE201" i="3"/>
  <c r="AS595" i="3"/>
  <c r="AR594" i="3"/>
  <c r="E596" i="3"/>
  <c r="F596" i="3" s="1"/>
  <c r="G591" i="1"/>
  <c r="H590" i="1"/>
  <c r="AS591" i="1"/>
  <c r="AR590" i="1"/>
  <c r="AT591" i="3" l="1"/>
  <c r="BR592" i="3"/>
  <c r="AU592" i="3"/>
  <c r="BK52" i="3"/>
  <c r="BL52" i="3" s="1"/>
  <c r="AW591" i="3"/>
  <c r="BR595" i="1"/>
  <c r="AU595" i="1"/>
  <c r="BO1375" i="1"/>
  <c r="BQ1374" i="1"/>
  <c r="AU1374" i="1" s="1"/>
  <c r="AV1374" i="1" s="1"/>
  <c r="BB118" i="1" s="1"/>
  <c r="BQ593" i="3"/>
  <c r="BO594" i="3"/>
  <c r="BO596" i="1"/>
  <c r="BQ596" i="1" s="1"/>
  <c r="AF201" i="3"/>
  <c r="G592" i="3"/>
  <c r="H592" i="3" s="1"/>
  <c r="T200" i="3"/>
  <c r="AR595" i="3"/>
  <c r="AS596" i="3"/>
  <c r="E597" i="3"/>
  <c r="F597" i="3" s="1"/>
  <c r="AE202" i="3"/>
  <c r="R203" i="3"/>
  <c r="S203" i="3" s="1"/>
  <c r="G592" i="1"/>
  <c r="H591" i="1"/>
  <c r="AS592" i="1"/>
  <c r="AR591" i="1"/>
  <c r="BM52" i="3" l="1"/>
  <c r="AP53" i="3" s="1"/>
  <c r="AV592" i="3"/>
  <c r="AT592" i="3"/>
  <c r="BR593" i="3"/>
  <c r="AU593" i="3"/>
  <c r="AV593" i="3" s="1"/>
  <c r="BR596" i="1"/>
  <c r="AU596" i="1"/>
  <c r="BO1376" i="1"/>
  <c r="BQ1375" i="1"/>
  <c r="AU1375" i="1" s="1"/>
  <c r="AV1375" i="1" s="1"/>
  <c r="BC118" i="1" s="1"/>
  <c r="BQ594" i="3"/>
  <c r="BO595" i="3"/>
  <c r="BO597" i="1"/>
  <c r="BQ597" i="1" s="1"/>
  <c r="AF202" i="3"/>
  <c r="G593" i="3"/>
  <c r="H593" i="3" s="1"/>
  <c r="T201" i="3"/>
  <c r="E598" i="3"/>
  <c r="F598" i="3" s="1"/>
  <c r="AR596" i="3"/>
  <c r="AS597" i="3"/>
  <c r="R204" i="3"/>
  <c r="S204" i="3" s="1"/>
  <c r="AE203" i="3"/>
  <c r="G593" i="1"/>
  <c r="H592" i="1"/>
  <c r="AS593" i="1"/>
  <c r="AR592" i="1"/>
  <c r="BA53" i="3" l="1"/>
  <c r="AW593" i="3"/>
  <c r="BR594" i="3"/>
  <c r="AU594" i="3"/>
  <c r="AV594" i="3" s="1"/>
  <c r="AT593" i="3"/>
  <c r="AZ53" i="3"/>
  <c r="AW592" i="3"/>
  <c r="BR597" i="1"/>
  <c r="AU597" i="1"/>
  <c r="BO1377" i="1"/>
  <c r="BQ1376" i="1"/>
  <c r="AU1376" i="1" s="1"/>
  <c r="AV1376" i="1" s="1"/>
  <c r="BD118" i="1" s="1"/>
  <c r="BQ595" i="3"/>
  <c r="BO596" i="3"/>
  <c r="BO598" i="1"/>
  <c r="BQ598" i="1" s="1"/>
  <c r="AF203" i="3"/>
  <c r="G594" i="3"/>
  <c r="H594" i="3" s="1"/>
  <c r="T202" i="3"/>
  <c r="AR597" i="3"/>
  <c r="AS598" i="3"/>
  <c r="AE204" i="3"/>
  <c r="R205" i="3"/>
  <c r="S205" i="3" s="1"/>
  <c r="E599" i="3"/>
  <c r="F599" i="3" s="1"/>
  <c r="G594" i="1"/>
  <c r="H593" i="1"/>
  <c r="AS594" i="1"/>
  <c r="AR593" i="1"/>
  <c r="BR595" i="3" l="1"/>
  <c r="AU595" i="3"/>
  <c r="AV595" i="3" s="1"/>
  <c r="AT594" i="3"/>
  <c r="BB53" i="3"/>
  <c r="AW594" i="3"/>
  <c r="BR598" i="1"/>
  <c r="AU598" i="1"/>
  <c r="BO1378" i="1"/>
  <c r="BQ1377" i="1"/>
  <c r="AU1377" i="1" s="1"/>
  <c r="AV1377" i="1" s="1"/>
  <c r="BE118" i="1" s="1"/>
  <c r="BQ596" i="3"/>
  <c r="BO597" i="3"/>
  <c r="BO599" i="1"/>
  <c r="BQ599" i="1" s="1"/>
  <c r="AF204" i="3"/>
  <c r="G595" i="3"/>
  <c r="H595" i="3" s="1"/>
  <c r="T203" i="3"/>
  <c r="AR598" i="3"/>
  <c r="AS599" i="3"/>
  <c r="E600" i="3"/>
  <c r="F600" i="3" s="1"/>
  <c r="R206" i="3"/>
  <c r="S206" i="3" s="1"/>
  <c r="AE205" i="3"/>
  <c r="G595" i="1"/>
  <c r="H594" i="1"/>
  <c r="AS595" i="1"/>
  <c r="AR594" i="1"/>
  <c r="AT595" i="3" l="1"/>
  <c r="BC53" i="3"/>
  <c r="AW595" i="3"/>
  <c r="BR596" i="3"/>
  <c r="AU596" i="3"/>
  <c r="BR599" i="1"/>
  <c r="AU599" i="1"/>
  <c r="AV599" i="1" s="1"/>
  <c r="BG53" i="1" s="1"/>
  <c r="BO1379" i="1"/>
  <c r="BQ1378" i="1"/>
  <c r="AU1378" i="1" s="1"/>
  <c r="AV1378" i="1" s="1"/>
  <c r="BF118" i="1" s="1"/>
  <c r="BQ597" i="3"/>
  <c r="BO598" i="3"/>
  <c r="BO600" i="1"/>
  <c r="BQ600" i="1" s="1"/>
  <c r="AF205" i="3"/>
  <c r="G596" i="3"/>
  <c r="H596" i="3" s="1"/>
  <c r="T204" i="3"/>
  <c r="AR599" i="3"/>
  <c r="AS600" i="3"/>
  <c r="E601" i="3"/>
  <c r="F601" i="3" s="1"/>
  <c r="AE206" i="3"/>
  <c r="R207" i="3"/>
  <c r="S207" i="3" s="1"/>
  <c r="G596" i="1"/>
  <c r="H595" i="1"/>
  <c r="AS596" i="1"/>
  <c r="AR595" i="1"/>
  <c r="AV596" i="3" l="1"/>
  <c r="AT596" i="3"/>
  <c r="BR597" i="3"/>
  <c r="AU597" i="3"/>
  <c r="AV597" i="3" s="1"/>
  <c r="BR600" i="1"/>
  <c r="AU600" i="1"/>
  <c r="AV600" i="1" s="1"/>
  <c r="BH53" i="1" s="1"/>
  <c r="BO1380" i="1"/>
  <c r="BQ1379" i="1"/>
  <c r="AU1379" i="1" s="1"/>
  <c r="AV1379" i="1" s="1"/>
  <c r="BG118" i="1" s="1"/>
  <c r="BQ598" i="3"/>
  <c r="BO599" i="3"/>
  <c r="BO601" i="1"/>
  <c r="BQ601" i="1" s="1"/>
  <c r="AF206" i="3"/>
  <c r="G597" i="3"/>
  <c r="H597" i="3" s="1"/>
  <c r="T205" i="3"/>
  <c r="R208" i="3"/>
  <c r="S208" i="3" s="1"/>
  <c r="AE207" i="3"/>
  <c r="AR600" i="3"/>
  <c r="AS601" i="3"/>
  <c r="E602" i="3"/>
  <c r="F602" i="3" s="1"/>
  <c r="G597" i="1"/>
  <c r="H596" i="1"/>
  <c r="AS597" i="1"/>
  <c r="AR596" i="1"/>
  <c r="BE53" i="3" l="1"/>
  <c r="AW597" i="3"/>
  <c r="AT597" i="3"/>
  <c r="BD53" i="3"/>
  <c r="AW596" i="3"/>
  <c r="BR598" i="3"/>
  <c r="AU598" i="3"/>
  <c r="BR601" i="1"/>
  <c r="AU601" i="1"/>
  <c r="AV601" i="1" s="1"/>
  <c r="BI53" i="1" s="1"/>
  <c r="BO1381" i="1"/>
  <c r="BQ1380" i="1"/>
  <c r="AU1380" i="1" s="1"/>
  <c r="AV1380" i="1" s="1"/>
  <c r="BH118" i="1" s="1"/>
  <c r="BQ599" i="3"/>
  <c r="BO600" i="3"/>
  <c r="BO602" i="1"/>
  <c r="BQ602" i="1" s="1"/>
  <c r="AF207" i="3"/>
  <c r="G598" i="3"/>
  <c r="H598" i="3" s="1"/>
  <c r="T206" i="3"/>
  <c r="AE208" i="3"/>
  <c r="R209" i="3"/>
  <c r="S209" i="3" s="1"/>
  <c r="AR601" i="3"/>
  <c r="AS602" i="3"/>
  <c r="E603" i="3"/>
  <c r="F603" i="3" s="1"/>
  <c r="G598" i="1"/>
  <c r="H597" i="1"/>
  <c r="AS598" i="1"/>
  <c r="AR597" i="1"/>
  <c r="BR599" i="3" l="1"/>
  <c r="AU599" i="3"/>
  <c r="AV599" i="3" s="1"/>
  <c r="AT598" i="3"/>
  <c r="AV598" i="3"/>
  <c r="BR602" i="1"/>
  <c r="AU602" i="1"/>
  <c r="AV602" i="1" s="1"/>
  <c r="BJ53" i="1" s="1"/>
  <c r="BO1382" i="1"/>
  <c r="BQ1381" i="1"/>
  <c r="AU1381" i="1" s="1"/>
  <c r="AV1381" i="1" s="1"/>
  <c r="BI118" i="1" s="1"/>
  <c r="BQ600" i="3"/>
  <c r="BO601" i="3"/>
  <c r="BO603" i="1"/>
  <c r="BQ603" i="1" s="1"/>
  <c r="AF208" i="3"/>
  <c r="G599" i="3"/>
  <c r="H599" i="3" s="1"/>
  <c r="T207" i="3"/>
  <c r="E604" i="3"/>
  <c r="F604" i="3" s="1"/>
  <c r="R210" i="3"/>
  <c r="S210" i="3" s="1"/>
  <c r="AE209" i="3"/>
  <c r="AR602" i="3"/>
  <c r="AS603" i="3"/>
  <c r="G599" i="1"/>
  <c r="H598" i="1"/>
  <c r="AS599" i="1"/>
  <c r="AR598" i="1"/>
  <c r="AT599" i="3" l="1"/>
  <c r="BF53" i="3"/>
  <c r="AW598" i="3"/>
  <c r="BR600" i="3"/>
  <c r="AU600" i="3"/>
  <c r="AV600" i="3" s="1"/>
  <c r="BG53" i="3"/>
  <c r="AW599" i="3"/>
  <c r="BR603" i="1"/>
  <c r="AU603" i="1"/>
  <c r="AV603" i="1" s="1"/>
  <c r="BK53" i="1" s="1"/>
  <c r="BO1383" i="1"/>
  <c r="BQ1382" i="1"/>
  <c r="AU1382" i="1" s="1"/>
  <c r="AV1382" i="1" s="1"/>
  <c r="BJ118" i="1" s="1"/>
  <c r="BQ601" i="3"/>
  <c r="BO602" i="3"/>
  <c r="BO604" i="1"/>
  <c r="BQ604" i="1" s="1"/>
  <c r="AF209" i="3"/>
  <c r="G600" i="3"/>
  <c r="H600" i="3" s="1"/>
  <c r="T208" i="3"/>
  <c r="E605" i="3"/>
  <c r="F605" i="3" s="1"/>
  <c r="AE210" i="3"/>
  <c r="R211" i="3"/>
  <c r="S211" i="3" s="1"/>
  <c r="AR603" i="3"/>
  <c r="AS604" i="3"/>
  <c r="G600" i="1"/>
  <c r="H599" i="1"/>
  <c r="AS600" i="1"/>
  <c r="AR599" i="1"/>
  <c r="BH53" i="3" l="1"/>
  <c r="AW600" i="3"/>
  <c r="BR601" i="3"/>
  <c r="AU601" i="3"/>
  <c r="AV601" i="3" s="1"/>
  <c r="AT600" i="3"/>
  <c r="BR604" i="1"/>
  <c r="AU604" i="1"/>
  <c r="AV604" i="1" s="1"/>
  <c r="AZ54" i="1" s="1"/>
  <c r="BO1384" i="1"/>
  <c r="BQ1383" i="1"/>
  <c r="AU1383" i="1" s="1"/>
  <c r="AV1383" i="1" s="1"/>
  <c r="BK118" i="1" s="1"/>
  <c r="BL118" i="1" s="1"/>
  <c r="BQ602" i="3"/>
  <c r="BO603" i="3"/>
  <c r="BO605" i="1"/>
  <c r="BQ605" i="1" s="1"/>
  <c r="AF210" i="3"/>
  <c r="G601" i="3"/>
  <c r="H601" i="3" s="1"/>
  <c r="T209" i="3"/>
  <c r="AR604" i="3"/>
  <c r="AS605" i="3"/>
  <c r="E606" i="3"/>
  <c r="F606" i="3" s="1"/>
  <c r="R212" i="3"/>
  <c r="S212" i="3" s="1"/>
  <c r="AE211" i="3"/>
  <c r="G601" i="1"/>
  <c r="H600" i="1"/>
  <c r="AS601" i="1"/>
  <c r="AR600" i="1"/>
  <c r="AT601" i="3" l="1"/>
  <c r="BI53" i="3"/>
  <c r="AW601" i="3"/>
  <c r="BR602" i="3"/>
  <c r="AU602" i="3"/>
  <c r="BR605" i="1"/>
  <c r="AU605" i="1"/>
  <c r="AV605" i="1" s="1"/>
  <c r="BA54" i="1" s="1"/>
  <c r="BO1385" i="1"/>
  <c r="BQ1384" i="1"/>
  <c r="AU1384" i="1" s="1"/>
  <c r="AV1384" i="1" s="1"/>
  <c r="AZ119" i="1" s="1"/>
  <c r="BQ603" i="3"/>
  <c r="BO604" i="3"/>
  <c r="BO606" i="1"/>
  <c r="BQ606" i="1" s="1"/>
  <c r="AF211" i="3"/>
  <c r="G602" i="3"/>
  <c r="H602" i="3" s="1"/>
  <c r="T210" i="3"/>
  <c r="E607" i="3"/>
  <c r="F607" i="3" s="1"/>
  <c r="AR605" i="3"/>
  <c r="AS606" i="3"/>
  <c r="AE212" i="3"/>
  <c r="R213" i="3"/>
  <c r="S213" i="3" s="1"/>
  <c r="G602" i="1"/>
  <c r="H601" i="1"/>
  <c r="AS602" i="1"/>
  <c r="AR601" i="1"/>
  <c r="AV602" i="3" l="1"/>
  <c r="AT602" i="3"/>
  <c r="BR603" i="3"/>
  <c r="AU603" i="3"/>
  <c r="AV603" i="3" s="1"/>
  <c r="BR606" i="1"/>
  <c r="AU606" i="1"/>
  <c r="AV606" i="1" s="1"/>
  <c r="BB54" i="1" s="1"/>
  <c r="BO1386" i="1"/>
  <c r="BQ1385" i="1"/>
  <c r="AU1385" i="1" s="1"/>
  <c r="AV1385" i="1" s="1"/>
  <c r="BA119" i="1" s="1"/>
  <c r="BQ604" i="3"/>
  <c r="BO605" i="3"/>
  <c r="BO607" i="1"/>
  <c r="BQ607" i="1" s="1"/>
  <c r="AF212" i="3"/>
  <c r="G603" i="3"/>
  <c r="H603" i="3" s="1"/>
  <c r="T211" i="3"/>
  <c r="R214" i="3"/>
  <c r="S214" i="3" s="1"/>
  <c r="AE213" i="3"/>
  <c r="AR606" i="3"/>
  <c r="AS607" i="3"/>
  <c r="E608" i="3"/>
  <c r="F608" i="3" s="1"/>
  <c r="G603" i="1"/>
  <c r="H602" i="1"/>
  <c r="AS603" i="1"/>
  <c r="AR602" i="1"/>
  <c r="BR604" i="3" l="1"/>
  <c r="AU604" i="3"/>
  <c r="BK53" i="3"/>
  <c r="AW603" i="3"/>
  <c r="AT603" i="3"/>
  <c r="BJ53" i="3"/>
  <c r="AW602" i="3"/>
  <c r="BR607" i="1"/>
  <c r="AU607" i="1"/>
  <c r="AV607" i="1" s="1"/>
  <c r="BC54" i="1" s="1"/>
  <c r="BO1387" i="1"/>
  <c r="BQ1386" i="1"/>
  <c r="AU1386" i="1" s="1"/>
  <c r="AV1386" i="1" s="1"/>
  <c r="BB119" i="1" s="1"/>
  <c r="BQ605" i="3"/>
  <c r="BO606" i="3"/>
  <c r="BO608" i="1"/>
  <c r="BQ608" i="1" s="1"/>
  <c r="AF213" i="3"/>
  <c r="G604" i="3"/>
  <c r="H604" i="3" s="1"/>
  <c r="T212" i="3"/>
  <c r="E609" i="3"/>
  <c r="F609" i="3" s="1"/>
  <c r="AR607" i="3"/>
  <c r="AS608" i="3"/>
  <c r="AE214" i="3"/>
  <c r="R215" i="3"/>
  <c r="S215" i="3" s="1"/>
  <c r="G604" i="1"/>
  <c r="H603" i="1"/>
  <c r="AS604" i="1"/>
  <c r="AR603" i="1"/>
  <c r="BL53" i="3" l="1"/>
  <c r="BM53" i="3"/>
  <c r="AP54" i="3" s="1"/>
  <c r="BR605" i="3"/>
  <c r="AU605" i="3"/>
  <c r="AV605" i="3" s="1"/>
  <c r="AT604" i="3"/>
  <c r="AV604" i="3"/>
  <c r="BR608" i="1"/>
  <c r="AU608" i="1"/>
  <c r="AV608" i="1" s="1"/>
  <c r="BD54" i="1" s="1"/>
  <c r="BQ1387" i="1"/>
  <c r="AU1387" i="1" s="1"/>
  <c r="AV1387" i="1" s="1"/>
  <c r="BC119" i="1" s="1"/>
  <c r="BO1388" i="1"/>
  <c r="BQ606" i="3"/>
  <c r="BO607" i="3"/>
  <c r="BO609" i="1"/>
  <c r="BQ609" i="1" s="1"/>
  <c r="AF214" i="3"/>
  <c r="G605" i="3"/>
  <c r="H605" i="3" s="1"/>
  <c r="T213" i="3"/>
  <c r="E610" i="3"/>
  <c r="F610" i="3" s="1"/>
  <c r="R216" i="3"/>
  <c r="S216" i="3" s="1"/>
  <c r="AE215" i="3"/>
  <c r="AR608" i="3"/>
  <c r="AS609" i="3"/>
  <c r="G605" i="1"/>
  <c r="H604" i="1"/>
  <c r="AS605" i="1"/>
  <c r="AR604" i="1"/>
  <c r="AZ54" i="3" l="1"/>
  <c r="AW604" i="3"/>
  <c r="AT605" i="3"/>
  <c r="BA54" i="3"/>
  <c r="AW605" i="3"/>
  <c r="BR606" i="3"/>
  <c r="AU606" i="3"/>
  <c r="AV606" i="3" s="1"/>
  <c r="BR609" i="1"/>
  <c r="AU609" i="1"/>
  <c r="AV609" i="1" s="1"/>
  <c r="BE54" i="1" s="1"/>
  <c r="BO1389" i="1"/>
  <c r="BQ1388" i="1"/>
  <c r="AU1388" i="1" s="1"/>
  <c r="AV1388" i="1" s="1"/>
  <c r="BD119" i="1" s="1"/>
  <c r="BQ607" i="3"/>
  <c r="BO608" i="3"/>
  <c r="BO610" i="1"/>
  <c r="BQ610" i="1" s="1"/>
  <c r="AF215" i="3"/>
  <c r="G606" i="3"/>
  <c r="H606" i="3" s="1"/>
  <c r="T214" i="3"/>
  <c r="AR609" i="3"/>
  <c r="AS610" i="3"/>
  <c r="AE216" i="3"/>
  <c r="R217" i="3"/>
  <c r="S217" i="3" s="1"/>
  <c r="E611" i="3"/>
  <c r="F611" i="3" s="1"/>
  <c r="G606" i="1"/>
  <c r="H605" i="1"/>
  <c r="AS606" i="1"/>
  <c r="AR605" i="1"/>
  <c r="AT606" i="3" l="1"/>
  <c r="BR607" i="3"/>
  <c r="AU607" i="3"/>
  <c r="AV607" i="3" s="1"/>
  <c r="BB54" i="3"/>
  <c r="AW606" i="3"/>
  <c r="BR610" i="1"/>
  <c r="AU610" i="1"/>
  <c r="AV610" i="1" s="1"/>
  <c r="BF54" i="1" s="1"/>
  <c r="BQ1389" i="1"/>
  <c r="AU1389" i="1" s="1"/>
  <c r="AV1389" i="1" s="1"/>
  <c r="BE119" i="1" s="1"/>
  <c r="BO1390" i="1"/>
  <c r="BQ608" i="3"/>
  <c r="BO609" i="3"/>
  <c r="BO611" i="1"/>
  <c r="BQ611" i="1" s="1"/>
  <c r="AF216" i="3"/>
  <c r="G607" i="3"/>
  <c r="H607" i="3" s="1"/>
  <c r="T215" i="3"/>
  <c r="AS611" i="3"/>
  <c r="AR610" i="3"/>
  <c r="E612" i="3"/>
  <c r="F612" i="3" s="1"/>
  <c r="R218" i="3"/>
  <c r="S218" i="3" s="1"/>
  <c r="AE217" i="3"/>
  <c r="G607" i="1"/>
  <c r="H606" i="1"/>
  <c r="AS607" i="1"/>
  <c r="AR606" i="1"/>
  <c r="AT607" i="3" l="1"/>
  <c r="BC54" i="3"/>
  <c r="AW607" i="3"/>
  <c r="BR608" i="3"/>
  <c r="AU608" i="3"/>
  <c r="BR611" i="1"/>
  <c r="AU611" i="1"/>
  <c r="AV611" i="1" s="1"/>
  <c r="BG54" i="1" s="1"/>
  <c r="BO1391" i="1"/>
  <c r="BQ1390" i="1"/>
  <c r="AU1390" i="1" s="1"/>
  <c r="AV1390" i="1" s="1"/>
  <c r="BF119" i="1" s="1"/>
  <c r="BQ609" i="3"/>
  <c r="BO610" i="3"/>
  <c r="BO612" i="1"/>
  <c r="BQ612" i="1" s="1"/>
  <c r="AF217" i="3"/>
  <c r="G608" i="3"/>
  <c r="H608" i="3" s="1"/>
  <c r="T216" i="3"/>
  <c r="E613" i="3"/>
  <c r="F613" i="3" s="1"/>
  <c r="AR611" i="3"/>
  <c r="AS612" i="3"/>
  <c r="AE218" i="3"/>
  <c r="R219" i="3"/>
  <c r="S219" i="3" s="1"/>
  <c r="G608" i="1"/>
  <c r="H607" i="1"/>
  <c r="AS608" i="1"/>
  <c r="AR607" i="1"/>
  <c r="AV608" i="3" l="1"/>
  <c r="AT608" i="3"/>
  <c r="BR609" i="3"/>
  <c r="AU609" i="3"/>
  <c r="AV609" i="3" s="1"/>
  <c r="BR612" i="1"/>
  <c r="AU612" i="1"/>
  <c r="AV612" i="1" s="1"/>
  <c r="BH54" i="1" s="1"/>
  <c r="BO1392" i="1"/>
  <c r="BQ1391" i="1"/>
  <c r="AU1391" i="1" s="1"/>
  <c r="AV1391" i="1" s="1"/>
  <c r="BG119" i="1" s="1"/>
  <c r="BQ610" i="3"/>
  <c r="BO611" i="3"/>
  <c r="BO613" i="1"/>
  <c r="BQ613" i="1" s="1"/>
  <c r="AF218" i="3"/>
  <c r="G609" i="3"/>
  <c r="H609" i="3" s="1"/>
  <c r="T217" i="3"/>
  <c r="AR612" i="3"/>
  <c r="AS613" i="3"/>
  <c r="R220" i="3"/>
  <c r="S220" i="3" s="1"/>
  <c r="AE219" i="3"/>
  <c r="E614" i="3"/>
  <c r="F614" i="3" s="1"/>
  <c r="G609" i="1"/>
  <c r="H608" i="1"/>
  <c r="AS609" i="1"/>
  <c r="AR608" i="1"/>
  <c r="AT609" i="3" l="1"/>
  <c r="BE54" i="3"/>
  <c r="AW609" i="3"/>
  <c r="BD54" i="3"/>
  <c r="AW608" i="3"/>
  <c r="BR610" i="3"/>
  <c r="AU610" i="3"/>
  <c r="AV610" i="3" s="1"/>
  <c r="BR613" i="1"/>
  <c r="AU613" i="1"/>
  <c r="AV613" i="1" s="1"/>
  <c r="BI54" i="1" s="1"/>
  <c r="BO1393" i="1"/>
  <c r="BQ1392" i="1"/>
  <c r="AU1392" i="1" s="1"/>
  <c r="AV1392" i="1" s="1"/>
  <c r="BH119" i="1" s="1"/>
  <c r="BQ611" i="3"/>
  <c r="BO612" i="3"/>
  <c r="BO614" i="1"/>
  <c r="BQ614" i="1" s="1"/>
  <c r="AF219" i="3"/>
  <c r="G610" i="3"/>
  <c r="H610" i="3" s="1"/>
  <c r="T218" i="3"/>
  <c r="AR613" i="3"/>
  <c r="AS614" i="3"/>
  <c r="E615" i="3"/>
  <c r="F615" i="3" s="1"/>
  <c r="AE220" i="3"/>
  <c r="R221" i="3"/>
  <c r="S221" i="3" s="1"/>
  <c r="G610" i="1"/>
  <c r="H609" i="1"/>
  <c r="AS610" i="1"/>
  <c r="AR609" i="1"/>
  <c r="BF54" i="3" l="1"/>
  <c r="AW610" i="3"/>
  <c r="BR611" i="3"/>
  <c r="AU611" i="3"/>
  <c r="AV611" i="3" s="1"/>
  <c r="AT610" i="3"/>
  <c r="BR614" i="1"/>
  <c r="AU614" i="1"/>
  <c r="AV614" i="1" s="1"/>
  <c r="BJ54" i="1" s="1"/>
  <c r="BO1394" i="1"/>
  <c r="BQ1393" i="1"/>
  <c r="AU1393" i="1" s="1"/>
  <c r="AV1393" i="1" s="1"/>
  <c r="BI119" i="1" s="1"/>
  <c r="BQ612" i="3"/>
  <c r="BO613" i="3"/>
  <c r="BO615" i="1"/>
  <c r="BQ615" i="1" s="1"/>
  <c r="AF220" i="3"/>
  <c r="G611" i="3"/>
  <c r="H611" i="3" s="1"/>
  <c r="T219" i="3"/>
  <c r="AR614" i="3"/>
  <c r="AS615" i="3"/>
  <c r="E616" i="3"/>
  <c r="F616" i="3" s="1"/>
  <c r="R222" i="3"/>
  <c r="S222" i="3" s="1"/>
  <c r="AE221" i="3"/>
  <c r="G611" i="1"/>
  <c r="H610" i="1"/>
  <c r="AS611" i="1"/>
  <c r="AR610" i="1"/>
  <c r="AT611" i="3" l="1"/>
  <c r="BR612" i="3"/>
  <c r="AU612" i="3"/>
  <c r="BG54" i="3"/>
  <c r="AW611" i="3"/>
  <c r="BR615" i="1"/>
  <c r="AU615" i="1"/>
  <c r="AV615" i="1" s="1"/>
  <c r="BK54" i="1" s="1"/>
  <c r="BL54" i="1" s="1"/>
  <c r="BO1395" i="1"/>
  <c r="BQ1394" i="1"/>
  <c r="AU1394" i="1" s="1"/>
  <c r="AV1394" i="1" s="1"/>
  <c r="BJ119" i="1" s="1"/>
  <c r="BQ613" i="3"/>
  <c r="BO614" i="3"/>
  <c r="BO616" i="1"/>
  <c r="BQ616" i="1" s="1"/>
  <c r="AF221" i="3"/>
  <c r="G612" i="3"/>
  <c r="H612" i="3" s="1"/>
  <c r="T220" i="3"/>
  <c r="E617" i="3"/>
  <c r="F617" i="3" s="1"/>
  <c r="AS616" i="3"/>
  <c r="AR615" i="3"/>
  <c r="AE222" i="3"/>
  <c r="R223" i="3"/>
  <c r="S223" i="3" s="1"/>
  <c r="G612" i="1"/>
  <c r="H611" i="1"/>
  <c r="AS612" i="1"/>
  <c r="AR611" i="1"/>
  <c r="AT612" i="3" l="1"/>
  <c r="AV612" i="3"/>
  <c r="BR613" i="3"/>
  <c r="AU613" i="3"/>
  <c r="AV613" i="3" s="1"/>
  <c r="BR616" i="1"/>
  <c r="AU616" i="1"/>
  <c r="AV616" i="1" s="1"/>
  <c r="AZ55" i="1" s="1"/>
  <c r="BO1396" i="1"/>
  <c r="BQ1395" i="1"/>
  <c r="AU1395" i="1" s="1"/>
  <c r="AV1395" i="1" s="1"/>
  <c r="BK119" i="1" s="1"/>
  <c r="BL119" i="1" s="1"/>
  <c r="BQ614" i="3"/>
  <c r="BO615" i="3"/>
  <c r="BO617" i="1"/>
  <c r="BQ617" i="1" s="1"/>
  <c r="AF222" i="3"/>
  <c r="G613" i="3"/>
  <c r="H613" i="3" s="1"/>
  <c r="T221" i="3"/>
  <c r="AR616" i="3"/>
  <c r="AS617" i="3"/>
  <c r="E618" i="3"/>
  <c r="F618" i="3" s="1"/>
  <c r="R224" i="3"/>
  <c r="S224" i="3" s="1"/>
  <c r="AE223" i="3"/>
  <c r="G613" i="1"/>
  <c r="H612" i="1"/>
  <c r="AS613" i="1"/>
  <c r="AR612" i="1"/>
  <c r="BI54" i="3" l="1"/>
  <c r="AW613" i="3"/>
  <c r="BR614" i="3"/>
  <c r="AU614" i="3"/>
  <c r="BH54" i="3"/>
  <c r="AW612" i="3"/>
  <c r="AT613" i="3"/>
  <c r="BR617" i="1"/>
  <c r="AU617" i="1"/>
  <c r="AV617" i="1" s="1"/>
  <c r="BA55" i="1" s="1"/>
  <c r="BO1397" i="1"/>
  <c r="BQ1396" i="1"/>
  <c r="AU1396" i="1" s="1"/>
  <c r="AV1396" i="1" s="1"/>
  <c r="AZ120" i="1" s="1"/>
  <c r="BQ615" i="3"/>
  <c r="BO616" i="3"/>
  <c r="BO618" i="1"/>
  <c r="BQ618" i="1" s="1"/>
  <c r="AF223" i="3"/>
  <c r="G614" i="3"/>
  <c r="H614" i="3" s="1"/>
  <c r="T222" i="3"/>
  <c r="AE224" i="3"/>
  <c r="R225" i="3"/>
  <c r="S225" i="3" s="1"/>
  <c r="E619" i="3"/>
  <c r="F619" i="3" s="1"/>
  <c r="AR617" i="3"/>
  <c r="AS618" i="3"/>
  <c r="G614" i="1"/>
  <c r="H613" i="1"/>
  <c r="AS614" i="1"/>
  <c r="AR613" i="1"/>
  <c r="BR615" i="3" l="1"/>
  <c r="AU615" i="3"/>
  <c r="AV615" i="3" s="1"/>
  <c r="AV614" i="3"/>
  <c r="AT614" i="3"/>
  <c r="AT615" i="3" s="1"/>
  <c r="BR618" i="1"/>
  <c r="AU618" i="1"/>
  <c r="AV618" i="1" s="1"/>
  <c r="BB55" i="1" s="1"/>
  <c r="BO1398" i="1"/>
  <c r="BQ1397" i="1"/>
  <c r="AU1397" i="1" s="1"/>
  <c r="AV1397" i="1" s="1"/>
  <c r="BA120" i="1" s="1"/>
  <c r="BQ616" i="3"/>
  <c r="BO617" i="3"/>
  <c r="BO619" i="1"/>
  <c r="BQ619" i="1" s="1"/>
  <c r="AF224" i="3"/>
  <c r="G615" i="3"/>
  <c r="H615" i="3" s="1"/>
  <c r="T223" i="3"/>
  <c r="E620" i="3"/>
  <c r="F620" i="3" s="1"/>
  <c r="R226" i="3"/>
  <c r="S226" i="3" s="1"/>
  <c r="AE225" i="3"/>
  <c r="AR618" i="3"/>
  <c r="AS619" i="3"/>
  <c r="G615" i="1"/>
  <c r="H614" i="1"/>
  <c r="AS615" i="1"/>
  <c r="AR614" i="1"/>
  <c r="BR616" i="3" l="1"/>
  <c r="AU616" i="3"/>
  <c r="AV616" i="3" s="1"/>
  <c r="BJ54" i="3"/>
  <c r="AW614" i="3"/>
  <c r="BK54" i="3"/>
  <c r="AW615" i="3"/>
  <c r="BR619" i="1"/>
  <c r="AU619" i="1"/>
  <c r="AV619" i="1" s="1"/>
  <c r="BC55" i="1" s="1"/>
  <c r="BO1399" i="1"/>
  <c r="BQ1398" i="1"/>
  <c r="AU1398" i="1" s="1"/>
  <c r="AV1398" i="1" s="1"/>
  <c r="BB120" i="1" s="1"/>
  <c r="BQ617" i="3"/>
  <c r="BO618" i="3"/>
  <c r="BO620" i="1"/>
  <c r="BQ620" i="1" s="1"/>
  <c r="AF225" i="3"/>
  <c r="G616" i="3"/>
  <c r="H616" i="3" s="1"/>
  <c r="T224" i="3"/>
  <c r="AE226" i="3"/>
  <c r="R227" i="3"/>
  <c r="S227" i="3" s="1"/>
  <c r="AR619" i="3"/>
  <c r="AS620" i="3"/>
  <c r="E621" i="3"/>
  <c r="F621" i="3" s="1"/>
  <c r="G616" i="1"/>
  <c r="H615" i="1"/>
  <c r="AS616" i="1"/>
  <c r="AR615" i="1"/>
  <c r="AT616" i="3" l="1"/>
  <c r="BL54" i="3"/>
  <c r="BR617" i="3"/>
  <c r="AU617" i="3"/>
  <c r="AV617" i="3" s="1"/>
  <c r="BM54" i="3"/>
  <c r="AP55" i="3" s="1"/>
  <c r="AZ55" i="3"/>
  <c r="AW616" i="3"/>
  <c r="BR620" i="1"/>
  <c r="AU620" i="1"/>
  <c r="AV620" i="1" s="1"/>
  <c r="BD55" i="1" s="1"/>
  <c r="BQ1399" i="1"/>
  <c r="AU1399" i="1" s="1"/>
  <c r="AV1399" i="1" s="1"/>
  <c r="BC120" i="1" s="1"/>
  <c r="BO1400" i="1"/>
  <c r="BQ618" i="3"/>
  <c r="BO619" i="3"/>
  <c r="BO621" i="1"/>
  <c r="BQ621" i="1" s="1"/>
  <c r="AF226" i="3"/>
  <c r="G617" i="3"/>
  <c r="H617" i="3" s="1"/>
  <c r="T225" i="3"/>
  <c r="R228" i="3"/>
  <c r="S228" i="3" s="1"/>
  <c r="AE227" i="3"/>
  <c r="E622" i="3"/>
  <c r="F622" i="3" s="1"/>
  <c r="AR620" i="3"/>
  <c r="AS621" i="3"/>
  <c r="G617" i="1"/>
  <c r="H616" i="1"/>
  <c r="AS617" i="1"/>
  <c r="AR616" i="1"/>
  <c r="BR618" i="3" l="1"/>
  <c r="AU618" i="3"/>
  <c r="BA55" i="3"/>
  <c r="AW617" i="3"/>
  <c r="AT617" i="3"/>
  <c r="BR621" i="1"/>
  <c r="AU621" i="1"/>
  <c r="AV621" i="1" s="1"/>
  <c r="BE55" i="1" s="1"/>
  <c r="BO1401" i="1"/>
  <c r="BQ1400" i="1"/>
  <c r="AU1400" i="1" s="1"/>
  <c r="AV1400" i="1" s="1"/>
  <c r="BD120" i="1" s="1"/>
  <c r="BQ619" i="3"/>
  <c r="BO620" i="3"/>
  <c r="BO622" i="1"/>
  <c r="BQ622" i="1" s="1"/>
  <c r="AF227" i="3"/>
  <c r="G618" i="3"/>
  <c r="H618" i="3" s="1"/>
  <c r="T226" i="3"/>
  <c r="AE228" i="3"/>
  <c r="R229" i="3"/>
  <c r="S229" i="3" s="1"/>
  <c r="AR621" i="3"/>
  <c r="AS622" i="3"/>
  <c r="E623" i="3"/>
  <c r="F623" i="3" s="1"/>
  <c r="G618" i="1"/>
  <c r="H617" i="1"/>
  <c r="AS618" i="1"/>
  <c r="AR617" i="1"/>
  <c r="BR619" i="3" l="1"/>
  <c r="AU619" i="3"/>
  <c r="AV619" i="3" s="1"/>
  <c r="AV618" i="3"/>
  <c r="AT618" i="3"/>
  <c r="BR622" i="1"/>
  <c r="AU622" i="1"/>
  <c r="AV622" i="1" s="1"/>
  <c r="BF55" i="1" s="1"/>
  <c r="BO1402" i="1"/>
  <c r="BQ1401" i="1"/>
  <c r="AU1401" i="1" s="1"/>
  <c r="AV1401" i="1" s="1"/>
  <c r="BE120" i="1" s="1"/>
  <c r="BQ620" i="3"/>
  <c r="BO621" i="3"/>
  <c r="BO623" i="1"/>
  <c r="BQ623" i="1" s="1"/>
  <c r="AF228" i="3"/>
  <c r="G619" i="3"/>
  <c r="H619" i="3" s="1"/>
  <c r="T227" i="3"/>
  <c r="AR622" i="3"/>
  <c r="AS623" i="3"/>
  <c r="R230" i="3"/>
  <c r="S230" i="3" s="1"/>
  <c r="AE229" i="3"/>
  <c r="E624" i="3"/>
  <c r="F624" i="3" s="1"/>
  <c r="G619" i="1"/>
  <c r="H618" i="1"/>
  <c r="AS619" i="1"/>
  <c r="AR618" i="1"/>
  <c r="BR620" i="3" l="1"/>
  <c r="AU620" i="3"/>
  <c r="AT619" i="3"/>
  <c r="BB55" i="3"/>
  <c r="AW618" i="3"/>
  <c r="BC55" i="3"/>
  <c r="AW619" i="3"/>
  <c r="BR623" i="1"/>
  <c r="AU623" i="1"/>
  <c r="AV623" i="1" s="1"/>
  <c r="BG55" i="1" s="1"/>
  <c r="BO1403" i="1"/>
  <c r="BQ1402" i="1"/>
  <c r="AU1402" i="1" s="1"/>
  <c r="AV1402" i="1" s="1"/>
  <c r="BF120" i="1" s="1"/>
  <c r="BQ621" i="3"/>
  <c r="BO622" i="3"/>
  <c r="BO624" i="1"/>
  <c r="BQ624" i="1" s="1"/>
  <c r="AF229" i="3"/>
  <c r="G620" i="3"/>
  <c r="H620" i="3" s="1"/>
  <c r="T228" i="3"/>
  <c r="AE230" i="3"/>
  <c r="R231" i="3"/>
  <c r="S231" i="3" s="1"/>
  <c r="E625" i="3"/>
  <c r="F625" i="3" s="1"/>
  <c r="AR623" i="3"/>
  <c r="AS624" i="3"/>
  <c r="G620" i="1"/>
  <c r="H619" i="1"/>
  <c r="AS620" i="1"/>
  <c r="AR619" i="1"/>
  <c r="BR621" i="3" l="1"/>
  <c r="AU621" i="3"/>
  <c r="AV621" i="3" s="1"/>
  <c r="AV620" i="3"/>
  <c r="AT620" i="3"/>
  <c r="AT621" i="3" s="1"/>
  <c r="BR624" i="1"/>
  <c r="AU624" i="1"/>
  <c r="AV624" i="1" s="1"/>
  <c r="BH55" i="1" s="1"/>
  <c r="BQ1403" i="1"/>
  <c r="AU1403" i="1" s="1"/>
  <c r="AV1403" i="1" s="1"/>
  <c r="BG120" i="1" s="1"/>
  <c r="BO1404" i="1"/>
  <c r="BQ622" i="3"/>
  <c r="BO623" i="3"/>
  <c r="BO625" i="1"/>
  <c r="BQ625" i="1" s="1"/>
  <c r="AF230" i="3"/>
  <c r="G621" i="3"/>
  <c r="H621" i="3" s="1"/>
  <c r="T229" i="3"/>
  <c r="AR624" i="3"/>
  <c r="AS625" i="3"/>
  <c r="R232" i="3"/>
  <c r="S232" i="3" s="1"/>
  <c r="AE231" i="3"/>
  <c r="E626" i="3"/>
  <c r="F626" i="3" s="1"/>
  <c r="G621" i="1"/>
  <c r="H620" i="1"/>
  <c r="AS621" i="1"/>
  <c r="AR620" i="1"/>
  <c r="BR622" i="3" l="1"/>
  <c r="AU622" i="3"/>
  <c r="BD55" i="3"/>
  <c r="AW620" i="3"/>
  <c r="BE55" i="3"/>
  <c r="AW621" i="3"/>
  <c r="BR625" i="1"/>
  <c r="AU625" i="1"/>
  <c r="AV625" i="1" s="1"/>
  <c r="BI55" i="1" s="1"/>
  <c r="BO1405" i="1"/>
  <c r="BQ1404" i="1"/>
  <c r="AU1404" i="1" s="1"/>
  <c r="AV1404" i="1" s="1"/>
  <c r="BH120" i="1" s="1"/>
  <c r="BQ623" i="3"/>
  <c r="BO624" i="3"/>
  <c r="BO626" i="1"/>
  <c r="BQ626" i="1" s="1"/>
  <c r="AF231" i="3"/>
  <c r="G622" i="3"/>
  <c r="H622" i="3" s="1"/>
  <c r="T230" i="3"/>
  <c r="AE232" i="3"/>
  <c r="R233" i="3"/>
  <c r="S233" i="3" s="1"/>
  <c r="E627" i="3"/>
  <c r="F627" i="3" s="1"/>
  <c r="AR625" i="3"/>
  <c r="AS626" i="3"/>
  <c r="G622" i="1"/>
  <c r="H621" i="1"/>
  <c r="AS622" i="1"/>
  <c r="AR621" i="1"/>
  <c r="BR623" i="3" l="1"/>
  <c r="AU623" i="3"/>
  <c r="AV623" i="3" s="1"/>
  <c r="AV622" i="3"/>
  <c r="AT622" i="3"/>
  <c r="BR626" i="1"/>
  <c r="AU626" i="1"/>
  <c r="AV626" i="1" s="1"/>
  <c r="BJ55" i="1" s="1"/>
  <c r="BQ1405" i="1"/>
  <c r="AU1405" i="1" s="1"/>
  <c r="AV1405" i="1" s="1"/>
  <c r="BI120" i="1" s="1"/>
  <c r="BO1406" i="1"/>
  <c r="BQ624" i="3"/>
  <c r="BO625" i="3"/>
  <c r="BO627" i="1"/>
  <c r="BQ627" i="1" s="1"/>
  <c r="AF232" i="3"/>
  <c r="G623" i="3"/>
  <c r="H623" i="3" s="1"/>
  <c r="T231" i="3"/>
  <c r="R234" i="3"/>
  <c r="S234" i="3" s="1"/>
  <c r="AE233" i="3"/>
  <c r="E628" i="3"/>
  <c r="F628" i="3" s="1"/>
  <c r="AS627" i="3"/>
  <c r="AR626" i="3"/>
  <c r="G623" i="1"/>
  <c r="H622" i="1"/>
  <c r="AS623" i="1"/>
  <c r="AR622" i="1"/>
  <c r="AT623" i="3" l="1"/>
  <c r="BR624" i="3"/>
  <c r="AU624" i="3"/>
  <c r="AV624" i="3" s="1"/>
  <c r="BF55" i="3"/>
  <c r="AW622" i="3"/>
  <c r="BG55" i="3"/>
  <c r="AW623" i="3"/>
  <c r="BR627" i="1"/>
  <c r="AU627" i="1"/>
  <c r="AV627" i="1" s="1"/>
  <c r="BK55" i="1" s="1"/>
  <c r="BL55" i="1" s="1"/>
  <c r="BO1407" i="1"/>
  <c r="BQ1406" i="1"/>
  <c r="AU1406" i="1" s="1"/>
  <c r="AV1406" i="1" s="1"/>
  <c r="BJ120" i="1" s="1"/>
  <c r="BQ625" i="3"/>
  <c r="BO626" i="3"/>
  <c r="BO628" i="1"/>
  <c r="BQ628" i="1" s="1"/>
  <c r="AF233" i="3"/>
  <c r="G624" i="3"/>
  <c r="H624" i="3" s="1"/>
  <c r="T232" i="3"/>
  <c r="AR627" i="3"/>
  <c r="AS628" i="3"/>
  <c r="E629" i="3"/>
  <c r="F629" i="3" s="1"/>
  <c r="AE234" i="3"/>
  <c r="R235" i="3"/>
  <c r="S235" i="3" s="1"/>
  <c r="G624" i="1"/>
  <c r="H623" i="1"/>
  <c r="AS624" i="1"/>
  <c r="AR623" i="1"/>
  <c r="AT624" i="3" l="1"/>
  <c r="BH55" i="3"/>
  <c r="AW624" i="3"/>
  <c r="BR625" i="3"/>
  <c r="AU625" i="3"/>
  <c r="AV625" i="3" s="1"/>
  <c r="BR628" i="1"/>
  <c r="AU628" i="1"/>
  <c r="AV628" i="1" s="1"/>
  <c r="AZ56" i="1" s="1"/>
  <c r="BO1408" i="1"/>
  <c r="BQ1407" i="1"/>
  <c r="AU1407" i="1" s="1"/>
  <c r="AV1407" i="1" s="1"/>
  <c r="BK120" i="1" s="1"/>
  <c r="BL120" i="1" s="1"/>
  <c r="BQ626" i="3"/>
  <c r="BO627" i="3"/>
  <c r="BO629" i="1"/>
  <c r="BQ629" i="1" s="1"/>
  <c r="AF234" i="3"/>
  <c r="G625" i="3"/>
  <c r="H625" i="3" s="1"/>
  <c r="T233" i="3"/>
  <c r="E630" i="3"/>
  <c r="F630" i="3" s="1"/>
  <c r="R236" i="3"/>
  <c r="S236" i="3" s="1"/>
  <c r="AE235" i="3"/>
  <c r="AR628" i="3"/>
  <c r="AS629" i="3"/>
  <c r="G625" i="1"/>
  <c r="H624" i="1"/>
  <c r="AS625" i="1"/>
  <c r="AR624" i="1"/>
  <c r="BI55" i="3" l="1"/>
  <c r="AW625" i="3"/>
  <c r="BR626" i="3"/>
  <c r="AU626" i="3"/>
  <c r="AT625" i="3"/>
  <c r="BR629" i="1"/>
  <c r="AU629" i="1"/>
  <c r="AV629" i="1" s="1"/>
  <c r="BA56" i="1" s="1"/>
  <c r="BO1409" i="1"/>
  <c r="BQ1408" i="1"/>
  <c r="AU1408" i="1" s="1"/>
  <c r="AV1408" i="1" s="1"/>
  <c r="AZ121" i="1" s="1"/>
  <c r="BQ627" i="3"/>
  <c r="BO628" i="3"/>
  <c r="BO630" i="1"/>
  <c r="BQ630" i="1" s="1"/>
  <c r="AF235" i="3"/>
  <c r="G626" i="3"/>
  <c r="H626" i="3" s="1"/>
  <c r="T234" i="3"/>
  <c r="AE236" i="3"/>
  <c r="R237" i="3"/>
  <c r="S237" i="3" s="1"/>
  <c r="AR629" i="3"/>
  <c r="AS630" i="3"/>
  <c r="E631" i="3"/>
  <c r="F631" i="3" s="1"/>
  <c r="G626" i="1"/>
  <c r="H625" i="1"/>
  <c r="AS626" i="1"/>
  <c r="AR625" i="1"/>
  <c r="BR627" i="3" l="1"/>
  <c r="AU627" i="3"/>
  <c r="AV627" i="3" s="1"/>
  <c r="AT626" i="3"/>
  <c r="AV626" i="3"/>
  <c r="BR630" i="1"/>
  <c r="AU630" i="1"/>
  <c r="AV630" i="1" s="1"/>
  <c r="BB56" i="1" s="1"/>
  <c r="BO1410" i="1"/>
  <c r="BQ1409" i="1"/>
  <c r="AU1409" i="1" s="1"/>
  <c r="AV1409" i="1" s="1"/>
  <c r="BA121" i="1" s="1"/>
  <c r="BQ628" i="3"/>
  <c r="BO629" i="3"/>
  <c r="BO631" i="1"/>
  <c r="BQ631" i="1" s="1"/>
  <c r="AF236" i="3"/>
  <c r="G627" i="3"/>
  <c r="H627" i="3" s="1"/>
  <c r="T235" i="3"/>
  <c r="AS631" i="3"/>
  <c r="AR630" i="3"/>
  <c r="R238" i="3"/>
  <c r="S238" i="3" s="1"/>
  <c r="AE237" i="3"/>
  <c r="E632" i="3"/>
  <c r="F632" i="3" s="1"/>
  <c r="G627" i="1"/>
  <c r="H626" i="1"/>
  <c r="AS627" i="1"/>
  <c r="AR626" i="1"/>
  <c r="AT627" i="3" l="1"/>
  <c r="BK55" i="3"/>
  <c r="AW627" i="3"/>
  <c r="BR628" i="3"/>
  <c r="AU628" i="3"/>
  <c r="AV628" i="3" s="1"/>
  <c r="BJ55" i="3"/>
  <c r="AW626" i="3"/>
  <c r="BR631" i="1"/>
  <c r="AU631" i="1"/>
  <c r="AV631" i="1" s="1"/>
  <c r="BC56" i="1" s="1"/>
  <c r="BO1411" i="1"/>
  <c r="BQ1410" i="1"/>
  <c r="AU1410" i="1" s="1"/>
  <c r="AV1410" i="1" s="1"/>
  <c r="BB121" i="1" s="1"/>
  <c r="BQ629" i="3"/>
  <c r="BO630" i="3"/>
  <c r="BO632" i="1"/>
  <c r="BQ632" i="1" s="1"/>
  <c r="AF237" i="3"/>
  <c r="G628" i="3"/>
  <c r="H628" i="3" s="1"/>
  <c r="T236" i="3"/>
  <c r="AR631" i="3"/>
  <c r="AS632" i="3"/>
  <c r="E633" i="3"/>
  <c r="F633" i="3" s="1"/>
  <c r="AE238" i="3"/>
  <c r="R239" i="3"/>
  <c r="S239" i="3" s="1"/>
  <c r="G628" i="1"/>
  <c r="H627" i="1"/>
  <c r="AS628" i="1"/>
  <c r="AR627" i="1"/>
  <c r="BM55" i="3" l="1"/>
  <c r="AP56" i="3" s="1"/>
  <c r="AZ56" i="3"/>
  <c r="AW628" i="3"/>
  <c r="BR629" i="3"/>
  <c r="AU629" i="3"/>
  <c r="AV629" i="3" s="1"/>
  <c r="BL55" i="3"/>
  <c r="AT628" i="3"/>
  <c r="BR632" i="1"/>
  <c r="AU632" i="1"/>
  <c r="AV632" i="1" s="1"/>
  <c r="BD56" i="1" s="1"/>
  <c r="BO1412" i="1"/>
  <c r="BQ1411" i="1"/>
  <c r="AU1411" i="1" s="1"/>
  <c r="AV1411" i="1" s="1"/>
  <c r="BC121" i="1" s="1"/>
  <c r="BQ630" i="3"/>
  <c r="BO631" i="3"/>
  <c r="BO633" i="1"/>
  <c r="BQ633" i="1" s="1"/>
  <c r="AF238" i="3"/>
  <c r="G629" i="3"/>
  <c r="H629" i="3" s="1"/>
  <c r="T237" i="3"/>
  <c r="R240" i="3"/>
  <c r="S240" i="3" s="1"/>
  <c r="AE239" i="3"/>
  <c r="AR632" i="3"/>
  <c r="AS633" i="3"/>
  <c r="E634" i="3"/>
  <c r="F634" i="3" s="1"/>
  <c r="G629" i="1"/>
  <c r="H628" i="1"/>
  <c r="AS629" i="1"/>
  <c r="AR628" i="1"/>
  <c r="AT629" i="3" l="1"/>
  <c r="BA56" i="3"/>
  <c r="AW629" i="3"/>
  <c r="BR630" i="3"/>
  <c r="AU630" i="3"/>
  <c r="BR633" i="1"/>
  <c r="AU633" i="1"/>
  <c r="AV633" i="1" s="1"/>
  <c r="BE56" i="1" s="1"/>
  <c r="BO1413" i="1"/>
  <c r="BQ1412" i="1"/>
  <c r="AU1412" i="1" s="1"/>
  <c r="AV1412" i="1" s="1"/>
  <c r="BD121" i="1" s="1"/>
  <c r="BQ631" i="3"/>
  <c r="BO632" i="3"/>
  <c r="BO634" i="1"/>
  <c r="BQ634" i="1" s="1"/>
  <c r="AF239" i="3"/>
  <c r="G630" i="3"/>
  <c r="H630" i="3" s="1"/>
  <c r="T238" i="3"/>
  <c r="E635" i="3"/>
  <c r="F635" i="3" s="1"/>
  <c r="AR633" i="3"/>
  <c r="AS634" i="3"/>
  <c r="AE240" i="3"/>
  <c r="R241" i="3"/>
  <c r="S241" i="3" s="1"/>
  <c r="G630" i="1"/>
  <c r="H629" i="1"/>
  <c r="AS630" i="1"/>
  <c r="AR629" i="1"/>
  <c r="BR631" i="3" l="1"/>
  <c r="AU631" i="3"/>
  <c r="AV631" i="3" s="1"/>
  <c r="AV630" i="3"/>
  <c r="AT630" i="3"/>
  <c r="AT631" i="3" s="1"/>
  <c r="BR634" i="1"/>
  <c r="AU634" i="1"/>
  <c r="AV634" i="1" s="1"/>
  <c r="BF56" i="1" s="1"/>
  <c r="BO1414" i="1"/>
  <c r="BQ1413" i="1"/>
  <c r="AU1413" i="1" s="1"/>
  <c r="AV1413" i="1" s="1"/>
  <c r="BE121" i="1" s="1"/>
  <c r="BQ632" i="3"/>
  <c r="BO633" i="3"/>
  <c r="BO635" i="1"/>
  <c r="BQ635" i="1" s="1"/>
  <c r="AF240" i="3"/>
  <c r="G631" i="3"/>
  <c r="H631" i="3" s="1"/>
  <c r="T239" i="3"/>
  <c r="E636" i="3"/>
  <c r="F636" i="3" s="1"/>
  <c r="R242" i="3"/>
  <c r="S242" i="3" s="1"/>
  <c r="AE241" i="3"/>
  <c r="AS635" i="3"/>
  <c r="AR634" i="3"/>
  <c r="G631" i="1"/>
  <c r="H630" i="1"/>
  <c r="AS631" i="1"/>
  <c r="AR630" i="1"/>
  <c r="BB56" i="3" l="1"/>
  <c r="AW630" i="3"/>
  <c r="BR632" i="3"/>
  <c r="AU632" i="3"/>
  <c r="AV632" i="3" s="1"/>
  <c r="BC56" i="3"/>
  <c r="AW631" i="3"/>
  <c r="BR635" i="1"/>
  <c r="AU635" i="1"/>
  <c r="AV635" i="1" s="1"/>
  <c r="BG56" i="1" s="1"/>
  <c r="BO1415" i="1"/>
  <c r="BQ1414" i="1"/>
  <c r="AU1414" i="1" s="1"/>
  <c r="AV1414" i="1" s="1"/>
  <c r="BF121" i="1" s="1"/>
  <c r="BQ633" i="3"/>
  <c r="BO634" i="3"/>
  <c r="BO636" i="1"/>
  <c r="BQ636" i="1" s="1"/>
  <c r="AF241" i="3"/>
  <c r="G632" i="3"/>
  <c r="H632" i="3" s="1"/>
  <c r="T240" i="3"/>
  <c r="E637" i="3"/>
  <c r="F637" i="3" s="1"/>
  <c r="AR635" i="3"/>
  <c r="AS636" i="3"/>
  <c r="AE242" i="3"/>
  <c r="R243" i="3"/>
  <c r="S243" i="3" s="1"/>
  <c r="G632" i="1"/>
  <c r="H631" i="1"/>
  <c r="AS632" i="1"/>
  <c r="AR631" i="1"/>
  <c r="BD56" i="3" l="1"/>
  <c r="AW632" i="3"/>
  <c r="BR633" i="3"/>
  <c r="AU633" i="3"/>
  <c r="AV633" i="3" s="1"/>
  <c r="AT632" i="3"/>
  <c r="BR636" i="1"/>
  <c r="AU636" i="1"/>
  <c r="AV636" i="1" s="1"/>
  <c r="BH56" i="1" s="1"/>
  <c r="BO1416" i="1"/>
  <c r="BQ1415" i="1"/>
  <c r="AU1415" i="1" s="1"/>
  <c r="AV1415" i="1" s="1"/>
  <c r="BG121" i="1" s="1"/>
  <c r="BQ634" i="3"/>
  <c r="BO635" i="3"/>
  <c r="BO637" i="1"/>
  <c r="BQ637" i="1" s="1"/>
  <c r="AF242" i="3"/>
  <c r="G633" i="3"/>
  <c r="H633" i="3" s="1"/>
  <c r="T241" i="3"/>
  <c r="AR636" i="3"/>
  <c r="AS637" i="3"/>
  <c r="R244" i="3"/>
  <c r="S244" i="3" s="1"/>
  <c r="AE243" i="3"/>
  <c r="E638" i="3"/>
  <c r="F638" i="3" s="1"/>
  <c r="G633" i="1"/>
  <c r="H632" i="1"/>
  <c r="AS633" i="1"/>
  <c r="AR632" i="1"/>
  <c r="BE56" i="3" l="1"/>
  <c r="AW633" i="3"/>
  <c r="AT633" i="3"/>
  <c r="BR634" i="3"/>
  <c r="AU634" i="3"/>
  <c r="BR637" i="1"/>
  <c r="AU637" i="1"/>
  <c r="AV637" i="1" s="1"/>
  <c r="BI56" i="1" s="1"/>
  <c r="BO1417" i="1"/>
  <c r="BQ1416" i="1"/>
  <c r="AU1416" i="1" s="1"/>
  <c r="AV1416" i="1" s="1"/>
  <c r="BH121" i="1" s="1"/>
  <c r="BQ635" i="3"/>
  <c r="BO636" i="3"/>
  <c r="BO638" i="1"/>
  <c r="BQ638" i="1" s="1"/>
  <c r="AF243" i="3"/>
  <c r="G634" i="3"/>
  <c r="H634" i="3" s="1"/>
  <c r="T242" i="3"/>
  <c r="AE244" i="3"/>
  <c r="R245" i="3"/>
  <c r="S245" i="3" s="1"/>
  <c r="E639" i="3"/>
  <c r="F639" i="3" s="1"/>
  <c r="AR637" i="3"/>
  <c r="AS638" i="3"/>
  <c r="G634" i="1"/>
  <c r="H633" i="1"/>
  <c r="AS634" i="1"/>
  <c r="AR633" i="1"/>
  <c r="AV634" i="3" l="1"/>
  <c r="AT634" i="3"/>
  <c r="BR635" i="3"/>
  <c r="AU635" i="3"/>
  <c r="AV635" i="3" s="1"/>
  <c r="BR638" i="1"/>
  <c r="AU638" i="1"/>
  <c r="AV638" i="1" s="1"/>
  <c r="BJ56" i="1" s="1"/>
  <c r="BO1418" i="1"/>
  <c r="BQ1417" i="1"/>
  <c r="AU1417" i="1" s="1"/>
  <c r="AV1417" i="1" s="1"/>
  <c r="BI121" i="1" s="1"/>
  <c r="BQ636" i="3"/>
  <c r="BO637" i="3"/>
  <c r="BO639" i="1"/>
  <c r="BQ639" i="1" s="1"/>
  <c r="AF244" i="3"/>
  <c r="G635" i="3"/>
  <c r="H635" i="3" s="1"/>
  <c r="T243" i="3"/>
  <c r="R246" i="3"/>
  <c r="S246" i="3" s="1"/>
  <c r="AE245" i="3"/>
  <c r="E640" i="3"/>
  <c r="F640" i="3" s="1"/>
  <c r="AS639" i="3"/>
  <c r="AR638" i="3"/>
  <c r="G635" i="1"/>
  <c r="H634" i="1"/>
  <c r="AS635" i="1"/>
  <c r="AR634" i="1"/>
  <c r="AT635" i="3" l="1"/>
  <c r="BG56" i="3"/>
  <c r="AW635" i="3"/>
  <c r="BR636" i="3"/>
  <c r="AU636" i="3"/>
  <c r="AV636" i="3" s="1"/>
  <c r="BF56" i="3"/>
  <c r="AW634" i="3"/>
  <c r="BR639" i="1"/>
  <c r="AU639" i="1"/>
  <c r="AV639" i="1" s="1"/>
  <c r="BK56" i="1" s="1"/>
  <c r="BL56" i="1" s="1"/>
  <c r="BO1419" i="1"/>
  <c r="BQ1418" i="1"/>
  <c r="AU1418" i="1" s="1"/>
  <c r="AV1418" i="1" s="1"/>
  <c r="BJ121" i="1" s="1"/>
  <c r="BQ637" i="3"/>
  <c r="BO638" i="3"/>
  <c r="BO640" i="1"/>
  <c r="BQ640" i="1" s="1"/>
  <c r="AF245" i="3"/>
  <c r="G636" i="3"/>
  <c r="H636" i="3" s="1"/>
  <c r="T244" i="3"/>
  <c r="AS640" i="3"/>
  <c r="AR639" i="3"/>
  <c r="AE246" i="3"/>
  <c r="R247" i="3"/>
  <c r="S247" i="3" s="1"/>
  <c r="E641" i="3"/>
  <c r="F641" i="3" s="1"/>
  <c r="G636" i="1"/>
  <c r="H635" i="1"/>
  <c r="AS636" i="1"/>
  <c r="AR635" i="1"/>
  <c r="AT636" i="3" l="1"/>
  <c r="BH56" i="3"/>
  <c r="AW636" i="3"/>
  <c r="BR637" i="3"/>
  <c r="AU637" i="3"/>
  <c r="AV637" i="3" s="1"/>
  <c r="BR640" i="1"/>
  <c r="AU640" i="1"/>
  <c r="AV640" i="1" s="1"/>
  <c r="AZ57" i="1" s="1"/>
  <c r="BQ1419" i="1"/>
  <c r="AU1419" i="1" s="1"/>
  <c r="AV1419" i="1" s="1"/>
  <c r="BK121" i="1" s="1"/>
  <c r="BL121" i="1" s="1"/>
  <c r="BO1420" i="1"/>
  <c r="BQ638" i="3"/>
  <c r="BO639" i="3"/>
  <c r="BO641" i="1"/>
  <c r="BQ641" i="1" s="1"/>
  <c r="AF246" i="3"/>
  <c r="G637" i="3"/>
  <c r="H637" i="3" s="1"/>
  <c r="T245" i="3"/>
  <c r="R248" i="3"/>
  <c r="S248" i="3" s="1"/>
  <c r="AE247" i="3"/>
  <c r="AR640" i="3"/>
  <c r="AS641" i="3"/>
  <c r="E642" i="3"/>
  <c r="F642" i="3" s="1"/>
  <c r="G637" i="1"/>
  <c r="H636" i="1"/>
  <c r="AS637" i="1"/>
  <c r="AR636" i="1"/>
  <c r="BI56" i="3" l="1"/>
  <c r="AW637" i="3"/>
  <c r="AT637" i="3"/>
  <c r="BR638" i="3"/>
  <c r="AU638" i="3"/>
  <c r="BR641" i="1"/>
  <c r="AU641" i="1"/>
  <c r="AV641" i="1" s="1"/>
  <c r="BA57" i="1" s="1"/>
  <c r="BO1421" i="1"/>
  <c r="BQ1420" i="1"/>
  <c r="AU1420" i="1" s="1"/>
  <c r="AV1420" i="1" s="1"/>
  <c r="AZ122" i="1" s="1"/>
  <c r="BQ639" i="3"/>
  <c r="BO640" i="3"/>
  <c r="BO642" i="1"/>
  <c r="BQ642" i="1" s="1"/>
  <c r="AF247" i="3"/>
  <c r="G638" i="3"/>
  <c r="H638" i="3" s="1"/>
  <c r="T246" i="3"/>
  <c r="AR641" i="3"/>
  <c r="AS642" i="3"/>
  <c r="E643" i="3"/>
  <c r="F643" i="3" s="1"/>
  <c r="AE248" i="3"/>
  <c r="R249" i="3"/>
  <c r="S249" i="3" s="1"/>
  <c r="G638" i="1"/>
  <c r="H637" i="1"/>
  <c r="AS638" i="1"/>
  <c r="AR637" i="1"/>
  <c r="AV638" i="3" l="1"/>
  <c r="AT638" i="3"/>
  <c r="BR639" i="3"/>
  <c r="AU639" i="3"/>
  <c r="AV639" i="3" s="1"/>
  <c r="BR642" i="1"/>
  <c r="AU642" i="1"/>
  <c r="AV642" i="1" s="1"/>
  <c r="BB57" i="1" s="1"/>
  <c r="BQ1421" i="1"/>
  <c r="AU1421" i="1" s="1"/>
  <c r="AV1421" i="1" s="1"/>
  <c r="BA122" i="1" s="1"/>
  <c r="BO1422" i="1"/>
  <c r="BQ640" i="3"/>
  <c r="BO641" i="3"/>
  <c r="BO643" i="1"/>
  <c r="BQ643" i="1" s="1"/>
  <c r="AF248" i="3"/>
  <c r="G639" i="3"/>
  <c r="H639" i="3" s="1"/>
  <c r="T247" i="3"/>
  <c r="AS643" i="3"/>
  <c r="AR642" i="3"/>
  <c r="R250" i="3"/>
  <c r="S250" i="3" s="1"/>
  <c r="AE249" i="3"/>
  <c r="E644" i="3"/>
  <c r="F644" i="3" s="1"/>
  <c r="G639" i="1"/>
  <c r="H638" i="1"/>
  <c r="AS639" i="1"/>
  <c r="AR638" i="1"/>
  <c r="BR640" i="3" l="1"/>
  <c r="AU640" i="3"/>
  <c r="AV640" i="3" s="1"/>
  <c r="BK56" i="3"/>
  <c r="AW639" i="3"/>
  <c r="AT639" i="3"/>
  <c r="BJ56" i="3"/>
  <c r="AW638" i="3"/>
  <c r="BR643" i="1"/>
  <c r="AU643" i="1"/>
  <c r="AV643" i="1" s="1"/>
  <c r="BC57" i="1" s="1"/>
  <c r="BO1423" i="1"/>
  <c r="BQ1422" i="1"/>
  <c r="AU1422" i="1" s="1"/>
  <c r="AV1422" i="1" s="1"/>
  <c r="BB122" i="1" s="1"/>
  <c r="BQ641" i="3"/>
  <c r="BO642" i="3"/>
  <c r="BO644" i="1"/>
  <c r="BQ644" i="1" s="1"/>
  <c r="AF249" i="3"/>
  <c r="G640" i="3"/>
  <c r="H640" i="3" s="1"/>
  <c r="T248" i="3"/>
  <c r="AE250" i="3"/>
  <c r="R251" i="3"/>
  <c r="S251" i="3" s="1"/>
  <c r="E645" i="3"/>
  <c r="F645" i="3" s="1"/>
  <c r="AR643" i="3"/>
  <c r="AS644" i="3"/>
  <c r="G640" i="1"/>
  <c r="H639" i="1"/>
  <c r="AS640" i="1"/>
  <c r="AR639" i="1"/>
  <c r="AT640" i="3" l="1"/>
  <c r="BR641" i="3"/>
  <c r="AU641" i="3"/>
  <c r="AV641" i="3" s="1"/>
  <c r="BL56" i="3"/>
  <c r="BM56" i="3"/>
  <c r="AP57" i="3" s="1"/>
  <c r="AZ57" i="3"/>
  <c r="AW640" i="3"/>
  <c r="BR644" i="1"/>
  <c r="AU644" i="1"/>
  <c r="AV644" i="1" s="1"/>
  <c r="BD57" i="1" s="1"/>
  <c r="BO1424" i="1"/>
  <c r="BQ1423" i="1"/>
  <c r="AU1423" i="1" s="1"/>
  <c r="AV1423" i="1" s="1"/>
  <c r="BC122" i="1" s="1"/>
  <c r="BQ642" i="3"/>
  <c r="BO643" i="3"/>
  <c r="BO645" i="1"/>
  <c r="BQ645" i="1" s="1"/>
  <c r="AF250" i="3"/>
  <c r="G641" i="3"/>
  <c r="H641" i="3" s="1"/>
  <c r="T249" i="3"/>
  <c r="R252" i="3"/>
  <c r="S252" i="3" s="1"/>
  <c r="AE251" i="3"/>
  <c r="AS645" i="3"/>
  <c r="AR644" i="3"/>
  <c r="E646" i="3"/>
  <c r="F646" i="3" s="1"/>
  <c r="G641" i="1"/>
  <c r="H640" i="1"/>
  <c r="AS641" i="1"/>
  <c r="AR640" i="1"/>
  <c r="BR642" i="3" l="1"/>
  <c r="AU642" i="3"/>
  <c r="BA57" i="3"/>
  <c r="AW641" i="3"/>
  <c r="AT641" i="3"/>
  <c r="BR645" i="1"/>
  <c r="AU645" i="1"/>
  <c r="AV645" i="1" s="1"/>
  <c r="BE57" i="1" s="1"/>
  <c r="BO1425" i="1"/>
  <c r="BQ1424" i="1"/>
  <c r="AU1424" i="1" s="1"/>
  <c r="AV1424" i="1" s="1"/>
  <c r="BD122" i="1" s="1"/>
  <c r="BQ643" i="3"/>
  <c r="BO644" i="3"/>
  <c r="BO646" i="1"/>
  <c r="BQ646" i="1" s="1"/>
  <c r="AF251" i="3"/>
  <c r="G642" i="3"/>
  <c r="H642" i="3" s="1"/>
  <c r="T250" i="3"/>
  <c r="AE252" i="3"/>
  <c r="R253" i="3"/>
  <c r="S253" i="3" s="1"/>
  <c r="E647" i="3"/>
  <c r="F647" i="3" s="1"/>
  <c r="AS646" i="3"/>
  <c r="AR645" i="3"/>
  <c r="G642" i="1"/>
  <c r="H641" i="1"/>
  <c r="AS642" i="1"/>
  <c r="AR641" i="1"/>
  <c r="AT642" i="3" l="1"/>
  <c r="AV642" i="3"/>
  <c r="BR643" i="3"/>
  <c r="AU643" i="3"/>
  <c r="AV643" i="3" s="1"/>
  <c r="BR646" i="1"/>
  <c r="AU646" i="1"/>
  <c r="AV646" i="1" s="1"/>
  <c r="BF57" i="1" s="1"/>
  <c r="BO1426" i="1"/>
  <c r="BQ1425" i="1"/>
  <c r="AU1425" i="1" s="1"/>
  <c r="AV1425" i="1" s="1"/>
  <c r="BE122" i="1" s="1"/>
  <c r="BQ644" i="3"/>
  <c r="BO645" i="3"/>
  <c r="BO647" i="1"/>
  <c r="BQ647" i="1" s="1"/>
  <c r="AF252" i="3"/>
  <c r="G643" i="3"/>
  <c r="H643" i="3" s="1"/>
  <c r="T251" i="3"/>
  <c r="R254" i="3"/>
  <c r="S254" i="3" s="1"/>
  <c r="AE253" i="3"/>
  <c r="E648" i="3"/>
  <c r="F648" i="3" s="1"/>
  <c r="AS647" i="3"/>
  <c r="AR646" i="3"/>
  <c r="G643" i="1"/>
  <c r="H642" i="1"/>
  <c r="AS643" i="1"/>
  <c r="AR642" i="1"/>
  <c r="BR644" i="3" l="1"/>
  <c r="AU644" i="3"/>
  <c r="BC57" i="3"/>
  <c r="AW643" i="3"/>
  <c r="BB57" i="3"/>
  <c r="AW642" i="3"/>
  <c r="AT643" i="3"/>
  <c r="BR647" i="1"/>
  <c r="AU647" i="1"/>
  <c r="AV647" i="1" s="1"/>
  <c r="BG57" i="1" s="1"/>
  <c r="BO1427" i="1"/>
  <c r="BQ1426" i="1"/>
  <c r="AU1426" i="1" s="1"/>
  <c r="AV1426" i="1" s="1"/>
  <c r="BF122" i="1" s="1"/>
  <c r="BQ645" i="3"/>
  <c r="BO646" i="3"/>
  <c r="BO648" i="1"/>
  <c r="BQ648" i="1" s="1"/>
  <c r="AF253" i="3"/>
  <c r="G644" i="3"/>
  <c r="H644" i="3" s="1"/>
  <c r="T252" i="3"/>
  <c r="E649" i="3"/>
  <c r="F649" i="3" s="1"/>
  <c r="AS648" i="3"/>
  <c r="AR647" i="3"/>
  <c r="AE254" i="3"/>
  <c r="R255" i="3"/>
  <c r="S255" i="3" s="1"/>
  <c r="G644" i="1"/>
  <c r="H643" i="1"/>
  <c r="AS644" i="1"/>
  <c r="AR643" i="1"/>
  <c r="BR645" i="3" l="1"/>
  <c r="AU645" i="3"/>
  <c r="AV645" i="3" s="1"/>
  <c r="AV644" i="3"/>
  <c r="AT644" i="3"/>
  <c r="BR648" i="1"/>
  <c r="AU648" i="1"/>
  <c r="AV648" i="1" s="1"/>
  <c r="BH57" i="1" s="1"/>
  <c r="BO1428" i="1"/>
  <c r="BQ1427" i="1"/>
  <c r="AU1427" i="1" s="1"/>
  <c r="AV1427" i="1" s="1"/>
  <c r="BG122" i="1" s="1"/>
  <c r="BQ646" i="3"/>
  <c r="BO647" i="3"/>
  <c r="BO649" i="1"/>
  <c r="BQ649" i="1" s="1"/>
  <c r="AF254" i="3"/>
  <c r="G645" i="3"/>
  <c r="H645" i="3" s="1"/>
  <c r="T253" i="3"/>
  <c r="E650" i="3"/>
  <c r="F650" i="3" s="1"/>
  <c r="R256" i="3"/>
  <c r="S256" i="3" s="1"/>
  <c r="AE255" i="3"/>
  <c r="AS649" i="3"/>
  <c r="AR648" i="3"/>
  <c r="G645" i="1"/>
  <c r="H644" i="1"/>
  <c r="AS645" i="1"/>
  <c r="AR644" i="1"/>
  <c r="BR646" i="3" l="1"/>
  <c r="AU646" i="3"/>
  <c r="AV646" i="3" s="1"/>
  <c r="AT645" i="3"/>
  <c r="BD57" i="3"/>
  <c r="AW644" i="3"/>
  <c r="BE57" i="3"/>
  <c r="AW645" i="3"/>
  <c r="BR649" i="1"/>
  <c r="AU649" i="1"/>
  <c r="AV649" i="1" s="1"/>
  <c r="BI57" i="1" s="1"/>
  <c r="BO1429" i="1"/>
  <c r="BQ1428" i="1"/>
  <c r="AU1428" i="1" s="1"/>
  <c r="AV1428" i="1" s="1"/>
  <c r="BH122" i="1" s="1"/>
  <c r="BQ647" i="3"/>
  <c r="BO648" i="3"/>
  <c r="BO650" i="1"/>
  <c r="BQ650" i="1" s="1"/>
  <c r="AF255" i="3"/>
  <c r="G646" i="3"/>
  <c r="H646" i="3" s="1"/>
  <c r="T254" i="3"/>
  <c r="AE256" i="3"/>
  <c r="R257" i="3"/>
  <c r="S257" i="3" s="1"/>
  <c r="AR649" i="3"/>
  <c r="AS650" i="3"/>
  <c r="E651" i="3"/>
  <c r="F651" i="3" s="1"/>
  <c r="G646" i="1"/>
  <c r="H645" i="1"/>
  <c r="AS646" i="1"/>
  <c r="AR645" i="1"/>
  <c r="BR647" i="3" l="1"/>
  <c r="AU647" i="3"/>
  <c r="AV647" i="3" s="1"/>
  <c r="AT646" i="3"/>
  <c r="BF57" i="3"/>
  <c r="AW646" i="3"/>
  <c r="BR650" i="1"/>
  <c r="AU650" i="1"/>
  <c r="AV650" i="1" s="1"/>
  <c r="BJ57" i="1" s="1"/>
  <c r="BO1430" i="1"/>
  <c r="BQ1429" i="1"/>
  <c r="AU1429" i="1" s="1"/>
  <c r="AV1429" i="1" s="1"/>
  <c r="BI122" i="1" s="1"/>
  <c r="BQ648" i="3"/>
  <c r="BO649" i="3"/>
  <c r="BO651" i="1"/>
  <c r="BQ651" i="1" s="1"/>
  <c r="AF256" i="3"/>
  <c r="G647" i="3"/>
  <c r="H647" i="3" s="1"/>
  <c r="T255" i="3"/>
  <c r="E652" i="3"/>
  <c r="F652" i="3" s="1"/>
  <c r="R258" i="3"/>
  <c r="S258" i="3" s="1"/>
  <c r="AE257" i="3"/>
  <c r="AS651" i="3"/>
  <c r="AR650" i="3"/>
  <c r="G647" i="1"/>
  <c r="H646" i="1"/>
  <c r="AS647" i="1"/>
  <c r="AR646" i="1"/>
  <c r="AT647" i="3" l="1"/>
  <c r="BR648" i="3"/>
  <c r="AU648" i="3"/>
  <c r="BG57" i="3"/>
  <c r="AW647" i="3"/>
  <c r="BR651" i="1"/>
  <c r="AU651" i="1"/>
  <c r="AV651" i="1" s="1"/>
  <c r="BK57" i="1" s="1"/>
  <c r="BL57" i="1" s="1"/>
  <c r="BO1431" i="1"/>
  <c r="BQ1430" i="1"/>
  <c r="AU1430" i="1" s="1"/>
  <c r="AV1430" i="1" s="1"/>
  <c r="BJ122" i="1" s="1"/>
  <c r="BQ649" i="3"/>
  <c r="BO650" i="3"/>
  <c r="BO652" i="1"/>
  <c r="BQ652" i="1" s="1"/>
  <c r="AF257" i="3"/>
  <c r="G648" i="3"/>
  <c r="H648" i="3" s="1"/>
  <c r="T256" i="3"/>
  <c r="E653" i="3"/>
  <c r="F653" i="3" s="1"/>
  <c r="AR651" i="3"/>
  <c r="AS652" i="3"/>
  <c r="R259" i="3"/>
  <c r="S259" i="3" s="1"/>
  <c r="AE258" i="3"/>
  <c r="G648" i="1"/>
  <c r="H647" i="1"/>
  <c r="AS648" i="1"/>
  <c r="AR647" i="1"/>
  <c r="AV648" i="3" l="1"/>
  <c r="AT648" i="3"/>
  <c r="BR649" i="3"/>
  <c r="AU649" i="3"/>
  <c r="AV649" i="3" s="1"/>
  <c r="BR652" i="1"/>
  <c r="AU652" i="1"/>
  <c r="AV652" i="1" s="1"/>
  <c r="AZ58" i="1" s="1"/>
  <c r="BQ1431" i="1"/>
  <c r="AU1431" i="1" s="1"/>
  <c r="AV1431" i="1" s="1"/>
  <c r="BK122" i="1" s="1"/>
  <c r="BL122" i="1" s="1"/>
  <c r="BO1432" i="1"/>
  <c r="BQ650" i="3"/>
  <c r="BO651" i="3"/>
  <c r="BO653" i="1"/>
  <c r="BQ653" i="1" s="1"/>
  <c r="AF258" i="3"/>
  <c r="G649" i="3"/>
  <c r="H649" i="3" s="1"/>
  <c r="T257" i="3"/>
  <c r="AE259" i="3"/>
  <c r="R260" i="3"/>
  <c r="S260" i="3" s="1"/>
  <c r="AS653" i="3"/>
  <c r="AR652" i="3"/>
  <c r="E654" i="3"/>
  <c r="F654" i="3" s="1"/>
  <c r="G649" i="1"/>
  <c r="H648" i="1"/>
  <c r="AS649" i="1"/>
  <c r="AR648" i="1"/>
  <c r="BR650" i="3" l="1"/>
  <c r="AU650" i="3"/>
  <c r="AV650" i="3" s="1"/>
  <c r="BI57" i="3"/>
  <c r="AW649" i="3"/>
  <c r="AT649" i="3"/>
  <c r="BH57" i="3"/>
  <c r="AW648" i="3"/>
  <c r="BR653" i="1"/>
  <c r="AU653" i="1"/>
  <c r="AV653" i="1" s="1"/>
  <c r="BA58" i="1" s="1"/>
  <c r="BO1433" i="1"/>
  <c r="BQ1432" i="1"/>
  <c r="AU1432" i="1" s="1"/>
  <c r="AV1432" i="1" s="1"/>
  <c r="AZ123" i="1" s="1"/>
  <c r="BQ651" i="3"/>
  <c r="BO652" i="3"/>
  <c r="BO654" i="1"/>
  <c r="BQ654" i="1" s="1"/>
  <c r="AF259" i="3"/>
  <c r="G650" i="3"/>
  <c r="H650" i="3" s="1"/>
  <c r="T258" i="3"/>
  <c r="AE260" i="3"/>
  <c r="R261" i="3"/>
  <c r="S261" i="3" s="1"/>
  <c r="E655" i="3"/>
  <c r="F655" i="3" s="1"/>
  <c r="AR653" i="3"/>
  <c r="AS654" i="3"/>
  <c r="G650" i="1"/>
  <c r="H649" i="1"/>
  <c r="AS650" i="1"/>
  <c r="AR649" i="1"/>
  <c r="BR651" i="3" l="1"/>
  <c r="AU651" i="3"/>
  <c r="AV651" i="3" s="1"/>
  <c r="AT650" i="3"/>
  <c r="BJ57" i="3"/>
  <c r="AW650" i="3"/>
  <c r="BR654" i="1"/>
  <c r="AU654" i="1"/>
  <c r="AV654" i="1" s="1"/>
  <c r="BB58" i="1" s="1"/>
  <c r="BO1434" i="1"/>
  <c r="BQ1433" i="1"/>
  <c r="AU1433" i="1" s="1"/>
  <c r="AV1433" i="1" s="1"/>
  <c r="BA123" i="1" s="1"/>
  <c r="BQ652" i="3"/>
  <c r="BO653" i="3"/>
  <c r="BO655" i="1"/>
  <c r="BQ655" i="1" s="1"/>
  <c r="AF260" i="3"/>
  <c r="G651" i="3"/>
  <c r="H651" i="3" s="1"/>
  <c r="T259" i="3"/>
  <c r="AE261" i="3"/>
  <c r="R262" i="3"/>
  <c r="S262" i="3" s="1"/>
  <c r="AS655" i="3"/>
  <c r="AR654" i="3"/>
  <c r="E656" i="3"/>
  <c r="F656" i="3" s="1"/>
  <c r="G651" i="1"/>
  <c r="H650" i="1"/>
  <c r="AS651" i="1"/>
  <c r="AR650" i="1"/>
  <c r="AT651" i="3" l="1"/>
  <c r="BR652" i="3"/>
  <c r="AU652" i="3"/>
  <c r="BK57" i="3"/>
  <c r="BL57" i="3" s="1"/>
  <c r="AW651" i="3"/>
  <c r="BR655" i="1"/>
  <c r="AU655" i="1"/>
  <c r="AV655" i="1" s="1"/>
  <c r="BC58" i="1" s="1"/>
  <c r="BO1435" i="1"/>
  <c r="BQ1434" i="1"/>
  <c r="AU1434" i="1" s="1"/>
  <c r="AV1434" i="1" s="1"/>
  <c r="BB123" i="1" s="1"/>
  <c r="BQ653" i="3"/>
  <c r="BO654" i="3"/>
  <c r="BO656" i="1"/>
  <c r="BQ656" i="1" s="1"/>
  <c r="AF261" i="3"/>
  <c r="G652" i="3"/>
  <c r="H652" i="3" s="1"/>
  <c r="T260" i="3"/>
  <c r="E657" i="3"/>
  <c r="F657" i="3" s="1"/>
  <c r="AE262" i="3"/>
  <c r="R263" i="3"/>
  <c r="S263" i="3" s="1"/>
  <c r="AS656" i="3"/>
  <c r="AR655" i="3"/>
  <c r="G652" i="1"/>
  <c r="H651" i="1"/>
  <c r="AS652" i="1"/>
  <c r="AR651" i="1"/>
  <c r="BR653" i="3" l="1"/>
  <c r="AU653" i="3"/>
  <c r="AV653" i="3" s="1"/>
  <c r="BM57" i="3"/>
  <c r="AP58" i="3" s="1"/>
  <c r="AT652" i="3"/>
  <c r="AT653" i="3" s="1"/>
  <c r="AV652" i="3"/>
  <c r="BR656" i="1"/>
  <c r="AU656" i="1"/>
  <c r="AV656" i="1" s="1"/>
  <c r="BD58" i="1" s="1"/>
  <c r="BQ1435" i="1"/>
  <c r="AU1435" i="1" s="1"/>
  <c r="AV1435" i="1" s="1"/>
  <c r="BC123" i="1" s="1"/>
  <c r="BO1436" i="1"/>
  <c r="BQ654" i="3"/>
  <c r="BO655" i="3"/>
  <c r="BO657" i="1"/>
  <c r="BQ657" i="1" s="1"/>
  <c r="AF262" i="3"/>
  <c r="G653" i="3"/>
  <c r="H653" i="3" s="1"/>
  <c r="T261" i="3"/>
  <c r="AS657" i="3"/>
  <c r="AR656" i="3"/>
  <c r="AE263" i="3"/>
  <c r="R264" i="3"/>
  <c r="S264" i="3" s="1"/>
  <c r="E658" i="3"/>
  <c r="F658" i="3" s="1"/>
  <c r="G653" i="1"/>
  <c r="H652" i="1"/>
  <c r="AS653" i="1"/>
  <c r="AR652" i="1"/>
  <c r="AZ58" i="3" l="1"/>
  <c r="AW652" i="3"/>
  <c r="BR654" i="3"/>
  <c r="AU654" i="3"/>
  <c r="BA58" i="3"/>
  <c r="AW653" i="3"/>
  <c r="BR657" i="1"/>
  <c r="AU657" i="1"/>
  <c r="AV657" i="1" s="1"/>
  <c r="BE58" i="1" s="1"/>
  <c r="BO1437" i="1"/>
  <c r="BQ1436" i="1"/>
  <c r="AU1436" i="1" s="1"/>
  <c r="AV1436" i="1" s="1"/>
  <c r="BD123" i="1" s="1"/>
  <c r="BQ655" i="3"/>
  <c r="BO656" i="3"/>
  <c r="BO658" i="1"/>
  <c r="BQ658" i="1" s="1"/>
  <c r="AF263" i="3"/>
  <c r="G654" i="3"/>
  <c r="H654" i="3" s="1"/>
  <c r="T262" i="3"/>
  <c r="AR657" i="3"/>
  <c r="AS658" i="3"/>
  <c r="E659" i="3"/>
  <c r="F659" i="3" s="1"/>
  <c r="AE264" i="3"/>
  <c r="R265" i="3"/>
  <c r="S265" i="3" s="1"/>
  <c r="G654" i="1"/>
  <c r="H653" i="1"/>
  <c r="AS654" i="1"/>
  <c r="AR653" i="1"/>
  <c r="AT654" i="3" l="1"/>
  <c r="AV654" i="3"/>
  <c r="BR655" i="3"/>
  <c r="AU655" i="3"/>
  <c r="AV655" i="3" s="1"/>
  <c r="BR658" i="1"/>
  <c r="AU658" i="1"/>
  <c r="AV658" i="1" s="1"/>
  <c r="BF58" i="1" s="1"/>
  <c r="BQ1437" i="1"/>
  <c r="AU1437" i="1" s="1"/>
  <c r="AV1437" i="1" s="1"/>
  <c r="BE123" i="1" s="1"/>
  <c r="BO1438" i="1"/>
  <c r="BQ656" i="3"/>
  <c r="BO657" i="3"/>
  <c r="BO659" i="1"/>
  <c r="BQ659" i="1" s="1"/>
  <c r="AF264" i="3"/>
  <c r="G655" i="3"/>
  <c r="H655" i="3" s="1"/>
  <c r="T263" i="3"/>
  <c r="E660" i="3"/>
  <c r="F660" i="3" s="1"/>
  <c r="AS659" i="3"/>
  <c r="AR658" i="3"/>
  <c r="AE265" i="3"/>
  <c r="R266" i="3"/>
  <c r="S266" i="3" s="1"/>
  <c r="G655" i="1"/>
  <c r="H654" i="1"/>
  <c r="AS655" i="1"/>
  <c r="AR654" i="1"/>
  <c r="BR656" i="3" l="1"/>
  <c r="AU656" i="3"/>
  <c r="AV656" i="3" s="1"/>
  <c r="BC58" i="3"/>
  <c r="AW655" i="3"/>
  <c r="BB58" i="3"/>
  <c r="AW654" i="3"/>
  <c r="AT655" i="3"/>
  <c r="AT656" i="3" s="1"/>
  <c r="BR659" i="1"/>
  <c r="AU659" i="1"/>
  <c r="AV659" i="1" s="1"/>
  <c r="BG58" i="1" s="1"/>
  <c r="BO1439" i="1"/>
  <c r="BQ1438" i="1"/>
  <c r="AU1438" i="1" s="1"/>
  <c r="AV1438" i="1" s="1"/>
  <c r="BF123" i="1" s="1"/>
  <c r="BQ657" i="3"/>
  <c r="BO658" i="3"/>
  <c r="BO660" i="1"/>
  <c r="BQ660" i="1" s="1"/>
  <c r="AF265" i="3"/>
  <c r="G656" i="3"/>
  <c r="H656" i="3" s="1"/>
  <c r="T264" i="3"/>
  <c r="AS660" i="3"/>
  <c r="AR659" i="3"/>
  <c r="AE266" i="3"/>
  <c r="R267" i="3"/>
  <c r="S267" i="3" s="1"/>
  <c r="E661" i="3"/>
  <c r="F661" i="3" s="1"/>
  <c r="G656" i="1"/>
  <c r="H655" i="1"/>
  <c r="AS656" i="1"/>
  <c r="AR655" i="1"/>
  <c r="BR657" i="3" l="1"/>
  <c r="AU657" i="3"/>
  <c r="AV657" i="3" s="1"/>
  <c r="BD58" i="3"/>
  <c r="AW656" i="3"/>
  <c r="BR660" i="1"/>
  <c r="AU660" i="1"/>
  <c r="AV660" i="1" s="1"/>
  <c r="BH58" i="1" s="1"/>
  <c r="BO1440" i="1"/>
  <c r="BQ1439" i="1"/>
  <c r="AU1439" i="1" s="1"/>
  <c r="AV1439" i="1" s="1"/>
  <c r="BG123" i="1" s="1"/>
  <c r="BQ658" i="3"/>
  <c r="BO659" i="3"/>
  <c r="BO661" i="1"/>
  <c r="BQ661" i="1" s="1"/>
  <c r="AF266" i="3"/>
  <c r="G657" i="3"/>
  <c r="H657" i="3" s="1"/>
  <c r="T265" i="3"/>
  <c r="AS661" i="3"/>
  <c r="AR660" i="3"/>
  <c r="E662" i="3"/>
  <c r="F662" i="3" s="1"/>
  <c r="AE267" i="3"/>
  <c r="R268" i="3"/>
  <c r="S268" i="3" s="1"/>
  <c r="G657" i="1"/>
  <c r="H656" i="1"/>
  <c r="AS657" i="1"/>
  <c r="AR656" i="1"/>
  <c r="AT657" i="3" l="1"/>
  <c r="BR658" i="3"/>
  <c r="AU658" i="3"/>
  <c r="BE58" i="3"/>
  <c r="AW657" i="3"/>
  <c r="BR661" i="1"/>
  <c r="AU661" i="1"/>
  <c r="AV661" i="1" s="1"/>
  <c r="BI58" i="1" s="1"/>
  <c r="BO1441" i="1"/>
  <c r="BQ1440" i="1"/>
  <c r="AU1440" i="1" s="1"/>
  <c r="AV1440" i="1" s="1"/>
  <c r="BH123" i="1" s="1"/>
  <c r="BQ659" i="3"/>
  <c r="BO660" i="3"/>
  <c r="BO662" i="1"/>
  <c r="BQ662" i="1" s="1"/>
  <c r="AF267" i="3"/>
  <c r="G658" i="3"/>
  <c r="H658" i="3" s="1"/>
  <c r="T266" i="3"/>
  <c r="AR661" i="3"/>
  <c r="AS662" i="3"/>
  <c r="AE268" i="3"/>
  <c r="R269" i="3"/>
  <c r="S269" i="3" s="1"/>
  <c r="E663" i="3"/>
  <c r="F663" i="3" s="1"/>
  <c r="G658" i="1"/>
  <c r="H657" i="1"/>
  <c r="AS658" i="1"/>
  <c r="AR657" i="1"/>
  <c r="AV658" i="3" l="1"/>
  <c r="AT658" i="3"/>
  <c r="BR659" i="3"/>
  <c r="AU659" i="3"/>
  <c r="AV659" i="3" s="1"/>
  <c r="BR662" i="1"/>
  <c r="AU662" i="1"/>
  <c r="AV662" i="1" s="1"/>
  <c r="BJ58" i="1" s="1"/>
  <c r="BO1442" i="1"/>
  <c r="BQ1441" i="1"/>
  <c r="AU1441" i="1" s="1"/>
  <c r="AV1441" i="1" s="1"/>
  <c r="BI123" i="1" s="1"/>
  <c r="BQ660" i="3"/>
  <c r="BO661" i="3"/>
  <c r="BO663" i="1"/>
  <c r="BQ663" i="1" s="1"/>
  <c r="AF268" i="3"/>
  <c r="G659" i="3"/>
  <c r="H659" i="3" s="1"/>
  <c r="T267" i="3"/>
  <c r="AS663" i="3"/>
  <c r="AR662" i="3"/>
  <c r="AE269" i="3"/>
  <c r="R270" i="3"/>
  <c r="S270" i="3" s="1"/>
  <c r="E664" i="3"/>
  <c r="F664" i="3" s="1"/>
  <c r="G659" i="1"/>
  <c r="H658" i="1"/>
  <c r="AS659" i="1"/>
  <c r="AR658" i="1"/>
  <c r="BR660" i="3" l="1"/>
  <c r="AU660" i="3"/>
  <c r="BG58" i="3"/>
  <c r="AW659" i="3"/>
  <c r="AT659" i="3"/>
  <c r="BF58" i="3"/>
  <c r="AW658" i="3"/>
  <c r="BR663" i="1"/>
  <c r="AU663" i="1"/>
  <c r="AV663" i="1" s="1"/>
  <c r="BK58" i="1" s="1"/>
  <c r="BL58" i="1" s="1"/>
  <c r="BO1443" i="1"/>
  <c r="BQ1442" i="1"/>
  <c r="AU1442" i="1" s="1"/>
  <c r="AV1442" i="1" s="1"/>
  <c r="BJ123" i="1" s="1"/>
  <c r="BQ661" i="3"/>
  <c r="BO662" i="3"/>
  <c r="BO664" i="1"/>
  <c r="BQ664" i="1" s="1"/>
  <c r="AF269" i="3"/>
  <c r="G660" i="3"/>
  <c r="H660" i="3" s="1"/>
  <c r="T268" i="3"/>
  <c r="AR663" i="3"/>
  <c r="AS664" i="3"/>
  <c r="AE270" i="3"/>
  <c r="R271" i="3"/>
  <c r="S271" i="3" s="1"/>
  <c r="E665" i="3"/>
  <c r="F665" i="3" s="1"/>
  <c r="G660" i="1"/>
  <c r="H659" i="1"/>
  <c r="AS660" i="1"/>
  <c r="AR659" i="1"/>
  <c r="BR661" i="3" l="1"/>
  <c r="AU661" i="3"/>
  <c r="AV661" i="3" s="1"/>
  <c r="AV660" i="3"/>
  <c r="AT660" i="3"/>
  <c r="BR664" i="1"/>
  <c r="AU664" i="1"/>
  <c r="AV664" i="1" s="1"/>
  <c r="AZ59" i="1" s="1"/>
  <c r="BO1444" i="1"/>
  <c r="BQ1443" i="1"/>
  <c r="AU1443" i="1" s="1"/>
  <c r="AV1443" i="1" s="1"/>
  <c r="BK123" i="1" s="1"/>
  <c r="BL123" i="1" s="1"/>
  <c r="BQ662" i="3"/>
  <c r="BO663" i="3"/>
  <c r="BO665" i="1"/>
  <c r="BQ665" i="1" s="1"/>
  <c r="AF270" i="3"/>
  <c r="G661" i="3"/>
  <c r="H661" i="3" s="1"/>
  <c r="T269" i="3"/>
  <c r="E666" i="3"/>
  <c r="F666" i="3" s="1"/>
  <c r="AS665" i="3"/>
  <c r="AR664" i="3"/>
  <c r="AE271" i="3"/>
  <c r="R272" i="3"/>
  <c r="S272" i="3" s="1"/>
  <c r="G661" i="1"/>
  <c r="H660" i="1"/>
  <c r="AS661" i="1"/>
  <c r="AR660" i="1"/>
  <c r="AT661" i="3" l="1"/>
  <c r="BR662" i="3"/>
  <c r="AU662" i="3"/>
  <c r="BH58" i="3"/>
  <c r="AW660" i="3"/>
  <c r="BI58" i="3"/>
  <c r="AW661" i="3"/>
  <c r="BR665" i="1"/>
  <c r="AU665" i="1"/>
  <c r="AV665" i="1" s="1"/>
  <c r="BA59" i="1" s="1"/>
  <c r="BO1445" i="1"/>
  <c r="BQ1444" i="1"/>
  <c r="AU1444" i="1" s="1"/>
  <c r="AV1444" i="1" s="1"/>
  <c r="AZ124" i="1" s="1"/>
  <c r="BQ663" i="3"/>
  <c r="BO664" i="3"/>
  <c r="BO666" i="1"/>
  <c r="BQ666" i="1" s="1"/>
  <c r="AF271" i="3"/>
  <c r="G662" i="3"/>
  <c r="H662" i="3" s="1"/>
  <c r="T270" i="3"/>
  <c r="E667" i="3"/>
  <c r="F667" i="3" s="1"/>
  <c r="AE272" i="3"/>
  <c r="R273" i="3"/>
  <c r="S273" i="3" s="1"/>
  <c r="AR665" i="3"/>
  <c r="AS666" i="3"/>
  <c r="G662" i="1"/>
  <c r="H661" i="1"/>
  <c r="AS662" i="1"/>
  <c r="AR661" i="1"/>
  <c r="BR663" i="3" l="1"/>
  <c r="AU663" i="3"/>
  <c r="AV663" i="3" s="1"/>
  <c r="AT662" i="3"/>
  <c r="AV662" i="3"/>
  <c r="BR666" i="1"/>
  <c r="AU666" i="1"/>
  <c r="AV666" i="1" s="1"/>
  <c r="BB59" i="1" s="1"/>
  <c r="BO1446" i="1"/>
  <c r="BQ1445" i="1"/>
  <c r="AU1445" i="1" s="1"/>
  <c r="AV1445" i="1" s="1"/>
  <c r="BA124" i="1" s="1"/>
  <c r="BQ664" i="3"/>
  <c r="BO665" i="3"/>
  <c r="BO667" i="1"/>
  <c r="BQ667" i="1" s="1"/>
  <c r="AF272" i="3"/>
  <c r="G663" i="3"/>
  <c r="H663" i="3" s="1"/>
  <c r="T271" i="3"/>
  <c r="AR666" i="3"/>
  <c r="AS667" i="3"/>
  <c r="E668" i="3"/>
  <c r="F668" i="3" s="1"/>
  <c r="AE273" i="3"/>
  <c r="R274" i="3"/>
  <c r="S274" i="3" s="1"/>
  <c r="G663" i="1"/>
  <c r="H662" i="1"/>
  <c r="AS663" i="1"/>
  <c r="AR662" i="1"/>
  <c r="AT663" i="3" l="1"/>
  <c r="BR664" i="3"/>
  <c r="AU664" i="3"/>
  <c r="BJ58" i="3"/>
  <c r="AW662" i="3"/>
  <c r="BK58" i="3"/>
  <c r="AW663" i="3"/>
  <c r="BR667" i="1"/>
  <c r="AU667" i="1"/>
  <c r="AV667" i="1" s="1"/>
  <c r="BC59" i="1" s="1"/>
  <c r="BO1447" i="1"/>
  <c r="BQ1446" i="1"/>
  <c r="AU1446" i="1" s="1"/>
  <c r="AV1446" i="1" s="1"/>
  <c r="BB124" i="1" s="1"/>
  <c r="BQ665" i="3"/>
  <c r="BO666" i="3"/>
  <c r="BO668" i="1"/>
  <c r="BQ668" i="1" s="1"/>
  <c r="AF273" i="3"/>
  <c r="G664" i="3"/>
  <c r="H664" i="3" s="1"/>
  <c r="T272" i="3"/>
  <c r="AE274" i="3"/>
  <c r="R275" i="3"/>
  <c r="S275" i="3" s="1"/>
  <c r="E669" i="3"/>
  <c r="F669" i="3" s="1"/>
  <c r="AR667" i="3"/>
  <c r="AS668" i="3"/>
  <c r="G664" i="1"/>
  <c r="H663" i="1"/>
  <c r="AS664" i="1"/>
  <c r="AR663" i="1"/>
  <c r="BL58" i="3" l="1"/>
  <c r="BM58" i="3"/>
  <c r="AP59" i="3" s="1"/>
  <c r="AT664" i="3"/>
  <c r="AV664" i="3"/>
  <c r="BR665" i="3"/>
  <c r="AU665" i="3"/>
  <c r="AV665" i="3" s="1"/>
  <c r="BR668" i="1"/>
  <c r="AU668" i="1"/>
  <c r="AV668" i="1" s="1"/>
  <c r="BD59" i="1" s="1"/>
  <c r="BO1448" i="1"/>
  <c r="BQ1447" i="1"/>
  <c r="AU1447" i="1" s="1"/>
  <c r="AV1447" i="1" s="1"/>
  <c r="BC124" i="1" s="1"/>
  <c r="BQ666" i="3"/>
  <c r="BO667" i="3"/>
  <c r="BO669" i="1"/>
  <c r="BQ669" i="1" s="1"/>
  <c r="AF274" i="3"/>
  <c r="G665" i="3"/>
  <c r="H665" i="3" s="1"/>
  <c r="T273" i="3"/>
  <c r="AS669" i="3"/>
  <c r="AR668" i="3"/>
  <c r="E670" i="3"/>
  <c r="F670" i="3" s="1"/>
  <c r="AE275" i="3"/>
  <c r="R276" i="3"/>
  <c r="S276" i="3" s="1"/>
  <c r="G665" i="1"/>
  <c r="H664" i="1"/>
  <c r="AS665" i="1"/>
  <c r="AR664" i="1"/>
  <c r="AT665" i="3" l="1"/>
  <c r="BA59" i="3"/>
  <c r="AW665" i="3"/>
  <c r="AZ59" i="3"/>
  <c r="AW664" i="3"/>
  <c r="BR666" i="3"/>
  <c r="AU666" i="3"/>
  <c r="AV666" i="3" s="1"/>
  <c r="BR669" i="1"/>
  <c r="AU669" i="1"/>
  <c r="AV669" i="1" s="1"/>
  <c r="BE59" i="1" s="1"/>
  <c r="BO1449" i="1"/>
  <c r="BQ1448" i="1"/>
  <c r="AU1448" i="1" s="1"/>
  <c r="AV1448" i="1" s="1"/>
  <c r="BD124" i="1" s="1"/>
  <c r="BQ667" i="3"/>
  <c r="BO668" i="3"/>
  <c r="BO670" i="1"/>
  <c r="BQ670" i="1" s="1"/>
  <c r="AF275" i="3"/>
  <c r="G666" i="3"/>
  <c r="H666" i="3" s="1"/>
  <c r="T274" i="3"/>
  <c r="E671" i="3"/>
  <c r="F671" i="3" s="1"/>
  <c r="AE276" i="3"/>
  <c r="R277" i="3"/>
  <c r="S277" i="3" s="1"/>
  <c r="AR669" i="3"/>
  <c r="AS670" i="3"/>
  <c r="G666" i="1"/>
  <c r="H665" i="1"/>
  <c r="AS666" i="1"/>
  <c r="AR665" i="1"/>
  <c r="BR667" i="3" l="1"/>
  <c r="AU667" i="3"/>
  <c r="AV667" i="3" s="1"/>
  <c r="BB59" i="3"/>
  <c r="AW666" i="3"/>
  <c r="AT666" i="3"/>
  <c r="BR670" i="1"/>
  <c r="AU670" i="1"/>
  <c r="AV670" i="1" s="1"/>
  <c r="BF59" i="1" s="1"/>
  <c r="BO1450" i="1"/>
  <c r="BQ1449" i="1"/>
  <c r="AU1449" i="1" s="1"/>
  <c r="AV1449" i="1" s="1"/>
  <c r="BE124" i="1" s="1"/>
  <c r="BQ668" i="3"/>
  <c r="BO669" i="3"/>
  <c r="BO671" i="1"/>
  <c r="BQ671" i="1" s="1"/>
  <c r="AF276" i="3"/>
  <c r="G667" i="3"/>
  <c r="H667" i="3" s="1"/>
  <c r="T275" i="3"/>
  <c r="AS671" i="3"/>
  <c r="AR670" i="3"/>
  <c r="AE277" i="3"/>
  <c r="R278" i="3"/>
  <c r="S278" i="3" s="1"/>
  <c r="E672" i="3"/>
  <c r="F672" i="3" s="1"/>
  <c r="G667" i="1"/>
  <c r="H666" i="1"/>
  <c r="AS667" i="1"/>
  <c r="AR666" i="1"/>
  <c r="AT667" i="3" l="1"/>
  <c r="BR668" i="3"/>
  <c r="AU668" i="3"/>
  <c r="BC59" i="3"/>
  <c r="AW667" i="3"/>
  <c r="BR671" i="1"/>
  <c r="AU671" i="1"/>
  <c r="AV671" i="1" s="1"/>
  <c r="BG59" i="1" s="1"/>
  <c r="BO1451" i="1"/>
  <c r="BQ1450" i="1"/>
  <c r="AU1450" i="1" s="1"/>
  <c r="AV1450" i="1" s="1"/>
  <c r="BF124" i="1" s="1"/>
  <c r="BQ669" i="3"/>
  <c r="BO670" i="3"/>
  <c r="BO672" i="1"/>
  <c r="BQ672" i="1" s="1"/>
  <c r="AF277" i="3"/>
  <c r="G668" i="3"/>
  <c r="H668" i="3" s="1"/>
  <c r="T276" i="3"/>
  <c r="AR671" i="3"/>
  <c r="AS672" i="3"/>
  <c r="AE278" i="3"/>
  <c r="R279" i="3"/>
  <c r="S279" i="3" s="1"/>
  <c r="E673" i="3"/>
  <c r="F673" i="3" s="1"/>
  <c r="G668" i="1"/>
  <c r="H667" i="1"/>
  <c r="AS668" i="1"/>
  <c r="AR667" i="1"/>
  <c r="AV668" i="3" l="1"/>
  <c r="AT668" i="3"/>
  <c r="BR669" i="3"/>
  <c r="AU669" i="3"/>
  <c r="AV669" i="3" s="1"/>
  <c r="BR672" i="1"/>
  <c r="AU672" i="1"/>
  <c r="AV672" i="1" s="1"/>
  <c r="BH59" i="1" s="1"/>
  <c r="BQ1451" i="1"/>
  <c r="AU1451" i="1" s="1"/>
  <c r="AV1451" i="1" s="1"/>
  <c r="BG124" i="1" s="1"/>
  <c r="BO1452" i="1"/>
  <c r="BQ670" i="3"/>
  <c r="BO671" i="3"/>
  <c r="BO673" i="1"/>
  <c r="BQ673" i="1" s="1"/>
  <c r="AF278" i="3"/>
  <c r="G669" i="3"/>
  <c r="H669" i="3" s="1"/>
  <c r="T277" i="3"/>
  <c r="E674" i="3"/>
  <c r="F674" i="3" s="1"/>
  <c r="AS673" i="3"/>
  <c r="AR672" i="3"/>
  <c r="AE279" i="3"/>
  <c r="R280" i="3"/>
  <c r="S280" i="3" s="1"/>
  <c r="G669" i="1"/>
  <c r="H668" i="1"/>
  <c r="AS669" i="1"/>
  <c r="AR668" i="1"/>
  <c r="AT669" i="3" l="1"/>
  <c r="BR670" i="3"/>
  <c r="AU670" i="3"/>
  <c r="BE59" i="3"/>
  <c r="AW669" i="3"/>
  <c r="BD59" i="3"/>
  <c r="AW668" i="3"/>
  <c r="BR673" i="1"/>
  <c r="AU673" i="1"/>
  <c r="AV673" i="1" s="1"/>
  <c r="BI59" i="1" s="1"/>
  <c r="BO1453" i="1"/>
  <c r="BQ1452" i="1"/>
  <c r="AU1452" i="1" s="1"/>
  <c r="AV1452" i="1" s="1"/>
  <c r="BH124" i="1" s="1"/>
  <c r="BQ671" i="3"/>
  <c r="BO672" i="3"/>
  <c r="BO674" i="1"/>
  <c r="BQ674" i="1" s="1"/>
  <c r="AF279" i="3"/>
  <c r="G670" i="3"/>
  <c r="H670" i="3" s="1"/>
  <c r="T278" i="3"/>
  <c r="E675" i="3"/>
  <c r="F675" i="3" s="1"/>
  <c r="AE280" i="3"/>
  <c r="R281" i="3"/>
  <c r="S281" i="3" s="1"/>
  <c r="AR673" i="3"/>
  <c r="AS674" i="3"/>
  <c r="G670" i="1"/>
  <c r="H669" i="1"/>
  <c r="AS670" i="1"/>
  <c r="AR669" i="1"/>
  <c r="BR671" i="3" l="1"/>
  <c r="AU671" i="3"/>
  <c r="AV671" i="3" s="1"/>
  <c r="AV670" i="3"/>
  <c r="AT670" i="3"/>
  <c r="BR674" i="1"/>
  <c r="AU674" i="1"/>
  <c r="AV674" i="1" s="1"/>
  <c r="BJ59" i="1" s="1"/>
  <c r="BQ1453" i="1"/>
  <c r="AU1453" i="1" s="1"/>
  <c r="AV1453" i="1" s="1"/>
  <c r="BI124" i="1" s="1"/>
  <c r="BO1454" i="1"/>
  <c r="BQ672" i="3"/>
  <c r="BO673" i="3"/>
  <c r="BO675" i="1"/>
  <c r="BQ675" i="1" s="1"/>
  <c r="AF280" i="3"/>
  <c r="G671" i="3"/>
  <c r="H671" i="3" s="1"/>
  <c r="T279" i="3"/>
  <c r="AE281" i="3"/>
  <c r="R282" i="3"/>
  <c r="S282" i="3" s="1"/>
  <c r="E676" i="3"/>
  <c r="F676" i="3" s="1"/>
  <c r="AR674" i="3"/>
  <c r="AS675" i="3"/>
  <c r="G671" i="1"/>
  <c r="H670" i="1"/>
  <c r="AS671" i="1"/>
  <c r="AR670" i="1"/>
  <c r="AT671" i="3" l="1"/>
  <c r="BF59" i="3"/>
  <c r="AW670" i="3"/>
  <c r="BG59" i="3"/>
  <c r="AW671" i="3"/>
  <c r="BR672" i="3"/>
  <c r="AU672" i="3"/>
  <c r="AV672" i="3" s="1"/>
  <c r="BR675" i="1"/>
  <c r="AU675" i="1"/>
  <c r="AV675" i="1" s="1"/>
  <c r="BK59" i="1" s="1"/>
  <c r="BL59" i="1" s="1"/>
  <c r="BO1455" i="1"/>
  <c r="BQ1454" i="1"/>
  <c r="AU1454" i="1" s="1"/>
  <c r="AV1454" i="1" s="1"/>
  <c r="BJ124" i="1" s="1"/>
  <c r="BQ673" i="3"/>
  <c r="BO674" i="3"/>
  <c r="BO676" i="1"/>
  <c r="BQ676" i="1" s="1"/>
  <c r="AF281" i="3"/>
  <c r="G672" i="3"/>
  <c r="H672" i="3" s="1"/>
  <c r="T280" i="3"/>
  <c r="E677" i="3"/>
  <c r="F677" i="3" s="1"/>
  <c r="AR675" i="3"/>
  <c r="AS676" i="3"/>
  <c r="AE282" i="3"/>
  <c r="R283" i="3"/>
  <c r="S283" i="3" s="1"/>
  <c r="G672" i="1"/>
  <c r="H671" i="1"/>
  <c r="AS672" i="1"/>
  <c r="AR671" i="1"/>
  <c r="BR673" i="3" l="1"/>
  <c r="AU673" i="3"/>
  <c r="AV673" i="3" s="1"/>
  <c r="BH59" i="3"/>
  <c r="AW672" i="3"/>
  <c r="AT672" i="3"/>
  <c r="BR676" i="1"/>
  <c r="AU676" i="1"/>
  <c r="AV676" i="1" s="1"/>
  <c r="AZ60" i="1" s="1"/>
  <c r="BO1456" i="1"/>
  <c r="BQ1455" i="1"/>
  <c r="AU1455" i="1" s="1"/>
  <c r="AV1455" i="1" s="1"/>
  <c r="BK124" i="1" s="1"/>
  <c r="BL124" i="1" s="1"/>
  <c r="BQ674" i="3"/>
  <c r="BO675" i="3"/>
  <c r="BO677" i="1"/>
  <c r="BQ677" i="1" s="1"/>
  <c r="AF282" i="3"/>
  <c r="G673" i="3"/>
  <c r="H673" i="3" s="1"/>
  <c r="T281" i="3"/>
  <c r="E678" i="3"/>
  <c r="F678" i="3" s="1"/>
  <c r="AS677" i="3"/>
  <c r="AR676" i="3"/>
  <c r="AE283" i="3"/>
  <c r="R284" i="3"/>
  <c r="S284" i="3" s="1"/>
  <c r="G673" i="1"/>
  <c r="H672" i="1"/>
  <c r="AS673" i="1"/>
  <c r="AR672" i="1"/>
  <c r="AT673" i="3" l="1"/>
  <c r="BI59" i="3"/>
  <c r="AW673" i="3"/>
  <c r="BR674" i="3"/>
  <c r="AU674" i="3"/>
  <c r="BR677" i="1"/>
  <c r="AU677" i="1"/>
  <c r="AV677" i="1" s="1"/>
  <c r="BA60" i="1" s="1"/>
  <c r="BO1457" i="1"/>
  <c r="BQ1456" i="1"/>
  <c r="AU1456" i="1" s="1"/>
  <c r="AV1456" i="1" s="1"/>
  <c r="AZ125" i="1" s="1"/>
  <c r="BQ675" i="3"/>
  <c r="BO676" i="3"/>
  <c r="BO678" i="1"/>
  <c r="BQ678" i="1" s="1"/>
  <c r="AF283" i="3"/>
  <c r="G674" i="3"/>
  <c r="H674" i="3" s="1"/>
  <c r="T282" i="3"/>
  <c r="E679" i="3"/>
  <c r="F679" i="3" s="1"/>
  <c r="AR677" i="3"/>
  <c r="AS678" i="3"/>
  <c r="AE284" i="3"/>
  <c r="R285" i="3"/>
  <c r="S285" i="3" s="1"/>
  <c r="G674" i="1"/>
  <c r="H673" i="1"/>
  <c r="AS674" i="1"/>
  <c r="AR673" i="1"/>
  <c r="BR675" i="3" l="1"/>
  <c r="AU675" i="3"/>
  <c r="AV675" i="3" s="1"/>
  <c r="AT674" i="3"/>
  <c r="AV674" i="3"/>
  <c r="BR678" i="1"/>
  <c r="AU678" i="1"/>
  <c r="AV678" i="1" s="1"/>
  <c r="BB60" i="1" s="1"/>
  <c r="BO1458" i="1"/>
  <c r="BQ1457" i="1"/>
  <c r="AU1457" i="1" s="1"/>
  <c r="AV1457" i="1" s="1"/>
  <c r="BA125" i="1" s="1"/>
  <c r="BQ676" i="3"/>
  <c r="BO677" i="3"/>
  <c r="BO679" i="1"/>
  <c r="BQ679" i="1" s="1"/>
  <c r="AF284" i="3"/>
  <c r="G675" i="3"/>
  <c r="H675" i="3" s="1"/>
  <c r="T283" i="3"/>
  <c r="AR678" i="3"/>
  <c r="AS679" i="3"/>
  <c r="E680" i="3"/>
  <c r="F680" i="3" s="1"/>
  <c r="AE285" i="3"/>
  <c r="R286" i="3"/>
  <c r="S286" i="3" s="1"/>
  <c r="G675" i="1"/>
  <c r="H674" i="1"/>
  <c r="AS675" i="1"/>
  <c r="AR674" i="1"/>
  <c r="AT675" i="3" l="1"/>
  <c r="BR676" i="3"/>
  <c r="AU676" i="3"/>
  <c r="AV676" i="3" s="1"/>
  <c r="BJ59" i="3"/>
  <c r="AW674" i="3"/>
  <c r="BK59" i="3"/>
  <c r="AW675" i="3"/>
  <c r="BR679" i="1"/>
  <c r="AU679" i="1"/>
  <c r="AV679" i="1" s="1"/>
  <c r="BC60" i="1" s="1"/>
  <c r="BO1459" i="1"/>
  <c r="BQ1458" i="1"/>
  <c r="AU1458" i="1" s="1"/>
  <c r="AV1458" i="1" s="1"/>
  <c r="BB125" i="1" s="1"/>
  <c r="BQ677" i="3"/>
  <c r="BO678" i="3"/>
  <c r="BO680" i="1"/>
  <c r="BQ680" i="1" s="1"/>
  <c r="AF285" i="3"/>
  <c r="G676" i="3"/>
  <c r="H676" i="3" s="1"/>
  <c r="T284" i="3"/>
  <c r="AE286" i="3"/>
  <c r="R287" i="3"/>
  <c r="S287" i="3" s="1"/>
  <c r="E681" i="3"/>
  <c r="F681" i="3" s="1"/>
  <c r="AS680" i="3"/>
  <c r="AR679" i="3"/>
  <c r="G676" i="1"/>
  <c r="H675" i="1"/>
  <c r="AS676" i="1"/>
  <c r="AR675" i="1"/>
  <c r="AT676" i="3" l="1"/>
  <c r="BL59" i="3"/>
  <c r="BM59" i="3"/>
  <c r="AP60" i="3" s="1"/>
  <c r="AZ60" i="3"/>
  <c r="AW676" i="3"/>
  <c r="BR677" i="3"/>
  <c r="AU677" i="3"/>
  <c r="AV677" i="3" s="1"/>
  <c r="BR680" i="1"/>
  <c r="AU680" i="1"/>
  <c r="AV680" i="1" s="1"/>
  <c r="BD60" i="1" s="1"/>
  <c r="BO1460" i="1"/>
  <c r="BQ1459" i="1"/>
  <c r="AU1459" i="1" s="1"/>
  <c r="AV1459" i="1" s="1"/>
  <c r="BC125" i="1" s="1"/>
  <c r="BQ678" i="3"/>
  <c r="BO679" i="3"/>
  <c r="BO681" i="1"/>
  <c r="BQ681" i="1" s="1"/>
  <c r="AF286" i="3"/>
  <c r="G677" i="3"/>
  <c r="H677" i="3" s="1"/>
  <c r="T285" i="3"/>
  <c r="AE287" i="3"/>
  <c r="R288" i="3"/>
  <c r="S288" i="3" s="1"/>
  <c r="AS681" i="3"/>
  <c r="AR680" i="3"/>
  <c r="E682" i="3"/>
  <c r="F682" i="3" s="1"/>
  <c r="G677" i="1"/>
  <c r="H676" i="1"/>
  <c r="AS677" i="1"/>
  <c r="AR676" i="1"/>
  <c r="AT677" i="3" l="1"/>
  <c r="BA60" i="3"/>
  <c r="AW677" i="3"/>
  <c r="BR678" i="3"/>
  <c r="AU678" i="3"/>
  <c r="BR681" i="1"/>
  <c r="AU681" i="1"/>
  <c r="AV681" i="1" s="1"/>
  <c r="BE60" i="1" s="1"/>
  <c r="BO1461" i="1"/>
  <c r="BQ1460" i="1"/>
  <c r="AU1460" i="1" s="1"/>
  <c r="AV1460" i="1" s="1"/>
  <c r="BD125" i="1" s="1"/>
  <c r="BQ679" i="3"/>
  <c r="BO680" i="3"/>
  <c r="BO682" i="1"/>
  <c r="BQ682" i="1" s="1"/>
  <c r="AF287" i="3"/>
  <c r="G678" i="3"/>
  <c r="H678" i="3" s="1"/>
  <c r="T286" i="3"/>
  <c r="AR681" i="3"/>
  <c r="AS682" i="3"/>
  <c r="AE288" i="3"/>
  <c r="R289" i="3"/>
  <c r="S289" i="3" s="1"/>
  <c r="E683" i="3"/>
  <c r="F683" i="3" s="1"/>
  <c r="G678" i="1"/>
  <c r="H677" i="1"/>
  <c r="AS678" i="1"/>
  <c r="AR677" i="1"/>
  <c r="AV678" i="3" l="1"/>
  <c r="AT678" i="3"/>
  <c r="BR679" i="3"/>
  <c r="AU679" i="3"/>
  <c r="AV679" i="3" s="1"/>
  <c r="BR682" i="1"/>
  <c r="AU682" i="1"/>
  <c r="AV682" i="1" s="1"/>
  <c r="BF60" i="1" s="1"/>
  <c r="BO1462" i="1"/>
  <c r="BQ1461" i="1"/>
  <c r="AU1461" i="1" s="1"/>
  <c r="AV1461" i="1" s="1"/>
  <c r="BE125" i="1" s="1"/>
  <c r="BQ680" i="3"/>
  <c r="BO681" i="3"/>
  <c r="BO683" i="1"/>
  <c r="BQ683" i="1" s="1"/>
  <c r="AF288" i="3"/>
  <c r="G679" i="3"/>
  <c r="H679" i="3" s="1"/>
  <c r="T287" i="3"/>
  <c r="E684" i="3"/>
  <c r="F684" i="3" s="1"/>
  <c r="AE289" i="3"/>
  <c r="R290" i="3"/>
  <c r="S290" i="3" s="1"/>
  <c r="AS683" i="3"/>
  <c r="AR682" i="3"/>
  <c r="G679" i="1"/>
  <c r="H678" i="1"/>
  <c r="AS679" i="1"/>
  <c r="AR678" i="1"/>
  <c r="BR680" i="3" l="1"/>
  <c r="AU680" i="3"/>
  <c r="BC60" i="3"/>
  <c r="AW679" i="3"/>
  <c r="AT679" i="3"/>
  <c r="BB60" i="3"/>
  <c r="AW678" i="3"/>
  <c r="BR683" i="1"/>
  <c r="AU683" i="1"/>
  <c r="AV683" i="1" s="1"/>
  <c r="BG60" i="1" s="1"/>
  <c r="BO1463" i="1"/>
  <c r="BQ1462" i="1"/>
  <c r="AU1462" i="1" s="1"/>
  <c r="AV1462" i="1" s="1"/>
  <c r="BF125" i="1" s="1"/>
  <c r="BQ681" i="3"/>
  <c r="BO682" i="3"/>
  <c r="BO684" i="1"/>
  <c r="BQ684" i="1" s="1"/>
  <c r="AF289" i="3"/>
  <c r="G680" i="3"/>
  <c r="H680" i="3" s="1"/>
  <c r="T288" i="3"/>
  <c r="AR683" i="3"/>
  <c r="AS684" i="3"/>
  <c r="E685" i="3"/>
  <c r="F685" i="3" s="1"/>
  <c r="AE290" i="3"/>
  <c r="R291" i="3"/>
  <c r="S291" i="3" s="1"/>
  <c r="G680" i="1"/>
  <c r="H679" i="1"/>
  <c r="AS680" i="1"/>
  <c r="AR679" i="1"/>
  <c r="BR681" i="3" l="1"/>
  <c r="AU681" i="3"/>
  <c r="AV681" i="3" s="1"/>
  <c r="AT680" i="3"/>
  <c r="AV680" i="3"/>
  <c r="BR684" i="1"/>
  <c r="AU684" i="1"/>
  <c r="AV684" i="1" s="1"/>
  <c r="BH60" i="1" s="1"/>
  <c r="BO1464" i="1"/>
  <c r="BQ1463" i="1"/>
  <c r="AU1463" i="1" s="1"/>
  <c r="AV1463" i="1" s="1"/>
  <c r="BG125" i="1" s="1"/>
  <c r="BQ682" i="3"/>
  <c r="BO683" i="3"/>
  <c r="BO685" i="1"/>
  <c r="BQ685" i="1" s="1"/>
  <c r="AF290" i="3"/>
  <c r="G681" i="3"/>
  <c r="H681" i="3" s="1"/>
  <c r="T289" i="3"/>
  <c r="AE291" i="3"/>
  <c r="R292" i="3"/>
  <c r="S292" i="3" s="1"/>
  <c r="E686" i="3"/>
  <c r="F686" i="3" s="1"/>
  <c r="AS685" i="3"/>
  <c r="AR684" i="3"/>
  <c r="G681" i="1"/>
  <c r="H680" i="1"/>
  <c r="AS681" i="1"/>
  <c r="AR680" i="1"/>
  <c r="AT681" i="3" l="1"/>
  <c r="BD60" i="3"/>
  <c r="AW680" i="3"/>
  <c r="BE60" i="3"/>
  <c r="AW681" i="3"/>
  <c r="BR682" i="3"/>
  <c r="AU682" i="3"/>
  <c r="AV682" i="3" s="1"/>
  <c r="BR685" i="1"/>
  <c r="AU685" i="1"/>
  <c r="AV685" i="1" s="1"/>
  <c r="BI60" i="1" s="1"/>
  <c r="BO1465" i="1"/>
  <c r="BQ1464" i="1"/>
  <c r="AU1464" i="1" s="1"/>
  <c r="AV1464" i="1" s="1"/>
  <c r="BH125" i="1" s="1"/>
  <c r="BQ683" i="3"/>
  <c r="BO684" i="3"/>
  <c r="BO686" i="1"/>
  <c r="BQ686" i="1" s="1"/>
  <c r="AF291" i="3"/>
  <c r="G682" i="3"/>
  <c r="H682" i="3" s="1"/>
  <c r="T290" i="3"/>
  <c r="AR685" i="3"/>
  <c r="AS686" i="3"/>
  <c r="E687" i="3"/>
  <c r="F687" i="3" s="1"/>
  <c r="AE292" i="3"/>
  <c r="R293" i="3"/>
  <c r="S293" i="3" s="1"/>
  <c r="G682" i="1"/>
  <c r="H681" i="1"/>
  <c r="AS682" i="1"/>
  <c r="AR681" i="1"/>
  <c r="AT682" i="3" l="1"/>
  <c r="BR683" i="3"/>
  <c r="AU683" i="3"/>
  <c r="AV683" i="3" s="1"/>
  <c r="BF60" i="3"/>
  <c r="AW682" i="3"/>
  <c r="BR686" i="1"/>
  <c r="AU686" i="1"/>
  <c r="AV686" i="1" s="1"/>
  <c r="BJ60" i="1" s="1"/>
  <c r="BQ1465" i="1"/>
  <c r="AU1465" i="1" s="1"/>
  <c r="AV1465" i="1" s="1"/>
  <c r="BI125" i="1" s="1"/>
  <c r="BO1466" i="1"/>
  <c r="BQ684" i="3"/>
  <c r="BO685" i="3"/>
  <c r="BO687" i="1"/>
  <c r="BQ687" i="1" s="1"/>
  <c r="AF292" i="3"/>
  <c r="G683" i="3"/>
  <c r="H683" i="3" s="1"/>
  <c r="T291" i="3"/>
  <c r="AE293" i="3"/>
  <c r="R294" i="3"/>
  <c r="S294" i="3" s="1"/>
  <c r="E688" i="3"/>
  <c r="F688" i="3" s="1"/>
  <c r="AS687" i="3"/>
  <c r="AR686" i="3"/>
  <c r="G683" i="1"/>
  <c r="H682" i="1"/>
  <c r="AS683" i="1"/>
  <c r="AR682" i="1"/>
  <c r="AT683" i="3" l="1"/>
  <c r="BG60" i="3"/>
  <c r="AW683" i="3"/>
  <c r="BR684" i="3"/>
  <c r="AU684" i="3"/>
  <c r="BR687" i="1"/>
  <c r="AU687" i="1"/>
  <c r="AV687" i="1" s="1"/>
  <c r="BK60" i="1" s="1"/>
  <c r="BL60" i="1" s="1"/>
  <c r="BO1467" i="1"/>
  <c r="BQ1466" i="1"/>
  <c r="AU1466" i="1" s="1"/>
  <c r="AV1466" i="1" s="1"/>
  <c r="BJ125" i="1" s="1"/>
  <c r="BQ685" i="3"/>
  <c r="BO686" i="3"/>
  <c r="BO688" i="1"/>
  <c r="BQ688" i="1" s="1"/>
  <c r="AF293" i="3"/>
  <c r="G684" i="3"/>
  <c r="H684" i="3" s="1"/>
  <c r="T292" i="3"/>
  <c r="E689" i="3"/>
  <c r="F689" i="3" s="1"/>
  <c r="AS688" i="3"/>
  <c r="AR687" i="3"/>
  <c r="AE294" i="3"/>
  <c r="R295" i="3"/>
  <c r="S295" i="3" s="1"/>
  <c r="G684" i="1"/>
  <c r="H683" i="1"/>
  <c r="AS684" i="1"/>
  <c r="AR683" i="1"/>
  <c r="BR685" i="3" l="1"/>
  <c r="AU685" i="3"/>
  <c r="AV685" i="3" s="1"/>
  <c r="AV684" i="3"/>
  <c r="AT684" i="3"/>
  <c r="BR688" i="1"/>
  <c r="AU688" i="1"/>
  <c r="AV688" i="1" s="1"/>
  <c r="AZ61" i="1" s="1"/>
  <c r="BQ1467" i="1"/>
  <c r="AU1467" i="1" s="1"/>
  <c r="AV1467" i="1" s="1"/>
  <c r="BK125" i="1" s="1"/>
  <c r="BL125" i="1" s="1"/>
  <c r="BO1468" i="1"/>
  <c r="BQ686" i="3"/>
  <c r="BO687" i="3"/>
  <c r="BO689" i="1"/>
  <c r="BQ689" i="1" s="1"/>
  <c r="AF294" i="3"/>
  <c r="G685" i="3"/>
  <c r="H685" i="3" s="1"/>
  <c r="T293" i="3"/>
  <c r="AE295" i="3"/>
  <c r="R296" i="3"/>
  <c r="S296" i="3" s="1"/>
  <c r="E690" i="3"/>
  <c r="F690" i="3" s="1"/>
  <c r="AR688" i="3"/>
  <c r="AS689" i="3"/>
  <c r="G685" i="1"/>
  <c r="H684" i="1"/>
  <c r="AS685" i="1"/>
  <c r="AR684" i="1"/>
  <c r="AT685" i="3" l="1"/>
  <c r="BR686" i="3"/>
  <c r="AU686" i="3"/>
  <c r="BI60" i="3"/>
  <c r="AW685" i="3"/>
  <c r="BH60" i="3"/>
  <c r="AW684" i="3"/>
  <c r="BR689" i="1"/>
  <c r="AU689" i="1"/>
  <c r="AV689" i="1" s="1"/>
  <c r="BA61" i="1" s="1"/>
  <c r="BO1469" i="1"/>
  <c r="BQ1468" i="1"/>
  <c r="AU1468" i="1" s="1"/>
  <c r="AV1468" i="1" s="1"/>
  <c r="AZ126" i="1" s="1"/>
  <c r="BQ687" i="3"/>
  <c r="BO688" i="3"/>
  <c r="BO690" i="1"/>
  <c r="BQ690" i="1" s="1"/>
  <c r="AF295" i="3"/>
  <c r="G686" i="3"/>
  <c r="H686" i="3" s="1"/>
  <c r="T294" i="3"/>
  <c r="AR689" i="3"/>
  <c r="AS690" i="3"/>
  <c r="E691" i="3"/>
  <c r="F691" i="3" s="1"/>
  <c r="AE296" i="3"/>
  <c r="R297" i="3"/>
  <c r="S297" i="3" s="1"/>
  <c r="G686" i="1"/>
  <c r="H685" i="1"/>
  <c r="AS686" i="1"/>
  <c r="AR685" i="1"/>
  <c r="AT686" i="3" l="1"/>
  <c r="AV686" i="3"/>
  <c r="BR687" i="3"/>
  <c r="AU687" i="3"/>
  <c r="AV687" i="3" s="1"/>
  <c r="BR690" i="1"/>
  <c r="AU690" i="1"/>
  <c r="AV690" i="1" s="1"/>
  <c r="BB61" i="1" s="1"/>
  <c r="BQ1469" i="1"/>
  <c r="AU1469" i="1" s="1"/>
  <c r="AV1469" i="1" s="1"/>
  <c r="BA126" i="1" s="1"/>
  <c r="BO1470" i="1"/>
  <c r="BQ688" i="3"/>
  <c r="BO689" i="3"/>
  <c r="BO691" i="1"/>
  <c r="BQ691" i="1" s="1"/>
  <c r="AF296" i="3"/>
  <c r="G687" i="3"/>
  <c r="H687" i="3" s="1"/>
  <c r="T295" i="3"/>
  <c r="AE297" i="3"/>
  <c r="R298" i="3"/>
  <c r="S298" i="3" s="1"/>
  <c r="E692" i="3"/>
  <c r="F692" i="3" s="1"/>
  <c r="AS691" i="3"/>
  <c r="AR690" i="3"/>
  <c r="G687" i="1"/>
  <c r="H686" i="1"/>
  <c r="AS687" i="1"/>
  <c r="AR686" i="1"/>
  <c r="BR688" i="3" l="1"/>
  <c r="AU688" i="3"/>
  <c r="AV688" i="3" s="1"/>
  <c r="BK60" i="3"/>
  <c r="AW687" i="3"/>
  <c r="BJ60" i="3"/>
  <c r="AW686" i="3"/>
  <c r="AT687" i="3"/>
  <c r="BR691" i="1"/>
  <c r="AU691" i="1"/>
  <c r="AV691" i="1" s="1"/>
  <c r="BC61" i="1" s="1"/>
  <c r="BO1471" i="1"/>
  <c r="BQ1470" i="1"/>
  <c r="AU1470" i="1" s="1"/>
  <c r="AV1470" i="1" s="1"/>
  <c r="BB126" i="1" s="1"/>
  <c r="BQ689" i="3"/>
  <c r="BO690" i="3"/>
  <c r="BO692" i="1"/>
  <c r="BQ692" i="1" s="1"/>
  <c r="AF297" i="3"/>
  <c r="G688" i="3"/>
  <c r="H688" i="3" s="1"/>
  <c r="T296" i="3"/>
  <c r="AS692" i="3"/>
  <c r="AR691" i="3"/>
  <c r="AE298" i="3"/>
  <c r="R299" i="3"/>
  <c r="S299" i="3" s="1"/>
  <c r="E693" i="3"/>
  <c r="F693" i="3" s="1"/>
  <c r="G688" i="1"/>
  <c r="H687" i="1"/>
  <c r="AS688" i="1"/>
  <c r="AR687" i="1"/>
  <c r="AT688" i="3" l="1"/>
  <c r="BL60" i="3"/>
  <c r="BM60" i="3"/>
  <c r="AP61" i="3" s="1"/>
  <c r="AZ61" i="3"/>
  <c r="AW688" i="3"/>
  <c r="BR689" i="3"/>
  <c r="AU689" i="3"/>
  <c r="AV689" i="3" s="1"/>
  <c r="BR692" i="1"/>
  <c r="AU692" i="1"/>
  <c r="AV692" i="1" s="1"/>
  <c r="BD61" i="1" s="1"/>
  <c r="BQ1471" i="1"/>
  <c r="AU1471" i="1" s="1"/>
  <c r="AV1471" i="1" s="1"/>
  <c r="BC126" i="1" s="1"/>
  <c r="BO1472" i="1"/>
  <c r="BQ690" i="3"/>
  <c r="BO691" i="3"/>
  <c r="BO693" i="1"/>
  <c r="BQ693" i="1" s="1"/>
  <c r="AF298" i="3"/>
  <c r="G689" i="3"/>
  <c r="H689" i="3" s="1"/>
  <c r="T297" i="3"/>
  <c r="AE299" i="3"/>
  <c r="R300" i="3"/>
  <c r="S300" i="3" s="1"/>
  <c r="E694" i="3"/>
  <c r="F694" i="3" s="1"/>
  <c r="AS693" i="3"/>
  <c r="AR692" i="3"/>
  <c r="G689" i="1"/>
  <c r="H688" i="1"/>
  <c r="AS689" i="1"/>
  <c r="AR688" i="1"/>
  <c r="BA61" i="3" l="1"/>
  <c r="AW689" i="3"/>
  <c r="BR690" i="3"/>
  <c r="AU690" i="3"/>
  <c r="AT689" i="3"/>
  <c r="BR693" i="1"/>
  <c r="AU693" i="1"/>
  <c r="AV693" i="1" s="1"/>
  <c r="BE61" i="1" s="1"/>
  <c r="BO1473" i="1"/>
  <c r="BQ1472" i="1"/>
  <c r="AU1472" i="1" s="1"/>
  <c r="AV1472" i="1" s="1"/>
  <c r="BD126" i="1" s="1"/>
  <c r="BQ691" i="3"/>
  <c r="BO692" i="3"/>
  <c r="BO694" i="1"/>
  <c r="BQ694" i="1" s="1"/>
  <c r="AF299" i="3"/>
  <c r="G690" i="3"/>
  <c r="H690" i="3" s="1"/>
  <c r="T298" i="3"/>
  <c r="E695" i="3"/>
  <c r="F695" i="3" s="1"/>
  <c r="AE300" i="3"/>
  <c r="R301" i="3"/>
  <c r="S301" i="3" s="1"/>
  <c r="AS694" i="3"/>
  <c r="AR693" i="3"/>
  <c r="G690" i="1"/>
  <c r="H689" i="1"/>
  <c r="AS690" i="1"/>
  <c r="AR689" i="1"/>
  <c r="BR691" i="3" l="1"/>
  <c r="AU691" i="3"/>
  <c r="AV691" i="3" s="1"/>
  <c r="AT690" i="3"/>
  <c r="AV690" i="3"/>
  <c r="BR694" i="1"/>
  <c r="AU694" i="1"/>
  <c r="AV694" i="1" s="1"/>
  <c r="BF61" i="1" s="1"/>
  <c r="BQ1473" i="1"/>
  <c r="AU1473" i="1" s="1"/>
  <c r="AV1473" i="1" s="1"/>
  <c r="BE126" i="1" s="1"/>
  <c r="BO1474" i="1"/>
  <c r="BQ692" i="3"/>
  <c r="BO693" i="3"/>
  <c r="BO695" i="1"/>
  <c r="BQ695" i="1" s="1"/>
  <c r="AF300" i="3"/>
  <c r="G691" i="3"/>
  <c r="H691" i="3" s="1"/>
  <c r="T299" i="3"/>
  <c r="AS695" i="3"/>
  <c r="AR694" i="3"/>
  <c r="E696" i="3"/>
  <c r="F696" i="3" s="1"/>
  <c r="AE301" i="3"/>
  <c r="R302" i="3"/>
  <c r="S302" i="3" s="1"/>
  <c r="G691" i="1"/>
  <c r="H690" i="1"/>
  <c r="AS691" i="1"/>
  <c r="AR690" i="1"/>
  <c r="AT691" i="3" l="1"/>
  <c r="BR692" i="3"/>
  <c r="AU692" i="3"/>
  <c r="AV692" i="3" s="1"/>
  <c r="BB61" i="3"/>
  <c r="AW690" i="3"/>
  <c r="BC61" i="3"/>
  <c r="AW691" i="3"/>
  <c r="BR695" i="1"/>
  <c r="AU695" i="1"/>
  <c r="AV695" i="1" s="1"/>
  <c r="BG61" i="1" s="1"/>
  <c r="BO1475" i="1"/>
  <c r="BQ1474" i="1"/>
  <c r="AU1474" i="1" s="1"/>
  <c r="AV1474" i="1" s="1"/>
  <c r="BF126" i="1" s="1"/>
  <c r="BQ693" i="3"/>
  <c r="BO694" i="3"/>
  <c r="BO696" i="1"/>
  <c r="BQ696" i="1" s="1"/>
  <c r="AF301" i="3"/>
  <c r="G692" i="3"/>
  <c r="H692" i="3" s="1"/>
  <c r="T300" i="3"/>
  <c r="AS696" i="3"/>
  <c r="AR695" i="3"/>
  <c r="AE302" i="3"/>
  <c r="R303" i="3"/>
  <c r="S303" i="3" s="1"/>
  <c r="E697" i="3"/>
  <c r="F697" i="3" s="1"/>
  <c r="G692" i="1"/>
  <c r="H691" i="1"/>
  <c r="AS692" i="1"/>
  <c r="AR691" i="1"/>
  <c r="AT692" i="3" l="1"/>
  <c r="BR693" i="3"/>
  <c r="AU693" i="3"/>
  <c r="AV693" i="3" s="1"/>
  <c r="BD61" i="3"/>
  <c r="AW692" i="3"/>
  <c r="AT693" i="3"/>
  <c r="BR696" i="1"/>
  <c r="AU696" i="1"/>
  <c r="AV696" i="1" s="1"/>
  <c r="BH61" i="1" s="1"/>
  <c r="BQ1475" i="1"/>
  <c r="AU1475" i="1" s="1"/>
  <c r="AV1475" i="1" s="1"/>
  <c r="BG126" i="1" s="1"/>
  <c r="BO1476" i="1"/>
  <c r="BQ694" i="3"/>
  <c r="BO695" i="3"/>
  <c r="BO697" i="1"/>
  <c r="BQ697" i="1" s="1"/>
  <c r="AF302" i="3"/>
  <c r="G693" i="3"/>
  <c r="H693" i="3" s="1"/>
  <c r="T301" i="3"/>
  <c r="E698" i="3"/>
  <c r="F698" i="3" s="1"/>
  <c r="AS697" i="3"/>
  <c r="AR696" i="3"/>
  <c r="AE303" i="3"/>
  <c r="R304" i="3"/>
  <c r="S304" i="3" s="1"/>
  <c r="G693" i="1"/>
  <c r="H692" i="1"/>
  <c r="AS693" i="1"/>
  <c r="AR692" i="1"/>
  <c r="BR694" i="3" l="1"/>
  <c r="AU694" i="3"/>
  <c r="BE61" i="3"/>
  <c r="AW693" i="3"/>
  <c r="BR697" i="1"/>
  <c r="AU697" i="1"/>
  <c r="AV697" i="1" s="1"/>
  <c r="BI61" i="1" s="1"/>
  <c r="BO1477" i="1"/>
  <c r="BQ1476" i="1"/>
  <c r="AU1476" i="1" s="1"/>
  <c r="AV1476" i="1" s="1"/>
  <c r="BH126" i="1" s="1"/>
  <c r="BQ695" i="3"/>
  <c r="BO696" i="3"/>
  <c r="BO698" i="1"/>
  <c r="BQ698" i="1" s="1"/>
  <c r="AF303" i="3"/>
  <c r="G694" i="3"/>
  <c r="H694" i="3" s="1"/>
  <c r="T302" i="3"/>
  <c r="AS698" i="3"/>
  <c r="AR697" i="3"/>
  <c r="E699" i="3"/>
  <c r="F699" i="3" s="1"/>
  <c r="AE304" i="3"/>
  <c r="R305" i="3"/>
  <c r="S305" i="3" s="1"/>
  <c r="G694" i="1"/>
  <c r="H693" i="1"/>
  <c r="AS694" i="1"/>
  <c r="AR693" i="1"/>
  <c r="AV694" i="3" l="1"/>
  <c r="AT694" i="3"/>
  <c r="BR695" i="3"/>
  <c r="AU695" i="3"/>
  <c r="AV695" i="3" s="1"/>
  <c r="BR698" i="1"/>
  <c r="AU698" i="1"/>
  <c r="AV698" i="1" s="1"/>
  <c r="BJ61" i="1" s="1"/>
  <c r="BQ1477" i="1"/>
  <c r="AU1477" i="1" s="1"/>
  <c r="AV1477" i="1" s="1"/>
  <c r="BI126" i="1" s="1"/>
  <c r="BO1478" i="1"/>
  <c r="BQ696" i="3"/>
  <c r="BO697" i="3"/>
  <c r="BO699" i="1"/>
  <c r="BQ699" i="1" s="1"/>
  <c r="AF304" i="3"/>
  <c r="G695" i="3"/>
  <c r="H695" i="3" s="1"/>
  <c r="T303" i="3"/>
  <c r="AS699" i="3"/>
  <c r="AR698" i="3"/>
  <c r="E700" i="3"/>
  <c r="F700" i="3" s="1"/>
  <c r="AE305" i="3"/>
  <c r="R306" i="3"/>
  <c r="S306" i="3" s="1"/>
  <c r="G695" i="1"/>
  <c r="H694" i="1"/>
  <c r="AS695" i="1"/>
  <c r="AR694" i="1"/>
  <c r="BG61" i="3" l="1"/>
  <c r="AW695" i="3"/>
  <c r="BF61" i="3"/>
  <c r="AW694" i="3"/>
  <c r="AT695" i="3"/>
  <c r="BR696" i="3"/>
  <c r="AU696" i="3"/>
  <c r="AV696" i="3" s="1"/>
  <c r="BR699" i="1"/>
  <c r="AU699" i="1"/>
  <c r="AV699" i="1" s="1"/>
  <c r="BK61" i="1" s="1"/>
  <c r="BL61" i="1" s="1"/>
  <c r="BO1479" i="1"/>
  <c r="BQ1478" i="1"/>
  <c r="AU1478" i="1" s="1"/>
  <c r="AV1478" i="1" s="1"/>
  <c r="BJ126" i="1" s="1"/>
  <c r="BQ697" i="3"/>
  <c r="BO698" i="3"/>
  <c r="BO700" i="1"/>
  <c r="BQ700" i="1" s="1"/>
  <c r="AF305" i="3"/>
  <c r="G696" i="3"/>
  <c r="H696" i="3" s="1"/>
  <c r="T304" i="3"/>
  <c r="AE306" i="3"/>
  <c r="R307" i="3"/>
  <c r="S307" i="3" s="1"/>
  <c r="E701" i="3"/>
  <c r="F701" i="3" s="1"/>
  <c r="AS700" i="3"/>
  <c r="AR699" i="3"/>
  <c r="G696" i="1"/>
  <c r="H695" i="1"/>
  <c r="AS696" i="1"/>
  <c r="AR695" i="1"/>
  <c r="AT696" i="3" l="1"/>
  <c r="BR697" i="3"/>
  <c r="AU697" i="3"/>
  <c r="AV697" i="3" s="1"/>
  <c r="BH61" i="3"/>
  <c r="AW696" i="3"/>
  <c r="BR700" i="1"/>
  <c r="AU700" i="1"/>
  <c r="AV700" i="1" s="1"/>
  <c r="AZ62" i="1" s="1"/>
  <c r="BQ1479" i="1"/>
  <c r="AU1479" i="1" s="1"/>
  <c r="AV1479" i="1" s="1"/>
  <c r="BK126" i="1" s="1"/>
  <c r="BL126" i="1" s="1"/>
  <c r="BO1480" i="1"/>
  <c r="BQ698" i="3"/>
  <c r="BO699" i="3"/>
  <c r="BO701" i="1"/>
  <c r="BQ701" i="1" s="1"/>
  <c r="AF306" i="3"/>
  <c r="G697" i="3"/>
  <c r="H697" i="3" s="1"/>
  <c r="T305" i="3"/>
  <c r="E702" i="3"/>
  <c r="F702" i="3" s="1"/>
  <c r="AE307" i="3"/>
  <c r="R308" i="3"/>
  <c r="S308" i="3" s="1"/>
  <c r="AS701" i="3"/>
  <c r="AR700" i="3"/>
  <c r="G697" i="1"/>
  <c r="H696" i="1"/>
  <c r="AS697" i="1"/>
  <c r="AR696" i="1"/>
  <c r="AT697" i="3" l="1"/>
  <c r="BR698" i="3"/>
  <c r="AU698" i="3"/>
  <c r="BI61" i="3"/>
  <c r="AW697" i="3"/>
  <c r="BR701" i="1"/>
  <c r="AU701" i="1"/>
  <c r="AV701" i="1" s="1"/>
  <c r="BA62" i="1" s="1"/>
  <c r="BO1481" i="1"/>
  <c r="BQ1480" i="1"/>
  <c r="AU1480" i="1" s="1"/>
  <c r="AV1480" i="1" s="1"/>
  <c r="AZ127" i="1" s="1"/>
  <c r="BQ699" i="3"/>
  <c r="BO700" i="3"/>
  <c r="BO702" i="1"/>
  <c r="BQ702" i="1" s="1"/>
  <c r="AF307" i="3"/>
  <c r="G698" i="3"/>
  <c r="H698" i="3" s="1"/>
  <c r="T306" i="3"/>
  <c r="E703" i="3"/>
  <c r="F703" i="3" s="1"/>
  <c r="AS702" i="3"/>
  <c r="AR701" i="3"/>
  <c r="AE308" i="3"/>
  <c r="R309" i="3"/>
  <c r="S309" i="3" s="1"/>
  <c r="G698" i="1"/>
  <c r="H697" i="1"/>
  <c r="AS698" i="1"/>
  <c r="AR697" i="1"/>
  <c r="BR699" i="3" l="1"/>
  <c r="AU699" i="3"/>
  <c r="AV699" i="3" s="1"/>
  <c r="AT698" i="3"/>
  <c r="AV698" i="3"/>
  <c r="BR702" i="1"/>
  <c r="AU702" i="1"/>
  <c r="AV702" i="1" s="1"/>
  <c r="BB62" i="1" s="1"/>
  <c r="BQ1481" i="1"/>
  <c r="AU1481" i="1" s="1"/>
  <c r="AV1481" i="1" s="1"/>
  <c r="BA127" i="1" s="1"/>
  <c r="BO1482" i="1"/>
  <c r="BQ700" i="3"/>
  <c r="BO701" i="3"/>
  <c r="BO703" i="1"/>
  <c r="BQ703" i="1" s="1"/>
  <c r="AF308" i="3"/>
  <c r="G699" i="3"/>
  <c r="H699" i="3" s="1"/>
  <c r="T307" i="3"/>
  <c r="E704" i="3"/>
  <c r="F704" i="3" s="1"/>
  <c r="AS703" i="3"/>
  <c r="AR702" i="3"/>
  <c r="AE309" i="3"/>
  <c r="R310" i="3"/>
  <c r="S310" i="3" s="1"/>
  <c r="G699" i="1"/>
  <c r="H698" i="1"/>
  <c r="AS699" i="1"/>
  <c r="AR698" i="1"/>
  <c r="AT699" i="3" l="1"/>
  <c r="BR700" i="3"/>
  <c r="AU700" i="3"/>
  <c r="AV700" i="3" s="1"/>
  <c r="BJ61" i="3"/>
  <c r="AW698" i="3"/>
  <c r="BK61" i="3"/>
  <c r="AW699" i="3"/>
  <c r="BR703" i="1"/>
  <c r="AU703" i="1"/>
  <c r="AV703" i="1" s="1"/>
  <c r="BC62" i="1" s="1"/>
  <c r="BO1483" i="1"/>
  <c r="BQ1482" i="1"/>
  <c r="AU1482" i="1" s="1"/>
  <c r="AV1482" i="1" s="1"/>
  <c r="BB127" i="1" s="1"/>
  <c r="BQ701" i="3"/>
  <c r="BO702" i="3"/>
  <c r="BO704" i="1"/>
  <c r="BQ704" i="1" s="1"/>
  <c r="AF309" i="3"/>
  <c r="G700" i="3"/>
  <c r="H700" i="3" s="1"/>
  <c r="T308" i="3"/>
  <c r="AS704" i="3"/>
  <c r="AR703" i="3"/>
  <c r="AE310" i="3"/>
  <c r="R311" i="3"/>
  <c r="S311" i="3" s="1"/>
  <c r="E705" i="3"/>
  <c r="F705" i="3" s="1"/>
  <c r="G700" i="1"/>
  <c r="H699" i="1"/>
  <c r="AS700" i="1"/>
  <c r="AR699" i="1"/>
  <c r="AT700" i="3" l="1"/>
  <c r="BM61" i="3"/>
  <c r="AP62" i="3" s="1"/>
  <c r="BR701" i="3"/>
  <c r="AU701" i="3"/>
  <c r="AV701" i="3" s="1"/>
  <c r="AZ62" i="3"/>
  <c r="AW700" i="3"/>
  <c r="BL61" i="3"/>
  <c r="BR704" i="1"/>
  <c r="AU704" i="1"/>
  <c r="AV704" i="1" s="1"/>
  <c r="BD62" i="1" s="1"/>
  <c r="BQ1483" i="1"/>
  <c r="AU1483" i="1" s="1"/>
  <c r="AV1483" i="1" s="1"/>
  <c r="BC127" i="1" s="1"/>
  <c r="BO1484" i="1"/>
  <c r="BQ702" i="3"/>
  <c r="BO703" i="3"/>
  <c r="BO705" i="1"/>
  <c r="BQ705" i="1" s="1"/>
  <c r="AF310" i="3"/>
  <c r="G701" i="3"/>
  <c r="H701" i="3" s="1"/>
  <c r="T309" i="3"/>
  <c r="AS705" i="3"/>
  <c r="AR704" i="3"/>
  <c r="E706" i="3"/>
  <c r="F706" i="3" s="1"/>
  <c r="AE311" i="3"/>
  <c r="R312" i="3"/>
  <c r="S312" i="3" s="1"/>
  <c r="G701" i="1"/>
  <c r="H700" i="1"/>
  <c r="AS701" i="1"/>
  <c r="AR700" i="1"/>
  <c r="BR702" i="3" l="1"/>
  <c r="AU702" i="3"/>
  <c r="BA62" i="3"/>
  <c r="AW701" i="3"/>
  <c r="AT701" i="3"/>
  <c r="BR705" i="1"/>
  <c r="AU705" i="1"/>
  <c r="AV705" i="1" s="1"/>
  <c r="BE62" i="1" s="1"/>
  <c r="BO1485" i="1"/>
  <c r="BQ1484" i="1"/>
  <c r="AU1484" i="1" s="1"/>
  <c r="AV1484" i="1" s="1"/>
  <c r="BD127" i="1" s="1"/>
  <c r="BQ703" i="3"/>
  <c r="BO704" i="3"/>
  <c r="BO706" i="1"/>
  <c r="BQ706" i="1" s="1"/>
  <c r="AF311" i="3"/>
  <c r="G702" i="3"/>
  <c r="H702" i="3" s="1"/>
  <c r="T310" i="3"/>
  <c r="E707" i="3"/>
  <c r="F707" i="3" s="1"/>
  <c r="AE312" i="3"/>
  <c r="R313" i="3"/>
  <c r="S313" i="3" s="1"/>
  <c r="AS706" i="3"/>
  <c r="AR705" i="3"/>
  <c r="G702" i="1"/>
  <c r="H701" i="1"/>
  <c r="AS702" i="1"/>
  <c r="AR701" i="1"/>
  <c r="BR703" i="3" l="1"/>
  <c r="AU703" i="3"/>
  <c r="AV703" i="3" s="1"/>
  <c r="AV702" i="3"/>
  <c r="AT702" i="3"/>
  <c r="BR706" i="1"/>
  <c r="AU706" i="1"/>
  <c r="AV706" i="1" s="1"/>
  <c r="BF62" i="1" s="1"/>
  <c r="BQ1485" i="1"/>
  <c r="AU1485" i="1" s="1"/>
  <c r="AV1485" i="1" s="1"/>
  <c r="BE127" i="1" s="1"/>
  <c r="BO1486" i="1"/>
  <c r="BQ704" i="3"/>
  <c r="BO705" i="3"/>
  <c r="BO707" i="1"/>
  <c r="BQ707" i="1" s="1"/>
  <c r="AF312" i="3"/>
  <c r="G703" i="3"/>
  <c r="H703" i="3" s="1"/>
  <c r="T311" i="3"/>
  <c r="AE313" i="3"/>
  <c r="R314" i="3"/>
  <c r="S314" i="3" s="1"/>
  <c r="AS707" i="3"/>
  <c r="AR706" i="3"/>
  <c r="E708" i="3"/>
  <c r="F708" i="3" s="1"/>
  <c r="G703" i="1"/>
  <c r="H702" i="1"/>
  <c r="AS703" i="1"/>
  <c r="AR702" i="1"/>
  <c r="BR704" i="3" l="1"/>
  <c r="AU704" i="3"/>
  <c r="AT703" i="3"/>
  <c r="BB62" i="3"/>
  <c r="AW702" i="3"/>
  <c r="BC62" i="3"/>
  <c r="AW703" i="3"/>
  <c r="BR707" i="1"/>
  <c r="AU707" i="1"/>
  <c r="AV707" i="1" s="1"/>
  <c r="BG62" i="1" s="1"/>
  <c r="BO1487" i="1"/>
  <c r="BQ1486" i="1"/>
  <c r="AU1486" i="1" s="1"/>
  <c r="AV1486" i="1" s="1"/>
  <c r="BF127" i="1" s="1"/>
  <c r="BQ705" i="3"/>
  <c r="BO706" i="3"/>
  <c r="BO708" i="1"/>
  <c r="BQ708" i="1" s="1"/>
  <c r="AF313" i="3"/>
  <c r="G704" i="3"/>
  <c r="H704" i="3" s="1"/>
  <c r="T312" i="3"/>
  <c r="E709" i="3"/>
  <c r="F709" i="3" s="1"/>
  <c r="AS708" i="3"/>
  <c r="AR707" i="3"/>
  <c r="AE314" i="3"/>
  <c r="R315" i="3"/>
  <c r="S315" i="3" s="1"/>
  <c r="G704" i="1"/>
  <c r="H703" i="1"/>
  <c r="AS704" i="1"/>
  <c r="AR703" i="1"/>
  <c r="BR705" i="3" l="1"/>
  <c r="AU705" i="3"/>
  <c r="AV705" i="3" s="1"/>
  <c r="AV704" i="3"/>
  <c r="AT704" i="3"/>
  <c r="BR708" i="1"/>
  <c r="AU708" i="1"/>
  <c r="AV708" i="1" s="1"/>
  <c r="BH62" i="1" s="1"/>
  <c r="BQ1487" i="1"/>
  <c r="AU1487" i="1" s="1"/>
  <c r="AV1487" i="1" s="1"/>
  <c r="BG127" i="1" s="1"/>
  <c r="BO1488" i="1"/>
  <c r="BQ706" i="3"/>
  <c r="BO707" i="3"/>
  <c r="BO709" i="1"/>
  <c r="BQ709" i="1" s="1"/>
  <c r="AF314" i="3"/>
  <c r="G705" i="3"/>
  <c r="H705" i="3" s="1"/>
  <c r="T313" i="3"/>
  <c r="AS709" i="3"/>
  <c r="AR708" i="3"/>
  <c r="E710" i="3"/>
  <c r="F710" i="3" s="1"/>
  <c r="AE315" i="3"/>
  <c r="R316" i="3"/>
  <c r="S316" i="3" s="1"/>
  <c r="G705" i="1"/>
  <c r="H704" i="1"/>
  <c r="AS705" i="1"/>
  <c r="AR704" i="1"/>
  <c r="AT705" i="3" l="1"/>
  <c r="BR706" i="3"/>
  <c r="AU706" i="3"/>
  <c r="AV706" i="3" s="1"/>
  <c r="BD62" i="3"/>
  <c r="AW704" i="3"/>
  <c r="BE62" i="3"/>
  <c r="AW705" i="3"/>
  <c r="BR709" i="1"/>
  <c r="AU709" i="1"/>
  <c r="AV709" i="1" s="1"/>
  <c r="BI62" i="1" s="1"/>
  <c r="BO1489" i="1"/>
  <c r="BQ1488" i="1"/>
  <c r="AU1488" i="1" s="1"/>
  <c r="AV1488" i="1" s="1"/>
  <c r="BH127" i="1" s="1"/>
  <c r="BQ707" i="3"/>
  <c r="BO708" i="3"/>
  <c r="BO710" i="1"/>
  <c r="BQ710" i="1" s="1"/>
  <c r="AF315" i="3"/>
  <c r="G706" i="3"/>
  <c r="H706" i="3" s="1"/>
  <c r="T314" i="3"/>
  <c r="E711" i="3"/>
  <c r="F711" i="3" s="1"/>
  <c r="AE316" i="3"/>
  <c r="R317" i="3"/>
  <c r="S317" i="3" s="1"/>
  <c r="AS710" i="3"/>
  <c r="AR709" i="3"/>
  <c r="G706" i="1"/>
  <c r="H705" i="1"/>
  <c r="AS706" i="1"/>
  <c r="AR705" i="1"/>
  <c r="BR707" i="3" l="1"/>
  <c r="AU707" i="3"/>
  <c r="AV707" i="3" s="1"/>
  <c r="BF62" i="3"/>
  <c r="AW706" i="3"/>
  <c r="AT706" i="3"/>
  <c r="AT707" i="3" s="1"/>
  <c r="BR710" i="1"/>
  <c r="AU710" i="1"/>
  <c r="AV710" i="1" s="1"/>
  <c r="BJ62" i="1" s="1"/>
  <c r="BQ1489" i="1"/>
  <c r="AU1489" i="1" s="1"/>
  <c r="AV1489" i="1" s="1"/>
  <c r="BI127" i="1" s="1"/>
  <c r="BO1490" i="1"/>
  <c r="BQ708" i="3"/>
  <c r="BO709" i="3"/>
  <c r="BO711" i="1"/>
  <c r="BQ711" i="1" s="1"/>
  <c r="AF316" i="3"/>
  <c r="G707" i="3"/>
  <c r="H707" i="3" s="1"/>
  <c r="T315" i="3"/>
  <c r="E712" i="3"/>
  <c r="F712" i="3" s="1"/>
  <c r="AS711" i="3"/>
  <c r="AR710" i="3"/>
  <c r="AE317" i="3"/>
  <c r="R318" i="3"/>
  <c r="S318" i="3" s="1"/>
  <c r="G707" i="1"/>
  <c r="H706" i="1"/>
  <c r="AS707" i="1"/>
  <c r="AR706" i="1"/>
  <c r="BG62" i="3" l="1"/>
  <c r="AW707" i="3"/>
  <c r="BR708" i="3"/>
  <c r="AU708" i="3"/>
  <c r="BR711" i="1"/>
  <c r="AU711" i="1"/>
  <c r="AV711" i="1" s="1"/>
  <c r="BK62" i="1" s="1"/>
  <c r="BL62" i="1" s="1"/>
  <c r="BO1491" i="1"/>
  <c r="BQ1490" i="1"/>
  <c r="AU1490" i="1" s="1"/>
  <c r="AV1490" i="1" s="1"/>
  <c r="BJ127" i="1" s="1"/>
  <c r="BQ709" i="3"/>
  <c r="BO710" i="3"/>
  <c r="BO712" i="1"/>
  <c r="BQ712" i="1" s="1"/>
  <c r="AF317" i="3"/>
  <c r="G708" i="3"/>
  <c r="H708" i="3" s="1"/>
  <c r="T316" i="3"/>
  <c r="AS712" i="3"/>
  <c r="AR711" i="3"/>
  <c r="AE318" i="3"/>
  <c r="R319" i="3"/>
  <c r="S319" i="3" s="1"/>
  <c r="E713" i="3"/>
  <c r="F713" i="3" s="1"/>
  <c r="G708" i="1"/>
  <c r="H707" i="1"/>
  <c r="AS708" i="1"/>
  <c r="AR707" i="1"/>
  <c r="BR709" i="3" l="1"/>
  <c r="AU709" i="3"/>
  <c r="AV709" i="3" s="1"/>
  <c r="AT708" i="3"/>
  <c r="AV708" i="3"/>
  <c r="BR712" i="1"/>
  <c r="AU712" i="1"/>
  <c r="AV712" i="1" s="1"/>
  <c r="AZ63" i="1" s="1"/>
  <c r="BQ1491" i="1"/>
  <c r="AU1491" i="1" s="1"/>
  <c r="AV1491" i="1" s="1"/>
  <c r="BK127" i="1" s="1"/>
  <c r="BL127" i="1" s="1"/>
  <c r="BO1492" i="1"/>
  <c r="BQ710" i="3"/>
  <c r="BO711" i="3"/>
  <c r="BO713" i="1"/>
  <c r="BQ713" i="1" s="1"/>
  <c r="AF318" i="3"/>
  <c r="G709" i="3"/>
  <c r="H709" i="3" s="1"/>
  <c r="T317" i="3"/>
  <c r="E714" i="3"/>
  <c r="F714" i="3" s="1"/>
  <c r="AE319" i="3"/>
  <c r="R320" i="3"/>
  <c r="S320" i="3" s="1"/>
  <c r="AS713" i="3"/>
  <c r="AR712" i="3"/>
  <c r="G709" i="1"/>
  <c r="H708" i="1"/>
  <c r="AS709" i="1"/>
  <c r="AR708" i="1"/>
  <c r="AT709" i="3" l="1"/>
  <c r="BR710" i="3"/>
  <c r="AU710" i="3"/>
  <c r="AV710" i="3" s="1"/>
  <c r="BH62" i="3"/>
  <c r="AW708" i="3"/>
  <c r="BI62" i="3"/>
  <c r="AW709" i="3"/>
  <c r="BR713" i="1"/>
  <c r="AU713" i="1"/>
  <c r="AV713" i="1" s="1"/>
  <c r="BA63" i="1" s="1"/>
  <c r="BO1493" i="1"/>
  <c r="BQ1492" i="1"/>
  <c r="AU1492" i="1" s="1"/>
  <c r="AV1492" i="1" s="1"/>
  <c r="AZ128" i="1" s="1"/>
  <c r="BQ711" i="3"/>
  <c r="BO712" i="3"/>
  <c r="BO714" i="1"/>
  <c r="BQ714" i="1" s="1"/>
  <c r="AF319" i="3"/>
  <c r="G710" i="3"/>
  <c r="H710" i="3" s="1"/>
  <c r="T318" i="3"/>
  <c r="E715" i="3"/>
  <c r="F715" i="3" s="1"/>
  <c r="AS714" i="3"/>
  <c r="AR713" i="3"/>
  <c r="AE320" i="3"/>
  <c r="R321" i="3"/>
  <c r="S321" i="3" s="1"/>
  <c r="G710" i="1"/>
  <c r="H709" i="1"/>
  <c r="AS710" i="1"/>
  <c r="AR709" i="1"/>
  <c r="AT710" i="3" l="1"/>
  <c r="BR711" i="3"/>
  <c r="AU711" i="3"/>
  <c r="AV711" i="3" s="1"/>
  <c r="BJ62" i="3"/>
  <c r="AW710" i="3"/>
  <c r="BR714" i="1"/>
  <c r="AU714" i="1"/>
  <c r="AV714" i="1" s="1"/>
  <c r="BB63" i="1" s="1"/>
  <c r="BQ1493" i="1"/>
  <c r="AU1493" i="1" s="1"/>
  <c r="AV1493" i="1" s="1"/>
  <c r="BA128" i="1" s="1"/>
  <c r="BO1494" i="1"/>
  <c r="BQ712" i="3"/>
  <c r="BO713" i="3"/>
  <c r="BO715" i="1"/>
  <c r="BQ715" i="1" s="1"/>
  <c r="AF320" i="3"/>
  <c r="G711" i="3"/>
  <c r="H711" i="3" s="1"/>
  <c r="T319" i="3"/>
  <c r="E716" i="3"/>
  <c r="F716" i="3" s="1"/>
  <c r="AR714" i="3"/>
  <c r="AS715" i="3"/>
  <c r="AE321" i="3"/>
  <c r="R322" i="3"/>
  <c r="S322" i="3" s="1"/>
  <c r="G711" i="1"/>
  <c r="H710" i="1"/>
  <c r="AS711" i="1"/>
  <c r="AR710" i="1"/>
  <c r="BR712" i="3" l="1"/>
  <c r="AU712" i="3"/>
  <c r="AT711" i="3"/>
  <c r="BK62" i="3"/>
  <c r="BM62" i="3" s="1"/>
  <c r="AP63" i="3" s="1"/>
  <c r="AW711" i="3"/>
  <c r="BR715" i="1"/>
  <c r="AU715" i="1"/>
  <c r="AV715" i="1" s="1"/>
  <c r="BC63" i="1" s="1"/>
  <c r="BO1495" i="1"/>
  <c r="BQ1494" i="1"/>
  <c r="AU1494" i="1" s="1"/>
  <c r="AV1494" i="1" s="1"/>
  <c r="BB128" i="1" s="1"/>
  <c r="BQ713" i="3"/>
  <c r="BO714" i="3"/>
  <c r="BO716" i="1"/>
  <c r="BQ716" i="1" s="1"/>
  <c r="AF321" i="3"/>
  <c r="G712" i="3"/>
  <c r="H712" i="3" s="1"/>
  <c r="T320" i="3"/>
  <c r="AS716" i="3"/>
  <c r="AR715" i="3"/>
  <c r="E717" i="3"/>
  <c r="F717" i="3" s="1"/>
  <c r="AE322" i="3"/>
  <c r="R323" i="3"/>
  <c r="S323" i="3" s="1"/>
  <c r="G712" i="1"/>
  <c r="H711" i="1"/>
  <c r="AS712" i="1"/>
  <c r="AR711" i="1"/>
  <c r="BL62" i="3" l="1"/>
  <c r="BR713" i="3"/>
  <c r="AU713" i="3"/>
  <c r="AV713" i="3" s="1"/>
  <c r="AT712" i="3"/>
  <c r="AV712" i="3"/>
  <c r="BR716" i="1"/>
  <c r="AU716" i="1"/>
  <c r="AV716" i="1" s="1"/>
  <c r="BD63" i="1" s="1"/>
  <c r="BQ1495" i="1"/>
  <c r="AU1495" i="1" s="1"/>
  <c r="AV1495" i="1" s="1"/>
  <c r="BC128" i="1" s="1"/>
  <c r="BO1496" i="1"/>
  <c r="BQ714" i="3"/>
  <c r="BO715" i="3"/>
  <c r="BO717" i="1"/>
  <c r="BQ717" i="1" s="1"/>
  <c r="AF322" i="3"/>
  <c r="G713" i="3"/>
  <c r="H713" i="3" s="1"/>
  <c r="T321" i="3"/>
  <c r="AE323" i="3"/>
  <c r="R324" i="3"/>
  <c r="S324" i="3" s="1"/>
  <c r="E718" i="3"/>
  <c r="F718" i="3" s="1"/>
  <c r="AS717" i="3"/>
  <c r="AR716" i="3"/>
  <c r="G713" i="1"/>
  <c r="H712" i="1"/>
  <c r="AS713" i="1"/>
  <c r="AR712" i="1"/>
  <c r="AT713" i="3" l="1"/>
  <c r="AZ63" i="3"/>
  <c r="AW712" i="3"/>
  <c r="BR714" i="3"/>
  <c r="AU714" i="3"/>
  <c r="BA63" i="3"/>
  <c r="AW713" i="3"/>
  <c r="BR717" i="1"/>
  <c r="AU717" i="1"/>
  <c r="AV717" i="1" s="1"/>
  <c r="BE63" i="1" s="1"/>
  <c r="BO1497" i="1"/>
  <c r="BQ1496" i="1"/>
  <c r="AU1496" i="1" s="1"/>
  <c r="AV1496" i="1" s="1"/>
  <c r="BD128" i="1" s="1"/>
  <c r="BQ715" i="3"/>
  <c r="BO716" i="3"/>
  <c r="BO718" i="1"/>
  <c r="BQ718" i="1" s="1"/>
  <c r="AF323" i="3"/>
  <c r="G714" i="3"/>
  <c r="H714" i="3" s="1"/>
  <c r="T322" i="3"/>
  <c r="AS718" i="3"/>
  <c r="AR717" i="3"/>
  <c r="AE324" i="3"/>
  <c r="R325" i="3"/>
  <c r="S325" i="3" s="1"/>
  <c r="E719" i="3"/>
  <c r="F719" i="3" s="1"/>
  <c r="G714" i="1"/>
  <c r="H713" i="1"/>
  <c r="AS714" i="1"/>
  <c r="AR713" i="1"/>
  <c r="BR715" i="3" l="1"/>
  <c r="AU715" i="3"/>
  <c r="AV715" i="3" s="1"/>
  <c r="AT714" i="3"/>
  <c r="AV714" i="3"/>
  <c r="BR718" i="1"/>
  <c r="AU718" i="1"/>
  <c r="AV718" i="1" s="1"/>
  <c r="BF63" i="1" s="1"/>
  <c r="BQ1497" i="1"/>
  <c r="AU1497" i="1" s="1"/>
  <c r="AV1497" i="1" s="1"/>
  <c r="BE128" i="1" s="1"/>
  <c r="BO1498" i="1"/>
  <c r="BQ716" i="3"/>
  <c r="BO717" i="3"/>
  <c r="BO719" i="1"/>
  <c r="BQ719" i="1" s="1"/>
  <c r="AF324" i="3"/>
  <c r="G715" i="3"/>
  <c r="H715" i="3" s="1"/>
  <c r="T323" i="3"/>
  <c r="E720" i="3"/>
  <c r="F720" i="3" s="1"/>
  <c r="AS719" i="3"/>
  <c r="AR718" i="3"/>
  <c r="AE325" i="3"/>
  <c r="R326" i="3"/>
  <c r="S326" i="3" s="1"/>
  <c r="G715" i="1"/>
  <c r="H714" i="1"/>
  <c r="AS715" i="1"/>
  <c r="AR714" i="1"/>
  <c r="AT715" i="3" l="1"/>
  <c r="BC63" i="3"/>
  <c r="AW715" i="3"/>
  <c r="BB63" i="3"/>
  <c r="AW714" i="3"/>
  <c r="BR716" i="3"/>
  <c r="AU716" i="3"/>
  <c r="BR719" i="1"/>
  <c r="AU719" i="1"/>
  <c r="AV719" i="1" s="1"/>
  <c r="BG63" i="1" s="1"/>
  <c r="BO1499" i="1"/>
  <c r="BQ1498" i="1"/>
  <c r="AU1498" i="1" s="1"/>
  <c r="AV1498" i="1" s="1"/>
  <c r="BF128" i="1" s="1"/>
  <c r="BQ717" i="3"/>
  <c r="BO718" i="3"/>
  <c r="BO720" i="1"/>
  <c r="BQ720" i="1" s="1"/>
  <c r="AF325" i="3"/>
  <c r="G716" i="3"/>
  <c r="H716" i="3" s="1"/>
  <c r="T324" i="3"/>
  <c r="AS720" i="3"/>
  <c r="AR719" i="3"/>
  <c r="E721" i="3"/>
  <c r="F721" i="3" s="1"/>
  <c r="AE326" i="3"/>
  <c r="R327" i="3"/>
  <c r="S327" i="3" s="1"/>
  <c r="G716" i="1"/>
  <c r="H715" i="1"/>
  <c r="AS716" i="1"/>
  <c r="AR715" i="1"/>
  <c r="AV716" i="3" l="1"/>
  <c r="AT716" i="3"/>
  <c r="BR717" i="3"/>
  <c r="AU717" i="3"/>
  <c r="AV717" i="3" s="1"/>
  <c r="BR720" i="1"/>
  <c r="AU720" i="1"/>
  <c r="AV720" i="1" s="1"/>
  <c r="BH63" i="1" s="1"/>
  <c r="BQ1499" i="1"/>
  <c r="AU1499" i="1" s="1"/>
  <c r="AV1499" i="1" s="1"/>
  <c r="BG128" i="1" s="1"/>
  <c r="BO1500" i="1"/>
  <c r="BQ718" i="3"/>
  <c r="BO719" i="3"/>
  <c r="BO721" i="1"/>
  <c r="BQ721" i="1" s="1"/>
  <c r="AF326" i="3"/>
  <c r="G717" i="3"/>
  <c r="H717" i="3" s="1"/>
  <c r="T325" i="3"/>
  <c r="E722" i="3"/>
  <c r="F722" i="3" s="1"/>
  <c r="AS721" i="3"/>
  <c r="AR720" i="3"/>
  <c r="AE327" i="3"/>
  <c r="R328" i="3"/>
  <c r="S328" i="3" s="1"/>
  <c r="G717" i="1"/>
  <c r="H716" i="1"/>
  <c r="AS717" i="1"/>
  <c r="AR716" i="1"/>
  <c r="BE63" i="3" l="1"/>
  <c r="AW717" i="3"/>
  <c r="BR718" i="3"/>
  <c r="AU718" i="3"/>
  <c r="AV718" i="3" s="1"/>
  <c r="AT717" i="3"/>
  <c r="BD63" i="3"/>
  <c r="AW716" i="3"/>
  <c r="BR721" i="1"/>
  <c r="AU721" i="1"/>
  <c r="AV721" i="1" s="1"/>
  <c r="BI63" i="1" s="1"/>
  <c r="BO1501" i="1"/>
  <c r="BQ1500" i="1"/>
  <c r="AU1500" i="1" s="1"/>
  <c r="AV1500" i="1" s="1"/>
  <c r="BH128" i="1" s="1"/>
  <c r="BQ719" i="3"/>
  <c r="BO720" i="3"/>
  <c r="BO722" i="1"/>
  <c r="BQ722" i="1" s="1"/>
  <c r="AF327" i="3"/>
  <c r="G718" i="3"/>
  <c r="H718" i="3" s="1"/>
  <c r="T326" i="3"/>
  <c r="E723" i="3"/>
  <c r="F723" i="3" s="1"/>
  <c r="AS722" i="3"/>
  <c r="AR721" i="3"/>
  <c r="AE328" i="3"/>
  <c r="R329" i="3"/>
  <c r="S329" i="3" s="1"/>
  <c r="G718" i="1"/>
  <c r="H717" i="1"/>
  <c r="AS718" i="1"/>
  <c r="AR717" i="1"/>
  <c r="BR719" i="3" l="1"/>
  <c r="AU719" i="3"/>
  <c r="AV719" i="3" s="1"/>
  <c r="AT718" i="3"/>
  <c r="BF63" i="3"/>
  <c r="AW718" i="3"/>
  <c r="BR722" i="1"/>
  <c r="AU722" i="1"/>
  <c r="AV722" i="1" s="1"/>
  <c r="BJ63" i="1" s="1"/>
  <c r="BQ1501" i="1"/>
  <c r="AU1501" i="1" s="1"/>
  <c r="AV1501" i="1" s="1"/>
  <c r="BI128" i="1" s="1"/>
  <c r="BO1502" i="1"/>
  <c r="BQ720" i="3"/>
  <c r="BO721" i="3"/>
  <c r="BO723" i="1"/>
  <c r="BQ723" i="1" s="1"/>
  <c r="AF328" i="3"/>
  <c r="G719" i="3"/>
  <c r="H719" i="3" s="1"/>
  <c r="T327" i="3"/>
  <c r="AS723" i="3"/>
  <c r="AR722" i="3"/>
  <c r="E724" i="3"/>
  <c r="F724" i="3" s="1"/>
  <c r="AE329" i="3"/>
  <c r="R330" i="3"/>
  <c r="S330" i="3" s="1"/>
  <c r="G719" i="1"/>
  <c r="H718" i="1"/>
  <c r="AS719" i="1"/>
  <c r="AR718" i="1"/>
  <c r="AT719" i="3" l="1"/>
  <c r="BG63" i="3"/>
  <c r="AW719" i="3"/>
  <c r="BR720" i="3"/>
  <c r="AU720" i="3"/>
  <c r="BR723" i="1"/>
  <c r="AU723" i="1"/>
  <c r="AV723" i="1" s="1"/>
  <c r="BK63" i="1" s="1"/>
  <c r="BL63" i="1" s="1"/>
  <c r="BO1503" i="1"/>
  <c r="BQ1502" i="1"/>
  <c r="AU1502" i="1" s="1"/>
  <c r="AV1502" i="1" s="1"/>
  <c r="BJ128" i="1" s="1"/>
  <c r="BQ721" i="3"/>
  <c r="BO722" i="3"/>
  <c r="BO724" i="1"/>
  <c r="BQ724" i="1" s="1"/>
  <c r="AF329" i="3"/>
  <c r="G720" i="3"/>
  <c r="H720" i="3" s="1"/>
  <c r="T328" i="3"/>
  <c r="E725" i="3"/>
  <c r="F725" i="3" s="1"/>
  <c r="AE330" i="3"/>
  <c r="R331" i="3"/>
  <c r="S331" i="3" s="1"/>
  <c r="AS724" i="3"/>
  <c r="AR723" i="3"/>
  <c r="G720" i="1"/>
  <c r="H719" i="1"/>
  <c r="AS720" i="1"/>
  <c r="AR719" i="1"/>
  <c r="BR721" i="3" l="1"/>
  <c r="AU721" i="3"/>
  <c r="AV721" i="3" s="1"/>
  <c r="AV720" i="3"/>
  <c r="AT720" i="3"/>
  <c r="BR724" i="1"/>
  <c r="AU724" i="1"/>
  <c r="AV724" i="1" s="1"/>
  <c r="AZ64" i="1" s="1"/>
  <c r="BQ1503" i="1"/>
  <c r="AU1503" i="1" s="1"/>
  <c r="AV1503" i="1" s="1"/>
  <c r="BK128" i="1" s="1"/>
  <c r="BL128" i="1" s="1"/>
  <c r="BO1504" i="1"/>
  <c r="BQ722" i="3"/>
  <c r="BO723" i="3"/>
  <c r="BO725" i="1"/>
  <c r="BQ725" i="1" s="1"/>
  <c r="AF330" i="3"/>
  <c r="G721" i="3"/>
  <c r="H721" i="3" s="1"/>
  <c r="T329" i="3"/>
  <c r="E726" i="3"/>
  <c r="F726" i="3" s="1"/>
  <c r="AS725" i="3"/>
  <c r="AR724" i="3"/>
  <c r="AE331" i="3"/>
  <c r="R332" i="3"/>
  <c r="S332" i="3" s="1"/>
  <c r="G721" i="1"/>
  <c r="H720" i="1"/>
  <c r="AS721" i="1"/>
  <c r="AR720" i="1"/>
  <c r="AT721" i="3" l="1"/>
  <c r="BR722" i="3"/>
  <c r="AU722" i="3"/>
  <c r="AV722" i="3" s="1"/>
  <c r="BH63" i="3"/>
  <c r="AW720" i="3"/>
  <c r="BI63" i="3"/>
  <c r="AW721" i="3"/>
  <c r="BR725" i="1"/>
  <c r="AU725" i="1"/>
  <c r="AV725" i="1" s="1"/>
  <c r="BA64" i="1" s="1"/>
  <c r="BO1505" i="1"/>
  <c r="BQ1504" i="1"/>
  <c r="AU1504" i="1" s="1"/>
  <c r="AV1504" i="1" s="1"/>
  <c r="AZ129" i="1" s="1"/>
  <c r="BQ723" i="3"/>
  <c r="BO724" i="3"/>
  <c r="BO726" i="1"/>
  <c r="BQ726" i="1" s="1"/>
  <c r="AF331" i="3"/>
  <c r="G722" i="3"/>
  <c r="H722" i="3" s="1"/>
  <c r="T330" i="3"/>
  <c r="E727" i="3"/>
  <c r="F727" i="3" s="1"/>
  <c r="AE332" i="3"/>
  <c r="R333" i="3"/>
  <c r="S333" i="3" s="1"/>
  <c r="AS726" i="3"/>
  <c r="AR725" i="3"/>
  <c r="G722" i="1"/>
  <c r="H721" i="1"/>
  <c r="AS722" i="1"/>
  <c r="AR721" i="1"/>
  <c r="AT722" i="3" l="1"/>
  <c r="BR723" i="3"/>
  <c r="AU723" i="3"/>
  <c r="AV723" i="3" s="1"/>
  <c r="BJ63" i="3"/>
  <c r="AW722" i="3"/>
  <c r="BR726" i="1"/>
  <c r="AU726" i="1"/>
  <c r="AV726" i="1" s="1"/>
  <c r="BB64" i="1" s="1"/>
  <c r="BQ1505" i="1"/>
  <c r="AU1505" i="1" s="1"/>
  <c r="AV1505" i="1" s="1"/>
  <c r="BA129" i="1" s="1"/>
  <c r="BO1506" i="1"/>
  <c r="BQ724" i="3"/>
  <c r="BO725" i="3"/>
  <c r="BO727" i="1"/>
  <c r="BQ727" i="1" s="1"/>
  <c r="AF332" i="3"/>
  <c r="G723" i="3"/>
  <c r="H723" i="3" s="1"/>
  <c r="T331" i="3"/>
  <c r="E728" i="3"/>
  <c r="F728" i="3" s="1"/>
  <c r="AS727" i="3"/>
  <c r="AR726" i="3"/>
  <c r="AE333" i="3"/>
  <c r="R334" i="3"/>
  <c r="S334" i="3" s="1"/>
  <c r="G723" i="1"/>
  <c r="H722" i="1"/>
  <c r="AS723" i="1"/>
  <c r="AR722" i="1"/>
  <c r="AT723" i="3" l="1"/>
  <c r="BR724" i="3"/>
  <c r="AU724" i="3"/>
  <c r="BK63" i="3"/>
  <c r="BM63" i="3" s="1"/>
  <c r="AP64" i="3" s="1"/>
  <c r="AW723" i="3"/>
  <c r="BR727" i="1"/>
  <c r="AU727" i="1"/>
  <c r="AV727" i="1" s="1"/>
  <c r="BC64" i="1" s="1"/>
  <c r="BO1507" i="1"/>
  <c r="BQ1506" i="1"/>
  <c r="AU1506" i="1" s="1"/>
  <c r="AV1506" i="1" s="1"/>
  <c r="BB129" i="1" s="1"/>
  <c r="BQ725" i="3"/>
  <c r="BO726" i="3"/>
  <c r="BO728" i="1"/>
  <c r="BQ728" i="1" s="1"/>
  <c r="AF333" i="3"/>
  <c r="G724" i="3"/>
  <c r="H724" i="3" s="1"/>
  <c r="T332" i="3"/>
  <c r="E729" i="3"/>
  <c r="F729" i="3" s="1"/>
  <c r="AS728" i="3"/>
  <c r="AR727" i="3"/>
  <c r="AE334" i="3"/>
  <c r="R335" i="3"/>
  <c r="S335" i="3" s="1"/>
  <c r="G724" i="1"/>
  <c r="H723" i="1"/>
  <c r="AS724" i="1"/>
  <c r="AR723" i="1"/>
  <c r="BL63" i="3" l="1"/>
  <c r="AT724" i="3"/>
  <c r="AV724" i="3"/>
  <c r="BR725" i="3"/>
  <c r="AU725" i="3"/>
  <c r="AV725" i="3" s="1"/>
  <c r="BR728" i="1"/>
  <c r="AU728" i="1"/>
  <c r="AV728" i="1" s="1"/>
  <c r="BD64" i="1" s="1"/>
  <c r="BQ1507" i="1"/>
  <c r="AU1507" i="1" s="1"/>
  <c r="AV1507" i="1" s="1"/>
  <c r="BC129" i="1" s="1"/>
  <c r="BO1508" i="1"/>
  <c r="BQ726" i="3"/>
  <c r="BO727" i="3"/>
  <c r="BO729" i="1"/>
  <c r="BQ729" i="1" s="1"/>
  <c r="AF334" i="3"/>
  <c r="G725" i="3"/>
  <c r="H725" i="3" s="1"/>
  <c r="T333" i="3"/>
  <c r="E730" i="3"/>
  <c r="F730" i="3" s="1"/>
  <c r="AS729" i="3"/>
  <c r="AR728" i="3"/>
  <c r="AE335" i="3"/>
  <c r="R336" i="3"/>
  <c r="S336" i="3" s="1"/>
  <c r="G725" i="1"/>
  <c r="H724" i="1"/>
  <c r="AS725" i="1"/>
  <c r="AR724" i="1"/>
  <c r="BR726" i="3" l="1"/>
  <c r="AU726" i="3"/>
  <c r="AV726" i="3" s="1"/>
  <c r="BA64" i="3"/>
  <c r="AW725" i="3"/>
  <c r="AZ64" i="3"/>
  <c r="AW724" i="3"/>
  <c r="AT725" i="3"/>
  <c r="BR729" i="1"/>
  <c r="AU729" i="1"/>
  <c r="AV729" i="1" s="1"/>
  <c r="BE64" i="1" s="1"/>
  <c r="BO1509" i="1"/>
  <c r="BQ1508" i="1"/>
  <c r="AU1508" i="1" s="1"/>
  <c r="AV1508" i="1" s="1"/>
  <c r="BD129" i="1" s="1"/>
  <c r="BQ727" i="3"/>
  <c r="BO728" i="3"/>
  <c r="BO730" i="1"/>
  <c r="BQ730" i="1" s="1"/>
  <c r="AF335" i="3"/>
  <c r="G726" i="3"/>
  <c r="H726" i="3" s="1"/>
  <c r="T334" i="3"/>
  <c r="AS730" i="3"/>
  <c r="AR729" i="3"/>
  <c r="E731" i="3"/>
  <c r="F731" i="3" s="1"/>
  <c r="AE336" i="3"/>
  <c r="R337" i="3"/>
  <c r="S337" i="3" s="1"/>
  <c r="G726" i="1"/>
  <c r="H725" i="1"/>
  <c r="AS726" i="1"/>
  <c r="AR725" i="1"/>
  <c r="AT726" i="3" l="1"/>
  <c r="BR727" i="3"/>
  <c r="AU727" i="3"/>
  <c r="AV727" i="3" s="1"/>
  <c r="BB64" i="3"/>
  <c r="AW726" i="3"/>
  <c r="AT727" i="3"/>
  <c r="BR730" i="1"/>
  <c r="AU730" i="1"/>
  <c r="AV730" i="1" s="1"/>
  <c r="BF64" i="1" s="1"/>
  <c r="BQ1509" i="1"/>
  <c r="AU1509" i="1" s="1"/>
  <c r="AV1509" i="1" s="1"/>
  <c r="BE129" i="1" s="1"/>
  <c r="BO1510" i="1"/>
  <c r="BQ728" i="3"/>
  <c r="BO729" i="3"/>
  <c r="BO731" i="1"/>
  <c r="BQ731" i="1" s="1"/>
  <c r="AF336" i="3"/>
  <c r="G727" i="3"/>
  <c r="H727" i="3" s="1"/>
  <c r="T335" i="3"/>
  <c r="AE337" i="3"/>
  <c r="R338" i="3"/>
  <c r="S338" i="3" s="1"/>
  <c r="E732" i="3"/>
  <c r="F732" i="3" s="1"/>
  <c r="AS731" i="3"/>
  <c r="AR730" i="3"/>
  <c r="G727" i="1"/>
  <c r="H726" i="1"/>
  <c r="AS727" i="1"/>
  <c r="AR726" i="1"/>
  <c r="BR728" i="3" l="1"/>
  <c r="AU728" i="3"/>
  <c r="BC64" i="3"/>
  <c r="AW727" i="3"/>
  <c r="BR731" i="1"/>
  <c r="AU731" i="1"/>
  <c r="AV731" i="1" s="1"/>
  <c r="BG64" i="1" s="1"/>
  <c r="BO1511" i="1"/>
  <c r="BQ1510" i="1"/>
  <c r="AU1510" i="1" s="1"/>
  <c r="AV1510" i="1" s="1"/>
  <c r="BF129" i="1" s="1"/>
  <c r="BQ729" i="3"/>
  <c r="BO730" i="3"/>
  <c r="BO732" i="1"/>
  <c r="BQ732" i="1" s="1"/>
  <c r="AF337" i="3"/>
  <c r="G728" i="3"/>
  <c r="H728" i="3" s="1"/>
  <c r="T336" i="3"/>
  <c r="AR731" i="3"/>
  <c r="AS732" i="3"/>
  <c r="E733" i="3"/>
  <c r="F733" i="3" s="1"/>
  <c r="AE338" i="3"/>
  <c r="R339" i="3"/>
  <c r="S339" i="3" s="1"/>
  <c r="G728" i="1"/>
  <c r="H727" i="1"/>
  <c r="AS728" i="1"/>
  <c r="AR727" i="1"/>
  <c r="AT728" i="3" l="1"/>
  <c r="AV728" i="3"/>
  <c r="BR729" i="3"/>
  <c r="AU729" i="3"/>
  <c r="AV729" i="3" s="1"/>
  <c r="BR732" i="1"/>
  <c r="AU732" i="1"/>
  <c r="AV732" i="1" s="1"/>
  <c r="BH64" i="1" s="1"/>
  <c r="BQ1511" i="1"/>
  <c r="AU1511" i="1" s="1"/>
  <c r="AV1511" i="1" s="1"/>
  <c r="BG129" i="1" s="1"/>
  <c r="BO1512" i="1"/>
  <c r="BQ730" i="3"/>
  <c r="BO731" i="3"/>
  <c r="BO733" i="1"/>
  <c r="BQ733" i="1" s="1"/>
  <c r="AF338" i="3"/>
  <c r="G729" i="3"/>
  <c r="H729" i="3" s="1"/>
  <c r="T337" i="3"/>
  <c r="AE339" i="3"/>
  <c r="R340" i="3"/>
  <c r="S340" i="3" s="1"/>
  <c r="E734" i="3"/>
  <c r="F734" i="3" s="1"/>
  <c r="AR732" i="3"/>
  <c r="AS733" i="3"/>
  <c r="G729" i="1"/>
  <c r="H728" i="1"/>
  <c r="AS729" i="1"/>
  <c r="AR728" i="1"/>
  <c r="BE64" i="3" l="1"/>
  <c r="AW729" i="3"/>
  <c r="BD64" i="3"/>
  <c r="AW728" i="3"/>
  <c r="AT729" i="3"/>
  <c r="BR730" i="3"/>
  <c r="AU730" i="3"/>
  <c r="AV730" i="3" s="1"/>
  <c r="BR733" i="1"/>
  <c r="AU733" i="1"/>
  <c r="AV733" i="1" s="1"/>
  <c r="BI64" i="1" s="1"/>
  <c r="BO1513" i="1"/>
  <c r="BQ1512" i="1"/>
  <c r="AU1512" i="1" s="1"/>
  <c r="AV1512" i="1" s="1"/>
  <c r="BH129" i="1" s="1"/>
  <c r="BQ731" i="3"/>
  <c r="BO732" i="3"/>
  <c r="BO734" i="1"/>
  <c r="BQ734" i="1" s="1"/>
  <c r="AF339" i="3"/>
  <c r="G730" i="3"/>
  <c r="H730" i="3" s="1"/>
  <c r="T338" i="3"/>
  <c r="AS734" i="3"/>
  <c r="AR733" i="3"/>
  <c r="E735" i="3"/>
  <c r="F735" i="3" s="1"/>
  <c r="AE340" i="3"/>
  <c r="R341" i="3"/>
  <c r="S341" i="3" s="1"/>
  <c r="G730" i="1"/>
  <c r="H729" i="1"/>
  <c r="AS730" i="1"/>
  <c r="AR729" i="1"/>
  <c r="BR731" i="3" l="1"/>
  <c r="AU731" i="3"/>
  <c r="AV731" i="3" s="1"/>
  <c r="BF64" i="3"/>
  <c r="AW730" i="3"/>
  <c r="AT730" i="3"/>
  <c r="AT731" i="3" s="1"/>
  <c r="BR734" i="1"/>
  <c r="AU734" i="1"/>
  <c r="AV734" i="1" s="1"/>
  <c r="BJ64" i="1" s="1"/>
  <c r="BQ1513" i="1"/>
  <c r="AU1513" i="1" s="1"/>
  <c r="AV1513" i="1" s="1"/>
  <c r="BI129" i="1" s="1"/>
  <c r="BO1514" i="1"/>
  <c r="BQ732" i="3"/>
  <c r="BO733" i="3"/>
  <c r="BO735" i="1"/>
  <c r="BQ735" i="1" s="1"/>
  <c r="AF340" i="3"/>
  <c r="G731" i="3"/>
  <c r="H731" i="3" s="1"/>
  <c r="T339" i="3"/>
  <c r="E736" i="3"/>
  <c r="F736" i="3" s="1"/>
  <c r="AR734" i="3"/>
  <c r="AS735" i="3"/>
  <c r="AE341" i="3"/>
  <c r="R342" i="3"/>
  <c r="S342" i="3" s="1"/>
  <c r="G731" i="1"/>
  <c r="H730" i="1"/>
  <c r="AS731" i="1"/>
  <c r="AR730" i="1"/>
  <c r="BG64" i="3" l="1"/>
  <c r="AW731" i="3"/>
  <c r="BR732" i="3"/>
  <c r="AU732" i="3"/>
  <c r="BR735" i="1"/>
  <c r="AU735" i="1"/>
  <c r="AV735" i="1" s="1"/>
  <c r="BK64" i="1" s="1"/>
  <c r="BL64" i="1" s="1"/>
  <c r="BO1515" i="1"/>
  <c r="BQ1514" i="1"/>
  <c r="AU1514" i="1" s="1"/>
  <c r="AV1514" i="1" s="1"/>
  <c r="BJ129" i="1" s="1"/>
  <c r="BQ733" i="3"/>
  <c r="BO734" i="3"/>
  <c r="BO736" i="1"/>
  <c r="BQ736" i="1" s="1"/>
  <c r="AF341" i="3"/>
  <c r="G732" i="3"/>
  <c r="H732" i="3" s="1"/>
  <c r="T340" i="3"/>
  <c r="AR735" i="3"/>
  <c r="AS736" i="3"/>
  <c r="AE342" i="3"/>
  <c r="R343" i="3"/>
  <c r="S343" i="3" s="1"/>
  <c r="E737" i="3"/>
  <c r="F737" i="3" s="1"/>
  <c r="G732" i="1"/>
  <c r="H731" i="1"/>
  <c r="AS732" i="1"/>
  <c r="AR731" i="1"/>
  <c r="BR733" i="3" l="1"/>
  <c r="AU733" i="3"/>
  <c r="AV733" i="3" s="1"/>
  <c r="AV732" i="3"/>
  <c r="AT732" i="3"/>
  <c r="BR736" i="1"/>
  <c r="AU736" i="1"/>
  <c r="AV736" i="1" s="1"/>
  <c r="AZ65" i="1" s="1"/>
  <c r="BQ1515" i="1"/>
  <c r="AU1515" i="1" s="1"/>
  <c r="AV1515" i="1" s="1"/>
  <c r="BK129" i="1" s="1"/>
  <c r="BL129" i="1" s="1"/>
  <c r="BO1516" i="1"/>
  <c r="BQ734" i="3"/>
  <c r="BO735" i="3"/>
  <c r="BO737" i="1"/>
  <c r="BQ737" i="1" s="1"/>
  <c r="AF342" i="3"/>
  <c r="G733" i="3"/>
  <c r="H733" i="3" s="1"/>
  <c r="T341" i="3"/>
  <c r="AE343" i="3"/>
  <c r="R344" i="3"/>
  <c r="S344" i="3" s="1"/>
  <c r="E738" i="3"/>
  <c r="F738" i="3" s="1"/>
  <c r="AR736" i="3"/>
  <c r="AS737" i="3"/>
  <c r="G733" i="1"/>
  <c r="H732" i="1"/>
  <c r="AS733" i="1"/>
  <c r="AR732" i="1"/>
  <c r="AT733" i="3" l="1"/>
  <c r="BH64" i="3"/>
  <c r="AW732" i="3"/>
  <c r="BI64" i="3"/>
  <c r="AW733" i="3"/>
  <c r="BR734" i="3"/>
  <c r="AU734" i="3"/>
  <c r="AV734" i="3" s="1"/>
  <c r="BR737" i="1"/>
  <c r="AU737" i="1"/>
  <c r="AV737" i="1" s="1"/>
  <c r="BA65" i="1" s="1"/>
  <c r="BO1517" i="1"/>
  <c r="BQ1516" i="1"/>
  <c r="AU1516" i="1" s="1"/>
  <c r="AV1516" i="1" s="1"/>
  <c r="AZ130" i="1" s="1"/>
  <c r="BQ735" i="3"/>
  <c r="BO736" i="3"/>
  <c r="BO738" i="1"/>
  <c r="BQ738" i="1" s="1"/>
  <c r="AF343" i="3"/>
  <c r="G734" i="3"/>
  <c r="H734" i="3" s="1"/>
  <c r="T342" i="3"/>
  <c r="AE344" i="3"/>
  <c r="R345" i="3"/>
  <c r="S345" i="3" s="1"/>
  <c r="E739" i="3"/>
  <c r="F739" i="3" s="1"/>
  <c r="AR737" i="3"/>
  <c r="AS738" i="3"/>
  <c r="G734" i="1"/>
  <c r="H733" i="1"/>
  <c r="AS734" i="1"/>
  <c r="AR733" i="1"/>
  <c r="BR735" i="3" l="1"/>
  <c r="AU735" i="3"/>
  <c r="AV735" i="3" s="1"/>
  <c r="BJ64" i="3"/>
  <c r="AW734" i="3"/>
  <c r="AT734" i="3"/>
  <c r="BR738" i="1"/>
  <c r="AU738" i="1"/>
  <c r="AV738" i="1" s="1"/>
  <c r="BB65" i="1" s="1"/>
  <c r="BQ1517" i="1"/>
  <c r="AU1517" i="1" s="1"/>
  <c r="AV1517" i="1" s="1"/>
  <c r="BA130" i="1" s="1"/>
  <c r="BO1518" i="1"/>
  <c r="BQ736" i="3"/>
  <c r="BO737" i="3"/>
  <c r="BO739" i="1"/>
  <c r="BQ739" i="1" s="1"/>
  <c r="AF344" i="3"/>
  <c r="G735" i="3"/>
  <c r="H735" i="3" s="1"/>
  <c r="T343" i="3"/>
  <c r="AE345" i="3"/>
  <c r="R346" i="3"/>
  <c r="S346" i="3" s="1"/>
  <c r="AS739" i="3"/>
  <c r="AR738" i="3"/>
  <c r="E740" i="3"/>
  <c r="F740" i="3" s="1"/>
  <c r="G735" i="1"/>
  <c r="H734" i="1"/>
  <c r="AS735" i="1"/>
  <c r="AR734" i="1"/>
  <c r="AT735" i="3" l="1"/>
  <c r="BK64" i="3"/>
  <c r="BL64" i="3" s="1"/>
  <c r="AW735" i="3"/>
  <c r="BR736" i="3"/>
  <c r="AU736" i="3"/>
  <c r="BR739" i="1"/>
  <c r="AU739" i="1"/>
  <c r="AV739" i="1" s="1"/>
  <c r="BC65" i="1" s="1"/>
  <c r="BO1519" i="1"/>
  <c r="BQ1518" i="1"/>
  <c r="AU1518" i="1" s="1"/>
  <c r="AV1518" i="1" s="1"/>
  <c r="BB130" i="1" s="1"/>
  <c r="BQ737" i="3"/>
  <c r="BO738" i="3"/>
  <c r="BO740" i="1"/>
  <c r="BQ740" i="1" s="1"/>
  <c r="AF345" i="3"/>
  <c r="G736" i="3"/>
  <c r="H736" i="3" s="1"/>
  <c r="T344" i="3"/>
  <c r="AE346" i="3"/>
  <c r="R347" i="3"/>
  <c r="S347" i="3" s="1"/>
  <c r="E741" i="3"/>
  <c r="F741" i="3" s="1"/>
  <c r="AR739" i="3"/>
  <c r="AS740" i="3"/>
  <c r="G736" i="1"/>
  <c r="H735" i="1"/>
  <c r="AS736" i="1"/>
  <c r="AR735" i="1"/>
  <c r="BR737" i="3" l="1"/>
  <c r="AU737" i="3"/>
  <c r="AV737" i="3" s="1"/>
  <c r="BM64" i="3"/>
  <c r="AP65" i="3" s="1"/>
  <c r="AV736" i="3"/>
  <c r="AT736" i="3"/>
  <c r="BR740" i="1"/>
  <c r="AU740" i="1"/>
  <c r="AV740" i="1" s="1"/>
  <c r="BD65" i="1" s="1"/>
  <c r="BQ1519" i="1"/>
  <c r="AU1519" i="1" s="1"/>
  <c r="AV1519" i="1" s="1"/>
  <c r="BC130" i="1" s="1"/>
  <c r="BO1520" i="1"/>
  <c r="BQ738" i="3"/>
  <c r="BO739" i="3"/>
  <c r="BO741" i="1"/>
  <c r="BQ741" i="1" s="1"/>
  <c r="AF346" i="3"/>
  <c r="G737" i="3"/>
  <c r="H737" i="3" s="1"/>
  <c r="T345" i="3"/>
  <c r="AE347" i="3"/>
  <c r="R348" i="3"/>
  <c r="S348" i="3" s="1"/>
  <c r="E742" i="3"/>
  <c r="F742" i="3" s="1"/>
  <c r="AR740" i="3"/>
  <c r="AS741" i="3"/>
  <c r="G737" i="1"/>
  <c r="H736" i="1"/>
  <c r="AS737" i="1"/>
  <c r="AR736" i="1"/>
  <c r="AT737" i="3" l="1"/>
  <c r="BR738" i="3"/>
  <c r="AU738" i="3"/>
  <c r="BA65" i="3"/>
  <c r="AW737" i="3"/>
  <c r="AZ65" i="3"/>
  <c r="AW736" i="3"/>
  <c r="BR741" i="1"/>
  <c r="AU741" i="1"/>
  <c r="AV741" i="1" s="1"/>
  <c r="BE65" i="1" s="1"/>
  <c r="BO1521" i="1"/>
  <c r="BQ1520" i="1"/>
  <c r="AU1520" i="1" s="1"/>
  <c r="AV1520" i="1" s="1"/>
  <c r="BD130" i="1" s="1"/>
  <c r="BQ739" i="3"/>
  <c r="BO740" i="3"/>
  <c r="BO742" i="1"/>
  <c r="BQ742" i="1" s="1"/>
  <c r="AF347" i="3"/>
  <c r="G738" i="3"/>
  <c r="H738" i="3" s="1"/>
  <c r="T346" i="3"/>
  <c r="E743" i="3"/>
  <c r="F743" i="3" s="1"/>
  <c r="AR741" i="3"/>
  <c r="AS742" i="3"/>
  <c r="AE348" i="3"/>
  <c r="R349" i="3"/>
  <c r="S349" i="3" s="1"/>
  <c r="G738" i="1"/>
  <c r="H737" i="1"/>
  <c r="AS738" i="1"/>
  <c r="AR737" i="1"/>
  <c r="BR739" i="3" l="1"/>
  <c r="AU739" i="3"/>
  <c r="AV739" i="3" s="1"/>
  <c r="AT738" i="3"/>
  <c r="AV738" i="3"/>
  <c r="BR742" i="1"/>
  <c r="AU742" i="1"/>
  <c r="AV742" i="1" s="1"/>
  <c r="BF65" i="1" s="1"/>
  <c r="BQ1521" i="1"/>
  <c r="AU1521" i="1" s="1"/>
  <c r="AV1521" i="1" s="1"/>
  <c r="BE130" i="1" s="1"/>
  <c r="BO1522" i="1"/>
  <c r="BQ740" i="3"/>
  <c r="BO741" i="3"/>
  <c r="BO743" i="1"/>
  <c r="BQ743" i="1" s="1"/>
  <c r="AF348" i="3"/>
  <c r="G739" i="3"/>
  <c r="H739" i="3" s="1"/>
  <c r="T347" i="3"/>
  <c r="AS743" i="3"/>
  <c r="AR742" i="3"/>
  <c r="AE349" i="3"/>
  <c r="R350" i="3"/>
  <c r="S350" i="3" s="1"/>
  <c r="E744" i="3"/>
  <c r="F744" i="3" s="1"/>
  <c r="G739" i="1"/>
  <c r="H738" i="1"/>
  <c r="AS739" i="1"/>
  <c r="AR738" i="1"/>
  <c r="BB65" i="3" l="1"/>
  <c r="AW738" i="3"/>
  <c r="AT739" i="3"/>
  <c r="BC65" i="3"/>
  <c r="AW739" i="3"/>
  <c r="BR740" i="3"/>
  <c r="AU740" i="3"/>
  <c r="AV740" i="3" s="1"/>
  <c r="BR743" i="1"/>
  <c r="AU743" i="1"/>
  <c r="AV743" i="1" s="1"/>
  <c r="BG65" i="1" s="1"/>
  <c r="BO1523" i="1"/>
  <c r="BQ1522" i="1"/>
  <c r="AU1522" i="1" s="1"/>
  <c r="AV1522" i="1" s="1"/>
  <c r="BF130" i="1" s="1"/>
  <c r="BQ741" i="3"/>
  <c r="BO742" i="3"/>
  <c r="BO744" i="1"/>
  <c r="BQ744" i="1" s="1"/>
  <c r="AF349" i="3"/>
  <c r="G740" i="3"/>
  <c r="H740" i="3" s="1"/>
  <c r="T348" i="3"/>
  <c r="E745" i="3"/>
  <c r="F745" i="3" s="1"/>
  <c r="AE350" i="3"/>
  <c r="R351" i="3"/>
  <c r="S351" i="3" s="1"/>
  <c r="AR743" i="3"/>
  <c r="AS744" i="3"/>
  <c r="G740" i="1"/>
  <c r="H739" i="1"/>
  <c r="AS740" i="1"/>
  <c r="AR739" i="1"/>
  <c r="BR741" i="3" l="1"/>
  <c r="AU741" i="3"/>
  <c r="AV741" i="3" s="1"/>
  <c r="AT740" i="3"/>
  <c r="BD65" i="3"/>
  <c r="AW740" i="3"/>
  <c r="BR744" i="1"/>
  <c r="AU744" i="1"/>
  <c r="AV744" i="1" s="1"/>
  <c r="BH65" i="1" s="1"/>
  <c r="BQ1523" i="1"/>
  <c r="AU1523" i="1" s="1"/>
  <c r="AV1523" i="1" s="1"/>
  <c r="BG130" i="1" s="1"/>
  <c r="BO1524" i="1"/>
  <c r="BQ742" i="3"/>
  <c r="BO743" i="3"/>
  <c r="BO745" i="1"/>
  <c r="BQ745" i="1" s="1"/>
  <c r="AF350" i="3"/>
  <c r="G741" i="3"/>
  <c r="H741" i="3" s="1"/>
  <c r="T349" i="3"/>
  <c r="E746" i="3"/>
  <c r="F746" i="3" s="1"/>
  <c r="AR744" i="3"/>
  <c r="AS745" i="3"/>
  <c r="AE351" i="3"/>
  <c r="R352" i="3"/>
  <c r="S352" i="3" s="1"/>
  <c r="G741" i="1"/>
  <c r="H740" i="1"/>
  <c r="AS741" i="1"/>
  <c r="AR740" i="1"/>
  <c r="AT741" i="3" l="1"/>
  <c r="BE65" i="3"/>
  <c r="AW741" i="3"/>
  <c r="BR742" i="3"/>
  <c r="AU742" i="3"/>
  <c r="BR745" i="1"/>
  <c r="AU745" i="1"/>
  <c r="AV745" i="1" s="1"/>
  <c r="BI65" i="1" s="1"/>
  <c r="BO1525" i="1"/>
  <c r="BQ1524" i="1"/>
  <c r="AU1524" i="1" s="1"/>
  <c r="AV1524" i="1" s="1"/>
  <c r="BH130" i="1" s="1"/>
  <c r="BQ743" i="3"/>
  <c r="BO744" i="3"/>
  <c r="BO746" i="1"/>
  <c r="BQ746" i="1" s="1"/>
  <c r="AF351" i="3"/>
  <c r="G742" i="3"/>
  <c r="H742" i="3" s="1"/>
  <c r="T350" i="3"/>
  <c r="E747" i="3"/>
  <c r="F747" i="3" s="1"/>
  <c r="AE352" i="3"/>
  <c r="R353" i="3"/>
  <c r="S353" i="3" s="1"/>
  <c r="AR745" i="3"/>
  <c r="AS746" i="3"/>
  <c r="G742" i="1"/>
  <c r="H741" i="1"/>
  <c r="AS742" i="1"/>
  <c r="AR741" i="1"/>
  <c r="BR743" i="3" l="1"/>
  <c r="AU743" i="3"/>
  <c r="AV743" i="3" s="1"/>
  <c r="AV742" i="3"/>
  <c r="AT742" i="3"/>
  <c r="BR746" i="1"/>
  <c r="AU746" i="1"/>
  <c r="AV746" i="1" s="1"/>
  <c r="BJ65" i="1" s="1"/>
  <c r="BQ1525" i="1"/>
  <c r="AU1525" i="1" s="1"/>
  <c r="AV1525" i="1" s="1"/>
  <c r="BI130" i="1" s="1"/>
  <c r="BO1526" i="1"/>
  <c r="BQ744" i="3"/>
  <c r="BO745" i="3"/>
  <c r="BO747" i="1"/>
  <c r="BQ747" i="1" s="1"/>
  <c r="AF352" i="3"/>
  <c r="G743" i="3"/>
  <c r="H743" i="3" s="1"/>
  <c r="T351" i="3"/>
  <c r="E748" i="3"/>
  <c r="F748" i="3" s="1"/>
  <c r="AE353" i="3"/>
  <c r="R354" i="3"/>
  <c r="S354" i="3" s="1"/>
  <c r="AR746" i="3"/>
  <c r="AS747" i="3"/>
  <c r="G743" i="1"/>
  <c r="H742" i="1"/>
  <c r="AS743" i="1"/>
  <c r="AR742" i="1"/>
  <c r="AT743" i="3" l="1"/>
  <c r="BR744" i="3"/>
  <c r="AU744" i="3"/>
  <c r="AV744" i="3" s="1"/>
  <c r="BF65" i="3"/>
  <c r="AW742" i="3"/>
  <c r="BG65" i="3"/>
  <c r="AW743" i="3"/>
  <c r="BR747" i="1"/>
  <c r="AU747" i="1"/>
  <c r="AV747" i="1" s="1"/>
  <c r="BK65" i="1" s="1"/>
  <c r="BL65" i="1" s="1"/>
  <c r="BO1527" i="1"/>
  <c r="BQ1526" i="1"/>
  <c r="AU1526" i="1" s="1"/>
  <c r="AV1526" i="1" s="1"/>
  <c r="BJ130" i="1" s="1"/>
  <c r="BQ745" i="3"/>
  <c r="BO746" i="3"/>
  <c r="BO748" i="1"/>
  <c r="BQ748" i="1" s="1"/>
  <c r="AF353" i="3"/>
  <c r="G744" i="3"/>
  <c r="H744" i="3" s="1"/>
  <c r="T352" i="3"/>
  <c r="AE354" i="3"/>
  <c r="R355" i="3"/>
  <c r="S355" i="3" s="1"/>
  <c r="AR747" i="3"/>
  <c r="AS748" i="3"/>
  <c r="E749" i="3"/>
  <c r="F749" i="3" s="1"/>
  <c r="G744" i="1"/>
  <c r="H743" i="1"/>
  <c r="AS744" i="1"/>
  <c r="AR743" i="1"/>
  <c r="AT744" i="3" l="1"/>
  <c r="BR745" i="3"/>
  <c r="AU745" i="3"/>
  <c r="AV745" i="3" s="1"/>
  <c r="BH65" i="3"/>
  <c r="AW744" i="3"/>
  <c r="BR748" i="1"/>
  <c r="AU748" i="1"/>
  <c r="AV748" i="1" s="1"/>
  <c r="AZ66" i="1" s="1"/>
  <c r="BQ1527" i="1"/>
  <c r="AU1527" i="1" s="1"/>
  <c r="AV1527" i="1" s="1"/>
  <c r="BK130" i="1" s="1"/>
  <c r="BL130" i="1" s="1"/>
  <c r="BO1528" i="1"/>
  <c r="BQ746" i="3"/>
  <c r="BO747" i="3"/>
  <c r="BO749" i="1"/>
  <c r="BQ749" i="1" s="1"/>
  <c r="AF354" i="3"/>
  <c r="G745" i="3"/>
  <c r="H745" i="3" s="1"/>
  <c r="T353" i="3"/>
  <c r="E750" i="3"/>
  <c r="F750" i="3" s="1"/>
  <c r="AR748" i="3"/>
  <c r="AS749" i="3"/>
  <c r="AE355" i="3"/>
  <c r="R356" i="3"/>
  <c r="S356" i="3" s="1"/>
  <c r="G745" i="1"/>
  <c r="H744" i="1"/>
  <c r="AS745" i="1"/>
  <c r="AR744" i="1"/>
  <c r="BR746" i="3" l="1"/>
  <c r="AU746" i="3"/>
  <c r="BI65" i="3"/>
  <c r="AW745" i="3"/>
  <c r="AT745" i="3"/>
  <c r="BR749" i="1"/>
  <c r="AU749" i="1"/>
  <c r="AV749" i="1" s="1"/>
  <c r="BA66" i="1" s="1"/>
  <c r="BO1529" i="1"/>
  <c r="BQ1528" i="1"/>
  <c r="AU1528" i="1" s="1"/>
  <c r="AV1528" i="1" s="1"/>
  <c r="AZ131" i="1" s="1"/>
  <c r="BQ747" i="3"/>
  <c r="BO748" i="3"/>
  <c r="BO750" i="1"/>
  <c r="BQ750" i="1" s="1"/>
  <c r="AF355" i="3"/>
  <c r="G746" i="3"/>
  <c r="H746" i="3" s="1"/>
  <c r="T354" i="3"/>
  <c r="E751" i="3"/>
  <c r="F751" i="3" s="1"/>
  <c r="AR749" i="3"/>
  <c r="AS750" i="3"/>
  <c r="AE356" i="3"/>
  <c r="R357" i="3"/>
  <c r="S357" i="3" s="1"/>
  <c r="G746" i="1"/>
  <c r="H745" i="1"/>
  <c r="AS746" i="1"/>
  <c r="AR745" i="1"/>
  <c r="AT746" i="3" l="1"/>
  <c r="AV746" i="3"/>
  <c r="BR747" i="3"/>
  <c r="AU747" i="3"/>
  <c r="AV747" i="3" s="1"/>
  <c r="BR750" i="1"/>
  <c r="AU750" i="1"/>
  <c r="AV750" i="1" s="1"/>
  <c r="BB66" i="1" s="1"/>
  <c r="BQ1529" i="1"/>
  <c r="AU1529" i="1" s="1"/>
  <c r="AV1529" i="1" s="1"/>
  <c r="BA131" i="1" s="1"/>
  <c r="BO1530" i="1"/>
  <c r="BQ748" i="3"/>
  <c r="BO749" i="3"/>
  <c r="BO751" i="1"/>
  <c r="BQ751" i="1" s="1"/>
  <c r="AF356" i="3"/>
  <c r="G747" i="3"/>
  <c r="H747" i="3" s="1"/>
  <c r="T355" i="3"/>
  <c r="E752" i="3"/>
  <c r="F752" i="3" s="1"/>
  <c r="AE357" i="3"/>
  <c r="R358" i="3"/>
  <c r="S358" i="3" s="1"/>
  <c r="AR750" i="3"/>
  <c r="AS751" i="3"/>
  <c r="G747" i="1"/>
  <c r="H746" i="1"/>
  <c r="AS747" i="1"/>
  <c r="AR746" i="1"/>
  <c r="AT747" i="3" l="1"/>
  <c r="BR748" i="3"/>
  <c r="AU748" i="3"/>
  <c r="AV748" i="3" s="1"/>
  <c r="BK65" i="3"/>
  <c r="AW747" i="3"/>
  <c r="BJ65" i="3"/>
  <c r="AW746" i="3"/>
  <c r="BR751" i="1"/>
  <c r="AU751" i="1"/>
  <c r="AV751" i="1" s="1"/>
  <c r="BC66" i="1" s="1"/>
  <c r="BO1531" i="1"/>
  <c r="BQ1530" i="1"/>
  <c r="AU1530" i="1" s="1"/>
  <c r="AV1530" i="1" s="1"/>
  <c r="BB131" i="1" s="1"/>
  <c r="BQ749" i="3"/>
  <c r="BO750" i="3"/>
  <c r="BO752" i="1"/>
  <c r="BQ752" i="1" s="1"/>
  <c r="AF357" i="3"/>
  <c r="G748" i="3"/>
  <c r="H748" i="3" s="1"/>
  <c r="T356" i="3"/>
  <c r="AR751" i="3"/>
  <c r="AS752" i="3"/>
  <c r="E753" i="3"/>
  <c r="F753" i="3" s="1"/>
  <c r="AE358" i="3"/>
  <c r="R359" i="3"/>
  <c r="S359" i="3" s="1"/>
  <c r="G748" i="1"/>
  <c r="H747" i="1"/>
  <c r="AS748" i="1"/>
  <c r="AR747" i="1"/>
  <c r="AT748" i="3" l="1"/>
  <c r="BR749" i="3"/>
  <c r="AU749" i="3"/>
  <c r="AV749" i="3" s="1"/>
  <c r="BL65" i="3"/>
  <c r="BM65" i="3"/>
  <c r="AP66" i="3" s="1"/>
  <c r="AZ66" i="3"/>
  <c r="AW748" i="3"/>
  <c r="BR752" i="1"/>
  <c r="AU752" i="1"/>
  <c r="AV752" i="1" s="1"/>
  <c r="BD66" i="1" s="1"/>
  <c r="BQ1531" i="1"/>
  <c r="AU1531" i="1" s="1"/>
  <c r="AV1531" i="1" s="1"/>
  <c r="BC131" i="1" s="1"/>
  <c r="BO1532" i="1"/>
  <c r="BQ750" i="3"/>
  <c r="BO751" i="3"/>
  <c r="BO753" i="1"/>
  <c r="BQ753" i="1" s="1"/>
  <c r="AF358" i="3"/>
  <c r="G749" i="3"/>
  <c r="H749" i="3" s="1"/>
  <c r="T357" i="3"/>
  <c r="E754" i="3"/>
  <c r="F754" i="3" s="1"/>
  <c r="AR752" i="3"/>
  <c r="AS753" i="3"/>
  <c r="AE359" i="3"/>
  <c r="R360" i="3"/>
  <c r="S360" i="3" s="1"/>
  <c r="G749" i="1"/>
  <c r="H748" i="1"/>
  <c r="AS749" i="1"/>
  <c r="AR748" i="1"/>
  <c r="BR750" i="3" l="1"/>
  <c r="AU750" i="3"/>
  <c r="AT749" i="3"/>
  <c r="BA66" i="3"/>
  <c r="AW749" i="3"/>
  <c r="BR753" i="1"/>
  <c r="AU753" i="1"/>
  <c r="AV753" i="1" s="1"/>
  <c r="BE66" i="1" s="1"/>
  <c r="BO1533" i="1"/>
  <c r="BQ1532" i="1"/>
  <c r="AU1532" i="1" s="1"/>
  <c r="AV1532" i="1" s="1"/>
  <c r="BD131" i="1" s="1"/>
  <c r="BQ751" i="3"/>
  <c r="BO752" i="3"/>
  <c r="BO754" i="1"/>
  <c r="BQ754" i="1" s="1"/>
  <c r="AF359" i="3"/>
  <c r="G750" i="3"/>
  <c r="H750" i="3" s="1"/>
  <c r="T358" i="3"/>
  <c r="AE360" i="3"/>
  <c r="R361" i="3"/>
  <c r="S361" i="3" s="1"/>
  <c r="AS754" i="3"/>
  <c r="AR753" i="3"/>
  <c r="E755" i="3"/>
  <c r="F755" i="3" s="1"/>
  <c r="G750" i="1"/>
  <c r="H749" i="1"/>
  <c r="AS750" i="1"/>
  <c r="AR749" i="1"/>
  <c r="BR751" i="3" l="1"/>
  <c r="AU751" i="3"/>
  <c r="AV751" i="3" s="1"/>
  <c r="AT750" i="3"/>
  <c r="AV750" i="3"/>
  <c r="BR754" i="1"/>
  <c r="AU754" i="1"/>
  <c r="AV754" i="1" s="1"/>
  <c r="BF66" i="1" s="1"/>
  <c r="BQ1533" i="1"/>
  <c r="AU1533" i="1" s="1"/>
  <c r="AV1533" i="1" s="1"/>
  <c r="BE131" i="1" s="1"/>
  <c r="BO1534" i="1"/>
  <c r="BQ752" i="3"/>
  <c r="BO753" i="3"/>
  <c r="BO755" i="1"/>
  <c r="BQ755" i="1" s="1"/>
  <c r="AF360" i="3"/>
  <c r="G751" i="3"/>
  <c r="H751" i="3" s="1"/>
  <c r="T359" i="3"/>
  <c r="AE361" i="3"/>
  <c r="R362" i="3"/>
  <c r="S362" i="3" s="1"/>
  <c r="E756" i="3"/>
  <c r="F756" i="3" s="1"/>
  <c r="AR754" i="3"/>
  <c r="AS755" i="3"/>
  <c r="G751" i="1"/>
  <c r="H750" i="1"/>
  <c r="AS751" i="1"/>
  <c r="AR750" i="1"/>
  <c r="AT751" i="3" l="1"/>
  <c r="BB66" i="3"/>
  <c r="AW750" i="3"/>
  <c r="BC66" i="3"/>
  <c r="AW751" i="3"/>
  <c r="BR752" i="3"/>
  <c r="AU752" i="3"/>
  <c r="AV752" i="3" s="1"/>
  <c r="BR755" i="1"/>
  <c r="AU755" i="1"/>
  <c r="AV755" i="1" s="1"/>
  <c r="BG66" i="1" s="1"/>
  <c r="BO1535" i="1"/>
  <c r="BQ1534" i="1"/>
  <c r="AU1534" i="1" s="1"/>
  <c r="AV1534" i="1" s="1"/>
  <c r="BF131" i="1" s="1"/>
  <c r="BQ753" i="3"/>
  <c r="BO754" i="3"/>
  <c r="BO756" i="1"/>
  <c r="BQ756" i="1" s="1"/>
  <c r="AF361" i="3"/>
  <c r="G752" i="3"/>
  <c r="H752" i="3" s="1"/>
  <c r="T360" i="3"/>
  <c r="AR755" i="3"/>
  <c r="AS756" i="3"/>
  <c r="AE362" i="3"/>
  <c r="R363" i="3"/>
  <c r="S363" i="3" s="1"/>
  <c r="E757" i="3"/>
  <c r="F757" i="3" s="1"/>
  <c r="G752" i="1"/>
  <c r="H751" i="1"/>
  <c r="AS752" i="1"/>
  <c r="AR751" i="1"/>
  <c r="BR753" i="3" l="1"/>
  <c r="AU753" i="3"/>
  <c r="AV753" i="3" s="1"/>
  <c r="BD66" i="3"/>
  <c r="AW752" i="3"/>
  <c r="AT752" i="3"/>
  <c r="BR756" i="1"/>
  <c r="AU756" i="1"/>
  <c r="AV756" i="1" s="1"/>
  <c r="BH66" i="1" s="1"/>
  <c r="BQ1535" i="1"/>
  <c r="AU1535" i="1" s="1"/>
  <c r="AV1535" i="1" s="1"/>
  <c r="BG131" i="1" s="1"/>
  <c r="BO1536" i="1"/>
  <c r="BQ754" i="3"/>
  <c r="BO755" i="3"/>
  <c r="BO757" i="1"/>
  <c r="BQ757" i="1" s="1"/>
  <c r="AF362" i="3"/>
  <c r="G753" i="3"/>
  <c r="H753" i="3" s="1"/>
  <c r="T361" i="3"/>
  <c r="E758" i="3"/>
  <c r="F758" i="3" s="1"/>
  <c r="AE363" i="3"/>
  <c r="R364" i="3"/>
  <c r="S364" i="3" s="1"/>
  <c r="AR756" i="3"/>
  <c r="AS757" i="3"/>
  <c r="G753" i="1"/>
  <c r="H752" i="1"/>
  <c r="AS753" i="1"/>
  <c r="AR752" i="1"/>
  <c r="AT753" i="3" l="1"/>
  <c r="BE66" i="3"/>
  <c r="AW753" i="3"/>
  <c r="BR754" i="3"/>
  <c r="AU754" i="3"/>
  <c r="BR757" i="1"/>
  <c r="AU757" i="1"/>
  <c r="AV757" i="1" s="1"/>
  <c r="BI66" i="1" s="1"/>
  <c r="BO1537" i="1"/>
  <c r="BQ1536" i="1"/>
  <c r="AU1536" i="1" s="1"/>
  <c r="AV1536" i="1" s="1"/>
  <c r="BH131" i="1" s="1"/>
  <c r="BQ755" i="3"/>
  <c r="BO756" i="3"/>
  <c r="BO758" i="1"/>
  <c r="BQ758" i="1" s="1"/>
  <c r="AF363" i="3"/>
  <c r="G754" i="3"/>
  <c r="H754" i="3" s="1"/>
  <c r="T362" i="3"/>
  <c r="E759" i="3"/>
  <c r="F759" i="3" s="1"/>
  <c r="AE364" i="3"/>
  <c r="R365" i="3"/>
  <c r="S365" i="3" s="1"/>
  <c r="AR757" i="3"/>
  <c r="AS758" i="3"/>
  <c r="G754" i="1"/>
  <c r="H753" i="1"/>
  <c r="AS754" i="1"/>
  <c r="AR753" i="1"/>
  <c r="AT754" i="3" l="1"/>
  <c r="AV754" i="3"/>
  <c r="BR755" i="3"/>
  <c r="AU755" i="3"/>
  <c r="AV755" i="3" s="1"/>
  <c r="BR758" i="1"/>
  <c r="AU758" i="1"/>
  <c r="AV758" i="1" s="1"/>
  <c r="BJ66" i="1" s="1"/>
  <c r="BQ1537" i="1"/>
  <c r="AU1537" i="1" s="1"/>
  <c r="AV1537" i="1" s="1"/>
  <c r="BI131" i="1" s="1"/>
  <c r="BO1538" i="1"/>
  <c r="BQ756" i="3"/>
  <c r="BO757" i="3"/>
  <c r="BO759" i="1"/>
  <c r="BQ759" i="1" s="1"/>
  <c r="AF364" i="3"/>
  <c r="G755" i="3"/>
  <c r="H755" i="3" s="1"/>
  <c r="T363" i="3"/>
  <c r="AS759" i="3"/>
  <c r="AR758" i="3"/>
  <c r="R366" i="3"/>
  <c r="S366" i="3" s="1"/>
  <c r="AE365" i="3"/>
  <c r="E760" i="3"/>
  <c r="F760" i="3" s="1"/>
  <c r="G755" i="1"/>
  <c r="H754" i="1"/>
  <c r="AS755" i="1"/>
  <c r="AR754" i="1"/>
  <c r="BG66" i="3" l="1"/>
  <c r="AW755" i="3"/>
  <c r="BR756" i="3"/>
  <c r="AU756" i="3"/>
  <c r="BF66" i="3"/>
  <c r="AW754" i="3"/>
  <c r="AT755" i="3"/>
  <c r="BR759" i="1"/>
  <c r="AU759" i="1"/>
  <c r="AV759" i="1" s="1"/>
  <c r="BK66" i="1" s="1"/>
  <c r="BL66" i="1" s="1"/>
  <c r="BO1539" i="1"/>
  <c r="BQ1538" i="1"/>
  <c r="AU1538" i="1" s="1"/>
  <c r="AV1538" i="1" s="1"/>
  <c r="BJ131" i="1" s="1"/>
  <c r="BQ757" i="3"/>
  <c r="BO758" i="3"/>
  <c r="BO760" i="1"/>
  <c r="BQ760" i="1" s="1"/>
  <c r="AF365" i="3"/>
  <c r="G756" i="3"/>
  <c r="H756" i="3" s="1"/>
  <c r="T364" i="3"/>
  <c r="E761" i="3"/>
  <c r="F761" i="3" s="1"/>
  <c r="AR759" i="3"/>
  <c r="AS760" i="3"/>
  <c r="AE366" i="3"/>
  <c r="R367" i="3"/>
  <c r="S367" i="3" s="1"/>
  <c r="G756" i="1"/>
  <c r="H755" i="1"/>
  <c r="AS756" i="1"/>
  <c r="AR755" i="1"/>
  <c r="AT756" i="3" l="1"/>
  <c r="AV756" i="3"/>
  <c r="BR757" i="3"/>
  <c r="AU757" i="3"/>
  <c r="AV757" i="3" s="1"/>
  <c r="BR760" i="1"/>
  <c r="AU760" i="1"/>
  <c r="AV760" i="1" s="1"/>
  <c r="AZ67" i="1" s="1"/>
  <c r="BQ1539" i="1"/>
  <c r="AU1539" i="1" s="1"/>
  <c r="AV1539" i="1" s="1"/>
  <c r="BK131" i="1" s="1"/>
  <c r="BL131" i="1" s="1"/>
  <c r="BO1540" i="1"/>
  <c r="BQ758" i="3"/>
  <c r="BO759" i="3"/>
  <c r="BO761" i="1"/>
  <c r="BQ761" i="1" s="1"/>
  <c r="AF366" i="3"/>
  <c r="G757" i="3"/>
  <c r="H757" i="3" s="1"/>
  <c r="T365" i="3"/>
  <c r="AR760" i="3"/>
  <c r="AS761" i="3"/>
  <c r="E762" i="3"/>
  <c r="F762" i="3" s="1"/>
  <c r="R368" i="3"/>
  <c r="S368" i="3" s="1"/>
  <c r="AE367" i="3"/>
  <c r="G757" i="1"/>
  <c r="H756" i="1"/>
  <c r="AS757" i="1"/>
  <c r="AR756" i="1"/>
  <c r="BR758" i="3" l="1"/>
  <c r="AU758" i="3"/>
  <c r="BI66" i="3"/>
  <c r="AW757" i="3"/>
  <c r="BH66" i="3"/>
  <c r="AW756" i="3"/>
  <c r="AT757" i="3"/>
  <c r="BR761" i="1"/>
  <c r="AU761" i="1"/>
  <c r="AV761" i="1" s="1"/>
  <c r="BA67" i="1" s="1"/>
  <c r="BO1541" i="1"/>
  <c r="BQ1540" i="1"/>
  <c r="AU1540" i="1" s="1"/>
  <c r="AV1540" i="1" s="1"/>
  <c r="AZ132" i="1" s="1"/>
  <c r="BQ759" i="3"/>
  <c r="BO760" i="3"/>
  <c r="BO762" i="1"/>
  <c r="BQ762" i="1" s="1"/>
  <c r="AF367" i="3"/>
  <c r="G758" i="3"/>
  <c r="H758" i="3" s="1"/>
  <c r="T366" i="3"/>
  <c r="AR761" i="3"/>
  <c r="AS762" i="3"/>
  <c r="E763" i="3"/>
  <c r="F763" i="3" s="1"/>
  <c r="AE368" i="3"/>
  <c r="R369" i="3"/>
  <c r="S369" i="3" s="1"/>
  <c r="G758" i="1"/>
  <c r="H757" i="1"/>
  <c r="AS758" i="1"/>
  <c r="AR757" i="1"/>
  <c r="BR759" i="3" l="1"/>
  <c r="AU759" i="3"/>
  <c r="AV759" i="3" s="1"/>
  <c r="AT758" i="3"/>
  <c r="AV758" i="3"/>
  <c r="BR762" i="1"/>
  <c r="AU762" i="1"/>
  <c r="AV762" i="1" s="1"/>
  <c r="BB67" i="1" s="1"/>
  <c r="BQ1541" i="1"/>
  <c r="AU1541" i="1" s="1"/>
  <c r="AV1541" i="1" s="1"/>
  <c r="BA132" i="1" s="1"/>
  <c r="BO1542" i="1"/>
  <c r="BQ760" i="3"/>
  <c r="BO761" i="3"/>
  <c r="BO763" i="1"/>
  <c r="BQ763" i="1" s="1"/>
  <c r="AF368" i="3"/>
  <c r="G759" i="3"/>
  <c r="H759" i="3" s="1"/>
  <c r="T367" i="3"/>
  <c r="E764" i="3"/>
  <c r="F764" i="3" s="1"/>
  <c r="AE369" i="3"/>
  <c r="R370" i="3"/>
  <c r="S370" i="3" s="1"/>
  <c r="AR762" i="3"/>
  <c r="AS763" i="3"/>
  <c r="G759" i="1"/>
  <c r="H758" i="1"/>
  <c r="AS759" i="1"/>
  <c r="AR758" i="1"/>
  <c r="AT759" i="3" l="1"/>
  <c r="BR760" i="3"/>
  <c r="AU760" i="3"/>
  <c r="BJ66" i="3"/>
  <c r="AW758" i="3"/>
  <c r="BK66" i="3"/>
  <c r="AW759" i="3"/>
  <c r="BR763" i="1"/>
  <c r="AU763" i="1"/>
  <c r="AV763" i="1" s="1"/>
  <c r="BC67" i="1" s="1"/>
  <c r="BO1543" i="1"/>
  <c r="BQ1542" i="1"/>
  <c r="AU1542" i="1" s="1"/>
  <c r="AV1542" i="1" s="1"/>
  <c r="BB132" i="1" s="1"/>
  <c r="BQ761" i="3"/>
  <c r="BO762" i="3"/>
  <c r="BO764" i="1"/>
  <c r="BQ764" i="1" s="1"/>
  <c r="AF369" i="3"/>
  <c r="G760" i="3"/>
  <c r="H760" i="3" s="1"/>
  <c r="T368" i="3"/>
  <c r="AE370" i="3"/>
  <c r="R371" i="3"/>
  <c r="S371" i="3" s="1"/>
  <c r="AR763" i="3"/>
  <c r="AS764" i="3"/>
  <c r="E765" i="3"/>
  <c r="F765" i="3" s="1"/>
  <c r="G760" i="1"/>
  <c r="H759" i="1"/>
  <c r="AS760" i="1"/>
  <c r="AR759" i="1"/>
  <c r="BM66" i="3" l="1"/>
  <c r="AP67" i="3" s="1"/>
  <c r="BR761" i="3"/>
  <c r="AU761" i="3"/>
  <c r="AV761" i="3" s="1"/>
  <c r="BL66" i="3"/>
  <c r="AV760" i="3"/>
  <c r="AT760" i="3"/>
  <c r="BR764" i="1"/>
  <c r="AU764" i="1"/>
  <c r="AV764" i="1" s="1"/>
  <c r="BD67" i="1" s="1"/>
  <c r="BQ1543" i="1"/>
  <c r="AU1543" i="1" s="1"/>
  <c r="AV1543" i="1" s="1"/>
  <c r="BC132" i="1" s="1"/>
  <c r="BO1544" i="1"/>
  <c r="BQ762" i="3"/>
  <c r="BO763" i="3"/>
  <c r="BO765" i="1"/>
  <c r="BQ765" i="1" s="1"/>
  <c r="AF370" i="3"/>
  <c r="G761" i="3"/>
  <c r="H761" i="3" s="1"/>
  <c r="T369" i="3"/>
  <c r="AE371" i="3"/>
  <c r="R372" i="3"/>
  <c r="S372" i="3" s="1"/>
  <c r="E766" i="3"/>
  <c r="F766" i="3" s="1"/>
  <c r="AR764" i="3"/>
  <c r="AS765" i="3"/>
  <c r="G761" i="1"/>
  <c r="H760" i="1"/>
  <c r="AS761" i="1"/>
  <c r="AR760" i="1"/>
  <c r="AT761" i="3" l="1"/>
  <c r="BR762" i="3"/>
  <c r="AU762" i="3"/>
  <c r="BA67" i="3"/>
  <c r="AW761" i="3"/>
  <c r="AZ67" i="3"/>
  <c r="AW760" i="3"/>
  <c r="BR765" i="1"/>
  <c r="AU765" i="1"/>
  <c r="AV765" i="1" s="1"/>
  <c r="BE67" i="1" s="1"/>
  <c r="BO1545" i="1"/>
  <c r="BQ1544" i="1"/>
  <c r="AU1544" i="1" s="1"/>
  <c r="AV1544" i="1" s="1"/>
  <c r="BD132" i="1" s="1"/>
  <c r="BQ763" i="3"/>
  <c r="BO764" i="3"/>
  <c r="BO766" i="1"/>
  <c r="BQ766" i="1" s="1"/>
  <c r="AF371" i="3"/>
  <c r="G762" i="3"/>
  <c r="H762" i="3" s="1"/>
  <c r="T370" i="3"/>
  <c r="AR765" i="3"/>
  <c r="AS766" i="3"/>
  <c r="E767" i="3"/>
  <c r="F767" i="3" s="1"/>
  <c r="AE372" i="3"/>
  <c r="R373" i="3"/>
  <c r="S373" i="3" s="1"/>
  <c r="G762" i="1"/>
  <c r="H761" i="1"/>
  <c r="AS762" i="1"/>
  <c r="AR761" i="1"/>
  <c r="BR763" i="3" l="1"/>
  <c r="AU763" i="3"/>
  <c r="AV763" i="3" s="1"/>
  <c r="AT762" i="3"/>
  <c r="AT763" i="3" s="1"/>
  <c r="AV762" i="3"/>
  <c r="BR766" i="1"/>
  <c r="AU766" i="1"/>
  <c r="AV766" i="1" s="1"/>
  <c r="BF67" i="1" s="1"/>
  <c r="BQ1545" i="1"/>
  <c r="AU1545" i="1" s="1"/>
  <c r="AV1545" i="1" s="1"/>
  <c r="BE132" i="1" s="1"/>
  <c r="BO1546" i="1"/>
  <c r="BQ764" i="3"/>
  <c r="BO765" i="3"/>
  <c r="BO767" i="1"/>
  <c r="BQ767" i="1" s="1"/>
  <c r="AF372" i="3"/>
  <c r="G763" i="3"/>
  <c r="H763" i="3" s="1"/>
  <c r="T371" i="3"/>
  <c r="AR766" i="3"/>
  <c r="AS767" i="3"/>
  <c r="E768" i="3"/>
  <c r="F768" i="3" s="1"/>
  <c r="AE373" i="3"/>
  <c r="R374" i="3"/>
  <c r="S374" i="3" s="1"/>
  <c r="G763" i="1"/>
  <c r="H762" i="1"/>
  <c r="AS763" i="1"/>
  <c r="AR762" i="1"/>
  <c r="BB67" i="3" l="1"/>
  <c r="AW762" i="3"/>
  <c r="BR764" i="3"/>
  <c r="AU764" i="3"/>
  <c r="AV764" i="3" s="1"/>
  <c r="BC67" i="3"/>
  <c r="AW763" i="3"/>
  <c r="BR767" i="1"/>
  <c r="AU767" i="1"/>
  <c r="AV767" i="1" s="1"/>
  <c r="BG67" i="1" s="1"/>
  <c r="BO1547" i="1"/>
  <c r="BQ1546" i="1"/>
  <c r="AU1546" i="1" s="1"/>
  <c r="AV1546" i="1" s="1"/>
  <c r="BF132" i="1" s="1"/>
  <c r="BQ765" i="3"/>
  <c r="BO766" i="3"/>
  <c r="BO768" i="1"/>
  <c r="BQ768" i="1" s="1"/>
  <c r="AF373" i="3"/>
  <c r="G764" i="3"/>
  <c r="H764" i="3" s="1"/>
  <c r="T372" i="3"/>
  <c r="E769" i="3"/>
  <c r="F769" i="3" s="1"/>
  <c r="AR767" i="3"/>
  <c r="AS768" i="3"/>
  <c r="AE374" i="3"/>
  <c r="R375" i="3"/>
  <c r="S375" i="3" s="1"/>
  <c r="G764" i="1"/>
  <c r="H763" i="1"/>
  <c r="AS764" i="1"/>
  <c r="AR763" i="1"/>
  <c r="AT764" i="3" l="1"/>
  <c r="BR765" i="3"/>
  <c r="AU765" i="3"/>
  <c r="AV765" i="3" s="1"/>
  <c r="BD67" i="3"/>
  <c r="AW764" i="3"/>
  <c r="BR768" i="1"/>
  <c r="AU768" i="1"/>
  <c r="AV768" i="1" s="1"/>
  <c r="BH67" i="1" s="1"/>
  <c r="BQ1547" i="1"/>
  <c r="AU1547" i="1" s="1"/>
  <c r="AV1547" i="1" s="1"/>
  <c r="BG132" i="1" s="1"/>
  <c r="BO1548" i="1"/>
  <c r="BQ766" i="3"/>
  <c r="BO767" i="3"/>
  <c r="BO769" i="1"/>
  <c r="BQ769" i="1" s="1"/>
  <c r="AF374" i="3"/>
  <c r="G765" i="3"/>
  <c r="H765" i="3" s="1"/>
  <c r="T373" i="3"/>
  <c r="E770" i="3"/>
  <c r="F770" i="3" s="1"/>
  <c r="AR768" i="3"/>
  <c r="AS769" i="3"/>
  <c r="R376" i="3"/>
  <c r="S376" i="3" s="1"/>
  <c r="AE375" i="3"/>
  <c r="G765" i="1"/>
  <c r="H764" i="1"/>
  <c r="AS765" i="1"/>
  <c r="AR764" i="1"/>
  <c r="AT765" i="3" l="1"/>
  <c r="BE67" i="3"/>
  <c r="AW765" i="3"/>
  <c r="BR766" i="3"/>
  <c r="AU766" i="3"/>
  <c r="BR769" i="1"/>
  <c r="AU769" i="1"/>
  <c r="AV769" i="1" s="1"/>
  <c r="BI67" i="1" s="1"/>
  <c r="BO1549" i="1"/>
  <c r="BQ1548" i="1"/>
  <c r="AU1548" i="1" s="1"/>
  <c r="AV1548" i="1" s="1"/>
  <c r="BH132" i="1" s="1"/>
  <c r="BQ767" i="3"/>
  <c r="BO768" i="3"/>
  <c r="BO770" i="1"/>
  <c r="BQ770" i="1" s="1"/>
  <c r="AF375" i="3"/>
  <c r="G766" i="3"/>
  <c r="H766" i="3" s="1"/>
  <c r="T374" i="3"/>
  <c r="AS770" i="3"/>
  <c r="AR769" i="3"/>
  <c r="E771" i="3"/>
  <c r="F771" i="3" s="1"/>
  <c r="AE376" i="3"/>
  <c r="R377" i="3"/>
  <c r="S377" i="3" s="1"/>
  <c r="G766" i="1"/>
  <c r="H765" i="1"/>
  <c r="AS766" i="1"/>
  <c r="AR765" i="1"/>
  <c r="AT766" i="3" l="1"/>
  <c r="AV766" i="3"/>
  <c r="BR767" i="3"/>
  <c r="AU767" i="3"/>
  <c r="AV767" i="3" s="1"/>
  <c r="BR770" i="1"/>
  <c r="AU770" i="1"/>
  <c r="AV770" i="1" s="1"/>
  <c r="BJ67" i="1" s="1"/>
  <c r="BQ1549" i="1"/>
  <c r="AU1549" i="1" s="1"/>
  <c r="AV1549" i="1" s="1"/>
  <c r="BI132" i="1" s="1"/>
  <c r="BO1550" i="1"/>
  <c r="BQ768" i="3"/>
  <c r="BO769" i="3"/>
  <c r="BO771" i="1"/>
  <c r="BQ771" i="1" s="1"/>
  <c r="AF376" i="3"/>
  <c r="G767" i="3"/>
  <c r="H767" i="3" s="1"/>
  <c r="T375" i="3"/>
  <c r="E772" i="3"/>
  <c r="F772" i="3" s="1"/>
  <c r="AE377" i="3"/>
  <c r="R378" i="3"/>
  <c r="S378" i="3" s="1"/>
  <c r="AR770" i="3"/>
  <c r="AS771" i="3"/>
  <c r="G767" i="1"/>
  <c r="H766" i="1"/>
  <c r="AS767" i="1"/>
  <c r="AR766" i="1"/>
  <c r="BG67" i="3" l="1"/>
  <c r="AW767" i="3"/>
  <c r="BR768" i="3"/>
  <c r="AU768" i="3"/>
  <c r="BF67" i="3"/>
  <c r="AW766" i="3"/>
  <c r="AT767" i="3"/>
  <c r="BR771" i="1"/>
  <c r="AU771" i="1"/>
  <c r="AV771" i="1" s="1"/>
  <c r="BK67" i="1" s="1"/>
  <c r="BL67" i="1" s="1"/>
  <c r="BO1551" i="1"/>
  <c r="BQ1550" i="1"/>
  <c r="AU1550" i="1" s="1"/>
  <c r="AV1550" i="1" s="1"/>
  <c r="BJ132" i="1" s="1"/>
  <c r="BQ769" i="3"/>
  <c r="BO770" i="3"/>
  <c r="BO772" i="1"/>
  <c r="BQ772" i="1" s="1"/>
  <c r="AF377" i="3"/>
  <c r="G768" i="3"/>
  <c r="H768" i="3" s="1"/>
  <c r="T376" i="3"/>
  <c r="AR771" i="3"/>
  <c r="AS772" i="3"/>
  <c r="E773" i="3"/>
  <c r="F773" i="3" s="1"/>
  <c r="R379" i="3"/>
  <c r="S379" i="3" s="1"/>
  <c r="AE378" i="3"/>
  <c r="G768" i="1"/>
  <c r="H767" i="1"/>
  <c r="AS768" i="1"/>
  <c r="AR767" i="1"/>
  <c r="BR769" i="3" l="1"/>
  <c r="AU769" i="3"/>
  <c r="AV769" i="3" s="1"/>
  <c r="AV768" i="3"/>
  <c r="AT768" i="3"/>
  <c r="BR772" i="1"/>
  <c r="AU772" i="1"/>
  <c r="AV772" i="1" s="1"/>
  <c r="AZ68" i="1" s="1"/>
  <c r="BQ1551" i="1"/>
  <c r="AU1551" i="1" s="1"/>
  <c r="AV1551" i="1" s="1"/>
  <c r="BK132" i="1" s="1"/>
  <c r="BL132" i="1" s="1"/>
  <c r="BO1552" i="1"/>
  <c r="BQ770" i="3"/>
  <c r="BO771" i="3"/>
  <c r="BO773" i="1"/>
  <c r="BQ773" i="1" s="1"/>
  <c r="AF378" i="3"/>
  <c r="G769" i="3"/>
  <c r="H769" i="3" s="1"/>
  <c r="T377" i="3"/>
  <c r="AE379" i="3"/>
  <c r="R380" i="3"/>
  <c r="S380" i="3" s="1"/>
  <c r="AR772" i="3"/>
  <c r="AS773" i="3"/>
  <c r="E774" i="3"/>
  <c r="F774" i="3" s="1"/>
  <c r="G769" i="1"/>
  <c r="H768" i="1"/>
  <c r="AS769" i="1"/>
  <c r="AR768" i="1"/>
  <c r="AT769" i="3" l="1"/>
  <c r="BR770" i="3"/>
  <c r="AU770" i="3"/>
  <c r="AV770" i="3" s="1"/>
  <c r="BH67" i="3"/>
  <c r="AW768" i="3"/>
  <c r="BI67" i="3"/>
  <c r="AW769" i="3"/>
  <c r="BR773" i="1"/>
  <c r="AU773" i="1"/>
  <c r="AV773" i="1" s="1"/>
  <c r="BA68" i="1" s="1"/>
  <c r="BO1553" i="1"/>
  <c r="BQ1552" i="1"/>
  <c r="AU1552" i="1" s="1"/>
  <c r="AV1552" i="1" s="1"/>
  <c r="AZ133" i="1" s="1"/>
  <c r="BQ771" i="3"/>
  <c r="BO772" i="3"/>
  <c r="BO774" i="1"/>
  <c r="BQ774" i="1" s="1"/>
  <c r="AF379" i="3"/>
  <c r="G770" i="3"/>
  <c r="H770" i="3" s="1"/>
  <c r="T378" i="3"/>
  <c r="E775" i="3"/>
  <c r="F775" i="3" s="1"/>
  <c r="AR773" i="3"/>
  <c r="AS774" i="3"/>
  <c r="R381" i="3"/>
  <c r="S381" i="3" s="1"/>
  <c r="AE380" i="3"/>
  <c r="G770" i="1"/>
  <c r="H769" i="1"/>
  <c r="AS770" i="1"/>
  <c r="AR769" i="1"/>
  <c r="AT770" i="3" l="1"/>
  <c r="BR771" i="3"/>
  <c r="AU771" i="3"/>
  <c r="AV771" i="3" s="1"/>
  <c r="BJ67" i="3"/>
  <c r="AW770" i="3"/>
  <c r="BR774" i="1"/>
  <c r="AU774" i="1"/>
  <c r="AV774" i="1" s="1"/>
  <c r="BB68" i="1" s="1"/>
  <c r="BQ1553" i="1"/>
  <c r="AU1553" i="1" s="1"/>
  <c r="AV1553" i="1" s="1"/>
  <c r="BA133" i="1" s="1"/>
  <c r="BO1554" i="1"/>
  <c r="BQ772" i="3"/>
  <c r="BO773" i="3"/>
  <c r="BO775" i="1"/>
  <c r="BQ775" i="1" s="1"/>
  <c r="AF380" i="3"/>
  <c r="G771" i="3"/>
  <c r="H771" i="3" s="1"/>
  <c r="T379" i="3"/>
  <c r="AE381" i="3"/>
  <c r="R382" i="3"/>
  <c r="S382" i="3" s="1"/>
  <c r="E776" i="3"/>
  <c r="F776" i="3" s="1"/>
  <c r="AS775" i="3"/>
  <c r="AR774" i="3"/>
  <c r="G771" i="1"/>
  <c r="H770" i="1"/>
  <c r="AS771" i="1"/>
  <c r="AR770" i="1"/>
  <c r="BR772" i="3" l="1"/>
  <c r="AU772" i="3"/>
  <c r="AT771" i="3"/>
  <c r="BK67" i="3"/>
  <c r="AW771" i="3"/>
  <c r="BR775" i="1"/>
  <c r="AU775" i="1"/>
  <c r="AV775" i="1" s="1"/>
  <c r="BC68" i="1" s="1"/>
  <c r="BO1555" i="1"/>
  <c r="BQ1554" i="1"/>
  <c r="AU1554" i="1" s="1"/>
  <c r="AV1554" i="1" s="1"/>
  <c r="BB133" i="1" s="1"/>
  <c r="BQ773" i="3"/>
  <c r="BO774" i="3"/>
  <c r="BO776" i="1"/>
  <c r="BQ776" i="1" s="1"/>
  <c r="AF381" i="3"/>
  <c r="G772" i="3"/>
  <c r="H772" i="3" s="1"/>
  <c r="T380" i="3"/>
  <c r="R383" i="3"/>
  <c r="S383" i="3" s="1"/>
  <c r="AE382" i="3"/>
  <c r="E777" i="3"/>
  <c r="F777" i="3" s="1"/>
  <c r="AR775" i="3"/>
  <c r="AS776" i="3"/>
  <c r="G772" i="1"/>
  <c r="H771" i="1"/>
  <c r="AS772" i="1"/>
  <c r="AR771" i="1"/>
  <c r="BL67" i="3" l="1"/>
  <c r="BM67" i="3"/>
  <c r="AP68" i="3" s="1"/>
  <c r="AT772" i="3"/>
  <c r="AV772" i="3"/>
  <c r="BR773" i="3"/>
  <c r="AU773" i="3"/>
  <c r="AV773" i="3" s="1"/>
  <c r="BR776" i="1"/>
  <c r="AU776" i="1"/>
  <c r="AV776" i="1" s="1"/>
  <c r="BD68" i="1" s="1"/>
  <c r="BQ1555" i="1"/>
  <c r="AU1555" i="1" s="1"/>
  <c r="AV1555" i="1" s="1"/>
  <c r="BC133" i="1" s="1"/>
  <c r="BO1556" i="1"/>
  <c r="BQ774" i="3"/>
  <c r="BO775" i="3"/>
  <c r="BO777" i="1"/>
  <c r="BQ777" i="1" s="1"/>
  <c r="AF382" i="3"/>
  <c r="G773" i="3"/>
  <c r="H773" i="3" s="1"/>
  <c r="T381" i="3"/>
  <c r="R384" i="3"/>
  <c r="S384" i="3" s="1"/>
  <c r="AE383" i="3"/>
  <c r="AR776" i="3"/>
  <c r="AS777" i="3"/>
  <c r="E778" i="3"/>
  <c r="F778" i="3" s="1"/>
  <c r="G773" i="1"/>
  <c r="H772" i="1"/>
  <c r="AS773" i="1"/>
  <c r="AR772" i="1"/>
  <c r="BR774" i="3" l="1"/>
  <c r="AU774" i="3"/>
  <c r="BA68" i="3"/>
  <c r="AW773" i="3"/>
  <c r="AT773" i="3"/>
  <c r="AZ68" i="3"/>
  <c r="AW772" i="3"/>
  <c r="BR777" i="1"/>
  <c r="AU777" i="1"/>
  <c r="AV777" i="1" s="1"/>
  <c r="BE68" i="1" s="1"/>
  <c r="BO1557" i="1"/>
  <c r="BQ1556" i="1"/>
  <c r="AU1556" i="1" s="1"/>
  <c r="AV1556" i="1" s="1"/>
  <c r="BD133" i="1" s="1"/>
  <c r="BQ775" i="3"/>
  <c r="BO776" i="3"/>
  <c r="BO778" i="1"/>
  <c r="BQ778" i="1" s="1"/>
  <c r="AF383" i="3"/>
  <c r="G774" i="3"/>
  <c r="H774" i="3" s="1"/>
  <c r="T382" i="3"/>
  <c r="E779" i="3"/>
  <c r="F779" i="3" s="1"/>
  <c r="R385" i="3"/>
  <c r="S385" i="3" s="1"/>
  <c r="AE384" i="3"/>
  <c r="AR777" i="3"/>
  <c r="AS778" i="3"/>
  <c r="G774" i="1"/>
  <c r="H773" i="1"/>
  <c r="AS774" i="1"/>
  <c r="AR773" i="1"/>
  <c r="AT774" i="3" l="1"/>
  <c r="AV774" i="3"/>
  <c r="BR775" i="3"/>
  <c r="AU775" i="3"/>
  <c r="AV775" i="3" s="1"/>
  <c r="BR778" i="1"/>
  <c r="AU778" i="1"/>
  <c r="AV778" i="1" s="1"/>
  <c r="BF68" i="1" s="1"/>
  <c r="BQ1557" i="1"/>
  <c r="AU1557" i="1" s="1"/>
  <c r="AV1557" i="1" s="1"/>
  <c r="BE133" i="1" s="1"/>
  <c r="BO1558" i="1"/>
  <c r="BQ776" i="3"/>
  <c r="BO777" i="3"/>
  <c r="BO779" i="1"/>
  <c r="BQ779" i="1" s="1"/>
  <c r="AF384" i="3"/>
  <c r="G775" i="3"/>
  <c r="H775" i="3" s="1"/>
  <c r="T383" i="3"/>
  <c r="E780" i="3"/>
  <c r="F780" i="3" s="1"/>
  <c r="AR778" i="3"/>
  <c r="AS779" i="3"/>
  <c r="R386" i="3"/>
  <c r="S386" i="3" s="1"/>
  <c r="AE385" i="3"/>
  <c r="G775" i="1"/>
  <c r="H774" i="1"/>
  <c r="AS775" i="1"/>
  <c r="AR774" i="1"/>
  <c r="BR776" i="3" l="1"/>
  <c r="AU776" i="3"/>
  <c r="BC68" i="3"/>
  <c r="AW775" i="3"/>
  <c r="BB68" i="3"/>
  <c r="AW774" i="3"/>
  <c r="AT775" i="3"/>
  <c r="BR779" i="1"/>
  <c r="AU779" i="1"/>
  <c r="AV779" i="1" s="1"/>
  <c r="BG68" i="1" s="1"/>
  <c r="BO1559" i="1"/>
  <c r="BQ1558" i="1"/>
  <c r="AU1558" i="1" s="1"/>
  <c r="AV1558" i="1" s="1"/>
  <c r="BF133" i="1" s="1"/>
  <c r="BQ777" i="3"/>
  <c r="BO778" i="3"/>
  <c r="BO780" i="1"/>
  <c r="BQ780" i="1" s="1"/>
  <c r="AF385" i="3"/>
  <c r="G776" i="3"/>
  <c r="H776" i="3" s="1"/>
  <c r="T384" i="3"/>
  <c r="AR779" i="3"/>
  <c r="AS780" i="3"/>
  <c r="E781" i="3"/>
  <c r="F781" i="3" s="1"/>
  <c r="R387" i="3"/>
  <c r="S387" i="3" s="1"/>
  <c r="AE386" i="3"/>
  <c r="G776" i="1"/>
  <c r="H775" i="1"/>
  <c r="AS776" i="1"/>
  <c r="AR775" i="1"/>
  <c r="BR777" i="3" l="1"/>
  <c r="AU777" i="3"/>
  <c r="AV777" i="3" s="1"/>
  <c r="AV776" i="3"/>
  <c r="AT776" i="3"/>
  <c r="AT777" i="3" s="1"/>
  <c r="BR780" i="1"/>
  <c r="AU780" i="1"/>
  <c r="AV780" i="1" s="1"/>
  <c r="BH68" i="1" s="1"/>
  <c r="BQ1559" i="1"/>
  <c r="AU1559" i="1" s="1"/>
  <c r="AV1559" i="1" s="1"/>
  <c r="BG133" i="1" s="1"/>
  <c r="BO1560" i="1"/>
  <c r="BQ778" i="3"/>
  <c r="BO779" i="3"/>
  <c r="BO781" i="1"/>
  <c r="BQ781" i="1" s="1"/>
  <c r="AF386" i="3"/>
  <c r="G777" i="3"/>
  <c r="H777" i="3" s="1"/>
  <c r="T385" i="3"/>
  <c r="E782" i="3"/>
  <c r="F782" i="3" s="1"/>
  <c r="AR780" i="3"/>
  <c r="AS781" i="3"/>
  <c r="R388" i="3"/>
  <c r="S388" i="3" s="1"/>
  <c r="AE387" i="3"/>
  <c r="G777" i="1"/>
  <c r="H776" i="1"/>
  <c r="AS777" i="1"/>
  <c r="AR776" i="1"/>
  <c r="BR778" i="3" l="1"/>
  <c r="AU778" i="3"/>
  <c r="AV778" i="3" s="1"/>
  <c r="BD68" i="3"/>
  <c r="AW776" i="3"/>
  <c r="BE68" i="3"/>
  <c r="AW777" i="3"/>
  <c r="BR781" i="1"/>
  <c r="AU781" i="1"/>
  <c r="AV781" i="1" s="1"/>
  <c r="BI68" i="1" s="1"/>
  <c r="BO1561" i="1"/>
  <c r="BQ1560" i="1"/>
  <c r="AU1560" i="1" s="1"/>
  <c r="AV1560" i="1" s="1"/>
  <c r="BH133" i="1" s="1"/>
  <c r="BQ779" i="3"/>
  <c r="BO780" i="3"/>
  <c r="BO782" i="1"/>
  <c r="BQ782" i="1" s="1"/>
  <c r="AF387" i="3"/>
  <c r="G778" i="3"/>
  <c r="H778" i="3" s="1"/>
  <c r="T386" i="3"/>
  <c r="AR781" i="3"/>
  <c r="AS782" i="3"/>
  <c r="E783" i="3"/>
  <c r="F783" i="3" s="1"/>
  <c r="R389" i="3"/>
  <c r="S389" i="3" s="1"/>
  <c r="AE388" i="3"/>
  <c r="G778" i="1"/>
  <c r="H777" i="1"/>
  <c r="AS778" i="1"/>
  <c r="AR777" i="1"/>
  <c r="BR779" i="3" l="1"/>
  <c r="AU779" i="3"/>
  <c r="AV779" i="3" s="1"/>
  <c r="BF68" i="3"/>
  <c r="AW778" i="3"/>
  <c r="AT778" i="3"/>
  <c r="AT779" i="3" s="1"/>
  <c r="BR782" i="1"/>
  <c r="AU782" i="1"/>
  <c r="AV782" i="1" s="1"/>
  <c r="BJ68" i="1" s="1"/>
  <c r="BO1562" i="1"/>
  <c r="BQ1561" i="1"/>
  <c r="AU1561" i="1" s="1"/>
  <c r="AV1561" i="1" s="1"/>
  <c r="BI133" i="1" s="1"/>
  <c r="BQ780" i="3"/>
  <c r="BO781" i="3"/>
  <c r="BO783" i="1"/>
  <c r="BQ783" i="1" s="1"/>
  <c r="AF388" i="3"/>
  <c r="G779" i="3"/>
  <c r="H779" i="3" s="1"/>
  <c r="T387" i="3"/>
  <c r="AE389" i="3"/>
  <c r="R390" i="3"/>
  <c r="S390" i="3" s="1"/>
  <c r="E784" i="3"/>
  <c r="F784" i="3" s="1"/>
  <c r="AS783" i="3"/>
  <c r="AR782" i="3"/>
  <c r="G779" i="1"/>
  <c r="H778" i="1"/>
  <c r="AS779" i="1"/>
  <c r="AR778" i="1"/>
  <c r="BG68" i="3" l="1"/>
  <c r="AW779" i="3"/>
  <c r="BR780" i="3"/>
  <c r="AU780" i="3"/>
  <c r="BR783" i="1"/>
  <c r="AU783" i="1"/>
  <c r="AV783" i="1" s="1"/>
  <c r="BK68" i="1" s="1"/>
  <c r="BL68" i="1" s="1"/>
  <c r="BO1563" i="1"/>
  <c r="BQ1562" i="1"/>
  <c r="AU1562" i="1" s="1"/>
  <c r="AV1562" i="1" s="1"/>
  <c r="BJ133" i="1" s="1"/>
  <c r="BQ781" i="3"/>
  <c r="BO782" i="3"/>
  <c r="BO784" i="1"/>
  <c r="BQ784" i="1" s="1"/>
  <c r="AF389" i="3"/>
  <c r="G780" i="3"/>
  <c r="H780" i="3" s="1"/>
  <c r="T388" i="3"/>
  <c r="AS784" i="3"/>
  <c r="AR783" i="3"/>
  <c r="R391" i="3"/>
  <c r="S391" i="3" s="1"/>
  <c r="AE390" i="3"/>
  <c r="G780" i="1"/>
  <c r="H779" i="1"/>
  <c r="AS780" i="1"/>
  <c r="AR779" i="1"/>
  <c r="AV780" i="3" l="1"/>
  <c r="AT780" i="3"/>
  <c r="BR781" i="3"/>
  <c r="AU781" i="3"/>
  <c r="AV781" i="3" s="1"/>
  <c r="BR784" i="1"/>
  <c r="AU784" i="1"/>
  <c r="AV784" i="1" s="1"/>
  <c r="AZ69" i="1" s="1"/>
  <c r="BO1564" i="1"/>
  <c r="BQ1563" i="1"/>
  <c r="AU1563" i="1" s="1"/>
  <c r="AV1563" i="1" s="1"/>
  <c r="BK133" i="1" s="1"/>
  <c r="BL133" i="1" s="1"/>
  <c r="BQ782" i="3"/>
  <c r="BO783" i="3"/>
  <c r="BO785" i="1"/>
  <c r="BQ785" i="1" s="1"/>
  <c r="AF390" i="3"/>
  <c r="G781" i="3"/>
  <c r="H781" i="3" s="1"/>
  <c r="T389" i="3"/>
  <c r="R392" i="3"/>
  <c r="S392" i="3" s="1"/>
  <c r="AE391" i="3"/>
  <c r="AR784" i="3"/>
  <c r="AS785" i="3"/>
  <c r="G781" i="1"/>
  <c r="H780" i="1"/>
  <c r="AS781" i="1"/>
  <c r="AR780" i="1"/>
  <c r="BR782" i="3" l="1"/>
  <c r="AU782" i="3"/>
  <c r="AV782" i="3" s="1"/>
  <c r="BI68" i="3"/>
  <c r="AW781" i="3"/>
  <c r="AT781" i="3"/>
  <c r="BH68" i="3"/>
  <c r="AW780" i="3"/>
  <c r="BR785" i="1"/>
  <c r="BR786" i="1" s="1"/>
  <c r="BR787" i="1" s="1"/>
  <c r="BR788" i="1" s="1"/>
  <c r="BR789" i="1" s="1"/>
  <c r="BR790" i="1" s="1"/>
  <c r="BR791" i="1" s="1"/>
  <c r="BR792" i="1" s="1"/>
  <c r="BR793" i="1" s="1"/>
  <c r="BR794" i="1" s="1"/>
  <c r="BR795" i="1" s="1"/>
  <c r="BR796" i="1" s="1"/>
  <c r="BR797" i="1" s="1"/>
  <c r="BR798" i="1" s="1"/>
  <c r="BR799" i="1" s="1"/>
  <c r="BR800" i="1" s="1"/>
  <c r="BR801" i="1" s="1"/>
  <c r="BR802" i="1" s="1"/>
  <c r="BR803" i="1" s="1"/>
  <c r="BR804" i="1" s="1"/>
  <c r="BR805" i="1" s="1"/>
  <c r="BR806" i="1" s="1"/>
  <c r="BR807" i="1" s="1"/>
  <c r="BR808" i="1" s="1"/>
  <c r="BR809" i="1" s="1"/>
  <c r="BR810" i="1" s="1"/>
  <c r="BR811" i="1" s="1"/>
  <c r="BR812" i="1" s="1"/>
  <c r="BR813" i="1" s="1"/>
  <c r="BR814" i="1" s="1"/>
  <c r="BR815" i="1" s="1"/>
  <c r="BR816" i="1" s="1"/>
  <c r="BR817" i="1" s="1"/>
  <c r="BR818" i="1" s="1"/>
  <c r="BR819" i="1" s="1"/>
  <c r="BR820" i="1" s="1"/>
  <c r="BR821" i="1" s="1"/>
  <c r="BR822" i="1" s="1"/>
  <c r="BR823" i="1" s="1"/>
  <c r="BR824" i="1" s="1"/>
  <c r="BR825" i="1" s="1"/>
  <c r="BR826" i="1" s="1"/>
  <c r="BR827" i="1" s="1"/>
  <c r="BR828" i="1" s="1"/>
  <c r="BR829" i="1" s="1"/>
  <c r="BR830" i="1" s="1"/>
  <c r="BR831" i="1" s="1"/>
  <c r="BR832" i="1" s="1"/>
  <c r="BR833" i="1" s="1"/>
  <c r="BR834" i="1" s="1"/>
  <c r="BR835" i="1" s="1"/>
  <c r="BR836" i="1" s="1"/>
  <c r="BR837" i="1" s="1"/>
  <c r="BR838" i="1" s="1"/>
  <c r="BR839" i="1" s="1"/>
  <c r="BR840" i="1" s="1"/>
  <c r="BR841" i="1" s="1"/>
  <c r="BR842" i="1" s="1"/>
  <c r="BR843" i="1" s="1"/>
  <c r="BR844" i="1" s="1"/>
  <c r="BR845" i="1" s="1"/>
  <c r="BR846" i="1" s="1"/>
  <c r="BR847" i="1" s="1"/>
  <c r="BR848" i="1" s="1"/>
  <c r="BR849" i="1" s="1"/>
  <c r="BR850" i="1" s="1"/>
  <c r="BR851" i="1" s="1"/>
  <c r="BR852" i="1" s="1"/>
  <c r="BR853" i="1" s="1"/>
  <c r="BR854" i="1" s="1"/>
  <c r="BR855" i="1" s="1"/>
  <c r="BR856" i="1" s="1"/>
  <c r="BR857" i="1" s="1"/>
  <c r="BR858" i="1" s="1"/>
  <c r="BR859" i="1" s="1"/>
  <c r="BR860" i="1" s="1"/>
  <c r="BR861" i="1" s="1"/>
  <c r="BR862" i="1" s="1"/>
  <c r="BR863" i="1" s="1"/>
  <c r="BR864" i="1" s="1"/>
  <c r="BR865" i="1" s="1"/>
  <c r="BR866" i="1" s="1"/>
  <c r="BR867" i="1" s="1"/>
  <c r="BR868" i="1" s="1"/>
  <c r="BR869" i="1" s="1"/>
  <c r="BR870" i="1" s="1"/>
  <c r="BR871" i="1" s="1"/>
  <c r="BR872" i="1" s="1"/>
  <c r="BR873" i="1" s="1"/>
  <c r="BR874" i="1" s="1"/>
  <c r="BR875" i="1" s="1"/>
  <c r="BR876" i="1" s="1"/>
  <c r="BR877" i="1" s="1"/>
  <c r="BR878" i="1" s="1"/>
  <c r="BR879" i="1" s="1"/>
  <c r="BR880" i="1" s="1"/>
  <c r="BR881" i="1" s="1"/>
  <c r="BR882" i="1" s="1"/>
  <c r="BR883" i="1" s="1"/>
  <c r="BR884" i="1" s="1"/>
  <c r="BR885" i="1" s="1"/>
  <c r="BR886" i="1" s="1"/>
  <c r="BR887" i="1" s="1"/>
  <c r="BR888" i="1" s="1"/>
  <c r="BR889" i="1" s="1"/>
  <c r="BR890" i="1" s="1"/>
  <c r="BR891" i="1" s="1"/>
  <c r="BR892" i="1" s="1"/>
  <c r="BR893" i="1" s="1"/>
  <c r="BR894" i="1" s="1"/>
  <c r="BR895" i="1" s="1"/>
  <c r="BR896" i="1" s="1"/>
  <c r="BR897" i="1" s="1"/>
  <c r="BR898" i="1" s="1"/>
  <c r="BR899" i="1" s="1"/>
  <c r="BR900" i="1" s="1"/>
  <c r="BR901" i="1" s="1"/>
  <c r="BR902" i="1" s="1"/>
  <c r="BR903" i="1" s="1"/>
  <c r="BR904" i="1" s="1"/>
  <c r="BR905" i="1" s="1"/>
  <c r="BR906" i="1" s="1"/>
  <c r="BR907" i="1" s="1"/>
  <c r="BR908" i="1" s="1"/>
  <c r="BR909" i="1" s="1"/>
  <c r="BR910" i="1" s="1"/>
  <c r="BR911" i="1" s="1"/>
  <c r="BR912" i="1" s="1"/>
  <c r="BR913" i="1" s="1"/>
  <c r="BR914" i="1" s="1"/>
  <c r="BR915" i="1" s="1"/>
  <c r="BR916" i="1" s="1"/>
  <c r="BR917" i="1" s="1"/>
  <c r="BR918" i="1" s="1"/>
  <c r="BR919" i="1" s="1"/>
  <c r="BR920" i="1" s="1"/>
  <c r="BR921" i="1" s="1"/>
  <c r="BR922" i="1" s="1"/>
  <c r="BR923" i="1" s="1"/>
  <c r="BR924" i="1" s="1"/>
  <c r="BR925" i="1" s="1"/>
  <c r="BR926" i="1" s="1"/>
  <c r="BR927" i="1" s="1"/>
  <c r="BR928" i="1" s="1"/>
  <c r="BR929" i="1" s="1"/>
  <c r="BR930" i="1" s="1"/>
  <c r="BR931" i="1" s="1"/>
  <c r="BR932" i="1" s="1"/>
  <c r="BR933" i="1" s="1"/>
  <c r="BR934" i="1" s="1"/>
  <c r="BR935" i="1" s="1"/>
  <c r="BR936" i="1" s="1"/>
  <c r="BR937" i="1" s="1"/>
  <c r="BR938" i="1" s="1"/>
  <c r="BR939" i="1" s="1"/>
  <c r="BR940" i="1" s="1"/>
  <c r="BR941" i="1" s="1"/>
  <c r="BR942" i="1" s="1"/>
  <c r="BR943" i="1" s="1"/>
  <c r="BR944" i="1" s="1"/>
  <c r="BR945" i="1" s="1"/>
  <c r="BR946" i="1" s="1"/>
  <c r="BR947" i="1" s="1"/>
  <c r="BR948" i="1" s="1"/>
  <c r="BR949" i="1" s="1"/>
  <c r="BR950" i="1" s="1"/>
  <c r="BR951" i="1" s="1"/>
  <c r="BR952" i="1" s="1"/>
  <c r="BR953" i="1" s="1"/>
  <c r="BR954" i="1" s="1"/>
  <c r="BR955" i="1" s="1"/>
  <c r="BR956" i="1" s="1"/>
  <c r="BR957" i="1" s="1"/>
  <c r="BR958" i="1" s="1"/>
  <c r="BR959" i="1" s="1"/>
  <c r="BR960" i="1" s="1"/>
  <c r="BR961" i="1" s="1"/>
  <c r="BR962" i="1" s="1"/>
  <c r="BR963" i="1" s="1"/>
  <c r="BR964" i="1" s="1"/>
  <c r="BR965" i="1" s="1"/>
  <c r="BR966" i="1" s="1"/>
  <c r="BR967" i="1" s="1"/>
  <c r="BR968" i="1" s="1"/>
  <c r="BR969" i="1" s="1"/>
  <c r="BR970" i="1" s="1"/>
  <c r="BR971" i="1" s="1"/>
  <c r="BR972" i="1" s="1"/>
  <c r="BR973" i="1" s="1"/>
  <c r="BR974" i="1" s="1"/>
  <c r="BR975" i="1" s="1"/>
  <c r="BR976" i="1" s="1"/>
  <c r="BR977" i="1" s="1"/>
  <c r="BR978" i="1" s="1"/>
  <c r="BR979" i="1" s="1"/>
  <c r="BR980" i="1" s="1"/>
  <c r="BR981" i="1" s="1"/>
  <c r="BR982" i="1" s="1"/>
  <c r="BR983" i="1" s="1"/>
  <c r="BR984" i="1" s="1"/>
  <c r="BR985" i="1" s="1"/>
  <c r="BR986" i="1" s="1"/>
  <c r="BR987" i="1" s="1"/>
  <c r="BR988" i="1" s="1"/>
  <c r="BR989" i="1" s="1"/>
  <c r="BR990" i="1" s="1"/>
  <c r="BR991" i="1" s="1"/>
  <c r="BR992" i="1" s="1"/>
  <c r="BR993" i="1" s="1"/>
  <c r="BR994" i="1" s="1"/>
  <c r="BR995" i="1" s="1"/>
  <c r="BR996" i="1" s="1"/>
  <c r="BR997" i="1" s="1"/>
  <c r="BR998" i="1" s="1"/>
  <c r="BR999" i="1" s="1"/>
  <c r="BR1000" i="1" s="1"/>
  <c r="BR1001" i="1" s="1"/>
  <c r="BR1002" i="1" s="1"/>
  <c r="BR1003" i="1" s="1"/>
  <c r="BR1004" i="1" s="1"/>
  <c r="BR1005" i="1" s="1"/>
  <c r="BR1006" i="1" s="1"/>
  <c r="BR1007" i="1" s="1"/>
  <c r="BR1008" i="1" s="1"/>
  <c r="BR1009" i="1" s="1"/>
  <c r="BR1010" i="1" s="1"/>
  <c r="BR1011" i="1" s="1"/>
  <c r="BR1012" i="1" s="1"/>
  <c r="BR1013" i="1" s="1"/>
  <c r="BR1014" i="1" s="1"/>
  <c r="BR1015" i="1" s="1"/>
  <c r="BR1016" i="1" s="1"/>
  <c r="BR1017" i="1" s="1"/>
  <c r="BR1018" i="1" s="1"/>
  <c r="BR1019" i="1" s="1"/>
  <c r="BR1020" i="1" s="1"/>
  <c r="BR1021" i="1" s="1"/>
  <c r="BR1022" i="1" s="1"/>
  <c r="BR1023" i="1" s="1"/>
  <c r="BR1024" i="1" s="1"/>
  <c r="BR1025" i="1" s="1"/>
  <c r="BR1026" i="1" s="1"/>
  <c r="BR1027" i="1" s="1"/>
  <c r="BR1028" i="1" s="1"/>
  <c r="BR1029" i="1" s="1"/>
  <c r="BR1030" i="1" s="1"/>
  <c r="BR1031" i="1" s="1"/>
  <c r="BR1032" i="1" s="1"/>
  <c r="BR1033" i="1" s="1"/>
  <c r="BR1034" i="1" s="1"/>
  <c r="BR1035" i="1" s="1"/>
  <c r="BR1036" i="1" s="1"/>
  <c r="BR1037" i="1" s="1"/>
  <c r="BR1038" i="1" s="1"/>
  <c r="BR1039" i="1" s="1"/>
  <c r="BR1040" i="1" s="1"/>
  <c r="BR1041" i="1" s="1"/>
  <c r="BR1042" i="1" s="1"/>
  <c r="BR1043" i="1" s="1"/>
  <c r="BR1044" i="1" s="1"/>
  <c r="BR1045" i="1" s="1"/>
  <c r="BR1046" i="1" s="1"/>
  <c r="BR1047" i="1" s="1"/>
  <c r="BR1048" i="1" s="1"/>
  <c r="BR1049" i="1" s="1"/>
  <c r="BR1050" i="1" s="1"/>
  <c r="BR1051" i="1" s="1"/>
  <c r="BR1052" i="1" s="1"/>
  <c r="BR1053" i="1" s="1"/>
  <c r="BR1054" i="1" s="1"/>
  <c r="BR1055" i="1" s="1"/>
  <c r="BR1056" i="1" s="1"/>
  <c r="BR1057" i="1" s="1"/>
  <c r="BR1058" i="1" s="1"/>
  <c r="BR1059" i="1" s="1"/>
  <c r="BR1060" i="1" s="1"/>
  <c r="BR1061" i="1" s="1"/>
  <c r="BR1062" i="1" s="1"/>
  <c r="BR1063" i="1" s="1"/>
  <c r="BR1064" i="1" s="1"/>
  <c r="BR1065" i="1" s="1"/>
  <c r="BR1066" i="1" s="1"/>
  <c r="BR1067" i="1" s="1"/>
  <c r="BR1068" i="1" s="1"/>
  <c r="BR1069" i="1" s="1"/>
  <c r="BR1070" i="1" s="1"/>
  <c r="BR1071" i="1" s="1"/>
  <c r="BR1072" i="1" s="1"/>
  <c r="BR1073" i="1" s="1"/>
  <c r="BR1074" i="1" s="1"/>
  <c r="BR1075" i="1" s="1"/>
  <c r="BR1076" i="1" s="1"/>
  <c r="BR1077" i="1" s="1"/>
  <c r="BR1078" i="1" s="1"/>
  <c r="BR1079" i="1" s="1"/>
  <c r="BR1080" i="1" s="1"/>
  <c r="BR1081" i="1" s="1"/>
  <c r="BR1082" i="1" s="1"/>
  <c r="BR1083" i="1" s="1"/>
  <c r="BR1084" i="1" s="1"/>
  <c r="BR1085" i="1" s="1"/>
  <c r="BR1086" i="1" s="1"/>
  <c r="BR1087" i="1" s="1"/>
  <c r="BR1088" i="1" s="1"/>
  <c r="BR1089" i="1" s="1"/>
  <c r="BR1090" i="1" s="1"/>
  <c r="BR1091" i="1" s="1"/>
  <c r="BR1092" i="1" s="1"/>
  <c r="BR1093" i="1" s="1"/>
  <c r="BR1094" i="1" s="1"/>
  <c r="BR1095" i="1" s="1"/>
  <c r="BR1096" i="1" s="1"/>
  <c r="BR1097" i="1" s="1"/>
  <c r="BR1098" i="1" s="1"/>
  <c r="BR1099" i="1" s="1"/>
  <c r="BR1100" i="1" s="1"/>
  <c r="BR1101" i="1" s="1"/>
  <c r="BR1102" i="1" s="1"/>
  <c r="BR1103" i="1" s="1"/>
  <c r="BR1104" i="1" s="1"/>
  <c r="BR1105" i="1" s="1"/>
  <c r="BR1106" i="1" s="1"/>
  <c r="BR1107" i="1" s="1"/>
  <c r="BR1108" i="1" s="1"/>
  <c r="BR1109" i="1" s="1"/>
  <c r="BR1110" i="1" s="1"/>
  <c r="BR1111" i="1" s="1"/>
  <c r="BR1112" i="1" s="1"/>
  <c r="BR1113" i="1" s="1"/>
  <c r="BR1114" i="1" s="1"/>
  <c r="BR1115" i="1" s="1"/>
  <c r="BR1116" i="1" s="1"/>
  <c r="BR1117" i="1" s="1"/>
  <c r="BR1118" i="1" s="1"/>
  <c r="BR1119" i="1" s="1"/>
  <c r="BR1120" i="1" s="1"/>
  <c r="BR1121" i="1" s="1"/>
  <c r="BR1122" i="1" s="1"/>
  <c r="BR1123" i="1" s="1"/>
  <c r="BR1124" i="1" s="1"/>
  <c r="BR1125" i="1" s="1"/>
  <c r="BR1126" i="1" s="1"/>
  <c r="BR1127" i="1" s="1"/>
  <c r="BR1128" i="1" s="1"/>
  <c r="BR1129" i="1" s="1"/>
  <c r="BR1130" i="1" s="1"/>
  <c r="BR1131" i="1" s="1"/>
  <c r="BR1132" i="1" s="1"/>
  <c r="BR1133" i="1" s="1"/>
  <c r="BR1134" i="1" s="1"/>
  <c r="BR1135" i="1" s="1"/>
  <c r="BR1136" i="1" s="1"/>
  <c r="BR1137" i="1" s="1"/>
  <c r="BR1138" i="1" s="1"/>
  <c r="BR1139" i="1" s="1"/>
  <c r="BR1140" i="1" s="1"/>
  <c r="BR1141" i="1" s="1"/>
  <c r="BR1142" i="1" s="1"/>
  <c r="BR1143" i="1" s="1"/>
  <c r="BR1144" i="1" s="1"/>
  <c r="BR1145" i="1" s="1"/>
  <c r="BR1146" i="1" s="1"/>
  <c r="BR1147" i="1" s="1"/>
  <c r="BR1148" i="1" s="1"/>
  <c r="BR1149" i="1" s="1"/>
  <c r="BR1150" i="1" s="1"/>
  <c r="BR1151" i="1" s="1"/>
  <c r="BR1152" i="1" s="1"/>
  <c r="BR1153" i="1" s="1"/>
  <c r="BR1154" i="1" s="1"/>
  <c r="BR1155" i="1" s="1"/>
  <c r="BR1156" i="1" s="1"/>
  <c r="BR1157" i="1" s="1"/>
  <c r="BR1158" i="1" s="1"/>
  <c r="BR1159" i="1" s="1"/>
  <c r="BR1160" i="1" s="1"/>
  <c r="BR1161" i="1" s="1"/>
  <c r="BR1162" i="1" s="1"/>
  <c r="BR1163" i="1" s="1"/>
  <c r="BR1164" i="1" s="1"/>
  <c r="BR1165" i="1" s="1"/>
  <c r="BR1166" i="1" s="1"/>
  <c r="BR1167" i="1" s="1"/>
  <c r="BR1168" i="1" s="1"/>
  <c r="BR1169" i="1" s="1"/>
  <c r="BR1170" i="1" s="1"/>
  <c r="BR1171" i="1" s="1"/>
  <c r="BR1172" i="1" s="1"/>
  <c r="BR1173" i="1" s="1"/>
  <c r="BR1174" i="1" s="1"/>
  <c r="BR1175" i="1" s="1"/>
  <c r="BR1176" i="1" s="1"/>
  <c r="BR1177" i="1" s="1"/>
  <c r="BR1178" i="1" s="1"/>
  <c r="BR1179" i="1" s="1"/>
  <c r="BR1180" i="1" s="1"/>
  <c r="BR1181" i="1" s="1"/>
  <c r="BR1182" i="1" s="1"/>
  <c r="BR1183" i="1" s="1"/>
  <c r="BR1184" i="1" s="1"/>
  <c r="BR1185" i="1" s="1"/>
  <c r="BR1186" i="1" s="1"/>
  <c r="BR1187" i="1" s="1"/>
  <c r="BR1188" i="1" s="1"/>
  <c r="BR1189" i="1" s="1"/>
  <c r="BR1190" i="1" s="1"/>
  <c r="BR1191" i="1" s="1"/>
  <c r="BR1192" i="1" s="1"/>
  <c r="BR1193" i="1" s="1"/>
  <c r="BR1194" i="1" s="1"/>
  <c r="BR1195" i="1" s="1"/>
  <c r="BR1196" i="1" s="1"/>
  <c r="BR1197" i="1" s="1"/>
  <c r="BR1198" i="1" s="1"/>
  <c r="BR1199" i="1" s="1"/>
  <c r="BR1200" i="1" s="1"/>
  <c r="BR1201" i="1" s="1"/>
  <c r="BR1202" i="1" s="1"/>
  <c r="BR1203" i="1" s="1"/>
  <c r="BR1204" i="1" s="1"/>
  <c r="BR1205" i="1" s="1"/>
  <c r="BR1206" i="1" s="1"/>
  <c r="BR1207" i="1" s="1"/>
  <c r="BR1208" i="1" s="1"/>
  <c r="BR1209" i="1" s="1"/>
  <c r="BR1210" i="1" s="1"/>
  <c r="BR1211" i="1" s="1"/>
  <c r="BR1212" i="1" s="1"/>
  <c r="BR1213" i="1" s="1"/>
  <c r="BR1214" i="1" s="1"/>
  <c r="BR1215" i="1" s="1"/>
  <c r="BR1216" i="1" s="1"/>
  <c r="BR1217" i="1" s="1"/>
  <c r="BR1218" i="1" s="1"/>
  <c r="BR1219" i="1" s="1"/>
  <c r="BR1220" i="1" s="1"/>
  <c r="BR1221" i="1" s="1"/>
  <c r="BR1222" i="1" s="1"/>
  <c r="BR1223" i="1" s="1"/>
  <c r="BR1224" i="1" s="1"/>
  <c r="BR1225" i="1" s="1"/>
  <c r="BR1226" i="1" s="1"/>
  <c r="BR1227" i="1" s="1"/>
  <c r="BR1228" i="1" s="1"/>
  <c r="BR1229" i="1" s="1"/>
  <c r="BR1230" i="1" s="1"/>
  <c r="BR1231" i="1" s="1"/>
  <c r="BR1232" i="1" s="1"/>
  <c r="BR1233" i="1" s="1"/>
  <c r="BR1234" i="1" s="1"/>
  <c r="BR1235" i="1" s="1"/>
  <c r="BR1236" i="1" s="1"/>
  <c r="BR1237" i="1" s="1"/>
  <c r="BR1238" i="1" s="1"/>
  <c r="BR1239" i="1" s="1"/>
  <c r="BR1240" i="1" s="1"/>
  <c r="BR1241" i="1" s="1"/>
  <c r="BR1242" i="1" s="1"/>
  <c r="BR1243" i="1" s="1"/>
  <c r="BR1244" i="1" s="1"/>
  <c r="BR1245" i="1" s="1"/>
  <c r="BR1246" i="1" s="1"/>
  <c r="BR1247" i="1" s="1"/>
  <c r="BR1248" i="1" s="1"/>
  <c r="BR1249" i="1" s="1"/>
  <c r="BR1250" i="1" s="1"/>
  <c r="BR1251" i="1" s="1"/>
  <c r="BR1252" i="1" s="1"/>
  <c r="BR1253" i="1" s="1"/>
  <c r="BR1254" i="1" s="1"/>
  <c r="BR1255" i="1" s="1"/>
  <c r="BR1256" i="1" s="1"/>
  <c r="BR1257" i="1" s="1"/>
  <c r="BR1258" i="1" s="1"/>
  <c r="BR1259" i="1" s="1"/>
  <c r="BR1260" i="1" s="1"/>
  <c r="BR1261" i="1" s="1"/>
  <c r="BR1262" i="1" s="1"/>
  <c r="BR1263" i="1" s="1"/>
  <c r="BR1264" i="1" s="1"/>
  <c r="BR1265" i="1" s="1"/>
  <c r="BR1266" i="1" s="1"/>
  <c r="BR1267" i="1" s="1"/>
  <c r="BR1268" i="1" s="1"/>
  <c r="BR1269" i="1" s="1"/>
  <c r="BR1270" i="1" s="1"/>
  <c r="BR1271" i="1" s="1"/>
  <c r="BR1272" i="1" s="1"/>
  <c r="BR1273" i="1" s="1"/>
  <c r="BR1274" i="1" s="1"/>
  <c r="BR1275" i="1" s="1"/>
  <c r="BR1276" i="1" s="1"/>
  <c r="BR1277" i="1" s="1"/>
  <c r="BR1278" i="1" s="1"/>
  <c r="BR1279" i="1" s="1"/>
  <c r="BR1280" i="1" s="1"/>
  <c r="BR1281" i="1" s="1"/>
  <c r="BR1282" i="1" s="1"/>
  <c r="BR1283" i="1" s="1"/>
  <c r="BR1284" i="1" s="1"/>
  <c r="BR1285" i="1" s="1"/>
  <c r="BR1286" i="1" s="1"/>
  <c r="BR1287" i="1" s="1"/>
  <c r="BR1288" i="1" s="1"/>
  <c r="BR1289" i="1" s="1"/>
  <c r="BR1290" i="1" s="1"/>
  <c r="BR1291" i="1" s="1"/>
  <c r="BR1292" i="1" s="1"/>
  <c r="BR1293" i="1" s="1"/>
  <c r="BR1294" i="1" s="1"/>
  <c r="BR1295" i="1" s="1"/>
  <c r="BR1296" i="1" s="1"/>
  <c r="BR1297" i="1" s="1"/>
  <c r="BR1298" i="1" s="1"/>
  <c r="BR1299" i="1" s="1"/>
  <c r="BR1300" i="1" s="1"/>
  <c r="BR1301" i="1" s="1"/>
  <c r="BR1302" i="1" s="1"/>
  <c r="BR1303" i="1" s="1"/>
  <c r="BR1304" i="1" s="1"/>
  <c r="BR1305" i="1" s="1"/>
  <c r="BR1306" i="1" s="1"/>
  <c r="BR1307" i="1" s="1"/>
  <c r="BR1308" i="1" s="1"/>
  <c r="BR1309" i="1" s="1"/>
  <c r="BR1310" i="1" s="1"/>
  <c r="BR1311" i="1" s="1"/>
  <c r="BR1312" i="1" s="1"/>
  <c r="BR1313" i="1" s="1"/>
  <c r="BR1314" i="1" s="1"/>
  <c r="BR1315" i="1" s="1"/>
  <c r="BR1316" i="1" s="1"/>
  <c r="BR1317" i="1" s="1"/>
  <c r="BR1318" i="1" s="1"/>
  <c r="BR1319" i="1" s="1"/>
  <c r="BR1320" i="1" s="1"/>
  <c r="BR1321" i="1" s="1"/>
  <c r="BR1322" i="1" s="1"/>
  <c r="BR1323" i="1" s="1"/>
  <c r="BR1324" i="1" s="1"/>
  <c r="BR1325" i="1" s="1"/>
  <c r="BR1326" i="1" s="1"/>
  <c r="BR1327" i="1" s="1"/>
  <c r="BR1328" i="1" s="1"/>
  <c r="BR1329" i="1" s="1"/>
  <c r="BR1330" i="1" s="1"/>
  <c r="BR1331" i="1" s="1"/>
  <c r="BR1332" i="1" s="1"/>
  <c r="BR1333" i="1" s="1"/>
  <c r="BR1334" i="1" s="1"/>
  <c r="BR1335" i="1" s="1"/>
  <c r="BR1336" i="1" s="1"/>
  <c r="BR1337" i="1" s="1"/>
  <c r="BR1338" i="1" s="1"/>
  <c r="BR1339" i="1" s="1"/>
  <c r="BR1340" i="1" s="1"/>
  <c r="BR1341" i="1" s="1"/>
  <c r="BR1342" i="1" s="1"/>
  <c r="BR1343" i="1" s="1"/>
  <c r="BR1344" i="1" s="1"/>
  <c r="BR1345" i="1" s="1"/>
  <c r="BR1346" i="1" s="1"/>
  <c r="BR1347" i="1" s="1"/>
  <c r="BR1348" i="1" s="1"/>
  <c r="BR1349" i="1" s="1"/>
  <c r="BR1350" i="1" s="1"/>
  <c r="BR1351" i="1" s="1"/>
  <c r="BR1352" i="1" s="1"/>
  <c r="BR1353" i="1" s="1"/>
  <c r="BR1354" i="1" s="1"/>
  <c r="BR1355" i="1" s="1"/>
  <c r="BR1356" i="1" s="1"/>
  <c r="BR1357" i="1" s="1"/>
  <c r="BR1358" i="1" s="1"/>
  <c r="BR1359" i="1" s="1"/>
  <c r="BR1360" i="1" s="1"/>
  <c r="BR1361" i="1" s="1"/>
  <c r="BR1362" i="1" s="1"/>
  <c r="BR1363" i="1" s="1"/>
  <c r="BR1364" i="1" s="1"/>
  <c r="BR1365" i="1" s="1"/>
  <c r="BR1366" i="1" s="1"/>
  <c r="BR1367" i="1" s="1"/>
  <c r="BR1368" i="1" s="1"/>
  <c r="BR1369" i="1" s="1"/>
  <c r="BR1370" i="1" s="1"/>
  <c r="BR1371" i="1" s="1"/>
  <c r="BR1372" i="1" s="1"/>
  <c r="BR1373" i="1" s="1"/>
  <c r="BR1374" i="1" s="1"/>
  <c r="BR1375" i="1" s="1"/>
  <c r="BR1376" i="1" s="1"/>
  <c r="BR1377" i="1" s="1"/>
  <c r="BR1378" i="1" s="1"/>
  <c r="BR1379" i="1" s="1"/>
  <c r="BR1380" i="1" s="1"/>
  <c r="BR1381" i="1" s="1"/>
  <c r="BR1382" i="1" s="1"/>
  <c r="BR1383" i="1" s="1"/>
  <c r="BR1384" i="1" s="1"/>
  <c r="BR1385" i="1" s="1"/>
  <c r="BR1386" i="1" s="1"/>
  <c r="BR1387" i="1" s="1"/>
  <c r="BR1388" i="1" s="1"/>
  <c r="BR1389" i="1" s="1"/>
  <c r="BR1390" i="1" s="1"/>
  <c r="BR1391" i="1" s="1"/>
  <c r="BR1392" i="1" s="1"/>
  <c r="BR1393" i="1" s="1"/>
  <c r="BR1394" i="1" s="1"/>
  <c r="BR1395" i="1" s="1"/>
  <c r="BR1396" i="1" s="1"/>
  <c r="BR1397" i="1" s="1"/>
  <c r="BR1398" i="1" s="1"/>
  <c r="BR1399" i="1" s="1"/>
  <c r="BR1400" i="1" s="1"/>
  <c r="BR1401" i="1" s="1"/>
  <c r="BR1402" i="1" s="1"/>
  <c r="BR1403" i="1" s="1"/>
  <c r="BR1404" i="1" s="1"/>
  <c r="BR1405" i="1" s="1"/>
  <c r="BR1406" i="1" s="1"/>
  <c r="BR1407" i="1" s="1"/>
  <c r="BR1408" i="1" s="1"/>
  <c r="BR1409" i="1" s="1"/>
  <c r="BR1410" i="1" s="1"/>
  <c r="BR1411" i="1" s="1"/>
  <c r="BR1412" i="1" s="1"/>
  <c r="BR1413" i="1" s="1"/>
  <c r="BR1414" i="1" s="1"/>
  <c r="BR1415" i="1" s="1"/>
  <c r="BR1416" i="1" s="1"/>
  <c r="BR1417" i="1" s="1"/>
  <c r="BR1418" i="1" s="1"/>
  <c r="BR1419" i="1" s="1"/>
  <c r="BR1420" i="1" s="1"/>
  <c r="BR1421" i="1" s="1"/>
  <c r="BR1422" i="1" s="1"/>
  <c r="BR1423" i="1" s="1"/>
  <c r="BR1424" i="1" s="1"/>
  <c r="BR1425" i="1" s="1"/>
  <c r="BR1426" i="1" s="1"/>
  <c r="BR1427" i="1" s="1"/>
  <c r="BR1428" i="1" s="1"/>
  <c r="BR1429" i="1" s="1"/>
  <c r="BR1430" i="1" s="1"/>
  <c r="BR1431" i="1" s="1"/>
  <c r="BR1432" i="1" s="1"/>
  <c r="BR1433" i="1" s="1"/>
  <c r="BR1434" i="1" s="1"/>
  <c r="BR1435" i="1" s="1"/>
  <c r="BR1436" i="1" s="1"/>
  <c r="BR1437" i="1" s="1"/>
  <c r="BR1438" i="1" s="1"/>
  <c r="BR1439" i="1" s="1"/>
  <c r="BR1440" i="1" s="1"/>
  <c r="BR1441" i="1" s="1"/>
  <c r="BR1442" i="1" s="1"/>
  <c r="BR1443" i="1" s="1"/>
  <c r="BR1444" i="1" s="1"/>
  <c r="BR1445" i="1" s="1"/>
  <c r="BR1446" i="1" s="1"/>
  <c r="BR1447" i="1" s="1"/>
  <c r="BR1448" i="1" s="1"/>
  <c r="BR1449" i="1" s="1"/>
  <c r="BR1450" i="1" s="1"/>
  <c r="BR1451" i="1" s="1"/>
  <c r="BR1452" i="1" s="1"/>
  <c r="BR1453" i="1" s="1"/>
  <c r="BR1454" i="1" s="1"/>
  <c r="BR1455" i="1" s="1"/>
  <c r="BR1456" i="1" s="1"/>
  <c r="BR1457" i="1" s="1"/>
  <c r="BR1458" i="1" s="1"/>
  <c r="BR1459" i="1" s="1"/>
  <c r="BR1460" i="1" s="1"/>
  <c r="BR1461" i="1" s="1"/>
  <c r="BR1462" i="1" s="1"/>
  <c r="BR1463" i="1" s="1"/>
  <c r="BR1464" i="1" s="1"/>
  <c r="BR1465" i="1" s="1"/>
  <c r="BR1466" i="1" s="1"/>
  <c r="BR1467" i="1" s="1"/>
  <c r="BR1468" i="1" s="1"/>
  <c r="BR1469" i="1" s="1"/>
  <c r="BR1470" i="1" s="1"/>
  <c r="BR1471" i="1" s="1"/>
  <c r="BR1472" i="1" s="1"/>
  <c r="BR1473" i="1" s="1"/>
  <c r="BR1474" i="1" s="1"/>
  <c r="BR1475" i="1" s="1"/>
  <c r="BR1476" i="1" s="1"/>
  <c r="BR1477" i="1" s="1"/>
  <c r="BR1478" i="1" s="1"/>
  <c r="BR1479" i="1" s="1"/>
  <c r="BR1480" i="1" s="1"/>
  <c r="BR1481" i="1" s="1"/>
  <c r="BR1482" i="1" s="1"/>
  <c r="BR1483" i="1" s="1"/>
  <c r="BR1484" i="1" s="1"/>
  <c r="BR1485" i="1" s="1"/>
  <c r="BR1486" i="1" s="1"/>
  <c r="BR1487" i="1" s="1"/>
  <c r="BR1488" i="1" s="1"/>
  <c r="BR1489" i="1" s="1"/>
  <c r="BR1490" i="1" s="1"/>
  <c r="BR1491" i="1" s="1"/>
  <c r="BR1492" i="1" s="1"/>
  <c r="BR1493" i="1" s="1"/>
  <c r="BR1494" i="1" s="1"/>
  <c r="BR1495" i="1" s="1"/>
  <c r="BR1496" i="1" s="1"/>
  <c r="BR1497" i="1" s="1"/>
  <c r="BR1498" i="1" s="1"/>
  <c r="BR1499" i="1" s="1"/>
  <c r="BR1500" i="1" s="1"/>
  <c r="BR1501" i="1" s="1"/>
  <c r="BR1502" i="1" s="1"/>
  <c r="BR1503" i="1" s="1"/>
  <c r="BR1504" i="1" s="1"/>
  <c r="BR1505" i="1" s="1"/>
  <c r="BR1506" i="1" s="1"/>
  <c r="BR1507" i="1" s="1"/>
  <c r="BR1508" i="1" s="1"/>
  <c r="BR1509" i="1" s="1"/>
  <c r="BR1510" i="1" s="1"/>
  <c r="BR1511" i="1" s="1"/>
  <c r="BR1512" i="1" s="1"/>
  <c r="BR1513" i="1" s="1"/>
  <c r="BR1514" i="1" s="1"/>
  <c r="BR1515" i="1" s="1"/>
  <c r="BR1516" i="1" s="1"/>
  <c r="BR1517" i="1" s="1"/>
  <c r="BR1518" i="1" s="1"/>
  <c r="BR1519" i="1" s="1"/>
  <c r="BR1520" i="1" s="1"/>
  <c r="BR1521" i="1" s="1"/>
  <c r="BR1522" i="1" s="1"/>
  <c r="BR1523" i="1" s="1"/>
  <c r="BR1524" i="1" s="1"/>
  <c r="BR1525" i="1" s="1"/>
  <c r="BR1526" i="1" s="1"/>
  <c r="BR1527" i="1" s="1"/>
  <c r="BR1528" i="1" s="1"/>
  <c r="BR1529" i="1" s="1"/>
  <c r="BR1530" i="1" s="1"/>
  <c r="BR1531" i="1" s="1"/>
  <c r="BR1532" i="1" s="1"/>
  <c r="BR1533" i="1" s="1"/>
  <c r="BR1534" i="1" s="1"/>
  <c r="BR1535" i="1" s="1"/>
  <c r="BR1536" i="1" s="1"/>
  <c r="BR1537" i="1" s="1"/>
  <c r="BR1538" i="1" s="1"/>
  <c r="BR1539" i="1" s="1"/>
  <c r="BR1540" i="1" s="1"/>
  <c r="BR1541" i="1" s="1"/>
  <c r="BR1542" i="1" s="1"/>
  <c r="BR1543" i="1" s="1"/>
  <c r="BR1544" i="1" s="1"/>
  <c r="BR1545" i="1" s="1"/>
  <c r="BR1546" i="1" s="1"/>
  <c r="BR1547" i="1" s="1"/>
  <c r="BR1548" i="1" s="1"/>
  <c r="BR1549" i="1" s="1"/>
  <c r="BR1550" i="1" s="1"/>
  <c r="BR1551" i="1" s="1"/>
  <c r="BR1552" i="1" s="1"/>
  <c r="BR1553" i="1" s="1"/>
  <c r="BR1554" i="1" s="1"/>
  <c r="BR1555" i="1" s="1"/>
  <c r="BR1556" i="1" s="1"/>
  <c r="BR1557" i="1" s="1"/>
  <c r="BR1558" i="1" s="1"/>
  <c r="BR1559" i="1" s="1"/>
  <c r="BR1560" i="1" s="1"/>
  <c r="BR1561" i="1" s="1"/>
  <c r="BR1562" i="1" s="1"/>
  <c r="BR1563" i="1" s="1"/>
  <c r="AU785" i="1"/>
  <c r="AV785" i="1" s="1"/>
  <c r="BA69" i="1" s="1"/>
  <c r="BL69" i="1" s="1"/>
  <c r="BO1565" i="1"/>
  <c r="BQ1564" i="1"/>
  <c r="BQ783" i="3"/>
  <c r="BO784" i="3"/>
  <c r="AF391" i="3"/>
  <c r="G782" i="3"/>
  <c r="H782" i="3" s="1"/>
  <c r="T390" i="3"/>
  <c r="R393" i="3"/>
  <c r="S393" i="3" s="1"/>
  <c r="AE392" i="3"/>
  <c r="AR785" i="3"/>
  <c r="AS786" i="3"/>
  <c r="G782" i="1"/>
  <c r="H781" i="1"/>
  <c r="AS782" i="1"/>
  <c r="AR781" i="1"/>
  <c r="AT782" i="3" l="1"/>
  <c r="BR783" i="3"/>
  <c r="AU783" i="3"/>
  <c r="AV783" i="3" s="1"/>
  <c r="BJ68" i="3"/>
  <c r="AW782" i="3"/>
  <c r="BR1564" i="1"/>
  <c r="AU1564" i="1"/>
  <c r="AV1564" i="1" s="1"/>
  <c r="AZ134" i="1" s="1"/>
  <c r="BO1566" i="1"/>
  <c r="BQ1565" i="1"/>
  <c r="BQ784" i="3"/>
  <c r="BO785" i="3"/>
  <c r="AF392" i="3"/>
  <c r="G784" i="3"/>
  <c r="G783" i="3"/>
  <c r="H783" i="3" s="1"/>
  <c r="T391" i="3"/>
  <c r="AE393" i="3"/>
  <c r="R394" i="3"/>
  <c r="S394" i="3" s="1"/>
  <c r="AS787" i="3"/>
  <c r="AR786" i="3"/>
  <c r="G783" i="1"/>
  <c r="H782" i="1"/>
  <c r="AS783" i="1"/>
  <c r="AR782" i="1"/>
  <c r="AT783" i="3" l="1"/>
  <c r="BR784" i="3"/>
  <c r="AU784" i="3"/>
  <c r="BK68" i="3"/>
  <c r="BL68" i="3" s="1"/>
  <c r="AW783" i="3"/>
  <c r="BR1565" i="1"/>
  <c r="AU1565" i="1"/>
  <c r="AV1565" i="1" s="1"/>
  <c r="BA134" i="1" s="1"/>
  <c r="BQ785" i="3"/>
  <c r="BO786" i="3"/>
  <c r="BO1567" i="1"/>
  <c r="BQ1566" i="1"/>
  <c r="AF393" i="3"/>
  <c r="T392" i="3"/>
  <c r="AS788" i="3"/>
  <c r="AR787" i="3"/>
  <c r="H784" i="3"/>
  <c r="R395" i="3"/>
  <c r="S395" i="3" s="1"/>
  <c r="AE394" i="3"/>
  <c r="G784" i="1"/>
  <c r="H783" i="1"/>
  <c r="AS784" i="1"/>
  <c r="AR783" i="1"/>
  <c r="BR785" i="3" l="1"/>
  <c r="AU785" i="3"/>
  <c r="AV785" i="3" s="1"/>
  <c r="BM68" i="3"/>
  <c r="AP69" i="3" s="1"/>
  <c r="AT784" i="3"/>
  <c r="AT785" i="3" s="1"/>
  <c r="AV784" i="3"/>
  <c r="BR1566" i="1"/>
  <c r="AU1566" i="1"/>
  <c r="AV1566" i="1" s="1"/>
  <c r="BB134" i="1" s="1"/>
  <c r="BO787" i="3"/>
  <c r="BQ786" i="3"/>
  <c r="BO1568" i="1"/>
  <c r="BQ1567" i="1"/>
  <c r="AF394" i="3"/>
  <c r="T393" i="3"/>
  <c r="R396" i="3"/>
  <c r="S396" i="3" s="1"/>
  <c r="AE395" i="3"/>
  <c r="AR788" i="3"/>
  <c r="AS789" i="3"/>
  <c r="H784" i="1"/>
  <c r="AS785" i="1"/>
  <c r="AR784" i="1"/>
  <c r="AZ69" i="3" l="1"/>
  <c r="AW784" i="3"/>
  <c r="BA69" i="3"/>
  <c r="AW785" i="3"/>
  <c r="BR786" i="3"/>
  <c r="AU786" i="3"/>
  <c r="AV786" i="3" s="1"/>
  <c r="BR1567" i="1"/>
  <c r="AU1567" i="1"/>
  <c r="AV1567" i="1" s="1"/>
  <c r="BC134" i="1" s="1"/>
  <c r="BO788" i="3"/>
  <c r="BQ787" i="3"/>
  <c r="BO1569" i="1"/>
  <c r="BQ1568" i="1"/>
  <c r="AF395" i="3"/>
  <c r="T394" i="3"/>
  <c r="AR789" i="3"/>
  <c r="AS790" i="3"/>
  <c r="R397" i="3"/>
  <c r="S397" i="3" s="1"/>
  <c r="AE396" i="3"/>
  <c r="R5" i="1"/>
  <c r="S5" i="1" s="1"/>
  <c r="AS786" i="1"/>
  <c r="AR785" i="1"/>
  <c r="BR787" i="3" l="1"/>
  <c r="AU787" i="3"/>
  <c r="AV787" i="3" s="1"/>
  <c r="BB69" i="3"/>
  <c r="AW786" i="3"/>
  <c r="AT786" i="3"/>
  <c r="AT787" i="3" s="1"/>
  <c r="BR1568" i="1"/>
  <c r="AU1568" i="1"/>
  <c r="AV1568" i="1" s="1"/>
  <c r="BD134" i="1" s="1"/>
  <c r="BO789" i="3"/>
  <c r="BQ788" i="3"/>
  <c r="BO1570" i="1"/>
  <c r="BQ1569" i="1"/>
  <c r="AF396" i="3"/>
  <c r="T395" i="3"/>
  <c r="AE5" i="1"/>
  <c r="T4" i="1"/>
  <c r="U4" i="1" s="1"/>
  <c r="AE397" i="3"/>
  <c r="R398" i="3"/>
  <c r="S398" i="3" s="1"/>
  <c r="AR790" i="3"/>
  <c r="AS791" i="3"/>
  <c r="R6" i="1"/>
  <c r="S6" i="1" s="1"/>
  <c r="AS787" i="1"/>
  <c r="AR786" i="1"/>
  <c r="BC69" i="3" l="1"/>
  <c r="AW787" i="3"/>
  <c r="BR788" i="3"/>
  <c r="AU788" i="3"/>
  <c r="BR1569" i="1"/>
  <c r="AU1569" i="1"/>
  <c r="AV1569" i="1" s="1"/>
  <c r="BE134" i="1" s="1"/>
  <c r="BQ789" i="3"/>
  <c r="BO790" i="3"/>
  <c r="BO1571" i="1"/>
  <c r="BQ1570" i="1"/>
  <c r="AF5" i="1"/>
  <c r="AF397" i="3"/>
  <c r="T396" i="3"/>
  <c r="AE6" i="1"/>
  <c r="T5" i="1"/>
  <c r="U5" i="1" s="1"/>
  <c r="AS792" i="3"/>
  <c r="AR791" i="3"/>
  <c r="R399" i="3"/>
  <c r="S399" i="3" s="1"/>
  <c r="AE398" i="3"/>
  <c r="R7" i="1"/>
  <c r="S7" i="1" s="1"/>
  <c r="AS788" i="1"/>
  <c r="AR787" i="1"/>
  <c r="BR789" i="3" l="1"/>
  <c r="AU789" i="3"/>
  <c r="AV789" i="3" s="1"/>
  <c r="AV788" i="3"/>
  <c r="AT788" i="3"/>
  <c r="BR1570" i="1"/>
  <c r="AU1570" i="1"/>
  <c r="AV1570" i="1" s="1"/>
  <c r="BF134" i="1" s="1"/>
  <c r="BO791" i="3"/>
  <c r="BQ790" i="3"/>
  <c r="BO1572" i="1"/>
  <c r="BQ1571" i="1"/>
  <c r="AF6" i="1"/>
  <c r="AF398" i="3"/>
  <c r="T397" i="3"/>
  <c r="AE7" i="1"/>
  <c r="T6" i="1"/>
  <c r="U6" i="1" s="1"/>
  <c r="AR792" i="3"/>
  <c r="AS793" i="3"/>
  <c r="AE399" i="3"/>
  <c r="R400" i="3"/>
  <c r="S400" i="3" s="1"/>
  <c r="R8" i="1"/>
  <c r="S8" i="1" s="1"/>
  <c r="AS789" i="1"/>
  <c r="AR788" i="1"/>
  <c r="AT789" i="3" l="1"/>
  <c r="BR790" i="3"/>
  <c r="AU790" i="3"/>
  <c r="AV790" i="3" s="1"/>
  <c r="BD69" i="3"/>
  <c r="AW788" i="3"/>
  <c r="BE69" i="3"/>
  <c r="AW789" i="3"/>
  <c r="BR1571" i="1"/>
  <c r="AU1571" i="1"/>
  <c r="AV1571" i="1" s="1"/>
  <c r="BG134" i="1" s="1"/>
  <c r="BO792" i="3"/>
  <c r="BQ791" i="3"/>
  <c r="BO1573" i="1"/>
  <c r="BQ1572" i="1"/>
  <c r="AF7" i="1"/>
  <c r="AF399" i="3"/>
  <c r="T398" i="3"/>
  <c r="T7" i="1"/>
  <c r="U7" i="1" s="1"/>
  <c r="AE8" i="1"/>
  <c r="R9" i="1"/>
  <c r="AE400" i="3"/>
  <c r="R401" i="3"/>
  <c r="S401" i="3" s="1"/>
  <c r="AR793" i="3"/>
  <c r="AS794" i="3"/>
  <c r="AS790" i="1"/>
  <c r="AR789" i="1"/>
  <c r="BR791" i="3" l="1"/>
  <c r="AU791" i="3"/>
  <c r="AV791" i="3" s="1"/>
  <c r="BF69" i="3"/>
  <c r="AW790" i="3"/>
  <c r="AT790" i="3"/>
  <c r="AT791" i="3" s="1"/>
  <c r="BR1572" i="1"/>
  <c r="AU1572" i="1"/>
  <c r="AV1572" i="1" s="1"/>
  <c r="BH134" i="1" s="1"/>
  <c r="BO793" i="3"/>
  <c r="BQ792" i="3"/>
  <c r="BO1574" i="1"/>
  <c r="BQ1573" i="1"/>
  <c r="AF8" i="1"/>
  <c r="AF400" i="3"/>
  <c r="T399" i="3"/>
  <c r="R10" i="1"/>
  <c r="R11" i="1" s="1"/>
  <c r="S9" i="1"/>
  <c r="AS795" i="3"/>
  <c r="AR794" i="3"/>
  <c r="AE401" i="3"/>
  <c r="R402" i="3"/>
  <c r="S402" i="3" s="1"/>
  <c r="AS791" i="1"/>
  <c r="AR790" i="1"/>
  <c r="BG69" i="3" l="1"/>
  <c r="AW791" i="3"/>
  <c r="BR792" i="3"/>
  <c r="AU792" i="3"/>
  <c r="BR1573" i="1"/>
  <c r="AU1573" i="1"/>
  <c r="AV1573" i="1" s="1"/>
  <c r="BI134" i="1" s="1"/>
  <c r="BQ793" i="3"/>
  <c r="BO794" i="3"/>
  <c r="BO1575" i="1"/>
  <c r="BQ1574" i="1"/>
  <c r="AF401" i="3"/>
  <c r="T400" i="3"/>
  <c r="AE9" i="1"/>
  <c r="T8" i="1"/>
  <c r="U8" i="1" s="1"/>
  <c r="S10" i="1"/>
  <c r="AE402" i="3"/>
  <c r="R403" i="3"/>
  <c r="S403" i="3" s="1"/>
  <c r="AR795" i="3"/>
  <c r="AS796" i="3"/>
  <c r="R12" i="1"/>
  <c r="AS792" i="1"/>
  <c r="AR791" i="1"/>
  <c r="BR793" i="3" l="1"/>
  <c r="AU793" i="3"/>
  <c r="AV793" i="3" s="1"/>
  <c r="AV792" i="3"/>
  <c r="AT792" i="3"/>
  <c r="BR1574" i="1"/>
  <c r="AU1574" i="1"/>
  <c r="AV1574" i="1" s="1"/>
  <c r="BJ134" i="1" s="1"/>
  <c r="BO795" i="3"/>
  <c r="BQ794" i="3"/>
  <c r="BO1576" i="1"/>
  <c r="BQ1575" i="1"/>
  <c r="AF9" i="1"/>
  <c r="AF402" i="3"/>
  <c r="T401" i="3"/>
  <c r="AE10" i="1"/>
  <c r="T9" i="1"/>
  <c r="U9" i="1" s="1"/>
  <c r="S11" i="1"/>
  <c r="AE403" i="3"/>
  <c r="R404" i="3"/>
  <c r="S404" i="3" s="1"/>
  <c r="AR796" i="3"/>
  <c r="AS797" i="3"/>
  <c r="R13" i="1"/>
  <c r="AS793" i="1"/>
  <c r="AR792" i="1"/>
  <c r="AT793" i="3" l="1"/>
  <c r="BR794" i="3"/>
  <c r="AU794" i="3"/>
  <c r="BH69" i="3"/>
  <c r="AW792" i="3"/>
  <c r="BI69" i="3"/>
  <c r="AW793" i="3"/>
  <c r="BR1575" i="1"/>
  <c r="AU1575" i="1"/>
  <c r="AV1575" i="1" s="1"/>
  <c r="BK134" i="1" s="1"/>
  <c r="BL134" i="1" s="1"/>
  <c r="BO796" i="3"/>
  <c r="BQ795" i="3"/>
  <c r="BO1577" i="1"/>
  <c r="BQ1576" i="1"/>
  <c r="AF10" i="1"/>
  <c r="AF403" i="3"/>
  <c r="T402" i="3"/>
  <c r="AE11" i="1"/>
  <c r="T10" i="1"/>
  <c r="U10" i="1" s="1"/>
  <c r="S12" i="1"/>
  <c r="AR797" i="3"/>
  <c r="AS798" i="3"/>
  <c r="AE404" i="3"/>
  <c r="R405" i="3"/>
  <c r="S405" i="3" s="1"/>
  <c r="R14" i="1"/>
  <c r="AS794" i="1"/>
  <c r="AR793" i="1"/>
  <c r="AT794" i="3" l="1"/>
  <c r="AV794" i="3"/>
  <c r="BR795" i="3"/>
  <c r="AU795" i="3"/>
  <c r="AV795" i="3" s="1"/>
  <c r="BR1576" i="1"/>
  <c r="AU1576" i="1"/>
  <c r="AV1576" i="1" s="1"/>
  <c r="AZ135" i="1" s="1"/>
  <c r="BQ796" i="3"/>
  <c r="BO797" i="3"/>
  <c r="BO1578" i="1"/>
  <c r="BQ1577" i="1"/>
  <c r="AF11" i="1"/>
  <c r="AF404" i="3"/>
  <c r="T403" i="3"/>
  <c r="AE12" i="1"/>
  <c r="T11" i="1"/>
  <c r="U11" i="1" s="1"/>
  <c r="S13" i="1"/>
  <c r="R15" i="1"/>
  <c r="AE405" i="3"/>
  <c r="R406" i="3"/>
  <c r="S406" i="3" s="1"/>
  <c r="AR798" i="3"/>
  <c r="AS799" i="3"/>
  <c r="AS795" i="1"/>
  <c r="AR794" i="1"/>
  <c r="BR796" i="3" l="1"/>
  <c r="AU796" i="3"/>
  <c r="BK69" i="3"/>
  <c r="AW795" i="3"/>
  <c r="BJ69" i="3"/>
  <c r="AW794" i="3"/>
  <c r="AT795" i="3"/>
  <c r="BR1577" i="1"/>
  <c r="AU1577" i="1"/>
  <c r="AV1577" i="1" s="1"/>
  <c r="BA135" i="1" s="1"/>
  <c r="BO798" i="3"/>
  <c r="BQ797" i="3"/>
  <c r="BO1579" i="1"/>
  <c r="BQ1578" i="1"/>
  <c r="AF12" i="1"/>
  <c r="AF405" i="3"/>
  <c r="T404" i="3"/>
  <c r="T12" i="1"/>
  <c r="U12" i="1" s="1"/>
  <c r="AE13" i="1"/>
  <c r="S14" i="1"/>
  <c r="S15" i="1" s="1"/>
  <c r="R16" i="1"/>
  <c r="R17" i="1" s="1"/>
  <c r="AE406" i="3"/>
  <c r="R407" i="3"/>
  <c r="S407" i="3" s="1"/>
  <c r="AR799" i="3"/>
  <c r="AS800" i="3"/>
  <c r="AS796" i="1"/>
  <c r="AR795" i="1"/>
  <c r="BR797" i="3" l="1"/>
  <c r="AU797" i="3"/>
  <c r="AV797" i="3" s="1"/>
  <c r="BL69" i="3"/>
  <c r="BM69" i="3"/>
  <c r="AP70" i="3" s="1"/>
  <c r="AV796" i="3"/>
  <c r="AT796" i="3"/>
  <c r="AT797" i="3" s="1"/>
  <c r="BR1578" i="1"/>
  <c r="AU1578" i="1"/>
  <c r="AV1578" i="1" s="1"/>
  <c r="BB135" i="1" s="1"/>
  <c r="BQ798" i="3"/>
  <c r="BO799" i="3"/>
  <c r="BO1580" i="1"/>
  <c r="BQ1579" i="1"/>
  <c r="AF13" i="1"/>
  <c r="AF406" i="3"/>
  <c r="T405" i="3"/>
  <c r="AE14" i="1"/>
  <c r="AE15" i="1"/>
  <c r="T14" i="1"/>
  <c r="T13" i="1"/>
  <c r="U13" i="1" s="1"/>
  <c r="S16" i="1"/>
  <c r="AE407" i="3"/>
  <c r="R408" i="3"/>
  <c r="S408" i="3" s="1"/>
  <c r="AS801" i="3"/>
  <c r="AR800" i="3"/>
  <c r="R18" i="1"/>
  <c r="AS797" i="1"/>
  <c r="AR796" i="1"/>
  <c r="AZ70" i="3" l="1"/>
  <c r="AW796" i="3"/>
  <c r="BA70" i="3"/>
  <c r="AW797" i="3"/>
  <c r="BR798" i="3"/>
  <c r="AU798" i="3"/>
  <c r="BR1579" i="1"/>
  <c r="AU1579" i="1"/>
  <c r="AV1579" i="1" s="1"/>
  <c r="BC135" i="1" s="1"/>
  <c r="BQ799" i="3"/>
  <c r="BO800" i="3"/>
  <c r="BO1581" i="1"/>
  <c r="BQ1580" i="1"/>
  <c r="AF14" i="1"/>
  <c r="AF15" i="1" s="1"/>
  <c r="AF407" i="3"/>
  <c r="T406" i="3"/>
  <c r="U14" i="1"/>
  <c r="AE16" i="1"/>
  <c r="T15" i="1"/>
  <c r="S17" i="1"/>
  <c r="AE408" i="3"/>
  <c r="R409" i="3"/>
  <c r="S409" i="3" s="1"/>
  <c r="AR801" i="3"/>
  <c r="AS802" i="3"/>
  <c r="R19" i="1"/>
  <c r="AS798" i="1"/>
  <c r="AR797" i="1"/>
  <c r="BR799" i="3" l="1"/>
  <c r="AU799" i="3"/>
  <c r="AV799" i="3" s="1"/>
  <c r="AT798" i="3"/>
  <c r="AV798" i="3"/>
  <c r="BR1580" i="1"/>
  <c r="AU1580" i="1"/>
  <c r="AV1580" i="1" s="1"/>
  <c r="BD135" i="1" s="1"/>
  <c r="BO801" i="3"/>
  <c r="BQ800" i="3"/>
  <c r="BO1582" i="1"/>
  <c r="BQ1581" i="1"/>
  <c r="AF408" i="3"/>
  <c r="U15" i="1"/>
  <c r="AF16" i="1"/>
  <c r="T407" i="3"/>
  <c r="T16" i="1"/>
  <c r="AE17" i="1"/>
  <c r="S18" i="1"/>
  <c r="AE409" i="3"/>
  <c r="R410" i="3"/>
  <c r="S410" i="3" s="1"/>
  <c r="AR802" i="3"/>
  <c r="AS803" i="3"/>
  <c r="R20" i="1"/>
  <c r="AS799" i="1"/>
  <c r="AR798" i="1"/>
  <c r="AT799" i="3" l="1"/>
  <c r="BC70" i="3"/>
  <c r="AW799" i="3"/>
  <c r="BB70" i="3"/>
  <c r="AW798" i="3"/>
  <c r="BR800" i="3"/>
  <c r="AU800" i="3"/>
  <c r="BR1581" i="1"/>
  <c r="AU1581" i="1"/>
  <c r="AV1581" i="1" s="1"/>
  <c r="BE135" i="1" s="1"/>
  <c r="BO802" i="3"/>
  <c r="BQ801" i="3"/>
  <c r="BO1583" i="1"/>
  <c r="BQ1582" i="1"/>
  <c r="AF17" i="1"/>
  <c r="AF409" i="3"/>
  <c r="U16" i="1"/>
  <c r="T408" i="3"/>
  <c r="AE18" i="1"/>
  <c r="T17" i="1"/>
  <c r="S19" i="1"/>
  <c r="AS804" i="3"/>
  <c r="AR803" i="3"/>
  <c r="AE410" i="3"/>
  <c r="R411" i="3"/>
  <c r="S411" i="3" s="1"/>
  <c r="R21" i="1"/>
  <c r="AS800" i="1"/>
  <c r="AR799" i="1"/>
  <c r="BR801" i="3" l="1"/>
  <c r="AU801" i="3"/>
  <c r="AV801" i="3" s="1"/>
  <c r="AV800" i="3"/>
  <c r="AT800" i="3"/>
  <c r="BR1582" i="1"/>
  <c r="AU1582" i="1"/>
  <c r="AV1582" i="1" s="1"/>
  <c r="BF135" i="1" s="1"/>
  <c r="BQ802" i="3"/>
  <c r="BO803" i="3"/>
  <c r="BO1584" i="1"/>
  <c r="BQ1583" i="1"/>
  <c r="AF18" i="1"/>
  <c r="AF410" i="3"/>
  <c r="U17" i="1"/>
  <c r="T409" i="3"/>
  <c r="AE19" i="1"/>
  <c r="T18" i="1"/>
  <c r="S20" i="1"/>
  <c r="AE411" i="3"/>
  <c r="R412" i="3"/>
  <c r="S412" i="3" s="1"/>
  <c r="AR804" i="3"/>
  <c r="AS805" i="3"/>
  <c r="R22" i="1"/>
  <c r="AS801" i="1"/>
  <c r="AR800" i="1"/>
  <c r="BR802" i="3" l="1"/>
  <c r="AU802" i="3"/>
  <c r="AV802" i="3" s="1"/>
  <c r="AT801" i="3"/>
  <c r="BD70" i="3"/>
  <c r="AW800" i="3"/>
  <c r="BE70" i="3"/>
  <c r="AW801" i="3"/>
  <c r="BR1583" i="1"/>
  <c r="AU1583" i="1"/>
  <c r="AV1583" i="1" s="1"/>
  <c r="BG135" i="1" s="1"/>
  <c r="BO804" i="3"/>
  <c r="BQ803" i="3"/>
  <c r="BO1585" i="1"/>
  <c r="BQ1584" i="1"/>
  <c r="AF19" i="1"/>
  <c r="AF411" i="3"/>
  <c r="U18" i="1"/>
  <c r="T410" i="3"/>
  <c r="AE20" i="1"/>
  <c r="T19" i="1"/>
  <c r="S21" i="1"/>
  <c r="AR805" i="3"/>
  <c r="AS806" i="3"/>
  <c r="AE412" i="3"/>
  <c r="R413" i="3"/>
  <c r="S413" i="3" s="1"/>
  <c r="R23" i="1"/>
  <c r="AS802" i="1"/>
  <c r="AR801" i="1"/>
  <c r="AT802" i="3" l="1"/>
  <c r="BF70" i="3"/>
  <c r="AW802" i="3"/>
  <c r="BR803" i="3"/>
  <c r="AU803" i="3"/>
  <c r="AV803" i="3" s="1"/>
  <c r="BR1584" i="1"/>
  <c r="AU1584" i="1"/>
  <c r="AV1584" i="1" s="1"/>
  <c r="BH135" i="1" s="1"/>
  <c r="U19" i="1"/>
  <c r="BQ804" i="3"/>
  <c r="BO805" i="3"/>
  <c r="BO1586" i="1"/>
  <c r="BQ1585" i="1"/>
  <c r="AF20" i="1"/>
  <c r="AF412" i="3"/>
  <c r="T411" i="3"/>
  <c r="AE21" i="1"/>
  <c r="T20" i="1"/>
  <c r="S22" i="1"/>
  <c r="AS807" i="3"/>
  <c r="AR806" i="3"/>
  <c r="AE413" i="3"/>
  <c r="R414" i="3"/>
  <c r="S414" i="3" s="1"/>
  <c r="R24" i="1"/>
  <c r="AS803" i="1"/>
  <c r="AR802" i="1"/>
  <c r="AT803" i="3" l="1"/>
  <c r="BR804" i="3"/>
  <c r="AU804" i="3"/>
  <c r="BG70" i="3"/>
  <c r="AW803" i="3"/>
  <c r="BR1585" i="1"/>
  <c r="AU1585" i="1"/>
  <c r="AV1585" i="1" s="1"/>
  <c r="BI135" i="1" s="1"/>
  <c r="U20" i="1"/>
  <c r="BQ805" i="3"/>
  <c r="BO806" i="3"/>
  <c r="BO1587" i="1"/>
  <c r="BQ1586" i="1"/>
  <c r="AF21" i="1"/>
  <c r="AF413" i="3"/>
  <c r="T412" i="3"/>
  <c r="AE22" i="1"/>
  <c r="T21" i="1"/>
  <c r="S23" i="1"/>
  <c r="AR807" i="3"/>
  <c r="AS808" i="3"/>
  <c r="AE414" i="3"/>
  <c r="R415" i="3"/>
  <c r="S415" i="3" s="1"/>
  <c r="R25" i="1"/>
  <c r="AS804" i="1"/>
  <c r="AR803" i="1"/>
  <c r="AT804" i="3" l="1"/>
  <c r="AV804" i="3"/>
  <c r="BR805" i="3"/>
  <c r="AU805" i="3"/>
  <c r="AV805" i="3" s="1"/>
  <c r="BR1586" i="1"/>
  <c r="AU1586" i="1"/>
  <c r="AV1586" i="1" s="1"/>
  <c r="BJ135" i="1" s="1"/>
  <c r="U21" i="1"/>
  <c r="BQ806" i="3"/>
  <c r="BO807" i="3"/>
  <c r="BO1588" i="1"/>
  <c r="BQ1587" i="1"/>
  <c r="AF22" i="1"/>
  <c r="AF414" i="3"/>
  <c r="T413" i="3"/>
  <c r="AE23" i="1"/>
  <c r="T22" i="1"/>
  <c r="S24" i="1"/>
  <c r="AE415" i="3"/>
  <c r="R416" i="3"/>
  <c r="S416" i="3" s="1"/>
  <c r="AS809" i="3"/>
  <c r="AR808" i="3"/>
  <c r="R26" i="1"/>
  <c r="AS805" i="1"/>
  <c r="AR804" i="1"/>
  <c r="U22" i="1" l="1"/>
  <c r="BR806" i="3"/>
  <c r="AU806" i="3"/>
  <c r="BI70" i="3"/>
  <c r="AW805" i="3"/>
  <c r="BH70" i="3"/>
  <c r="AW804" i="3"/>
  <c r="AT805" i="3"/>
  <c r="BR1587" i="1"/>
  <c r="AU1587" i="1"/>
  <c r="AV1587" i="1" s="1"/>
  <c r="BK135" i="1" s="1"/>
  <c r="BL135" i="1" s="1"/>
  <c r="BO808" i="3"/>
  <c r="BQ807" i="3"/>
  <c r="BO1589" i="1"/>
  <c r="BQ1588" i="1"/>
  <c r="AF23" i="1"/>
  <c r="AF415" i="3"/>
  <c r="T414" i="3"/>
  <c r="AE24" i="1"/>
  <c r="T23" i="1"/>
  <c r="S25" i="1"/>
  <c r="AE416" i="3"/>
  <c r="R417" i="3"/>
  <c r="S417" i="3" s="1"/>
  <c r="AR809" i="3"/>
  <c r="AS810" i="3"/>
  <c r="R27" i="1"/>
  <c r="AS806" i="1"/>
  <c r="AR805" i="1"/>
  <c r="U23" i="1" l="1"/>
  <c r="BR807" i="3"/>
  <c r="AU807" i="3"/>
  <c r="AV807" i="3" s="1"/>
  <c r="AV806" i="3"/>
  <c r="AT806" i="3"/>
  <c r="AT807" i="3" s="1"/>
  <c r="BR1588" i="1"/>
  <c r="AU1588" i="1"/>
  <c r="AV1588" i="1" s="1"/>
  <c r="AZ136" i="1" s="1"/>
  <c r="BQ808" i="3"/>
  <c r="BO809" i="3"/>
  <c r="BO1590" i="1"/>
  <c r="BQ1589" i="1"/>
  <c r="AF24" i="1"/>
  <c r="AF416" i="3"/>
  <c r="T415" i="3"/>
  <c r="T24" i="1"/>
  <c r="U24" i="1" s="1"/>
  <c r="AE25" i="1"/>
  <c r="S26" i="1"/>
  <c r="AR810" i="3"/>
  <c r="AS811" i="3"/>
  <c r="AE417" i="3"/>
  <c r="R418" i="3"/>
  <c r="S418" i="3" s="1"/>
  <c r="R28" i="1"/>
  <c r="AS807" i="1"/>
  <c r="AR806" i="1"/>
  <c r="BR808" i="3" l="1"/>
  <c r="AU808" i="3"/>
  <c r="AV808" i="3" s="1"/>
  <c r="BJ70" i="3"/>
  <c r="AW806" i="3"/>
  <c r="BK70" i="3"/>
  <c r="AW807" i="3"/>
  <c r="BR1589" i="1"/>
  <c r="AU1589" i="1"/>
  <c r="AV1589" i="1" s="1"/>
  <c r="BA136" i="1" s="1"/>
  <c r="BQ809" i="3"/>
  <c r="BO810" i="3"/>
  <c r="BO1591" i="1"/>
  <c r="BQ1590" i="1"/>
  <c r="AF25" i="1"/>
  <c r="AF417" i="3"/>
  <c r="T416" i="3"/>
  <c r="AE26" i="1"/>
  <c r="T25" i="1"/>
  <c r="U25" i="1" s="1"/>
  <c r="S27" i="1"/>
  <c r="AE418" i="3"/>
  <c r="R419" i="3"/>
  <c r="S419" i="3" s="1"/>
  <c r="AS812" i="3"/>
  <c r="AR811" i="3"/>
  <c r="R29" i="1"/>
  <c r="AS808" i="1"/>
  <c r="AR807" i="1"/>
  <c r="AT808" i="3" l="1"/>
  <c r="BR809" i="3"/>
  <c r="AU809" i="3"/>
  <c r="AV809" i="3" s="1"/>
  <c r="BL70" i="3"/>
  <c r="BM70" i="3"/>
  <c r="AP71" i="3" s="1"/>
  <c r="AZ71" i="3"/>
  <c r="AW808" i="3"/>
  <c r="BR1590" i="1"/>
  <c r="AU1590" i="1"/>
  <c r="AV1590" i="1" s="1"/>
  <c r="BB136" i="1" s="1"/>
  <c r="BO811" i="3"/>
  <c r="BQ810" i="3"/>
  <c r="BO1592" i="1"/>
  <c r="BQ1591" i="1"/>
  <c r="AF26" i="1"/>
  <c r="AF418" i="3"/>
  <c r="T417" i="3"/>
  <c r="AE27" i="1"/>
  <c r="T26" i="1"/>
  <c r="U26" i="1" s="1"/>
  <c r="S28" i="1"/>
  <c r="AR812" i="3"/>
  <c r="AS813" i="3"/>
  <c r="AE419" i="3"/>
  <c r="R420" i="3"/>
  <c r="S420" i="3" s="1"/>
  <c r="R30" i="1"/>
  <c r="AS809" i="1"/>
  <c r="AR808" i="1"/>
  <c r="AT809" i="3" l="1"/>
  <c r="BA71" i="3"/>
  <c r="AW809" i="3"/>
  <c r="BR810" i="3"/>
  <c r="AU810" i="3"/>
  <c r="BR1591" i="1"/>
  <c r="AU1591" i="1"/>
  <c r="AV1591" i="1" s="1"/>
  <c r="BC136" i="1" s="1"/>
  <c r="BQ811" i="3"/>
  <c r="BO812" i="3"/>
  <c r="BO1593" i="1"/>
  <c r="BQ1592" i="1"/>
  <c r="AF27" i="1"/>
  <c r="AF419" i="3"/>
  <c r="T418" i="3"/>
  <c r="AE28" i="1"/>
  <c r="T27" i="1"/>
  <c r="U27" i="1" s="1"/>
  <c r="S29" i="1"/>
  <c r="AE420" i="3"/>
  <c r="R421" i="3"/>
  <c r="S421" i="3" s="1"/>
  <c r="AR813" i="3"/>
  <c r="AS814" i="3"/>
  <c r="R31" i="1"/>
  <c r="AS810" i="1"/>
  <c r="AR809" i="1"/>
  <c r="BR811" i="3" l="1"/>
  <c r="AU811" i="3"/>
  <c r="AV811" i="3" s="1"/>
  <c r="AV810" i="3"/>
  <c r="AT810" i="3"/>
  <c r="AT811" i="3" s="1"/>
  <c r="BR1592" i="1"/>
  <c r="AU1592" i="1"/>
  <c r="AV1592" i="1" s="1"/>
  <c r="BD136" i="1" s="1"/>
  <c r="BQ812" i="3"/>
  <c r="BO813" i="3"/>
  <c r="BO1594" i="1"/>
  <c r="BQ1593" i="1"/>
  <c r="AF28" i="1"/>
  <c r="AF420" i="3"/>
  <c r="T419" i="3"/>
  <c r="AE29" i="1"/>
  <c r="T28" i="1"/>
  <c r="U28" i="1" s="1"/>
  <c r="S30" i="1"/>
  <c r="AS815" i="3"/>
  <c r="AR814" i="3"/>
  <c r="AE421" i="3"/>
  <c r="R422" i="3"/>
  <c r="S422" i="3" s="1"/>
  <c r="R32" i="1"/>
  <c r="AS811" i="1"/>
  <c r="AR810" i="1"/>
  <c r="BB71" i="3" l="1"/>
  <c r="AW810" i="3"/>
  <c r="BR812" i="3"/>
  <c r="AU812" i="3"/>
  <c r="BC71" i="3"/>
  <c r="AW811" i="3"/>
  <c r="BR1593" i="1"/>
  <c r="AU1593" i="1"/>
  <c r="AV1593" i="1" s="1"/>
  <c r="BE136" i="1" s="1"/>
  <c r="BO814" i="3"/>
  <c r="BQ813" i="3"/>
  <c r="BO1595" i="1"/>
  <c r="BQ1594" i="1"/>
  <c r="AF29" i="1"/>
  <c r="AF421" i="3"/>
  <c r="T420" i="3"/>
  <c r="AE30" i="1"/>
  <c r="T29" i="1"/>
  <c r="U29" i="1" s="1"/>
  <c r="S31" i="1"/>
  <c r="AR815" i="3"/>
  <c r="AS816" i="3"/>
  <c r="AE422" i="3"/>
  <c r="R423" i="3"/>
  <c r="S423" i="3" s="1"/>
  <c r="R33" i="1"/>
  <c r="AS812" i="1"/>
  <c r="AR811" i="1"/>
  <c r="AT812" i="3" l="1"/>
  <c r="AV812" i="3"/>
  <c r="BR813" i="3"/>
  <c r="AU813" i="3"/>
  <c r="AV813" i="3" s="1"/>
  <c r="BR1594" i="1"/>
  <c r="AU1594" i="1"/>
  <c r="AV1594" i="1" s="1"/>
  <c r="BF136" i="1" s="1"/>
  <c r="BQ814" i="3"/>
  <c r="BO815" i="3"/>
  <c r="BO1596" i="1"/>
  <c r="BQ1595" i="1"/>
  <c r="AF30" i="1"/>
  <c r="AF422" i="3"/>
  <c r="T421" i="3"/>
  <c r="AE31" i="1"/>
  <c r="T30" i="1"/>
  <c r="U30" i="1" s="1"/>
  <c r="S32" i="1"/>
  <c r="AE423" i="3"/>
  <c r="R424" i="3"/>
  <c r="S424" i="3" s="1"/>
  <c r="AR816" i="3"/>
  <c r="AS817" i="3"/>
  <c r="R34" i="1"/>
  <c r="AS813" i="1"/>
  <c r="AR812" i="1"/>
  <c r="BD71" i="3" l="1"/>
  <c r="AW812" i="3"/>
  <c r="BR814" i="3"/>
  <c r="AU814" i="3"/>
  <c r="BE71" i="3"/>
  <c r="AW813" i="3"/>
  <c r="AT813" i="3"/>
  <c r="BR1595" i="1"/>
  <c r="AU1595" i="1"/>
  <c r="AV1595" i="1" s="1"/>
  <c r="BG136" i="1" s="1"/>
  <c r="BQ815" i="3"/>
  <c r="BO816" i="3"/>
  <c r="BO1597" i="1"/>
  <c r="BQ1596" i="1"/>
  <c r="AF31" i="1"/>
  <c r="AF423" i="3"/>
  <c r="T422" i="3"/>
  <c r="AE32" i="1"/>
  <c r="T31" i="1"/>
  <c r="U31" i="1" s="1"/>
  <c r="S33" i="1"/>
  <c r="AR817" i="3"/>
  <c r="AS818" i="3"/>
  <c r="AE424" i="3"/>
  <c r="R425" i="3"/>
  <c r="S425" i="3" s="1"/>
  <c r="R35" i="1"/>
  <c r="AS814" i="1"/>
  <c r="AR813" i="1"/>
  <c r="BR815" i="3" l="1"/>
  <c r="AU815" i="3"/>
  <c r="AV815" i="3" s="1"/>
  <c r="AT814" i="3"/>
  <c r="AV814" i="3"/>
  <c r="BR1596" i="1"/>
  <c r="AU1596" i="1"/>
  <c r="AV1596" i="1" s="1"/>
  <c r="BH136" i="1" s="1"/>
  <c r="BQ816" i="3"/>
  <c r="BO817" i="3"/>
  <c r="BO1598" i="1"/>
  <c r="BQ1597" i="1"/>
  <c r="AF32" i="1"/>
  <c r="AF424" i="3"/>
  <c r="T423" i="3"/>
  <c r="AE33" i="1"/>
  <c r="T32" i="1"/>
  <c r="U32" i="1" s="1"/>
  <c r="S34" i="1"/>
  <c r="AE425" i="3"/>
  <c r="R426" i="3"/>
  <c r="S426" i="3" s="1"/>
  <c r="AR818" i="3"/>
  <c r="AS819" i="3"/>
  <c r="R36" i="1"/>
  <c r="AS815" i="1"/>
  <c r="AR814" i="1"/>
  <c r="AT815" i="3" l="1"/>
  <c r="BF71" i="3"/>
  <c r="AW814" i="3"/>
  <c r="BG71" i="3"/>
  <c r="AW815" i="3"/>
  <c r="BR816" i="3"/>
  <c r="AU816" i="3"/>
  <c r="AV816" i="3" s="1"/>
  <c r="BR1597" i="1"/>
  <c r="AU1597" i="1"/>
  <c r="AV1597" i="1" s="1"/>
  <c r="BI136" i="1" s="1"/>
  <c r="BO818" i="3"/>
  <c r="BQ817" i="3"/>
  <c r="BO1599" i="1"/>
  <c r="BQ1598" i="1"/>
  <c r="AF33" i="1"/>
  <c r="AF425" i="3"/>
  <c r="T424" i="3"/>
  <c r="AE34" i="1"/>
  <c r="T33" i="1"/>
  <c r="U33" i="1" s="1"/>
  <c r="S35" i="1"/>
  <c r="AR819" i="3"/>
  <c r="AS820" i="3"/>
  <c r="AE426" i="3"/>
  <c r="R427" i="3"/>
  <c r="S427" i="3" s="1"/>
  <c r="R37" i="1"/>
  <c r="AS816" i="1"/>
  <c r="AR815" i="1"/>
  <c r="AT816" i="3" l="1"/>
  <c r="BH71" i="3"/>
  <c r="AW816" i="3"/>
  <c r="BR817" i="3"/>
  <c r="AU817" i="3"/>
  <c r="AV817" i="3" s="1"/>
  <c r="BR1598" i="1"/>
  <c r="AU1598" i="1"/>
  <c r="AV1598" i="1" s="1"/>
  <c r="BJ136" i="1" s="1"/>
  <c r="BO819" i="3"/>
  <c r="BQ818" i="3"/>
  <c r="BO1600" i="1"/>
  <c r="BQ1599" i="1"/>
  <c r="AF34" i="1"/>
  <c r="AF426" i="3"/>
  <c r="T425" i="3"/>
  <c r="AE35" i="1"/>
  <c r="T34" i="1"/>
  <c r="U34" i="1" s="1"/>
  <c r="S36" i="1"/>
  <c r="AS821" i="3"/>
  <c r="AR820" i="3"/>
  <c r="AE427" i="3"/>
  <c r="R428" i="3"/>
  <c r="S428" i="3" s="1"/>
  <c r="R38" i="1"/>
  <c r="AS817" i="1"/>
  <c r="AR816" i="1"/>
  <c r="BI71" i="3" l="1"/>
  <c r="AW817" i="3"/>
  <c r="BR818" i="3"/>
  <c r="AU818" i="3"/>
  <c r="AT817" i="3"/>
  <c r="BR1599" i="1"/>
  <c r="AU1599" i="1"/>
  <c r="AV1599" i="1" s="1"/>
  <c r="BK136" i="1" s="1"/>
  <c r="BL136" i="1" s="1"/>
  <c r="BQ819" i="3"/>
  <c r="BO820" i="3"/>
  <c r="BO1601" i="1"/>
  <c r="BQ1600" i="1"/>
  <c r="AF35" i="1"/>
  <c r="AF427" i="3"/>
  <c r="T426" i="3"/>
  <c r="AE36" i="1"/>
  <c r="T35" i="1"/>
  <c r="U35" i="1" s="1"/>
  <c r="S37" i="1"/>
  <c r="AE428" i="3"/>
  <c r="R429" i="3"/>
  <c r="S429" i="3" s="1"/>
  <c r="AR821" i="3"/>
  <c r="AS822" i="3"/>
  <c r="R39" i="1"/>
  <c r="AS818" i="1"/>
  <c r="AR817" i="1"/>
  <c r="AV818" i="3" l="1"/>
  <c r="AT818" i="3"/>
  <c r="BR819" i="3"/>
  <c r="AU819" i="3"/>
  <c r="AV819" i="3" s="1"/>
  <c r="BR1600" i="1"/>
  <c r="AU1600" i="1"/>
  <c r="AV1600" i="1" s="1"/>
  <c r="AZ137" i="1" s="1"/>
  <c r="BO821" i="3"/>
  <c r="BQ820" i="3"/>
  <c r="BO1602" i="1"/>
  <c r="BQ1601" i="1"/>
  <c r="AF36" i="1"/>
  <c r="AF428" i="3"/>
  <c r="T427" i="3"/>
  <c r="AE37" i="1"/>
  <c r="S38" i="1"/>
  <c r="T36" i="1"/>
  <c r="U36" i="1" s="1"/>
  <c r="AE429" i="3"/>
  <c r="R430" i="3"/>
  <c r="S430" i="3" s="1"/>
  <c r="AR822" i="3"/>
  <c r="AS823" i="3"/>
  <c r="R40" i="1"/>
  <c r="AS819" i="1"/>
  <c r="AR818" i="1"/>
  <c r="BR820" i="3" l="1"/>
  <c r="AU820" i="3"/>
  <c r="BK71" i="3"/>
  <c r="AW819" i="3"/>
  <c r="AT819" i="3"/>
  <c r="BJ71" i="3"/>
  <c r="BL71" i="3" s="1"/>
  <c r="AW818" i="3"/>
  <c r="BR1601" i="1"/>
  <c r="AU1601" i="1"/>
  <c r="AV1601" i="1" s="1"/>
  <c r="BA137" i="1" s="1"/>
  <c r="BQ821" i="3"/>
  <c r="BO822" i="3"/>
  <c r="BO1603" i="1"/>
  <c r="BQ1602" i="1"/>
  <c r="AF37" i="1"/>
  <c r="AF429" i="3"/>
  <c r="T428" i="3"/>
  <c r="AE38" i="1"/>
  <c r="S39" i="1"/>
  <c r="T37" i="1"/>
  <c r="U37" i="1" s="1"/>
  <c r="AS824" i="3"/>
  <c r="AR823" i="3"/>
  <c r="AE430" i="3"/>
  <c r="R431" i="3"/>
  <c r="S431" i="3" s="1"/>
  <c r="R41" i="1"/>
  <c r="AS820" i="1"/>
  <c r="AR819" i="1"/>
  <c r="BR821" i="3" l="1"/>
  <c r="AU821" i="3"/>
  <c r="AV821" i="3" s="1"/>
  <c r="BM71" i="3"/>
  <c r="AP72" i="3" s="1"/>
  <c r="AV820" i="3"/>
  <c r="AT820" i="3"/>
  <c r="BR1602" i="1"/>
  <c r="AU1602" i="1"/>
  <c r="AV1602" i="1" s="1"/>
  <c r="BB137" i="1" s="1"/>
  <c r="BO823" i="3"/>
  <c r="BQ822" i="3"/>
  <c r="BO1604" i="1"/>
  <c r="BQ1603" i="1"/>
  <c r="AF38" i="1"/>
  <c r="AF430" i="3"/>
  <c r="T429" i="3"/>
  <c r="AE39" i="1"/>
  <c r="T38" i="1"/>
  <c r="U38" i="1" s="1"/>
  <c r="S40" i="1"/>
  <c r="AR824" i="3"/>
  <c r="AS825" i="3"/>
  <c r="AE431" i="3"/>
  <c r="R432" i="3"/>
  <c r="S432" i="3" s="1"/>
  <c r="R42" i="1"/>
  <c r="AS821" i="1"/>
  <c r="AR820" i="1"/>
  <c r="AT821" i="3" l="1"/>
  <c r="BA72" i="3"/>
  <c r="AW821" i="3"/>
  <c r="AZ72" i="3"/>
  <c r="AW820" i="3"/>
  <c r="BR822" i="3"/>
  <c r="AU822" i="3"/>
  <c r="AV822" i="3" s="1"/>
  <c r="BR1603" i="1"/>
  <c r="AU1603" i="1"/>
  <c r="AV1603" i="1" s="1"/>
  <c r="BC137" i="1" s="1"/>
  <c r="BO824" i="3"/>
  <c r="BQ823" i="3"/>
  <c r="BO1605" i="1"/>
  <c r="BQ1604" i="1"/>
  <c r="AF39" i="1"/>
  <c r="AF431" i="3"/>
  <c r="T430" i="3"/>
  <c r="AE40" i="1"/>
  <c r="T39" i="1"/>
  <c r="U39" i="1" s="1"/>
  <c r="S41" i="1"/>
  <c r="AR825" i="3"/>
  <c r="AS826" i="3"/>
  <c r="AE432" i="3"/>
  <c r="R433" i="3"/>
  <c r="S433" i="3" s="1"/>
  <c r="R43" i="1"/>
  <c r="AS822" i="1"/>
  <c r="AR821" i="1"/>
  <c r="BR823" i="3" l="1"/>
  <c r="AU823" i="3"/>
  <c r="AV823" i="3" s="1"/>
  <c r="BB72" i="3"/>
  <c r="AW822" i="3"/>
  <c r="AT822" i="3"/>
  <c r="BR1604" i="1"/>
  <c r="AU1604" i="1"/>
  <c r="AV1604" i="1" s="1"/>
  <c r="BD137" i="1" s="1"/>
  <c r="BO825" i="3"/>
  <c r="BQ824" i="3"/>
  <c r="BO1606" i="1"/>
  <c r="BQ1605" i="1"/>
  <c r="AF40" i="1"/>
  <c r="AF432" i="3"/>
  <c r="T431" i="3"/>
  <c r="AE41" i="1"/>
  <c r="S42" i="1"/>
  <c r="T40" i="1"/>
  <c r="U40" i="1" s="1"/>
  <c r="AS827" i="3"/>
  <c r="AR826" i="3"/>
  <c r="AE433" i="3"/>
  <c r="R434" i="3"/>
  <c r="S434" i="3" s="1"/>
  <c r="R44" i="1"/>
  <c r="AS823" i="1"/>
  <c r="AR822" i="1"/>
  <c r="AT823" i="3" l="1"/>
  <c r="BR824" i="3"/>
  <c r="AU824" i="3"/>
  <c r="BC72" i="3"/>
  <c r="AW823" i="3"/>
  <c r="BR1605" i="1"/>
  <c r="AU1605" i="1"/>
  <c r="AV1605" i="1" s="1"/>
  <c r="BE137" i="1" s="1"/>
  <c r="BQ825" i="3"/>
  <c r="BO826" i="3"/>
  <c r="BO1607" i="1"/>
  <c r="BQ1606" i="1"/>
  <c r="AF41" i="1"/>
  <c r="AF433" i="3"/>
  <c r="T432" i="3"/>
  <c r="AE42" i="1"/>
  <c r="S43" i="1"/>
  <c r="T41" i="1"/>
  <c r="U41" i="1" s="1"/>
  <c r="AR827" i="3"/>
  <c r="AS828" i="3"/>
  <c r="AE434" i="3"/>
  <c r="R435" i="3"/>
  <c r="S435" i="3" s="1"/>
  <c r="R45" i="1"/>
  <c r="AS824" i="1"/>
  <c r="AR823" i="1"/>
  <c r="AT824" i="3" l="1"/>
  <c r="AV824" i="3"/>
  <c r="BR825" i="3"/>
  <c r="AU825" i="3"/>
  <c r="AV825" i="3" s="1"/>
  <c r="BR1606" i="1"/>
  <c r="AU1606" i="1"/>
  <c r="AV1606" i="1" s="1"/>
  <c r="BF137" i="1" s="1"/>
  <c r="BO827" i="3"/>
  <c r="BQ826" i="3"/>
  <c r="BO1608" i="1"/>
  <c r="BQ1607" i="1"/>
  <c r="AF42" i="1"/>
  <c r="AF434" i="3"/>
  <c r="T433" i="3"/>
  <c r="AE43" i="1"/>
  <c r="T42" i="1"/>
  <c r="U42" i="1" s="1"/>
  <c r="S44" i="1"/>
  <c r="AE435" i="3"/>
  <c r="R436" i="3"/>
  <c r="S436" i="3" s="1"/>
  <c r="AR828" i="3"/>
  <c r="AS829" i="3"/>
  <c r="R46" i="1"/>
  <c r="AS825" i="1"/>
  <c r="AR824" i="1"/>
  <c r="BE72" i="3" l="1"/>
  <c r="AW825" i="3"/>
  <c r="BD72" i="3"/>
  <c r="AW824" i="3"/>
  <c r="AT825" i="3"/>
  <c r="BR826" i="3"/>
  <c r="AU826" i="3"/>
  <c r="BR1607" i="1"/>
  <c r="AU1607" i="1"/>
  <c r="AV1607" i="1" s="1"/>
  <c r="BG137" i="1" s="1"/>
  <c r="BO828" i="3"/>
  <c r="BQ827" i="3"/>
  <c r="BO1609" i="1"/>
  <c r="BQ1608" i="1"/>
  <c r="AF43" i="1"/>
  <c r="AF435" i="3"/>
  <c r="T434" i="3"/>
  <c r="AE44" i="1"/>
  <c r="T43" i="1"/>
  <c r="U43" i="1" s="1"/>
  <c r="S45" i="1"/>
  <c r="AE436" i="3"/>
  <c r="R437" i="3"/>
  <c r="S437" i="3" s="1"/>
  <c r="AR829" i="3"/>
  <c r="AS830" i="3"/>
  <c r="R47" i="1"/>
  <c r="AS826" i="1"/>
  <c r="AR825" i="1"/>
  <c r="BR827" i="3" l="1"/>
  <c r="AU827" i="3"/>
  <c r="AV827" i="3" s="1"/>
  <c r="AT826" i="3"/>
  <c r="AV826" i="3"/>
  <c r="BR1608" i="1"/>
  <c r="AU1608" i="1"/>
  <c r="AV1608" i="1" s="1"/>
  <c r="BH137" i="1" s="1"/>
  <c r="BQ828" i="3"/>
  <c r="BO829" i="3"/>
  <c r="BO1610" i="1"/>
  <c r="BQ1609" i="1"/>
  <c r="AF44" i="1"/>
  <c r="AF436" i="3"/>
  <c r="T435" i="3"/>
  <c r="AE45" i="1"/>
  <c r="T44" i="1"/>
  <c r="U44" i="1" s="1"/>
  <c r="S46" i="1"/>
  <c r="AE437" i="3"/>
  <c r="R438" i="3"/>
  <c r="S438" i="3" s="1"/>
  <c r="AR830" i="3"/>
  <c r="AS831" i="3"/>
  <c r="R48" i="1"/>
  <c r="AS827" i="1"/>
  <c r="AR826" i="1"/>
  <c r="BF72" i="3" l="1"/>
  <c r="AW826" i="3"/>
  <c r="AT827" i="3"/>
  <c r="BG72" i="3"/>
  <c r="AW827" i="3"/>
  <c r="BR828" i="3"/>
  <c r="AU828" i="3"/>
  <c r="AV828" i="3" s="1"/>
  <c r="BR1609" i="1"/>
  <c r="AU1609" i="1"/>
  <c r="AV1609" i="1" s="1"/>
  <c r="BI137" i="1" s="1"/>
  <c r="BQ829" i="3"/>
  <c r="BO830" i="3"/>
  <c r="BO1611" i="1"/>
  <c r="BQ1610" i="1"/>
  <c r="AF45" i="1"/>
  <c r="AF437" i="3"/>
  <c r="T436" i="3"/>
  <c r="AE46" i="1"/>
  <c r="T45" i="1"/>
  <c r="U45" i="1" s="1"/>
  <c r="S47" i="1"/>
  <c r="AE438" i="3"/>
  <c r="R439" i="3"/>
  <c r="S439" i="3" s="1"/>
  <c r="AR831" i="3"/>
  <c r="AS832" i="3"/>
  <c r="R49" i="1"/>
  <c r="AS828" i="1"/>
  <c r="AR827" i="1"/>
  <c r="AT828" i="3" l="1"/>
  <c r="BR829" i="3"/>
  <c r="AU829" i="3"/>
  <c r="AV829" i="3" s="1"/>
  <c r="BH72" i="3"/>
  <c r="AW828" i="3"/>
  <c r="BR1610" i="1"/>
  <c r="AU1610" i="1"/>
  <c r="AV1610" i="1" s="1"/>
  <c r="BJ137" i="1" s="1"/>
  <c r="BQ830" i="3"/>
  <c r="BO831" i="3"/>
  <c r="BO1612" i="1"/>
  <c r="BQ1611" i="1"/>
  <c r="AF46" i="1"/>
  <c r="AF438" i="3"/>
  <c r="T437" i="3"/>
  <c r="AE47" i="1"/>
  <c r="S48" i="1"/>
  <c r="T46" i="1"/>
  <c r="U46" i="1" s="1"/>
  <c r="AR832" i="3"/>
  <c r="AS833" i="3"/>
  <c r="AE439" i="3"/>
  <c r="R440" i="3"/>
  <c r="S440" i="3" s="1"/>
  <c r="R50" i="1"/>
  <c r="AS829" i="1"/>
  <c r="AR828" i="1"/>
  <c r="AT829" i="3" l="1"/>
  <c r="BR830" i="3"/>
  <c r="AU830" i="3"/>
  <c r="BI72" i="3"/>
  <c r="AW829" i="3"/>
  <c r="BR1611" i="1"/>
  <c r="AU1611" i="1"/>
  <c r="AV1611" i="1" s="1"/>
  <c r="BK137" i="1" s="1"/>
  <c r="BL137" i="1" s="1"/>
  <c r="BQ831" i="3"/>
  <c r="BO832" i="3"/>
  <c r="BO1613" i="1"/>
  <c r="BQ1612" i="1"/>
  <c r="AF47" i="1"/>
  <c r="AF439" i="3"/>
  <c r="T438" i="3"/>
  <c r="AE48" i="1"/>
  <c r="S49" i="1"/>
  <c r="T47" i="1"/>
  <c r="U47" i="1" s="1"/>
  <c r="AR833" i="3"/>
  <c r="AS834" i="3"/>
  <c r="AE440" i="3"/>
  <c r="R441" i="3"/>
  <c r="S441" i="3" s="1"/>
  <c r="R51" i="1"/>
  <c r="AS830" i="1"/>
  <c r="AR829" i="1"/>
  <c r="BR831" i="3" l="1"/>
  <c r="AU831" i="3"/>
  <c r="AV831" i="3" s="1"/>
  <c r="AV830" i="3"/>
  <c r="AT830" i="3"/>
  <c r="BR1612" i="1"/>
  <c r="AU1612" i="1"/>
  <c r="AV1612" i="1" s="1"/>
  <c r="AZ138" i="1" s="1"/>
  <c r="BO833" i="3"/>
  <c r="BQ832" i="3"/>
  <c r="BO1614" i="1"/>
  <c r="BQ1613" i="1"/>
  <c r="AF48" i="1"/>
  <c r="AF440" i="3"/>
  <c r="T439" i="3"/>
  <c r="AE49" i="1"/>
  <c r="T48" i="1"/>
  <c r="U48" i="1" s="1"/>
  <c r="S50" i="1"/>
  <c r="AR834" i="3"/>
  <c r="AS835" i="3"/>
  <c r="AE441" i="3"/>
  <c r="R442" i="3"/>
  <c r="S442" i="3" s="1"/>
  <c r="R52" i="1"/>
  <c r="AS831" i="1"/>
  <c r="AR830" i="1"/>
  <c r="AT831" i="3" l="1"/>
  <c r="BR832" i="3"/>
  <c r="AU832" i="3"/>
  <c r="AV832" i="3" s="1"/>
  <c r="BJ72" i="3"/>
  <c r="AW830" i="3"/>
  <c r="BK72" i="3"/>
  <c r="AW831" i="3"/>
  <c r="BR1613" i="1"/>
  <c r="AU1613" i="1"/>
  <c r="AV1613" i="1" s="1"/>
  <c r="BA138" i="1" s="1"/>
  <c r="BQ833" i="3"/>
  <c r="BO834" i="3"/>
  <c r="BO1615" i="1"/>
  <c r="BQ1614" i="1"/>
  <c r="AF49" i="1"/>
  <c r="AF441" i="3"/>
  <c r="T440" i="3"/>
  <c r="AE50" i="1"/>
  <c r="S51" i="1"/>
  <c r="T49" i="1"/>
  <c r="U49" i="1" s="1"/>
  <c r="AR835" i="3"/>
  <c r="AS836" i="3"/>
  <c r="R443" i="3"/>
  <c r="S443" i="3" s="1"/>
  <c r="R53" i="1"/>
  <c r="AS832" i="1"/>
  <c r="AR831" i="1"/>
  <c r="AT832" i="3" l="1"/>
  <c r="BR833" i="3"/>
  <c r="AU833" i="3"/>
  <c r="AV833" i="3" s="1"/>
  <c r="AZ73" i="3"/>
  <c r="AW832" i="3"/>
  <c r="BL72" i="3"/>
  <c r="BM72" i="3"/>
  <c r="AP73" i="3" s="1"/>
  <c r="BR1614" i="1"/>
  <c r="AU1614" i="1"/>
  <c r="AV1614" i="1" s="1"/>
  <c r="BB138" i="1" s="1"/>
  <c r="BO835" i="3"/>
  <c r="BQ834" i="3"/>
  <c r="BO1616" i="1"/>
  <c r="BQ1615" i="1"/>
  <c r="AF50" i="1"/>
  <c r="T441" i="3"/>
  <c r="AE442" i="3"/>
  <c r="AE51" i="1"/>
  <c r="S52" i="1"/>
  <c r="T50" i="1"/>
  <c r="U50" i="1" s="1"/>
  <c r="AE443" i="3"/>
  <c r="R444" i="3"/>
  <c r="S444" i="3" s="1"/>
  <c r="AR836" i="3"/>
  <c r="AS837" i="3"/>
  <c r="R54" i="1"/>
  <c r="AS833" i="1"/>
  <c r="AR832" i="1"/>
  <c r="BA73" i="3" l="1"/>
  <c r="AW833" i="3"/>
  <c r="BR834" i="3"/>
  <c r="AU834" i="3"/>
  <c r="AT833" i="3"/>
  <c r="BR1615" i="1"/>
  <c r="AU1615" i="1"/>
  <c r="AV1615" i="1" s="1"/>
  <c r="BC138" i="1" s="1"/>
  <c r="BQ835" i="3"/>
  <c r="BO836" i="3"/>
  <c r="BO1617" i="1"/>
  <c r="BQ1616" i="1"/>
  <c r="AF51" i="1"/>
  <c r="AF442" i="3"/>
  <c r="AF443" i="3" s="1"/>
  <c r="T442" i="3"/>
  <c r="S53" i="1"/>
  <c r="S54" i="1" s="1"/>
  <c r="AE52" i="1"/>
  <c r="T51" i="1"/>
  <c r="U51" i="1" s="1"/>
  <c r="AE444" i="3"/>
  <c r="R445" i="3"/>
  <c r="S445" i="3" s="1"/>
  <c r="AR837" i="3"/>
  <c r="AS838" i="3"/>
  <c r="R55" i="1"/>
  <c r="AS834" i="1"/>
  <c r="AR833" i="1"/>
  <c r="AV834" i="3" l="1"/>
  <c r="AT834" i="3"/>
  <c r="BR835" i="3"/>
  <c r="AU835" i="3"/>
  <c r="AV835" i="3" s="1"/>
  <c r="BR1616" i="1"/>
  <c r="AU1616" i="1"/>
  <c r="AV1616" i="1" s="1"/>
  <c r="BD138" i="1" s="1"/>
  <c r="BO837" i="3"/>
  <c r="BQ836" i="3"/>
  <c r="BO1618" i="1"/>
  <c r="BQ1617" i="1"/>
  <c r="AF52" i="1"/>
  <c r="T52" i="1"/>
  <c r="U52" i="1" s="1"/>
  <c r="AF444" i="3"/>
  <c r="T443" i="3"/>
  <c r="AE54" i="1"/>
  <c r="AE53" i="1"/>
  <c r="S55" i="1"/>
  <c r="T53" i="1"/>
  <c r="AE445" i="3"/>
  <c r="R446" i="3"/>
  <c r="S446" i="3" s="1"/>
  <c r="AR838" i="3"/>
  <c r="AS839" i="3"/>
  <c r="R56" i="1"/>
  <c r="AS835" i="1"/>
  <c r="AR834" i="1"/>
  <c r="BR836" i="3" l="1"/>
  <c r="AU836" i="3"/>
  <c r="AV836" i="3" s="1"/>
  <c r="BC73" i="3"/>
  <c r="AW835" i="3"/>
  <c r="AT835" i="3"/>
  <c r="BB73" i="3"/>
  <c r="AW834" i="3"/>
  <c r="BR1617" i="1"/>
  <c r="AU1617" i="1"/>
  <c r="AV1617" i="1" s="1"/>
  <c r="BE138" i="1" s="1"/>
  <c r="BO838" i="3"/>
  <c r="BQ837" i="3"/>
  <c r="BO1619" i="1"/>
  <c r="BQ1618" i="1"/>
  <c r="AF53" i="1"/>
  <c r="AF54" i="1" s="1"/>
  <c r="AF445" i="3"/>
  <c r="T444" i="3"/>
  <c r="U53" i="1"/>
  <c r="S56" i="1"/>
  <c r="AE56" i="1" s="1"/>
  <c r="T54" i="1"/>
  <c r="AE55" i="1"/>
  <c r="AE446" i="3"/>
  <c r="R447" i="3"/>
  <c r="S447" i="3" s="1"/>
  <c r="AR839" i="3"/>
  <c r="AS840" i="3"/>
  <c r="R57" i="1"/>
  <c r="AS836" i="1"/>
  <c r="AR835" i="1"/>
  <c r="AT836" i="3" l="1"/>
  <c r="BR837" i="3"/>
  <c r="AU837" i="3"/>
  <c r="AV837" i="3" s="1"/>
  <c r="BD73" i="3"/>
  <c r="AW836" i="3"/>
  <c r="BR1618" i="1"/>
  <c r="AU1618" i="1"/>
  <c r="AV1618" i="1" s="1"/>
  <c r="BF138" i="1" s="1"/>
  <c r="BO839" i="3"/>
  <c r="BQ838" i="3"/>
  <c r="BO1620" i="1"/>
  <c r="BQ1619" i="1"/>
  <c r="U54" i="1"/>
  <c r="T55" i="1"/>
  <c r="AF446" i="3"/>
  <c r="T445" i="3"/>
  <c r="S57" i="1"/>
  <c r="T56" i="1" s="1"/>
  <c r="AF55" i="1"/>
  <c r="AF56" i="1" s="1"/>
  <c r="AE447" i="3"/>
  <c r="R448" i="3"/>
  <c r="S448" i="3" s="1"/>
  <c r="AS841" i="3"/>
  <c r="AR840" i="3"/>
  <c r="R58" i="1"/>
  <c r="AS837" i="1"/>
  <c r="AR836" i="1"/>
  <c r="AT837" i="3" l="1"/>
  <c r="BR838" i="3"/>
  <c r="AU838" i="3"/>
  <c r="BE73" i="3"/>
  <c r="AW837" i="3"/>
  <c r="BR1619" i="1"/>
  <c r="AU1619" i="1"/>
  <c r="AV1619" i="1" s="1"/>
  <c r="BG138" i="1" s="1"/>
  <c r="BO840" i="3"/>
  <c r="BQ839" i="3"/>
  <c r="BO1621" i="1"/>
  <c r="BQ1620" i="1"/>
  <c r="U55" i="1"/>
  <c r="U56" i="1" s="1"/>
  <c r="S58" i="1"/>
  <c r="AE58" i="1" s="1"/>
  <c r="AE57" i="1"/>
  <c r="AF447" i="3"/>
  <c r="T446" i="3"/>
  <c r="AR841" i="3"/>
  <c r="AS842" i="3"/>
  <c r="AE448" i="3"/>
  <c r="R449" i="3"/>
  <c r="S449" i="3" s="1"/>
  <c r="R59" i="1"/>
  <c r="AS838" i="1"/>
  <c r="AR837" i="1"/>
  <c r="AV838" i="3" l="1"/>
  <c r="AT838" i="3"/>
  <c r="BR839" i="3"/>
  <c r="AU839" i="3"/>
  <c r="AV839" i="3" s="1"/>
  <c r="BR1620" i="1"/>
  <c r="AU1620" i="1"/>
  <c r="AV1620" i="1" s="1"/>
  <c r="BH138" i="1" s="1"/>
  <c r="BO841" i="3"/>
  <c r="BQ840" i="3"/>
  <c r="BO1622" i="1"/>
  <c r="BQ1621" i="1"/>
  <c r="AF57" i="1"/>
  <c r="AF58" i="1" s="1"/>
  <c r="T57" i="1"/>
  <c r="U57" i="1" s="1"/>
  <c r="S59" i="1"/>
  <c r="AE59" i="1" s="1"/>
  <c r="AF448" i="3"/>
  <c r="T447" i="3"/>
  <c r="AE449" i="3"/>
  <c r="R450" i="3"/>
  <c r="S450" i="3" s="1"/>
  <c r="AR842" i="3"/>
  <c r="AS843" i="3"/>
  <c r="R60" i="1"/>
  <c r="AS839" i="1"/>
  <c r="AR838" i="1"/>
  <c r="BR840" i="3" l="1"/>
  <c r="AU840" i="3"/>
  <c r="AV840" i="3" s="1"/>
  <c r="BG73" i="3"/>
  <c r="AW839" i="3"/>
  <c r="AT839" i="3"/>
  <c r="BF73" i="3"/>
  <c r="AW838" i="3"/>
  <c r="BR1621" i="1"/>
  <c r="AU1621" i="1"/>
  <c r="AV1621" i="1" s="1"/>
  <c r="BI138" i="1" s="1"/>
  <c r="BQ841" i="3"/>
  <c r="BO842" i="3"/>
  <c r="BO1623" i="1"/>
  <c r="BQ1622" i="1"/>
  <c r="T58" i="1"/>
  <c r="U58" i="1" s="1"/>
  <c r="AF59" i="1"/>
  <c r="S60" i="1"/>
  <c r="AE60" i="1" s="1"/>
  <c r="AF449" i="3"/>
  <c r="T448" i="3"/>
  <c r="AS844" i="3"/>
  <c r="AR843" i="3"/>
  <c r="AE450" i="3"/>
  <c r="R451" i="3"/>
  <c r="S451" i="3" s="1"/>
  <c r="R61" i="1"/>
  <c r="AS840" i="1"/>
  <c r="AR839" i="1"/>
  <c r="AT840" i="3" l="1"/>
  <c r="BR841" i="3"/>
  <c r="AU841" i="3"/>
  <c r="AV841" i="3" s="1"/>
  <c r="BH73" i="3"/>
  <c r="AW840" i="3"/>
  <c r="BR1622" i="1"/>
  <c r="AU1622" i="1"/>
  <c r="AV1622" i="1" s="1"/>
  <c r="BJ138" i="1" s="1"/>
  <c r="BO843" i="3"/>
  <c r="BQ842" i="3"/>
  <c r="BO1624" i="1"/>
  <c r="BQ1623" i="1"/>
  <c r="T59" i="1"/>
  <c r="U59" i="1" s="1"/>
  <c r="AF60" i="1"/>
  <c r="S61" i="1"/>
  <c r="AE61" i="1" s="1"/>
  <c r="AF450" i="3"/>
  <c r="T449" i="3"/>
  <c r="AR844" i="3"/>
  <c r="AS845" i="3"/>
  <c r="AE451" i="3"/>
  <c r="R452" i="3"/>
  <c r="S452" i="3" s="1"/>
  <c r="R62" i="1"/>
  <c r="AS841" i="1"/>
  <c r="AR840" i="1"/>
  <c r="AT841" i="3" l="1"/>
  <c r="BR842" i="3"/>
  <c r="AU842" i="3"/>
  <c r="BI73" i="3"/>
  <c r="AW841" i="3"/>
  <c r="BR1623" i="1"/>
  <c r="AU1623" i="1"/>
  <c r="AV1623" i="1" s="1"/>
  <c r="BK138" i="1" s="1"/>
  <c r="BL138" i="1" s="1"/>
  <c r="BQ843" i="3"/>
  <c r="BO844" i="3"/>
  <c r="BO1625" i="1"/>
  <c r="BQ1624" i="1"/>
  <c r="AF61" i="1"/>
  <c r="T60" i="1"/>
  <c r="U60" i="1" s="1"/>
  <c r="S62" i="1"/>
  <c r="AE62" i="1" s="1"/>
  <c r="AF451" i="3"/>
  <c r="T450" i="3"/>
  <c r="AR845" i="3"/>
  <c r="AS846" i="3"/>
  <c r="R453" i="3"/>
  <c r="S453" i="3" s="1"/>
  <c r="AE452" i="3"/>
  <c r="R63" i="1"/>
  <c r="AS842" i="1"/>
  <c r="AR841" i="1"/>
  <c r="AT842" i="3" l="1"/>
  <c r="AV842" i="3"/>
  <c r="BR843" i="3"/>
  <c r="AU843" i="3"/>
  <c r="AV843" i="3" s="1"/>
  <c r="BR1624" i="1"/>
  <c r="AU1624" i="1"/>
  <c r="AV1624" i="1" s="1"/>
  <c r="AZ139" i="1" s="1"/>
  <c r="BO845" i="3"/>
  <c r="BQ844" i="3"/>
  <c r="T61" i="1"/>
  <c r="U61" i="1" s="1"/>
  <c r="BO1626" i="1"/>
  <c r="BQ1625" i="1"/>
  <c r="AF62" i="1"/>
  <c r="S63" i="1"/>
  <c r="AE63" i="1" s="1"/>
  <c r="AF452" i="3"/>
  <c r="T451" i="3"/>
  <c r="AE453" i="3"/>
  <c r="R454" i="3"/>
  <c r="S454" i="3" s="1"/>
  <c r="AS847" i="3"/>
  <c r="AR846" i="3"/>
  <c r="R64" i="1"/>
  <c r="AS843" i="1"/>
  <c r="AR842" i="1"/>
  <c r="BR844" i="3" l="1"/>
  <c r="AU844" i="3"/>
  <c r="AV844" i="3" s="1"/>
  <c r="BK73" i="3"/>
  <c r="AW843" i="3"/>
  <c r="BJ73" i="3"/>
  <c r="AW842" i="3"/>
  <c r="AT843" i="3"/>
  <c r="BR1625" i="1"/>
  <c r="AU1625" i="1"/>
  <c r="AV1625" i="1" s="1"/>
  <c r="BA139" i="1" s="1"/>
  <c r="BQ845" i="3"/>
  <c r="BO846" i="3"/>
  <c r="BO1627" i="1"/>
  <c r="BQ1626" i="1"/>
  <c r="T62" i="1"/>
  <c r="U62" i="1" s="1"/>
  <c r="AF63" i="1"/>
  <c r="S64" i="1"/>
  <c r="AE64" i="1" s="1"/>
  <c r="AF453" i="3"/>
  <c r="T452" i="3"/>
  <c r="R455" i="3"/>
  <c r="S455" i="3" s="1"/>
  <c r="AE454" i="3"/>
  <c r="AR847" i="3"/>
  <c r="AS848" i="3"/>
  <c r="R65" i="1"/>
  <c r="AS844" i="1"/>
  <c r="AR843" i="1"/>
  <c r="AT844" i="3" l="1"/>
  <c r="BL73" i="3"/>
  <c r="BR845" i="3"/>
  <c r="AU845" i="3"/>
  <c r="AV845" i="3" s="1"/>
  <c r="BM73" i="3"/>
  <c r="AP74" i="3" s="1"/>
  <c r="AZ74" i="3"/>
  <c r="AW844" i="3"/>
  <c r="BR1626" i="1"/>
  <c r="AU1626" i="1"/>
  <c r="AV1626" i="1" s="1"/>
  <c r="BB139" i="1" s="1"/>
  <c r="BO847" i="3"/>
  <c r="BQ846" i="3"/>
  <c r="T63" i="1"/>
  <c r="U63" i="1" s="1"/>
  <c r="BO1628" i="1"/>
  <c r="BQ1627" i="1"/>
  <c r="AF64" i="1"/>
  <c r="S65" i="1"/>
  <c r="AE65" i="1" s="1"/>
  <c r="AF454" i="3"/>
  <c r="T453" i="3"/>
  <c r="AE455" i="3"/>
  <c r="R456" i="3"/>
  <c r="S456" i="3" s="1"/>
  <c r="AR848" i="3"/>
  <c r="AS849" i="3"/>
  <c r="R66" i="1"/>
  <c r="AS845" i="1"/>
  <c r="AR844" i="1"/>
  <c r="AT845" i="3" l="1"/>
  <c r="BR846" i="3"/>
  <c r="AU846" i="3"/>
  <c r="BA74" i="3"/>
  <c r="AW845" i="3"/>
  <c r="BR1627" i="1"/>
  <c r="AU1627" i="1"/>
  <c r="AV1627" i="1" s="1"/>
  <c r="BC139" i="1" s="1"/>
  <c r="BQ847" i="3"/>
  <c r="BO848" i="3"/>
  <c r="BO1629" i="1"/>
  <c r="BQ1628" i="1"/>
  <c r="T64" i="1"/>
  <c r="U64" i="1" s="1"/>
  <c r="AF65" i="1"/>
  <c r="S66" i="1"/>
  <c r="AE66" i="1" s="1"/>
  <c r="AF455" i="3"/>
  <c r="T454" i="3"/>
  <c r="R457" i="3"/>
  <c r="S457" i="3" s="1"/>
  <c r="AE456" i="3"/>
  <c r="AR849" i="3"/>
  <c r="AS850" i="3"/>
  <c r="R67" i="1"/>
  <c r="AS846" i="1"/>
  <c r="AR845" i="1"/>
  <c r="AV846" i="3" l="1"/>
  <c r="AT846" i="3"/>
  <c r="BR847" i="3"/>
  <c r="AU847" i="3"/>
  <c r="AV847" i="3" s="1"/>
  <c r="BR1628" i="1"/>
  <c r="AU1628" i="1"/>
  <c r="AV1628" i="1" s="1"/>
  <c r="BD139" i="1" s="1"/>
  <c r="BQ848" i="3"/>
  <c r="BO849" i="3"/>
  <c r="T65" i="1"/>
  <c r="U65" i="1" s="1"/>
  <c r="BO1630" i="1"/>
  <c r="BQ1629" i="1"/>
  <c r="S67" i="1"/>
  <c r="AE67" i="1" s="1"/>
  <c r="AF66" i="1"/>
  <c r="AF456" i="3"/>
  <c r="T455" i="3"/>
  <c r="AR850" i="3"/>
  <c r="AS851" i="3"/>
  <c r="AE457" i="3"/>
  <c r="R458" i="3"/>
  <c r="S458" i="3" s="1"/>
  <c r="R68" i="1"/>
  <c r="AS847" i="1"/>
  <c r="AR846" i="1"/>
  <c r="AT847" i="3" l="1"/>
  <c r="BR848" i="3"/>
  <c r="AU848" i="3"/>
  <c r="BC74" i="3"/>
  <c r="AW847" i="3"/>
  <c r="BB74" i="3"/>
  <c r="AW846" i="3"/>
  <c r="BR1629" i="1"/>
  <c r="AU1629" i="1"/>
  <c r="AV1629" i="1" s="1"/>
  <c r="BE139" i="1" s="1"/>
  <c r="BQ849" i="3"/>
  <c r="BO850" i="3"/>
  <c r="BO1631" i="1"/>
  <c r="BQ1630" i="1"/>
  <c r="T66" i="1"/>
  <c r="U66" i="1" s="1"/>
  <c r="S68" i="1"/>
  <c r="AE68" i="1" s="1"/>
  <c r="AF67" i="1"/>
  <c r="AF457" i="3"/>
  <c r="T456" i="3"/>
  <c r="AE458" i="3"/>
  <c r="R459" i="3"/>
  <c r="S459" i="3" s="1"/>
  <c r="AR851" i="3"/>
  <c r="AS852" i="3"/>
  <c r="R69" i="1"/>
  <c r="AS848" i="1"/>
  <c r="AR847" i="1"/>
  <c r="BR849" i="3" l="1"/>
  <c r="AU849" i="3"/>
  <c r="AV849" i="3" s="1"/>
  <c r="AV848" i="3"/>
  <c r="AT848" i="3"/>
  <c r="BR1630" i="1"/>
  <c r="AU1630" i="1"/>
  <c r="AV1630" i="1" s="1"/>
  <c r="BF139" i="1" s="1"/>
  <c r="BQ850" i="3"/>
  <c r="BO851" i="3"/>
  <c r="T67" i="1"/>
  <c r="U67" i="1" s="1"/>
  <c r="BO1632" i="1"/>
  <c r="BQ1631" i="1"/>
  <c r="S69" i="1"/>
  <c r="T68" i="1" s="1"/>
  <c r="AF68" i="1"/>
  <c r="AF458" i="3"/>
  <c r="T457" i="3"/>
  <c r="AS853" i="3"/>
  <c r="AR852" i="3"/>
  <c r="AE459" i="3"/>
  <c r="R460" i="3"/>
  <c r="S460" i="3" s="1"/>
  <c r="R70" i="1"/>
  <c r="AS849" i="1"/>
  <c r="AR848" i="1"/>
  <c r="BR850" i="3" l="1"/>
  <c r="AU850" i="3"/>
  <c r="AV850" i="3" s="1"/>
  <c r="AT849" i="3"/>
  <c r="BD74" i="3"/>
  <c r="AW848" i="3"/>
  <c r="BE74" i="3"/>
  <c r="AW849" i="3"/>
  <c r="BR1631" i="1"/>
  <c r="AU1631" i="1"/>
  <c r="AV1631" i="1" s="1"/>
  <c r="BG139" i="1" s="1"/>
  <c r="S70" i="1"/>
  <c r="AE70" i="1" s="1"/>
  <c r="BQ851" i="3"/>
  <c r="BO852" i="3"/>
  <c r="U68" i="1"/>
  <c r="BO1633" i="1"/>
  <c r="BQ1632" i="1"/>
  <c r="AE69" i="1"/>
  <c r="AF69" i="1" s="1"/>
  <c r="AF459" i="3"/>
  <c r="T458" i="3"/>
  <c r="AE460" i="3"/>
  <c r="R461" i="3"/>
  <c r="S461" i="3" s="1"/>
  <c r="AR853" i="3"/>
  <c r="AS854" i="3"/>
  <c r="R71" i="1"/>
  <c r="AS850" i="1"/>
  <c r="AR849" i="1"/>
  <c r="BR851" i="3" l="1"/>
  <c r="AU851" i="3"/>
  <c r="AV851" i="3" s="1"/>
  <c r="AT850" i="3"/>
  <c r="AW850" i="3"/>
  <c r="BF74" i="3"/>
  <c r="BR1632" i="1"/>
  <c r="AU1632" i="1"/>
  <c r="AV1632" i="1" s="1"/>
  <c r="BH139" i="1" s="1"/>
  <c r="T69" i="1"/>
  <c r="U69" i="1" s="1"/>
  <c r="S71" i="1"/>
  <c r="AE71" i="1" s="1"/>
  <c r="BQ852" i="3"/>
  <c r="BO853" i="3"/>
  <c r="BO1634" i="1"/>
  <c r="BQ1633" i="1"/>
  <c r="AF70" i="1"/>
  <c r="AF460" i="3"/>
  <c r="T459" i="3"/>
  <c r="AE461" i="3"/>
  <c r="R462" i="3"/>
  <c r="S462" i="3" s="1"/>
  <c r="AS855" i="3"/>
  <c r="AR854" i="3"/>
  <c r="R72" i="1"/>
  <c r="AS851" i="1"/>
  <c r="AR850" i="1"/>
  <c r="T70" i="1" l="1"/>
  <c r="U70" i="1" s="1"/>
  <c r="AT851" i="3"/>
  <c r="BG74" i="3"/>
  <c r="AW851" i="3"/>
  <c r="BR852" i="3"/>
  <c r="AU852" i="3"/>
  <c r="BR1633" i="1"/>
  <c r="AU1633" i="1"/>
  <c r="AV1633" i="1" s="1"/>
  <c r="BI139" i="1" s="1"/>
  <c r="S72" i="1"/>
  <c r="AE72" i="1" s="1"/>
  <c r="BQ853" i="3"/>
  <c r="BO854" i="3"/>
  <c r="BQ1634" i="1"/>
  <c r="BO1635" i="1"/>
  <c r="AF71" i="1"/>
  <c r="AF461" i="3"/>
  <c r="T460" i="3"/>
  <c r="AE462" i="3"/>
  <c r="R463" i="3"/>
  <c r="S463" i="3" s="1"/>
  <c r="AR855" i="3"/>
  <c r="AS856" i="3"/>
  <c r="R73" i="1"/>
  <c r="AS852" i="1"/>
  <c r="AR851" i="1"/>
  <c r="S73" i="1" l="1"/>
  <c r="T72" i="1" s="1"/>
  <c r="U72" i="1" s="1"/>
  <c r="T71" i="1"/>
  <c r="U71" i="1" s="1"/>
  <c r="AV852" i="3"/>
  <c r="AT852" i="3"/>
  <c r="BR853" i="3"/>
  <c r="AU853" i="3"/>
  <c r="AV853" i="3" s="1"/>
  <c r="BR1634" i="1"/>
  <c r="AU1634" i="1"/>
  <c r="AV1634" i="1" s="1"/>
  <c r="BJ139" i="1" s="1"/>
  <c r="BO855" i="3"/>
  <c r="BQ854" i="3"/>
  <c r="BQ1635" i="1"/>
  <c r="BO1636" i="1"/>
  <c r="AF72" i="1"/>
  <c r="AF462" i="3"/>
  <c r="T461" i="3"/>
  <c r="AE73" i="1"/>
  <c r="AS857" i="3"/>
  <c r="AR856" i="3"/>
  <c r="AE463" i="3"/>
  <c r="R464" i="3"/>
  <c r="S464" i="3" s="1"/>
  <c r="R74" i="1"/>
  <c r="S74" i="1" s="1"/>
  <c r="AS853" i="1"/>
  <c r="AR852" i="1"/>
  <c r="BR854" i="3" l="1"/>
  <c r="AU854" i="3"/>
  <c r="AV854" i="3" s="1"/>
  <c r="BI74" i="3"/>
  <c r="AW853" i="3"/>
  <c r="AT853" i="3"/>
  <c r="BH74" i="3"/>
  <c r="AW852" i="3"/>
  <c r="BR1635" i="1"/>
  <c r="AU1635" i="1"/>
  <c r="AV1635" i="1" s="1"/>
  <c r="BK139" i="1" s="1"/>
  <c r="BL139" i="1" s="1"/>
  <c r="BQ855" i="3"/>
  <c r="BO856" i="3"/>
  <c r="BQ1636" i="1"/>
  <c r="BO1637" i="1"/>
  <c r="AF73" i="1"/>
  <c r="AF463" i="3"/>
  <c r="T462" i="3"/>
  <c r="AE74" i="1"/>
  <c r="T73" i="1"/>
  <c r="U73" i="1" s="1"/>
  <c r="AE464" i="3"/>
  <c r="R465" i="3"/>
  <c r="S465" i="3" s="1"/>
  <c r="AR857" i="3"/>
  <c r="AS858" i="3"/>
  <c r="R75" i="1"/>
  <c r="S75" i="1" s="1"/>
  <c r="AS854" i="1"/>
  <c r="AR853" i="1"/>
  <c r="AT854" i="3" l="1"/>
  <c r="BR855" i="3"/>
  <c r="AU855" i="3"/>
  <c r="AV855" i="3" s="1"/>
  <c r="BJ74" i="3"/>
  <c r="AW854" i="3"/>
  <c r="BR1636" i="1"/>
  <c r="AU1636" i="1"/>
  <c r="AV1636" i="1" s="1"/>
  <c r="AZ140" i="1" s="1"/>
  <c r="BO857" i="3"/>
  <c r="BQ856" i="3"/>
  <c r="BO1638" i="1"/>
  <c r="BQ1637" i="1"/>
  <c r="AF74" i="1"/>
  <c r="AF464" i="3"/>
  <c r="T463" i="3"/>
  <c r="AE75" i="1"/>
  <c r="T74" i="1"/>
  <c r="U74" i="1" s="1"/>
  <c r="AE465" i="3"/>
  <c r="R466" i="3"/>
  <c r="S466" i="3" s="1"/>
  <c r="AR858" i="3"/>
  <c r="AS859" i="3"/>
  <c r="R76" i="1"/>
  <c r="S76" i="1" s="1"/>
  <c r="AS855" i="1"/>
  <c r="AR854" i="1"/>
  <c r="BK74" i="3" l="1"/>
  <c r="BL74" i="3" s="1"/>
  <c r="AW855" i="3"/>
  <c r="BR856" i="3"/>
  <c r="AU856" i="3"/>
  <c r="AT855" i="3"/>
  <c r="BR1637" i="1"/>
  <c r="AU1637" i="1"/>
  <c r="AV1637" i="1" s="1"/>
  <c r="BA140" i="1" s="1"/>
  <c r="BQ857" i="3"/>
  <c r="BO858" i="3"/>
  <c r="BQ1638" i="1"/>
  <c r="BO1639" i="1"/>
  <c r="AF75" i="1"/>
  <c r="AF465" i="3"/>
  <c r="T464" i="3"/>
  <c r="AE76" i="1"/>
  <c r="T75" i="1"/>
  <c r="U75" i="1" s="1"/>
  <c r="AE466" i="3"/>
  <c r="R467" i="3"/>
  <c r="S467" i="3" s="1"/>
  <c r="AS860" i="3"/>
  <c r="AR859" i="3"/>
  <c r="R77" i="1"/>
  <c r="S77" i="1" s="1"/>
  <c r="AS856" i="1"/>
  <c r="AR855" i="1"/>
  <c r="BM74" i="3" l="1"/>
  <c r="AP75" i="3" s="1"/>
  <c r="AT856" i="3"/>
  <c r="AV856" i="3"/>
  <c r="BR857" i="3"/>
  <c r="AU857" i="3"/>
  <c r="AV857" i="3" s="1"/>
  <c r="BR1638" i="1"/>
  <c r="AU1638" i="1"/>
  <c r="AV1638" i="1" s="1"/>
  <c r="BB140" i="1" s="1"/>
  <c r="BO859" i="3"/>
  <c r="BQ858" i="3"/>
  <c r="BO1640" i="1"/>
  <c r="BQ1639" i="1"/>
  <c r="AF76" i="1"/>
  <c r="AF466" i="3"/>
  <c r="T465" i="3"/>
  <c r="AE77" i="1"/>
  <c r="T76" i="1"/>
  <c r="U76" i="1" s="1"/>
  <c r="AE467" i="3"/>
  <c r="R468" i="3"/>
  <c r="S468" i="3" s="1"/>
  <c r="AS861" i="3"/>
  <c r="AR860" i="3"/>
  <c r="R78" i="1"/>
  <c r="S78" i="1" s="1"/>
  <c r="AS857" i="1"/>
  <c r="AR856" i="1"/>
  <c r="BR858" i="3" l="1"/>
  <c r="AU858" i="3"/>
  <c r="BA75" i="3"/>
  <c r="AW857" i="3"/>
  <c r="AZ75" i="3"/>
  <c r="AW856" i="3"/>
  <c r="AT857" i="3"/>
  <c r="BR1639" i="1"/>
  <c r="AU1639" i="1"/>
  <c r="AV1639" i="1" s="1"/>
  <c r="BC140" i="1" s="1"/>
  <c r="BQ859" i="3"/>
  <c r="BO860" i="3"/>
  <c r="BQ1640" i="1"/>
  <c r="BO1641" i="1"/>
  <c r="AF77" i="1"/>
  <c r="AF467" i="3"/>
  <c r="T466" i="3"/>
  <c r="AE78" i="1"/>
  <c r="T77" i="1"/>
  <c r="U77" i="1" s="1"/>
  <c r="AR861" i="3"/>
  <c r="AS862" i="3"/>
  <c r="AE468" i="3"/>
  <c r="R469" i="3"/>
  <c r="S469" i="3" s="1"/>
  <c r="R79" i="1"/>
  <c r="S79" i="1" s="1"/>
  <c r="AS858" i="1"/>
  <c r="AR857" i="1"/>
  <c r="BR859" i="3" l="1"/>
  <c r="AU859" i="3"/>
  <c r="AV859" i="3" s="1"/>
  <c r="AT858" i="3"/>
  <c r="AV858" i="3"/>
  <c r="BR1640" i="1"/>
  <c r="AU1640" i="1"/>
  <c r="AV1640" i="1" s="1"/>
  <c r="BD140" i="1" s="1"/>
  <c r="BO861" i="3"/>
  <c r="BQ860" i="3"/>
  <c r="BO1642" i="1"/>
  <c r="BQ1641" i="1"/>
  <c r="AF78" i="1"/>
  <c r="AF468" i="3"/>
  <c r="T467" i="3"/>
  <c r="AE79" i="1"/>
  <c r="T78" i="1"/>
  <c r="U78" i="1" s="1"/>
  <c r="AE469" i="3"/>
  <c r="R470" i="3"/>
  <c r="S470" i="3" s="1"/>
  <c r="AR862" i="3"/>
  <c r="AS863" i="3"/>
  <c r="R80" i="1"/>
  <c r="S80" i="1" s="1"/>
  <c r="AS859" i="1"/>
  <c r="AR858" i="1"/>
  <c r="AT859" i="3" l="1"/>
  <c r="BC75" i="3"/>
  <c r="AW859" i="3"/>
  <c r="BR860" i="3"/>
  <c r="AU860" i="3"/>
  <c r="AV860" i="3" s="1"/>
  <c r="BB75" i="3"/>
  <c r="AW858" i="3"/>
  <c r="BR1641" i="1"/>
  <c r="AU1641" i="1"/>
  <c r="AV1641" i="1" s="1"/>
  <c r="BE140" i="1" s="1"/>
  <c r="BQ861" i="3"/>
  <c r="BO862" i="3"/>
  <c r="BQ1642" i="1"/>
  <c r="BO1643" i="1"/>
  <c r="AF79" i="1"/>
  <c r="AF469" i="3"/>
  <c r="T468" i="3"/>
  <c r="AE80" i="1"/>
  <c r="T79" i="1"/>
  <c r="U79" i="1" s="1"/>
  <c r="AR863" i="3"/>
  <c r="AS864" i="3"/>
  <c r="AE470" i="3"/>
  <c r="R471" i="3"/>
  <c r="S471" i="3" s="1"/>
  <c r="R81" i="1"/>
  <c r="S81" i="1" s="1"/>
  <c r="AS860" i="1"/>
  <c r="AR859" i="1"/>
  <c r="BR861" i="3" l="1"/>
  <c r="AU861" i="3"/>
  <c r="AV861" i="3" s="1"/>
  <c r="BD75" i="3"/>
  <c r="AW860" i="3"/>
  <c r="AT860" i="3"/>
  <c r="BR1642" i="1"/>
  <c r="AU1642" i="1"/>
  <c r="AV1642" i="1" s="1"/>
  <c r="BF140" i="1" s="1"/>
  <c r="BO863" i="3"/>
  <c r="BQ862" i="3"/>
  <c r="BQ1643" i="1"/>
  <c r="BO1644" i="1"/>
  <c r="AF80" i="1"/>
  <c r="AF470" i="3"/>
  <c r="T469" i="3"/>
  <c r="AE81" i="1"/>
  <c r="T80" i="1"/>
  <c r="U80" i="1" s="1"/>
  <c r="AS865" i="3"/>
  <c r="AR864" i="3"/>
  <c r="AE471" i="3"/>
  <c r="R472" i="3"/>
  <c r="S472" i="3" s="1"/>
  <c r="R82" i="1"/>
  <c r="S82" i="1" s="1"/>
  <c r="AS861" i="1"/>
  <c r="AR860" i="1"/>
  <c r="AT861" i="3" l="1"/>
  <c r="BR862" i="3"/>
  <c r="AU862" i="3"/>
  <c r="BE75" i="3"/>
  <c r="AW861" i="3"/>
  <c r="BR1643" i="1"/>
  <c r="AU1643" i="1"/>
  <c r="AV1643" i="1" s="1"/>
  <c r="BG140" i="1" s="1"/>
  <c r="BQ863" i="3"/>
  <c r="BO864" i="3"/>
  <c r="BQ1644" i="1"/>
  <c r="BO1645" i="1"/>
  <c r="AF81" i="1"/>
  <c r="AF471" i="3"/>
  <c r="T470" i="3"/>
  <c r="AE82" i="1"/>
  <c r="T81" i="1"/>
  <c r="U81" i="1" s="1"/>
  <c r="AR865" i="3"/>
  <c r="AS866" i="3"/>
  <c r="AE472" i="3"/>
  <c r="R473" i="3"/>
  <c r="S473" i="3" s="1"/>
  <c r="R83" i="1"/>
  <c r="S83" i="1" s="1"/>
  <c r="AS862" i="1"/>
  <c r="AR861" i="1"/>
  <c r="BR863" i="3" l="1"/>
  <c r="AU863" i="3"/>
  <c r="AV863" i="3" s="1"/>
  <c r="AV862" i="3"/>
  <c r="AT862" i="3"/>
  <c r="BR1644" i="1"/>
  <c r="AU1644" i="1"/>
  <c r="AV1644" i="1" s="1"/>
  <c r="BH140" i="1" s="1"/>
  <c r="BQ864" i="3"/>
  <c r="BO865" i="3"/>
  <c r="BO1646" i="1"/>
  <c r="BQ1645" i="1"/>
  <c r="AF82" i="1"/>
  <c r="AF472" i="3"/>
  <c r="T471" i="3"/>
  <c r="AE83" i="1"/>
  <c r="T82" i="1"/>
  <c r="U82" i="1" s="1"/>
  <c r="AR866" i="3"/>
  <c r="AS867" i="3"/>
  <c r="AE473" i="3"/>
  <c r="R474" i="3"/>
  <c r="S474" i="3" s="1"/>
  <c r="R84" i="1"/>
  <c r="S84" i="1" s="1"/>
  <c r="AS863" i="1"/>
  <c r="AR862" i="1"/>
  <c r="AT863" i="3" l="1"/>
  <c r="BF75" i="3"/>
  <c r="AW862" i="3"/>
  <c r="BG75" i="3"/>
  <c r="AW863" i="3"/>
  <c r="BR864" i="3"/>
  <c r="AU864" i="3"/>
  <c r="AV864" i="3" s="1"/>
  <c r="BR1645" i="1"/>
  <c r="AU1645" i="1"/>
  <c r="AV1645" i="1" s="1"/>
  <c r="BI140" i="1" s="1"/>
  <c r="BQ865" i="3"/>
  <c r="BO866" i="3"/>
  <c r="BQ1646" i="1"/>
  <c r="BO1647" i="1"/>
  <c r="AF83" i="1"/>
  <c r="AF473" i="3"/>
  <c r="T472" i="3"/>
  <c r="AE84" i="1"/>
  <c r="T83" i="1"/>
  <c r="U83" i="1" s="1"/>
  <c r="AR867" i="3"/>
  <c r="AS868" i="3"/>
  <c r="AE474" i="3"/>
  <c r="R475" i="3"/>
  <c r="S475" i="3" s="1"/>
  <c r="R85" i="1"/>
  <c r="S85" i="1" s="1"/>
  <c r="AS864" i="1"/>
  <c r="AR863" i="1"/>
  <c r="AT864" i="3" l="1"/>
  <c r="BR865" i="3"/>
  <c r="AU865" i="3"/>
  <c r="AV865" i="3" s="1"/>
  <c r="BH75" i="3"/>
  <c r="AW864" i="3"/>
  <c r="BR1646" i="1"/>
  <c r="AU1646" i="1"/>
  <c r="AV1646" i="1" s="1"/>
  <c r="BJ140" i="1" s="1"/>
  <c r="BQ866" i="3"/>
  <c r="BO867" i="3"/>
  <c r="BO1648" i="1"/>
  <c r="BQ1647" i="1"/>
  <c r="AF84" i="1"/>
  <c r="AF474" i="3"/>
  <c r="T473" i="3"/>
  <c r="AE85" i="1"/>
  <c r="T84" i="1"/>
  <c r="U84" i="1" s="1"/>
  <c r="AE475" i="3"/>
  <c r="R476" i="3"/>
  <c r="S476" i="3" s="1"/>
  <c r="AS869" i="3"/>
  <c r="AR868" i="3"/>
  <c r="R86" i="1"/>
  <c r="S86" i="1" s="1"/>
  <c r="AS865" i="1"/>
  <c r="AR864" i="1"/>
  <c r="BI75" i="3" l="1"/>
  <c r="AW865" i="3"/>
  <c r="BR866" i="3"/>
  <c r="AU866" i="3"/>
  <c r="AT865" i="3"/>
  <c r="BR1647" i="1"/>
  <c r="AU1647" i="1"/>
  <c r="AV1647" i="1" s="1"/>
  <c r="BK140" i="1" s="1"/>
  <c r="BL140" i="1" s="1"/>
  <c r="BQ867" i="3"/>
  <c r="BO868" i="3"/>
  <c r="BQ1648" i="1"/>
  <c r="BO1649" i="1"/>
  <c r="AF85" i="1"/>
  <c r="AF475" i="3"/>
  <c r="T474" i="3"/>
  <c r="AE86" i="1"/>
  <c r="T85" i="1"/>
  <c r="U85" i="1" s="1"/>
  <c r="AR869" i="3"/>
  <c r="AS870" i="3"/>
  <c r="AE476" i="3"/>
  <c r="R477" i="3"/>
  <c r="S477" i="3" s="1"/>
  <c r="R87" i="1"/>
  <c r="S87" i="1" s="1"/>
  <c r="AS866" i="1"/>
  <c r="AR865" i="1"/>
  <c r="BR867" i="3" l="1"/>
  <c r="AU867" i="3"/>
  <c r="AV867" i="3" s="1"/>
  <c r="AV866" i="3"/>
  <c r="AT866" i="3"/>
  <c r="BR1648" i="1"/>
  <c r="AU1648" i="1"/>
  <c r="AV1648" i="1" s="1"/>
  <c r="AZ141" i="1" s="1"/>
  <c r="BQ868" i="3"/>
  <c r="BO869" i="3"/>
  <c r="BO1650" i="1"/>
  <c r="BQ1649" i="1"/>
  <c r="AF86" i="1"/>
  <c r="AF476" i="3"/>
  <c r="T475" i="3"/>
  <c r="AE87" i="1"/>
  <c r="T86" i="1"/>
  <c r="U86" i="1" s="1"/>
  <c r="AE477" i="3"/>
  <c r="R478" i="3"/>
  <c r="S478" i="3" s="1"/>
  <c r="AR870" i="3"/>
  <c r="AS871" i="3"/>
  <c r="R88" i="1"/>
  <c r="S88" i="1" s="1"/>
  <c r="AS867" i="1"/>
  <c r="AR866" i="1"/>
  <c r="AT867" i="3" l="1"/>
  <c r="BR868" i="3"/>
  <c r="AU868" i="3"/>
  <c r="BJ75" i="3"/>
  <c r="AW866" i="3"/>
  <c r="BK75" i="3"/>
  <c r="AW867" i="3"/>
  <c r="BR1649" i="1"/>
  <c r="AU1649" i="1"/>
  <c r="AV1649" i="1" s="1"/>
  <c r="BA141" i="1" s="1"/>
  <c r="BQ869" i="3"/>
  <c r="BO870" i="3"/>
  <c r="BQ1650" i="1"/>
  <c r="BO1651" i="1"/>
  <c r="AF87" i="1"/>
  <c r="AF477" i="3"/>
  <c r="T476" i="3"/>
  <c r="AE88" i="1"/>
  <c r="T87" i="1"/>
  <c r="U87" i="1" s="1"/>
  <c r="AE478" i="3"/>
  <c r="R479" i="3"/>
  <c r="S479" i="3" s="1"/>
  <c r="AS872" i="3"/>
  <c r="AR871" i="3"/>
  <c r="R89" i="1"/>
  <c r="S89" i="1" s="1"/>
  <c r="AS868" i="1"/>
  <c r="AR867" i="1"/>
  <c r="BL75" i="3" l="1"/>
  <c r="BM75" i="3"/>
  <c r="AP76" i="3" s="1"/>
  <c r="AT868" i="3"/>
  <c r="AV868" i="3"/>
  <c r="BR869" i="3"/>
  <c r="AU869" i="3"/>
  <c r="AV869" i="3" s="1"/>
  <c r="BR1650" i="1"/>
  <c r="AU1650" i="1"/>
  <c r="AV1650" i="1" s="1"/>
  <c r="BB141" i="1" s="1"/>
  <c r="BQ870" i="3"/>
  <c r="BO871" i="3"/>
  <c r="BQ1651" i="1"/>
  <c r="BO1652" i="1"/>
  <c r="AF88" i="1"/>
  <c r="AF478" i="3"/>
  <c r="T477" i="3"/>
  <c r="AE89" i="1"/>
  <c r="T88" i="1"/>
  <c r="U88" i="1" s="1"/>
  <c r="AS873" i="3"/>
  <c r="AR872" i="3"/>
  <c r="AE479" i="3"/>
  <c r="R480" i="3"/>
  <c r="S480" i="3" s="1"/>
  <c r="R90" i="1"/>
  <c r="S90" i="1" s="1"/>
  <c r="AS869" i="1"/>
  <c r="AR868" i="1"/>
  <c r="BA76" i="3" l="1"/>
  <c r="AW869" i="3"/>
  <c r="AZ76" i="3"/>
  <c r="AW868" i="3"/>
  <c r="AT869" i="3"/>
  <c r="BR870" i="3"/>
  <c r="AU870" i="3"/>
  <c r="AV870" i="3" s="1"/>
  <c r="BR1651" i="1"/>
  <c r="AU1651" i="1"/>
  <c r="AV1651" i="1" s="1"/>
  <c r="BC141" i="1" s="1"/>
  <c r="BQ871" i="3"/>
  <c r="BO872" i="3"/>
  <c r="BQ1652" i="1"/>
  <c r="BO1653" i="1"/>
  <c r="AF89" i="1"/>
  <c r="AF479" i="3"/>
  <c r="T478" i="3"/>
  <c r="AE90" i="1"/>
  <c r="T89" i="1"/>
  <c r="U89" i="1" s="1"/>
  <c r="AR873" i="3"/>
  <c r="AS874" i="3"/>
  <c r="AE480" i="3"/>
  <c r="R481" i="3"/>
  <c r="S481" i="3" s="1"/>
  <c r="R91" i="1"/>
  <c r="S91" i="1" s="1"/>
  <c r="AS870" i="1"/>
  <c r="AR869" i="1"/>
  <c r="AT870" i="3" l="1"/>
  <c r="BR871" i="3"/>
  <c r="AU871" i="3"/>
  <c r="AV871" i="3" s="1"/>
  <c r="BB76" i="3"/>
  <c r="AW870" i="3"/>
  <c r="BR1652" i="1"/>
  <c r="AU1652" i="1"/>
  <c r="AV1652" i="1" s="1"/>
  <c r="BD141" i="1" s="1"/>
  <c r="BO873" i="3"/>
  <c r="BQ872" i="3"/>
  <c r="BO1654" i="1"/>
  <c r="BQ1653" i="1"/>
  <c r="AF90" i="1"/>
  <c r="AF480" i="3"/>
  <c r="T479" i="3"/>
  <c r="AE91" i="1"/>
  <c r="T90" i="1"/>
  <c r="U90" i="1" s="1"/>
  <c r="AE481" i="3"/>
  <c r="R482" i="3"/>
  <c r="S482" i="3" s="1"/>
  <c r="AS875" i="3"/>
  <c r="AR874" i="3"/>
  <c r="R92" i="1"/>
  <c r="S92" i="1" s="1"/>
  <c r="AS871" i="1"/>
  <c r="AR870" i="1"/>
  <c r="AT871" i="3" l="1"/>
  <c r="BR872" i="3"/>
  <c r="AU872" i="3"/>
  <c r="BC76" i="3"/>
  <c r="AW871" i="3"/>
  <c r="BR1653" i="1"/>
  <c r="AU1653" i="1"/>
  <c r="AV1653" i="1" s="1"/>
  <c r="BE141" i="1" s="1"/>
  <c r="BQ873" i="3"/>
  <c r="BO874" i="3"/>
  <c r="BQ1654" i="1"/>
  <c r="BO1655" i="1"/>
  <c r="AF91" i="1"/>
  <c r="AF481" i="3"/>
  <c r="T480" i="3"/>
  <c r="AE92" i="1"/>
  <c r="T91" i="1"/>
  <c r="U91" i="1" s="1"/>
  <c r="AR875" i="3"/>
  <c r="AS876" i="3"/>
  <c r="AE482" i="3"/>
  <c r="R483" i="3"/>
  <c r="S483" i="3" s="1"/>
  <c r="R93" i="1"/>
  <c r="S93" i="1" s="1"/>
  <c r="AS872" i="1"/>
  <c r="AR871" i="1"/>
  <c r="AV872" i="3" l="1"/>
  <c r="AT872" i="3"/>
  <c r="BR873" i="3"/>
  <c r="AU873" i="3"/>
  <c r="AV873" i="3" s="1"/>
  <c r="BR1654" i="1"/>
  <c r="AU1654" i="1"/>
  <c r="AV1654" i="1" s="1"/>
  <c r="BF141" i="1" s="1"/>
  <c r="BO875" i="3"/>
  <c r="BQ874" i="3"/>
  <c r="BO1656" i="1"/>
  <c r="BQ1655" i="1"/>
  <c r="AF92" i="1"/>
  <c r="AF482" i="3"/>
  <c r="T481" i="3"/>
  <c r="AE93" i="1"/>
  <c r="T92" i="1"/>
  <c r="U92" i="1" s="1"/>
  <c r="AE483" i="3"/>
  <c r="R484" i="3"/>
  <c r="S484" i="3" s="1"/>
  <c r="AS877" i="3"/>
  <c r="AR876" i="3"/>
  <c r="R94" i="1"/>
  <c r="S94" i="1" s="1"/>
  <c r="AS873" i="1"/>
  <c r="AR872" i="1"/>
  <c r="BE76" i="3" l="1"/>
  <c r="AW873" i="3"/>
  <c r="AT873" i="3"/>
  <c r="BR874" i="3"/>
  <c r="AU874" i="3"/>
  <c r="BD76" i="3"/>
  <c r="AW872" i="3"/>
  <c r="BR1655" i="1"/>
  <c r="AU1655" i="1"/>
  <c r="AV1655" i="1" s="1"/>
  <c r="BG141" i="1" s="1"/>
  <c r="BQ875" i="3"/>
  <c r="BO876" i="3"/>
  <c r="BQ1656" i="1"/>
  <c r="BO1657" i="1"/>
  <c r="AF93" i="1"/>
  <c r="AF483" i="3"/>
  <c r="T482" i="3"/>
  <c r="AE94" i="1"/>
  <c r="T93" i="1"/>
  <c r="U93" i="1" s="1"/>
  <c r="AR877" i="3"/>
  <c r="AS878" i="3"/>
  <c r="AE484" i="3"/>
  <c r="R485" i="3"/>
  <c r="S485" i="3" s="1"/>
  <c r="R95" i="1"/>
  <c r="S95" i="1" s="1"/>
  <c r="AS874" i="1"/>
  <c r="AR873" i="1"/>
  <c r="AT874" i="3" l="1"/>
  <c r="AV874" i="3"/>
  <c r="BR875" i="3"/>
  <c r="AU875" i="3"/>
  <c r="AV875" i="3" s="1"/>
  <c r="BR1656" i="1"/>
  <c r="AU1656" i="1"/>
  <c r="AV1656" i="1" s="1"/>
  <c r="BH141" i="1" s="1"/>
  <c r="BO877" i="3"/>
  <c r="BQ876" i="3"/>
  <c r="BO1658" i="1"/>
  <c r="BQ1657" i="1"/>
  <c r="AF94" i="1"/>
  <c r="AF484" i="3"/>
  <c r="T483" i="3"/>
  <c r="AE95" i="1"/>
  <c r="T94" i="1"/>
  <c r="U94" i="1" s="1"/>
  <c r="AE485" i="3"/>
  <c r="R486" i="3"/>
  <c r="S486" i="3" s="1"/>
  <c r="AR878" i="3"/>
  <c r="AS879" i="3"/>
  <c r="R96" i="1"/>
  <c r="S96" i="1" s="1"/>
  <c r="AS875" i="1"/>
  <c r="AR874" i="1"/>
  <c r="BF76" i="3" l="1"/>
  <c r="AW874" i="3"/>
  <c r="BR876" i="3"/>
  <c r="AU876" i="3"/>
  <c r="AT875" i="3"/>
  <c r="BG76" i="3"/>
  <c r="AW875" i="3"/>
  <c r="BR1657" i="1"/>
  <c r="AU1657" i="1"/>
  <c r="AV1657" i="1" s="1"/>
  <c r="BI141" i="1" s="1"/>
  <c r="BQ877" i="3"/>
  <c r="BO878" i="3"/>
  <c r="BQ1658" i="1"/>
  <c r="BO1659" i="1"/>
  <c r="AF95" i="1"/>
  <c r="AF485" i="3"/>
  <c r="T484" i="3"/>
  <c r="AE96" i="1"/>
  <c r="T95" i="1"/>
  <c r="U95" i="1" s="1"/>
  <c r="AS880" i="3"/>
  <c r="AR879" i="3"/>
  <c r="AE486" i="3"/>
  <c r="R487" i="3"/>
  <c r="S487" i="3" s="1"/>
  <c r="R97" i="1"/>
  <c r="S97" i="1" s="1"/>
  <c r="AS876" i="1"/>
  <c r="AR875" i="1"/>
  <c r="BR877" i="3" l="1"/>
  <c r="AU877" i="3"/>
  <c r="AV877" i="3" s="1"/>
  <c r="AV876" i="3"/>
  <c r="AT876" i="3"/>
  <c r="AT877" i="3" s="1"/>
  <c r="BR1658" i="1"/>
  <c r="AU1658" i="1"/>
  <c r="AV1658" i="1" s="1"/>
  <c r="BJ141" i="1" s="1"/>
  <c r="BO879" i="3"/>
  <c r="BQ878" i="3"/>
  <c r="BQ1659" i="1"/>
  <c r="AU1659" i="1" s="1"/>
  <c r="AV1659" i="1" s="1"/>
  <c r="BK141" i="1" s="1"/>
  <c r="BO1660" i="1"/>
  <c r="AF96" i="1"/>
  <c r="AF486" i="3"/>
  <c r="T485" i="3"/>
  <c r="AE97" i="1"/>
  <c r="T96" i="1"/>
  <c r="U96" i="1" s="1"/>
  <c r="AE487" i="3"/>
  <c r="R488" i="3"/>
  <c r="S488" i="3" s="1"/>
  <c r="AS881" i="3"/>
  <c r="AR880" i="3"/>
  <c r="R98" i="1"/>
  <c r="S98" i="1" s="1"/>
  <c r="AS877" i="1"/>
  <c r="AR876" i="1"/>
  <c r="BL141" i="1" l="1"/>
  <c r="BR878" i="3"/>
  <c r="AU878" i="3"/>
  <c r="BH76" i="3"/>
  <c r="AW876" i="3"/>
  <c r="BI76" i="3"/>
  <c r="AW877" i="3"/>
  <c r="BR1659" i="1"/>
  <c r="BQ879" i="3"/>
  <c r="BO880" i="3"/>
  <c r="BQ1660" i="1"/>
  <c r="BO1661" i="1"/>
  <c r="AF97" i="1"/>
  <c r="AF487" i="3"/>
  <c r="T486" i="3"/>
  <c r="AE98" i="1"/>
  <c r="T97" i="1"/>
  <c r="U97" i="1" s="1"/>
  <c r="AR881" i="3"/>
  <c r="AS882" i="3"/>
  <c r="AE488" i="3"/>
  <c r="R489" i="3"/>
  <c r="S489" i="3" s="1"/>
  <c r="R99" i="1"/>
  <c r="S99" i="1" s="1"/>
  <c r="AS878" i="1"/>
  <c r="AR877" i="1"/>
  <c r="BR879" i="3" l="1"/>
  <c r="AU879" i="3"/>
  <c r="AV879" i="3" s="1"/>
  <c r="AV878" i="3"/>
  <c r="AT878" i="3"/>
  <c r="BR1660" i="1"/>
  <c r="AU1660" i="1"/>
  <c r="AV1660" i="1" s="1"/>
  <c r="AZ142" i="1" s="1"/>
  <c r="BO881" i="3"/>
  <c r="BQ880" i="3"/>
  <c r="BO1662" i="1"/>
  <c r="BQ1661" i="1"/>
  <c r="AF98" i="1"/>
  <c r="AF488" i="3"/>
  <c r="T487" i="3"/>
  <c r="AE99" i="1"/>
  <c r="T98" i="1"/>
  <c r="U98" i="1" s="1"/>
  <c r="AE489" i="3"/>
  <c r="R490" i="3"/>
  <c r="S490" i="3" s="1"/>
  <c r="AR882" i="3"/>
  <c r="AS883" i="3"/>
  <c r="R100" i="1"/>
  <c r="S100" i="1" s="1"/>
  <c r="AS879" i="1"/>
  <c r="AR878" i="1"/>
  <c r="AT879" i="3" l="1"/>
  <c r="BR880" i="3"/>
  <c r="AU880" i="3"/>
  <c r="AW878" i="3"/>
  <c r="BJ76" i="3"/>
  <c r="BK76" i="3"/>
  <c r="AW879" i="3"/>
  <c r="BR1661" i="1"/>
  <c r="AU1661" i="1"/>
  <c r="AV1661" i="1" s="1"/>
  <c r="BA142" i="1" s="1"/>
  <c r="BQ881" i="3"/>
  <c r="BO882" i="3"/>
  <c r="BQ1662" i="1"/>
  <c r="BO1663" i="1"/>
  <c r="AF99" i="1"/>
  <c r="AF489" i="3"/>
  <c r="T488" i="3"/>
  <c r="AE100" i="1"/>
  <c r="T99" i="1"/>
  <c r="U99" i="1" s="1"/>
  <c r="AE490" i="3"/>
  <c r="R491" i="3"/>
  <c r="S491" i="3" s="1"/>
  <c r="AR883" i="3"/>
  <c r="AS884" i="3"/>
  <c r="R101" i="1"/>
  <c r="S101" i="1" s="1"/>
  <c r="AS880" i="1"/>
  <c r="AR879" i="1"/>
  <c r="BR881" i="3" l="1"/>
  <c r="AU881" i="3"/>
  <c r="AV881" i="3" s="1"/>
  <c r="AV880" i="3"/>
  <c r="AT880" i="3"/>
  <c r="BM76" i="3"/>
  <c r="AP77" i="3" s="1"/>
  <c r="BL76" i="3"/>
  <c r="BR1662" i="1"/>
  <c r="AU1662" i="1"/>
  <c r="AV1662" i="1" s="1"/>
  <c r="BB142" i="1" s="1"/>
  <c r="BQ882" i="3"/>
  <c r="BO883" i="3"/>
  <c r="BO1664" i="1"/>
  <c r="BQ1663" i="1"/>
  <c r="AF100" i="1"/>
  <c r="AF490" i="3"/>
  <c r="T489" i="3"/>
  <c r="AE101" i="1"/>
  <c r="T100" i="1"/>
  <c r="U100" i="1" s="1"/>
  <c r="AS885" i="3"/>
  <c r="AR884" i="3"/>
  <c r="AE491" i="3"/>
  <c r="R492" i="3"/>
  <c r="S492" i="3" s="1"/>
  <c r="R102" i="1"/>
  <c r="S102" i="1" s="1"/>
  <c r="AS881" i="1"/>
  <c r="AR880" i="1"/>
  <c r="AT881" i="3" l="1"/>
  <c r="AZ77" i="3"/>
  <c r="AW880" i="3"/>
  <c r="BA77" i="3"/>
  <c r="AW881" i="3"/>
  <c r="BR882" i="3"/>
  <c r="AU882" i="3"/>
  <c r="AV882" i="3" s="1"/>
  <c r="BR1663" i="1"/>
  <c r="AU1663" i="1"/>
  <c r="AV1663" i="1" s="1"/>
  <c r="BC142" i="1" s="1"/>
  <c r="BQ883" i="3"/>
  <c r="BO884" i="3"/>
  <c r="BQ1664" i="1"/>
  <c r="BO1665" i="1"/>
  <c r="AF101" i="1"/>
  <c r="AF491" i="3"/>
  <c r="T490" i="3"/>
  <c r="AE102" i="1"/>
  <c r="T101" i="1"/>
  <c r="U101" i="1" s="1"/>
  <c r="AR885" i="3"/>
  <c r="AS886" i="3"/>
  <c r="AE492" i="3"/>
  <c r="R493" i="3"/>
  <c r="S493" i="3" s="1"/>
  <c r="R103" i="1"/>
  <c r="S103" i="1" s="1"/>
  <c r="AS882" i="1"/>
  <c r="AR881" i="1"/>
  <c r="AT882" i="3" l="1"/>
  <c r="AW882" i="3"/>
  <c r="BB77" i="3"/>
  <c r="BR883" i="3"/>
  <c r="AU883" i="3"/>
  <c r="AV883" i="3" s="1"/>
  <c r="BR1664" i="1"/>
  <c r="AU1664" i="1"/>
  <c r="AV1664" i="1" s="1"/>
  <c r="BD142" i="1" s="1"/>
  <c r="BQ884" i="3"/>
  <c r="BO885" i="3"/>
  <c r="BO1666" i="1"/>
  <c r="BQ1665" i="1"/>
  <c r="AF102" i="1"/>
  <c r="AF492" i="3"/>
  <c r="T491" i="3"/>
  <c r="AE103" i="1"/>
  <c r="T102" i="1"/>
  <c r="U102" i="1" s="1"/>
  <c r="AE493" i="3"/>
  <c r="R494" i="3"/>
  <c r="S494" i="3" s="1"/>
  <c r="AS887" i="3"/>
  <c r="AR886" i="3"/>
  <c r="R104" i="1"/>
  <c r="S104" i="1" s="1"/>
  <c r="AS883" i="1"/>
  <c r="AR882" i="1"/>
  <c r="AT883" i="3" l="1"/>
  <c r="BR884" i="3"/>
  <c r="AU884" i="3"/>
  <c r="BC77" i="3"/>
  <c r="AW883" i="3"/>
  <c r="BR1665" i="1"/>
  <c r="AU1665" i="1"/>
  <c r="AV1665" i="1" s="1"/>
  <c r="BE142" i="1" s="1"/>
  <c r="BQ885" i="3"/>
  <c r="BO886" i="3"/>
  <c r="BQ1666" i="1"/>
  <c r="BO1667" i="1"/>
  <c r="AF103" i="1"/>
  <c r="AF493" i="3"/>
  <c r="T492" i="3"/>
  <c r="AE104" i="1"/>
  <c r="T103" i="1"/>
  <c r="U103" i="1" s="1"/>
  <c r="AE494" i="3"/>
  <c r="R495" i="3"/>
  <c r="S495" i="3" s="1"/>
  <c r="AR887" i="3"/>
  <c r="AS888" i="3"/>
  <c r="R105" i="1"/>
  <c r="S105" i="1" s="1"/>
  <c r="AS884" i="1"/>
  <c r="AR883" i="1"/>
  <c r="BR885" i="3" l="1"/>
  <c r="AU885" i="3"/>
  <c r="AV885" i="3" s="1"/>
  <c r="AT884" i="3"/>
  <c r="AV884" i="3"/>
  <c r="BR1666" i="1"/>
  <c r="AU1666" i="1"/>
  <c r="AV1666" i="1" s="1"/>
  <c r="BF142" i="1" s="1"/>
  <c r="BO887" i="3"/>
  <c r="BQ886" i="3"/>
  <c r="BQ1667" i="1"/>
  <c r="BO1668" i="1"/>
  <c r="AF104" i="1"/>
  <c r="AF494" i="3"/>
  <c r="T493" i="3"/>
  <c r="AE105" i="1"/>
  <c r="T104" i="1"/>
  <c r="U104" i="1" s="1"/>
  <c r="AE495" i="3"/>
  <c r="R496" i="3"/>
  <c r="S496" i="3" s="1"/>
  <c r="AS889" i="3"/>
  <c r="AR888" i="3"/>
  <c r="R106" i="1"/>
  <c r="S106" i="1" s="1"/>
  <c r="AS885" i="1"/>
  <c r="AR884" i="1"/>
  <c r="AT885" i="3" l="1"/>
  <c r="BR886" i="3"/>
  <c r="AU886" i="3"/>
  <c r="BD77" i="3"/>
  <c r="AW884" i="3"/>
  <c r="BE77" i="3"/>
  <c r="AW885" i="3"/>
  <c r="BR1667" i="1"/>
  <c r="AU1667" i="1"/>
  <c r="AV1667" i="1" s="1"/>
  <c r="BG142" i="1" s="1"/>
  <c r="BQ887" i="3"/>
  <c r="BO888" i="3"/>
  <c r="BQ1668" i="1"/>
  <c r="BO1669" i="1"/>
  <c r="AF105" i="1"/>
  <c r="AF495" i="3"/>
  <c r="T494" i="3"/>
  <c r="AE106" i="1"/>
  <c r="T105" i="1"/>
  <c r="U105" i="1" s="1"/>
  <c r="AE496" i="3"/>
  <c r="R497" i="3"/>
  <c r="S497" i="3" s="1"/>
  <c r="AR889" i="3"/>
  <c r="AS890" i="3"/>
  <c r="R107" i="1"/>
  <c r="S107" i="1" s="1"/>
  <c r="AS886" i="1"/>
  <c r="AR885" i="1"/>
  <c r="BR887" i="3" l="1"/>
  <c r="AU887" i="3"/>
  <c r="AV887" i="3" s="1"/>
  <c r="AV886" i="3"/>
  <c r="AT886" i="3"/>
  <c r="BR1668" i="1"/>
  <c r="AU1668" i="1"/>
  <c r="AV1668" i="1" s="1"/>
  <c r="BH142" i="1" s="1"/>
  <c r="BO889" i="3"/>
  <c r="BQ888" i="3"/>
  <c r="BO1670" i="1"/>
  <c r="BQ1669" i="1"/>
  <c r="AF106" i="1"/>
  <c r="AF496" i="3"/>
  <c r="T495" i="3"/>
  <c r="AE107" i="1"/>
  <c r="T106" i="1"/>
  <c r="U106" i="1" s="1"/>
  <c r="AR890" i="3"/>
  <c r="AS891" i="3"/>
  <c r="AE497" i="3"/>
  <c r="R498" i="3"/>
  <c r="S498" i="3" s="1"/>
  <c r="R108" i="1"/>
  <c r="S108" i="1" s="1"/>
  <c r="AS887" i="1"/>
  <c r="AR886" i="1"/>
  <c r="BR888" i="3" l="1"/>
  <c r="AU888" i="3"/>
  <c r="AV888" i="3" s="1"/>
  <c r="AT887" i="3"/>
  <c r="BF77" i="3"/>
  <c r="AW886" i="3"/>
  <c r="BG77" i="3"/>
  <c r="AW887" i="3"/>
  <c r="BR1669" i="1"/>
  <c r="AU1669" i="1"/>
  <c r="AV1669" i="1" s="1"/>
  <c r="BI142" i="1" s="1"/>
  <c r="BQ889" i="3"/>
  <c r="BO890" i="3"/>
  <c r="BQ1670" i="1"/>
  <c r="BO1671" i="1"/>
  <c r="AF107" i="1"/>
  <c r="AF497" i="3"/>
  <c r="T496" i="3"/>
  <c r="AE108" i="1"/>
  <c r="T107" i="1"/>
  <c r="U107" i="1" s="1"/>
  <c r="AE498" i="3"/>
  <c r="R499" i="3"/>
  <c r="S499" i="3" s="1"/>
  <c r="AS892" i="3"/>
  <c r="AR891" i="3"/>
  <c r="R109" i="1"/>
  <c r="S109" i="1" s="1"/>
  <c r="AS888" i="1"/>
  <c r="AR887" i="1"/>
  <c r="AT888" i="3" l="1"/>
  <c r="BR889" i="3"/>
  <c r="AU889" i="3"/>
  <c r="AV889" i="3" s="1"/>
  <c r="BH77" i="3"/>
  <c r="AW888" i="3"/>
  <c r="BR1670" i="1"/>
  <c r="AU1670" i="1"/>
  <c r="AV1670" i="1" s="1"/>
  <c r="BJ142" i="1" s="1"/>
  <c r="BO891" i="3"/>
  <c r="BQ890" i="3"/>
  <c r="BO1672" i="1"/>
  <c r="BQ1671" i="1"/>
  <c r="AF108" i="1"/>
  <c r="AF498" i="3"/>
  <c r="T497" i="3"/>
  <c r="AE109" i="1"/>
  <c r="T108" i="1"/>
  <c r="U108" i="1" s="1"/>
  <c r="AE499" i="3"/>
  <c r="R500" i="3"/>
  <c r="S500" i="3" s="1"/>
  <c r="AS893" i="3"/>
  <c r="AR892" i="3"/>
  <c r="R110" i="1"/>
  <c r="S110" i="1" s="1"/>
  <c r="AS889" i="1"/>
  <c r="AR888" i="1"/>
  <c r="BI77" i="3" l="1"/>
  <c r="AW889" i="3"/>
  <c r="BR890" i="3"/>
  <c r="AU890" i="3"/>
  <c r="AT889" i="3"/>
  <c r="BR1671" i="1"/>
  <c r="AU1671" i="1"/>
  <c r="AV1671" i="1" s="1"/>
  <c r="BK142" i="1" s="1"/>
  <c r="BL142" i="1" s="1"/>
  <c r="BQ891" i="3"/>
  <c r="BO892" i="3"/>
  <c r="BQ1672" i="1"/>
  <c r="BO1673" i="1"/>
  <c r="AF109" i="1"/>
  <c r="AF499" i="3"/>
  <c r="T498" i="3"/>
  <c r="AE110" i="1"/>
  <c r="T109" i="1"/>
  <c r="U109" i="1" s="1"/>
  <c r="AR893" i="3"/>
  <c r="AS894" i="3"/>
  <c r="AE500" i="3"/>
  <c r="R501" i="3"/>
  <c r="S501" i="3" s="1"/>
  <c r="R111" i="1"/>
  <c r="S111" i="1" s="1"/>
  <c r="AS890" i="1"/>
  <c r="AR889" i="1"/>
  <c r="AV890" i="3" l="1"/>
  <c r="AT890" i="3"/>
  <c r="BR891" i="3"/>
  <c r="AU891" i="3"/>
  <c r="AV891" i="3" s="1"/>
  <c r="BR1672" i="1"/>
  <c r="AU1672" i="1"/>
  <c r="AV1672" i="1" s="1"/>
  <c r="AZ143" i="1" s="1"/>
  <c r="BO893" i="3"/>
  <c r="BQ892" i="3"/>
  <c r="BO1674" i="1"/>
  <c r="BQ1673" i="1"/>
  <c r="AF110" i="1"/>
  <c r="AF500" i="3"/>
  <c r="T499" i="3"/>
  <c r="AE111" i="1"/>
  <c r="T110" i="1"/>
  <c r="U110" i="1" s="1"/>
  <c r="AE501" i="3"/>
  <c r="R502" i="3"/>
  <c r="S502" i="3" s="1"/>
  <c r="AR894" i="3"/>
  <c r="AS895" i="3"/>
  <c r="R112" i="1"/>
  <c r="S112" i="1" s="1"/>
  <c r="AS891" i="1"/>
  <c r="AR890" i="1"/>
  <c r="BK77" i="3" l="1"/>
  <c r="AW891" i="3"/>
  <c r="BR892" i="3"/>
  <c r="AU892" i="3"/>
  <c r="AV892" i="3" s="1"/>
  <c r="AT891" i="3"/>
  <c r="BJ77" i="3"/>
  <c r="BL77" i="3" s="1"/>
  <c r="AW890" i="3"/>
  <c r="BR1673" i="1"/>
  <c r="AU1673" i="1"/>
  <c r="AV1673" i="1" s="1"/>
  <c r="BA143" i="1" s="1"/>
  <c r="BQ893" i="3"/>
  <c r="BO894" i="3"/>
  <c r="BQ1674" i="1"/>
  <c r="BO1675" i="1"/>
  <c r="AF111" i="1"/>
  <c r="AF501" i="3"/>
  <c r="T500" i="3"/>
  <c r="AE112" i="1"/>
  <c r="T111" i="1"/>
  <c r="U111" i="1" s="1"/>
  <c r="AE502" i="3"/>
  <c r="R503" i="3"/>
  <c r="S503" i="3" s="1"/>
  <c r="AR895" i="3"/>
  <c r="AS896" i="3"/>
  <c r="R113" i="1"/>
  <c r="S113" i="1" s="1"/>
  <c r="AS892" i="1"/>
  <c r="AR891" i="1"/>
  <c r="AT892" i="3" l="1"/>
  <c r="AW892" i="3"/>
  <c r="AZ78" i="3"/>
  <c r="BR893" i="3"/>
  <c r="AU893" i="3"/>
  <c r="AV893" i="3" s="1"/>
  <c r="BM77" i="3"/>
  <c r="AP78" i="3" s="1"/>
  <c r="BR1674" i="1"/>
  <c r="AU1674" i="1"/>
  <c r="AV1674" i="1" s="1"/>
  <c r="BB143" i="1" s="1"/>
  <c r="BO895" i="3"/>
  <c r="BQ894" i="3"/>
  <c r="BQ1675" i="1"/>
  <c r="BO1676" i="1"/>
  <c r="AF112" i="1"/>
  <c r="AF502" i="3"/>
  <c r="T501" i="3"/>
  <c r="AE113" i="1"/>
  <c r="T112" i="1"/>
  <c r="U112" i="1" s="1"/>
  <c r="AS897" i="3"/>
  <c r="AR896" i="3"/>
  <c r="AE503" i="3"/>
  <c r="R504" i="3"/>
  <c r="S504" i="3" s="1"/>
  <c r="R114" i="1"/>
  <c r="S114" i="1" s="1"/>
  <c r="AS893" i="1"/>
  <c r="AR892" i="1"/>
  <c r="AT893" i="3" l="1"/>
  <c r="BA78" i="3"/>
  <c r="AW893" i="3"/>
  <c r="BR894" i="3"/>
  <c r="AU894" i="3"/>
  <c r="BR1675" i="1"/>
  <c r="AU1675" i="1"/>
  <c r="AV1675" i="1" s="1"/>
  <c r="BC143" i="1" s="1"/>
  <c r="BQ895" i="3"/>
  <c r="BO896" i="3"/>
  <c r="BQ1676" i="1"/>
  <c r="BO1677" i="1"/>
  <c r="AF113" i="1"/>
  <c r="AF503" i="3"/>
  <c r="T502" i="3"/>
  <c r="AE114" i="1"/>
  <c r="T113" i="1"/>
  <c r="U113" i="1" s="1"/>
  <c r="AR897" i="3"/>
  <c r="AS898" i="3"/>
  <c r="R505" i="3"/>
  <c r="S505" i="3" s="1"/>
  <c r="AE504" i="3"/>
  <c r="R115" i="1"/>
  <c r="S115" i="1" s="1"/>
  <c r="AS894" i="1"/>
  <c r="AR893" i="1"/>
  <c r="BR895" i="3" l="1"/>
  <c r="AU895" i="3"/>
  <c r="AV895" i="3" s="1"/>
  <c r="AV894" i="3"/>
  <c r="AT894" i="3"/>
  <c r="BR1676" i="1"/>
  <c r="AU1676" i="1"/>
  <c r="AV1676" i="1" s="1"/>
  <c r="BD143" i="1" s="1"/>
  <c r="BQ896" i="3"/>
  <c r="BO897" i="3"/>
  <c r="BO1678" i="1"/>
  <c r="BQ1677" i="1"/>
  <c r="AF114" i="1"/>
  <c r="AF504" i="3"/>
  <c r="T503" i="3"/>
  <c r="AE115" i="1"/>
  <c r="T114" i="1"/>
  <c r="U114" i="1" s="1"/>
  <c r="AR898" i="3"/>
  <c r="AS899" i="3"/>
  <c r="AE505" i="3"/>
  <c r="R506" i="3"/>
  <c r="S506" i="3" s="1"/>
  <c r="R116" i="1"/>
  <c r="S116" i="1" s="1"/>
  <c r="AS895" i="1"/>
  <c r="AR894" i="1"/>
  <c r="AT895" i="3" l="1"/>
  <c r="BR896" i="3"/>
  <c r="AU896" i="3"/>
  <c r="BB78" i="3"/>
  <c r="AW894" i="3"/>
  <c r="BC78" i="3"/>
  <c r="AW895" i="3"/>
  <c r="BR1677" i="1"/>
  <c r="AU1677" i="1"/>
  <c r="AV1677" i="1" s="1"/>
  <c r="BE143" i="1" s="1"/>
  <c r="BQ897" i="3"/>
  <c r="BO898" i="3"/>
  <c r="BQ1678" i="1"/>
  <c r="BO1679" i="1"/>
  <c r="AF115" i="1"/>
  <c r="AF505" i="3"/>
  <c r="T504" i="3"/>
  <c r="AE116" i="1"/>
  <c r="T115" i="1"/>
  <c r="U115" i="1" s="1"/>
  <c r="AE506" i="3"/>
  <c r="R507" i="3"/>
  <c r="S507" i="3" s="1"/>
  <c r="AR899" i="3"/>
  <c r="AS900" i="3"/>
  <c r="R117" i="1"/>
  <c r="S117" i="1" s="1"/>
  <c r="AS896" i="1"/>
  <c r="AR895" i="1"/>
  <c r="BR897" i="3" l="1"/>
  <c r="AU897" i="3"/>
  <c r="AV897" i="3" s="1"/>
  <c r="AV896" i="3"/>
  <c r="AT896" i="3"/>
  <c r="BR1678" i="1"/>
  <c r="AU1678" i="1"/>
  <c r="AV1678" i="1" s="1"/>
  <c r="BF143" i="1" s="1"/>
  <c r="BQ898" i="3"/>
  <c r="BO899" i="3"/>
  <c r="BO1680" i="1"/>
  <c r="BQ1679" i="1"/>
  <c r="AF116" i="1"/>
  <c r="AF506" i="3"/>
  <c r="T505" i="3"/>
  <c r="AE117" i="1"/>
  <c r="T116" i="1"/>
  <c r="U116" i="1" s="1"/>
  <c r="AE507" i="3"/>
  <c r="R508" i="3"/>
  <c r="S508" i="3" s="1"/>
  <c r="AS901" i="3"/>
  <c r="AR900" i="3"/>
  <c r="R118" i="1"/>
  <c r="S118" i="1" s="1"/>
  <c r="AS897" i="1"/>
  <c r="AR896" i="1"/>
  <c r="AT897" i="3" l="1"/>
  <c r="BD78" i="3"/>
  <c r="AW896" i="3"/>
  <c r="BR898" i="3"/>
  <c r="AU898" i="3"/>
  <c r="BE78" i="3"/>
  <c r="AW897" i="3"/>
  <c r="BR1679" i="1"/>
  <c r="AU1679" i="1"/>
  <c r="AV1679" i="1" s="1"/>
  <c r="BG143" i="1" s="1"/>
  <c r="BQ899" i="3"/>
  <c r="BO900" i="3"/>
  <c r="BQ1680" i="1"/>
  <c r="BO1681" i="1"/>
  <c r="AF117" i="1"/>
  <c r="AF507" i="3"/>
  <c r="T506" i="3"/>
  <c r="AE118" i="1"/>
  <c r="T117" i="1"/>
  <c r="U117" i="1" s="1"/>
  <c r="R509" i="3"/>
  <c r="S509" i="3" s="1"/>
  <c r="AE508" i="3"/>
  <c r="AR901" i="3"/>
  <c r="AS902" i="3"/>
  <c r="R119" i="1"/>
  <c r="S119" i="1" s="1"/>
  <c r="AS898" i="1"/>
  <c r="AR897" i="1"/>
  <c r="BR899" i="3" l="1"/>
  <c r="AU899" i="3"/>
  <c r="AV899" i="3" s="1"/>
  <c r="AT898" i="3"/>
  <c r="AV898" i="3"/>
  <c r="BR1680" i="1"/>
  <c r="AU1680" i="1"/>
  <c r="AV1680" i="1" s="1"/>
  <c r="BH143" i="1" s="1"/>
  <c r="BQ900" i="3"/>
  <c r="BO901" i="3"/>
  <c r="BO1682" i="1"/>
  <c r="BQ1681" i="1"/>
  <c r="AF118" i="1"/>
  <c r="AF508" i="3"/>
  <c r="T507" i="3"/>
  <c r="AE119" i="1"/>
  <c r="T118" i="1"/>
  <c r="U118" i="1" s="1"/>
  <c r="AR902" i="3"/>
  <c r="AS903" i="3"/>
  <c r="AE509" i="3"/>
  <c r="R510" i="3"/>
  <c r="S510" i="3" s="1"/>
  <c r="R120" i="1"/>
  <c r="S120" i="1" s="1"/>
  <c r="AS899" i="1"/>
  <c r="AR898" i="1"/>
  <c r="AT899" i="3" l="1"/>
  <c r="BR900" i="3"/>
  <c r="AU900" i="3"/>
  <c r="BF78" i="3"/>
  <c r="AW898" i="3"/>
  <c r="BG78" i="3"/>
  <c r="AW899" i="3"/>
  <c r="BR1681" i="1"/>
  <c r="AU1681" i="1"/>
  <c r="AV1681" i="1" s="1"/>
  <c r="BI143" i="1" s="1"/>
  <c r="BQ901" i="3"/>
  <c r="BO902" i="3"/>
  <c r="BQ1682" i="1"/>
  <c r="BO1683" i="1"/>
  <c r="AF119" i="1"/>
  <c r="AF509" i="3"/>
  <c r="T508" i="3"/>
  <c r="AE120" i="1"/>
  <c r="T119" i="1"/>
  <c r="U119" i="1" s="1"/>
  <c r="AS904" i="3"/>
  <c r="AR903" i="3"/>
  <c r="AE510" i="3"/>
  <c r="R511" i="3"/>
  <c r="S511" i="3" s="1"/>
  <c r="R121" i="1"/>
  <c r="S121" i="1" s="1"/>
  <c r="AS900" i="1"/>
  <c r="AR899" i="1"/>
  <c r="BR901" i="3" l="1"/>
  <c r="AU901" i="3"/>
  <c r="AV901" i="3" s="1"/>
  <c r="AV900" i="3"/>
  <c r="AT900" i="3"/>
  <c r="BR1682" i="1"/>
  <c r="AU1682" i="1"/>
  <c r="AV1682" i="1" s="1"/>
  <c r="BJ143" i="1" s="1"/>
  <c r="BQ902" i="3"/>
  <c r="BO903" i="3"/>
  <c r="BQ1683" i="1"/>
  <c r="BO1684" i="1"/>
  <c r="AF120" i="1"/>
  <c r="U508" i="3"/>
  <c r="AF510" i="3"/>
  <c r="T509" i="3"/>
  <c r="AE121" i="1"/>
  <c r="T120" i="1"/>
  <c r="U120" i="1" s="1"/>
  <c r="AE511" i="3"/>
  <c r="R512" i="3"/>
  <c r="S512" i="3" s="1"/>
  <c r="AS905" i="3"/>
  <c r="AR904" i="3"/>
  <c r="R122" i="1"/>
  <c r="S122" i="1" s="1"/>
  <c r="AS901" i="1"/>
  <c r="AR900" i="1"/>
  <c r="AT901" i="3" l="1"/>
  <c r="BR902" i="3"/>
  <c r="AU902" i="3"/>
  <c r="BH78" i="3"/>
  <c r="AW900" i="3"/>
  <c r="BI78" i="3"/>
  <c r="AW901" i="3"/>
  <c r="BR1683" i="1"/>
  <c r="AU1683" i="1"/>
  <c r="AV1683" i="1" s="1"/>
  <c r="BK143" i="1" s="1"/>
  <c r="BL143" i="1" s="1"/>
  <c r="BO904" i="3"/>
  <c r="BQ903" i="3"/>
  <c r="BQ1684" i="1"/>
  <c r="BO1685" i="1"/>
  <c r="AF121" i="1"/>
  <c r="U509" i="3"/>
  <c r="AF511" i="3"/>
  <c r="T510" i="3"/>
  <c r="T121" i="1"/>
  <c r="U121" i="1" s="1"/>
  <c r="AE122" i="1"/>
  <c r="AR905" i="3"/>
  <c r="AS906" i="3"/>
  <c r="R513" i="3"/>
  <c r="S513" i="3" s="1"/>
  <c r="AE512" i="3"/>
  <c r="R123" i="1"/>
  <c r="S123" i="1" s="1"/>
  <c r="AS902" i="1"/>
  <c r="AR901" i="1"/>
  <c r="BR903" i="3" l="1"/>
  <c r="AU903" i="3"/>
  <c r="AV903" i="3" s="1"/>
  <c r="AV902" i="3"/>
  <c r="AT902" i="3"/>
  <c r="BR1684" i="1"/>
  <c r="AU1684" i="1"/>
  <c r="AV1684" i="1" s="1"/>
  <c r="AZ144" i="1" s="1"/>
  <c r="BO905" i="3"/>
  <c r="BQ904" i="3"/>
  <c r="BO1686" i="1"/>
  <c r="BQ1685" i="1"/>
  <c r="AF122" i="1"/>
  <c r="U510" i="3"/>
  <c r="AF512" i="3"/>
  <c r="T511" i="3"/>
  <c r="T122" i="1"/>
  <c r="U122" i="1" s="1"/>
  <c r="AE123" i="1"/>
  <c r="R514" i="3"/>
  <c r="S514" i="3" s="1"/>
  <c r="AE513" i="3"/>
  <c r="AS907" i="3"/>
  <c r="AR906" i="3"/>
  <c r="R124" i="1"/>
  <c r="AS903" i="1"/>
  <c r="AR902" i="1"/>
  <c r="AT903" i="3" l="1"/>
  <c r="BR904" i="3"/>
  <c r="AU904" i="3"/>
  <c r="AV904" i="3" s="1"/>
  <c r="BJ78" i="3"/>
  <c r="AW902" i="3"/>
  <c r="BK78" i="3"/>
  <c r="AW903" i="3"/>
  <c r="BR1685" i="1"/>
  <c r="AU1685" i="1"/>
  <c r="AV1685" i="1" s="1"/>
  <c r="BA144" i="1" s="1"/>
  <c r="BQ905" i="3"/>
  <c r="BO906" i="3"/>
  <c r="BQ1686" i="1"/>
  <c r="BO1687" i="1"/>
  <c r="AF123" i="1"/>
  <c r="U511" i="3"/>
  <c r="AF513" i="3"/>
  <c r="T512" i="3"/>
  <c r="S124" i="1"/>
  <c r="AR907" i="3"/>
  <c r="AS908" i="3"/>
  <c r="AE514" i="3"/>
  <c r="R515" i="3"/>
  <c r="S515" i="3" s="1"/>
  <c r="R125" i="1"/>
  <c r="AS904" i="1"/>
  <c r="AR903" i="1"/>
  <c r="AT904" i="3" l="1"/>
  <c r="BL78" i="3"/>
  <c r="BR905" i="3"/>
  <c r="AU905" i="3"/>
  <c r="AV905" i="3" s="1"/>
  <c r="BM78" i="3"/>
  <c r="AP79" i="3" s="1"/>
  <c r="AZ79" i="3"/>
  <c r="AW904" i="3"/>
  <c r="BR1686" i="1"/>
  <c r="AU1686" i="1"/>
  <c r="AV1686" i="1" s="1"/>
  <c r="BB144" i="1" s="1"/>
  <c r="BO907" i="3"/>
  <c r="BQ906" i="3"/>
  <c r="BO1688" i="1"/>
  <c r="BQ1687" i="1"/>
  <c r="U512" i="3"/>
  <c r="AF514" i="3"/>
  <c r="T513" i="3"/>
  <c r="T123" i="1"/>
  <c r="U123" i="1" s="1"/>
  <c r="AE124" i="1"/>
  <c r="S125" i="1"/>
  <c r="AS909" i="3"/>
  <c r="AR908" i="3"/>
  <c r="AE515" i="3"/>
  <c r="R516" i="3"/>
  <c r="S516" i="3" s="1"/>
  <c r="R126" i="1"/>
  <c r="AS905" i="1"/>
  <c r="AR904" i="1"/>
  <c r="BA79" i="3" l="1"/>
  <c r="AW905" i="3"/>
  <c r="BR906" i="3"/>
  <c r="AU906" i="3"/>
  <c r="AT905" i="3"/>
  <c r="BR1687" i="1"/>
  <c r="AU1687" i="1"/>
  <c r="AV1687" i="1" s="1"/>
  <c r="BC144" i="1" s="1"/>
  <c r="BO908" i="3"/>
  <c r="BQ907" i="3"/>
  <c r="BQ1688" i="1"/>
  <c r="BO1689" i="1"/>
  <c r="AF124" i="1"/>
  <c r="U513" i="3"/>
  <c r="AF515" i="3"/>
  <c r="T514" i="3"/>
  <c r="T124" i="1"/>
  <c r="U124" i="1" s="1"/>
  <c r="AE125" i="1"/>
  <c r="S126" i="1"/>
  <c r="T125" i="1" s="1"/>
  <c r="R517" i="3"/>
  <c r="S517" i="3" s="1"/>
  <c r="AE516" i="3"/>
  <c r="AR909" i="3"/>
  <c r="AS910" i="3"/>
  <c r="R127" i="1"/>
  <c r="AS906" i="1"/>
  <c r="AR905" i="1"/>
  <c r="AT906" i="3" l="1"/>
  <c r="AV906" i="3"/>
  <c r="BR907" i="3"/>
  <c r="AU907" i="3"/>
  <c r="AV907" i="3" s="1"/>
  <c r="BR1688" i="1"/>
  <c r="AU1688" i="1"/>
  <c r="AV1688" i="1" s="1"/>
  <c r="BD144" i="1" s="1"/>
  <c r="BO909" i="3"/>
  <c r="BQ908" i="3"/>
  <c r="BQ1689" i="1"/>
  <c r="BO1690" i="1"/>
  <c r="AF125" i="1"/>
  <c r="U514" i="3"/>
  <c r="AF516" i="3"/>
  <c r="T515" i="3"/>
  <c r="U125" i="1"/>
  <c r="AE126" i="1"/>
  <c r="S127" i="1"/>
  <c r="AR910" i="3"/>
  <c r="AS911" i="3"/>
  <c r="AE517" i="3"/>
  <c r="R518" i="3"/>
  <c r="S518" i="3" s="1"/>
  <c r="R128" i="1"/>
  <c r="AS907" i="1"/>
  <c r="AR906" i="1"/>
  <c r="BC79" i="3" l="1"/>
  <c r="AW907" i="3"/>
  <c r="BB79" i="3"/>
  <c r="AW906" i="3"/>
  <c r="AT907" i="3"/>
  <c r="BR908" i="3"/>
  <c r="AU908" i="3"/>
  <c r="AV908" i="3" s="1"/>
  <c r="BR1689" i="1"/>
  <c r="AU1689" i="1"/>
  <c r="AV1689" i="1" s="1"/>
  <c r="BE144" i="1" s="1"/>
  <c r="BQ909" i="3"/>
  <c r="BO910" i="3"/>
  <c r="BQ1690" i="1"/>
  <c r="BO1691" i="1"/>
  <c r="AF126" i="1"/>
  <c r="U515" i="3"/>
  <c r="AF517" i="3"/>
  <c r="T516" i="3"/>
  <c r="S128" i="1"/>
  <c r="AE128" i="1" s="1"/>
  <c r="AE127" i="1"/>
  <c r="T126" i="1"/>
  <c r="U126" i="1" s="1"/>
  <c r="AS912" i="3"/>
  <c r="AR911" i="3"/>
  <c r="R519" i="3"/>
  <c r="S519" i="3" s="1"/>
  <c r="AE518" i="3"/>
  <c r="R129" i="1"/>
  <c r="AS908" i="1"/>
  <c r="AR907" i="1"/>
  <c r="AT908" i="3" l="1"/>
  <c r="BR909" i="3"/>
  <c r="AU909" i="3"/>
  <c r="AV909" i="3" s="1"/>
  <c r="BD79" i="3"/>
  <c r="AW908" i="3"/>
  <c r="BR1690" i="1"/>
  <c r="AU1690" i="1"/>
  <c r="AV1690" i="1" s="1"/>
  <c r="BF144" i="1" s="1"/>
  <c r="BQ910" i="3"/>
  <c r="BO911" i="3"/>
  <c r="BO1692" i="1"/>
  <c r="BQ1691" i="1"/>
  <c r="AF127" i="1"/>
  <c r="AF128" i="1" s="1"/>
  <c r="U516" i="3"/>
  <c r="T127" i="1"/>
  <c r="U127" i="1" s="1"/>
  <c r="S129" i="1"/>
  <c r="AE129" i="1" s="1"/>
  <c r="AF518" i="3"/>
  <c r="T517" i="3"/>
  <c r="AR912" i="3"/>
  <c r="AS913" i="3"/>
  <c r="AE519" i="3"/>
  <c r="R520" i="3"/>
  <c r="S520" i="3" s="1"/>
  <c r="R130" i="1"/>
  <c r="AS909" i="1"/>
  <c r="AR908" i="1"/>
  <c r="BE79" i="3" l="1"/>
  <c r="AW909" i="3"/>
  <c r="BR910" i="3"/>
  <c r="AU910" i="3"/>
  <c r="AT909" i="3"/>
  <c r="BR1691" i="1"/>
  <c r="AU1691" i="1"/>
  <c r="AV1691" i="1" s="1"/>
  <c r="BG144" i="1" s="1"/>
  <c r="BQ911" i="3"/>
  <c r="BO912" i="3"/>
  <c r="BQ1692" i="1"/>
  <c r="BO1693" i="1"/>
  <c r="T128" i="1"/>
  <c r="U128" i="1" s="1"/>
  <c r="U517" i="3"/>
  <c r="S130" i="1"/>
  <c r="AE130" i="1" s="1"/>
  <c r="AF519" i="3"/>
  <c r="T518" i="3"/>
  <c r="AF129" i="1"/>
  <c r="AR913" i="3"/>
  <c r="AS914" i="3"/>
  <c r="R521" i="3"/>
  <c r="S521" i="3" s="1"/>
  <c r="AE520" i="3"/>
  <c r="R131" i="1"/>
  <c r="AS910" i="1"/>
  <c r="AR909" i="1"/>
  <c r="AV910" i="3" l="1"/>
  <c r="AT910" i="3"/>
  <c r="BR911" i="3"/>
  <c r="AU911" i="3"/>
  <c r="AV911" i="3" s="1"/>
  <c r="BR1692" i="1"/>
  <c r="AU1692" i="1"/>
  <c r="AV1692" i="1" s="1"/>
  <c r="BH144" i="1" s="1"/>
  <c r="BO913" i="3"/>
  <c r="BQ912" i="3"/>
  <c r="BO1694" i="1"/>
  <c r="BQ1693" i="1"/>
  <c r="U518" i="3"/>
  <c r="T129" i="1"/>
  <c r="U129" i="1" s="1"/>
  <c r="S131" i="1"/>
  <c r="AE131" i="1" s="1"/>
  <c r="AF130" i="1"/>
  <c r="AF520" i="3"/>
  <c r="T519" i="3"/>
  <c r="AR914" i="3"/>
  <c r="AS915" i="3"/>
  <c r="AE521" i="3"/>
  <c r="R522" i="3"/>
  <c r="S522" i="3" s="1"/>
  <c r="R132" i="1"/>
  <c r="AS911" i="1"/>
  <c r="AR910" i="1"/>
  <c r="BG79" i="3" l="1"/>
  <c r="AW911" i="3"/>
  <c r="AT911" i="3"/>
  <c r="AW910" i="3"/>
  <c r="BF79" i="3"/>
  <c r="BR912" i="3"/>
  <c r="AU912" i="3"/>
  <c r="AV912" i="3" s="1"/>
  <c r="BR1693" i="1"/>
  <c r="AU1693" i="1"/>
  <c r="AV1693" i="1" s="1"/>
  <c r="BI144" i="1" s="1"/>
  <c r="BQ913" i="3"/>
  <c r="BO914" i="3"/>
  <c r="BQ1694" i="1"/>
  <c r="BO1695" i="1"/>
  <c r="T130" i="1"/>
  <c r="U130" i="1" s="1"/>
  <c r="U519" i="3"/>
  <c r="AF131" i="1"/>
  <c r="S132" i="1"/>
  <c r="AE132" i="1" s="1"/>
  <c r="AF521" i="3"/>
  <c r="T520" i="3"/>
  <c r="AE522" i="3"/>
  <c r="R523" i="3"/>
  <c r="S523" i="3" s="1"/>
  <c r="AR915" i="3"/>
  <c r="AS916" i="3"/>
  <c r="R133" i="1"/>
  <c r="AS912" i="1"/>
  <c r="AR911" i="1"/>
  <c r="BH79" i="3" l="1"/>
  <c r="AW912" i="3"/>
  <c r="AT912" i="3"/>
  <c r="BR913" i="3"/>
  <c r="AU913" i="3"/>
  <c r="AV913" i="3" s="1"/>
  <c r="BR1694" i="1"/>
  <c r="AU1694" i="1"/>
  <c r="AV1694" i="1" s="1"/>
  <c r="BJ144" i="1" s="1"/>
  <c r="BQ914" i="3"/>
  <c r="BO915" i="3"/>
  <c r="BQ1695" i="1"/>
  <c r="BO1696" i="1"/>
  <c r="T131" i="1"/>
  <c r="U131" i="1" s="1"/>
  <c r="AF132" i="1"/>
  <c r="U520" i="3"/>
  <c r="S133" i="1"/>
  <c r="AE133" i="1" s="1"/>
  <c r="AF522" i="3"/>
  <c r="T521" i="3"/>
  <c r="AS917" i="3"/>
  <c r="AR916" i="3"/>
  <c r="AE523" i="3"/>
  <c r="R524" i="3"/>
  <c r="S524" i="3" s="1"/>
  <c r="R134" i="1"/>
  <c r="AS913" i="1"/>
  <c r="AR912" i="1"/>
  <c r="BI79" i="3" l="1"/>
  <c r="AW913" i="3"/>
  <c r="BR914" i="3"/>
  <c r="AU914" i="3"/>
  <c r="AT913" i="3"/>
  <c r="BR1695" i="1"/>
  <c r="AU1695" i="1"/>
  <c r="AV1695" i="1" s="1"/>
  <c r="BK144" i="1" s="1"/>
  <c r="BL144" i="1" s="1"/>
  <c r="BQ915" i="3"/>
  <c r="BO916" i="3"/>
  <c r="T132" i="1"/>
  <c r="U132" i="1" s="1"/>
  <c r="BQ1696" i="1"/>
  <c r="BO1697" i="1"/>
  <c r="AF133" i="1"/>
  <c r="S134" i="1"/>
  <c r="AE134" i="1" s="1"/>
  <c r="U521" i="3"/>
  <c r="AF523" i="3"/>
  <c r="T522" i="3"/>
  <c r="R525" i="3"/>
  <c r="S525" i="3" s="1"/>
  <c r="AE524" i="3"/>
  <c r="AR917" i="3"/>
  <c r="AS918" i="3"/>
  <c r="R135" i="1"/>
  <c r="AS914" i="1"/>
  <c r="AR913" i="1"/>
  <c r="BR915" i="3" l="1"/>
  <c r="AU915" i="3"/>
  <c r="AV915" i="3" s="1"/>
  <c r="AT914" i="3"/>
  <c r="AV914" i="3"/>
  <c r="BR1696" i="1"/>
  <c r="AU1696" i="1"/>
  <c r="AV1696" i="1" s="1"/>
  <c r="AZ145" i="1" s="1"/>
  <c r="BQ916" i="3"/>
  <c r="BO917" i="3"/>
  <c r="BO1698" i="1"/>
  <c r="BQ1697" i="1"/>
  <c r="AF134" i="1"/>
  <c r="T133" i="1"/>
  <c r="U133" i="1" s="1"/>
  <c r="S135" i="1"/>
  <c r="AE135" i="1" s="1"/>
  <c r="U522" i="3"/>
  <c r="AF524" i="3"/>
  <c r="T523" i="3"/>
  <c r="AE525" i="3"/>
  <c r="R526" i="3"/>
  <c r="S526" i="3" s="1"/>
  <c r="AR918" i="3"/>
  <c r="AS919" i="3"/>
  <c r="R136" i="1"/>
  <c r="AS915" i="1"/>
  <c r="AR914" i="1"/>
  <c r="AT915" i="3" l="1"/>
  <c r="BJ79" i="3"/>
  <c r="AW914" i="3"/>
  <c r="BK79" i="3"/>
  <c r="AW915" i="3"/>
  <c r="BR916" i="3"/>
  <c r="AU916" i="3"/>
  <c r="BR1697" i="1"/>
  <c r="AU1697" i="1"/>
  <c r="AV1697" i="1" s="1"/>
  <c r="BA145" i="1" s="1"/>
  <c r="BQ917" i="3"/>
  <c r="BO918" i="3"/>
  <c r="BQ1698" i="1"/>
  <c r="BO1699" i="1"/>
  <c r="T134" i="1"/>
  <c r="U134" i="1" s="1"/>
  <c r="AF135" i="1"/>
  <c r="S136" i="1"/>
  <c r="AE136" i="1" s="1"/>
  <c r="U523" i="3"/>
  <c r="AF525" i="3"/>
  <c r="T524" i="3"/>
  <c r="AR919" i="3"/>
  <c r="AS920" i="3"/>
  <c r="AE526" i="3"/>
  <c r="R527" i="3"/>
  <c r="S527" i="3" s="1"/>
  <c r="R137" i="1"/>
  <c r="AS916" i="1"/>
  <c r="AR915" i="1"/>
  <c r="BM79" i="3" l="1"/>
  <c r="AP80" i="3" s="1"/>
  <c r="BL79" i="3"/>
  <c r="AT916" i="3"/>
  <c r="AV916" i="3"/>
  <c r="BR917" i="3"/>
  <c r="AU917" i="3"/>
  <c r="AV917" i="3" s="1"/>
  <c r="BR1698" i="1"/>
  <c r="AU1698" i="1"/>
  <c r="AV1698" i="1" s="1"/>
  <c r="BB145" i="1" s="1"/>
  <c r="BO919" i="3"/>
  <c r="BQ918" i="3"/>
  <c r="BQ1699" i="1"/>
  <c r="BO1700" i="1"/>
  <c r="AF136" i="1"/>
  <c r="T135" i="1"/>
  <c r="U135" i="1" s="1"/>
  <c r="S137" i="1"/>
  <c r="T136" i="1" s="1"/>
  <c r="U524" i="3"/>
  <c r="AF526" i="3"/>
  <c r="T525" i="3"/>
  <c r="AE527" i="3"/>
  <c r="R528" i="3"/>
  <c r="S528" i="3" s="1"/>
  <c r="AS921" i="3"/>
  <c r="AR920" i="3"/>
  <c r="R138" i="1"/>
  <c r="AS917" i="1"/>
  <c r="AR916" i="1"/>
  <c r="BA80" i="3" l="1"/>
  <c r="AW917" i="3"/>
  <c r="AZ80" i="3"/>
  <c r="AW916" i="3"/>
  <c r="AT917" i="3"/>
  <c r="BR918" i="3"/>
  <c r="AU918" i="3"/>
  <c r="BR1699" i="1"/>
  <c r="AU1699" i="1"/>
  <c r="AV1699" i="1" s="1"/>
  <c r="BC145" i="1" s="1"/>
  <c r="BQ919" i="3"/>
  <c r="BO920" i="3"/>
  <c r="BQ1700" i="1"/>
  <c r="BO1701" i="1"/>
  <c r="U136" i="1"/>
  <c r="S138" i="1"/>
  <c r="AE138" i="1" s="1"/>
  <c r="AE137" i="1"/>
  <c r="U525" i="3"/>
  <c r="AF527" i="3"/>
  <c r="T526" i="3"/>
  <c r="AR921" i="3"/>
  <c r="AS922" i="3"/>
  <c r="R529" i="3"/>
  <c r="S529" i="3" s="1"/>
  <c r="R139" i="1"/>
  <c r="AS918" i="1"/>
  <c r="AR917" i="1"/>
  <c r="AT918" i="3" l="1"/>
  <c r="AV918" i="3"/>
  <c r="BR919" i="3"/>
  <c r="AU919" i="3"/>
  <c r="AV919" i="3" s="1"/>
  <c r="BR1700" i="1"/>
  <c r="AU1700" i="1"/>
  <c r="AV1700" i="1" s="1"/>
  <c r="BD145" i="1" s="1"/>
  <c r="S139" i="1"/>
  <c r="AE139" i="1" s="1"/>
  <c r="BO921" i="3"/>
  <c r="BQ920" i="3"/>
  <c r="BO1702" i="1"/>
  <c r="BQ1701" i="1"/>
  <c r="T137" i="1"/>
  <c r="U137" i="1" s="1"/>
  <c r="AF137" i="1"/>
  <c r="AF138" i="1" s="1"/>
  <c r="U526" i="3"/>
  <c r="T527" i="3"/>
  <c r="AE528" i="3"/>
  <c r="AR922" i="3"/>
  <c r="AS923" i="3"/>
  <c r="AE529" i="3"/>
  <c r="R530" i="3"/>
  <c r="S530" i="3" s="1"/>
  <c r="R140" i="1"/>
  <c r="AS919" i="1"/>
  <c r="AR918" i="1"/>
  <c r="BB80" i="3" l="1"/>
  <c r="AW918" i="3"/>
  <c r="BR920" i="3"/>
  <c r="AU920" i="3"/>
  <c r="AV920" i="3" s="1"/>
  <c r="AT919" i="3"/>
  <c r="BC80" i="3"/>
  <c r="AW919" i="3"/>
  <c r="S140" i="1"/>
  <c r="AE140" i="1" s="1"/>
  <c r="BR1701" i="1"/>
  <c r="AU1701" i="1"/>
  <c r="AV1701" i="1" s="1"/>
  <c r="BE145" i="1" s="1"/>
  <c r="T138" i="1"/>
  <c r="U138" i="1" s="1"/>
  <c r="BO922" i="3"/>
  <c r="BQ921" i="3"/>
  <c r="BQ1702" i="1"/>
  <c r="BO1703" i="1"/>
  <c r="AF139" i="1"/>
  <c r="AF528" i="3"/>
  <c r="AF529" i="3" s="1"/>
  <c r="U527" i="3"/>
  <c r="T528" i="3"/>
  <c r="AS924" i="3"/>
  <c r="AR923" i="3"/>
  <c r="AE530" i="3"/>
  <c r="R531" i="3"/>
  <c r="S531" i="3" s="1"/>
  <c r="R141" i="1"/>
  <c r="AS920" i="1"/>
  <c r="AR919" i="1"/>
  <c r="AT920" i="3" l="1"/>
  <c r="T139" i="1"/>
  <c r="U139" i="1" s="1"/>
  <c r="BR921" i="3"/>
  <c r="AU921" i="3"/>
  <c r="AV921" i="3" s="1"/>
  <c r="BD80" i="3"/>
  <c r="AW920" i="3"/>
  <c r="S141" i="1"/>
  <c r="AE141" i="1" s="1"/>
  <c r="BR1702" i="1"/>
  <c r="AU1702" i="1"/>
  <c r="AV1702" i="1" s="1"/>
  <c r="BF145" i="1" s="1"/>
  <c r="BO923" i="3"/>
  <c r="BQ922" i="3"/>
  <c r="BQ1703" i="1"/>
  <c r="BO1704" i="1"/>
  <c r="AF140" i="1"/>
  <c r="U528" i="3"/>
  <c r="AF530" i="3"/>
  <c r="T529" i="3"/>
  <c r="AR924" i="3"/>
  <c r="AS925" i="3"/>
  <c r="AE531" i="3"/>
  <c r="R532" i="3"/>
  <c r="S532" i="3" s="1"/>
  <c r="R142" i="1"/>
  <c r="AS921" i="1"/>
  <c r="AR920" i="1"/>
  <c r="S142" i="1" l="1"/>
  <c r="AE142" i="1" s="1"/>
  <c r="T140" i="1"/>
  <c r="U140" i="1" s="1"/>
  <c r="BR922" i="3"/>
  <c r="AU922" i="3"/>
  <c r="AT921" i="3"/>
  <c r="BE80" i="3"/>
  <c r="AW921" i="3"/>
  <c r="BR1703" i="1"/>
  <c r="AU1703" i="1"/>
  <c r="AV1703" i="1" s="1"/>
  <c r="BG145" i="1" s="1"/>
  <c r="BO924" i="3"/>
  <c r="BQ923" i="3"/>
  <c r="BQ1704" i="1"/>
  <c r="BO1705" i="1"/>
  <c r="AF141" i="1"/>
  <c r="U529" i="3"/>
  <c r="AF531" i="3"/>
  <c r="T530" i="3"/>
  <c r="R533" i="3"/>
  <c r="S533" i="3" s="1"/>
  <c r="AE532" i="3"/>
  <c r="AR925" i="3"/>
  <c r="AS926" i="3"/>
  <c r="R143" i="1"/>
  <c r="AS922" i="1"/>
  <c r="AR921" i="1"/>
  <c r="S143" i="1" l="1"/>
  <c r="T141" i="1"/>
  <c r="U141" i="1" s="1"/>
  <c r="AV922" i="3"/>
  <c r="AT922" i="3"/>
  <c r="BR923" i="3"/>
  <c r="AU923" i="3"/>
  <c r="AV923" i="3" s="1"/>
  <c r="BR1704" i="1"/>
  <c r="AU1704" i="1"/>
  <c r="AV1704" i="1" s="1"/>
  <c r="BH145" i="1" s="1"/>
  <c r="BO925" i="3"/>
  <c r="BQ924" i="3"/>
  <c r="BO1706" i="1"/>
  <c r="BQ1705" i="1"/>
  <c r="AF142" i="1"/>
  <c r="U530" i="3"/>
  <c r="AF532" i="3"/>
  <c r="T531" i="3"/>
  <c r="AE143" i="1"/>
  <c r="T142" i="1"/>
  <c r="U142" i="1" s="1"/>
  <c r="AR926" i="3"/>
  <c r="AS927" i="3"/>
  <c r="R534" i="3"/>
  <c r="S534" i="3" s="1"/>
  <c r="AE533" i="3"/>
  <c r="R144" i="1"/>
  <c r="S144" i="1" s="1"/>
  <c r="AS923" i="1"/>
  <c r="AR922" i="1"/>
  <c r="BG80" i="3" l="1"/>
  <c r="AW923" i="3"/>
  <c r="AT923" i="3"/>
  <c r="BF80" i="3"/>
  <c r="AW922" i="3"/>
  <c r="BR924" i="3"/>
  <c r="AU924" i="3"/>
  <c r="BR1705" i="1"/>
  <c r="AU1705" i="1"/>
  <c r="AV1705" i="1" s="1"/>
  <c r="BI145" i="1" s="1"/>
  <c r="BO926" i="3"/>
  <c r="BQ925" i="3"/>
  <c r="BQ1706" i="1"/>
  <c r="BO1707" i="1"/>
  <c r="AF143" i="1"/>
  <c r="U531" i="3"/>
  <c r="AF533" i="3"/>
  <c r="T532" i="3"/>
  <c r="AE144" i="1"/>
  <c r="T143" i="1"/>
  <c r="U143" i="1" s="1"/>
  <c r="AE534" i="3"/>
  <c r="R535" i="3"/>
  <c r="S535" i="3" s="1"/>
  <c r="AS928" i="3"/>
  <c r="AR927" i="3"/>
  <c r="R145" i="1"/>
  <c r="S145" i="1" s="1"/>
  <c r="AS924" i="1"/>
  <c r="AR923" i="1"/>
  <c r="BR925" i="3" l="1"/>
  <c r="AU925" i="3"/>
  <c r="AV925" i="3" s="1"/>
  <c r="AV924" i="3"/>
  <c r="AT924" i="3"/>
  <c r="AT925" i="3" s="1"/>
  <c r="BR1706" i="1"/>
  <c r="AU1706" i="1"/>
  <c r="AV1706" i="1" s="1"/>
  <c r="BJ145" i="1" s="1"/>
  <c r="BQ926" i="3"/>
  <c r="BO927" i="3"/>
  <c r="BQ1707" i="1"/>
  <c r="BO1708" i="1"/>
  <c r="AF144" i="1"/>
  <c r="AF534" i="3"/>
  <c r="U532" i="3"/>
  <c r="T533" i="3"/>
  <c r="AE145" i="1"/>
  <c r="T144" i="1"/>
  <c r="U144" i="1" s="1"/>
  <c r="AE535" i="3"/>
  <c r="R536" i="3"/>
  <c r="S536" i="3" s="1"/>
  <c r="AR928" i="3"/>
  <c r="AS929" i="3"/>
  <c r="R146" i="1"/>
  <c r="S146" i="1" s="1"/>
  <c r="AS925" i="1"/>
  <c r="AR924" i="1"/>
  <c r="BH80" i="3" l="1"/>
  <c r="AW924" i="3"/>
  <c r="BI80" i="3"/>
  <c r="AW925" i="3"/>
  <c r="BR926" i="3"/>
  <c r="AU926" i="3"/>
  <c r="AV926" i="3" s="1"/>
  <c r="BR1707" i="1"/>
  <c r="AU1707" i="1"/>
  <c r="AV1707" i="1" s="1"/>
  <c r="BK145" i="1" s="1"/>
  <c r="BL145" i="1" s="1"/>
  <c r="BO928" i="3"/>
  <c r="BQ927" i="3"/>
  <c r="BQ1708" i="1"/>
  <c r="BO1709" i="1"/>
  <c r="AF145" i="1"/>
  <c r="AF535" i="3"/>
  <c r="U533" i="3"/>
  <c r="T534" i="3"/>
  <c r="AE146" i="1"/>
  <c r="T145" i="1"/>
  <c r="U145" i="1" s="1"/>
  <c r="AR929" i="3"/>
  <c r="AS930" i="3"/>
  <c r="R537" i="3"/>
  <c r="S537" i="3" s="1"/>
  <c r="AE536" i="3"/>
  <c r="R147" i="1"/>
  <c r="S147" i="1" s="1"/>
  <c r="AS926" i="1"/>
  <c r="AR925" i="1"/>
  <c r="AT926" i="3" l="1"/>
  <c r="BJ80" i="3"/>
  <c r="AW926" i="3"/>
  <c r="BR927" i="3"/>
  <c r="AU927" i="3"/>
  <c r="AV927" i="3" s="1"/>
  <c r="BR1708" i="1"/>
  <c r="AU1708" i="1"/>
  <c r="AV1708" i="1" s="1"/>
  <c r="AZ146" i="1" s="1"/>
  <c r="BO929" i="3"/>
  <c r="BQ928" i="3"/>
  <c r="BO1710" i="1"/>
  <c r="BQ1709" i="1"/>
  <c r="AF146" i="1"/>
  <c r="AF536" i="3"/>
  <c r="U534" i="3"/>
  <c r="T535" i="3"/>
  <c r="AE147" i="1"/>
  <c r="T146" i="1"/>
  <c r="U146" i="1" s="1"/>
  <c r="AR930" i="3"/>
  <c r="AS931" i="3"/>
  <c r="AE537" i="3"/>
  <c r="R538" i="3"/>
  <c r="S538" i="3" s="1"/>
  <c r="R148" i="1"/>
  <c r="S148" i="1" s="1"/>
  <c r="AS927" i="1"/>
  <c r="AR926" i="1"/>
  <c r="AT927" i="3" l="1"/>
  <c r="BK80" i="3"/>
  <c r="BM80" i="3" s="1"/>
  <c r="AP81" i="3" s="1"/>
  <c r="AW927" i="3"/>
  <c r="BR928" i="3"/>
  <c r="AU928" i="3"/>
  <c r="BL80" i="3"/>
  <c r="BR1709" i="1"/>
  <c r="AU1709" i="1"/>
  <c r="AV1709" i="1" s="1"/>
  <c r="BA146" i="1" s="1"/>
  <c r="BO930" i="3"/>
  <c r="BQ929" i="3"/>
  <c r="BQ1710" i="1"/>
  <c r="BO1711" i="1"/>
  <c r="AF147" i="1"/>
  <c r="AF537" i="3"/>
  <c r="U535" i="3"/>
  <c r="T536" i="3"/>
  <c r="AE148" i="1"/>
  <c r="T147" i="1"/>
  <c r="U147" i="1" s="1"/>
  <c r="AS932" i="3"/>
  <c r="AR931" i="3"/>
  <c r="AE538" i="3"/>
  <c r="R539" i="3"/>
  <c r="S539" i="3" s="1"/>
  <c r="R149" i="1"/>
  <c r="S149" i="1" s="1"/>
  <c r="AS928" i="1"/>
  <c r="AR927" i="1"/>
  <c r="AT928" i="3" l="1"/>
  <c r="AV928" i="3"/>
  <c r="BR929" i="3"/>
  <c r="AU929" i="3"/>
  <c r="AV929" i="3" s="1"/>
  <c r="BR1710" i="1"/>
  <c r="AU1710" i="1"/>
  <c r="AV1710" i="1" s="1"/>
  <c r="BB146" i="1" s="1"/>
  <c r="BO931" i="3"/>
  <c r="BQ930" i="3"/>
  <c r="BQ1711" i="1"/>
  <c r="BO1712" i="1"/>
  <c r="AF148" i="1"/>
  <c r="AF538" i="3"/>
  <c r="U536" i="3"/>
  <c r="T537" i="3"/>
  <c r="AE149" i="1"/>
  <c r="T148" i="1"/>
  <c r="U148" i="1" s="1"/>
  <c r="AR932" i="3"/>
  <c r="AS933" i="3"/>
  <c r="AE539" i="3"/>
  <c r="R540" i="3"/>
  <c r="S540" i="3" s="1"/>
  <c r="R150" i="1"/>
  <c r="S150" i="1" s="1"/>
  <c r="AS929" i="1"/>
  <c r="AR928" i="1"/>
  <c r="AT929" i="3" l="1"/>
  <c r="BR930" i="3"/>
  <c r="AU930" i="3"/>
  <c r="BA81" i="3"/>
  <c r="AW929" i="3"/>
  <c r="AZ81" i="3"/>
  <c r="AW928" i="3"/>
  <c r="BR1711" i="1"/>
  <c r="AU1711" i="1"/>
  <c r="AV1711" i="1" s="1"/>
  <c r="BC146" i="1" s="1"/>
  <c r="BQ931" i="3"/>
  <c r="BO932" i="3"/>
  <c r="BQ1712" i="1"/>
  <c r="BO1713" i="1"/>
  <c r="AF149" i="1"/>
  <c r="AF539" i="3"/>
  <c r="U537" i="3"/>
  <c r="T538" i="3"/>
  <c r="AE150" i="1"/>
  <c r="T149" i="1"/>
  <c r="U149" i="1" s="1"/>
  <c r="R541" i="3"/>
  <c r="S541" i="3" s="1"/>
  <c r="AE540" i="3"/>
  <c r="AR933" i="3"/>
  <c r="AS934" i="3"/>
  <c r="R151" i="1"/>
  <c r="S151" i="1" s="1"/>
  <c r="AS930" i="1"/>
  <c r="AR929" i="1"/>
  <c r="AV930" i="3" l="1"/>
  <c r="AT930" i="3"/>
  <c r="BR931" i="3"/>
  <c r="AU931" i="3"/>
  <c r="AV931" i="3" s="1"/>
  <c r="BR1712" i="1"/>
  <c r="AU1712" i="1"/>
  <c r="AV1712" i="1" s="1"/>
  <c r="BD146" i="1" s="1"/>
  <c r="BO933" i="3"/>
  <c r="BQ932" i="3"/>
  <c r="BO1714" i="1"/>
  <c r="BQ1713" i="1"/>
  <c r="AF150" i="1"/>
  <c r="AF540" i="3"/>
  <c r="U538" i="3"/>
  <c r="T539" i="3"/>
  <c r="AE151" i="1"/>
  <c r="T150" i="1"/>
  <c r="U150" i="1" s="1"/>
  <c r="R542" i="3"/>
  <c r="S542" i="3" s="1"/>
  <c r="AE541" i="3"/>
  <c r="AR934" i="3"/>
  <c r="AS935" i="3"/>
  <c r="R152" i="1"/>
  <c r="S152" i="1" s="1"/>
  <c r="AS931" i="1"/>
  <c r="AR930" i="1"/>
  <c r="AT931" i="3" l="1"/>
  <c r="BC81" i="3"/>
  <c r="AW931" i="3"/>
  <c r="BB81" i="3"/>
  <c r="AW930" i="3"/>
  <c r="BR932" i="3"/>
  <c r="AU932" i="3"/>
  <c r="AV932" i="3" s="1"/>
  <c r="BR1713" i="1"/>
  <c r="AU1713" i="1"/>
  <c r="AV1713" i="1" s="1"/>
  <c r="BE146" i="1" s="1"/>
  <c r="BO934" i="3"/>
  <c r="BQ933" i="3"/>
  <c r="BQ1714" i="1"/>
  <c r="BO1715" i="1"/>
  <c r="AF151" i="1"/>
  <c r="AF541" i="3"/>
  <c r="U539" i="3"/>
  <c r="T540" i="3"/>
  <c r="AE152" i="1"/>
  <c r="T151" i="1"/>
  <c r="U151" i="1" s="1"/>
  <c r="AR935" i="3"/>
  <c r="AS936" i="3"/>
  <c r="AE542" i="3"/>
  <c r="R543" i="3"/>
  <c r="S543" i="3" s="1"/>
  <c r="R153" i="1"/>
  <c r="S153" i="1" s="1"/>
  <c r="AS932" i="1"/>
  <c r="AR931" i="1"/>
  <c r="BD81" i="3" l="1"/>
  <c r="AW932" i="3"/>
  <c r="BR933" i="3"/>
  <c r="AU933" i="3"/>
  <c r="AV933" i="3" s="1"/>
  <c r="AT932" i="3"/>
  <c r="BR1714" i="1"/>
  <c r="AU1714" i="1"/>
  <c r="AV1714" i="1" s="1"/>
  <c r="BF146" i="1" s="1"/>
  <c r="BO935" i="3"/>
  <c r="BQ934" i="3"/>
  <c r="BQ1715" i="1"/>
  <c r="BO1716" i="1"/>
  <c r="AF152" i="1"/>
  <c r="AF542" i="3"/>
  <c r="U540" i="3"/>
  <c r="T541" i="3"/>
  <c r="AE153" i="1"/>
  <c r="T152" i="1"/>
  <c r="U152" i="1" s="1"/>
  <c r="AS937" i="3"/>
  <c r="AR936" i="3"/>
  <c r="AE543" i="3"/>
  <c r="R544" i="3"/>
  <c r="S544" i="3" s="1"/>
  <c r="R154" i="1"/>
  <c r="S154" i="1" s="1"/>
  <c r="AS933" i="1"/>
  <c r="AR932" i="1"/>
  <c r="AT933" i="3" l="1"/>
  <c r="BE81" i="3"/>
  <c r="AW933" i="3"/>
  <c r="BR934" i="3"/>
  <c r="AU934" i="3"/>
  <c r="BR1715" i="1"/>
  <c r="AU1715" i="1"/>
  <c r="AV1715" i="1" s="1"/>
  <c r="BG146" i="1" s="1"/>
  <c r="BQ935" i="3"/>
  <c r="BO936" i="3"/>
  <c r="BQ1716" i="1"/>
  <c r="BO1717" i="1"/>
  <c r="AF153" i="1"/>
  <c r="AF543" i="3"/>
  <c r="U541" i="3"/>
  <c r="T542" i="3"/>
  <c r="AE154" i="1"/>
  <c r="T153" i="1"/>
  <c r="U153" i="1" s="1"/>
  <c r="R545" i="3"/>
  <c r="S545" i="3" s="1"/>
  <c r="AE544" i="3"/>
  <c r="AR937" i="3"/>
  <c r="AS938" i="3"/>
  <c r="R155" i="1"/>
  <c r="S155" i="1" s="1"/>
  <c r="AS934" i="1"/>
  <c r="AR933" i="1"/>
  <c r="BR935" i="3" l="1"/>
  <c r="AU935" i="3"/>
  <c r="AV935" i="3" s="1"/>
  <c r="AV934" i="3"/>
  <c r="AT934" i="3"/>
  <c r="BR1716" i="1"/>
  <c r="AU1716" i="1"/>
  <c r="AV1716" i="1" s="1"/>
  <c r="BH146" i="1" s="1"/>
  <c r="BO937" i="3"/>
  <c r="BQ936" i="3"/>
  <c r="BO1718" i="1"/>
  <c r="BQ1717" i="1"/>
  <c r="AF154" i="1"/>
  <c r="AF544" i="3"/>
  <c r="U542" i="3"/>
  <c r="T543" i="3"/>
  <c r="AE155" i="1"/>
  <c r="T154" i="1"/>
  <c r="U154" i="1" s="1"/>
  <c r="R546" i="3"/>
  <c r="S546" i="3" s="1"/>
  <c r="AE545" i="3"/>
  <c r="AR938" i="3"/>
  <c r="AS939" i="3"/>
  <c r="R156" i="1"/>
  <c r="S156" i="1" s="1"/>
  <c r="AS935" i="1"/>
  <c r="AR934" i="1"/>
  <c r="AT935" i="3" l="1"/>
  <c r="BF81" i="3"/>
  <c r="AW934" i="3"/>
  <c r="BG81" i="3"/>
  <c r="AW935" i="3"/>
  <c r="BR936" i="3"/>
  <c r="AU936" i="3"/>
  <c r="BR1717" i="1"/>
  <c r="AU1717" i="1"/>
  <c r="AV1717" i="1" s="1"/>
  <c r="BI146" i="1" s="1"/>
  <c r="BQ937" i="3"/>
  <c r="BO938" i="3"/>
  <c r="BQ1718" i="1"/>
  <c r="BO1719" i="1"/>
  <c r="AF155" i="1"/>
  <c r="AF545" i="3"/>
  <c r="U543" i="3"/>
  <c r="T544" i="3"/>
  <c r="AE156" i="1"/>
  <c r="T155" i="1"/>
  <c r="U155" i="1" s="1"/>
  <c r="AR939" i="3"/>
  <c r="AS940" i="3"/>
  <c r="AE546" i="3"/>
  <c r="R547" i="3"/>
  <c r="S547" i="3" s="1"/>
  <c r="R157" i="1"/>
  <c r="S157" i="1" s="1"/>
  <c r="AS936" i="1"/>
  <c r="AR935" i="1"/>
  <c r="AV936" i="3" l="1"/>
  <c r="AT936" i="3"/>
  <c r="BR937" i="3"/>
  <c r="AU937" i="3"/>
  <c r="AV937" i="3" s="1"/>
  <c r="BR1718" i="1"/>
  <c r="AU1718" i="1"/>
  <c r="AV1718" i="1" s="1"/>
  <c r="BJ146" i="1" s="1"/>
  <c r="BQ938" i="3"/>
  <c r="BO939" i="3"/>
  <c r="BQ1719" i="1"/>
  <c r="BO1720" i="1"/>
  <c r="AF156" i="1"/>
  <c r="AF546" i="3"/>
  <c r="U544" i="3"/>
  <c r="T545" i="3"/>
  <c r="AE157" i="1"/>
  <c r="T156" i="1"/>
  <c r="U156" i="1" s="1"/>
  <c r="AE547" i="3"/>
  <c r="R548" i="3"/>
  <c r="S548" i="3" s="1"/>
  <c r="AS941" i="3"/>
  <c r="AR940" i="3"/>
  <c r="R158" i="1"/>
  <c r="S158" i="1" s="1"/>
  <c r="AS937" i="1"/>
  <c r="AR936" i="1"/>
  <c r="BI81" i="3" l="1"/>
  <c r="AW937" i="3"/>
  <c r="AT937" i="3"/>
  <c r="BR938" i="3"/>
  <c r="AU938" i="3"/>
  <c r="BH81" i="3"/>
  <c r="AW936" i="3"/>
  <c r="BR1719" i="1"/>
  <c r="AU1719" i="1"/>
  <c r="AV1719" i="1" s="1"/>
  <c r="BK146" i="1" s="1"/>
  <c r="BL146" i="1" s="1"/>
  <c r="BQ939" i="3"/>
  <c r="BO940" i="3"/>
  <c r="BQ1720" i="1"/>
  <c r="BO1721" i="1"/>
  <c r="AF157" i="1"/>
  <c r="AF547" i="3"/>
  <c r="U545" i="3"/>
  <c r="T546" i="3"/>
  <c r="AE158" i="1"/>
  <c r="T157" i="1"/>
  <c r="U157" i="1" s="1"/>
  <c r="AR941" i="3"/>
  <c r="AS942" i="3"/>
  <c r="R549" i="3"/>
  <c r="S549" i="3" s="1"/>
  <c r="AE548" i="3"/>
  <c r="R159" i="1"/>
  <c r="S159" i="1" s="1"/>
  <c r="AS938" i="1"/>
  <c r="AR937" i="1"/>
  <c r="AV938" i="3" l="1"/>
  <c r="AT938" i="3"/>
  <c r="BR939" i="3"/>
  <c r="AU939" i="3"/>
  <c r="AV939" i="3" s="1"/>
  <c r="BR1720" i="1"/>
  <c r="AU1720" i="1"/>
  <c r="AV1720" i="1" s="1"/>
  <c r="AZ147" i="1" s="1"/>
  <c r="BQ940" i="3"/>
  <c r="BO941" i="3"/>
  <c r="BO1722" i="1"/>
  <c r="BQ1721" i="1"/>
  <c r="AF158" i="1"/>
  <c r="AF548" i="3"/>
  <c r="U546" i="3"/>
  <c r="T547" i="3"/>
  <c r="AE159" i="1"/>
  <c r="T158" i="1"/>
  <c r="U158" i="1" s="1"/>
  <c r="AR942" i="3"/>
  <c r="AS943" i="3"/>
  <c r="R550" i="3"/>
  <c r="S550" i="3" s="1"/>
  <c r="AE549" i="3"/>
  <c r="R160" i="1"/>
  <c r="S160" i="1" s="1"/>
  <c r="AS939" i="1"/>
  <c r="AR938" i="1"/>
  <c r="BR940" i="3" l="1"/>
  <c r="AU940" i="3"/>
  <c r="AV940" i="3" s="1"/>
  <c r="AT939" i="3"/>
  <c r="BK81" i="3"/>
  <c r="AW939" i="3"/>
  <c r="BJ81" i="3"/>
  <c r="AW938" i="3"/>
  <c r="BR1721" i="1"/>
  <c r="AU1721" i="1"/>
  <c r="AV1721" i="1" s="1"/>
  <c r="BA147" i="1" s="1"/>
  <c r="BQ941" i="3"/>
  <c r="BO942" i="3"/>
  <c r="BQ1722" i="1"/>
  <c r="BO1723" i="1"/>
  <c r="AF159" i="1"/>
  <c r="AF549" i="3"/>
  <c r="U547" i="3"/>
  <c r="T548" i="3"/>
  <c r="AE160" i="1"/>
  <c r="T159" i="1"/>
  <c r="U159" i="1" s="1"/>
  <c r="R551" i="3"/>
  <c r="S551" i="3" s="1"/>
  <c r="AE550" i="3"/>
  <c r="AS944" i="3"/>
  <c r="AR943" i="3"/>
  <c r="R161" i="1"/>
  <c r="S161" i="1" s="1"/>
  <c r="AS940" i="1"/>
  <c r="AR939" i="1"/>
  <c r="BL81" i="3" l="1"/>
  <c r="BM81" i="3"/>
  <c r="AP82" i="3" s="1"/>
  <c r="AT940" i="3"/>
  <c r="BR941" i="3"/>
  <c r="AU941" i="3"/>
  <c r="AV941" i="3" s="1"/>
  <c r="AZ82" i="3"/>
  <c r="AW940" i="3"/>
  <c r="BR1722" i="1"/>
  <c r="AU1722" i="1"/>
  <c r="AV1722" i="1" s="1"/>
  <c r="BB147" i="1" s="1"/>
  <c r="BO943" i="3"/>
  <c r="BQ942" i="3"/>
  <c r="BQ1723" i="1"/>
  <c r="BO1724" i="1"/>
  <c r="AF160" i="1"/>
  <c r="AF550" i="3"/>
  <c r="U548" i="3"/>
  <c r="T549" i="3"/>
  <c r="AE161" i="1"/>
  <c r="T160" i="1"/>
  <c r="U160" i="1" s="1"/>
  <c r="AR944" i="3"/>
  <c r="AS945" i="3"/>
  <c r="AE551" i="3"/>
  <c r="R552" i="3"/>
  <c r="S552" i="3" s="1"/>
  <c r="R162" i="1"/>
  <c r="S162" i="1" s="1"/>
  <c r="AS941" i="1"/>
  <c r="AR940" i="1"/>
  <c r="BA82" i="3" l="1"/>
  <c r="AW941" i="3"/>
  <c r="BR942" i="3"/>
  <c r="AU942" i="3"/>
  <c r="AT941" i="3"/>
  <c r="BR1723" i="1"/>
  <c r="AU1723" i="1"/>
  <c r="AV1723" i="1" s="1"/>
  <c r="BC147" i="1" s="1"/>
  <c r="BQ943" i="3"/>
  <c r="BO944" i="3"/>
  <c r="BQ1724" i="1"/>
  <c r="BO1725" i="1"/>
  <c r="AF161" i="1"/>
  <c r="AF551" i="3"/>
  <c r="U549" i="3"/>
  <c r="T550" i="3"/>
  <c r="AE162" i="1"/>
  <c r="T161" i="1"/>
  <c r="U161" i="1" s="1"/>
  <c r="AE552" i="3"/>
  <c r="R553" i="3"/>
  <c r="S553" i="3" s="1"/>
  <c r="AR945" i="3"/>
  <c r="AS946" i="3"/>
  <c r="R163" i="1"/>
  <c r="S163" i="1" s="1"/>
  <c r="AS942" i="1"/>
  <c r="AR941" i="1"/>
  <c r="AT942" i="3" l="1"/>
  <c r="AV942" i="3"/>
  <c r="BR943" i="3"/>
  <c r="AU943" i="3"/>
  <c r="AV943" i="3" s="1"/>
  <c r="BR1724" i="1"/>
  <c r="AU1724" i="1"/>
  <c r="AV1724" i="1" s="1"/>
  <c r="BD147" i="1" s="1"/>
  <c r="BO945" i="3"/>
  <c r="BQ944" i="3"/>
  <c r="BO1726" i="1"/>
  <c r="BQ1725" i="1"/>
  <c r="AF162" i="1"/>
  <c r="AF552" i="3"/>
  <c r="U550" i="3"/>
  <c r="T551" i="3"/>
  <c r="AE163" i="1"/>
  <c r="T162" i="1"/>
  <c r="U162" i="1" s="1"/>
  <c r="AR946" i="3"/>
  <c r="AS947" i="3"/>
  <c r="R554" i="3"/>
  <c r="S554" i="3" s="1"/>
  <c r="AE553" i="3"/>
  <c r="R164" i="1"/>
  <c r="S164" i="1" s="1"/>
  <c r="AS943" i="1"/>
  <c r="AR942" i="1"/>
  <c r="BC82" i="3" l="1"/>
  <c r="AW943" i="3"/>
  <c r="BB82" i="3"/>
  <c r="AW942" i="3"/>
  <c r="AT943" i="3"/>
  <c r="BR944" i="3"/>
  <c r="AU944" i="3"/>
  <c r="AV944" i="3" s="1"/>
  <c r="BR1725" i="1"/>
  <c r="AU1725" i="1"/>
  <c r="AV1725" i="1" s="1"/>
  <c r="BE147" i="1" s="1"/>
  <c r="BO946" i="3"/>
  <c r="BQ945" i="3"/>
  <c r="BQ1726" i="1"/>
  <c r="BO1727" i="1"/>
  <c r="AF163" i="1"/>
  <c r="AF553" i="3"/>
  <c r="U551" i="3"/>
  <c r="T552" i="3"/>
  <c r="AE164" i="1"/>
  <c r="T163" i="1"/>
  <c r="U163" i="1" s="1"/>
  <c r="R555" i="3"/>
  <c r="S555" i="3" s="1"/>
  <c r="AE554" i="3"/>
  <c r="AS948" i="3"/>
  <c r="AR947" i="3"/>
  <c r="R165" i="1"/>
  <c r="S165" i="1" s="1"/>
  <c r="AS944" i="1"/>
  <c r="AR943" i="1"/>
  <c r="BD82" i="3" l="1"/>
  <c r="AW944" i="3"/>
  <c r="AT944" i="3"/>
  <c r="BR945" i="3"/>
  <c r="AU945" i="3"/>
  <c r="AV945" i="3" s="1"/>
  <c r="BR1726" i="1"/>
  <c r="AU1726" i="1"/>
  <c r="AV1726" i="1" s="1"/>
  <c r="BF147" i="1" s="1"/>
  <c r="BO947" i="3"/>
  <c r="BQ946" i="3"/>
  <c r="BQ1727" i="1"/>
  <c r="BO1728" i="1"/>
  <c r="AF164" i="1"/>
  <c r="AF554" i="3"/>
  <c r="U552" i="3"/>
  <c r="T553" i="3"/>
  <c r="AE165" i="1"/>
  <c r="T164" i="1"/>
  <c r="U164" i="1" s="1"/>
  <c r="AE555" i="3"/>
  <c r="R556" i="3"/>
  <c r="S556" i="3" s="1"/>
  <c r="AR948" i="3"/>
  <c r="AS949" i="3"/>
  <c r="R166" i="1"/>
  <c r="S166" i="1" s="1"/>
  <c r="AS945" i="1"/>
  <c r="AR944" i="1"/>
  <c r="AT945" i="3" l="1"/>
  <c r="BE82" i="3"/>
  <c r="AW945" i="3"/>
  <c r="BR946" i="3"/>
  <c r="AU946" i="3"/>
  <c r="BR1727" i="1"/>
  <c r="AU1727" i="1"/>
  <c r="AV1727" i="1" s="1"/>
  <c r="BG147" i="1" s="1"/>
  <c r="BQ947" i="3"/>
  <c r="BO948" i="3"/>
  <c r="BQ1728" i="1"/>
  <c r="BO1729" i="1"/>
  <c r="AF165" i="1"/>
  <c r="AF555" i="3"/>
  <c r="U553" i="3"/>
  <c r="T554" i="3"/>
  <c r="AE166" i="1"/>
  <c r="T165" i="1"/>
  <c r="U165" i="1" s="1"/>
  <c r="AR949" i="3"/>
  <c r="AS950" i="3"/>
  <c r="R557" i="3"/>
  <c r="S557" i="3" s="1"/>
  <c r="AE556" i="3"/>
  <c r="R167" i="1"/>
  <c r="S167" i="1" s="1"/>
  <c r="AS946" i="1"/>
  <c r="AR945" i="1"/>
  <c r="BR947" i="3" l="1"/>
  <c r="AU947" i="3"/>
  <c r="AV947" i="3" s="1"/>
  <c r="AT946" i="3"/>
  <c r="AV946" i="3"/>
  <c r="BR1728" i="1"/>
  <c r="AU1728" i="1"/>
  <c r="AV1728" i="1" s="1"/>
  <c r="BH147" i="1" s="1"/>
  <c r="BQ948" i="3"/>
  <c r="BO949" i="3"/>
  <c r="BO1730" i="1"/>
  <c r="BQ1729" i="1"/>
  <c r="AF166" i="1"/>
  <c r="AF556" i="3"/>
  <c r="U554" i="3"/>
  <c r="T555" i="3"/>
  <c r="AE167" i="1"/>
  <c r="T166" i="1"/>
  <c r="U166" i="1" s="1"/>
  <c r="R558" i="3"/>
  <c r="S558" i="3" s="1"/>
  <c r="AE557" i="3"/>
  <c r="AR950" i="3"/>
  <c r="AS951" i="3"/>
  <c r="R168" i="1"/>
  <c r="S168" i="1" s="1"/>
  <c r="AS947" i="1"/>
  <c r="AR946" i="1"/>
  <c r="AT947" i="3" l="1"/>
  <c r="BG82" i="3"/>
  <c r="AW947" i="3"/>
  <c r="BR948" i="3"/>
  <c r="AU948" i="3"/>
  <c r="AV948" i="3" s="1"/>
  <c r="BF82" i="3"/>
  <c r="AW946" i="3"/>
  <c r="BR1729" i="1"/>
  <c r="AU1729" i="1"/>
  <c r="AV1729" i="1" s="1"/>
  <c r="BI147" i="1" s="1"/>
  <c r="BO950" i="3"/>
  <c r="BQ949" i="3"/>
  <c r="BQ1730" i="1"/>
  <c r="BO1731" i="1"/>
  <c r="AF167" i="1"/>
  <c r="AF557" i="3"/>
  <c r="U555" i="3"/>
  <c r="T556" i="3"/>
  <c r="AE168" i="1"/>
  <c r="T167" i="1"/>
  <c r="U167" i="1" s="1"/>
  <c r="AR951" i="3"/>
  <c r="AS952" i="3"/>
  <c r="R559" i="3"/>
  <c r="S559" i="3" s="1"/>
  <c r="AE558" i="3"/>
  <c r="R169" i="1"/>
  <c r="S169" i="1" s="1"/>
  <c r="AS948" i="1"/>
  <c r="AR947" i="1"/>
  <c r="BH82" i="3" l="1"/>
  <c r="AW948" i="3"/>
  <c r="BR949" i="3"/>
  <c r="AU949" i="3"/>
  <c r="AV949" i="3" s="1"/>
  <c r="AT948" i="3"/>
  <c r="BR1730" i="1"/>
  <c r="AU1730" i="1"/>
  <c r="AV1730" i="1" s="1"/>
  <c r="BJ147" i="1" s="1"/>
  <c r="BO951" i="3"/>
  <c r="BQ950" i="3"/>
  <c r="BQ1731" i="1"/>
  <c r="BO1732" i="1"/>
  <c r="AF168" i="1"/>
  <c r="AF558" i="3"/>
  <c r="U556" i="3"/>
  <c r="T557" i="3"/>
  <c r="AE169" i="1"/>
  <c r="T168" i="1"/>
  <c r="U168" i="1" s="1"/>
  <c r="AE559" i="3"/>
  <c r="R560" i="3"/>
  <c r="S560" i="3" s="1"/>
  <c r="AS953" i="3"/>
  <c r="AR952" i="3"/>
  <c r="R170" i="1"/>
  <c r="S170" i="1" s="1"/>
  <c r="AS949" i="1"/>
  <c r="AR948" i="1"/>
  <c r="AT949" i="3" l="1"/>
  <c r="BI82" i="3"/>
  <c r="AW949" i="3"/>
  <c r="BR950" i="3"/>
  <c r="AU950" i="3"/>
  <c r="BR1731" i="1"/>
  <c r="AU1731" i="1"/>
  <c r="AV1731" i="1" s="1"/>
  <c r="BK147" i="1" s="1"/>
  <c r="BL147" i="1" s="1"/>
  <c r="BO952" i="3"/>
  <c r="BQ951" i="3"/>
  <c r="BQ1732" i="1"/>
  <c r="BO1733" i="1"/>
  <c r="AF169" i="1"/>
  <c r="AF559" i="3"/>
  <c r="U557" i="3"/>
  <c r="T558" i="3"/>
  <c r="AE170" i="1"/>
  <c r="T169" i="1"/>
  <c r="U169" i="1" s="1"/>
  <c r="AE560" i="3"/>
  <c r="R561" i="3"/>
  <c r="S561" i="3" s="1"/>
  <c r="AR953" i="3"/>
  <c r="AS954" i="3"/>
  <c r="R171" i="1"/>
  <c r="S171" i="1" s="1"/>
  <c r="AS950" i="1"/>
  <c r="AR949" i="1"/>
  <c r="BR951" i="3" l="1"/>
  <c r="AU951" i="3"/>
  <c r="AV951" i="3" s="1"/>
  <c r="AT950" i="3"/>
  <c r="AV950" i="3"/>
  <c r="BR1732" i="1"/>
  <c r="AU1732" i="1"/>
  <c r="AV1732" i="1" s="1"/>
  <c r="AZ148" i="1" s="1"/>
  <c r="BO953" i="3"/>
  <c r="BQ952" i="3"/>
  <c r="BO1734" i="1"/>
  <c r="BQ1733" i="1"/>
  <c r="AF170" i="1"/>
  <c r="AF560" i="3"/>
  <c r="U558" i="3"/>
  <c r="T559" i="3"/>
  <c r="AE171" i="1"/>
  <c r="T170" i="1"/>
  <c r="U170" i="1" s="1"/>
  <c r="R562" i="3"/>
  <c r="S562" i="3" s="1"/>
  <c r="AE561" i="3"/>
  <c r="AR954" i="3"/>
  <c r="AS955" i="3"/>
  <c r="R172" i="1"/>
  <c r="S172" i="1" s="1"/>
  <c r="AS951" i="1"/>
  <c r="AR950" i="1"/>
  <c r="AT951" i="3" l="1"/>
  <c r="BR952" i="3"/>
  <c r="AU952" i="3"/>
  <c r="BK82" i="3"/>
  <c r="AW951" i="3"/>
  <c r="BJ82" i="3"/>
  <c r="AW950" i="3"/>
  <c r="BR1733" i="1"/>
  <c r="AU1733" i="1"/>
  <c r="AV1733" i="1" s="1"/>
  <c r="BA148" i="1" s="1"/>
  <c r="BQ953" i="3"/>
  <c r="BO954" i="3"/>
  <c r="BQ1734" i="1"/>
  <c r="BO1735" i="1"/>
  <c r="AF171" i="1"/>
  <c r="AF561" i="3"/>
  <c r="U559" i="3"/>
  <c r="T560" i="3"/>
  <c r="AE172" i="1"/>
  <c r="T171" i="1"/>
  <c r="U171" i="1" s="1"/>
  <c r="AR955" i="3"/>
  <c r="AS956" i="3"/>
  <c r="R563" i="3"/>
  <c r="S563" i="3" s="1"/>
  <c r="AE562" i="3"/>
  <c r="R173" i="1"/>
  <c r="S173" i="1" s="1"/>
  <c r="AS952" i="1"/>
  <c r="AR951" i="1"/>
  <c r="BL82" i="3" l="1"/>
  <c r="BM82" i="3"/>
  <c r="AP83" i="3" s="1"/>
  <c r="AT952" i="3"/>
  <c r="AV952" i="3"/>
  <c r="BR953" i="3"/>
  <c r="AU953" i="3"/>
  <c r="AV953" i="3" s="1"/>
  <c r="BR1734" i="1"/>
  <c r="AU1734" i="1"/>
  <c r="AV1734" i="1" s="1"/>
  <c r="BB148" i="1" s="1"/>
  <c r="BO955" i="3"/>
  <c r="BQ954" i="3"/>
  <c r="BQ1735" i="1"/>
  <c r="BO1736" i="1"/>
  <c r="AF172" i="1"/>
  <c r="AF562" i="3"/>
  <c r="U560" i="3"/>
  <c r="T561" i="3"/>
  <c r="AE173" i="1"/>
  <c r="T172" i="1"/>
  <c r="U172" i="1" s="1"/>
  <c r="AE563" i="3"/>
  <c r="R564" i="3"/>
  <c r="S564" i="3" s="1"/>
  <c r="AS957" i="3"/>
  <c r="AR956" i="3"/>
  <c r="R174" i="1"/>
  <c r="S174" i="1" s="1"/>
  <c r="AS953" i="1"/>
  <c r="AR952" i="1"/>
  <c r="BA83" i="3" l="1"/>
  <c r="AW953" i="3"/>
  <c r="AZ83" i="3"/>
  <c r="AW952" i="3"/>
  <c r="AT953" i="3"/>
  <c r="BR954" i="3"/>
  <c r="AU954" i="3"/>
  <c r="AV954" i="3" s="1"/>
  <c r="BR1735" i="1"/>
  <c r="AU1735" i="1"/>
  <c r="AV1735" i="1" s="1"/>
  <c r="BC148" i="1" s="1"/>
  <c r="BO956" i="3"/>
  <c r="BQ955" i="3"/>
  <c r="BQ1736" i="1"/>
  <c r="BO1737" i="1"/>
  <c r="AF173" i="1"/>
  <c r="AF563" i="3"/>
  <c r="U561" i="3"/>
  <c r="T562" i="3"/>
  <c r="AE174" i="1"/>
  <c r="T173" i="1"/>
  <c r="U173" i="1" s="1"/>
  <c r="AR957" i="3"/>
  <c r="AS958" i="3"/>
  <c r="AE564" i="3"/>
  <c r="R565" i="3"/>
  <c r="S565" i="3" s="1"/>
  <c r="R175" i="1"/>
  <c r="S175" i="1" s="1"/>
  <c r="AS954" i="1"/>
  <c r="AR953" i="1"/>
  <c r="BB83" i="3" l="1"/>
  <c r="AW954" i="3"/>
  <c r="BR955" i="3"/>
  <c r="AU955" i="3"/>
  <c r="AV955" i="3" s="1"/>
  <c r="AT954" i="3"/>
  <c r="BR1736" i="1"/>
  <c r="AU1736" i="1"/>
  <c r="AV1736" i="1" s="1"/>
  <c r="BD148" i="1" s="1"/>
  <c r="BQ956" i="3"/>
  <c r="BO957" i="3"/>
  <c r="BO1738" i="1"/>
  <c r="BQ1737" i="1"/>
  <c r="AF174" i="1"/>
  <c r="AF564" i="3"/>
  <c r="U562" i="3"/>
  <c r="T563" i="3"/>
  <c r="AE175" i="1"/>
  <c r="T174" i="1"/>
  <c r="U174" i="1" s="1"/>
  <c r="AR958" i="3"/>
  <c r="AS959" i="3"/>
  <c r="R566" i="3"/>
  <c r="S566" i="3" s="1"/>
  <c r="AE565" i="3"/>
  <c r="R176" i="1"/>
  <c r="S176" i="1" s="1"/>
  <c r="AS955" i="1"/>
  <c r="AR954" i="1"/>
  <c r="AT955" i="3" l="1"/>
  <c r="BR956" i="3"/>
  <c r="AU956" i="3"/>
  <c r="BC83" i="3"/>
  <c r="AW955" i="3"/>
  <c r="BR1737" i="1"/>
  <c r="AU1737" i="1"/>
  <c r="AV1737" i="1" s="1"/>
  <c r="BE148" i="1" s="1"/>
  <c r="BO958" i="3"/>
  <c r="BQ957" i="3"/>
  <c r="BQ1738" i="1"/>
  <c r="BO1739" i="1"/>
  <c r="AF175" i="1"/>
  <c r="AF565" i="3"/>
  <c r="U563" i="3"/>
  <c r="T564" i="3"/>
  <c r="AE176" i="1"/>
  <c r="T175" i="1"/>
  <c r="U175" i="1" s="1"/>
  <c r="AS960" i="3"/>
  <c r="AR959" i="3"/>
  <c r="R567" i="3"/>
  <c r="S567" i="3" s="1"/>
  <c r="AE566" i="3"/>
  <c r="R177" i="1"/>
  <c r="S177" i="1" s="1"/>
  <c r="AS956" i="1"/>
  <c r="AR955" i="1"/>
  <c r="AT956" i="3" l="1"/>
  <c r="AV956" i="3"/>
  <c r="BR957" i="3"/>
  <c r="AU957" i="3"/>
  <c r="AV957" i="3" s="1"/>
  <c r="BR1738" i="1"/>
  <c r="AU1738" i="1"/>
  <c r="AV1738" i="1" s="1"/>
  <c r="BF148" i="1" s="1"/>
  <c r="BQ958" i="3"/>
  <c r="BO959" i="3"/>
  <c r="BQ1739" i="1"/>
  <c r="BO1740" i="1"/>
  <c r="AF176" i="1"/>
  <c r="AF566" i="3"/>
  <c r="U564" i="3"/>
  <c r="T565" i="3"/>
  <c r="AE177" i="1"/>
  <c r="T176" i="1"/>
  <c r="U176" i="1" s="1"/>
  <c r="AE567" i="3"/>
  <c r="R568" i="3"/>
  <c r="S568" i="3" s="1"/>
  <c r="AR960" i="3"/>
  <c r="AS961" i="3"/>
  <c r="R178" i="1"/>
  <c r="S178" i="1" s="1"/>
  <c r="AS957" i="1"/>
  <c r="AR956" i="1"/>
  <c r="BR958" i="3" l="1"/>
  <c r="AU958" i="3"/>
  <c r="AV958" i="3" s="1"/>
  <c r="BE83" i="3"/>
  <c r="AW957" i="3"/>
  <c r="BD83" i="3"/>
  <c r="AW956" i="3"/>
  <c r="AT957" i="3"/>
  <c r="AT958" i="3" s="1"/>
  <c r="BR1739" i="1"/>
  <c r="AU1739" i="1"/>
  <c r="AV1739" i="1" s="1"/>
  <c r="BG148" i="1" s="1"/>
  <c r="BO960" i="3"/>
  <c r="BQ959" i="3"/>
  <c r="BQ1740" i="1"/>
  <c r="BO1741" i="1"/>
  <c r="AF177" i="1"/>
  <c r="AF567" i="3"/>
  <c r="U565" i="3"/>
  <c r="T566" i="3"/>
  <c r="AE178" i="1"/>
  <c r="T177" i="1"/>
  <c r="U177" i="1" s="1"/>
  <c r="AR961" i="3"/>
  <c r="AS962" i="3"/>
  <c r="R569" i="3"/>
  <c r="S569" i="3" s="1"/>
  <c r="AE568" i="3"/>
  <c r="R179" i="1"/>
  <c r="S179" i="1" s="1"/>
  <c r="AS958" i="1"/>
  <c r="AR957" i="1"/>
  <c r="BR959" i="3" l="1"/>
  <c r="AU959" i="3"/>
  <c r="AV959" i="3" s="1"/>
  <c r="BF83" i="3"/>
  <c r="AW958" i="3"/>
  <c r="BR1740" i="1"/>
  <c r="AU1740" i="1"/>
  <c r="AV1740" i="1" s="1"/>
  <c r="BH148" i="1" s="1"/>
  <c r="BQ960" i="3"/>
  <c r="BO961" i="3"/>
  <c r="BO1742" i="1"/>
  <c r="BQ1741" i="1"/>
  <c r="AF178" i="1"/>
  <c r="AF568" i="3"/>
  <c r="U566" i="3"/>
  <c r="T567" i="3"/>
  <c r="AE179" i="1"/>
  <c r="T178" i="1"/>
  <c r="U178" i="1" s="1"/>
  <c r="R570" i="3"/>
  <c r="S570" i="3" s="1"/>
  <c r="AE569" i="3"/>
  <c r="AR962" i="3"/>
  <c r="AS963" i="3"/>
  <c r="R180" i="1"/>
  <c r="S180" i="1" s="1"/>
  <c r="AS959" i="1"/>
  <c r="AR958" i="1"/>
  <c r="AT959" i="3" l="1"/>
  <c r="BG83" i="3"/>
  <c r="AW959" i="3"/>
  <c r="BR960" i="3"/>
  <c r="AU960" i="3"/>
  <c r="BR1741" i="1"/>
  <c r="AU1741" i="1"/>
  <c r="AV1741" i="1" s="1"/>
  <c r="BI148" i="1" s="1"/>
  <c r="BO962" i="3"/>
  <c r="BQ961" i="3"/>
  <c r="BQ1742" i="1"/>
  <c r="BO1743" i="1"/>
  <c r="AF179" i="1"/>
  <c r="AF569" i="3"/>
  <c r="U567" i="3"/>
  <c r="T568" i="3"/>
  <c r="T179" i="1"/>
  <c r="U179" i="1" s="1"/>
  <c r="AE180" i="1"/>
  <c r="AR963" i="3"/>
  <c r="AS964" i="3"/>
  <c r="R571" i="3"/>
  <c r="S571" i="3" s="1"/>
  <c r="AE570" i="3"/>
  <c r="R181" i="1"/>
  <c r="S181" i="1" s="1"/>
  <c r="AS960" i="1"/>
  <c r="AR959" i="1"/>
  <c r="AT960" i="3" l="1"/>
  <c r="AV960" i="3"/>
  <c r="BR961" i="3"/>
  <c r="AU961" i="3"/>
  <c r="AV961" i="3" s="1"/>
  <c r="BR1742" i="1"/>
  <c r="AU1742" i="1"/>
  <c r="AV1742" i="1" s="1"/>
  <c r="BJ148" i="1" s="1"/>
  <c r="BQ962" i="3"/>
  <c r="BO963" i="3"/>
  <c r="BQ1743" i="1"/>
  <c r="BO1744" i="1"/>
  <c r="AF180" i="1"/>
  <c r="AF570" i="3"/>
  <c r="U568" i="3"/>
  <c r="T569" i="3"/>
  <c r="T180" i="1"/>
  <c r="U180" i="1" s="1"/>
  <c r="AE181" i="1"/>
  <c r="AR964" i="3"/>
  <c r="AS965" i="3"/>
  <c r="AE571" i="3"/>
  <c r="R572" i="3"/>
  <c r="S572" i="3" s="1"/>
  <c r="R182" i="1"/>
  <c r="S182" i="1" s="1"/>
  <c r="AS961" i="1"/>
  <c r="AR960" i="1"/>
  <c r="BH83" i="3" l="1"/>
  <c r="AW960" i="3"/>
  <c r="BR962" i="3"/>
  <c r="AU962" i="3"/>
  <c r="AV962" i="3" s="1"/>
  <c r="BI83" i="3"/>
  <c r="AW961" i="3"/>
  <c r="AT961" i="3"/>
  <c r="BR1743" i="1"/>
  <c r="AU1743" i="1"/>
  <c r="AV1743" i="1" s="1"/>
  <c r="BK148" i="1" s="1"/>
  <c r="BL148" i="1" s="1"/>
  <c r="BO964" i="3"/>
  <c r="BQ963" i="3"/>
  <c r="BQ1744" i="1"/>
  <c r="BO1745" i="1"/>
  <c r="AF181" i="1"/>
  <c r="AF571" i="3"/>
  <c r="U569" i="3"/>
  <c r="T570" i="3"/>
  <c r="T181" i="1"/>
  <c r="U181" i="1" s="1"/>
  <c r="AE182" i="1"/>
  <c r="AR965" i="3"/>
  <c r="AS966" i="3"/>
  <c r="AE572" i="3"/>
  <c r="R573" i="3"/>
  <c r="S573" i="3" s="1"/>
  <c r="R183" i="1"/>
  <c r="S183" i="1" s="1"/>
  <c r="AS962" i="1"/>
  <c r="AR961" i="1"/>
  <c r="AT962" i="3" l="1"/>
  <c r="BJ83" i="3"/>
  <c r="AW962" i="3"/>
  <c r="BR963" i="3"/>
  <c r="AU963" i="3"/>
  <c r="AV963" i="3" s="1"/>
  <c r="BR1744" i="1"/>
  <c r="AU1744" i="1"/>
  <c r="AV1744" i="1" s="1"/>
  <c r="AZ149" i="1" s="1"/>
  <c r="BO965" i="3"/>
  <c r="BQ964" i="3"/>
  <c r="BO1746" i="1"/>
  <c r="BQ1745" i="1"/>
  <c r="AF182" i="1"/>
  <c r="AF572" i="3"/>
  <c r="U570" i="3"/>
  <c r="T571" i="3"/>
  <c r="T182" i="1"/>
  <c r="U182" i="1" s="1"/>
  <c r="AE183" i="1"/>
  <c r="AR966" i="3"/>
  <c r="AS967" i="3"/>
  <c r="R574" i="3"/>
  <c r="S574" i="3" s="1"/>
  <c r="AE573" i="3"/>
  <c r="R184" i="1"/>
  <c r="S184" i="1" s="1"/>
  <c r="AS963" i="1"/>
  <c r="AR962" i="1"/>
  <c r="BK83" i="3" l="1"/>
  <c r="BL83" i="3" s="1"/>
  <c r="AW963" i="3"/>
  <c r="BR964" i="3"/>
  <c r="AU964" i="3"/>
  <c r="AT963" i="3"/>
  <c r="BR1745" i="1"/>
  <c r="AU1745" i="1"/>
  <c r="AV1745" i="1" s="1"/>
  <c r="BA149" i="1" s="1"/>
  <c r="BQ965" i="3"/>
  <c r="BO966" i="3"/>
  <c r="BQ1746" i="1"/>
  <c r="BO1747" i="1"/>
  <c r="AF183" i="1"/>
  <c r="AF573" i="3"/>
  <c r="U571" i="3"/>
  <c r="T572" i="3"/>
  <c r="AE184" i="1"/>
  <c r="T183" i="1"/>
  <c r="U183" i="1" s="1"/>
  <c r="AR967" i="3"/>
  <c r="AS968" i="3"/>
  <c r="AE574" i="3"/>
  <c r="R575" i="3"/>
  <c r="S575" i="3" s="1"/>
  <c r="R185" i="1"/>
  <c r="S185" i="1" s="1"/>
  <c r="AS964" i="1"/>
  <c r="AR963" i="1"/>
  <c r="BM83" i="3" l="1"/>
  <c r="AP84" i="3" s="1"/>
  <c r="AV964" i="3"/>
  <c r="AT964" i="3"/>
  <c r="BR965" i="3"/>
  <c r="AU965" i="3"/>
  <c r="AV965" i="3" s="1"/>
  <c r="BR1746" i="1"/>
  <c r="AU1746" i="1"/>
  <c r="AV1746" i="1" s="1"/>
  <c r="BB149" i="1" s="1"/>
  <c r="BQ966" i="3"/>
  <c r="BO967" i="3"/>
  <c r="BQ1747" i="1"/>
  <c r="BO1748" i="1"/>
  <c r="AF184" i="1"/>
  <c r="AF574" i="3"/>
  <c r="U572" i="3"/>
  <c r="T573" i="3"/>
  <c r="AE185" i="1"/>
  <c r="T184" i="1"/>
  <c r="U184" i="1" s="1"/>
  <c r="AE575" i="3"/>
  <c r="R576" i="3"/>
  <c r="S576" i="3" s="1"/>
  <c r="AS969" i="3"/>
  <c r="AR968" i="3"/>
  <c r="R186" i="1"/>
  <c r="S186" i="1" s="1"/>
  <c r="AS965" i="1"/>
  <c r="AR964" i="1"/>
  <c r="BR966" i="3" l="1"/>
  <c r="AU966" i="3"/>
  <c r="BA84" i="3"/>
  <c r="AW965" i="3"/>
  <c r="AT965" i="3"/>
  <c r="AZ84" i="3"/>
  <c r="AW964" i="3"/>
  <c r="BR1747" i="1"/>
  <c r="AU1747" i="1"/>
  <c r="AV1747" i="1" s="1"/>
  <c r="BC149" i="1" s="1"/>
  <c r="BO968" i="3"/>
  <c r="BQ967" i="3"/>
  <c r="BQ1748" i="1"/>
  <c r="BO1749" i="1"/>
  <c r="AF185" i="1"/>
  <c r="AF575" i="3"/>
  <c r="U573" i="3"/>
  <c r="T574" i="3"/>
  <c r="AE186" i="1"/>
  <c r="T185" i="1"/>
  <c r="U185" i="1" s="1"/>
  <c r="AE576" i="3"/>
  <c r="R577" i="3"/>
  <c r="S577" i="3" s="1"/>
  <c r="AR969" i="3"/>
  <c r="AS970" i="3"/>
  <c r="R187" i="1"/>
  <c r="S187" i="1" s="1"/>
  <c r="AS966" i="1"/>
  <c r="AR965" i="1"/>
  <c r="BR967" i="3" l="1"/>
  <c r="AU967" i="3"/>
  <c r="AV967" i="3" s="1"/>
  <c r="AV966" i="3"/>
  <c r="AT966" i="3"/>
  <c r="BR1748" i="1"/>
  <c r="AU1748" i="1"/>
  <c r="AV1748" i="1" s="1"/>
  <c r="BD149" i="1" s="1"/>
  <c r="BQ968" i="3"/>
  <c r="BO969" i="3"/>
  <c r="BO1750" i="1"/>
  <c r="BQ1749" i="1"/>
  <c r="AF186" i="1"/>
  <c r="AF576" i="3"/>
  <c r="U574" i="3"/>
  <c r="T575" i="3"/>
  <c r="AE187" i="1"/>
  <c r="T186" i="1"/>
  <c r="U186" i="1" s="1"/>
  <c r="AR970" i="3"/>
  <c r="AS971" i="3"/>
  <c r="R578" i="3"/>
  <c r="S578" i="3" s="1"/>
  <c r="AE577" i="3"/>
  <c r="R188" i="1"/>
  <c r="S188" i="1" s="1"/>
  <c r="AS967" i="1"/>
  <c r="AR966" i="1"/>
  <c r="AT967" i="3" l="1"/>
  <c r="BC84" i="3"/>
  <c r="AW967" i="3"/>
  <c r="BR968" i="3"/>
  <c r="AU968" i="3"/>
  <c r="AV968" i="3" s="1"/>
  <c r="BB84" i="3"/>
  <c r="AW966" i="3"/>
  <c r="BR1749" i="1"/>
  <c r="AU1749" i="1"/>
  <c r="AV1749" i="1" s="1"/>
  <c r="BE149" i="1" s="1"/>
  <c r="BO970" i="3"/>
  <c r="BQ969" i="3"/>
  <c r="BQ1750" i="1"/>
  <c r="BO1751" i="1"/>
  <c r="AF187" i="1"/>
  <c r="AF577" i="3"/>
  <c r="U575" i="3"/>
  <c r="T576" i="3"/>
  <c r="AE188" i="1"/>
  <c r="T187" i="1"/>
  <c r="U187" i="1" s="1"/>
  <c r="AS972" i="3"/>
  <c r="AR971" i="3"/>
  <c r="R579" i="3"/>
  <c r="S579" i="3" s="1"/>
  <c r="AE578" i="3"/>
  <c r="R189" i="1"/>
  <c r="S189" i="1" s="1"/>
  <c r="AS968" i="1"/>
  <c r="AR967" i="1"/>
  <c r="BD84" i="3" l="1"/>
  <c r="AW968" i="3"/>
  <c r="BR969" i="3"/>
  <c r="AU969" i="3"/>
  <c r="AV969" i="3" s="1"/>
  <c r="AT968" i="3"/>
  <c r="BR1750" i="1"/>
  <c r="AU1750" i="1"/>
  <c r="AV1750" i="1" s="1"/>
  <c r="BF149" i="1" s="1"/>
  <c r="BO971" i="3"/>
  <c r="BQ970" i="3"/>
  <c r="BQ1751" i="1"/>
  <c r="BO1752" i="1"/>
  <c r="AF188" i="1"/>
  <c r="AF578" i="3"/>
  <c r="U576" i="3"/>
  <c r="T577" i="3"/>
  <c r="AE189" i="1"/>
  <c r="T188" i="1"/>
  <c r="U188" i="1" s="1"/>
  <c r="AE579" i="3"/>
  <c r="R580" i="3"/>
  <c r="S580" i="3" s="1"/>
  <c r="AR972" i="3"/>
  <c r="AS973" i="3"/>
  <c r="R190" i="1"/>
  <c r="S190" i="1" s="1"/>
  <c r="AS969" i="1"/>
  <c r="AR968" i="1"/>
  <c r="AT969" i="3" l="1"/>
  <c r="BE84" i="3"/>
  <c r="AW969" i="3"/>
  <c r="BR970" i="3"/>
  <c r="AU970" i="3"/>
  <c r="BR1751" i="1"/>
  <c r="AU1751" i="1"/>
  <c r="AV1751" i="1" s="1"/>
  <c r="BG149" i="1" s="1"/>
  <c r="BQ971" i="3"/>
  <c r="BO972" i="3"/>
  <c r="BQ1752" i="1"/>
  <c r="BO1753" i="1"/>
  <c r="AF189" i="1"/>
  <c r="AF579" i="3"/>
  <c r="U577" i="3"/>
  <c r="T578" i="3"/>
  <c r="AE190" i="1"/>
  <c r="T189" i="1"/>
  <c r="U189" i="1" s="1"/>
  <c r="R581" i="3"/>
  <c r="S581" i="3" s="1"/>
  <c r="AE580" i="3"/>
  <c r="AR973" i="3"/>
  <c r="AS974" i="3"/>
  <c r="R191" i="1"/>
  <c r="S191" i="1" s="1"/>
  <c r="AS970" i="1"/>
  <c r="AR969" i="1"/>
  <c r="AV970" i="3" l="1"/>
  <c r="AT970" i="3"/>
  <c r="BR971" i="3"/>
  <c r="AU971" i="3"/>
  <c r="AV971" i="3" s="1"/>
  <c r="BR1752" i="1"/>
  <c r="AU1752" i="1"/>
  <c r="AV1752" i="1" s="1"/>
  <c r="BH149" i="1" s="1"/>
  <c r="BQ972" i="3"/>
  <c r="BO973" i="3"/>
  <c r="BO1754" i="1"/>
  <c r="BQ1753" i="1"/>
  <c r="AF190" i="1"/>
  <c r="AF580" i="3"/>
  <c r="U578" i="3"/>
  <c r="T579" i="3"/>
  <c r="AE191" i="1"/>
  <c r="T190" i="1"/>
  <c r="U190" i="1" s="1"/>
  <c r="AR974" i="3"/>
  <c r="AS975" i="3"/>
  <c r="R582" i="3"/>
  <c r="S582" i="3" s="1"/>
  <c r="AE581" i="3"/>
  <c r="R192" i="1"/>
  <c r="S192" i="1" s="1"/>
  <c r="AS971" i="1"/>
  <c r="AR970" i="1"/>
  <c r="BR972" i="3" l="1"/>
  <c r="AU972" i="3"/>
  <c r="BG84" i="3"/>
  <c r="AW971" i="3"/>
  <c r="AT971" i="3"/>
  <c r="BF84" i="3"/>
  <c r="AW970" i="3"/>
  <c r="BR1753" i="1"/>
  <c r="AU1753" i="1"/>
  <c r="AV1753" i="1" s="1"/>
  <c r="BI149" i="1" s="1"/>
  <c r="BO974" i="3"/>
  <c r="BQ973" i="3"/>
  <c r="BQ1754" i="1"/>
  <c r="BO1755" i="1"/>
  <c r="AF191" i="1"/>
  <c r="AF581" i="3"/>
  <c r="U579" i="3"/>
  <c r="T580" i="3"/>
  <c r="AE192" i="1"/>
  <c r="T191" i="1"/>
  <c r="U191" i="1" s="1"/>
  <c r="AS976" i="3"/>
  <c r="AR975" i="3"/>
  <c r="AE582" i="3"/>
  <c r="R583" i="3"/>
  <c r="S583" i="3" s="1"/>
  <c r="R193" i="1"/>
  <c r="S193" i="1" s="1"/>
  <c r="AS972" i="1"/>
  <c r="AR971" i="1"/>
  <c r="BR973" i="3" l="1"/>
  <c r="AU973" i="3"/>
  <c r="AV973" i="3" s="1"/>
  <c r="AV972" i="3"/>
  <c r="AT972" i="3"/>
  <c r="BR1754" i="1"/>
  <c r="AU1754" i="1"/>
  <c r="AV1754" i="1" s="1"/>
  <c r="BJ149" i="1" s="1"/>
  <c r="BQ974" i="3"/>
  <c r="BO975" i="3"/>
  <c r="BQ1755" i="1"/>
  <c r="BO1756" i="1"/>
  <c r="AF192" i="1"/>
  <c r="AF582" i="3"/>
  <c r="U580" i="3"/>
  <c r="T581" i="3"/>
  <c r="AE193" i="1"/>
  <c r="T192" i="1"/>
  <c r="U192" i="1" s="1"/>
  <c r="AR976" i="3"/>
  <c r="AS977" i="3"/>
  <c r="AE583" i="3"/>
  <c r="R584" i="3"/>
  <c r="S584" i="3" s="1"/>
  <c r="R194" i="1"/>
  <c r="S194" i="1" s="1"/>
  <c r="AS973" i="1"/>
  <c r="AR972" i="1"/>
  <c r="AT973" i="3" l="1"/>
  <c r="BH84" i="3"/>
  <c r="AW972" i="3"/>
  <c r="BI84" i="3"/>
  <c r="AW973" i="3"/>
  <c r="BR974" i="3"/>
  <c r="AU974" i="3"/>
  <c r="BR1755" i="1"/>
  <c r="AU1755" i="1"/>
  <c r="AV1755" i="1" s="1"/>
  <c r="BK149" i="1" s="1"/>
  <c r="BL149" i="1" s="1"/>
  <c r="BO976" i="3"/>
  <c r="BQ975" i="3"/>
  <c r="BQ1756" i="1"/>
  <c r="BO1757" i="1"/>
  <c r="AF193" i="1"/>
  <c r="AF583" i="3"/>
  <c r="U581" i="3"/>
  <c r="T582" i="3"/>
  <c r="AE194" i="1"/>
  <c r="T193" i="1"/>
  <c r="U193" i="1" s="1"/>
  <c r="R585" i="3"/>
  <c r="S585" i="3" s="1"/>
  <c r="AE584" i="3"/>
  <c r="AR977" i="3"/>
  <c r="AS978" i="3"/>
  <c r="R195" i="1"/>
  <c r="S195" i="1" s="1"/>
  <c r="AS974" i="1"/>
  <c r="AR973" i="1"/>
  <c r="AV974" i="3" l="1"/>
  <c r="AT974" i="3"/>
  <c r="BR975" i="3"/>
  <c r="AU975" i="3"/>
  <c r="AV975" i="3" s="1"/>
  <c r="BR1756" i="1"/>
  <c r="AU1756" i="1"/>
  <c r="AV1756" i="1" s="1"/>
  <c r="AZ150" i="1" s="1"/>
  <c r="BQ976" i="3"/>
  <c r="BO977" i="3"/>
  <c r="BO1758" i="1"/>
  <c r="BQ1757" i="1"/>
  <c r="AF194" i="1"/>
  <c r="AF584" i="3"/>
  <c r="U582" i="3"/>
  <c r="T583" i="3"/>
  <c r="AE195" i="1"/>
  <c r="T194" i="1"/>
  <c r="U194" i="1" s="1"/>
  <c r="AR978" i="3"/>
  <c r="AS979" i="3"/>
  <c r="R586" i="3"/>
  <c r="S586" i="3" s="1"/>
  <c r="AE585" i="3"/>
  <c r="R196" i="1"/>
  <c r="S196" i="1" s="1"/>
  <c r="AS975" i="1"/>
  <c r="AR974" i="1"/>
  <c r="BR976" i="3" l="1"/>
  <c r="AU976" i="3"/>
  <c r="AV976" i="3" s="1"/>
  <c r="AT975" i="3"/>
  <c r="BK84" i="3"/>
  <c r="AW975" i="3"/>
  <c r="BJ84" i="3"/>
  <c r="AW974" i="3"/>
  <c r="BR1757" i="1"/>
  <c r="AU1757" i="1"/>
  <c r="AV1757" i="1" s="1"/>
  <c r="BA150" i="1" s="1"/>
  <c r="BO978" i="3"/>
  <c r="BQ977" i="3"/>
  <c r="BQ1758" i="1"/>
  <c r="BO1759" i="1"/>
  <c r="AF195" i="1"/>
  <c r="AF585" i="3"/>
  <c r="U583" i="3"/>
  <c r="T584" i="3"/>
  <c r="AE196" i="1"/>
  <c r="T195" i="1"/>
  <c r="U195" i="1" s="1"/>
  <c r="AR979" i="3"/>
  <c r="AS980" i="3"/>
  <c r="AE586" i="3"/>
  <c r="R587" i="3"/>
  <c r="S587" i="3" s="1"/>
  <c r="R197" i="1"/>
  <c r="S197" i="1" s="1"/>
  <c r="AS976" i="1"/>
  <c r="AR975" i="1"/>
  <c r="BL84" i="3" l="1"/>
  <c r="BM84" i="3"/>
  <c r="AP85" i="3" s="1"/>
  <c r="BR977" i="3"/>
  <c r="AU977" i="3"/>
  <c r="AV977" i="3" s="1"/>
  <c r="AT976" i="3"/>
  <c r="AZ85" i="3"/>
  <c r="AW976" i="3"/>
  <c r="BR1758" i="1"/>
  <c r="AU1758" i="1"/>
  <c r="AV1758" i="1" s="1"/>
  <c r="BB150" i="1" s="1"/>
  <c r="BO979" i="3"/>
  <c r="BQ978" i="3"/>
  <c r="BQ1759" i="1"/>
  <c r="BO1760" i="1"/>
  <c r="AF196" i="1"/>
  <c r="AF586" i="3"/>
  <c r="U584" i="3"/>
  <c r="T585" i="3"/>
  <c r="AE197" i="1"/>
  <c r="T196" i="1"/>
  <c r="U196" i="1" s="1"/>
  <c r="AE587" i="3"/>
  <c r="R588" i="3"/>
  <c r="S588" i="3" s="1"/>
  <c r="AS981" i="3"/>
  <c r="AR980" i="3"/>
  <c r="R198" i="1"/>
  <c r="S198" i="1" s="1"/>
  <c r="AS977" i="1"/>
  <c r="AR976" i="1"/>
  <c r="AT977" i="3" l="1"/>
  <c r="BA85" i="3"/>
  <c r="AW977" i="3"/>
  <c r="BR978" i="3"/>
  <c r="AU978" i="3"/>
  <c r="BR1759" i="1"/>
  <c r="AU1759" i="1"/>
  <c r="AV1759" i="1" s="1"/>
  <c r="BC150" i="1" s="1"/>
  <c r="BQ979" i="3"/>
  <c r="BO980" i="3"/>
  <c r="BQ1760" i="1"/>
  <c r="BO1761" i="1"/>
  <c r="AF197" i="1"/>
  <c r="AF587" i="3"/>
  <c r="U585" i="3"/>
  <c r="T586" i="3"/>
  <c r="AE198" i="1"/>
  <c r="T197" i="1"/>
  <c r="U197" i="1" s="1"/>
  <c r="AR981" i="3"/>
  <c r="AS982" i="3"/>
  <c r="R589" i="3"/>
  <c r="S589" i="3" s="1"/>
  <c r="AE588" i="3"/>
  <c r="R199" i="1"/>
  <c r="S199" i="1" s="1"/>
  <c r="AS978" i="1"/>
  <c r="AR977" i="1"/>
  <c r="AV978" i="3" l="1"/>
  <c r="AT978" i="3"/>
  <c r="BR979" i="3"/>
  <c r="AU979" i="3"/>
  <c r="AV979" i="3" s="1"/>
  <c r="BR1760" i="1"/>
  <c r="AU1760" i="1"/>
  <c r="AV1760" i="1" s="1"/>
  <c r="BD150" i="1" s="1"/>
  <c r="BO981" i="3"/>
  <c r="BQ980" i="3"/>
  <c r="BO1762" i="1"/>
  <c r="BQ1761" i="1"/>
  <c r="AF198" i="1"/>
  <c r="AF588" i="3"/>
  <c r="U586" i="3"/>
  <c r="T587" i="3"/>
  <c r="AE199" i="1"/>
  <c r="T198" i="1"/>
  <c r="U198" i="1" s="1"/>
  <c r="R590" i="3"/>
  <c r="S590" i="3" s="1"/>
  <c r="AE589" i="3"/>
  <c r="AR982" i="3"/>
  <c r="AS983" i="3"/>
  <c r="R200" i="1"/>
  <c r="S200" i="1" s="1"/>
  <c r="AS979" i="1"/>
  <c r="AR978" i="1"/>
  <c r="BC85" i="3" l="1"/>
  <c r="AW979" i="3"/>
  <c r="AT979" i="3"/>
  <c r="BR980" i="3"/>
  <c r="AU980" i="3"/>
  <c r="AV980" i="3" s="1"/>
  <c r="BB85" i="3"/>
  <c r="AW978" i="3"/>
  <c r="BR1761" i="1"/>
  <c r="AU1761" i="1"/>
  <c r="AV1761" i="1" s="1"/>
  <c r="BE150" i="1" s="1"/>
  <c r="BQ981" i="3"/>
  <c r="BO982" i="3"/>
  <c r="BQ1762" i="1"/>
  <c r="BO1763" i="1"/>
  <c r="AF199" i="1"/>
  <c r="AF589" i="3"/>
  <c r="U587" i="3"/>
  <c r="T588" i="3"/>
  <c r="AE200" i="1"/>
  <c r="T199" i="1"/>
  <c r="U199" i="1" s="1"/>
  <c r="AR983" i="3"/>
  <c r="AS984" i="3"/>
  <c r="R591" i="3"/>
  <c r="S591" i="3" s="1"/>
  <c r="AE590" i="3"/>
  <c r="R201" i="1"/>
  <c r="S201" i="1" s="1"/>
  <c r="AS980" i="1"/>
  <c r="AR979" i="1"/>
  <c r="BD85" i="3" l="1"/>
  <c r="AW980" i="3"/>
  <c r="AT980" i="3"/>
  <c r="BR981" i="3"/>
  <c r="AU981" i="3"/>
  <c r="AV981" i="3" s="1"/>
  <c r="BR1762" i="1"/>
  <c r="AU1762" i="1"/>
  <c r="AV1762" i="1" s="1"/>
  <c r="BF150" i="1" s="1"/>
  <c r="BO983" i="3"/>
  <c r="BQ982" i="3"/>
  <c r="BQ1763" i="1"/>
  <c r="BO1764" i="1"/>
  <c r="AF200" i="1"/>
  <c r="AF590" i="3"/>
  <c r="U588" i="3"/>
  <c r="T589" i="3"/>
  <c r="AE201" i="1"/>
  <c r="T200" i="1"/>
  <c r="U200" i="1" s="1"/>
  <c r="AS985" i="3"/>
  <c r="AR984" i="3"/>
  <c r="AE591" i="3"/>
  <c r="R592" i="3"/>
  <c r="S592" i="3" s="1"/>
  <c r="R202" i="1"/>
  <c r="S202" i="1" s="1"/>
  <c r="AS981" i="1"/>
  <c r="AR980" i="1"/>
  <c r="AT981" i="3" l="1"/>
  <c r="BR982" i="3"/>
  <c r="AU982" i="3"/>
  <c r="BE85" i="3"/>
  <c r="AW981" i="3"/>
  <c r="BR1763" i="1"/>
  <c r="AU1763" i="1"/>
  <c r="AV1763" i="1" s="1"/>
  <c r="BG150" i="1" s="1"/>
  <c r="BQ983" i="3"/>
  <c r="BO984" i="3"/>
  <c r="BQ1764" i="1"/>
  <c r="BO1765" i="1"/>
  <c r="AF201" i="1"/>
  <c r="AF591" i="3"/>
  <c r="U589" i="3"/>
  <c r="T590" i="3"/>
  <c r="AE202" i="1"/>
  <c r="T201" i="1"/>
  <c r="U201" i="1" s="1"/>
  <c r="AE592" i="3"/>
  <c r="R593" i="3"/>
  <c r="S593" i="3" s="1"/>
  <c r="AR985" i="3"/>
  <c r="AS986" i="3"/>
  <c r="R203" i="1"/>
  <c r="S203" i="1" s="1"/>
  <c r="AS982" i="1"/>
  <c r="AR981" i="1"/>
  <c r="AT982" i="3" l="1"/>
  <c r="AV982" i="3"/>
  <c r="BR983" i="3"/>
  <c r="AU983" i="3"/>
  <c r="AV983" i="3" s="1"/>
  <c r="BR1764" i="1"/>
  <c r="AU1764" i="1"/>
  <c r="AV1764" i="1" s="1"/>
  <c r="BH150" i="1" s="1"/>
  <c r="BO985" i="3"/>
  <c r="BQ984" i="3"/>
  <c r="BO1766" i="1"/>
  <c r="BQ1765" i="1"/>
  <c r="AF202" i="1"/>
  <c r="AF592" i="3"/>
  <c r="U590" i="3"/>
  <c r="T591" i="3"/>
  <c r="AE203" i="1"/>
  <c r="T202" i="1"/>
  <c r="U202" i="1" s="1"/>
  <c r="AR986" i="3"/>
  <c r="AS987" i="3"/>
  <c r="R594" i="3"/>
  <c r="S594" i="3" s="1"/>
  <c r="AE593" i="3"/>
  <c r="R204" i="1"/>
  <c r="S204" i="1" s="1"/>
  <c r="AS983" i="1"/>
  <c r="AR982" i="1"/>
  <c r="BG85" i="3" l="1"/>
  <c r="AW983" i="3"/>
  <c r="BF85" i="3"/>
  <c r="AW982" i="3"/>
  <c r="AT983" i="3"/>
  <c r="BR984" i="3"/>
  <c r="AU984" i="3"/>
  <c r="AV984" i="3" s="1"/>
  <c r="BR1765" i="1"/>
  <c r="AU1765" i="1"/>
  <c r="AV1765" i="1" s="1"/>
  <c r="BI150" i="1" s="1"/>
  <c r="BQ985" i="3"/>
  <c r="BO986" i="3"/>
  <c r="BQ1766" i="1"/>
  <c r="BO1767" i="1"/>
  <c r="AF203" i="1"/>
  <c r="AF593" i="3"/>
  <c r="U591" i="3"/>
  <c r="T592" i="3"/>
  <c r="AE204" i="1"/>
  <c r="T203" i="1"/>
  <c r="U203" i="1" s="1"/>
  <c r="R595" i="3"/>
  <c r="S595" i="3" s="1"/>
  <c r="AE594" i="3"/>
  <c r="AS988" i="3"/>
  <c r="AR987" i="3"/>
  <c r="R205" i="1"/>
  <c r="S205" i="1" s="1"/>
  <c r="AS984" i="1"/>
  <c r="AR983" i="1"/>
  <c r="BH85" i="3" l="1"/>
  <c r="AW984" i="3"/>
  <c r="AT984" i="3"/>
  <c r="BR985" i="3"/>
  <c r="AU985" i="3"/>
  <c r="AV985" i="3" s="1"/>
  <c r="BR1766" i="1"/>
  <c r="AU1766" i="1"/>
  <c r="AV1766" i="1" s="1"/>
  <c r="BJ150" i="1" s="1"/>
  <c r="BQ986" i="3"/>
  <c r="BO987" i="3"/>
  <c r="BQ1767" i="1"/>
  <c r="BO1768" i="1"/>
  <c r="AF204" i="1"/>
  <c r="AF594" i="3"/>
  <c r="U592" i="3"/>
  <c r="T593" i="3"/>
  <c r="AE205" i="1"/>
  <c r="T204" i="1"/>
  <c r="U204" i="1" s="1"/>
  <c r="AE595" i="3"/>
  <c r="R596" i="3"/>
  <c r="S596" i="3" s="1"/>
  <c r="AR988" i="3"/>
  <c r="AS989" i="3"/>
  <c r="R206" i="1"/>
  <c r="S206" i="1" s="1"/>
  <c r="AS985" i="1"/>
  <c r="AR984" i="1"/>
  <c r="AT985" i="3" l="1"/>
  <c r="BR986" i="3"/>
  <c r="AU986" i="3"/>
  <c r="BI85" i="3"/>
  <c r="AW985" i="3"/>
  <c r="BR1767" i="1"/>
  <c r="AU1767" i="1"/>
  <c r="AV1767" i="1" s="1"/>
  <c r="BK150" i="1" s="1"/>
  <c r="BL150" i="1" s="1"/>
  <c r="BQ987" i="3"/>
  <c r="BO988" i="3"/>
  <c r="BQ1768" i="1"/>
  <c r="BO1769" i="1"/>
  <c r="AF205" i="1"/>
  <c r="AF595" i="3"/>
  <c r="U593" i="3"/>
  <c r="T594" i="3"/>
  <c r="AE206" i="1"/>
  <c r="T205" i="1"/>
  <c r="U205" i="1" s="1"/>
  <c r="AE596" i="3"/>
  <c r="R597" i="3"/>
  <c r="S597" i="3" s="1"/>
  <c r="AR989" i="3"/>
  <c r="AS990" i="3"/>
  <c r="R207" i="1"/>
  <c r="S207" i="1" s="1"/>
  <c r="AS986" i="1"/>
  <c r="AR985" i="1"/>
  <c r="BR987" i="3" l="1"/>
  <c r="AU987" i="3"/>
  <c r="AV987" i="3" s="1"/>
  <c r="AV986" i="3"/>
  <c r="AT986" i="3"/>
  <c r="AT987" i="3" s="1"/>
  <c r="BR1768" i="1"/>
  <c r="AU1768" i="1"/>
  <c r="AV1768" i="1" s="1"/>
  <c r="AZ151" i="1" s="1"/>
  <c r="BO989" i="3"/>
  <c r="BQ988" i="3"/>
  <c r="BO1770" i="1"/>
  <c r="BQ1769" i="1"/>
  <c r="AF206" i="1"/>
  <c r="AF596" i="3"/>
  <c r="U594" i="3"/>
  <c r="T595" i="3"/>
  <c r="AE207" i="1"/>
  <c r="T206" i="1"/>
  <c r="U206" i="1" s="1"/>
  <c r="R598" i="3"/>
  <c r="S598" i="3" s="1"/>
  <c r="AE597" i="3"/>
  <c r="AR990" i="3"/>
  <c r="AS991" i="3"/>
  <c r="R208" i="1"/>
  <c r="S208" i="1" s="1"/>
  <c r="AS987" i="1"/>
  <c r="AR986" i="1"/>
  <c r="BJ85" i="3" l="1"/>
  <c r="AW986" i="3"/>
  <c r="BK85" i="3"/>
  <c r="AW987" i="3"/>
  <c r="BR988" i="3"/>
  <c r="AU988" i="3"/>
  <c r="BR1769" i="1"/>
  <c r="AU1769" i="1"/>
  <c r="AV1769" i="1" s="1"/>
  <c r="BA151" i="1" s="1"/>
  <c r="BQ989" i="3"/>
  <c r="BO990" i="3"/>
  <c r="BQ1770" i="1"/>
  <c r="BO1771" i="1"/>
  <c r="AF207" i="1"/>
  <c r="AF597" i="3"/>
  <c r="U595" i="3"/>
  <c r="T596" i="3"/>
  <c r="T207" i="1"/>
  <c r="U207" i="1" s="1"/>
  <c r="AE208" i="1"/>
  <c r="AS992" i="3"/>
  <c r="AR991" i="3"/>
  <c r="R599" i="3"/>
  <c r="S599" i="3" s="1"/>
  <c r="AE598" i="3"/>
  <c r="R209" i="1"/>
  <c r="S209" i="1" s="1"/>
  <c r="AS988" i="1"/>
  <c r="AR987" i="1"/>
  <c r="AT988" i="3" l="1"/>
  <c r="AV988" i="3"/>
  <c r="BL85" i="3"/>
  <c r="BM85" i="3"/>
  <c r="AP86" i="3" s="1"/>
  <c r="BR989" i="3"/>
  <c r="AU989" i="3"/>
  <c r="AV989" i="3" s="1"/>
  <c r="BR1770" i="1"/>
  <c r="AU1770" i="1"/>
  <c r="AV1770" i="1" s="1"/>
  <c r="BB151" i="1" s="1"/>
  <c r="BQ990" i="3"/>
  <c r="BO991" i="3"/>
  <c r="BQ1771" i="1"/>
  <c r="BO1772" i="1"/>
  <c r="AF208" i="1"/>
  <c r="AF598" i="3"/>
  <c r="U596" i="3"/>
  <c r="T597" i="3"/>
  <c r="AE209" i="1"/>
  <c r="T208" i="1"/>
  <c r="U208" i="1" s="1"/>
  <c r="R600" i="3"/>
  <c r="S600" i="3" s="1"/>
  <c r="AE599" i="3"/>
  <c r="AR992" i="3"/>
  <c r="AS993" i="3"/>
  <c r="R210" i="1"/>
  <c r="S210" i="1" s="1"/>
  <c r="AS989" i="1"/>
  <c r="AR988" i="1"/>
  <c r="BA86" i="3" l="1"/>
  <c r="AW989" i="3"/>
  <c r="AZ86" i="3"/>
  <c r="AW988" i="3"/>
  <c r="BR990" i="3"/>
  <c r="AU990" i="3"/>
  <c r="AV990" i="3" s="1"/>
  <c r="AT989" i="3"/>
  <c r="BR1771" i="1"/>
  <c r="AU1771" i="1"/>
  <c r="AV1771" i="1" s="1"/>
  <c r="BC151" i="1" s="1"/>
  <c r="BQ991" i="3"/>
  <c r="BO992" i="3"/>
  <c r="BQ1772" i="1"/>
  <c r="BO1773" i="1"/>
  <c r="AF209" i="1"/>
  <c r="AF599" i="3"/>
  <c r="U597" i="3"/>
  <c r="T598" i="3"/>
  <c r="AE210" i="1"/>
  <c r="T209" i="1"/>
  <c r="U209" i="1" s="1"/>
  <c r="R601" i="3"/>
  <c r="S601" i="3" s="1"/>
  <c r="AE600" i="3"/>
  <c r="AR993" i="3"/>
  <c r="AS994" i="3"/>
  <c r="R211" i="1"/>
  <c r="S211" i="1" s="1"/>
  <c r="AS990" i="1"/>
  <c r="AR989" i="1"/>
  <c r="AT990" i="3" l="1"/>
  <c r="BB86" i="3"/>
  <c r="AW990" i="3"/>
  <c r="BR991" i="3"/>
  <c r="AU991" i="3"/>
  <c r="AV991" i="3" s="1"/>
  <c r="BR1772" i="1"/>
  <c r="AU1772" i="1"/>
  <c r="AV1772" i="1" s="1"/>
  <c r="BD151" i="1" s="1"/>
  <c r="BQ992" i="3"/>
  <c r="BO993" i="3"/>
  <c r="BO1774" i="1"/>
  <c r="BQ1773" i="1"/>
  <c r="AF210" i="1"/>
  <c r="AF600" i="3"/>
  <c r="U598" i="3"/>
  <c r="T599" i="3"/>
  <c r="AE211" i="1"/>
  <c r="T210" i="1"/>
  <c r="U210" i="1" s="1"/>
  <c r="AR994" i="3"/>
  <c r="AS995" i="3"/>
  <c r="R602" i="3"/>
  <c r="S602" i="3" s="1"/>
  <c r="AE601" i="3"/>
  <c r="R212" i="1"/>
  <c r="S212" i="1" s="1"/>
  <c r="AS991" i="1"/>
  <c r="AR990" i="1"/>
  <c r="BC86" i="3" l="1"/>
  <c r="AW991" i="3"/>
  <c r="BR992" i="3"/>
  <c r="AU992" i="3"/>
  <c r="AT991" i="3"/>
  <c r="BR1773" i="1"/>
  <c r="AU1773" i="1"/>
  <c r="AV1773" i="1" s="1"/>
  <c r="BE151" i="1" s="1"/>
  <c r="BQ993" i="3"/>
  <c r="BO994" i="3"/>
  <c r="BQ1774" i="1"/>
  <c r="BO1775" i="1"/>
  <c r="AF211" i="1"/>
  <c r="AF601" i="3"/>
  <c r="U599" i="3"/>
  <c r="T600" i="3"/>
  <c r="AE212" i="1"/>
  <c r="T211" i="1"/>
  <c r="U211" i="1" s="1"/>
  <c r="R603" i="3"/>
  <c r="S603" i="3" s="1"/>
  <c r="AE602" i="3"/>
  <c r="AS996" i="3"/>
  <c r="AR995" i="3"/>
  <c r="R213" i="1"/>
  <c r="S213" i="1" s="1"/>
  <c r="AS992" i="1"/>
  <c r="AR991" i="1"/>
  <c r="BR993" i="3" l="1"/>
  <c r="AU993" i="3"/>
  <c r="AV993" i="3" s="1"/>
  <c r="AV992" i="3"/>
  <c r="AT992" i="3"/>
  <c r="AT993" i="3" s="1"/>
  <c r="BR1774" i="1"/>
  <c r="AU1774" i="1"/>
  <c r="AV1774" i="1" s="1"/>
  <c r="BF151" i="1" s="1"/>
  <c r="BQ994" i="3"/>
  <c r="BO995" i="3"/>
  <c r="BQ1775" i="1"/>
  <c r="BO1776" i="1"/>
  <c r="AF212" i="1"/>
  <c r="AF602" i="3"/>
  <c r="U600" i="3"/>
  <c r="T601" i="3"/>
  <c r="AE213" i="1"/>
  <c r="T212" i="1"/>
  <c r="U212" i="1" s="1"/>
  <c r="AE603" i="3"/>
  <c r="R604" i="3"/>
  <c r="S604" i="3" s="1"/>
  <c r="AR996" i="3"/>
  <c r="AS997" i="3"/>
  <c r="R214" i="1"/>
  <c r="S214" i="1" s="1"/>
  <c r="AS993" i="1"/>
  <c r="AR992" i="1"/>
  <c r="BR994" i="3" l="1"/>
  <c r="AU994" i="3"/>
  <c r="BD86" i="3"/>
  <c r="AW992" i="3"/>
  <c r="BE86" i="3"/>
  <c r="AW993" i="3"/>
  <c r="BR1775" i="1"/>
  <c r="AU1775" i="1"/>
  <c r="AV1775" i="1" s="1"/>
  <c r="BG151" i="1" s="1"/>
  <c r="BQ995" i="3"/>
  <c r="BO996" i="3"/>
  <c r="BQ1776" i="1"/>
  <c r="BO1777" i="1"/>
  <c r="AF213" i="1"/>
  <c r="AF603" i="3"/>
  <c r="U601" i="3"/>
  <c r="T602" i="3"/>
  <c r="AE214" i="1"/>
  <c r="T213" i="1"/>
  <c r="U213" i="1" s="1"/>
  <c r="AR997" i="3"/>
  <c r="AS998" i="3"/>
  <c r="R605" i="3"/>
  <c r="S605" i="3" s="1"/>
  <c r="AE604" i="3"/>
  <c r="R215" i="1"/>
  <c r="S215" i="1" s="1"/>
  <c r="AS994" i="1"/>
  <c r="AR993" i="1"/>
  <c r="AV994" i="3" l="1"/>
  <c r="AT994" i="3"/>
  <c r="BR995" i="3"/>
  <c r="AU995" i="3"/>
  <c r="AV995" i="3" s="1"/>
  <c r="BR1776" i="1"/>
  <c r="AU1776" i="1"/>
  <c r="AV1776" i="1" s="1"/>
  <c r="BH151" i="1" s="1"/>
  <c r="BQ996" i="3"/>
  <c r="BO997" i="3"/>
  <c r="BO1778" i="1"/>
  <c r="BQ1777" i="1"/>
  <c r="AF214" i="1"/>
  <c r="AF604" i="3"/>
  <c r="U602" i="3"/>
  <c r="T603" i="3"/>
  <c r="AE215" i="1"/>
  <c r="T214" i="1"/>
  <c r="U214" i="1" s="1"/>
  <c r="R606" i="3"/>
  <c r="S606" i="3" s="1"/>
  <c r="AE605" i="3"/>
  <c r="AR998" i="3"/>
  <c r="AS999" i="3"/>
  <c r="R216" i="1"/>
  <c r="S216" i="1" s="1"/>
  <c r="AS995" i="1"/>
  <c r="AR994" i="1"/>
  <c r="BR996" i="3" l="1"/>
  <c r="AU996" i="3"/>
  <c r="AT995" i="3"/>
  <c r="BG86" i="3"/>
  <c r="AW995" i="3"/>
  <c r="BF86" i="3"/>
  <c r="AW994" i="3"/>
  <c r="BR1777" i="1"/>
  <c r="AU1777" i="1"/>
  <c r="AV1777" i="1" s="1"/>
  <c r="BI151" i="1" s="1"/>
  <c r="BQ997" i="3"/>
  <c r="BO998" i="3"/>
  <c r="BQ1778" i="1"/>
  <c r="BO1779" i="1"/>
  <c r="AF215" i="1"/>
  <c r="AF605" i="3"/>
  <c r="U603" i="3"/>
  <c r="T604" i="3"/>
  <c r="AE216" i="1"/>
  <c r="T215" i="1"/>
  <c r="U215" i="1" s="1"/>
  <c r="AR999" i="3"/>
  <c r="AS1000" i="3"/>
  <c r="R607" i="3"/>
  <c r="S607" i="3" s="1"/>
  <c r="AE606" i="3"/>
  <c r="R217" i="1"/>
  <c r="S217" i="1" s="1"/>
  <c r="AS996" i="1"/>
  <c r="AR995" i="1"/>
  <c r="BR997" i="3" l="1"/>
  <c r="AU997" i="3"/>
  <c r="AV997" i="3" s="1"/>
  <c r="AT996" i="3"/>
  <c r="AV996" i="3"/>
  <c r="BR1778" i="1"/>
  <c r="AU1778" i="1"/>
  <c r="AV1778" i="1" s="1"/>
  <c r="BJ151" i="1" s="1"/>
  <c r="BQ998" i="3"/>
  <c r="BO999" i="3"/>
  <c r="BQ1779" i="1"/>
  <c r="BO1780" i="1"/>
  <c r="AF216" i="1"/>
  <c r="AF606" i="3"/>
  <c r="U604" i="3"/>
  <c r="T605" i="3"/>
  <c r="AE217" i="1"/>
  <c r="T216" i="1"/>
  <c r="U216" i="1" s="1"/>
  <c r="AS1001" i="3"/>
  <c r="AR1000" i="3"/>
  <c r="AE607" i="3"/>
  <c r="R608" i="3"/>
  <c r="S608" i="3" s="1"/>
  <c r="R218" i="1"/>
  <c r="S218" i="1" s="1"/>
  <c r="AS997" i="1"/>
  <c r="AR996" i="1"/>
  <c r="BH86" i="3" l="1"/>
  <c r="AW996" i="3"/>
  <c r="BR998" i="3"/>
  <c r="AU998" i="3"/>
  <c r="AV998" i="3" s="1"/>
  <c r="BI86" i="3"/>
  <c r="AW997" i="3"/>
  <c r="AT997" i="3"/>
  <c r="BR1779" i="1"/>
  <c r="AU1779" i="1"/>
  <c r="AV1779" i="1" s="1"/>
  <c r="BK151" i="1" s="1"/>
  <c r="BL151" i="1" s="1"/>
  <c r="BO1000" i="3"/>
  <c r="BQ999" i="3"/>
  <c r="BQ1780" i="1"/>
  <c r="BO1781" i="1"/>
  <c r="AF217" i="1"/>
  <c r="AF607" i="3"/>
  <c r="U605" i="3"/>
  <c r="T606" i="3"/>
  <c r="AE218" i="1"/>
  <c r="T217" i="1"/>
  <c r="U217" i="1" s="1"/>
  <c r="AE608" i="3"/>
  <c r="R609" i="3"/>
  <c r="S609" i="3" s="1"/>
  <c r="AR1001" i="3"/>
  <c r="AS1002" i="3"/>
  <c r="R219" i="1"/>
  <c r="S219" i="1" s="1"/>
  <c r="AS998" i="1"/>
  <c r="AR997" i="1"/>
  <c r="AT998" i="3" l="1"/>
  <c r="BJ86" i="3"/>
  <c r="AW998" i="3"/>
  <c r="BR999" i="3"/>
  <c r="AU999" i="3"/>
  <c r="AV999" i="3" s="1"/>
  <c r="BR1780" i="1"/>
  <c r="AU1780" i="1"/>
  <c r="AV1780" i="1" s="1"/>
  <c r="AZ152" i="1" s="1"/>
  <c r="BQ1000" i="3"/>
  <c r="BO1001" i="3"/>
  <c r="BO1782" i="1"/>
  <c r="BQ1781" i="1"/>
  <c r="AF218" i="1"/>
  <c r="AF608" i="3"/>
  <c r="U606" i="3"/>
  <c r="T607" i="3"/>
  <c r="AE219" i="1"/>
  <c r="T218" i="1"/>
  <c r="U218" i="1" s="1"/>
  <c r="R610" i="3"/>
  <c r="S610" i="3" s="1"/>
  <c r="AE609" i="3"/>
  <c r="AR1002" i="3"/>
  <c r="AS1003" i="3"/>
  <c r="R220" i="1"/>
  <c r="S220" i="1" s="1"/>
  <c r="AS999" i="1"/>
  <c r="AR998" i="1"/>
  <c r="BK86" i="3" l="1"/>
  <c r="BM86" i="3" s="1"/>
  <c r="AP87" i="3" s="1"/>
  <c r="AW999" i="3"/>
  <c r="BR1000" i="3"/>
  <c r="AU1000" i="3"/>
  <c r="BL86" i="3"/>
  <c r="AT999" i="3"/>
  <c r="BR1781" i="1"/>
  <c r="AU1781" i="1"/>
  <c r="AV1781" i="1" s="1"/>
  <c r="BA152" i="1" s="1"/>
  <c r="BQ1001" i="3"/>
  <c r="BO1002" i="3"/>
  <c r="BQ1782" i="1"/>
  <c r="BO1783" i="1"/>
  <c r="AF219" i="1"/>
  <c r="AF609" i="3"/>
  <c r="U607" i="3"/>
  <c r="T608" i="3"/>
  <c r="AE220" i="1"/>
  <c r="T219" i="1"/>
  <c r="U219" i="1" s="1"/>
  <c r="AR1003" i="3"/>
  <c r="AS1004" i="3"/>
  <c r="R611" i="3"/>
  <c r="S611" i="3" s="1"/>
  <c r="AE610" i="3"/>
  <c r="R221" i="1"/>
  <c r="S221" i="1" s="1"/>
  <c r="AS1000" i="1"/>
  <c r="AR999" i="1"/>
  <c r="AT1000" i="3" l="1"/>
  <c r="AV1000" i="3"/>
  <c r="BR1001" i="3"/>
  <c r="AU1001" i="3"/>
  <c r="AV1001" i="3" s="1"/>
  <c r="BR1782" i="1"/>
  <c r="AU1782" i="1"/>
  <c r="AV1782" i="1" s="1"/>
  <c r="BB152" i="1" s="1"/>
  <c r="BO1003" i="3"/>
  <c r="BQ1002" i="3"/>
  <c r="BQ1783" i="1"/>
  <c r="BO1784" i="1"/>
  <c r="AF220" i="1"/>
  <c r="AF610" i="3"/>
  <c r="U608" i="3"/>
  <c r="T609" i="3"/>
  <c r="AE221" i="1"/>
  <c r="T220" i="1"/>
  <c r="U220" i="1" s="1"/>
  <c r="AE611" i="3"/>
  <c r="R612" i="3"/>
  <c r="S612" i="3" s="1"/>
  <c r="AS1005" i="3"/>
  <c r="AR1004" i="3"/>
  <c r="R222" i="1"/>
  <c r="S222" i="1" s="1"/>
  <c r="AS1001" i="1"/>
  <c r="AR1000" i="1"/>
  <c r="BA87" i="3" l="1"/>
  <c r="AW1001" i="3"/>
  <c r="AZ87" i="3"/>
  <c r="AW1000" i="3"/>
  <c r="BR1002" i="3"/>
  <c r="AU1002" i="3"/>
  <c r="AT1001" i="3"/>
  <c r="BR1783" i="1"/>
  <c r="AU1783" i="1"/>
  <c r="AV1783" i="1" s="1"/>
  <c r="BC152" i="1" s="1"/>
  <c r="BQ1003" i="3"/>
  <c r="BO1004" i="3"/>
  <c r="BQ1784" i="1"/>
  <c r="BO1785" i="1"/>
  <c r="AF221" i="1"/>
  <c r="AF611" i="3"/>
  <c r="U609" i="3"/>
  <c r="T610" i="3"/>
  <c r="AE222" i="1"/>
  <c r="T221" i="1"/>
  <c r="U221" i="1" s="1"/>
  <c r="AR1005" i="3"/>
  <c r="AS1006" i="3"/>
  <c r="AE612" i="3"/>
  <c r="R613" i="3"/>
  <c r="S613" i="3" s="1"/>
  <c r="R223" i="1"/>
  <c r="S223" i="1" s="1"/>
  <c r="AS1002" i="1"/>
  <c r="AR1001" i="1"/>
  <c r="AV1002" i="3" l="1"/>
  <c r="AT1002" i="3"/>
  <c r="BR1003" i="3"/>
  <c r="AU1003" i="3"/>
  <c r="AV1003" i="3" s="1"/>
  <c r="BR1784" i="1"/>
  <c r="AU1784" i="1"/>
  <c r="AV1784" i="1" s="1"/>
  <c r="BD152" i="1" s="1"/>
  <c r="BQ1004" i="3"/>
  <c r="BO1005" i="3"/>
  <c r="BO1786" i="1"/>
  <c r="BQ1785" i="1"/>
  <c r="AF222" i="1"/>
  <c r="AF612" i="3"/>
  <c r="U610" i="3"/>
  <c r="T611" i="3"/>
  <c r="AE223" i="1"/>
  <c r="T222" i="1"/>
  <c r="U222" i="1" s="1"/>
  <c r="AR1006" i="3"/>
  <c r="AS1007" i="3"/>
  <c r="R614" i="3"/>
  <c r="S614" i="3" s="1"/>
  <c r="AE613" i="3"/>
  <c r="R224" i="1"/>
  <c r="S224" i="1" s="1"/>
  <c r="AS1003" i="1"/>
  <c r="AR1002" i="1"/>
  <c r="BC87" i="3" l="1"/>
  <c r="AW1003" i="3"/>
  <c r="BR1004" i="3"/>
  <c r="AU1004" i="3"/>
  <c r="AV1004" i="3" s="1"/>
  <c r="AT1003" i="3"/>
  <c r="BB87" i="3"/>
  <c r="AW1002" i="3"/>
  <c r="BR1785" i="1"/>
  <c r="AU1785" i="1"/>
  <c r="AV1785" i="1" s="1"/>
  <c r="BE152" i="1" s="1"/>
  <c r="BO1006" i="3"/>
  <c r="BQ1005" i="3"/>
  <c r="BQ1786" i="1"/>
  <c r="BO1787" i="1"/>
  <c r="AF223" i="1"/>
  <c r="AF613" i="3"/>
  <c r="U611" i="3"/>
  <c r="T612" i="3"/>
  <c r="AE224" i="1"/>
  <c r="T223" i="1"/>
  <c r="U223" i="1" s="1"/>
  <c r="AS1008" i="3"/>
  <c r="AR1007" i="3"/>
  <c r="R615" i="3"/>
  <c r="S615" i="3" s="1"/>
  <c r="AE614" i="3"/>
  <c r="R225" i="1"/>
  <c r="S225" i="1" s="1"/>
  <c r="AS1004" i="1"/>
  <c r="AR1003" i="1"/>
  <c r="AT1004" i="3" l="1"/>
  <c r="BD87" i="3"/>
  <c r="AW1004" i="3"/>
  <c r="BR1005" i="3"/>
  <c r="AU1005" i="3"/>
  <c r="AV1005" i="3" s="1"/>
  <c r="BR1786" i="1"/>
  <c r="AU1786" i="1"/>
  <c r="AV1786" i="1" s="1"/>
  <c r="BF152" i="1" s="1"/>
  <c r="BQ1006" i="3"/>
  <c r="BO1007" i="3"/>
  <c r="BQ1787" i="1"/>
  <c r="BO1788" i="1"/>
  <c r="AF224" i="1"/>
  <c r="AF614" i="3"/>
  <c r="U612" i="3"/>
  <c r="T613" i="3"/>
  <c r="AE225" i="1"/>
  <c r="T224" i="1"/>
  <c r="U224" i="1" s="1"/>
  <c r="R616" i="3"/>
  <c r="S616" i="3" s="1"/>
  <c r="AE615" i="3"/>
  <c r="AR1008" i="3"/>
  <c r="AS1009" i="3"/>
  <c r="R226" i="1"/>
  <c r="S226" i="1" s="1"/>
  <c r="AS1005" i="1"/>
  <c r="AR1004" i="1"/>
  <c r="BE87" i="3" l="1"/>
  <c r="AW1005" i="3"/>
  <c r="AT1005" i="3"/>
  <c r="BR1006" i="3"/>
  <c r="AU1006" i="3"/>
  <c r="BR1787" i="1"/>
  <c r="AU1787" i="1"/>
  <c r="AV1787" i="1" s="1"/>
  <c r="BG152" i="1" s="1"/>
  <c r="BQ1007" i="3"/>
  <c r="BO1008" i="3"/>
  <c r="BQ1788" i="1"/>
  <c r="BO1789" i="1"/>
  <c r="AF225" i="1"/>
  <c r="AF615" i="3"/>
  <c r="U613" i="3"/>
  <c r="T614" i="3"/>
  <c r="AE226" i="1"/>
  <c r="T225" i="1"/>
  <c r="U225" i="1" s="1"/>
  <c r="AR1009" i="3"/>
  <c r="AS1010" i="3"/>
  <c r="R617" i="3"/>
  <c r="S617" i="3" s="1"/>
  <c r="AE616" i="3"/>
  <c r="R227" i="1"/>
  <c r="S227" i="1" s="1"/>
  <c r="AS1006" i="1"/>
  <c r="AR1005" i="1"/>
  <c r="AV1006" i="3" l="1"/>
  <c r="AT1006" i="3"/>
  <c r="BR1007" i="3"/>
  <c r="AU1007" i="3"/>
  <c r="AV1007" i="3" s="1"/>
  <c r="BR1788" i="1"/>
  <c r="AU1788" i="1"/>
  <c r="AV1788" i="1" s="1"/>
  <c r="BH152" i="1" s="1"/>
  <c r="BQ1008" i="3"/>
  <c r="BO1009" i="3"/>
  <c r="BO1790" i="1"/>
  <c r="BQ1789" i="1"/>
  <c r="AF226" i="1"/>
  <c r="AF616" i="3"/>
  <c r="U614" i="3"/>
  <c r="T615" i="3"/>
  <c r="AE227" i="1"/>
  <c r="T226" i="1"/>
  <c r="U226" i="1" s="1"/>
  <c r="R618" i="3"/>
  <c r="S618" i="3" s="1"/>
  <c r="AE617" i="3"/>
  <c r="AR1010" i="3"/>
  <c r="AS1011" i="3"/>
  <c r="R228" i="1"/>
  <c r="S228" i="1" s="1"/>
  <c r="AS1007" i="1"/>
  <c r="AR1006" i="1"/>
  <c r="BR1008" i="3" l="1"/>
  <c r="AU1008" i="3"/>
  <c r="AV1008" i="3" s="1"/>
  <c r="AT1007" i="3"/>
  <c r="BG87" i="3"/>
  <c r="AW1007" i="3"/>
  <c r="BF87" i="3"/>
  <c r="AW1006" i="3"/>
  <c r="BR1789" i="1"/>
  <c r="AU1789" i="1"/>
  <c r="AV1789" i="1" s="1"/>
  <c r="BI152" i="1" s="1"/>
  <c r="BO1010" i="3"/>
  <c r="BQ1009" i="3"/>
  <c r="BQ1790" i="1"/>
  <c r="BO1791" i="1"/>
  <c r="AF227" i="1"/>
  <c r="AF617" i="3"/>
  <c r="U615" i="3"/>
  <c r="T616" i="3"/>
  <c r="AE228" i="1"/>
  <c r="T227" i="1"/>
  <c r="U227" i="1" s="1"/>
  <c r="AS1012" i="3"/>
  <c r="AR1011" i="3"/>
  <c r="R619" i="3"/>
  <c r="S619" i="3" s="1"/>
  <c r="AE618" i="3"/>
  <c r="R229" i="1"/>
  <c r="S229" i="1" s="1"/>
  <c r="AS1008" i="1"/>
  <c r="AR1007" i="1"/>
  <c r="BR1009" i="3" l="1"/>
  <c r="AU1009" i="3"/>
  <c r="AV1009" i="3" s="1"/>
  <c r="AT1008" i="3"/>
  <c r="BH87" i="3"/>
  <c r="AW1008" i="3"/>
  <c r="BR1790" i="1"/>
  <c r="AU1790" i="1"/>
  <c r="AV1790" i="1" s="1"/>
  <c r="BJ152" i="1" s="1"/>
  <c r="BQ1010" i="3"/>
  <c r="BO1011" i="3"/>
  <c r="BQ1791" i="1"/>
  <c r="BO1792" i="1"/>
  <c r="AF228" i="1"/>
  <c r="AF618" i="3"/>
  <c r="U616" i="3"/>
  <c r="T617" i="3"/>
  <c r="AE229" i="1"/>
  <c r="T228" i="1"/>
  <c r="U228" i="1" s="1"/>
  <c r="AR1012" i="3"/>
  <c r="AS1013" i="3"/>
  <c r="AE619" i="3"/>
  <c r="R620" i="3"/>
  <c r="S620" i="3" s="1"/>
  <c r="R230" i="1"/>
  <c r="S230" i="1" s="1"/>
  <c r="AS1009" i="1"/>
  <c r="AR1008" i="1"/>
  <c r="AT1009" i="3" l="1"/>
  <c r="BI87" i="3"/>
  <c r="AW1009" i="3"/>
  <c r="BR1010" i="3"/>
  <c r="AU1010" i="3"/>
  <c r="BR1791" i="1"/>
  <c r="AU1791" i="1"/>
  <c r="AV1791" i="1" s="1"/>
  <c r="BK152" i="1" s="1"/>
  <c r="BL152" i="1" s="1"/>
  <c r="BQ1011" i="3"/>
  <c r="BO1012" i="3"/>
  <c r="BQ1792" i="1"/>
  <c r="BO1793" i="1"/>
  <c r="AF229" i="1"/>
  <c r="AF619" i="3"/>
  <c r="U617" i="3"/>
  <c r="T618" i="3"/>
  <c r="AE230" i="1"/>
  <c r="T229" i="1"/>
  <c r="U229" i="1" s="1"/>
  <c r="R621" i="3"/>
  <c r="S621" i="3" s="1"/>
  <c r="AE620" i="3"/>
  <c r="AR1013" i="3"/>
  <c r="AS1014" i="3"/>
  <c r="R231" i="1"/>
  <c r="S231" i="1" s="1"/>
  <c r="AS1010" i="1"/>
  <c r="AR1009" i="1"/>
  <c r="BR1011" i="3" l="1"/>
  <c r="AU1011" i="3"/>
  <c r="AV1011" i="3" s="1"/>
  <c r="AV1010" i="3"/>
  <c r="AT1010" i="3"/>
  <c r="BR1792" i="1"/>
  <c r="AU1792" i="1"/>
  <c r="AV1792" i="1" s="1"/>
  <c r="AZ153" i="1" s="1"/>
  <c r="BQ1012" i="3"/>
  <c r="BO1013" i="3"/>
  <c r="BO1794" i="1"/>
  <c r="BQ1793" i="1"/>
  <c r="AF230" i="1"/>
  <c r="AF620" i="3"/>
  <c r="U618" i="3"/>
  <c r="T619" i="3"/>
  <c r="T230" i="1"/>
  <c r="U230" i="1" s="1"/>
  <c r="AE231" i="1"/>
  <c r="AR1014" i="3"/>
  <c r="AS1015" i="3"/>
  <c r="R622" i="3"/>
  <c r="S622" i="3" s="1"/>
  <c r="AE621" i="3"/>
  <c r="R232" i="1"/>
  <c r="S232" i="1" s="1"/>
  <c r="AS1011" i="1"/>
  <c r="AR1010" i="1"/>
  <c r="AT1011" i="3" l="1"/>
  <c r="BR1012" i="3"/>
  <c r="AU1012" i="3"/>
  <c r="AV1012" i="3" s="1"/>
  <c r="BJ87" i="3"/>
  <c r="AW1010" i="3"/>
  <c r="BK87" i="3"/>
  <c r="AW1011" i="3"/>
  <c r="AT1012" i="3"/>
  <c r="BR1793" i="1"/>
  <c r="AU1793" i="1"/>
  <c r="AV1793" i="1" s="1"/>
  <c r="BA153" i="1" s="1"/>
  <c r="BQ1013" i="3"/>
  <c r="BO1014" i="3"/>
  <c r="BQ1794" i="1"/>
  <c r="BO1795" i="1"/>
  <c r="AF231" i="1"/>
  <c r="AF621" i="3"/>
  <c r="U619" i="3"/>
  <c r="T620" i="3"/>
  <c r="T231" i="1"/>
  <c r="U231" i="1" s="1"/>
  <c r="AE232" i="1"/>
  <c r="R623" i="3"/>
  <c r="S623" i="3" s="1"/>
  <c r="AE622" i="3"/>
  <c r="AR1015" i="3"/>
  <c r="AS1016" i="3"/>
  <c r="R233" i="1"/>
  <c r="S233" i="1" s="1"/>
  <c r="AS1012" i="1"/>
  <c r="AR1011" i="1"/>
  <c r="BM87" i="3" l="1"/>
  <c r="AP88" i="3" s="1"/>
  <c r="BL87" i="3"/>
  <c r="BR1013" i="3"/>
  <c r="AU1013" i="3"/>
  <c r="AV1013" i="3" s="1"/>
  <c r="AZ88" i="3"/>
  <c r="AW1012" i="3"/>
  <c r="BR1794" i="1"/>
  <c r="AU1794" i="1"/>
  <c r="AV1794" i="1" s="1"/>
  <c r="BB153" i="1" s="1"/>
  <c r="BO1015" i="3"/>
  <c r="BQ1014" i="3"/>
  <c r="BQ1795" i="1"/>
  <c r="BO1796" i="1"/>
  <c r="AF232" i="1"/>
  <c r="AF622" i="3"/>
  <c r="U620" i="3"/>
  <c r="T621" i="3"/>
  <c r="T232" i="1"/>
  <c r="U232" i="1" s="1"/>
  <c r="AE233" i="1"/>
  <c r="AE623" i="3"/>
  <c r="R624" i="3"/>
  <c r="S624" i="3" s="1"/>
  <c r="AS1017" i="3"/>
  <c r="AR1016" i="3"/>
  <c r="R234" i="1"/>
  <c r="S234" i="1" s="1"/>
  <c r="AS1013" i="1"/>
  <c r="AR1012" i="1"/>
  <c r="BA88" i="3" l="1"/>
  <c r="AW1013" i="3"/>
  <c r="BR1014" i="3"/>
  <c r="AU1014" i="3"/>
  <c r="AT1013" i="3"/>
  <c r="BR1795" i="1"/>
  <c r="AU1795" i="1"/>
  <c r="AV1795" i="1" s="1"/>
  <c r="BC153" i="1" s="1"/>
  <c r="BQ1015" i="3"/>
  <c r="BO1016" i="3"/>
  <c r="BQ1796" i="1"/>
  <c r="BO1797" i="1"/>
  <c r="AF233" i="1"/>
  <c r="AF623" i="3"/>
  <c r="U621" i="3"/>
  <c r="T622" i="3"/>
  <c r="AE234" i="1"/>
  <c r="T233" i="1"/>
  <c r="U233" i="1" s="1"/>
  <c r="AE624" i="3"/>
  <c r="R625" i="3"/>
  <c r="S625" i="3" s="1"/>
  <c r="AR1017" i="3"/>
  <c r="AS1018" i="3"/>
  <c r="R235" i="1"/>
  <c r="S235" i="1" s="1"/>
  <c r="AS1014" i="1"/>
  <c r="AR1013" i="1"/>
  <c r="AV1014" i="3" l="1"/>
  <c r="AT1014" i="3"/>
  <c r="BR1015" i="3"/>
  <c r="AU1015" i="3"/>
  <c r="AV1015" i="3" s="1"/>
  <c r="BR1796" i="1"/>
  <c r="AU1796" i="1"/>
  <c r="AV1796" i="1" s="1"/>
  <c r="BD153" i="1" s="1"/>
  <c r="BQ1016" i="3"/>
  <c r="BO1017" i="3"/>
  <c r="BO1798" i="1"/>
  <c r="BQ1797" i="1"/>
  <c r="AF234" i="1"/>
  <c r="AF624" i="3"/>
  <c r="U622" i="3"/>
  <c r="T623" i="3"/>
  <c r="AE235" i="1"/>
  <c r="T234" i="1"/>
  <c r="U234" i="1" s="1"/>
  <c r="AR1018" i="3"/>
  <c r="AS1019" i="3"/>
  <c r="R626" i="3"/>
  <c r="S626" i="3" s="1"/>
  <c r="AE625" i="3"/>
  <c r="R236" i="1"/>
  <c r="S236" i="1" s="1"/>
  <c r="AS1015" i="1"/>
  <c r="AR1014" i="1"/>
  <c r="BR1016" i="3" l="1"/>
  <c r="AU1016" i="3"/>
  <c r="AV1016" i="3" s="1"/>
  <c r="BC88" i="3"/>
  <c r="AW1015" i="3"/>
  <c r="AT1015" i="3"/>
  <c r="AT1016" i="3" s="1"/>
  <c r="BB88" i="3"/>
  <c r="AW1014" i="3"/>
  <c r="BR1797" i="1"/>
  <c r="AU1797" i="1"/>
  <c r="AV1797" i="1" s="1"/>
  <c r="BE153" i="1" s="1"/>
  <c r="BQ1017" i="3"/>
  <c r="BO1018" i="3"/>
  <c r="BQ1798" i="1"/>
  <c r="BO1799" i="1"/>
  <c r="AF235" i="1"/>
  <c r="AF625" i="3"/>
  <c r="U623" i="3"/>
  <c r="T624" i="3"/>
  <c r="AE236" i="1"/>
  <c r="T235" i="1"/>
  <c r="U235" i="1" s="1"/>
  <c r="AR1019" i="3"/>
  <c r="AS1020" i="3"/>
  <c r="R627" i="3"/>
  <c r="S627" i="3" s="1"/>
  <c r="AE626" i="3"/>
  <c r="R237" i="1"/>
  <c r="S237" i="1" s="1"/>
  <c r="AS1016" i="1"/>
  <c r="AR1015" i="1"/>
  <c r="BR1017" i="3" l="1"/>
  <c r="AU1017" i="3"/>
  <c r="AV1017" i="3" s="1"/>
  <c r="BD88" i="3"/>
  <c r="AW1016" i="3"/>
  <c r="BR1798" i="1"/>
  <c r="AU1798" i="1"/>
  <c r="AV1798" i="1" s="1"/>
  <c r="BF153" i="1" s="1"/>
  <c r="BO1019" i="3"/>
  <c r="BQ1018" i="3"/>
  <c r="BQ1799" i="1"/>
  <c r="BO1800" i="1"/>
  <c r="AF236" i="1"/>
  <c r="AF626" i="3"/>
  <c r="U624" i="3"/>
  <c r="T625" i="3"/>
  <c r="AE237" i="1"/>
  <c r="T236" i="1"/>
  <c r="U236" i="1" s="1"/>
  <c r="AE627" i="3"/>
  <c r="R628" i="3"/>
  <c r="S628" i="3" s="1"/>
  <c r="AS1021" i="3"/>
  <c r="AR1020" i="3"/>
  <c r="R238" i="1"/>
  <c r="S238" i="1" s="1"/>
  <c r="AS1017" i="1"/>
  <c r="AR1016" i="1"/>
  <c r="BE88" i="3" l="1"/>
  <c r="AW1017" i="3"/>
  <c r="BR1018" i="3"/>
  <c r="AU1018" i="3"/>
  <c r="AT1017" i="3"/>
  <c r="BR1799" i="1"/>
  <c r="AU1799" i="1"/>
  <c r="AV1799" i="1" s="1"/>
  <c r="BG153" i="1" s="1"/>
  <c r="BQ1019" i="3"/>
  <c r="BO1020" i="3"/>
  <c r="BQ1800" i="1"/>
  <c r="BO1801" i="1"/>
  <c r="AF237" i="1"/>
  <c r="AF627" i="3"/>
  <c r="U625" i="3"/>
  <c r="T626" i="3"/>
  <c r="T237" i="1"/>
  <c r="U237" i="1" s="1"/>
  <c r="AE238" i="1"/>
  <c r="R629" i="3"/>
  <c r="S629" i="3" s="1"/>
  <c r="AE628" i="3"/>
  <c r="AR1021" i="3"/>
  <c r="AS1022" i="3"/>
  <c r="R239" i="1"/>
  <c r="S239" i="1" s="1"/>
  <c r="AS1018" i="1"/>
  <c r="AR1017" i="1"/>
  <c r="BR1019" i="3" l="1"/>
  <c r="AU1019" i="3"/>
  <c r="AV1019" i="3" s="1"/>
  <c r="AV1018" i="3"/>
  <c r="AT1018" i="3"/>
  <c r="AT1019" i="3" s="1"/>
  <c r="BR1800" i="1"/>
  <c r="AU1800" i="1"/>
  <c r="AV1800" i="1" s="1"/>
  <c r="BH153" i="1" s="1"/>
  <c r="BQ1020" i="3"/>
  <c r="BO1021" i="3"/>
  <c r="BO1802" i="1"/>
  <c r="BQ1801" i="1"/>
  <c r="AF238" i="1"/>
  <c r="AF628" i="3"/>
  <c r="U626" i="3"/>
  <c r="T627" i="3"/>
  <c r="T238" i="1"/>
  <c r="U238" i="1" s="1"/>
  <c r="AE239" i="1"/>
  <c r="AE629" i="3"/>
  <c r="R630" i="3"/>
  <c r="S630" i="3" s="1"/>
  <c r="AR1022" i="3"/>
  <c r="AS1023" i="3"/>
  <c r="R240" i="1"/>
  <c r="S240" i="1" s="1"/>
  <c r="AS1019" i="1"/>
  <c r="AR1018" i="1"/>
  <c r="BF88" i="3" l="1"/>
  <c r="AW1018" i="3"/>
  <c r="BG88" i="3"/>
  <c r="AW1019" i="3"/>
  <c r="BR1020" i="3"/>
  <c r="AU1020" i="3"/>
  <c r="AV1020" i="3" s="1"/>
  <c r="BR1801" i="1"/>
  <c r="AU1801" i="1"/>
  <c r="AV1801" i="1" s="1"/>
  <c r="BI153" i="1" s="1"/>
  <c r="BQ1021" i="3"/>
  <c r="BO1022" i="3"/>
  <c r="BQ1802" i="1"/>
  <c r="BO1803" i="1"/>
  <c r="BQ1803" i="1" s="1"/>
  <c r="AU1803" i="1" s="1"/>
  <c r="AV1803" i="1" s="1"/>
  <c r="BK153" i="1" s="1"/>
  <c r="AF239" i="1"/>
  <c r="AF629" i="3"/>
  <c r="U627" i="3"/>
  <c r="T628" i="3"/>
  <c r="T239" i="1"/>
  <c r="U239" i="1" s="1"/>
  <c r="AE240" i="1"/>
  <c r="R631" i="3"/>
  <c r="S631" i="3" s="1"/>
  <c r="AE630" i="3"/>
  <c r="AS1024" i="3"/>
  <c r="AR1023" i="3"/>
  <c r="R241" i="1"/>
  <c r="S241" i="1" s="1"/>
  <c r="AS1020" i="1"/>
  <c r="AR1019" i="1"/>
  <c r="BH88" i="3" l="1"/>
  <c r="AW1020" i="3"/>
  <c r="BR1021" i="3"/>
  <c r="AU1021" i="3"/>
  <c r="AV1021" i="3" s="1"/>
  <c r="AT1020" i="3"/>
  <c r="BR1802" i="1"/>
  <c r="BR1803" i="1" s="1"/>
  <c r="AU1802" i="1"/>
  <c r="AV1802" i="1" s="1"/>
  <c r="BJ153" i="1" s="1"/>
  <c r="BL153" i="1" s="1"/>
  <c r="BQ1022" i="3"/>
  <c r="BO1023" i="3"/>
  <c r="AF240" i="1"/>
  <c r="AF630" i="3"/>
  <c r="U628" i="3"/>
  <c r="T629" i="3"/>
  <c r="T240" i="1"/>
  <c r="U240" i="1" s="1"/>
  <c r="AE241" i="1"/>
  <c r="AR1024" i="3"/>
  <c r="AS1025" i="3"/>
  <c r="AE631" i="3"/>
  <c r="R632" i="3"/>
  <c r="S632" i="3" s="1"/>
  <c r="R242" i="1"/>
  <c r="S242" i="1" s="1"/>
  <c r="AS1021" i="1"/>
  <c r="AR1020" i="1"/>
  <c r="AT1021" i="3" l="1"/>
  <c r="BR1022" i="3"/>
  <c r="AU1022" i="3"/>
  <c r="BI88" i="3"/>
  <c r="AW1021" i="3"/>
  <c r="BQ1023" i="3"/>
  <c r="BO1024" i="3"/>
  <c r="AF241" i="1"/>
  <c r="AF631" i="3"/>
  <c r="U629" i="3"/>
  <c r="T630" i="3"/>
  <c r="AE242" i="1"/>
  <c r="T241" i="1"/>
  <c r="U241" i="1" s="1"/>
  <c r="AR1025" i="3"/>
  <c r="AS1026" i="3"/>
  <c r="AE632" i="3"/>
  <c r="R633" i="3"/>
  <c r="S633" i="3" s="1"/>
  <c r="R243" i="1"/>
  <c r="S243" i="1" s="1"/>
  <c r="AS1022" i="1"/>
  <c r="AR1021" i="1"/>
  <c r="BR1023" i="3" l="1"/>
  <c r="AU1023" i="3"/>
  <c r="AV1023" i="3" s="1"/>
  <c r="AV1022" i="3"/>
  <c r="AT1022" i="3"/>
  <c r="BQ1024" i="3"/>
  <c r="BO1025" i="3"/>
  <c r="AF242" i="1"/>
  <c r="AF632" i="3"/>
  <c r="U630" i="3"/>
  <c r="T631" i="3"/>
  <c r="AE243" i="1"/>
  <c r="T242" i="1"/>
  <c r="U242" i="1" s="1"/>
  <c r="AE633" i="3"/>
  <c r="R634" i="3"/>
  <c r="S634" i="3" s="1"/>
  <c r="AR1026" i="3"/>
  <c r="AS1027" i="3"/>
  <c r="R244" i="1"/>
  <c r="S244" i="1" s="1"/>
  <c r="AS1023" i="1"/>
  <c r="AR1022" i="1"/>
  <c r="AT1023" i="3" l="1"/>
  <c r="BR1024" i="3"/>
  <c r="AU1024" i="3"/>
  <c r="BJ88" i="3"/>
  <c r="AW1022" i="3"/>
  <c r="BK88" i="3"/>
  <c r="AW1023" i="3"/>
  <c r="BO1026" i="3"/>
  <c r="BQ1025" i="3"/>
  <c r="AF243" i="1"/>
  <c r="AF633" i="3"/>
  <c r="U631" i="3"/>
  <c r="T632" i="3"/>
  <c r="AE244" i="1"/>
  <c r="T243" i="1"/>
  <c r="U243" i="1" s="1"/>
  <c r="R635" i="3"/>
  <c r="S635" i="3" s="1"/>
  <c r="AE634" i="3"/>
  <c r="AR1027" i="3"/>
  <c r="AS1028" i="3"/>
  <c r="R245" i="1"/>
  <c r="S245" i="1" s="1"/>
  <c r="AS1024" i="1"/>
  <c r="AR1023" i="1"/>
  <c r="BL88" i="3" l="1"/>
  <c r="BM88" i="3"/>
  <c r="AP89" i="3" s="1"/>
  <c r="BR1025" i="3"/>
  <c r="AU1025" i="3"/>
  <c r="AV1025" i="3" s="1"/>
  <c r="AT1024" i="3"/>
  <c r="AV1024" i="3"/>
  <c r="BQ1026" i="3"/>
  <c r="BO1027" i="3"/>
  <c r="AF244" i="1"/>
  <c r="AF634" i="3"/>
  <c r="U632" i="3"/>
  <c r="T633" i="3"/>
  <c r="AE245" i="1"/>
  <c r="T244" i="1"/>
  <c r="U244" i="1" s="1"/>
  <c r="AR1028" i="3"/>
  <c r="AS1029" i="3"/>
  <c r="AE635" i="3"/>
  <c r="R636" i="3"/>
  <c r="S636" i="3" s="1"/>
  <c r="R246" i="1"/>
  <c r="S246" i="1" s="1"/>
  <c r="AS1025" i="1"/>
  <c r="AR1024" i="1"/>
  <c r="AT1025" i="3" l="1"/>
  <c r="AZ89" i="3"/>
  <c r="AW1024" i="3"/>
  <c r="BA89" i="3"/>
  <c r="AW1025" i="3"/>
  <c r="BR1026" i="3"/>
  <c r="AU1026" i="3"/>
  <c r="BQ1027" i="3"/>
  <c r="BO1028" i="3"/>
  <c r="AF245" i="1"/>
  <c r="AF635" i="3"/>
  <c r="U633" i="3"/>
  <c r="T634" i="3"/>
  <c r="AE246" i="1"/>
  <c r="T245" i="1"/>
  <c r="U245" i="1" s="1"/>
  <c r="AE636" i="3"/>
  <c r="R637" i="3"/>
  <c r="S637" i="3" s="1"/>
  <c r="AR1029" i="3"/>
  <c r="AS1030" i="3"/>
  <c r="R247" i="1"/>
  <c r="S247" i="1" s="1"/>
  <c r="AS1026" i="1"/>
  <c r="AR1025" i="1"/>
  <c r="BR1027" i="3" l="1"/>
  <c r="AU1027" i="3"/>
  <c r="AV1027" i="3" s="1"/>
  <c r="AV1026" i="3"/>
  <c r="AT1026" i="3"/>
  <c r="AT1027" i="3" s="1"/>
  <c r="BQ1028" i="3"/>
  <c r="BO1029" i="3"/>
  <c r="AF246" i="1"/>
  <c r="AF636" i="3"/>
  <c r="U634" i="3"/>
  <c r="T635" i="3"/>
  <c r="AE247" i="1"/>
  <c r="T246" i="1"/>
  <c r="U246" i="1" s="1"/>
  <c r="AR1030" i="3"/>
  <c r="AS1031" i="3"/>
  <c r="AE637" i="3"/>
  <c r="R638" i="3"/>
  <c r="S638" i="3" s="1"/>
  <c r="R248" i="1"/>
  <c r="S248" i="1" s="1"/>
  <c r="AS1027" i="1"/>
  <c r="AR1026" i="1"/>
  <c r="BB89" i="3" l="1"/>
  <c r="AW1026" i="3"/>
  <c r="BR1028" i="3"/>
  <c r="AU1028" i="3"/>
  <c r="BC89" i="3"/>
  <c r="AW1027" i="3"/>
  <c r="BQ1029" i="3"/>
  <c r="BO1030" i="3"/>
  <c r="AF247" i="1"/>
  <c r="AF637" i="3"/>
  <c r="U635" i="3"/>
  <c r="T636" i="3"/>
  <c r="AE248" i="1"/>
  <c r="T247" i="1"/>
  <c r="U247" i="1" s="1"/>
  <c r="AR1031" i="3"/>
  <c r="AS1032" i="3"/>
  <c r="R639" i="3"/>
  <c r="S639" i="3" s="1"/>
  <c r="AE638" i="3"/>
  <c r="R249" i="1"/>
  <c r="S249" i="1" s="1"/>
  <c r="AS1028" i="1"/>
  <c r="AR1027" i="1"/>
  <c r="BR1029" i="3" l="1"/>
  <c r="AU1029" i="3"/>
  <c r="AV1029" i="3" s="1"/>
  <c r="AT1028" i="3"/>
  <c r="AV1028" i="3"/>
  <c r="BO1031" i="3"/>
  <c r="BQ1030" i="3"/>
  <c r="AF248" i="1"/>
  <c r="AF638" i="3"/>
  <c r="U636" i="3"/>
  <c r="T637" i="3"/>
  <c r="AE249" i="1"/>
  <c r="T248" i="1"/>
  <c r="U248" i="1" s="1"/>
  <c r="AE639" i="3"/>
  <c r="R640" i="3"/>
  <c r="S640" i="3" s="1"/>
  <c r="AS1033" i="3"/>
  <c r="AR1032" i="3"/>
  <c r="R250" i="1"/>
  <c r="S250" i="1" s="1"/>
  <c r="AS1029" i="1"/>
  <c r="AR1028" i="1"/>
  <c r="AT1029" i="3" l="1"/>
  <c r="BD89" i="3"/>
  <c r="AW1028" i="3"/>
  <c r="BR1030" i="3"/>
  <c r="AU1030" i="3"/>
  <c r="AV1030" i="3" s="1"/>
  <c r="BE89" i="3"/>
  <c r="AW1029" i="3"/>
  <c r="BQ1031" i="3"/>
  <c r="BO1032" i="3"/>
  <c r="AF249" i="1"/>
  <c r="AF639" i="3"/>
  <c r="U637" i="3"/>
  <c r="T638" i="3"/>
  <c r="AE250" i="1"/>
  <c r="T249" i="1"/>
  <c r="U249" i="1" s="1"/>
  <c r="AR1033" i="3"/>
  <c r="AS1034" i="3"/>
  <c r="R641" i="3"/>
  <c r="S641" i="3" s="1"/>
  <c r="AE640" i="3"/>
  <c r="R251" i="1"/>
  <c r="S251" i="1" s="1"/>
  <c r="AS1030" i="1"/>
  <c r="AR1029" i="1"/>
  <c r="BR1031" i="3" l="1"/>
  <c r="AU1031" i="3"/>
  <c r="AV1031" i="3" s="1"/>
  <c r="AT1030" i="3"/>
  <c r="BF89" i="3"/>
  <c r="AW1030" i="3"/>
  <c r="BO1033" i="3"/>
  <c r="BQ1032" i="3"/>
  <c r="AF250" i="1"/>
  <c r="AF640" i="3"/>
  <c r="U638" i="3"/>
  <c r="T639" i="3"/>
  <c r="AE251" i="1"/>
  <c r="T250" i="1"/>
  <c r="U250" i="1" s="1"/>
  <c r="AE641" i="3"/>
  <c r="R642" i="3"/>
  <c r="S642" i="3" s="1"/>
  <c r="AR1034" i="3"/>
  <c r="AS1035" i="3"/>
  <c r="R252" i="1"/>
  <c r="S252" i="1" s="1"/>
  <c r="AS1031" i="1"/>
  <c r="AR1030" i="1"/>
  <c r="AT1031" i="3" l="1"/>
  <c r="BR1032" i="3"/>
  <c r="AU1032" i="3"/>
  <c r="BG89" i="3"/>
  <c r="AW1031" i="3"/>
  <c r="BO1034" i="3"/>
  <c r="BQ1033" i="3"/>
  <c r="AF251" i="1"/>
  <c r="AF641" i="3"/>
  <c r="U639" i="3"/>
  <c r="T640" i="3"/>
  <c r="AE252" i="1"/>
  <c r="T251" i="1"/>
  <c r="U251" i="1" s="1"/>
  <c r="AS1036" i="3"/>
  <c r="AR1035" i="3"/>
  <c r="R643" i="3"/>
  <c r="S643" i="3" s="1"/>
  <c r="AE642" i="3"/>
  <c r="R253" i="1"/>
  <c r="S253" i="1" s="1"/>
  <c r="AS1032" i="1"/>
  <c r="AR1031" i="1"/>
  <c r="BR1033" i="3" l="1"/>
  <c r="AU1033" i="3"/>
  <c r="AV1033" i="3" s="1"/>
  <c r="AV1032" i="3"/>
  <c r="AT1032" i="3"/>
  <c r="AT1033" i="3" s="1"/>
  <c r="BQ1034" i="3"/>
  <c r="BO1035" i="3"/>
  <c r="AF252" i="1"/>
  <c r="AF642" i="3"/>
  <c r="U640" i="3"/>
  <c r="T641" i="3"/>
  <c r="AE253" i="1"/>
  <c r="T252" i="1"/>
  <c r="U252" i="1" s="1"/>
  <c r="AE643" i="3"/>
  <c r="R644" i="3"/>
  <c r="S644" i="3" s="1"/>
  <c r="AR1036" i="3"/>
  <c r="AS1037" i="3"/>
  <c r="R254" i="1"/>
  <c r="S254" i="1" s="1"/>
  <c r="AS1033" i="1"/>
  <c r="AR1032" i="1"/>
  <c r="BH89" i="3" l="1"/>
  <c r="AW1032" i="3"/>
  <c r="BR1034" i="3"/>
  <c r="AU1034" i="3"/>
  <c r="BI89" i="3"/>
  <c r="AW1033" i="3"/>
  <c r="BQ1035" i="3"/>
  <c r="BO1036" i="3"/>
  <c r="AF253" i="1"/>
  <c r="AF643" i="3"/>
  <c r="U641" i="3"/>
  <c r="T642" i="3"/>
  <c r="T253" i="1"/>
  <c r="U253" i="1" s="1"/>
  <c r="AE254" i="1"/>
  <c r="AR1037" i="3"/>
  <c r="AS1038" i="3"/>
  <c r="R645" i="3"/>
  <c r="S645" i="3" s="1"/>
  <c r="AE644" i="3"/>
  <c r="R255" i="1"/>
  <c r="S255" i="1" s="1"/>
  <c r="AS1034" i="1"/>
  <c r="AR1033" i="1"/>
  <c r="BR1035" i="3" l="1"/>
  <c r="AU1035" i="3"/>
  <c r="AV1035" i="3" s="1"/>
  <c r="AT1034" i="3"/>
  <c r="AV1034" i="3"/>
  <c r="BQ1036" i="3"/>
  <c r="BO1037" i="3"/>
  <c r="AF254" i="1"/>
  <c r="AF644" i="3"/>
  <c r="U642" i="3"/>
  <c r="T643" i="3"/>
  <c r="AE255" i="1"/>
  <c r="T254" i="1"/>
  <c r="U254" i="1" s="1"/>
  <c r="R646" i="3"/>
  <c r="S646" i="3" s="1"/>
  <c r="AE645" i="3"/>
  <c r="AR1038" i="3"/>
  <c r="AS1039" i="3"/>
  <c r="R256" i="1"/>
  <c r="S256" i="1" s="1"/>
  <c r="AS1035" i="1"/>
  <c r="AR1034" i="1"/>
  <c r="BJ89" i="3" l="1"/>
  <c r="AW1034" i="3"/>
  <c r="AT1035" i="3"/>
  <c r="BK89" i="3"/>
  <c r="AW1035" i="3"/>
  <c r="BR1036" i="3"/>
  <c r="AU1036" i="3"/>
  <c r="BQ1037" i="3"/>
  <c r="BO1038" i="3"/>
  <c r="AF255" i="1"/>
  <c r="AF645" i="3"/>
  <c r="U643" i="3"/>
  <c r="T644" i="3"/>
  <c r="AE256" i="1"/>
  <c r="T255" i="1"/>
  <c r="U255" i="1" s="1"/>
  <c r="R647" i="3"/>
  <c r="S647" i="3" s="1"/>
  <c r="AE646" i="3"/>
  <c r="AS1040" i="3"/>
  <c r="AR1039" i="3"/>
  <c r="R257" i="1"/>
  <c r="S257" i="1" s="1"/>
  <c r="AS1036" i="1"/>
  <c r="AR1035" i="1"/>
  <c r="BM89" i="3" l="1"/>
  <c r="AP90" i="3" s="1"/>
  <c r="AH24" i="3" s="1"/>
  <c r="BR1037" i="3"/>
  <c r="AU1037" i="3"/>
  <c r="AV1037" i="3" s="1"/>
  <c r="AV1036" i="3"/>
  <c r="AT1036" i="3"/>
  <c r="BL89" i="3"/>
  <c r="BQ1038" i="3"/>
  <c r="BO1039" i="3"/>
  <c r="AF256" i="1"/>
  <c r="AF646" i="3"/>
  <c r="U644" i="3"/>
  <c r="T645" i="3"/>
  <c r="AE257" i="1"/>
  <c r="T256" i="1"/>
  <c r="U256" i="1" s="1"/>
  <c r="AE647" i="3"/>
  <c r="R648" i="3"/>
  <c r="S648" i="3" s="1"/>
  <c r="AR1040" i="3"/>
  <c r="AS1041" i="3"/>
  <c r="R258" i="1"/>
  <c r="S258" i="1" s="1"/>
  <c r="AS1037" i="1"/>
  <c r="AR1036" i="1"/>
  <c r="AT1037" i="3" l="1"/>
  <c r="AZ90" i="3"/>
  <c r="AW1036" i="3"/>
  <c r="BR1038" i="3"/>
  <c r="AU1038" i="3"/>
  <c r="AV1038" i="3" s="1"/>
  <c r="BA90" i="3"/>
  <c r="AW1037" i="3"/>
  <c r="BQ1039" i="3"/>
  <c r="BO1040" i="3"/>
  <c r="AF257" i="1"/>
  <c r="AF647" i="3"/>
  <c r="U645" i="3"/>
  <c r="T646" i="3"/>
  <c r="AE258" i="1"/>
  <c r="T257" i="1"/>
  <c r="U257" i="1" s="1"/>
  <c r="AR1041" i="3"/>
  <c r="AS1042" i="3"/>
  <c r="AE648" i="3"/>
  <c r="R649" i="3"/>
  <c r="S649" i="3" s="1"/>
  <c r="R259" i="1"/>
  <c r="S259" i="1" s="1"/>
  <c r="AS1038" i="1"/>
  <c r="AR1037" i="1"/>
  <c r="BR1039" i="3" l="1"/>
  <c r="AU1039" i="3"/>
  <c r="AV1039" i="3" s="1"/>
  <c r="BB90" i="3"/>
  <c r="AW1038" i="3"/>
  <c r="AT1038" i="3"/>
  <c r="BQ1040" i="3"/>
  <c r="BO1041" i="3"/>
  <c r="AF258" i="1"/>
  <c r="AF648" i="3"/>
  <c r="U646" i="3"/>
  <c r="T647" i="3"/>
  <c r="AE259" i="1"/>
  <c r="T258" i="1"/>
  <c r="U258" i="1" s="1"/>
  <c r="AE649" i="3"/>
  <c r="R650" i="3"/>
  <c r="S650" i="3" s="1"/>
  <c r="AR1042" i="3"/>
  <c r="AS1043" i="3"/>
  <c r="R260" i="1"/>
  <c r="S260" i="1" s="1"/>
  <c r="AS1039" i="1"/>
  <c r="AR1038" i="1"/>
  <c r="AT1039" i="3" l="1"/>
  <c r="BR1040" i="3"/>
  <c r="AU1040" i="3"/>
  <c r="BC90" i="3"/>
  <c r="AW1039" i="3"/>
  <c r="BQ1041" i="3"/>
  <c r="BO1042" i="3"/>
  <c r="AF259" i="1"/>
  <c r="AF649" i="3"/>
  <c r="U647" i="3"/>
  <c r="T648" i="3"/>
  <c r="AE260" i="1"/>
  <c r="T259" i="1"/>
  <c r="U259" i="1" s="1"/>
  <c r="R651" i="3"/>
  <c r="S651" i="3" s="1"/>
  <c r="AE650" i="3"/>
  <c r="AR1043" i="3"/>
  <c r="AS1044" i="3"/>
  <c r="R261" i="1"/>
  <c r="S261" i="1" s="1"/>
  <c r="AS1040" i="1"/>
  <c r="AR1039" i="1"/>
  <c r="AV1040" i="3" l="1"/>
  <c r="AT1040" i="3"/>
  <c r="BR1041" i="3"/>
  <c r="AU1041" i="3"/>
  <c r="AV1041" i="3" s="1"/>
  <c r="BQ1042" i="3"/>
  <c r="BO1043" i="3"/>
  <c r="AF260" i="1"/>
  <c r="AF650" i="3"/>
  <c r="U648" i="3"/>
  <c r="T649" i="3"/>
  <c r="AE261" i="1"/>
  <c r="T260" i="1"/>
  <c r="U260" i="1" s="1"/>
  <c r="AS1045" i="3"/>
  <c r="AR1044" i="3"/>
  <c r="AE651" i="3"/>
  <c r="R652" i="3"/>
  <c r="S652" i="3" s="1"/>
  <c r="R262" i="1"/>
  <c r="S262" i="1" s="1"/>
  <c r="AS1041" i="1"/>
  <c r="AR1040" i="1"/>
  <c r="BR1042" i="3" l="1"/>
  <c r="AU1042" i="3"/>
  <c r="BE90" i="3"/>
  <c r="AW1041" i="3"/>
  <c r="AT1041" i="3"/>
  <c r="BD90" i="3"/>
  <c r="AW1040" i="3"/>
  <c r="BQ1043" i="3"/>
  <c r="BO1044" i="3"/>
  <c r="AF261" i="1"/>
  <c r="AF651" i="3"/>
  <c r="U649" i="3"/>
  <c r="T650" i="3"/>
  <c r="AE262" i="1"/>
  <c r="T261" i="1"/>
  <c r="U261" i="1" s="1"/>
  <c r="R653" i="3"/>
  <c r="S653" i="3" s="1"/>
  <c r="AE652" i="3"/>
  <c r="AR1045" i="3"/>
  <c r="AS1046" i="3"/>
  <c r="R263" i="1"/>
  <c r="S263" i="1" s="1"/>
  <c r="AS1042" i="1"/>
  <c r="AR1041" i="1"/>
  <c r="BR1043" i="3" l="1"/>
  <c r="AU1043" i="3"/>
  <c r="AV1043" i="3" s="1"/>
  <c r="AT1042" i="3"/>
  <c r="AV1042" i="3"/>
  <c r="BO1045" i="3"/>
  <c r="BQ1044" i="3"/>
  <c r="AF262" i="1"/>
  <c r="AF652" i="3"/>
  <c r="U650" i="3"/>
  <c r="T651" i="3"/>
  <c r="AE263" i="1"/>
  <c r="T262" i="1"/>
  <c r="U262" i="1" s="1"/>
  <c r="R654" i="3"/>
  <c r="S654" i="3" s="1"/>
  <c r="AE653" i="3"/>
  <c r="AR1046" i="3"/>
  <c r="AS1047" i="3"/>
  <c r="R264" i="1"/>
  <c r="S264" i="1" s="1"/>
  <c r="AS1043" i="1"/>
  <c r="AR1042" i="1"/>
  <c r="AT1043" i="3" l="1"/>
  <c r="BR1044" i="3"/>
  <c r="AU1044" i="3"/>
  <c r="BF90" i="3"/>
  <c r="AW1042" i="3"/>
  <c r="BG90" i="3"/>
  <c r="AW1043" i="3"/>
  <c r="BQ1045" i="3"/>
  <c r="BO1046" i="3"/>
  <c r="AF263" i="1"/>
  <c r="AF653" i="3"/>
  <c r="U651" i="3"/>
  <c r="T652" i="3"/>
  <c r="AE264" i="1"/>
  <c r="T263" i="1"/>
  <c r="U263" i="1" s="1"/>
  <c r="AR1047" i="3"/>
  <c r="AS1048" i="3"/>
  <c r="R655" i="3"/>
  <c r="S655" i="3" s="1"/>
  <c r="AE654" i="3"/>
  <c r="R265" i="1"/>
  <c r="S265" i="1" s="1"/>
  <c r="AS1044" i="1"/>
  <c r="AR1043" i="1"/>
  <c r="AT1044" i="3" l="1"/>
  <c r="AV1044" i="3"/>
  <c r="BR1045" i="3"/>
  <c r="AU1045" i="3"/>
  <c r="AV1045" i="3" s="1"/>
  <c r="BQ1046" i="3"/>
  <c r="BO1047" i="3"/>
  <c r="AF264" i="1"/>
  <c r="AF654" i="3"/>
  <c r="U652" i="3"/>
  <c r="T653" i="3"/>
  <c r="AE265" i="1"/>
  <c r="T264" i="1"/>
  <c r="U264" i="1" s="1"/>
  <c r="AS1049" i="3"/>
  <c r="AR1048" i="3"/>
  <c r="AE655" i="3"/>
  <c r="R656" i="3"/>
  <c r="S656" i="3" s="1"/>
  <c r="R266" i="1"/>
  <c r="S266" i="1" s="1"/>
  <c r="AS1045" i="1"/>
  <c r="AR1044" i="1"/>
  <c r="BR1046" i="3" l="1"/>
  <c r="AU1046" i="3"/>
  <c r="BI90" i="3"/>
  <c r="AW1045" i="3"/>
  <c r="BH90" i="3"/>
  <c r="AW1044" i="3"/>
  <c r="AT1045" i="3"/>
  <c r="BO1048" i="3"/>
  <c r="BQ1047" i="3"/>
  <c r="AF265" i="1"/>
  <c r="AF655" i="3"/>
  <c r="U653" i="3"/>
  <c r="T654" i="3"/>
  <c r="AE266" i="1"/>
  <c r="T265" i="1"/>
  <c r="U265" i="1" s="1"/>
  <c r="AR1049" i="3"/>
  <c r="AS1050" i="3"/>
  <c r="AE656" i="3"/>
  <c r="R657" i="3"/>
  <c r="S657" i="3" s="1"/>
  <c r="R267" i="1"/>
  <c r="S267" i="1" s="1"/>
  <c r="AS1046" i="1"/>
  <c r="AR1045" i="1"/>
  <c r="AT1046" i="3" l="1"/>
  <c r="AV1046" i="3"/>
  <c r="BR1047" i="3"/>
  <c r="AU1047" i="3"/>
  <c r="AV1047" i="3" s="1"/>
  <c r="BO1049" i="3"/>
  <c r="BQ1048" i="3"/>
  <c r="AF266" i="1"/>
  <c r="AF656" i="3"/>
  <c r="U654" i="3"/>
  <c r="T655" i="3"/>
  <c r="AE267" i="1"/>
  <c r="T266" i="1"/>
  <c r="U266" i="1" s="1"/>
  <c r="AE657" i="3"/>
  <c r="R658" i="3"/>
  <c r="S658" i="3" s="1"/>
  <c r="AR1050" i="3"/>
  <c r="AS1051" i="3"/>
  <c r="R268" i="1"/>
  <c r="S268" i="1" s="1"/>
  <c r="AS1047" i="1"/>
  <c r="AR1046" i="1"/>
  <c r="BK90" i="3" l="1"/>
  <c r="AW1047" i="3"/>
  <c r="BR1048" i="3"/>
  <c r="AU1048" i="3"/>
  <c r="BJ90" i="3"/>
  <c r="BL90" i="3" s="1"/>
  <c r="AW1046" i="3"/>
  <c r="AT1047" i="3"/>
  <c r="BQ1049" i="3"/>
  <c r="BO1050" i="3"/>
  <c r="AF267" i="1"/>
  <c r="AF657" i="3"/>
  <c r="U655" i="3"/>
  <c r="T656" i="3"/>
  <c r="AE268" i="1"/>
  <c r="T267" i="1"/>
  <c r="U267" i="1" s="1"/>
  <c r="AS1052" i="3"/>
  <c r="AR1051" i="3"/>
  <c r="R659" i="3"/>
  <c r="S659" i="3" s="1"/>
  <c r="AE658" i="3"/>
  <c r="R269" i="1"/>
  <c r="S269" i="1" s="1"/>
  <c r="AS1048" i="1"/>
  <c r="AR1047" i="1"/>
  <c r="AV1048" i="3" l="1"/>
  <c r="AT1048" i="3"/>
  <c r="BR1049" i="3"/>
  <c r="AU1049" i="3"/>
  <c r="AV1049" i="3" s="1"/>
  <c r="BM90" i="3"/>
  <c r="BO1051" i="3"/>
  <c r="BQ1050" i="3"/>
  <c r="AF268" i="1"/>
  <c r="AF658" i="3"/>
  <c r="U656" i="3"/>
  <c r="T657" i="3"/>
  <c r="AE269" i="1"/>
  <c r="T268" i="1"/>
  <c r="U268" i="1" s="1"/>
  <c r="AE659" i="3"/>
  <c r="R660" i="3"/>
  <c r="S660" i="3" s="1"/>
  <c r="AR1052" i="3"/>
  <c r="AS1053" i="3"/>
  <c r="R270" i="1"/>
  <c r="S270" i="1" s="1"/>
  <c r="AS1049" i="1"/>
  <c r="AR1048" i="1"/>
  <c r="BA91" i="3" l="1"/>
  <c r="AW1049" i="3"/>
  <c r="AT1049" i="3"/>
  <c r="BR1050" i="3"/>
  <c r="AU1050" i="3"/>
  <c r="AZ91" i="3"/>
  <c r="AW1048" i="3"/>
  <c r="BQ1051" i="3"/>
  <c r="BO1052" i="3"/>
  <c r="AF269" i="1"/>
  <c r="AF659" i="3"/>
  <c r="U657" i="3"/>
  <c r="T658" i="3"/>
  <c r="AE270" i="1"/>
  <c r="T269" i="1"/>
  <c r="U269" i="1" s="1"/>
  <c r="R661" i="3"/>
  <c r="S661" i="3" s="1"/>
  <c r="AE660" i="3"/>
  <c r="AR1053" i="3"/>
  <c r="AS1054" i="3"/>
  <c r="R271" i="1"/>
  <c r="S271" i="1" s="1"/>
  <c r="AS1050" i="1"/>
  <c r="AR1049" i="1"/>
  <c r="BR1051" i="3" l="1"/>
  <c r="AU1051" i="3"/>
  <c r="AV1051" i="3" s="1"/>
  <c r="AV1050" i="3"/>
  <c r="AT1050" i="3"/>
  <c r="BQ1052" i="3"/>
  <c r="BO1053" i="3"/>
  <c r="AF270" i="1"/>
  <c r="AF660" i="3"/>
  <c r="U658" i="3"/>
  <c r="T659" i="3"/>
  <c r="AE271" i="1"/>
  <c r="T270" i="1"/>
  <c r="U270" i="1" s="1"/>
  <c r="R662" i="3"/>
  <c r="S662" i="3" s="1"/>
  <c r="AE661" i="3"/>
  <c r="AR1054" i="3"/>
  <c r="AS1055" i="3"/>
  <c r="R272" i="1"/>
  <c r="S272" i="1" s="1"/>
  <c r="AS1051" i="1"/>
  <c r="AR1050" i="1"/>
  <c r="AT1051" i="3" l="1"/>
  <c r="BR1052" i="3"/>
  <c r="AU1052" i="3"/>
  <c r="BB91" i="3"/>
  <c r="AW1050" i="3"/>
  <c r="BC91" i="3"/>
  <c r="AW1051" i="3"/>
  <c r="BQ1053" i="3"/>
  <c r="BO1054" i="3"/>
  <c r="AF271" i="1"/>
  <c r="AF661" i="3"/>
  <c r="U659" i="3"/>
  <c r="T660" i="3"/>
  <c r="T271" i="1"/>
  <c r="U271" i="1" s="1"/>
  <c r="AE272" i="1"/>
  <c r="R663" i="3"/>
  <c r="S663" i="3" s="1"/>
  <c r="AE662" i="3"/>
  <c r="AS1056" i="3"/>
  <c r="AR1055" i="3"/>
  <c r="R273" i="1"/>
  <c r="S273" i="1" s="1"/>
  <c r="AS1052" i="1"/>
  <c r="AR1051" i="1"/>
  <c r="AT1052" i="3" l="1"/>
  <c r="AV1052" i="3"/>
  <c r="BR1053" i="3"/>
  <c r="AU1053" i="3"/>
  <c r="AV1053" i="3" s="1"/>
  <c r="BO1055" i="3"/>
  <c r="BQ1054" i="3"/>
  <c r="AF272" i="1"/>
  <c r="AF662" i="3"/>
  <c r="U660" i="3"/>
  <c r="T661" i="3"/>
  <c r="AE273" i="1"/>
  <c r="T272" i="1"/>
  <c r="U272" i="1" s="1"/>
  <c r="AR1056" i="3"/>
  <c r="AS1057" i="3"/>
  <c r="AE663" i="3"/>
  <c r="R664" i="3"/>
  <c r="S664" i="3" s="1"/>
  <c r="R274" i="1"/>
  <c r="S274" i="1" s="1"/>
  <c r="AS1053" i="1"/>
  <c r="AR1052" i="1"/>
  <c r="BE91" i="3" l="1"/>
  <c r="AW1053" i="3"/>
  <c r="BR1054" i="3"/>
  <c r="AU1054" i="3"/>
  <c r="BD91" i="3"/>
  <c r="AW1052" i="3"/>
  <c r="AT1053" i="3"/>
  <c r="BQ1055" i="3"/>
  <c r="BO1056" i="3"/>
  <c r="AF273" i="1"/>
  <c r="AF663" i="3"/>
  <c r="U661" i="3"/>
  <c r="T662" i="3"/>
  <c r="AE274" i="1"/>
  <c r="T273" i="1"/>
  <c r="U273" i="1" s="1"/>
  <c r="AE664" i="3"/>
  <c r="R665" i="3"/>
  <c r="S665" i="3" s="1"/>
  <c r="AR1057" i="3"/>
  <c r="AS1058" i="3"/>
  <c r="R275" i="1"/>
  <c r="S275" i="1" s="1"/>
  <c r="AS1054" i="1"/>
  <c r="AR1053" i="1"/>
  <c r="BR1055" i="3" l="1"/>
  <c r="AU1055" i="3"/>
  <c r="AV1055" i="3" s="1"/>
  <c r="AV1054" i="3"/>
  <c r="AT1054" i="3"/>
  <c r="BO1057" i="3"/>
  <c r="BQ1056" i="3"/>
  <c r="AF274" i="1"/>
  <c r="AF664" i="3"/>
  <c r="U662" i="3"/>
  <c r="T663" i="3"/>
  <c r="AE275" i="1"/>
  <c r="T274" i="1"/>
  <c r="U274" i="1" s="1"/>
  <c r="AR1058" i="3"/>
  <c r="AS1059" i="3"/>
  <c r="R666" i="3"/>
  <c r="S666" i="3" s="1"/>
  <c r="AE665" i="3"/>
  <c r="R276" i="1"/>
  <c r="S276" i="1" s="1"/>
  <c r="AS1055" i="1"/>
  <c r="AR1054" i="1"/>
  <c r="BR1056" i="3" l="1"/>
  <c r="AU1056" i="3"/>
  <c r="AV1056" i="3" s="1"/>
  <c r="AT1055" i="3"/>
  <c r="BF91" i="3"/>
  <c r="AW1054" i="3"/>
  <c r="BG91" i="3"/>
  <c r="AW1055" i="3"/>
  <c r="BQ1057" i="3"/>
  <c r="BO1058" i="3"/>
  <c r="AF275" i="1"/>
  <c r="AF665" i="3"/>
  <c r="U663" i="3"/>
  <c r="T664" i="3"/>
  <c r="AE276" i="1"/>
  <c r="T275" i="1"/>
  <c r="U275" i="1" s="1"/>
  <c r="R667" i="3"/>
  <c r="S667" i="3" s="1"/>
  <c r="AE666" i="3"/>
  <c r="AS1060" i="3"/>
  <c r="AR1059" i="3"/>
  <c r="R277" i="1"/>
  <c r="S277" i="1" s="1"/>
  <c r="AS1056" i="1"/>
  <c r="AR1055" i="1"/>
  <c r="AT1056" i="3" l="1"/>
  <c r="BR1057" i="3"/>
  <c r="AU1057" i="3"/>
  <c r="AV1057" i="3" s="1"/>
  <c r="BH91" i="3"/>
  <c r="AW1056" i="3"/>
  <c r="BQ1058" i="3"/>
  <c r="BO1059" i="3"/>
  <c r="AF276" i="1"/>
  <c r="AF666" i="3"/>
  <c r="U664" i="3"/>
  <c r="T665" i="3"/>
  <c r="AE277" i="1"/>
  <c r="T276" i="1"/>
  <c r="U276" i="1" s="1"/>
  <c r="AR1060" i="3"/>
  <c r="AS1061" i="3"/>
  <c r="AE667" i="3"/>
  <c r="R668" i="3"/>
  <c r="S668" i="3" s="1"/>
  <c r="R278" i="1"/>
  <c r="S278" i="1" s="1"/>
  <c r="AS1057" i="1"/>
  <c r="AR1056" i="1"/>
  <c r="BI91" i="3" l="1"/>
  <c r="AW1057" i="3"/>
  <c r="BR1058" i="3"/>
  <c r="AU1058" i="3"/>
  <c r="AT1057" i="3"/>
  <c r="BQ1059" i="3"/>
  <c r="BO1060" i="3"/>
  <c r="AF277" i="1"/>
  <c r="AF667" i="3"/>
  <c r="U665" i="3"/>
  <c r="T666" i="3"/>
  <c r="AE278" i="1"/>
  <c r="T277" i="1"/>
  <c r="U277" i="1" s="1"/>
  <c r="R669" i="3"/>
  <c r="S669" i="3" s="1"/>
  <c r="AE668" i="3"/>
  <c r="AR1061" i="3"/>
  <c r="AS1062" i="3"/>
  <c r="R279" i="1"/>
  <c r="S279" i="1" s="1"/>
  <c r="AS1058" i="1"/>
  <c r="AR1057" i="1"/>
  <c r="AT1058" i="3" l="1"/>
  <c r="AV1058" i="3"/>
  <c r="BR1059" i="3"/>
  <c r="AU1059" i="3"/>
  <c r="AV1059" i="3" s="1"/>
  <c r="BO1061" i="3"/>
  <c r="BQ1060" i="3"/>
  <c r="AF278" i="1"/>
  <c r="AF668" i="3"/>
  <c r="U666" i="3"/>
  <c r="T667" i="3"/>
  <c r="AE279" i="1"/>
  <c r="T278" i="1"/>
  <c r="U278" i="1" s="1"/>
  <c r="AR1062" i="3"/>
  <c r="AS1063" i="3"/>
  <c r="AE669" i="3"/>
  <c r="R670" i="3"/>
  <c r="S670" i="3" s="1"/>
  <c r="R280" i="1"/>
  <c r="S280" i="1" s="1"/>
  <c r="AS1059" i="1"/>
  <c r="AR1058" i="1"/>
  <c r="BK91" i="3" l="1"/>
  <c r="AW1059" i="3"/>
  <c r="BR1060" i="3"/>
  <c r="AU1060" i="3"/>
  <c r="AV1060" i="3" s="1"/>
  <c r="BJ91" i="3"/>
  <c r="BL91" i="3" s="1"/>
  <c r="AW1058" i="3"/>
  <c r="AT1059" i="3"/>
  <c r="BQ1061" i="3"/>
  <c r="BO1062" i="3"/>
  <c r="AF279" i="1"/>
  <c r="AF669" i="3"/>
  <c r="U667" i="3"/>
  <c r="T668" i="3"/>
  <c r="AE280" i="1"/>
  <c r="T279" i="1"/>
  <c r="U279" i="1" s="1"/>
  <c r="AR1063" i="3"/>
  <c r="AS1064" i="3"/>
  <c r="R671" i="3"/>
  <c r="S671" i="3" s="1"/>
  <c r="AE670" i="3"/>
  <c r="R281" i="1"/>
  <c r="S281" i="1" s="1"/>
  <c r="AS1060" i="1"/>
  <c r="AR1059" i="1"/>
  <c r="AT1060" i="3" l="1"/>
  <c r="BR1061" i="3"/>
  <c r="AU1061" i="3"/>
  <c r="AV1061" i="3" s="1"/>
  <c r="AZ92" i="3"/>
  <c r="AW1060" i="3"/>
  <c r="BM91" i="3"/>
  <c r="BO1063" i="3"/>
  <c r="BQ1062" i="3"/>
  <c r="AF280" i="1"/>
  <c r="AF670" i="3"/>
  <c r="U668" i="3"/>
  <c r="T669" i="3"/>
  <c r="AE281" i="1"/>
  <c r="T280" i="1"/>
  <c r="U280" i="1" s="1"/>
  <c r="AE671" i="3"/>
  <c r="R672" i="3"/>
  <c r="S672" i="3" s="1"/>
  <c r="AS1065" i="3"/>
  <c r="AR1064" i="3"/>
  <c r="R282" i="1"/>
  <c r="S282" i="1" s="1"/>
  <c r="AS1061" i="1"/>
  <c r="AR1060" i="1"/>
  <c r="AT1061" i="3" l="1"/>
  <c r="BR1062" i="3"/>
  <c r="AU1062" i="3"/>
  <c r="BA92" i="3"/>
  <c r="AW1061" i="3"/>
  <c r="BO1064" i="3"/>
  <c r="BQ1063" i="3"/>
  <c r="AF281" i="1"/>
  <c r="AF671" i="3"/>
  <c r="U669" i="3"/>
  <c r="T670" i="3"/>
  <c r="AE282" i="1"/>
  <c r="T281" i="1"/>
  <c r="U281" i="1" s="1"/>
  <c r="AR1065" i="3"/>
  <c r="AS1066" i="3"/>
  <c r="R673" i="3"/>
  <c r="S673" i="3" s="1"/>
  <c r="AE672" i="3"/>
  <c r="R283" i="1"/>
  <c r="S283" i="1" s="1"/>
  <c r="AS1062" i="1"/>
  <c r="AR1061" i="1"/>
  <c r="BR1063" i="3" l="1"/>
  <c r="AU1063" i="3"/>
  <c r="AV1063" i="3" s="1"/>
  <c r="AT1062" i="3"/>
  <c r="AV1062" i="3"/>
  <c r="BQ1064" i="3"/>
  <c r="BO1065" i="3"/>
  <c r="AF282" i="1"/>
  <c r="AF672" i="3"/>
  <c r="U670" i="3"/>
  <c r="T671" i="3"/>
  <c r="AE283" i="1"/>
  <c r="T282" i="1"/>
  <c r="U282" i="1" s="1"/>
  <c r="AR1066" i="3"/>
  <c r="AS1067" i="3"/>
  <c r="AE673" i="3"/>
  <c r="R674" i="3"/>
  <c r="S674" i="3" s="1"/>
  <c r="R284" i="1"/>
  <c r="S284" i="1" s="1"/>
  <c r="AS1063" i="1"/>
  <c r="AR1062" i="1"/>
  <c r="AT1063" i="3" l="1"/>
  <c r="BR1064" i="3"/>
  <c r="AU1064" i="3"/>
  <c r="BB92" i="3"/>
  <c r="AW1062" i="3"/>
  <c r="BC92" i="3"/>
  <c r="AW1063" i="3"/>
  <c r="BQ1065" i="3"/>
  <c r="BO1066" i="3"/>
  <c r="AF283" i="1"/>
  <c r="AF673" i="3"/>
  <c r="U671" i="3"/>
  <c r="T672" i="3"/>
  <c r="AE284" i="1"/>
  <c r="T283" i="1"/>
  <c r="U283" i="1" s="1"/>
  <c r="AR1067" i="3"/>
  <c r="AS1068" i="3"/>
  <c r="R675" i="3"/>
  <c r="S675" i="3" s="1"/>
  <c r="AE674" i="3"/>
  <c r="R285" i="1"/>
  <c r="S285" i="1" s="1"/>
  <c r="AS1064" i="1"/>
  <c r="AR1063" i="1"/>
  <c r="AV1064" i="3" l="1"/>
  <c r="AT1064" i="3"/>
  <c r="BR1065" i="3"/>
  <c r="AU1065" i="3"/>
  <c r="AV1065" i="3" s="1"/>
  <c r="BQ1066" i="3"/>
  <c r="BO1067" i="3"/>
  <c r="AF284" i="1"/>
  <c r="AF674" i="3"/>
  <c r="U672" i="3"/>
  <c r="T673" i="3"/>
  <c r="AE285" i="1"/>
  <c r="T284" i="1"/>
  <c r="U284" i="1" s="1"/>
  <c r="AE675" i="3"/>
  <c r="R676" i="3"/>
  <c r="S676" i="3" s="1"/>
  <c r="AS1069" i="3"/>
  <c r="AR1068" i="3"/>
  <c r="R286" i="1"/>
  <c r="S286" i="1" s="1"/>
  <c r="AS1065" i="1"/>
  <c r="AR1064" i="1"/>
  <c r="AT1065" i="3" l="1"/>
  <c r="BR1066" i="3"/>
  <c r="AU1066" i="3"/>
  <c r="AV1066" i="3" s="1"/>
  <c r="BE92" i="3"/>
  <c r="AW1065" i="3"/>
  <c r="BD92" i="3"/>
  <c r="AW1064" i="3"/>
  <c r="BQ1067" i="3"/>
  <c r="BO1068" i="3"/>
  <c r="AF285" i="1"/>
  <c r="AF675" i="3"/>
  <c r="U673" i="3"/>
  <c r="T674" i="3"/>
  <c r="AE286" i="1"/>
  <c r="T285" i="1"/>
  <c r="U285" i="1" s="1"/>
  <c r="AE676" i="3"/>
  <c r="R677" i="3"/>
  <c r="S677" i="3" s="1"/>
  <c r="AR1069" i="3"/>
  <c r="AS1070" i="3"/>
  <c r="R287" i="1"/>
  <c r="S287" i="1" s="1"/>
  <c r="AS1066" i="1"/>
  <c r="AR1065" i="1"/>
  <c r="BF92" i="3" l="1"/>
  <c r="AW1066" i="3"/>
  <c r="BR1067" i="3"/>
  <c r="AU1067" i="3"/>
  <c r="AV1067" i="3" s="1"/>
  <c r="AT1066" i="3"/>
  <c r="BO1069" i="3"/>
  <c r="BQ1068" i="3"/>
  <c r="AF286" i="1"/>
  <c r="AF676" i="3"/>
  <c r="U674" i="3"/>
  <c r="T675" i="3"/>
  <c r="AE287" i="1"/>
  <c r="T286" i="1"/>
  <c r="U286" i="1" s="1"/>
  <c r="R678" i="3"/>
  <c r="S678" i="3" s="1"/>
  <c r="AE677" i="3"/>
  <c r="AR1070" i="3"/>
  <c r="AS1071" i="3"/>
  <c r="R288" i="1"/>
  <c r="S288" i="1" s="1"/>
  <c r="AS1067" i="1"/>
  <c r="AR1066" i="1"/>
  <c r="AT1067" i="3" l="1"/>
  <c r="BG92" i="3"/>
  <c r="AW1067" i="3"/>
  <c r="BR1068" i="3"/>
  <c r="AU1068" i="3"/>
  <c r="BO1070" i="3"/>
  <c r="BQ1069" i="3"/>
  <c r="AF287" i="1"/>
  <c r="AF677" i="3"/>
  <c r="U675" i="3"/>
  <c r="T676" i="3"/>
  <c r="AE288" i="1"/>
  <c r="T287" i="1"/>
  <c r="U287" i="1" s="1"/>
  <c r="R679" i="3"/>
  <c r="S679" i="3" s="1"/>
  <c r="AE678" i="3"/>
  <c r="AS1072" i="3"/>
  <c r="AR1071" i="3"/>
  <c r="R289" i="1"/>
  <c r="S289" i="1" s="1"/>
  <c r="AS1068" i="1"/>
  <c r="AR1067" i="1"/>
  <c r="AT1068" i="3" l="1"/>
  <c r="AV1068" i="3"/>
  <c r="BR1069" i="3"/>
  <c r="AU1069" i="3"/>
  <c r="AV1069" i="3" s="1"/>
  <c r="BO1071" i="3"/>
  <c r="BQ1070" i="3"/>
  <c r="AF288" i="1"/>
  <c r="AF678" i="3"/>
  <c r="U676" i="3"/>
  <c r="T677" i="3"/>
  <c r="AE289" i="1"/>
  <c r="T288" i="1"/>
  <c r="U288" i="1" s="1"/>
  <c r="AE679" i="3"/>
  <c r="R680" i="3"/>
  <c r="S680" i="3" s="1"/>
  <c r="AR1072" i="3"/>
  <c r="AS1073" i="3"/>
  <c r="R290" i="1"/>
  <c r="S290" i="1" s="1"/>
  <c r="AS1069" i="1"/>
  <c r="AR1068" i="1"/>
  <c r="BR1070" i="3" l="1"/>
  <c r="AU1070" i="3"/>
  <c r="AV1070" i="3" s="1"/>
  <c r="BI92" i="3"/>
  <c r="AW1069" i="3"/>
  <c r="BH92" i="3"/>
  <c r="AW1068" i="3"/>
  <c r="AT1069" i="3"/>
  <c r="BO1072" i="3"/>
  <c r="BQ1071" i="3"/>
  <c r="AF289" i="1"/>
  <c r="AF679" i="3"/>
  <c r="U677" i="3"/>
  <c r="T678" i="3"/>
  <c r="AE290" i="1"/>
  <c r="T289" i="1"/>
  <c r="U289" i="1" s="1"/>
  <c r="AE680" i="3"/>
  <c r="R681" i="3"/>
  <c r="S681" i="3" s="1"/>
  <c r="AR1073" i="3"/>
  <c r="AS1074" i="3"/>
  <c r="R291" i="1"/>
  <c r="S291" i="1" s="1"/>
  <c r="AS1070" i="1"/>
  <c r="AR1069" i="1"/>
  <c r="AT1070" i="3" l="1"/>
  <c r="BJ92" i="3"/>
  <c r="AW1070" i="3"/>
  <c r="BR1071" i="3"/>
  <c r="AU1071" i="3"/>
  <c r="AV1071" i="3" s="1"/>
  <c r="BO1073" i="3"/>
  <c r="BQ1072" i="3"/>
  <c r="AF290" i="1"/>
  <c r="AF680" i="3"/>
  <c r="U678" i="3"/>
  <c r="T679" i="3"/>
  <c r="AE291" i="1"/>
  <c r="T290" i="1"/>
  <c r="U290" i="1" s="1"/>
  <c r="AR1074" i="3"/>
  <c r="AS1075" i="3"/>
  <c r="AE681" i="3"/>
  <c r="R682" i="3"/>
  <c r="S682" i="3" s="1"/>
  <c r="R292" i="1"/>
  <c r="S292" i="1" s="1"/>
  <c r="AS1071" i="1"/>
  <c r="AR1070" i="1"/>
  <c r="BR1072" i="3" l="1"/>
  <c r="AU1072" i="3"/>
  <c r="BK92" i="3"/>
  <c r="BM92" i="3" s="1"/>
  <c r="AW1071" i="3"/>
  <c r="AT1071" i="3"/>
  <c r="BO1074" i="3"/>
  <c r="BQ1073" i="3"/>
  <c r="AF291" i="1"/>
  <c r="AF681" i="3"/>
  <c r="U679" i="3"/>
  <c r="T680" i="3"/>
  <c r="AE292" i="1"/>
  <c r="T291" i="1"/>
  <c r="U291" i="1" s="1"/>
  <c r="AS1076" i="3"/>
  <c r="AR1075" i="3"/>
  <c r="R683" i="3"/>
  <c r="S683" i="3" s="1"/>
  <c r="AE682" i="3"/>
  <c r="R293" i="1"/>
  <c r="S293" i="1" s="1"/>
  <c r="AS1072" i="1"/>
  <c r="AR1071" i="1"/>
  <c r="BL92" i="3" l="1"/>
  <c r="BR1073" i="3"/>
  <c r="AU1073" i="3"/>
  <c r="AV1073" i="3" s="1"/>
  <c r="AT1072" i="3"/>
  <c r="AV1072" i="3"/>
  <c r="BO1075" i="3"/>
  <c r="BQ1074" i="3"/>
  <c r="AF292" i="1"/>
  <c r="AF682" i="3"/>
  <c r="U680" i="3"/>
  <c r="T681" i="3"/>
  <c r="AE293" i="1"/>
  <c r="T292" i="1"/>
  <c r="U292" i="1" s="1"/>
  <c r="AR1076" i="3"/>
  <c r="AS1077" i="3"/>
  <c r="AE683" i="3"/>
  <c r="R684" i="3"/>
  <c r="S684" i="3" s="1"/>
  <c r="R294" i="1"/>
  <c r="S294" i="1" s="1"/>
  <c r="AS1073" i="1"/>
  <c r="AR1072" i="1"/>
  <c r="AT1073" i="3" l="1"/>
  <c r="BR1074" i="3"/>
  <c r="AU1074" i="3"/>
  <c r="AV1074" i="3" s="1"/>
  <c r="AZ93" i="3"/>
  <c r="AW1072" i="3"/>
  <c r="BA93" i="3"/>
  <c r="AW1073" i="3"/>
  <c r="BQ1075" i="3"/>
  <c r="BO1076" i="3"/>
  <c r="AF293" i="1"/>
  <c r="AF683" i="3"/>
  <c r="U681" i="3"/>
  <c r="T682" i="3"/>
  <c r="AE294" i="1"/>
  <c r="T293" i="1"/>
  <c r="U293" i="1" s="1"/>
  <c r="AE684" i="3"/>
  <c r="R685" i="3"/>
  <c r="S685" i="3" s="1"/>
  <c r="AR1077" i="3"/>
  <c r="AS1078" i="3"/>
  <c r="R295" i="1"/>
  <c r="S295" i="1" s="1"/>
  <c r="AS1074" i="1"/>
  <c r="AR1073" i="1"/>
  <c r="AT1074" i="3" l="1"/>
  <c r="BR1075" i="3"/>
  <c r="AU1075" i="3"/>
  <c r="AV1075" i="3" s="1"/>
  <c r="BB93" i="3"/>
  <c r="AW1074" i="3"/>
  <c r="BO1077" i="3"/>
  <c r="BQ1076" i="3"/>
  <c r="AF294" i="1"/>
  <c r="AF684" i="3"/>
  <c r="U682" i="3"/>
  <c r="T683" i="3"/>
  <c r="AE295" i="1"/>
  <c r="T294" i="1"/>
  <c r="U294" i="1" s="1"/>
  <c r="AR1078" i="3"/>
  <c r="AS1079" i="3"/>
  <c r="R686" i="3"/>
  <c r="S686" i="3" s="1"/>
  <c r="AE685" i="3"/>
  <c r="R296" i="1"/>
  <c r="S296" i="1" s="1"/>
  <c r="AS1075" i="1"/>
  <c r="AR1074" i="1"/>
  <c r="AT1075" i="3" l="1"/>
  <c r="BC93" i="3"/>
  <c r="AW1075" i="3"/>
  <c r="BR1076" i="3"/>
  <c r="AU1076" i="3"/>
  <c r="BO1078" i="3"/>
  <c r="BQ1077" i="3"/>
  <c r="AF295" i="1"/>
  <c r="AF685" i="3"/>
  <c r="U683" i="3"/>
  <c r="T684" i="3"/>
  <c r="AE296" i="1"/>
  <c r="T295" i="1"/>
  <c r="U295" i="1" s="1"/>
  <c r="R687" i="3"/>
  <c r="S687" i="3" s="1"/>
  <c r="AE686" i="3"/>
  <c r="AR1079" i="3"/>
  <c r="AS1080" i="3"/>
  <c r="R297" i="1"/>
  <c r="S297" i="1" s="1"/>
  <c r="AS1076" i="1"/>
  <c r="AR1075" i="1"/>
  <c r="AV1076" i="3" l="1"/>
  <c r="AT1076" i="3"/>
  <c r="BR1077" i="3"/>
  <c r="AU1077" i="3"/>
  <c r="AV1077" i="3" s="1"/>
  <c r="BQ1078" i="3"/>
  <c r="BO1079" i="3"/>
  <c r="AF296" i="1"/>
  <c r="AF686" i="3"/>
  <c r="U684" i="3"/>
  <c r="T685" i="3"/>
  <c r="AE297" i="1"/>
  <c r="T296" i="1"/>
  <c r="U296" i="1" s="1"/>
  <c r="AE687" i="3"/>
  <c r="R688" i="3"/>
  <c r="S688" i="3" s="1"/>
  <c r="AS1081" i="3"/>
  <c r="AR1080" i="3"/>
  <c r="R298" i="1"/>
  <c r="S298" i="1" s="1"/>
  <c r="AS1077" i="1"/>
  <c r="AR1076" i="1"/>
  <c r="BE93" i="3" l="1"/>
  <c r="AW1077" i="3"/>
  <c r="AT1077" i="3"/>
  <c r="BR1078" i="3"/>
  <c r="AU1078" i="3"/>
  <c r="BD93" i="3"/>
  <c r="AW1076" i="3"/>
  <c r="BO1080" i="3"/>
  <c r="BQ1079" i="3"/>
  <c r="AF297" i="1"/>
  <c r="AF687" i="3"/>
  <c r="U685" i="3"/>
  <c r="T686" i="3"/>
  <c r="AE298" i="1"/>
  <c r="T297" i="1"/>
  <c r="U297" i="1" s="1"/>
  <c r="AE688" i="3"/>
  <c r="R689" i="3"/>
  <c r="S689" i="3" s="1"/>
  <c r="AR1081" i="3"/>
  <c r="AS1082" i="3"/>
  <c r="R299" i="1"/>
  <c r="S299" i="1" s="1"/>
  <c r="AS1078" i="1"/>
  <c r="AR1077" i="1"/>
  <c r="AT1078" i="3" l="1"/>
  <c r="AV1078" i="3"/>
  <c r="BR1079" i="3"/>
  <c r="AU1079" i="3"/>
  <c r="AV1079" i="3" s="1"/>
  <c r="BO1081" i="3"/>
  <c r="BQ1080" i="3"/>
  <c r="AF298" i="1"/>
  <c r="AF688" i="3"/>
  <c r="U686" i="3"/>
  <c r="T687" i="3"/>
  <c r="AE299" i="1"/>
  <c r="T298" i="1"/>
  <c r="U298" i="1" s="1"/>
  <c r="AR1082" i="3"/>
  <c r="AS1083" i="3"/>
  <c r="AE689" i="3"/>
  <c r="R690" i="3"/>
  <c r="S690" i="3" s="1"/>
  <c r="R300" i="1"/>
  <c r="S300" i="1" s="1"/>
  <c r="AS1079" i="1"/>
  <c r="AR1078" i="1"/>
  <c r="BR1080" i="3" l="1"/>
  <c r="AU1080" i="3"/>
  <c r="AV1080" i="3" s="1"/>
  <c r="BG93" i="3"/>
  <c r="AW1079" i="3"/>
  <c r="BF93" i="3"/>
  <c r="AW1078" i="3"/>
  <c r="AT1079" i="3"/>
  <c r="BQ1081" i="3"/>
  <c r="BO1082" i="3"/>
  <c r="AF299" i="1"/>
  <c r="AF689" i="3"/>
  <c r="U687" i="3"/>
  <c r="T688" i="3"/>
  <c r="AE300" i="1"/>
  <c r="T299" i="1"/>
  <c r="U299" i="1" s="1"/>
  <c r="R691" i="3"/>
  <c r="S691" i="3" s="1"/>
  <c r="AE690" i="3"/>
  <c r="AR1083" i="3"/>
  <c r="AS1084" i="3"/>
  <c r="R301" i="1"/>
  <c r="S301" i="1" s="1"/>
  <c r="AS1080" i="1"/>
  <c r="AR1079" i="1"/>
  <c r="AT1080" i="3" l="1"/>
  <c r="BR1081" i="3"/>
  <c r="AU1081" i="3"/>
  <c r="AV1081" i="3" s="1"/>
  <c r="BH93" i="3"/>
  <c r="AW1080" i="3"/>
  <c r="BO1083" i="3"/>
  <c r="BQ1082" i="3"/>
  <c r="AF300" i="1"/>
  <c r="AF690" i="3"/>
  <c r="U688" i="3"/>
  <c r="T689" i="3"/>
  <c r="AE301" i="1"/>
  <c r="T300" i="1"/>
  <c r="U300" i="1" s="1"/>
  <c r="AS1085" i="3"/>
  <c r="AR1084" i="3"/>
  <c r="AE691" i="3"/>
  <c r="R692" i="3"/>
  <c r="S692" i="3" s="1"/>
  <c r="R302" i="1"/>
  <c r="S302" i="1" s="1"/>
  <c r="AS1081" i="1"/>
  <c r="AR1080" i="1"/>
  <c r="AT1081" i="3" l="1"/>
  <c r="BR1082" i="3"/>
  <c r="AU1082" i="3"/>
  <c r="BI93" i="3"/>
  <c r="AW1081" i="3"/>
  <c r="BO1084" i="3"/>
  <c r="BQ1083" i="3"/>
  <c r="AF301" i="1"/>
  <c r="AF691" i="3"/>
  <c r="U689" i="3"/>
  <c r="T690" i="3"/>
  <c r="AE302" i="1"/>
  <c r="T301" i="1"/>
  <c r="U301" i="1" s="1"/>
  <c r="AR1085" i="3"/>
  <c r="AS1086" i="3"/>
  <c r="R693" i="3"/>
  <c r="S693" i="3" s="1"/>
  <c r="AE692" i="3"/>
  <c r="R303" i="1"/>
  <c r="S303" i="1" s="1"/>
  <c r="AS1082" i="1"/>
  <c r="AR1081" i="1"/>
  <c r="AV1082" i="3" l="1"/>
  <c r="AT1082" i="3"/>
  <c r="BR1083" i="3"/>
  <c r="AU1083" i="3"/>
  <c r="AV1083" i="3" s="1"/>
  <c r="BO1085" i="3"/>
  <c r="BQ1084" i="3"/>
  <c r="AF302" i="1"/>
  <c r="AF692" i="3"/>
  <c r="U690" i="3"/>
  <c r="T691" i="3"/>
  <c r="AE303" i="1"/>
  <c r="T302" i="1"/>
  <c r="U302" i="1" s="1"/>
  <c r="R694" i="3"/>
  <c r="S694" i="3" s="1"/>
  <c r="AE693" i="3"/>
  <c r="AR1086" i="3"/>
  <c r="AS1087" i="3"/>
  <c r="R304" i="1"/>
  <c r="S304" i="1" s="1"/>
  <c r="AS1083" i="1"/>
  <c r="AR1082" i="1"/>
  <c r="BR1084" i="3" l="1"/>
  <c r="AU1084" i="3"/>
  <c r="BK93" i="3"/>
  <c r="AW1083" i="3"/>
  <c r="AT1083" i="3"/>
  <c r="BJ93" i="3"/>
  <c r="AW1082" i="3"/>
  <c r="BO1086" i="3"/>
  <c r="BQ1085" i="3"/>
  <c r="AF303" i="1"/>
  <c r="AF693" i="3"/>
  <c r="U691" i="3"/>
  <c r="T692" i="3"/>
  <c r="AE304" i="1"/>
  <c r="T303" i="1"/>
  <c r="U303" i="1" s="1"/>
  <c r="AE694" i="3"/>
  <c r="R695" i="3"/>
  <c r="S695" i="3" s="1"/>
  <c r="AR1087" i="3"/>
  <c r="AS1088" i="3"/>
  <c r="R305" i="1"/>
  <c r="S305" i="1" s="1"/>
  <c r="AS1084" i="1"/>
  <c r="AR1083" i="1"/>
  <c r="BM93" i="3" l="1"/>
  <c r="BL93" i="3"/>
  <c r="AT1084" i="3"/>
  <c r="AV1084" i="3"/>
  <c r="BR1085" i="3"/>
  <c r="AU1085" i="3"/>
  <c r="AV1085" i="3" s="1"/>
  <c r="BQ1086" i="3"/>
  <c r="BO1087" i="3"/>
  <c r="AF304" i="1"/>
  <c r="AF694" i="3"/>
  <c r="U692" i="3"/>
  <c r="T693" i="3"/>
  <c r="AE305" i="1"/>
  <c r="T304" i="1"/>
  <c r="U304" i="1" s="1"/>
  <c r="AE695" i="3"/>
  <c r="R696" i="3"/>
  <c r="S696" i="3" s="1"/>
  <c r="AR1088" i="3"/>
  <c r="AS1089" i="3"/>
  <c r="R306" i="1"/>
  <c r="S306" i="1" s="1"/>
  <c r="AS1085" i="1"/>
  <c r="AR1084" i="1"/>
  <c r="BR1086" i="3" l="1"/>
  <c r="AU1086" i="3"/>
  <c r="AV1086" i="3" s="1"/>
  <c r="AZ94" i="3"/>
  <c r="AW1084" i="3"/>
  <c r="AT1085" i="3"/>
  <c r="BA94" i="3"/>
  <c r="AW1085" i="3"/>
  <c r="BO1088" i="3"/>
  <c r="BQ1087" i="3"/>
  <c r="AF305" i="1"/>
  <c r="AF695" i="3"/>
  <c r="U693" i="3"/>
  <c r="T694" i="3"/>
  <c r="AE306" i="1"/>
  <c r="T305" i="1"/>
  <c r="U305" i="1" s="1"/>
  <c r="AR1089" i="3"/>
  <c r="AS1090" i="3"/>
  <c r="AE696" i="3"/>
  <c r="R697" i="3"/>
  <c r="S697" i="3" s="1"/>
  <c r="R307" i="1"/>
  <c r="S307" i="1" s="1"/>
  <c r="AS1086" i="1"/>
  <c r="AR1085" i="1"/>
  <c r="AT1086" i="3" l="1"/>
  <c r="BB94" i="3"/>
  <c r="AW1086" i="3"/>
  <c r="BR1087" i="3"/>
  <c r="AU1087" i="3"/>
  <c r="AV1087" i="3" s="1"/>
  <c r="BO1089" i="3"/>
  <c r="BQ1088" i="3"/>
  <c r="AF306" i="1"/>
  <c r="AF696" i="3"/>
  <c r="U694" i="3"/>
  <c r="T695" i="3"/>
  <c r="AE307" i="1"/>
  <c r="T306" i="1"/>
  <c r="U306" i="1" s="1"/>
  <c r="AR1090" i="3"/>
  <c r="AS1091" i="3"/>
  <c r="AE697" i="3"/>
  <c r="R698" i="3"/>
  <c r="S698" i="3" s="1"/>
  <c r="R308" i="1"/>
  <c r="S308" i="1" s="1"/>
  <c r="AS1087" i="1"/>
  <c r="AR1086" i="1"/>
  <c r="BC94" i="3" l="1"/>
  <c r="AW1087" i="3"/>
  <c r="BR1088" i="3"/>
  <c r="AU1088" i="3"/>
  <c r="AT1087" i="3"/>
  <c r="BQ1089" i="3"/>
  <c r="BO1090" i="3"/>
  <c r="AF307" i="1"/>
  <c r="AF697" i="3"/>
  <c r="U695" i="3"/>
  <c r="T696" i="3"/>
  <c r="AE308" i="1"/>
  <c r="T307" i="1"/>
  <c r="U307" i="1" s="1"/>
  <c r="AE698" i="3"/>
  <c r="R699" i="3"/>
  <c r="S699" i="3" s="1"/>
  <c r="AS1092" i="3"/>
  <c r="AR1091" i="3"/>
  <c r="R309" i="1"/>
  <c r="S309" i="1" s="1"/>
  <c r="AS1088" i="1"/>
  <c r="AR1087" i="1"/>
  <c r="BR1089" i="3" l="1"/>
  <c r="AU1089" i="3"/>
  <c r="AV1089" i="3" s="1"/>
  <c r="AV1088" i="3"/>
  <c r="AT1088" i="3"/>
  <c r="BO1091" i="3"/>
  <c r="BQ1090" i="3"/>
  <c r="AF308" i="1"/>
  <c r="AF698" i="3"/>
  <c r="U696" i="3"/>
  <c r="T697" i="3"/>
  <c r="AE309" i="1"/>
  <c r="T308" i="1"/>
  <c r="U308" i="1" s="1"/>
  <c r="AS1093" i="3"/>
  <c r="AR1092" i="3"/>
  <c r="AE699" i="3"/>
  <c r="R700" i="3"/>
  <c r="S700" i="3" s="1"/>
  <c r="R310" i="1"/>
  <c r="S310" i="1" s="1"/>
  <c r="AS1089" i="1"/>
  <c r="AR1088" i="1"/>
  <c r="BR1090" i="3" l="1"/>
  <c r="AU1090" i="3"/>
  <c r="AT1089" i="3"/>
  <c r="BD94" i="3"/>
  <c r="AW1088" i="3"/>
  <c r="BE94" i="3"/>
  <c r="AW1089" i="3"/>
  <c r="BO1092" i="3"/>
  <c r="BQ1091" i="3"/>
  <c r="AF309" i="1"/>
  <c r="AF699" i="3"/>
  <c r="U697" i="3"/>
  <c r="T698" i="3"/>
  <c r="AE310" i="1"/>
  <c r="T309" i="1"/>
  <c r="U309" i="1" s="1"/>
  <c r="AE700" i="3"/>
  <c r="R701" i="3"/>
  <c r="S701" i="3" s="1"/>
  <c r="AR1093" i="3"/>
  <c r="AS1094" i="3"/>
  <c r="R311" i="1"/>
  <c r="S311" i="1" s="1"/>
  <c r="AS1090" i="1"/>
  <c r="AR1089" i="1"/>
  <c r="AV1090" i="3" l="1"/>
  <c r="AT1090" i="3"/>
  <c r="BR1091" i="3"/>
  <c r="AU1091" i="3"/>
  <c r="AV1091" i="3" s="1"/>
  <c r="BO1093" i="3"/>
  <c r="BQ1092" i="3"/>
  <c r="AF310" i="1"/>
  <c r="AF700" i="3"/>
  <c r="U698" i="3"/>
  <c r="T699" i="3"/>
  <c r="AE311" i="1"/>
  <c r="T310" i="1"/>
  <c r="U310" i="1" s="1"/>
  <c r="AR1094" i="3"/>
  <c r="AS1095" i="3"/>
  <c r="AE701" i="3"/>
  <c r="R702" i="3"/>
  <c r="S702" i="3" s="1"/>
  <c r="R312" i="1"/>
  <c r="S312" i="1" s="1"/>
  <c r="AS1091" i="1"/>
  <c r="AR1090" i="1"/>
  <c r="BG94" i="3" l="1"/>
  <c r="AW1091" i="3"/>
  <c r="BR1092" i="3"/>
  <c r="AU1092" i="3"/>
  <c r="AV1092" i="3" s="1"/>
  <c r="AT1091" i="3"/>
  <c r="BF94" i="3"/>
  <c r="AW1090" i="3"/>
  <c r="BO1094" i="3"/>
  <c r="BQ1093" i="3"/>
  <c r="AF311" i="1"/>
  <c r="AF701" i="3"/>
  <c r="U699" i="3"/>
  <c r="T700" i="3"/>
  <c r="AE312" i="1"/>
  <c r="T311" i="1"/>
  <c r="U311" i="1" s="1"/>
  <c r="AE702" i="3"/>
  <c r="R703" i="3"/>
  <c r="S703" i="3" s="1"/>
  <c r="AR1095" i="3"/>
  <c r="AS1096" i="3"/>
  <c r="R313" i="1"/>
  <c r="S313" i="1" s="1"/>
  <c r="AS1092" i="1"/>
  <c r="AR1091" i="1"/>
  <c r="AT1092" i="3" l="1"/>
  <c r="BH94" i="3"/>
  <c r="AW1092" i="3"/>
  <c r="BR1093" i="3"/>
  <c r="AU1093" i="3"/>
  <c r="AV1093" i="3" s="1"/>
  <c r="BO1095" i="3"/>
  <c r="BQ1094" i="3"/>
  <c r="AF312" i="1"/>
  <c r="AF702" i="3"/>
  <c r="U700" i="3"/>
  <c r="T701" i="3"/>
  <c r="AE313" i="1"/>
  <c r="T312" i="1"/>
  <c r="U312" i="1" s="1"/>
  <c r="AE703" i="3"/>
  <c r="R704" i="3"/>
  <c r="S704" i="3" s="1"/>
  <c r="AR1096" i="3"/>
  <c r="AS1097" i="3"/>
  <c r="R314" i="1"/>
  <c r="S314" i="1" s="1"/>
  <c r="AS1093" i="1"/>
  <c r="AR1092" i="1"/>
  <c r="BR1094" i="3" l="1"/>
  <c r="AU1094" i="3"/>
  <c r="BI94" i="3"/>
  <c r="AW1093" i="3"/>
  <c r="AT1093" i="3"/>
  <c r="BQ1095" i="3"/>
  <c r="BO1096" i="3"/>
  <c r="AF313" i="1"/>
  <c r="AF703" i="3"/>
  <c r="U701" i="3"/>
  <c r="T702" i="3"/>
  <c r="AE314" i="1"/>
  <c r="T313" i="1"/>
  <c r="U313" i="1" s="1"/>
  <c r="AE704" i="3"/>
  <c r="R705" i="3"/>
  <c r="S705" i="3" s="1"/>
  <c r="AR1097" i="3"/>
  <c r="AS1098" i="3"/>
  <c r="R315" i="1"/>
  <c r="S315" i="1" s="1"/>
  <c r="AS1094" i="1"/>
  <c r="AR1093" i="1"/>
  <c r="AV1094" i="3" l="1"/>
  <c r="AT1094" i="3"/>
  <c r="BR1095" i="3"/>
  <c r="AU1095" i="3"/>
  <c r="AV1095" i="3" s="1"/>
  <c r="BO1097" i="3"/>
  <c r="BQ1096" i="3"/>
  <c r="AF314" i="1"/>
  <c r="AF704" i="3"/>
  <c r="U702" i="3"/>
  <c r="T703" i="3"/>
  <c r="AE315" i="1"/>
  <c r="T314" i="1"/>
  <c r="U314" i="1" s="1"/>
  <c r="AR1098" i="3"/>
  <c r="AS1099" i="3"/>
  <c r="R706" i="3"/>
  <c r="S706" i="3" s="1"/>
  <c r="AE705" i="3"/>
  <c r="R316" i="1"/>
  <c r="S316" i="1" s="1"/>
  <c r="AS1095" i="1"/>
  <c r="AR1094" i="1"/>
  <c r="BR1096" i="3" l="1"/>
  <c r="AU1096" i="3"/>
  <c r="AV1096" i="3" s="1"/>
  <c r="AT1095" i="3"/>
  <c r="BK94" i="3"/>
  <c r="AW1095" i="3"/>
  <c r="BJ94" i="3"/>
  <c r="AW1094" i="3"/>
  <c r="BQ1097" i="3"/>
  <c r="BO1098" i="3"/>
  <c r="AF315" i="1"/>
  <c r="AF705" i="3"/>
  <c r="U703" i="3"/>
  <c r="T704" i="3"/>
  <c r="AE316" i="1"/>
  <c r="T315" i="1"/>
  <c r="U315" i="1" s="1"/>
  <c r="AR1099" i="3"/>
  <c r="AS1100" i="3"/>
  <c r="AE706" i="3"/>
  <c r="R707" i="3"/>
  <c r="S707" i="3" s="1"/>
  <c r="R317" i="1"/>
  <c r="S317" i="1" s="1"/>
  <c r="AS1096" i="1"/>
  <c r="AR1095" i="1"/>
  <c r="AT1096" i="3" l="1"/>
  <c r="BL94" i="3"/>
  <c r="BM94" i="3"/>
  <c r="AZ95" i="3"/>
  <c r="AW1096" i="3"/>
  <c r="BR1097" i="3"/>
  <c r="AU1097" i="3"/>
  <c r="AV1097" i="3" s="1"/>
  <c r="BO1099" i="3"/>
  <c r="BQ1098" i="3"/>
  <c r="AF316" i="1"/>
  <c r="AF706" i="3"/>
  <c r="U704" i="3"/>
  <c r="T705" i="3"/>
  <c r="AE317" i="1"/>
  <c r="T316" i="1"/>
  <c r="U316" i="1" s="1"/>
  <c r="AS1101" i="3"/>
  <c r="AR1100" i="3"/>
  <c r="AE707" i="3"/>
  <c r="R708" i="3"/>
  <c r="S708" i="3" s="1"/>
  <c r="R318" i="1"/>
  <c r="S318" i="1" s="1"/>
  <c r="AS1097" i="1"/>
  <c r="AR1096" i="1"/>
  <c r="BA95" i="3" l="1"/>
  <c r="AW1097" i="3"/>
  <c r="BR1098" i="3"/>
  <c r="AU1098" i="3"/>
  <c r="AT1097" i="3"/>
  <c r="BO1100" i="3"/>
  <c r="BQ1099" i="3"/>
  <c r="AF317" i="1"/>
  <c r="AF707" i="3"/>
  <c r="U705" i="3"/>
  <c r="T706" i="3"/>
  <c r="AE318" i="1"/>
  <c r="T317" i="1"/>
  <c r="U317" i="1" s="1"/>
  <c r="AR1101" i="3"/>
  <c r="AS1102" i="3"/>
  <c r="AE708" i="3"/>
  <c r="R709" i="3"/>
  <c r="S709" i="3" s="1"/>
  <c r="R319" i="1"/>
  <c r="S319" i="1" s="1"/>
  <c r="AS1098" i="1"/>
  <c r="AR1097" i="1"/>
  <c r="AV1098" i="3" l="1"/>
  <c r="AT1098" i="3"/>
  <c r="BR1099" i="3"/>
  <c r="AU1099" i="3"/>
  <c r="AV1099" i="3" s="1"/>
  <c r="BQ1100" i="3"/>
  <c r="BO1101" i="3"/>
  <c r="AF318" i="1"/>
  <c r="AF708" i="3"/>
  <c r="U706" i="3"/>
  <c r="T707" i="3"/>
  <c r="AE319" i="1"/>
  <c r="T318" i="1"/>
  <c r="U318" i="1" s="1"/>
  <c r="AE709" i="3"/>
  <c r="R710" i="3"/>
  <c r="S710" i="3" s="1"/>
  <c r="AR1102" i="3"/>
  <c r="AS1103" i="3"/>
  <c r="R320" i="1"/>
  <c r="S320" i="1" s="1"/>
  <c r="AS1099" i="1"/>
  <c r="AR1098" i="1"/>
  <c r="BC95" i="3" l="1"/>
  <c r="AW1099" i="3"/>
  <c r="AT1099" i="3"/>
  <c r="BR1100" i="3"/>
  <c r="AU1100" i="3"/>
  <c r="AV1100" i="3" s="1"/>
  <c r="BB95" i="3"/>
  <c r="AW1098" i="3"/>
  <c r="BO1102" i="3"/>
  <c r="BQ1101" i="3"/>
  <c r="AF319" i="1"/>
  <c r="AF709" i="3"/>
  <c r="U707" i="3"/>
  <c r="T708" i="3"/>
  <c r="AE320" i="1"/>
  <c r="T319" i="1"/>
  <c r="U319" i="1" s="1"/>
  <c r="AR1103" i="3"/>
  <c r="AS1104" i="3"/>
  <c r="AE710" i="3"/>
  <c r="R711" i="3"/>
  <c r="S711" i="3" s="1"/>
  <c r="R321" i="1"/>
  <c r="S321" i="1" s="1"/>
  <c r="AS1100" i="1"/>
  <c r="AR1099" i="1"/>
  <c r="BD95" i="3" l="1"/>
  <c r="AW1100" i="3"/>
  <c r="AT1100" i="3"/>
  <c r="BR1101" i="3"/>
  <c r="AU1101" i="3"/>
  <c r="AV1101" i="3" s="1"/>
  <c r="BO1103" i="3"/>
  <c r="BQ1102" i="3"/>
  <c r="AF320" i="1"/>
  <c r="AF710" i="3"/>
  <c r="U708" i="3"/>
  <c r="T709" i="3"/>
  <c r="AE321" i="1"/>
  <c r="T320" i="1"/>
  <c r="U320" i="1" s="1"/>
  <c r="AE711" i="3"/>
  <c r="R712" i="3"/>
  <c r="S712" i="3" s="1"/>
  <c r="AR1104" i="3"/>
  <c r="AS1105" i="3"/>
  <c r="R322" i="1"/>
  <c r="S322" i="1" s="1"/>
  <c r="AS1101" i="1"/>
  <c r="AR1100" i="1"/>
  <c r="AT1101" i="3" l="1"/>
  <c r="BE95" i="3"/>
  <c r="AW1101" i="3"/>
  <c r="BR1102" i="3"/>
  <c r="AU1102" i="3"/>
  <c r="BQ1103" i="3"/>
  <c r="BO1104" i="3"/>
  <c r="AF321" i="1"/>
  <c r="AF711" i="3"/>
  <c r="U709" i="3"/>
  <c r="T710" i="3"/>
  <c r="AE322" i="1"/>
  <c r="T321" i="1"/>
  <c r="U321" i="1" s="1"/>
  <c r="AR1105" i="3"/>
  <c r="AS1106" i="3"/>
  <c r="AE712" i="3"/>
  <c r="R713" i="3"/>
  <c r="S713" i="3" s="1"/>
  <c r="R323" i="1"/>
  <c r="S323" i="1" s="1"/>
  <c r="AS1102" i="1"/>
  <c r="AR1101" i="1"/>
  <c r="BR1103" i="3" l="1"/>
  <c r="AU1103" i="3"/>
  <c r="AV1103" i="3" s="1"/>
  <c r="AT1102" i="3"/>
  <c r="AV1102" i="3"/>
  <c r="BO1105" i="3"/>
  <c r="BQ1104" i="3"/>
  <c r="AF322" i="1"/>
  <c r="AF712" i="3"/>
  <c r="U710" i="3"/>
  <c r="T711" i="3"/>
  <c r="AE323" i="1"/>
  <c r="T322" i="1"/>
  <c r="U322" i="1" s="1"/>
  <c r="AR1106" i="3"/>
  <c r="AS1107" i="3"/>
  <c r="R714" i="3"/>
  <c r="S714" i="3" s="1"/>
  <c r="AE713" i="3"/>
  <c r="R324" i="1"/>
  <c r="S324" i="1" s="1"/>
  <c r="AS1103" i="1"/>
  <c r="AR1102" i="1"/>
  <c r="AT1103" i="3" l="1"/>
  <c r="BR1104" i="3"/>
  <c r="AU1104" i="3"/>
  <c r="AV1104" i="3" s="1"/>
  <c r="BF95" i="3"/>
  <c r="AW1102" i="3"/>
  <c r="BG95" i="3"/>
  <c r="AW1103" i="3"/>
  <c r="BQ1105" i="3"/>
  <c r="BO1106" i="3"/>
  <c r="AF323" i="1"/>
  <c r="AF713" i="3"/>
  <c r="U711" i="3"/>
  <c r="T712" i="3"/>
  <c r="AE324" i="1"/>
  <c r="T323" i="1"/>
  <c r="U323" i="1" s="1"/>
  <c r="AS1108" i="3"/>
  <c r="AR1107" i="3"/>
  <c r="AE714" i="3"/>
  <c r="R715" i="3"/>
  <c r="S715" i="3" s="1"/>
  <c r="R325" i="1"/>
  <c r="S325" i="1" s="1"/>
  <c r="AS1104" i="1"/>
  <c r="AR1103" i="1"/>
  <c r="AT1104" i="3" l="1"/>
  <c r="BR1105" i="3"/>
  <c r="AU1105" i="3"/>
  <c r="AV1105" i="3" s="1"/>
  <c r="BH95" i="3"/>
  <c r="AW1104" i="3"/>
  <c r="BO1107" i="3"/>
  <c r="BQ1106" i="3"/>
  <c r="AF324" i="1"/>
  <c r="AF714" i="3"/>
  <c r="U712" i="3"/>
  <c r="T713" i="3"/>
  <c r="AE325" i="1"/>
  <c r="T324" i="1"/>
  <c r="U324" i="1" s="1"/>
  <c r="AE715" i="3"/>
  <c r="R716" i="3"/>
  <c r="S716" i="3" s="1"/>
  <c r="AR1108" i="3"/>
  <c r="AS1109" i="3"/>
  <c r="R326" i="1"/>
  <c r="S326" i="1" s="1"/>
  <c r="AS1105" i="1"/>
  <c r="AR1104" i="1"/>
  <c r="BI95" i="3" l="1"/>
  <c r="AW1105" i="3"/>
  <c r="BR1106" i="3"/>
  <c r="AU1106" i="3"/>
  <c r="AT1105" i="3"/>
  <c r="BO1108" i="3"/>
  <c r="BQ1107" i="3"/>
  <c r="AF325" i="1"/>
  <c r="AF715" i="3"/>
  <c r="U713" i="3"/>
  <c r="T714" i="3"/>
  <c r="AE326" i="1"/>
  <c r="T325" i="1"/>
  <c r="U325" i="1" s="1"/>
  <c r="AR1109" i="3"/>
  <c r="AS1110" i="3"/>
  <c r="AE716" i="3"/>
  <c r="R717" i="3"/>
  <c r="S717" i="3" s="1"/>
  <c r="R327" i="1"/>
  <c r="S327" i="1" s="1"/>
  <c r="AS1106" i="1"/>
  <c r="AR1105" i="1"/>
  <c r="BR1107" i="3" l="1"/>
  <c r="AU1107" i="3"/>
  <c r="AV1107" i="3" s="1"/>
  <c r="AV1106" i="3"/>
  <c r="AT1106" i="3"/>
  <c r="AT1107" i="3" s="1"/>
  <c r="BQ1108" i="3"/>
  <c r="BO1109" i="3"/>
  <c r="AF326" i="1"/>
  <c r="AF716" i="3"/>
  <c r="U714" i="3"/>
  <c r="T715" i="3"/>
  <c r="AE327" i="1"/>
  <c r="T326" i="1"/>
  <c r="U326" i="1" s="1"/>
  <c r="AE717" i="3"/>
  <c r="R718" i="3"/>
  <c r="S718" i="3" s="1"/>
  <c r="AR1110" i="3"/>
  <c r="AS1111" i="3"/>
  <c r="R328" i="1"/>
  <c r="S328" i="1" s="1"/>
  <c r="AS1107" i="1"/>
  <c r="AR1106" i="1"/>
  <c r="BJ95" i="3" l="1"/>
  <c r="AW1106" i="3"/>
  <c r="BR1108" i="3"/>
  <c r="AU1108" i="3"/>
  <c r="AV1108" i="3" s="1"/>
  <c r="BK95" i="3"/>
  <c r="AW1107" i="3"/>
  <c r="BO1110" i="3"/>
  <c r="BQ1109" i="3"/>
  <c r="AF327" i="1"/>
  <c r="AF717" i="3"/>
  <c r="U715" i="3"/>
  <c r="T716" i="3"/>
  <c r="AE328" i="1"/>
  <c r="T327" i="1"/>
  <c r="U327" i="1" s="1"/>
  <c r="AR1111" i="3"/>
  <c r="AS1112" i="3"/>
  <c r="AE718" i="3"/>
  <c r="R719" i="3"/>
  <c r="S719" i="3" s="1"/>
  <c r="R329" i="1"/>
  <c r="S329" i="1" s="1"/>
  <c r="AS1108" i="1"/>
  <c r="AR1107" i="1"/>
  <c r="AZ96" i="3" l="1"/>
  <c r="AW1108" i="3"/>
  <c r="BM95" i="3"/>
  <c r="BL95" i="3"/>
  <c r="BR1109" i="3"/>
  <c r="AU1109" i="3"/>
  <c r="AV1109" i="3" s="1"/>
  <c r="AT1108" i="3"/>
  <c r="BO1111" i="3"/>
  <c r="BQ1110" i="3"/>
  <c r="AF328" i="1"/>
  <c r="AF718" i="3"/>
  <c r="U716" i="3"/>
  <c r="T717" i="3"/>
  <c r="AE329" i="1"/>
  <c r="T328" i="1"/>
  <c r="U328" i="1" s="1"/>
  <c r="AE719" i="3"/>
  <c r="R720" i="3"/>
  <c r="S720" i="3" s="1"/>
  <c r="AR1112" i="3"/>
  <c r="AS1113" i="3"/>
  <c r="R330" i="1"/>
  <c r="S330" i="1" s="1"/>
  <c r="AS1109" i="1"/>
  <c r="AR1108" i="1"/>
  <c r="AT1109" i="3" l="1"/>
  <c r="BA96" i="3"/>
  <c r="AW1109" i="3"/>
  <c r="BR1110" i="3"/>
  <c r="AU1110" i="3"/>
  <c r="BO1112" i="3"/>
  <c r="BQ1111" i="3"/>
  <c r="AF329" i="1"/>
  <c r="AF719" i="3"/>
  <c r="U717" i="3"/>
  <c r="T718" i="3"/>
  <c r="AE330" i="1"/>
  <c r="T329" i="1"/>
  <c r="U329" i="1" s="1"/>
  <c r="AR1113" i="3"/>
  <c r="AS1114" i="3"/>
  <c r="AE720" i="3"/>
  <c r="R721" i="3"/>
  <c r="S721" i="3" s="1"/>
  <c r="R331" i="1"/>
  <c r="S331" i="1" s="1"/>
  <c r="AS1110" i="1"/>
  <c r="AR1109" i="1"/>
  <c r="BR1111" i="3" l="1"/>
  <c r="AU1111" i="3"/>
  <c r="AV1111" i="3" s="1"/>
  <c r="AT1110" i="3"/>
  <c r="AV1110" i="3"/>
  <c r="BO1113" i="3"/>
  <c r="BQ1112" i="3"/>
  <c r="AF330" i="1"/>
  <c r="AF720" i="3"/>
  <c r="U718" i="3"/>
  <c r="T719" i="3"/>
  <c r="AE331" i="1"/>
  <c r="T330" i="1"/>
  <c r="U330" i="1" s="1"/>
  <c r="R722" i="3"/>
  <c r="S722" i="3" s="1"/>
  <c r="AE721" i="3"/>
  <c r="AR1114" i="3"/>
  <c r="AS1115" i="3"/>
  <c r="R332" i="1"/>
  <c r="S332" i="1" s="1"/>
  <c r="AS1111" i="1"/>
  <c r="AR1110" i="1"/>
  <c r="BR1112" i="3" l="1"/>
  <c r="AU1112" i="3"/>
  <c r="BB96" i="3"/>
  <c r="AW1110" i="3"/>
  <c r="AT1111" i="3"/>
  <c r="BC96" i="3"/>
  <c r="AW1111" i="3"/>
  <c r="BO1114" i="3"/>
  <c r="BQ1113" i="3"/>
  <c r="AF331" i="1"/>
  <c r="AF721" i="3"/>
  <c r="U719" i="3"/>
  <c r="T720" i="3"/>
  <c r="AE332" i="1"/>
  <c r="T331" i="1"/>
  <c r="U331" i="1" s="1"/>
  <c r="AR1115" i="3"/>
  <c r="AS1116" i="3"/>
  <c r="AE722" i="3"/>
  <c r="R723" i="3"/>
  <c r="S723" i="3" s="1"/>
  <c r="R333" i="1"/>
  <c r="S333" i="1" s="1"/>
  <c r="AS1112" i="1"/>
  <c r="AR1111" i="1"/>
  <c r="AT1112" i="3" l="1"/>
  <c r="AV1112" i="3"/>
  <c r="BR1113" i="3"/>
  <c r="AU1113" i="3"/>
  <c r="AV1113" i="3" s="1"/>
  <c r="BQ1114" i="3"/>
  <c r="BO1115" i="3"/>
  <c r="AF332" i="1"/>
  <c r="AF722" i="3"/>
  <c r="U720" i="3"/>
  <c r="T721" i="3"/>
  <c r="AE333" i="1"/>
  <c r="T332" i="1"/>
  <c r="U332" i="1" s="1"/>
  <c r="AS1117" i="3"/>
  <c r="AR1116" i="3"/>
  <c r="AE723" i="3"/>
  <c r="R724" i="3"/>
  <c r="S724" i="3" s="1"/>
  <c r="R334" i="1"/>
  <c r="S334" i="1" s="1"/>
  <c r="AS1113" i="1"/>
  <c r="AR1112" i="1"/>
  <c r="BR1114" i="3" l="1"/>
  <c r="AU1114" i="3"/>
  <c r="BE96" i="3"/>
  <c r="AW1113" i="3"/>
  <c r="AW1112" i="3"/>
  <c r="BD96" i="3"/>
  <c r="AT1113" i="3"/>
  <c r="BO1116" i="3"/>
  <c r="BQ1115" i="3"/>
  <c r="AF333" i="1"/>
  <c r="AF723" i="3"/>
  <c r="U721" i="3"/>
  <c r="T722" i="3"/>
  <c r="AE334" i="1"/>
  <c r="T333" i="1"/>
  <c r="U333" i="1" s="1"/>
  <c r="AE724" i="3"/>
  <c r="R725" i="3"/>
  <c r="S725" i="3" s="1"/>
  <c r="AR1117" i="3"/>
  <c r="AS1118" i="3"/>
  <c r="R335" i="1"/>
  <c r="S335" i="1" s="1"/>
  <c r="AS1114" i="1"/>
  <c r="AR1113" i="1"/>
  <c r="AV1114" i="3" l="1"/>
  <c r="AT1114" i="3"/>
  <c r="BR1115" i="3"/>
  <c r="AU1115" i="3"/>
  <c r="AV1115" i="3" s="1"/>
  <c r="BQ1116" i="3"/>
  <c r="BO1117" i="3"/>
  <c r="AF334" i="1"/>
  <c r="AF724" i="3"/>
  <c r="U722" i="3"/>
  <c r="T723" i="3"/>
  <c r="AE335" i="1"/>
  <c r="T334" i="1"/>
  <c r="U334" i="1" s="1"/>
  <c r="AR1118" i="3"/>
  <c r="AS1119" i="3"/>
  <c r="AE725" i="3"/>
  <c r="R726" i="3"/>
  <c r="S726" i="3" s="1"/>
  <c r="R336" i="1"/>
  <c r="S336" i="1" s="1"/>
  <c r="AS1115" i="1"/>
  <c r="AR1114" i="1"/>
  <c r="AT1115" i="3" l="1"/>
  <c r="BG96" i="3"/>
  <c r="AW1115" i="3"/>
  <c r="BR1116" i="3"/>
  <c r="AU1116" i="3"/>
  <c r="AV1116" i="3" s="1"/>
  <c r="BF96" i="3"/>
  <c r="AW1114" i="3"/>
  <c r="BQ1117" i="3"/>
  <c r="BO1118" i="3"/>
  <c r="AF335" i="1"/>
  <c r="AF725" i="3"/>
  <c r="U723" i="3"/>
  <c r="T724" i="3"/>
  <c r="AE336" i="1"/>
  <c r="T335" i="1"/>
  <c r="U335" i="1" s="1"/>
  <c r="AE726" i="3"/>
  <c r="R727" i="3"/>
  <c r="S727" i="3" s="1"/>
  <c r="AR1119" i="3"/>
  <c r="AS1120" i="3"/>
  <c r="R337" i="1"/>
  <c r="S337" i="1" s="1"/>
  <c r="AS1116" i="1"/>
  <c r="AR1115" i="1"/>
  <c r="BH96" i="3" l="1"/>
  <c r="AW1116" i="3"/>
  <c r="AT1116" i="3"/>
  <c r="BR1117" i="3"/>
  <c r="AU1117" i="3"/>
  <c r="AV1117" i="3" s="1"/>
  <c r="BO1119" i="3"/>
  <c r="BQ1118" i="3"/>
  <c r="AF336" i="1"/>
  <c r="AF726" i="3"/>
  <c r="U724" i="3"/>
  <c r="T725" i="3"/>
  <c r="AE337" i="1"/>
  <c r="T336" i="1"/>
  <c r="U336" i="1" s="1"/>
  <c r="AS1121" i="3"/>
  <c r="AR1120" i="3"/>
  <c r="AE727" i="3"/>
  <c r="R728" i="3"/>
  <c r="S728" i="3" s="1"/>
  <c r="R338" i="1"/>
  <c r="S338" i="1" s="1"/>
  <c r="AS1117" i="1"/>
  <c r="AR1116" i="1"/>
  <c r="BR1118" i="3" l="1"/>
  <c r="AU1118" i="3"/>
  <c r="BI96" i="3"/>
  <c r="AW1117" i="3"/>
  <c r="AT1117" i="3"/>
  <c r="BO1120" i="3"/>
  <c r="BQ1119" i="3"/>
  <c r="AF337" i="1"/>
  <c r="AF727" i="3"/>
  <c r="U725" i="3"/>
  <c r="T726" i="3"/>
  <c r="AE338" i="1"/>
  <c r="T337" i="1"/>
  <c r="U337" i="1" s="1"/>
  <c r="AR1121" i="3"/>
  <c r="AS1122" i="3"/>
  <c r="AE728" i="3"/>
  <c r="R729" i="3"/>
  <c r="S729" i="3" s="1"/>
  <c r="R339" i="1"/>
  <c r="S339" i="1" s="1"/>
  <c r="AS1118" i="1"/>
  <c r="AR1117" i="1"/>
  <c r="BR1119" i="3" l="1"/>
  <c r="AU1119" i="3"/>
  <c r="AV1119" i="3" s="1"/>
  <c r="AT1118" i="3"/>
  <c r="AV1118" i="3"/>
  <c r="BO1121" i="3"/>
  <c r="BQ1120" i="3"/>
  <c r="AF338" i="1"/>
  <c r="AF728" i="3"/>
  <c r="U726" i="3"/>
  <c r="T727" i="3"/>
  <c r="AE339" i="1"/>
  <c r="T338" i="1"/>
  <c r="U338" i="1" s="1"/>
  <c r="R730" i="3"/>
  <c r="S730" i="3" s="1"/>
  <c r="AE729" i="3"/>
  <c r="AR1122" i="3"/>
  <c r="AS1123" i="3"/>
  <c r="R340" i="1"/>
  <c r="S340" i="1" s="1"/>
  <c r="AS1119" i="1"/>
  <c r="AR1118" i="1"/>
  <c r="AT1119" i="3" l="1"/>
  <c r="BJ96" i="3"/>
  <c r="AW1118" i="3"/>
  <c r="BK96" i="3"/>
  <c r="BL96" i="3" s="1"/>
  <c r="AW1119" i="3"/>
  <c r="BR1120" i="3"/>
  <c r="AU1120" i="3"/>
  <c r="BO1122" i="3"/>
  <c r="BQ1121" i="3"/>
  <c r="AF339" i="1"/>
  <c r="AF729" i="3"/>
  <c r="U727" i="3"/>
  <c r="T728" i="3"/>
  <c r="AE340" i="1"/>
  <c r="T339" i="1"/>
  <c r="U339" i="1" s="1"/>
  <c r="AS1124" i="3"/>
  <c r="AR1123" i="3"/>
  <c r="AE730" i="3"/>
  <c r="R731" i="3"/>
  <c r="S731" i="3" s="1"/>
  <c r="R341" i="1"/>
  <c r="S341" i="1" s="1"/>
  <c r="AS1120" i="1"/>
  <c r="AR1119" i="1"/>
  <c r="AT1120" i="3" l="1"/>
  <c r="AV1120" i="3"/>
  <c r="BR1121" i="3"/>
  <c r="AU1121" i="3"/>
  <c r="AV1121" i="3" s="1"/>
  <c r="BM96" i="3"/>
  <c r="BO1123" i="3"/>
  <c r="BQ1122" i="3"/>
  <c r="AF340" i="1"/>
  <c r="AF730" i="3"/>
  <c r="U728" i="3"/>
  <c r="T729" i="3"/>
  <c r="AE341" i="1"/>
  <c r="T340" i="1"/>
  <c r="U340" i="1" s="1"/>
  <c r="AE731" i="3"/>
  <c r="R732" i="3"/>
  <c r="S732" i="3" s="1"/>
  <c r="AR1124" i="3"/>
  <c r="AS1125" i="3"/>
  <c r="R342" i="1"/>
  <c r="S342" i="1" s="1"/>
  <c r="AS1121" i="1"/>
  <c r="AR1120" i="1"/>
  <c r="BR1122" i="3" l="1"/>
  <c r="AU1122" i="3"/>
  <c r="BA97" i="3"/>
  <c r="AW1121" i="3"/>
  <c r="AZ97" i="3"/>
  <c r="AW1120" i="3"/>
  <c r="AT1121" i="3"/>
  <c r="BQ1123" i="3"/>
  <c r="BO1124" i="3"/>
  <c r="AF341" i="1"/>
  <c r="AF731" i="3"/>
  <c r="U729" i="3"/>
  <c r="T730" i="3"/>
  <c r="AE342" i="1"/>
  <c r="T341" i="1"/>
  <c r="U341" i="1" s="1"/>
  <c r="R733" i="3"/>
  <c r="S733" i="3" s="1"/>
  <c r="AE732" i="3"/>
  <c r="AR1125" i="3"/>
  <c r="AS1126" i="3"/>
  <c r="R343" i="1"/>
  <c r="S343" i="1" s="1"/>
  <c r="AS1122" i="1"/>
  <c r="AR1121" i="1"/>
  <c r="BR1123" i="3" l="1"/>
  <c r="AU1123" i="3"/>
  <c r="AV1123" i="3" s="1"/>
  <c r="AT1122" i="3"/>
  <c r="AV1122" i="3"/>
  <c r="BQ1124" i="3"/>
  <c r="BO1125" i="3"/>
  <c r="AF342" i="1"/>
  <c r="AF732" i="3"/>
  <c r="U730" i="3"/>
  <c r="T731" i="3"/>
  <c r="AE343" i="1"/>
  <c r="T342" i="1"/>
  <c r="U342" i="1" s="1"/>
  <c r="R734" i="3"/>
  <c r="S734" i="3" s="1"/>
  <c r="AE733" i="3"/>
  <c r="AR1126" i="3"/>
  <c r="AS1127" i="3"/>
  <c r="R344" i="1"/>
  <c r="S344" i="1" s="1"/>
  <c r="AS1123" i="1"/>
  <c r="AR1122" i="1"/>
  <c r="AT1123" i="3" l="1"/>
  <c r="BC97" i="3"/>
  <c r="AW1123" i="3"/>
  <c r="BR1124" i="3"/>
  <c r="AU1124" i="3"/>
  <c r="BB97" i="3"/>
  <c r="AW1122" i="3"/>
  <c r="BO1126" i="3"/>
  <c r="BQ1125" i="3"/>
  <c r="AF343" i="1"/>
  <c r="AF733" i="3"/>
  <c r="U731" i="3"/>
  <c r="T732" i="3"/>
  <c r="AE344" i="1"/>
  <c r="T343" i="1"/>
  <c r="U343" i="1" s="1"/>
  <c r="AS1128" i="3"/>
  <c r="AR1127" i="3"/>
  <c r="AE734" i="3"/>
  <c r="R735" i="3"/>
  <c r="S735" i="3" s="1"/>
  <c r="R345" i="1"/>
  <c r="S345" i="1" s="1"/>
  <c r="AS1124" i="1"/>
  <c r="AR1123" i="1"/>
  <c r="BR1125" i="3" l="1"/>
  <c r="AU1125" i="3"/>
  <c r="AV1125" i="3" s="1"/>
  <c r="AT1124" i="3"/>
  <c r="AV1124" i="3"/>
  <c r="BO1127" i="3"/>
  <c r="BQ1126" i="3"/>
  <c r="AF344" i="1"/>
  <c r="AF734" i="3"/>
  <c r="U732" i="3"/>
  <c r="T733" i="3"/>
  <c r="AE345" i="1"/>
  <c r="T344" i="1"/>
  <c r="U344" i="1" s="1"/>
  <c r="AE735" i="3"/>
  <c r="R736" i="3"/>
  <c r="S736" i="3" s="1"/>
  <c r="AR1128" i="3"/>
  <c r="AS1129" i="3"/>
  <c r="R346" i="1"/>
  <c r="S346" i="1" s="1"/>
  <c r="AS1125" i="1"/>
  <c r="AR1124" i="1"/>
  <c r="AT1125" i="3" l="1"/>
  <c r="BD97" i="3"/>
  <c r="AW1124" i="3"/>
  <c r="BE97" i="3"/>
  <c r="AW1125" i="3"/>
  <c r="BR1126" i="3"/>
  <c r="AU1126" i="3"/>
  <c r="BO1128" i="3"/>
  <c r="BQ1127" i="3"/>
  <c r="AF345" i="1"/>
  <c r="AF735" i="3"/>
  <c r="U733" i="3"/>
  <c r="T734" i="3"/>
  <c r="AE346" i="1"/>
  <c r="T345" i="1"/>
  <c r="U345" i="1" s="1"/>
  <c r="AR1129" i="3"/>
  <c r="AS1130" i="3"/>
  <c r="R737" i="3"/>
  <c r="S737" i="3" s="1"/>
  <c r="AE736" i="3"/>
  <c r="R347" i="1"/>
  <c r="S347" i="1" s="1"/>
  <c r="AS1126" i="1"/>
  <c r="AR1125" i="1"/>
  <c r="AV1126" i="3" l="1"/>
  <c r="AT1126" i="3"/>
  <c r="BR1127" i="3"/>
  <c r="AU1127" i="3"/>
  <c r="AV1127" i="3" s="1"/>
  <c r="BO1129" i="3"/>
  <c r="BQ1128" i="3"/>
  <c r="AF346" i="1"/>
  <c r="AF736" i="3"/>
  <c r="U734" i="3"/>
  <c r="T735" i="3"/>
  <c r="AE347" i="1"/>
  <c r="T346" i="1"/>
  <c r="U346" i="1" s="1"/>
  <c r="R738" i="3"/>
  <c r="S738" i="3" s="1"/>
  <c r="AE737" i="3"/>
  <c r="AR1130" i="3"/>
  <c r="AS1131" i="3"/>
  <c r="R348" i="1"/>
  <c r="S348" i="1" s="1"/>
  <c r="AS1127" i="1"/>
  <c r="AR1126" i="1"/>
  <c r="BR1128" i="3" l="1"/>
  <c r="AU1128" i="3"/>
  <c r="AV1128" i="3" s="1"/>
  <c r="BG97" i="3"/>
  <c r="AW1127" i="3"/>
  <c r="AT1127" i="3"/>
  <c r="BF97" i="3"/>
  <c r="AW1126" i="3"/>
  <c r="BO1130" i="3"/>
  <c r="BQ1129" i="3"/>
  <c r="AF347" i="1"/>
  <c r="AF737" i="3"/>
  <c r="U735" i="3"/>
  <c r="T736" i="3"/>
  <c r="AE348" i="1"/>
  <c r="T347" i="1"/>
  <c r="U347" i="1" s="1"/>
  <c r="AR1131" i="3"/>
  <c r="AS1132" i="3"/>
  <c r="R739" i="3"/>
  <c r="S739" i="3" s="1"/>
  <c r="AE738" i="3"/>
  <c r="R349" i="1"/>
  <c r="S349" i="1" s="1"/>
  <c r="AS1128" i="1"/>
  <c r="AR1127" i="1"/>
  <c r="AT1128" i="3" l="1"/>
  <c r="BH97" i="3"/>
  <c r="AW1128" i="3"/>
  <c r="BR1129" i="3"/>
  <c r="AU1129" i="3"/>
  <c r="AV1129" i="3" s="1"/>
  <c r="BO1131" i="3"/>
  <c r="BQ1130" i="3"/>
  <c r="AF348" i="1"/>
  <c r="AF738" i="3"/>
  <c r="U736" i="3"/>
  <c r="T737" i="3"/>
  <c r="AE349" i="1"/>
  <c r="T348" i="1"/>
  <c r="U348" i="1" s="1"/>
  <c r="AS1133" i="3"/>
  <c r="AR1132" i="3"/>
  <c r="AE739" i="3"/>
  <c r="R740" i="3"/>
  <c r="S740" i="3" s="1"/>
  <c r="R350" i="1"/>
  <c r="S350" i="1" s="1"/>
  <c r="AS1129" i="1"/>
  <c r="AR1128" i="1"/>
  <c r="AT1129" i="3" l="1"/>
  <c r="BI97" i="3"/>
  <c r="AW1129" i="3"/>
  <c r="BR1130" i="3"/>
  <c r="AU1130" i="3"/>
  <c r="BO1132" i="3"/>
  <c r="BQ1131" i="3"/>
  <c r="AF349" i="1"/>
  <c r="AF739" i="3"/>
  <c r="U737" i="3"/>
  <c r="T738" i="3"/>
  <c r="AE350" i="1"/>
  <c r="T349" i="1"/>
  <c r="U349" i="1" s="1"/>
  <c r="R741" i="3"/>
  <c r="S741" i="3" s="1"/>
  <c r="AE740" i="3"/>
  <c r="AR1133" i="3"/>
  <c r="AS1134" i="3"/>
  <c r="R351" i="1"/>
  <c r="S351" i="1" s="1"/>
  <c r="AS1130" i="1"/>
  <c r="AR1129" i="1"/>
  <c r="AV1130" i="3" l="1"/>
  <c r="AT1130" i="3"/>
  <c r="BR1131" i="3"/>
  <c r="AU1131" i="3"/>
  <c r="AV1131" i="3" s="1"/>
  <c r="BO1133" i="3"/>
  <c r="BQ1132" i="3"/>
  <c r="AF350" i="1"/>
  <c r="AF740" i="3"/>
  <c r="U738" i="3"/>
  <c r="T739" i="3"/>
  <c r="AE351" i="1"/>
  <c r="T350" i="1"/>
  <c r="U350" i="1" s="1"/>
  <c r="AR1134" i="3"/>
  <c r="AS1135" i="3"/>
  <c r="R742" i="3"/>
  <c r="S742" i="3" s="1"/>
  <c r="AE741" i="3"/>
  <c r="R352" i="1"/>
  <c r="S352" i="1" s="1"/>
  <c r="AS1131" i="1"/>
  <c r="AR1130" i="1"/>
  <c r="BR1132" i="3" l="1"/>
  <c r="AU1132" i="3"/>
  <c r="AV1132" i="3" s="1"/>
  <c r="BK97" i="3"/>
  <c r="AW1131" i="3"/>
  <c r="AT1131" i="3"/>
  <c r="BJ97" i="3"/>
  <c r="AW1130" i="3"/>
  <c r="BQ1133" i="3"/>
  <c r="BO1134" i="3"/>
  <c r="AF351" i="1"/>
  <c r="AF741" i="3"/>
  <c r="U739" i="3"/>
  <c r="T740" i="3"/>
  <c r="AE352" i="1"/>
  <c r="T351" i="1"/>
  <c r="U351" i="1" s="1"/>
  <c r="R743" i="3"/>
  <c r="S743" i="3" s="1"/>
  <c r="AE742" i="3"/>
  <c r="AR1135" i="3"/>
  <c r="AS1136" i="3"/>
  <c r="R353" i="1"/>
  <c r="S353" i="1" s="1"/>
  <c r="AS1132" i="1"/>
  <c r="AR1131" i="1"/>
  <c r="AT1132" i="3" l="1"/>
  <c r="BR1133" i="3"/>
  <c r="AU1133" i="3"/>
  <c r="AV1133" i="3" s="1"/>
  <c r="BL97" i="3"/>
  <c r="BM97" i="3"/>
  <c r="AZ98" i="3"/>
  <c r="AW1132" i="3"/>
  <c r="BO1135" i="3"/>
  <c r="BQ1134" i="3"/>
  <c r="AF352" i="1"/>
  <c r="AF742" i="3"/>
  <c r="U740" i="3"/>
  <c r="T741" i="3"/>
  <c r="AE353" i="1"/>
  <c r="T352" i="1"/>
  <c r="U352" i="1" s="1"/>
  <c r="AE743" i="3"/>
  <c r="R744" i="3"/>
  <c r="S744" i="3" s="1"/>
  <c r="AS1137" i="3"/>
  <c r="AR1136" i="3"/>
  <c r="R354" i="1"/>
  <c r="S354" i="1" s="1"/>
  <c r="AS1133" i="1"/>
  <c r="AR1132" i="1"/>
  <c r="BA98" i="3" l="1"/>
  <c r="AW1133" i="3"/>
  <c r="BR1134" i="3"/>
  <c r="AU1134" i="3"/>
  <c r="AT1133" i="3"/>
  <c r="BQ1135" i="3"/>
  <c r="BO1136" i="3"/>
  <c r="AF353" i="1"/>
  <c r="AF743" i="3"/>
  <c r="U741" i="3"/>
  <c r="T742" i="3"/>
  <c r="AE354" i="1"/>
  <c r="T353" i="1"/>
  <c r="U353" i="1" s="1"/>
  <c r="AR1137" i="3"/>
  <c r="AS1138" i="3"/>
  <c r="R745" i="3"/>
  <c r="S745" i="3" s="1"/>
  <c r="AE744" i="3"/>
  <c r="R355" i="1"/>
  <c r="S355" i="1" s="1"/>
  <c r="AS1134" i="1"/>
  <c r="AR1133" i="1"/>
  <c r="AT1134" i="3" l="1"/>
  <c r="AV1134" i="3"/>
  <c r="BR1135" i="3"/>
  <c r="AU1135" i="3"/>
  <c r="AV1135" i="3" s="1"/>
  <c r="BO1137" i="3"/>
  <c r="BQ1136" i="3"/>
  <c r="AF354" i="1"/>
  <c r="AF744" i="3"/>
  <c r="U742" i="3"/>
  <c r="T743" i="3"/>
  <c r="AE355" i="1"/>
  <c r="T354" i="1"/>
  <c r="U354" i="1" s="1"/>
  <c r="R746" i="3"/>
  <c r="S746" i="3" s="1"/>
  <c r="AE745" i="3"/>
  <c r="AR1138" i="3"/>
  <c r="AS1139" i="3"/>
  <c r="R356" i="1"/>
  <c r="S356" i="1" s="1"/>
  <c r="AS1135" i="1"/>
  <c r="AR1134" i="1"/>
  <c r="BC98" i="3" l="1"/>
  <c r="AW1135" i="3"/>
  <c r="BR1136" i="3"/>
  <c r="AU1136" i="3"/>
  <c r="BB98" i="3"/>
  <c r="AW1134" i="3"/>
  <c r="AT1135" i="3"/>
  <c r="BQ1137" i="3"/>
  <c r="BO1138" i="3"/>
  <c r="AF355" i="1"/>
  <c r="AF745" i="3"/>
  <c r="U743" i="3"/>
  <c r="T744" i="3"/>
  <c r="AE356" i="1"/>
  <c r="T355" i="1"/>
  <c r="U355" i="1" s="1"/>
  <c r="AS1140" i="3"/>
  <c r="AR1139" i="3"/>
  <c r="AE746" i="3"/>
  <c r="R747" i="3"/>
  <c r="S747" i="3" s="1"/>
  <c r="R357" i="1"/>
  <c r="S357" i="1" s="1"/>
  <c r="AS1136" i="1"/>
  <c r="AR1135" i="1"/>
  <c r="BR1137" i="3" l="1"/>
  <c r="AU1137" i="3"/>
  <c r="AV1137" i="3" s="1"/>
  <c r="AV1136" i="3"/>
  <c r="AT1136" i="3"/>
  <c r="AT1137" i="3" s="1"/>
  <c r="BO1139" i="3"/>
  <c r="BQ1138" i="3"/>
  <c r="AF356" i="1"/>
  <c r="AF746" i="3"/>
  <c r="U744" i="3"/>
  <c r="T745" i="3"/>
  <c r="AE357" i="1"/>
  <c r="T356" i="1"/>
  <c r="U356" i="1" s="1"/>
  <c r="R748" i="3"/>
  <c r="S748" i="3" s="1"/>
  <c r="AE747" i="3"/>
  <c r="AR1140" i="3"/>
  <c r="AS1141" i="3"/>
  <c r="R358" i="1"/>
  <c r="S358" i="1" s="1"/>
  <c r="AS1137" i="1"/>
  <c r="AR1136" i="1"/>
  <c r="BR1138" i="3" l="1"/>
  <c r="AU1138" i="3"/>
  <c r="AV1138" i="3" s="1"/>
  <c r="BD98" i="3"/>
  <c r="AW1136" i="3"/>
  <c r="AT1138" i="3"/>
  <c r="BE98" i="3"/>
  <c r="AW1137" i="3"/>
  <c r="BO1140" i="3"/>
  <c r="BQ1139" i="3"/>
  <c r="AF357" i="1"/>
  <c r="AF747" i="3"/>
  <c r="U745" i="3"/>
  <c r="T746" i="3"/>
  <c r="AE358" i="1"/>
  <c r="T357" i="1"/>
  <c r="U357" i="1" s="1"/>
  <c r="R749" i="3"/>
  <c r="S749" i="3" s="1"/>
  <c r="AE748" i="3"/>
  <c r="AR1141" i="3"/>
  <c r="AS1142" i="3"/>
  <c r="R359" i="1"/>
  <c r="S359" i="1" s="1"/>
  <c r="AS1138" i="1"/>
  <c r="AR1137" i="1"/>
  <c r="AW1138" i="3" l="1"/>
  <c r="BF98" i="3"/>
  <c r="BR1139" i="3"/>
  <c r="AU1139" i="3"/>
  <c r="AV1139" i="3" s="1"/>
  <c r="BO1141" i="3"/>
  <c r="BQ1140" i="3"/>
  <c r="AF358" i="1"/>
  <c r="AF748" i="3"/>
  <c r="U746" i="3"/>
  <c r="T747" i="3"/>
  <c r="AE359" i="1"/>
  <c r="T358" i="1"/>
  <c r="U358" i="1" s="1"/>
  <c r="R750" i="3"/>
  <c r="S750" i="3" s="1"/>
  <c r="AE749" i="3"/>
  <c r="AR1142" i="3"/>
  <c r="AS1143" i="3"/>
  <c r="R360" i="1"/>
  <c r="S360" i="1" s="1"/>
  <c r="AS1139" i="1"/>
  <c r="AR1138" i="1"/>
  <c r="BG98" i="3" l="1"/>
  <c r="AW1139" i="3"/>
  <c r="BR1140" i="3"/>
  <c r="AU1140" i="3"/>
  <c r="AT1139" i="3"/>
  <c r="BQ1141" i="3"/>
  <c r="BO1142" i="3"/>
  <c r="AF359" i="1"/>
  <c r="AF749" i="3"/>
  <c r="U747" i="3"/>
  <c r="T748" i="3"/>
  <c r="AE360" i="1"/>
  <c r="T359" i="1"/>
  <c r="U359" i="1" s="1"/>
  <c r="AS1144" i="3"/>
  <c r="AR1143" i="3"/>
  <c r="AE750" i="3"/>
  <c r="R751" i="3"/>
  <c r="S751" i="3" s="1"/>
  <c r="R361" i="1"/>
  <c r="S361" i="1" s="1"/>
  <c r="AS1140" i="1"/>
  <c r="AR1139" i="1"/>
  <c r="BR1141" i="3" l="1"/>
  <c r="AU1141" i="3"/>
  <c r="AV1141" i="3" s="1"/>
  <c r="AV1140" i="3"/>
  <c r="AT1140" i="3"/>
  <c r="AT1141" i="3" s="1"/>
  <c r="BO1143" i="3"/>
  <c r="BQ1142" i="3"/>
  <c r="AF360" i="1"/>
  <c r="AF750" i="3"/>
  <c r="U748" i="3"/>
  <c r="T749" i="3"/>
  <c r="AE361" i="1"/>
  <c r="T360" i="1"/>
  <c r="U360" i="1" s="1"/>
  <c r="AR1144" i="3"/>
  <c r="AS1145" i="3"/>
  <c r="AE751" i="3"/>
  <c r="R752" i="3"/>
  <c r="S752" i="3" s="1"/>
  <c r="R362" i="1"/>
  <c r="S362" i="1" s="1"/>
  <c r="AS1141" i="1"/>
  <c r="AR1140" i="1"/>
  <c r="BR1142" i="3" l="1"/>
  <c r="AU1142" i="3"/>
  <c r="BH98" i="3"/>
  <c r="AW1140" i="3"/>
  <c r="BI98" i="3"/>
  <c r="AW1141" i="3"/>
  <c r="BO1144" i="3"/>
  <c r="BQ1143" i="3"/>
  <c r="AF361" i="1"/>
  <c r="AF751" i="3"/>
  <c r="U749" i="3"/>
  <c r="T750" i="3"/>
  <c r="AE362" i="1"/>
  <c r="T361" i="1"/>
  <c r="U361" i="1" s="1"/>
  <c r="R753" i="3"/>
  <c r="S753" i="3" s="1"/>
  <c r="AE752" i="3"/>
  <c r="AR1145" i="3"/>
  <c r="AS1146" i="3"/>
  <c r="R363" i="1"/>
  <c r="S363" i="1" s="1"/>
  <c r="AS1142" i="1"/>
  <c r="AR1141" i="1"/>
  <c r="BR1143" i="3" l="1"/>
  <c r="AU1143" i="3"/>
  <c r="AV1143" i="3" s="1"/>
  <c r="AT1142" i="3"/>
  <c r="AV1142" i="3"/>
  <c r="BO1145" i="3"/>
  <c r="BQ1144" i="3"/>
  <c r="AF362" i="1"/>
  <c r="AF752" i="3"/>
  <c r="U750" i="3"/>
  <c r="T751" i="3"/>
  <c r="AE363" i="1"/>
  <c r="T362" i="1"/>
  <c r="U362" i="1" s="1"/>
  <c r="AR1146" i="3"/>
  <c r="AS1147" i="3"/>
  <c r="R754" i="3"/>
  <c r="S754" i="3" s="1"/>
  <c r="AE753" i="3"/>
  <c r="R364" i="1"/>
  <c r="S364" i="1" s="1"/>
  <c r="AS1143" i="1"/>
  <c r="AR1142" i="1"/>
  <c r="BR1144" i="3" l="1"/>
  <c r="AU1144" i="3"/>
  <c r="AV1144" i="3" s="1"/>
  <c r="AT1143" i="3"/>
  <c r="BK98" i="3"/>
  <c r="AW1143" i="3"/>
  <c r="BJ98" i="3"/>
  <c r="AW1142" i="3"/>
  <c r="BQ1145" i="3"/>
  <c r="BO1146" i="3"/>
  <c r="AF363" i="1"/>
  <c r="AF753" i="3"/>
  <c r="U751" i="3"/>
  <c r="T752" i="3"/>
  <c r="AE364" i="1"/>
  <c r="T363" i="1"/>
  <c r="U363" i="1" s="1"/>
  <c r="AE754" i="3"/>
  <c r="R755" i="3"/>
  <c r="S755" i="3" s="1"/>
  <c r="AR1147" i="3"/>
  <c r="AS1148" i="3"/>
  <c r="R365" i="1"/>
  <c r="S365" i="1" s="1"/>
  <c r="AS1144" i="1"/>
  <c r="AR1143" i="1"/>
  <c r="AT1144" i="3" l="1"/>
  <c r="BL98" i="3"/>
  <c r="BM98" i="3"/>
  <c r="AZ99" i="3"/>
  <c r="AW1144" i="3"/>
  <c r="BR1145" i="3"/>
  <c r="AU1145" i="3"/>
  <c r="AV1145" i="3" s="1"/>
  <c r="BO1147" i="3"/>
  <c r="BQ1146" i="3"/>
  <c r="AF364" i="1"/>
  <c r="AF754" i="3"/>
  <c r="U752" i="3"/>
  <c r="T753" i="3"/>
  <c r="AE365" i="1"/>
  <c r="T364" i="1"/>
  <c r="U364" i="1" s="1"/>
  <c r="AS1149" i="3"/>
  <c r="AR1148" i="3"/>
  <c r="AE755" i="3"/>
  <c r="R756" i="3"/>
  <c r="S756" i="3" s="1"/>
  <c r="R366" i="1"/>
  <c r="S366" i="1" s="1"/>
  <c r="AS1145" i="1"/>
  <c r="AR1144" i="1"/>
  <c r="BA99" i="3" l="1"/>
  <c r="AW1145" i="3"/>
  <c r="BR1146" i="3"/>
  <c r="AU1146" i="3"/>
  <c r="AT1145" i="3"/>
  <c r="BO1148" i="3"/>
  <c r="BQ1147" i="3"/>
  <c r="AF365" i="1"/>
  <c r="AF755" i="3"/>
  <c r="U753" i="3"/>
  <c r="T754" i="3"/>
  <c r="AE366" i="1"/>
  <c r="T365" i="1"/>
  <c r="U365" i="1" s="1"/>
  <c r="AR1149" i="3"/>
  <c r="AS1150" i="3"/>
  <c r="R757" i="3"/>
  <c r="S757" i="3" s="1"/>
  <c r="AE756" i="3"/>
  <c r="R367" i="1"/>
  <c r="S367" i="1" s="1"/>
  <c r="AS1146" i="1"/>
  <c r="AR1145" i="1"/>
  <c r="BR1147" i="3" l="1"/>
  <c r="AU1147" i="3"/>
  <c r="AV1147" i="3" s="1"/>
  <c r="AT1146" i="3"/>
  <c r="AV1146" i="3"/>
  <c r="BO1149" i="3"/>
  <c r="BQ1148" i="3"/>
  <c r="AF366" i="1"/>
  <c r="AF756" i="3"/>
  <c r="U754" i="3"/>
  <c r="T755" i="3"/>
  <c r="AE367" i="1"/>
  <c r="T366" i="1"/>
  <c r="U366" i="1" s="1"/>
  <c r="AS1151" i="3"/>
  <c r="AR1150" i="3"/>
  <c r="R758" i="3"/>
  <c r="S758" i="3" s="1"/>
  <c r="AE757" i="3"/>
  <c r="R368" i="1"/>
  <c r="S368" i="1" s="1"/>
  <c r="AS1147" i="1"/>
  <c r="AR1146" i="1"/>
  <c r="AT1147" i="3" l="1"/>
  <c r="BR1148" i="3"/>
  <c r="AU1148" i="3"/>
  <c r="BC99" i="3"/>
  <c r="AW1147" i="3"/>
  <c r="BB99" i="3"/>
  <c r="AW1146" i="3"/>
  <c r="BO1150" i="3"/>
  <c r="BQ1149" i="3"/>
  <c r="AF367" i="1"/>
  <c r="AF757" i="3"/>
  <c r="U755" i="3"/>
  <c r="T756" i="3"/>
  <c r="AE368" i="1"/>
  <c r="T367" i="1"/>
  <c r="U367" i="1" s="1"/>
  <c r="R759" i="3"/>
  <c r="S759" i="3" s="1"/>
  <c r="AE758" i="3"/>
  <c r="AR1151" i="3"/>
  <c r="AS1152" i="3"/>
  <c r="R369" i="1"/>
  <c r="S369" i="1" s="1"/>
  <c r="AS1148" i="1"/>
  <c r="AR1147" i="1"/>
  <c r="BR1149" i="3" l="1"/>
  <c r="AU1149" i="3"/>
  <c r="AV1149" i="3" s="1"/>
  <c r="AT1148" i="3"/>
  <c r="AV1148" i="3"/>
  <c r="BO1151" i="3"/>
  <c r="BQ1150" i="3"/>
  <c r="AF368" i="1"/>
  <c r="AF758" i="3"/>
  <c r="U756" i="3"/>
  <c r="T757" i="3"/>
  <c r="AE369" i="1"/>
  <c r="T368" i="1"/>
  <c r="U368" i="1" s="1"/>
  <c r="AR1152" i="3"/>
  <c r="AS1153" i="3"/>
  <c r="AE759" i="3"/>
  <c r="R760" i="3"/>
  <c r="S760" i="3" s="1"/>
  <c r="R370" i="1"/>
  <c r="S370" i="1" s="1"/>
  <c r="AS1149" i="1"/>
  <c r="AR1148" i="1"/>
  <c r="AT1149" i="3" l="1"/>
  <c r="BR1150" i="3"/>
  <c r="AU1150" i="3"/>
  <c r="BD99" i="3"/>
  <c r="AW1148" i="3"/>
  <c r="BE99" i="3"/>
  <c r="AW1149" i="3"/>
  <c r="BQ1151" i="3"/>
  <c r="BO1152" i="3"/>
  <c r="AF369" i="1"/>
  <c r="AF759" i="3"/>
  <c r="U757" i="3"/>
  <c r="T758" i="3"/>
  <c r="AE370" i="1"/>
  <c r="T369" i="1"/>
  <c r="U369" i="1" s="1"/>
  <c r="AR1153" i="3"/>
  <c r="AS1154" i="3"/>
  <c r="R761" i="3"/>
  <c r="S761" i="3" s="1"/>
  <c r="AE760" i="3"/>
  <c r="R371" i="1"/>
  <c r="S371" i="1" s="1"/>
  <c r="AS1150" i="1"/>
  <c r="AR1149" i="1"/>
  <c r="AV1150" i="3" l="1"/>
  <c r="AT1150" i="3"/>
  <c r="BR1151" i="3"/>
  <c r="AU1151" i="3"/>
  <c r="AV1151" i="3" s="1"/>
  <c r="BO1153" i="3"/>
  <c r="BQ1152" i="3"/>
  <c r="AF370" i="1"/>
  <c r="AF760" i="3"/>
  <c r="U758" i="3"/>
  <c r="T759" i="3"/>
  <c r="AE371" i="1"/>
  <c r="T370" i="1"/>
  <c r="U370" i="1" s="1"/>
  <c r="R762" i="3"/>
  <c r="S762" i="3" s="1"/>
  <c r="AE761" i="3"/>
  <c r="AR1154" i="3"/>
  <c r="AS1155" i="3"/>
  <c r="R372" i="1"/>
  <c r="S372" i="1" s="1"/>
  <c r="AS1151" i="1"/>
  <c r="AR1150" i="1"/>
  <c r="BR1152" i="3" l="1"/>
  <c r="AU1152" i="3"/>
  <c r="AV1152" i="3" s="1"/>
  <c r="BG99" i="3"/>
  <c r="AW1151" i="3"/>
  <c r="AT1151" i="3"/>
  <c r="AT1152" i="3" s="1"/>
  <c r="BF99" i="3"/>
  <c r="AW1150" i="3"/>
  <c r="BQ1153" i="3"/>
  <c r="BO1154" i="3"/>
  <c r="AF371" i="1"/>
  <c r="AF761" i="3"/>
  <c r="U759" i="3"/>
  <c r="T760" i="3"/>
  <c r="AE372" i="1"/>
  <c r="T371" i="1"/>
  <c r="U371" i="1" s="1"/>
  <c r="AE762" i="3"/>
  <c r="R763" i="3"/>
  <c r="S763" i="3" s="1"/>
  <c r="AS1156" i="3"/>
  <c r="AR1155" i="3"/>
  <c r="R373" i="1"/>
  <c r="S373" i="1" s="1"/>
  <c r="AS1152" i="1"/>
  <c r="AR1151" i="1"/>
  <c r="BR1153" i="3" l="1"/>
  <c r="AU1153" i="3"/>
  <c r="AV1153" i="3" s="1"/>
  <c r="BH99" i="3"/>
  <c r="AW1152" i="3"/>
  <c r="BO1155" i="3"/>
  <c r="BQ1154" i="3"/>
  <c r="AF372" i="1"/>
  <c r="AF762" i="3"/>
  <c r="U760" i="3"/>
  <c r="T761" i="3"/>
  <c r="AE373" i="1"/>
  <c r="T372" i="1"/>
  <c r="U372" i="1" s="1"/>
  <c r="R764" i="3"/>
  <c r="S764" i="3" s="1"/>
  <c r="AE763" i="3"/>
  <c r="AR1156" i="3"/>
  <c r="AS1157" i="3"/>
  <c r="R374" i="1"/>
  <c r="S374" i="1" s="1"/>
  <c r="AS1153" i="1"/>
  <c r="AR1152" i="1"/>
  <c r="AT1153" i="3" l="1"/>
  <c r="BR1154" i="3"/>
  <c r="AU1154" i="3"/>
  <c r="BI99" i="3"/>
  <c r="AW1153" i="3"/>
  <c r="BO1156" i="3"/>
  <c r="BQ1155" i="3"/>
  <c r="AF373" i="1"/>
  <c r="AF763" i="3"/>
  <c r="U761" i="3"/>
  <c r="T762" i="3"/>
  <c r="AE374" i="1"/>
  <c r="T373" i="1"/>
  <c r="U373" i="1" s="1"/>
  <c r="AR1157" i="3"/>
  <c r="AS1158" i="3"/>
  <c r="R765" i="3"/>
  <c r="S765" i="3" s="1"/>
  <c r="AE764" i="3"/>
  <c r="R375" i="1"/>
  <c r="S375" i="1" s="1"/>
  <c r="AS1154" i="1"/>
  <c r="AR1153" i="1"/>
  <c r="BR1155" i="3" l="1"/>
  <c r="AU1155" i="3"/>
  <c r="AV1155" i="3" s="1"/>
  <c r="AV1154" i="3"/>
  <c r="AT1154" i="3"/>
  <c r="BO1157" i="3"/>
  <c r="BQ1156" i="3"/>
  <c r="AF374" i="1"/>
  <c r="AF764" i="3"/>
  <c r="U762" i="3"/>
  <c r="T763" i="3"/>
  <c r="AE375" i="1"/>
  <c r="T374" i="1"/>
  <c r="U374" i="1" s="1"/>
  <c r="R766" i="3"/>
  <c r="S766" i="3" s="1"/>
  <c r="AE765" i="3"/>
  <c r="AR1158" i="3"/>
  <c r="AS1159" i="3"/>
  <c r="R376" i="1"/>
  <c r="S376" i="1" s="1"/>
  <c r="AS1155" i="1"/>
  <c r="AR1154" i="1"/>
  <c r="AT1155" i="3" l="1"/>
  <c r="BR1156" i="3"/>
  <c r="AU1156" i="3"/>
  <c r="AV1156" i="3" s="1"/>
  <c r="BJ99" i="3"/>
  <c r="AW1154" i="3"/>
  <c r="BK99" i="3"/>
  <c r="BL99" i="3" s="1"/>
  <c r="AW1155" i="3"/>
  <c r="BQ1157" i="3"/>
  <c r="BO1158" i="3"/>
  <c r="AF375" i="1"/>
  <c r="AF765" i="3"/>
  <c r="U763" i="3"/>
  <c r="T764" i="3"/>
  <c r="AE376" i="1"/>
  <c r="T375" i="1"/>
  <c r="U375" i="1" s="1"/>
  <c r="AR1159" i="3"/>
  <c r="AS1160" i="3"/>
  <c r="AE766" i="3"/>
  <c r="R767" i="3"/>
  <c r="S767" i="3" s="1"/>
  <c r="R377" i="1"/>
  <c r="S377" i="1" s="1"/>
  <c r="AS1156" i="1"/>
  <c r="AR1155" i="1"/>
  <c r="AT1156" i="3" l="1"/>
  <c r="BR1157" i="3"/>
  <c r="AU1157" i="3"/>
  <c r="AV1157" i="3" s="1"/>
  <c r="BM99" i="3"/>
  <c r="AZ100" i="3"/>
  <c r="AW1156" i="3"/>
  <c r="BO1159" i="3"/>
  <c r="BQ1158" i="3"/>
  <c r="AF376" i="1"/>
  <c r="AF766" i="3"/>
  <c r="U764" i="3"/>
  <c r="T765" i="3"/>
  <c r="AE377" i="1"/>
  <c r="T376" i="1"/>
  <c r="U376" i="1" s="1"/>
  <c r="AR1160" i="3"/>
  <c r="AS1161" i="3"/>
  <c r="AE767" i="3"/>
  <c r="R768" i="3"/>
  <c r="S768" i="3" s="1"/>
  <c r="R378" i="1"/>
  <c r="S378" i="1" s="1"/>
  <c r="AS1157" i="1"/>
  <c r="AR1156" i="1"/>
  <c r="BR1158" i="3" l="1"/>
  <c r="AU1158" i="3"/>
  <c r="BA100" i="3"/>
  <c r="AW1157" i="3"/>
  <c r="AT1157" i="3"/>
  <c r="BO1160" i="3"/>
  <c r="BQ1159" i="3"/>
  <c r="AF377" i="1"/>
  <c r="AF767" i="3"/>
  <c r="U765" i="3"/>
  <c r="T766" i="3"/>
  <c r="AE378" i="1"/>
  <c r="T377" i="1"/>
  <c r="U377" i="1" s="1"/>
  <c r="AR1161" i="3"/>
  <c r="AS1162" i="3"/>
  <c r="R769" i="3"/>
  <c r="S769" i="3" s="1"/>
  <c r="AE768" i="3"/>
  <c r="R379" i="1"/>
  <c r="S379" i="1" s="1"/>
  <c r="AS1158" i="1"/>
  <c r="AR1157" i="1"/>
  <c r="AV1158" i="3" l="1"/>
  <c r="AT1158" i="3"/>
  <c r="BR1159" i="3"/>
  <c r="AU1159" i="3"/>
  <c r="AV1159" i="3" s="1"/>
  <c r="BO1161" i="3"/>
  <c r="BQ1160" i="3"/>
  <c r="AF378" i="1"/>
  <c r="AF768" i="3"/>
  <c r="U766" i="3"/>
  <c r="T767" i="3"/>
  <c r="AE379" i="1"/>
  <c r="T378" i="1"/>
  <c r="U378" i="1" s="1"/>
  <c r="R770" i="3"/>
  <c r="S770" i="3" s="1"/>
  <c r="AE769" i="3"/>
  <c r="AS1163" i="3"/>
  <c r="AR1162" i="3"/>
  <c r="R380" i="1"/>
  <c r="S380" i="1" s="1"/>
  <c r="AS1159" i="1"/>
  <c r="AR1158" i="1"/>
  <c r="BR1160" i="3" l="1"/>
  <c r="AU1160" i="3"/>
  <c r="AV1160" i="3" s="1"/>
  <c r="BC100" i="3"/>
  <c r="AW1159" i="3"/>
  <c r="BB100" i="3"/>
  <c r="AW1158" i="3"/>
  <c r="AT1159" i="3"/>
  <c r="AT1160" i="3" s="1"/>
  <c r="BO1162" i="3"/>
  <c r="BQ1161" i="3"/>
  <c r="AF379" i="1"/>
  <c r="AF769" i="3"/>
  <c r="U767" i="3"/>
  <c r="T768" i="3"/>
  <c r="AE380" i="1"/>
  <c r="T379" i="1"/>
  <c r="U379" i="1" s="1"/>
  <c r="AE770" i="3"/>
  <c r="R771" i="3"/>
  <c r="S771" i="3" s="1"/>
  <c r="AR1163" i="3"/>
  <c r="AS1164" i="3"/>
  <c r="R381" i="1"/>
  <c r="S381" i="1" s="1"/>
  <c r="AS1160" i="1"/>
  <c r="AR1159" i="1"/>
  <c r="BD100" i="3" l="1"/>
  <c r="AW1160" i="3"/>
  <c r="BR1161" i="3"/>
  <c r="AU1161" i="3"/>
  <c r="AV1161" i="3" s="1"/>
  <c r="BO1163" i="3"/>
  <c r="BQ1162" i="3"/>
  <c r="AF380" i="1"/>
  <c r="AF770" i="3"/>
  <c r="U768" i="3"/>
  <c r="T769" i="3"/>
  <c r="AE381" i="1"/>
  <c r="T380" i="1"/>
  <c r="U380" i="1" s="1"/>
  <c r="AS1165" i="3"/>
  <c r="AR1164" i="3"/>
  <c r="AE771" i="3"/>
  <c r="R772" i="3"/>
  <c r="S772" i="3" s="1"/>
  <c r="R382" i="1"/>
  <c r="S382" i="1" s="1"/>
  <c r="AS1161" i="1"/>
  <c r="AR1160" i="1"/>
  <c r="AT1161" i="3" l="1"/>
  <c r="BE100" i="3"/>
  <c r="AW1161" i="3"/>
  <c r="BR1162" i="3"/>
  <c r="AU1162" i="3"/>
  <c r="BO1164" i="3"/>
  <c r="BQ1163" i="3"/>
  <c r="AF381" i="1"/>
  <c r="AF771" i="3"/>
  <c r="U769" i="3"/>
  <c r="T770" i="3"/>
  <c r="AE382" i="1"/>
  <c r="T381" i="1"/>
  <c r="U381" i="1" s="1"/>
  <c r="AR1165" i="3"/>
  <c r="AS1166" i="3"/>
  <c r="R773" i="3"/>
  <c r="S773" i="3" s="1"/>
  <c r="AE772" i="3"/>
  <c r="R383" i="1"/>
  <c r="S383" i="1" s="1"/>
  <c r="AS1162" i="1"/>
  <c r="AR1161" i="1"/>
  <c r="AV1162" i="3" l="1"/>
  <c r="AT1162" i="3"/>
  <c r="BR1163" i="3"/>
  <c r="AU1163" i="3"/>
  <c r="AV1163" i="3" s="1"/>
  <c r="BO1165" i="3"/>
  <c r="BQ1164" i="3"/>
  <c r="AF382" i="1"/>
  <c r="AF772" i="3"/>
  <c r="U770" i="3"/>
  <c r="T771" i="3"/>
  <c r="AE383" i="1"/>
  <c r="T382" i="1"/>
  <c r="U382" i="1" s="1"/>
  <c r="R774" i="3"/>
  <c r="S774" i="3" s="1"/>
  <c r="AE773" i="3"/>
  <c r="AR1166" i="3"/>
  <c r="AS1167" i="3"/>
  <c r="R384" i="1"/>
  <c r="S384" i="1" s="1"/>
  <c r="AS1163" i="1"/>
  <c r="AR1162" i="1"/>
  <c r="BR1164" i="3" l="1"/>
  <c r="AU1164" i="3"/>
  <c r="AV1164" i="3" s="1"/>
  <c r="BG100" i="3"/>
  <c r="AW1163" i="3"/>
  <c r="AT1163" i="3"/>
  <c r="AT1164" i="3" s="1"/>
  <c r="BF100" i="3"/>
  <c r="AW1162" i="3"/>
  <c r="BO1166" i="3"/>
  <c r="BQ1165" i="3"/>
  <c r="AF383" i="1"/>
  <c r="AF773" i="3"/>
  <c r="U771" i="3"/>
  <c r="T772" i="3"/>
  <c r="AE384" i="1"/>
  <c r="T383" i="1"/>
  <c r="U383" i="1" s="1"/>
  <c r="R775" i="3"/>
  <c r="S775" i="3" s="1"/>
  <c r="AE774" i="3"/>
  <c r="AS1168" i="3"/>
  <c r="AR1167" i="3"/>
  <c r="R385" i="1"/>
  <c r="S385" i="1" s="1"/>
  <c r="AS1164" i="1"/>
  <c r="AR1163" i="1"/>
  <c r="BH100" i="3" l="1"/>
  <c r="AW1164" i="3"/>
  <c r="BR1165" i="3"/>
  <c r="AU1165" i="3"/>
  <c r="AV1165" i="3" s="1"/>
  <c r="BQ1166" i="3"/>
  <c r="BO1167" i="3"/>
  <c r="AF384" i="1"/>
  <c r="AF774" i="3"/>
  <c r="U772" i="3"/>
  <c r="T773" i="3"/>
  <c r="AE385" i="1"/>
  <c r="T384" i="1"/>
  <c r="U384" i="1" s="1"/>
  <c r="AR1168" i="3"/>
  <c r="AS1169" i="3"/>
  <c r="AE775" i="3"/>
  <c r="R776" i="3"/>
  <c r="S776" i="3" s="1"/>
  <c r="R386" i="1"/>
  <c r="S386" i="1" s="1"/>
  <c r="AS1165" i="1"/>
  <c r="AR1164" i="1"/>
  <c r="BR1166" i="3" l="1"/>
  <c r="AU1166" i="3"/>
  <c r="BI100" i="3"/>
  <c r="AW1165" i="3"/>
  <c r="AT1165" i="3"/>
  <c r="BO1168" i="3"/>
  <c r="BQ1167" i="3"/>
  <c r="AF385" i="1"/>
  <c r="AF775" i="3"/>
  <c r="U773" i="3"/>
  <c r="T774" i="3"/>
  <c r="AE386" i="1"/>
  <c r="T385" i="1"/>
  <c r="U385" i="1" s="1"/>
  <c r="AR1169" i="3"/>
  <c r="AS1170" i="3"/>
  <c r="R777" i="3"/>
  <c r="S777" i="3" s="1"/>
  <c r="AE776" i="3"/>
  <c r="R387" i="1"/>
  <c r="S387" i="1" s="1"/>
  <c r="AS1166" i="1"/>
  <c r="AR1165" i="1"/>
  <c r="BR1167" i="3" l="1"/>
  <c r="AU1167" i="3"/>
  <c r="AV1167" i="3" s="1"/>
  <c r="AV1166" i="3"/>
  <c r="AT1166" i="3"/>
  <c r="BQ1168" i="3"/>
  <c r="BO1169" i="3"/>
  <c r="AF386" i="1"/>
  <c r="AF776" i="3"/>
  <c r="U774" i="3"/>
  <c r="T775" i="3"/>
  <c r="AE387" i="1"/>
  <c r="T386" i="1"/>
  <c r="U386" i="1" s="1"/>
  <c r="R778" i="3"/>
  <c r="S778" i="3" s="1"/>
  <c r="AE777" i="3"/>
  <c r="AR1170" i="3"/>
  <c r="AS1171" i="3"/>
  <c r="R388" i="1"/>
  <c r="S388" i="1" s="1"/>
  <c r="AS1167" i="1"/>
  <c r="AR1166" i="1"/>
  <c r="AT1167" i="3" l="1"/>
  <c r="BR1168" i="3"/>
  <c r="AU1168" i="3"/>
  <c r="BK100" i="3"/>
  <c r="AW1167" i="3"/>
  <c r="BJ100" i="3"/>
  <c r="AW1166" i="3"/>
  <c r="BO1170" i="3"/>
  <c r="BQ1169" i="3"/>
  <c r="AF387" i="1"/>
  <c r="AF777" i="3"/>
  <c r="U775" i="3"/>
  <c r="T776" i="3"/>
  <c r="AE388" i="1"/>
  <c r="T387" i="1"/>
  <c r="U387" i="1" s="1"/>
  <c r="AE778" i="3"/>
  <c r="R779" i="3"/>
  <c r="S779" i="3" s="1"/>
  <c r="AR1171" i="3"/>
  <c r="AS1172" i="3"/>
  <c r="R389" i="1"/>
  <c r="S389" i="1" s="1"/>
  <c r="AS1168" i="1"/>
  <c r="AR1167" i="1"/>
  <c r="BL100" i="3" l="1"/>
  <c r="BR1169" i="3"/>
  <c r="AU1169" i="3"/>
  <c r="AV1169" i="3" s="1"/>
  <c r="BM100" i="3"/>
  <c r="AT1168" i="3"/>
  <c r="AV1168" i="3"/>
  <c r="BO1171" i="3"/>
  <c r="BQ1170" i="3"/>
  <c r="AF388" i="1"/>
  <c r="AF778" i="3"/>
  <c r="U776" i="3"/>
  <c r="T777" i="3"/>
  <c r="AE389" i="1"/>
  <c r="T388" i="1"/>
  <c r="U388" i="1" s="1"/>
  <c r="AS1173" i="3"/>
  <c r="AR1172" i="3"/>
  <c r="R780" i="3"/>
  <c r="S780" i="3" s="1"/>
  <c r="AE779" i="3"/>
  <c r="R390" i="1"/>
  <c r="S390" i="1" s="1"/>
  <c r="AS1169" i="1"/>
  <c r="AR1168" i="1"/>
  <c r="AT1169" i="3" l="1"/>
  <c r="BR1170" i="3"/>
  <c r="AU1170" i="3"/>
  <c r="AV1170" i="3" s="1"/>
  <c r="AZ101" i="3"/>
  <c r="AW1168" i="3"/>
  <c r="BA101" i="3"/>
  <c r="AW1169" i="3"/>
  <c r="AT1170" i="3"/>
  <c r="BO1172" i="3"/>
  <c r="BQ1171" i="3"/>
  <c r="AF389" i="1"/>
  <c r="AF779" i="3"/>
  <c r="U777" i="3"/>
  <c r="T778" i="3"/>
  <c r="AE390" i="1"/>
  <c r="T389" i="1"/>
  <c r="U389" i="1" s="1"/>
  <c r="AR1173" i="3"/>
  <c r="AS1174" i="3"/>
  <c r="R781" i="3"/>
  <c r="S781" i="3" s="1"/>
  <c r="AE780" i="3"/>
  <c r="R391" i="1"/>
  <c r="S391" i="1" s="1"/>
  <c r="AS1170" i="1"/>
  <c r="AR1169" i="1"/>
  <c r="BB101" i="3" l="1"/>
  <c r="AW1170" i="3"/>
  <c r="BR1171" i="3"/>
  <c r="AU1171" i="3"/>
  <c r="AV1171" i="3" s="1"/>
  <c r="BO1173" i="3"/>
  <c r="BQ1172" i="3"/>
  <c r="AF390" i="1"/>
  <c r="AF780" i="3"/>
  <c r="U778" i="3"/>
  <c r="T779" i="3"/>
  <c r="AE391" i="1"/>
  <c r="T390" i="1"/>
  <c r="U390" i="1" s="1"/>
  <c r="R782" i="3"/>
  <c r="S782" i="3" s="1"/>
  <c r="AE781" i="3"/>
  <c r="AS1175" i="3"/>
  <c r="AR1174" i="3"/>
  <c r="R392" i="1"/>
  <c r="S392" i="1" s="1"/>
  <c r="AS1171" i="1"/>
  <c r="AR1170" i="1"/>
  <c r="BC101" i="3" l="1"/>
  <c r="AW1171" i="3"/>
  <c r="BR1172" i="3"/>
  <c r="AU1172" i="3"/>
  <c r="AT1171" i="3"/>
  <c r="BQ1173" i="3"/>
  <c r="BO1174" i="3"/>
  <c r="AF391" i="1"/>
  <c r="AF781" i="3"/>
  <c r="U779" i="3"/>
  <c r="T780" i="3"/>
  <c r="AE392" i="1"/>
  <c r="T391" i="1"/>
  <c r="U391" i="1" s="1"/>
  <c r="R783" i="3"/>
  <c r="S783" i="3" s="1"/>
  <c r="AE782" i="3"/>
  <c r="AR1175" i="3"/>
  <c r="AS1176" i="3"/>
  <c r="R393" i="1"/>
  <c r="S393" i="1" s="1"/>
  <c r="AS1172" i="1"/>
  <c r="AR1171" i="1"/>
  <c r="BR1173" i="3" l="1"/>
  <c r="AU1173" i="3"/>
  <c r="AV1173" i="3" s="1"/>
  <c r="AV1172" i="3"/>
  <c r="AT1172" i="3"/>
  <c r="BO1175" i="3"/>
  <c r="BQ1174" i="3"/>
  <c r="AF392" i="1"/>
  <c r="AF782" i="3"/>
  <c r="U780" i="3"/>
  <c r="T781" i="3"/>
  <c r="AE393" i="1"/>
  <c r="T392" i="1"/>
  <c r="U392" i="1" s="1"/>
  <c r="AR1176" i="3"/>
  <c r="AS1177" i="3"/>
  <c r="R784" i="3"/>
  <c r="S784" i="3" s="1"/>
  <c r="AE783" i="3"/>
  <c r="R394" i="1"/>
  <c r="S394" i="1" s="1"/>
  <c r="AS1173" i="1"/>
  <c r="AR1172" i="1"/>
  <c r="AT1173" i="3" l="1"/>
  <c r="BR1174" i="3"/>
  <c r="AU1174" i="3"/>
  <c r="AV1174" i="3" s="1"/>
  <c r="BD101" i="3"/>
  <c r="AW1172" i="3"/>
  <c r="BE101" i="3"/>
  <c r="AW1173" i="3"/>
  <c r="BQ1175" i="3"/>
  <c r="BO1176" i="3"/>
  <c r="AF393" i="1"/>
  <c r="AF783" i="3"/>
  <c r="U781" i="3"/>
  <c r="T782" i="3"/>
  <c r="AE394" i="1"/>
  <c r="T393" i="1"/>
  <c r="U393" i="1" s="1"/>
  <c r="AE784" i="3"/>
  <c r="AR1177" i="3"/>
  <c r="AS1178" i="3"/>
  <c r="R395" i="1"/>
  <c r="S395" i="1" s="1"/>
  <c r="AS1174" i="1"/>
  <c r="AR1173" i="1"/>
  <c r="AT1174" i="3" l="1"/>
  <c r="BR1175" i="3"/>
  <c r="AU1175" i="3"/>
  <c r="AV1175" i="3" s="1"/>
  <c r="BF101" i="3"/>
  <c r="AW1174" i="3"/>
  <c r="BO1177" i="3"/>
  <c r="BQ1176" i="3"/>
  <c r="AF394" i="1"/>
  <c r="AF784" i="3"/>
  <c r="U782" i="3"/>
  <c r="T784" i="3"/>
  <c r="T783" i="3"/>
  <c r="AE395" i="1"/>
  <c r="T394" i="1"/>
  <c r="U394" i="1" s="1"/>
  <c r="C30" i="3"/>
  <c r="AR1178" i="3"/>
  <c r="AS1179" i="3"/>
  <c r="R396" i="1"/>
  <c r="S396" i="1" s="1"/>
  <c r="AS1175" i="1"/>
  <c r="AR1174" i="1"/>
  <c r="AT1175" i="3" l="1"/>
  <c r="BG101" i="3"/>
  <c r="AW1175" i="3"/>
  <c r="BR1176" i="3"/>
  <c r="AU1176" i="3"/>
  <c r="BO1178" i="3"/>
  <c r="BQ1177" i="3"/>
  <c r="AF395" i="1"/>
  <c r="U783" i="3"/>
  <c r="AE396" i="1"/>
  <c r="T395" i="1"/>
  <c r="U395" i="1" s="1"/>
  <c r="AS1180" i="3"/>
  <c r="AR1179" i="3"/>
  <c r="R397" i="1"/>
  <c r="S397" i="1" s="1"/>
  <c r="AS1176" i="1"/>
  <c r="AR1175" i="1"/>
  <c r="BR1177" i="3" l="1"/>
  <c r="AU1177" i="3"/>
  <c r="AV1177" i="3" s="1"/>
  <c r="AT1176" i="3"/>
  <c r="AV1176" i="3"/>
  <c r="BO1179" i="3"/>
  <c r="BQ1178" i="3"/>
  <c r="AF396" i="1"/>
  <c r="U784" i="3"/>
  <c r="AE397" i="1"/>
  <c r="T396" i="1"/>
  <c r="U396" i="1" s="1"/>
  <c r="AR1180" i="3"/>
  <c r="AS1181" i="3"/>
  <c r="R398" i="1"/>
  <c r="S398" i="1" s="1"/>
  <c r="AS1177" i="1"/>
  <c r="AR1176" i="1"/>
  <c r="AT1177" i="3" l="1"/>
  <c r="BR1178" i="3"/>
  <c r="AU1178" i="3"/>
  <c r="BH101" i="3"/>
  <c r="AW1176" i="3"/>
  <c r="BI101" i="3"/>
  <c r="AW1177" i="3"/>
  <c r="BQ1179" i="3"/>
  <c r="BO1180" i="3"/>
  <c r="AF397" i="1"/>
  <c r="AE398" i="1"/>
  <c r="T397" i="1"/>
  <c r="U397" i="1" s="1"/>
  <c r="AR1181" i="3"/>
  <c r="AS1182" i="3"/>
  <c r="R399" i="1"/>
  <c r="S399" i="1" s="1"/>
  <c r="AS1178" i="1"/>
  <c r="AR1177" i="1"/>
  <c r="BR1179" i="3" l="1"/>
  <c r="AU1179" i="3"/>
  <c r="AV1179" i="3" s="1"/>
  <c r="AT1178" i="3"/>
  <c r="AV1178" i="3"/>
  <c r="BQ1180" i="3"/>
  <c r="BO1181" i="3"/>
  <c r="AF398" i="1"/>
  <c r="AE399" i="1"/>
  <c r="T398" i="1"/>
  <c r="U398" i="1" s="1"/>
  <c r="AS1183" i="3"/>
  <c r="AR1182" i="3"/>
  <c r="R400" i="1"/>
  <c r="S400" i="1" s="1"/>
  <c r="AS1179" i="1"/>
  <c r="AR1178" i="1"/>
  <c r="BR1180" i="3" l="1"/>
  <c r="AU1180" i="3"/>
  <c r="AV1180" i="3" s="1"/>
  <c r="BJ101" i="3"/>
  <c r="AW1178" i="3"/>
  <c r="AT1179" i="3"/>
  <c r="AT1180" i="3" s="1"/>
  <c r="BK101" i="3"/>
  <c r="AW1179" i="3"/>
  <c r="BO1182" i="3"/>
  <c r="BQ1181" i="3"/>
  <c r="AF399" i="1"/>
  <c r="AE400" i="1"/>
  <c r="T399" i="1"/>
  <c r="U399" i="1" s="1"/>
  <c r="AR1183" i="3"/>
  <c r="AS1184" i="3"/>
  <c r="R401" i="1"/>
  <c r="S401" i="1" s="1"/>
  <c r="AS1180" i="1"/>
  <c r="AR1179" i="1"/>
  <c r="BM101" i="3" l="1"/>
  <c r="BL101" i="3"/>
  <c r="AZ102" i="3"/>
  <c r="AW1180" i="3"/>
  <c r="BR1181" i="3"/>
  <c r="AU1181" i="3"/>
  <c r="AV1181" i="3" s="1"/>
  <c r="BO1183" i="3"/>
  <c r="BQ1182" i="3"/>
  <c r="AF400" i="1"/>
  <c r="AE401" i="1"/>
  <c r="T400" i="1"/>
  <c r="U400" i="1" s="1"/>
  <c r="AS1185" i="3"/>
  <c r="AR1184" i="3"/>
  <c r="R402" i="1"/>
  <c r="S402" i="1" s="1"/>
  <c r="AS1181" i="1"/>
  <c r="AR1180" i="1"/>
  <c r="BA102" i="3" l="1"/>
  <c r="AW1181" i="3"/>
  <c r="AT1181" i="3"/>
  <c r="BR1182" i="3"/>
  <c r="AU1182" i="3"/>
  <c r="BO1184" i="3"/>
  <c r="BQ1183" i="3"/>
  <c r="AF401" i="1"/>
  <c r="AE402" i="1"/>
  <c r="T401" i="1"/>
  <c r="U401" i="1" s="1"/>
  <c r="AR1185" i="3"/>
  <c r="AS1186" i="3"/>
  <c r="R403" i="1"/>
  <c r="S403" i="1" s="1"/>
  <c r="AS1182" i="1"/>
  <c r="AR1181" i="1"/>
  <c r="AV1182" i="3" l="1"/>
  <c r="AT1182" i="3"/>
  <c r="BR1183" i="3"/>
  <c r="AU1183" i="3"/>
  <c r="AV1183" i="3" s="1"/>
  <c r="BO1185" i="3"/>
  <c r="BQ1184" i="3"/>
  <c r="AF402" i="1"/>
  <c r="AE403" i="1"/>
  <c r="T402" i="1"/>
  <c r="U402" i="1" s="1"/>
  <c r="AR1186" i="3"/>
  <c r="AS1187" i="3"/>
  <c r="R404" i="1"/>
  <c r="S404" i="1" s="1"/>
  <c r="AS1183" i="1"/>
  <c r="AR1182" i="1"/>
  <c r="BR1184" i="3" l="1"/>
  <c r="AU1184" i="3"/>
  <c r="AV1184" i="3" s="1"/>
  <c r="BC102" i="3"/>
  <c r="AW1183" i="3"/>
  <c r="AT1183" i="3"/>
  <c r="BB102" i="3"/>
  <c r="AW1182" i="3"/>
  <c r="BO1186" i="3"/>
  <c r="BQ1185" i="3"/>
  <c r="AF403" i="1"/>
  <c r="AE404" i="1"/>
  <c r="T403" i="1"/>
  <c r="U403" i="1" s="1"/>
  <c r="AR1187" i="3"/>
  <c r="AS1188" i="3"/>
  <c r="R405" i="1"/>
  <c r="S405" i="1" s="1"/>
  <c r="AS1184" i="1"/>
  <c r="AR1183" i="1"/>
  <c r="AT1184" i="3" l="1"/>
  <c r="BD102" i="3"/>
  <c r="AW1184" i="3"/>
  <c r="BR1185" i="3"/>
  <c r="AU1185" i="3"/>
  <c r="AV1185" i="3" s="1"/>
  <c r="BO1187" i="3"/>
  <c r="BQ1186" i="3"/>
  <c r="AF404" i="1"/>
  <c r="AE405" i="1"/>
  <c r="T404" i="1"/>
  <c r="U404" i="1" s="1"/>
  <c r="AS1189" i="3"/>
  <c r="AR1188" i="3"/>
  <c r="R406" i="1"/>
  <c r="S406" i="1" s="1"/>
  <c r="AS1185" i="1"/>
  <c r="AR1184" i="1"/>
  <c r="AT1185" i="3" l="1"/>
  <c r="BE102" i="3"/>
  <c r="AW1185" i="3"/>
  <c r="BR1186" i="3"/>
  <c r="AU1186" i="3"/>
  <c r="BO1188" i="3"/>
  <c r="BQ1187" i="3"/>
  <c r="AF405" i="1"/>
  <c r="AE406" i="1"/>
  <c r="T405" i="1"/>
  <c r="U405" i="1" s="1"/>
  <c r="AR1189" i="3"/>
  <c r="AS1190" i="3"/>
  <c r="R407" i="1"/>
  <c r="S407" i="1" s="1"/>
  <c r="AS1186" i="1"/>
  <c r="AR1185" i="1"/>
  <c r="AV1186" i="3" l="1"/>
  <c r="AT1186" i="3"/>
  <c r="BR1187" i="3"/>
  <c r="AU1187" i="3"/>
  <c r="AV1187" i="3" s="1"/>
  <c r="BO1189" i="3"/>
  <c r="BQ1188" i="3"/>
  <c r="AF406" i="1"/>
  <c r="AE407" i="1"/>
  <c r="T406" i="1"/>
  <c r="U406" i="1" s="1"/>
  <c r="AR1190" i="3"/>
  <c r="AS1191" i="3"/>
  <c r="R408" i="1"/>
  <c r="S408" i="1" s="1"/>
  <c r="AS1187" i="1"/>
  <c r="AR1186" i="1"/>
  <c r="AT1187" i="3" l="1"/>
  <c r="BR1188" i="3"/>
  <c r="AU1188" i="3"/>
  <c r="AV1188" i="3" s="1"/>
  <c r="BG102" i="3"/>
  <c r="AW1187" i="3"/>
  <c r="BF102" i="3"/>
  <c r="AW1186" i="3"/>
  <c r="BO1190" i="3"/>
  <c r="BQ1189" i="3"/>
  <c r="AF407" i="1"/>
  <c r="AE408" i="1"/>
  <c r="T407" i="1"/>
  <c r="U407" i="1" s="1"/>
  <c r="AS1192" i="3"/>
  <c r="AR1191" i="3"/>
  <c r="R409" i="1"/>
  <c r="S409" i="1" s="1"/>
  <c r="AS1188" i="1"/>
  <c r="AR1187" i="1"/>
  <c r="AT1188" i="3" l="1"/>
  <c r="BH102" i="3"/>
  <c r="AW1188" i="3"/>
  <c r="BR1189" i="3"/>
  <c r="AU1189" i="3"/>
  <c r="AV1189" i="3" s="1"/>
  <c r="BO1191" i="3"/>
  <c r="BQ1190" i="3"/>
  <c r="AF408" i="1"/>
  <c r="AE409" i="1"/>
  <c r="T408" i="1"/>
  <c r="U408" i="1" s="1"/>
  <c r="AR1192" i="3"/>
  <c r="AS1193" i="3"/>
  <c r="R410" i="1"/>
  <c r="S410" i="1" s="1"/>
  <c r="AS1189" i="1"/>
  <c r="AR1188" i="1"/>
  <c r="BR1190" i="3" l="1"/>
  <c r="AU1190" i="3"/>
  <c r="BI102" i="3"/>
  <c r="AW1189" i="3"/>
  <c r="AT1189" i="3"/>
  <c r="BO1192" i="3"/>
  <c r="BQ1191" i="3"/>
  <c r="AF409" i="1"/>
  <c r="AE410" i="1"/>
  <c r="T409" i="1"/>
  <c r="U409" i="1" s="1"/>
  <c r="AR1193" i="3"/>
  <c r="AS1194" i="3"/>
  <c r="R411" i="1"/>
  <c r="S411" i="1" s="1"/>
  <c r="AS1190" i="1"/>
  <c r="AR1189" i="1"/>
  <c r="AT1190" i="3" l="1"/>
  <c r="AV1190" i="3"/>
  <c r="BR1191" i="3"/>
  <c r="AU1191" i="3"/>
  <c r="AV1191" i="3" s="1"/>
  <c r="BO1193" i="3"/>
  <c r="BQ1192" i="3"/>
  <c r="AF410" i="1"/>
  <c r="AE411" i="1"/>
  <c r="T410" i="1"/>
  <c r="U410" i="1" s="1"/>
  <c r="AS1195" i="3"/>
  <c r="AR1194" i="3"/>
  <c r="R412" i="1"/>
  <c r="S412" i="1" s="1"/>
  <c r="AS1191" i="1"/>
  <c r="AR1190" i="1"/>
  <c r="BR1192" i="3" l="1"/>
  <c r="AU1192" i="3"/>
  <c r="AV1192" i="3" s="1"/>
  <c r="BK102" i="3"/>
  <c r="AW1191" i="3"/>
  <c r="BJ102" i="3"/>
  <c r="AW1190" i="3"/>
  <c r="AT1191" i="3"/>
  <c r="AT1192" i="3" s="1"/>
  <c r="BO1194" i="3"/>
  <c r="BQ1193" i="3"/>
  <c r="AF411" i="1"/>
  <c r="AE412" i="1"/>
  <c r="T411" i="1"/>
  <c r="U411" i="1" s="1"/>
  <c r="AR1195" i="3"/>
  <c r="AS1196" i="3"/>
  <c r="R413" i="1"/>
  <c r="S413" i="1" s="1"/>
  <c r="AS1192" i="1"/>
  <c r="AR1191" i="1"/>
  <c r="BL102" i="3" l="1"/>
  <c r="BM102" i="3"/>
  <c r="AZ103" i="3"/>
  <c r="AW1192" i="3"/>
  <c r="BR1193" i="3"/>
  <c r="AU1193" i="3"/>
  <c r="AV1193" i="3" s="1"/>
  <c r="BO1195" i="3"/>
  <c r="BQ1194" i="3"/>
  <c r="AF412" i="1"/>
  <c r="AE413" i="1"/>
  <c r="T412" i="1"/>
  <c r="U412" i="1" s="1"/>
  <c r="AS1197" i="3"/>
  <c r="AR1196" i="3"/>
  <c r="R414" i="1"/>
  <c r="S414" i="1" s="1"/>
  <c r="AS1193" i="1"/>
  <c r="AR1192" i="1"/>
  <c r="BA103" i="3" l="1"/>
  <c r="AW1193" i="3"/>
  <c r="BR1194" i="3"/>
  <c r="AU1194" i="3"/>
  <c r="AT1193" i="3"/>
  <c r="BO1196" i="3"/>
  <c r="BQ1195" i="3"/>
  <c r="AF413" i="1"/>
  <c r="AE414" i="1"/>
  <c r="T413" i="1"/>
  <c r="U413" i="1" s="1"/>
  <c r="AR1197" i="3"/>
  <c r="AS1198" i="3"/>
  <c r="R415" i="1"/>
  <c r="S415" i="1" s="1"/>
  <c r="AS1194" i="1"/>
  <c r="AR1193" i="1"/>
  <c r="AT1194" i="3" l="1"/>
  <c r="AV1194" i="3"/>
  <c r="BR1195" i="3"/>
  <c r="AU1195" i="3"/>
  <c r="AV1195" i="3" s="1"/>
  <c r="BO1197" i="3"/>
  <c r="BQ1196" i="3"/>
  <c r="AF414" i="1"/>
  <c r="AE415" i="1"/>
  <c r="T414" i="1"/>
  <c r="U414" i="1" s="1"/>
  <c r="AR1198" i="3"/>
  <c r="AS1199" i="3"/>
  <c r="R416" i="1"/>
  <c r="S416" i="1" s="1"/>
  <c r="AS1195" i="1"/>
  <c r="AR1194" i="1"/>
  <c r="BR1196" i="3" l="1"/>
  <c r="AU1196" i="3"/>
  <c r="AV1196" i="3" s="1"/>
  <c r="BC103" i="3"/>
  <c r="AW1195" i="3"/>
  <c r="BB103" i="3"/>
  <c r="AW1194" i="3"/>
  <c r="AT1195" i="3"/>
  <c r="BO1198" i="3"/>
  <c r="BQ1197" i="3"/>
  <c r="AF415" i="1"/>
  <c r="AE416" i="1"/>
  <c r="T415" i="1"/>
  <c r="U415" i="1" s="1"/>
  <c r="AR1199" i="3"/>
  <c r="AS1200" i="3"/>
  <c r="R417" i="1"/>
  <c r="S417" i="1" s="1"/>
  <c r="AS1196" i="1"/>
  <c r="AR1195" i="1"/>
  <c r="AT1196" i="3" l="1"/>
  <c r="BD103" i="3"/>
  <c r="AW1196" i="3"/>
  <c r="BR1197" i="3"/>
  <c r="AU1197" i="3"/>
  <c r="AV1197" i="3" s="1"/>
  <c r="BO1199" i="3"/>
  <c r="BQ1198" i="3"/>
  <c r="AF416" i="1"/>
  <c r="AE417" i="1"/>
  <c r="T416" i="1"/>
  <c r="U416" i="1" s="1"/>
  <c r="AR1200" i="3"/>
  <c r="AS1201" i="3"/>
  <c r="R418" i="1"/>
  <c r="S418" i="1" s="1"/>
  <c r="AS1197" i="1"/>
  <c r="AR1196" i="1"/>
  <c r="BE103" i="3" l="1"/>
  <c r="AW1197" i="3"/>
  <c r="BR1198" i="3"/>
  <c r="AU1198" i="3"/>
  <c r="AT1197" i="3"/>
  <c r="BO1200" i="3"/>
  <c r="BQ1199" i="3"/>
  <c r="AF417" i="1"/>
  <c r="AE418" i="1"/>
  <c r="T417" i="1"/>
  <c r="U417" i="1" s="1"/>
  <c r="AR1201" i="3"/>
  <c r="AS1202" i="3"/>
  <c r="R419" i="1"/>
  <c r="S419" i="1" s="1"/>
  <c r="AS1198" i="1"/>
  <c r="AR1197" i="1"/>
  <c r="AV1198" i="3" l="1"/>
  <c r="AT1198" i="3"/>
  <c r="BR1199" i="3"/>
  <c r="AU1199" i="3"/>
  <c r="AV1199" i="3" s="1"/>
  <c r="BO1201" i="3"/>
  <c r="BQ1200" i="3"/>
  <c r="AF418" i="1"/>
  <c r="AE419" i="1"/>
  <c r="T418" i="1"/>
  <c r="U418" i="1" s="1"/>
  <c r="AR1202" i="3"/>
  <c r="AS1203" i="3"/>
  <c r="R420" i="1"/>
  <c r="S420" i="1" s="1"/>
  <c r="AS1199" i="1"/>
  <c r="AR1198" i="1"/>
  <c r="BG103" i="3" l="1"/>
  <c r="AW1199" i="3"/>
  <c r="BR1200" i="3"/>
  <c r="AU1200" i="3"/>
  <c r="AT1199" i="3"/>
  <c r="BF103" i="3"/>
  <c r="AW1198" i="3"/>
  <c r="BO1202" i="3"/>
  <c r="BQ1201" i="3"/>
  <c r="AF419" i="1"/>
  <c r="AE420" i="1"/>
  <c r="T419" i="1"/>
  <c r="U419" i="1" s="1"/>
  <c r="AR1203" i="3"/>
  <c r="AS1204" i="3"/>
  <c r="R421" i="1"/>
  <c r="S421" i="1" s="1"/>
  <c r="AS1200" i="1"/>
  <c r="AR1199" i="1"/>
  <c r="AV1200" i="3" l="1"/>
  <c r="AT1200" i="3"/>
  <c r="BR1201" i="3"/>
  <c r="AU1201" i="3"/>
  <c r="AV1201" i="3" s="1"/>
  <c r="BQ1202" i="3"/>
  <c r="BO1203" i="3"/>
  <c r="AF420" i="1"/>
  <c r="AE421" i="1"/>
  <c r="T420" i="1"/>
  <c r="U420" i="1" s="1"/>
  <c r="AR1204" i="3"/>
  <c r="AS1205" i="3"/>
  <c r="R422" i="1"/>
  <c r="S422" i="1" s="1"/>
  <c r="AS1201" i="1"/>
  <c r="AR1200" i="1"/>
  <c r="BI103" i="3" l="1"/>
  <c r="AW1201" i="3"/>
  <c r="BR1202" i="3"/>
  <c r="AU1202" i="3"/>
  <c r="AV1202" i="3" s="1"/>
  <c r="AT1201" i="3"/>
  <c r="BH103" i="3"/>
  <c r="AW1200" i="3"/>
  <c r="BO1204" i="3"/>
  <c r="BQ1203" i="3"/>
  <c r="AF421" i="1"/>
  <c r="AE422" i="1"/>
  <c r="T421" i="1"/>
  <c r="U421" i="1" s="1"/>
  <c r="AR1205" i="3"/>
  <c r="AS1206" i="3"/>
  <c r="R423" i="1"/>
  <c r="S423" i="1" s="1"/>
  <c r="AS1202" i="1"/>
  <c r="AR1201" i="1"/>
  <c r="AT1202" i="3" l="1"/>
  <c r="BJ103" i="3"/>
  <c r="AW1202" i="3"/>
  <c r="BR1203" i="3"/>
  <c r="AU1203" i="3"/>
  <c r="AV1203" i="3" s="1"/>
  <c r="BQ1204" i="3"/>
  <c r="BO1205" i="3"/>
  <c r="AF422" i="1"/>
  <c r="AE423" i="1"/>
  <c r="T422" i="1"/>
  <c r="U422" i="1" s="1"/>
  <c r="AS1207" i="3"/>
  <c r="AR1206" i="3"/>
  <c r="R424" i="1"/>
  <c r="S424" i="1" s="1"/>
  <c r="AS1203" i="1"/>
  <c r="AR1202" i="1"/>
  <c r="BR1204" i="3" l="1"/>
  <c r="AU1204" i="3"/>
  <c r="BK103" i="3"/>
  <c r="AW1203" i="3"/>
  <c r="AT1203" i="3"/>
  <c r="BO1206" i="3"/>
  <c r="BQ1205" i="3"/>
  <c r="AF423" i="1"/>
  <c r="AE424" i="1"/>
  <c r="T423" i="1"/>
  <c r="U423" i="1" s="1"/>
  <c r="AR1207" i="3"/>
  <c r="AS1208" i="3"/>
  <c r="R425" i="1"/>
  <c r="S425" i="1" s="1"/>
  <c r="AS1204" i="1"/>
  <c r="AR1203" i="1"/>
  <c r="BR1205" i="3" l="1"/>
  <c r="AU1205" i="3"/>
  <c r="AV1205" i="3" s="1"/>
  <c r="BL103" i="3"/>
  <c r="BM103" i="3"/>
  <c r="AV1204" i="3"/>
  <c r="AT1204" i="3"/>
  <c r="BO1207" i="3"/>
  <c r="BQ1206" i="3"/>
  <c r="AF424" i="1"/>
  <c r="AE425" i="1"/>
  <c r="T424" i="1"/>
  <c r="U424" i="1" s="1"/>
  <c r="AS1209" i="3"/>
  <c r="AR1208" i="3"/>
  <c r="R426" i="1"/>
  <c r="S426" i="1" s="1"/>
  <c r="AS1205" i="1"/>
  <c r="AR1204" i="1"/>
  <c r="AT1205" i="3" l="1"/>
  <c r="AZ104" i="3"/>
  <c r="AW1204" i="3"/>
  <c r="BR1206" i="3"/>
  <c r="AU1206" i="3"/>
  <c r="AV1206" i="3" s="1"/>
  <c r="BA104" i="3"/>
  <c r="AW1205" i="3"/>
  <c r="BO1208" i="3"/>
  <c r="BQ1207" i="3"/>
  <c r="AF425" i="1"/>
  <c r="AE426" i="1"/>
  <c r="T425" i="1"/>
  <c r="U425" i="1" s="1"/>
  <c r="AR1209" i="3"/>
  <c r="AS1210" i="3"/>
  <c r="R427" i="1"/>
  <c r="S427" i="1" s="1"/>
  <c r="AS1206" i="1"/>
  <c r="AR1205" i="1"/>
  <c r="AT1206" i="3" l="1"/>
  <c r="BB104" i="3"/>
  <c r="AW1206" i="3"/>
  <c r="BR1207" i="3"/>
  <c r="AU1207" i="3"/>
  <c r="AV1207" i="3" s="1"/>
  <c r="BO1209" i="3"/>
  <c r="BQ1208" i="3"/>
  <c r="AF426" i="1"/>
  <c r="AE427" i="1"/>
  <c r="T426" i="1"/>
  <c r="U426" i="1" s="1"/>
  <c r="AR1210" i="3"/>
  <c r="AS1211" i="3"/>
  <c r="R428" i="1"/>
  <c r="S428" i="1" s="1"/>
  <c r="AS1207" i="1"/>
  <c r="AR1206" i="1"/>
  <c r="BR1208" i="3" l="1"/>
  <c r="AU1208" i="3"/>
  <c r="BC104" i="3"/>
  <c r="AW1207" i="3"/>
  <c r="AT1207" i="3"/>
  <c r="BO1210" i="3"/>
  <c r="BQ1209" i="3"/>
  <c r="AF427" i="1"/>
  <c r="AE428" i="1"/>
  <c r="T427" i="1"/>
  <c r="U427" i="1" s="1"/>
  <c r="AS1212" i="3"/>
  <c r="AR1211" i="3"/>
  <c r="R429" i="1"/>
  <c r="S429" i="1" s="1"/>
  <c r="AS1208" i="1"/>
  <c r="AR1207" i="1"/>
  <c r="BR1209" i="3" l="1"/>
  <c r="AU1209" i="3"/>
  <c r="AV1209" i="3" s="1"/>
  <c r="AT1208" i="3"/>
  <c r="AV1208" i="3"/>
  <c r="BO1211" i="3"/>
  <c r="BQ1210" i="3"/>
  <c r="AF428" i="1"/>
  <c r="AE429" i="1"/>
  <c r="T428" i="1"/>
  <c r="U428" i="1" s="1"/>
  <c r="AR1212" i="3"/>
  <c r="AS1213" i="3"/>
  <c r="R430" i="1"/>
  <c r="S430" i="1" s="1"/>
  <c r="AS1209" i="1"/>
  <c r="AR1208" i="1"/>
  <c r="AT1209" i="3" l="1"/>
  <c r="BD104" i="3"/>
  <c r="AW1208" i="3"/>
  <c r="BE104" i="3"/>
  <c r="AW1209" i="3"/>
  <c r="BR1210" i="3"/>
  <c r="AU1210" i="3"/>
  <c r="AV1210" i="3" s="1"/>
  <c r="BO1212" i="3"/>
  <c r="BQ1211" i="3"/>
  <c r="AF429" i="1"/>
  <c r="AE430" i="1"/>
  <c r="T429" i="1"/>
  <c r="U429" i="1" s="1"/>
  <c r="AR1213" i="3"/>
  <c r="AS1214" i="3"/>
  <c r="R431" i="1"/>
  <c r="S431" i="1" s="1"/>
  <c r="AS1210" i="1"/>
  <c r="AR1209" i="1"/>
  <c r="BF104" i="3" l="1"/>
  <c r="AW1210" i="3"/>
  <c r="AT1210" i="3"/>
  <c r="BR1211" i="3"/>
  <c r="AU1211" i="3"/>
  <c r="AV1211" i="3" s="1"/>
  <c r="BO1213" i="3"/>
  <c r="BQ1212" i="3"/>
  <c r="AF430" i="1"/>
  <c r="AE431" i="1"/>
  <c r="T430" i="1"/>
  <c r="U430" i="1" s="1"/>
  <c r="AR1214" i="3"/>
  <c r="AS1215" i="3"/>
  <c r="R432" i="1"/>
  <c r="S432" i="1" s="1"/>
  <c r="AS1211" i="1"/>
  <c r="AR1210" i="1"/>
  <c r="BG104" i="3" l="1"/>
  <c r="AW1211" i="3"/>
  <c r="AT1211" i="3"/>
  <c r="BR1212" i="3"/>
  <c r="AU1212" i="3"/>
  <c r="BO1214" i="3"/>
  <c r="BQ1213" i="3"/>
  <c r="AF431" i="1"/>
  <c r="AE432" i="1"/>
  <c r="T431" i="1"/>
  <c r="U431" i="1" s="1"/>
  <c r="AR1215" i="3"/>
  <c r="AS1216" i="3"/>
  <c r="R433" i="1"/>
  <c r="S433" i="1" s="1"/>
  <c r="AS1212" i="1"/>
  <c r="AR1211" i="1"/>
  <c r="BR1213" i="3" l="1"/>
  <c r="AU1213" i="3"/>
  <c r="AV1213" i="3" s="1"/>
  <c r="AT1212" i="3"/>
  <c r="AV1212" i="3"/>
  <c r="BQ1214" i="3"/>
  <c r="BO1215" i="3"/>
  <c r="AF432" i="1"/>
  <c r="AE433" i="1"/>
  <c r="T432" i="1"/>
  <c r="U432" i="1" s="1"/>
  <c r="AS1217" i="3"/>
  <c r="AR1216" i="3"/>
  <c r="R434" i="1"/>
  <c r="S434" i="1" s="1"/>
  <c r="AS1213" i="1"/>
  <c r="AR1212" i="1"/>
  <c r="AT1213" i="3" l="1"/>
  <c r="BR1214" i="3"/>
  <c r="AU1214" i="3"/>
  <c r="AV1214" i="3" s="1"/>
  <c r="BH104" i="3"/>
  <c r="AW1212" i="3"/>
  <c r="BI104" i="3"/>
  <c r="AW1213" i="3"/>
  <c r="BO1216" i="3"/>
  <c r="BQ1215" i="3"/>
  <c r="AF433" i="1"/>
  <c r="AE434" i="1"/>
  <c r="T433" i="1"/>
  <c r="U433" i="1" s="1"/>
  <c r="AR1217" i="3"/>
  <c r="AS1218" i="3"/>
  <c r="R435" i="1"/>
  <c r="S435" i="1" s="1"/>
  <c r="AS1214" i="1"/>
  <c r="AR1213" i="1"/>
  <c r="AT1214" i="3" l="1"/>
  <c r="BJ104" i="3"/>
  <c r="AW1214" i="3"/>
  <c r="BR1215" i="3"/>
  <c r="AU1215" i="3"/>
  <c r="AV1215" i="3" s="1"/>
  <c r="BO1217" i="3"/>
  <c r="BQ1216" i="3"/>
  <c r="AF434" i="1"/>
  <c r="AE435" i="1"/>
  <c r="T434" i="1"/>
  <c r="U434" i="1" s="1"/>
  <c r="AS1219" i="3"/>
  <c r="AR1218" i="3"/>
  <c r="R436" i="1"/>
  <c r="S436" i="1" s="1"/>
  <c r="AS1215" i="1"/>
  <c r="AR1214" i="1"/>
  <c r="BK104" i="3" l="1"/>
  <c r="BM104" i="3" s="1"/>
  <c r="AW1215" i="3"/>
  <c r="BR1216" i="3"/>
  <c r="AU1216" i="3"/>
  <c r="AT1215" i="3"/>
  <c r="BO1218" i="3"/>
  <c r="BQ1217" i="3"/>
  <c r="AF435" i="1"/>
  <c r="AE436" i="1"/>
  <c r="T435" i="1"/>
  <c r="U435" i="1" s="1"/>
  <c r="AR1219" i="3"/>
  <c r="AS1220" i="3"/>
  <c r="R437" i="1"/>
  <c r="S437" i="1" s="1"/>
  <c r="AS1216" i="1"/>
  <c r="AR1215" i="1"/>
  <c r="BL104" i="3" l="1"/>
  <c r="AT1216" i="3"/>
  <c r="AV1216" i="3"/>
  <c r="BR1217" i="3"/>
  <c r="AU1217" i="3"/>
  <c r="AV1217" i="3" s="1"/>
  <c r="BO1219" i="3"/>
  <c r="BQ1218" i="3"/>
  <c r="AF436" i="1"/>
  <c r="AE437" i="1"/>
  <c r="T436" i="1"/>
  <c r="U436" i="1" s="1"/>
  <c r="AR1220" i="3"/>
  <c r="AS1221" i="3"/>
  <c r="R438" i="1"/>
  <c r="S438" i="1" s="1"/>
  <c r="AS1217" i="1"/>
  <c r="AR1216" i="1"/>
  <c r="BR1218" i="3" l="1"/>
  <c r="AU1218" i="3"/>
  <c r="AV1218" i="3" s="1"/>
  <c r="BA105" i="3"/>
  <c r="AW1217" i="3"/>
  <c r="AZ105" i="3"/>
  <c r="AW1216" i="3"/>
  <c r="AT1217" i="3"/>
  <c r="AT1218" i="3" s="1"/>
  <c r="BO1220" i="3"/>
  <c r="BQ1219" i="3"/>
  <c r="AF437" i="1"/>
  <c r="AE438" i="1"/>
  <c r="T437" i="1"/>
  <c r="U437" i="1" s="1"/>
  <c r="AR1221" i="3"/>
  <c r="AS1222" i="3"/>
  <c r="R439" i="1"/>
  <c r="S439" i="1" s="1"/>
  <c r="AS1218" i="1"/>
  <c r="AR1217" i="1"/>
  <c r="BB105" i="3" l="1"/>
  <c r="AW1218" i="3"/>
  <c r="BR1219" i="3"/>
  <c r="AU1219" i="3"/>
  <c r="AV1219" i="3" s="1"/>
  <c r="BO1221" i="3"/>
  <c r="BQ1220" i="3"/>
  <c r="AF438" i="1"/>
  <c r="AE439" i="1"/>
  <c r="T438" i="1"/>
  <c r="U438" i="1" s="1"/>
  <c r="AR1222" i="3"/>
  <c r="AS1223" i="3"/>
  <c r="R440" i="1"/>
  <c r="S440" i="1" s="1"/>
  <c r="AS1219" i="1"/>
  <c r="AR1218" i="1"/>
  <c r="BR1220" i="3" l="1"/>
  <c r="AU1220" i="3"/>
  <c r="BC105" i="3"/>
  <c r="AW1219" i="3"/>
  <c r="AT1219" i="3"/>
  <c r="BO1222" i="3"/>
  <c r="BQ1221" i="3"/>
  <c r="AF439" i="1"/>
  <c r="AE440" i="1"/>
  <c r="T439" i="1"/>
  <c r="U439" i="1" s="1"/>
  <c r="AS1224" i="3"/>
  <c r="AR1223" i="3"/>
  <c r="R441" i="1"/>
  <c r="S441" i="1" s="1"/>
  <c r="AS1220" i="1"/>
  <c r="AR1219" i="1"/>
  <c r="BR1221" i="3" l="1"/>
  <c r="AU1221" i="3"/>
  <c r="AV1221" i="3" s="1"/>
  <c r="AV1220" i="3"/>
  <c r="AT1220" i="3"/>
  <c r="BO1223" i="3"/>
  <c r="BQ1222" i="3"/>
  <c r="AF440" i="1"/>
  <c r="AE441" i="1"/>
  <c r="T440" i="1"/>
  <c r="U440" i="1" s="1"/>
  <c r="AR1224" i="3"/>
  <c r="AS1225" i="3"/>
  <c r="R442" i="1"/>
  <c r="S442" i="1" s="1"/>
  <c r="AS1221" i="1"/>
  <c r="AR1220" i="1"/>
  <c r="AT1221" i="3" l="1"/>
  <c r="BR1222" i="3"/>
  <c r="AU1222" i="3"/>
  <c r="BD105" i="3"/>
  <c r="AW1220" i="3"/>
  <c r="BE105" i="3"/>
  <c r="AW1221" i="3"/>
  <c r="BO1224" i="3"/>
  <c r="BQ1223" i="3"/>
  <c r="AF441" i="1"/>
  <c r="AE442" i="1"/>
  <c r="T441" i="1"/>
  <c r="U441" i="1" s="1"/>
  <c r="AR1225" i="3"/>
  <c r="AS1226" i="3"/>
  <c r="R443" i="1"/>
  <c r="S443" i="1" s="1"/>
  <c r="AS1222" i="1"/>
  <c r="AR1221" i="1"/>
  <c r="BR1223" i="3" l="1"/>
  <c r="AU1223" i="3"/>
  <c r="AV1223" i="3" s="1"/>
  <c r="AV1222" i="3"/>
  <c r="AT1222" i="3"/>
  <c r="BO1225" i="3"/>
  <c r="BQ1224" i="3"/>
  <c r="AF442" i="1"/>
  <c r="AE443" i="1"/>
  <c r="T442" i="1"/>
  <c r="U442" i="1" s="1"/>
  <c r="AS1227" i="3"/>
  <c r="AR1226" i="3"/>
  <c r="R444" i="1"/>
  <c r="S444" i="1" s="1"/>
  <c r="AS1223" i="1"/>
  <c r="AR1222" i="1"/>
  <c r="AT1223" i="3" l="1"/>
  <c r="BF105" i="3"/>
  <c r="AW1222" i="3"/>
  <c r="BR1224" i="3"/>
  <c r="AU1224" i="3"/>
  <c r="BG105" i="3"/>
  <c r="AW1223" i="3"/>
  <c r="BO1226" i="3"/>
  <c r="BQ1225" i="3"/>
  <c r="AF443" i="1"/>
  <c r="AE444" i="1"/>
  <c r="T443" i="1"/>
  <c r="U443" i="1" s="1"/>
  <c r="AR1227" i="3"/>
  <c r="AS1228" i="3"/>
  <c r="R445" i="1"/>
  <c r="S445" i="1" s="1"/>
  <c r="AS1224" i="1"/>
  <c r="AR1223" i="1"/>
  <c r="AV1224" i="3" l="1"/>
  <c r="AT1224" i="3"/>
  <c r="BR1225" i="3"/>
  <c r="AU1225" i="3"/>
  <c r="AV1225" i="3" s="1"/>
  <c r="BO1227" i="3"/>
  <c r="BQ1226" i="3"/>
  <c r="AF444" i="1"/>
  <c r="AE445" i="1"/>
  <c r="T444" i="1"/>
  <c r="U444" i="1" s="1"/>
  <c r="AS1229" i="3"/>
  <c r="AR1228" i="3"/>
  <c r="R446" i="1"/>
  <c r="S446" i="1" s="1"/>
  <c r="AS1225" i="1"/>
  <c r="AR1224" i="1"/>
  <c r="BR1226" i="3" l="1"/>
  <c r="AU1226" i="3"/>
  <c r="BI105" i="3"/>
  <c r="AW1225" i="3"/>
  <c r="AT1225" i="3"/>
  <c r="BH105" i="3"/>
  <c r="AW1224" i="3"/>
  <c r="BO1228" i="3"/>
  <c r="BQ1227" i="3"/>
  <c r="AF445" i="1"/>
  <c r="AE446" i="1"/>
  <c r="T445" i="1"/>
  <c r="U445" i="1" s="1"/>
  <c r="AR1229" i="3"/>
  <c r="AS1230" i="3"/>
  <c r="R447" i="1"/>
  <c r="S447" i="1" s="1"/>
  <c r="AS1226" i="1"/>
  <c r="AR1225" i="1"/>
  <c r="AT1226" i="3" l="1"/>
  <c r="AV1226" i="3"/>
  <c r="BR1227" i="3"/>
  <c r="AU1227" i="3"/>
  <c r="AV1227" i="3" s="1"/>
  <c r="BO1229" i="3"/>
  <c r="BQ1228" i="3"/>
  <c r="AF446" i="1"/>
  <c r="AE447" i="1"/>
  <c r="T446" i="1"/>
  <c r="U446" i="1" s="1"/>
  <c r="AR1230" i="3"/>
  <c r="AS1231" i="3"/>
  <c r="R448" i="1"/>
  <c r="S448" i="1" s="1"/>
  <c r="AS1227" i="1"/>
  <c r="AR1226" i="1"/>
  <c r="BR1228" i="3" l="1"/>
  <c r="AU1228" i="3"/>
  <c r="BK105" i="3"/>
  <c r="AW1227" i="3"/>
  <c r="BJ105" i="3"/>
  <c r="AW1226" i="3"/>
  <c r="AT1227" i="3"/>
  <c r="BO1230" i="3"/>
  <c r="BQ1229" i="3"/>
  <c r="AF447" i="1"/>
  <c r="AE448" i="1"/>
  <c r="T447" i="1"/>
  <c r="U447" i="1" s="1"/>
  <c r="AR1231" i="3"/>
  <c r="AS1232" i="3"/>
  <c r="R449" i="1"/>
  <c r="S449" i="1" s="1"/>
  <c r="AS1228" i="1"/>
  <c r="AR1227" i="1"/>
  <c r="BL105" i="3" l="1"/>
  <c r="BM105" i="3"/>
  <c r="AT1228" i="3"/>
  <c r="AV1228" i="3"/>
  <c r="BR1229" i="3"/>
  <c r="AU1229" i="3"/>
  <c r="AV1229" i="3" s="1"/>
  <c r="BO1231" i="3"/>
  <c r="BQ1230" i="3"/>
  <c r="AF448" i="1"/>
  <c r="AE449" i="1"/>
  <c r="T448" i="1"/>
  <c r="U448" i="1" s="1"/>
  <c r="AR1232" i="3"/>
  <c r="AS1233" i="3"/>
  <c r="R450" i="1"/>
  <c r="S450" i="1" s="1"/>
  <c r="AS1229" i="1"/>
  <c r="AR1228" i="1"/>
  <c r="BR1230" i="3" l="1"/>
  <c r="AU1230" i="3"/>
  <c r="BA106" i="3"/>
  <c r="AW1229" i="3"/>
  <c r="AZ106" i="3"/>
  <c r="AW1228" i="3"/>
  <c r="AT1229" i="3"/>
  <c r="BO1232" i="3"/>
  <c r="BQ1231" i="3"/>
  <c r="AF449" i="1"/>
  <c r="AE450" i="1"/>
  <c r="T449" i="1"/>
  <c r="U449" i="1" s="1"/>
  <c r="AR1233" i="3"/>
  <c r="AS1234" i="3"/>
  <c r="R451" i="1"/>
  <c r="S451" i="1" s="1"/>
  <c r="AS1230" i="1"/>
  <c r="AR1229" i="1"/>
  <c r="AT1230" i="3" l="1"/>
  <c r="AV1230" i="3"/>
  <c r="BR1231" i="3"/>
  <c r="AU1231" i="3"/>
  <c r="AV1231" i="3" s="1"/>
  <c r="BO1233" i="3"/>
  <c r="BQ1232" i="3"/>
  <c r="AF450" i="1"/>
  <c r="AE451" i="1"/>
  <c r="T450" i="1"/>
  <c r="U450" i="1" s="1"/>
  <c r="AR1234" i="3"/>
  <c r="AS1235" i="3"/>
  <c r="R452" i="1"/>
  <c r="S452" i="1" s="1"/>
  <c r="AS1231" i="1"/>
  <c r="AR1230" i="1"/>
  <c r="BR1232" i="3" l="1"/>
  <c r="AU1232" i="3"/>
  <c r="BC106" i="3"/>
  <c r="AW1231" i="3"/>
  <c r="BB106" i="3"/>
  <c r="AW1230" i="3"/>
  <c r="AT1231" i="3"/>
  <c r="BO1234" i="3"/>
  <c r="BQ1233" i="3"/>
  <c r="AF451" i="1"/>
  <c r="AE452" i="1"/>
  <c r="T451" i="1"/>
  <c r="U451" i="1" s="1"/>
  <c r="AR1235" i="3"/>
  <c r="AS1236" i="3"/>
  <c r="R453" i="1"/>
  <c r="S453" i="1" s="1"/>
  <c r="AS1232" i="1"/>
  <c r="AR1231" i="1"/>
  <c r="AT1232" i="3" l="1"/>
  <c r="AV1232" i="3"/>
  <c r="BR1233" i="3"/>
  <c r="AU1233" i="3"/>
  <c r="AV1233" i="3" s="1"/>
  <c r="BO1235" i="3"/>
  <c r="BQ1234" i="3"/>
  <c r="AF452" i="1"/>
  <c r="AE453" i="1"/>
  <c r="T452" i="1"/>
  <c r="U452" i="1" s="1"/>
  <c r="AS1237" i="3"/>
  <c r="AR1236" i="3"/>
  <c r="R454" i="1"/>
  <c r="S454" i="1" s="1"/>
  <c r="AS1233" i="1"/>
  <c r="AR1232" i="1"/>
  <c r="BE106" i="3" l="1"/>
  <c r="AW1233" i="3"/>
  <c r="BD106" i="3"/>
  <c r="AW1232" i="3"/>
  <c r="BR1234" i="3"/>
  <c r="AU1234" i="3"/>
  <c r="AV1234" i="3" s="1"/>
  <c r="AT1233" i="3"/>
  <c r="BO1236" i="3"/>
  <c r="BQ1235" i="3"/>
  <c r="AF453" i="1"/>
  <c r="AE454" i="1"/>
  <c r="T453" i="1"/>
  <c r="U453" i="1" s="1"/>
  <c r="AR1237" i="3"/>
  <c r="AS1238" i="3"/>
  <c r="R455" i="1"/>
  <c r="S455" i="1" s="1"/>
  <c r="AS1234" i="1"/>
  <c r="AR1233" i="1"/>
  <c r="AT1234" i="3" l="1"/>
  <c r="BF106" i="3"/>
  <c r="AW1234" i="3"/>
  <c r="BR1235" i="3"/>
  <c r="AU1235" i="3"/>
  <c r="AV1235" i="3" s="1"/>
  <c r="BO1237" i="3"/>
  <c r="BQ1236" i="3"/>
  <c r="AF454" i="1"/>
  <c r="AE455" i="1"/>
  <c r="T454" i="1"/>
  <c r="U454" i="1" s="1"/>
  <c r="AS1239" i="3"/>
  <c r="AR1238" i="3"/>
  <c r="R456" i="1"/>
  <c r="S456" i="1" s="1"/>
  <c r="AS1235" i="1"/>
  <c r="AR1234" i="1"/>
  <c r="BG106" i="3" l="1"/>
  <c r="AW1235" i="3"/>
  <c r="BR1236" i="3"/>
  <c r="AU1236" i="3"/>
  <c r="AT1235" i="3"/>
  <c r="BO1238" i="3"/>
  <c r="BQ1237" i="3"/>
  <c r="AF455" i="1"/>
  <c r="AE456" i="1"/>
  <c r="T455" i="1"/>
  <c r="U455" i="1" s="1"/>
  <c r="AR1239" i="3"/>
  <c r="AS1240" i="3"/>
  <c r="R457" i="1"/>
  <c r="S457" i="1" s="1"/>
  <c r="AS1236" i="1"/>
  <c r="AR1235" i="1"/>
  <c r="BR1237" i="3" l="1"/>
  <c r="AU1237" i="3"/>
  <c r="AV1237" i="3" s="1"/>
  <c r="AT1236" i="3"/>
  <c r="AV1236" i="3"/>
  <c r="BO1239" i="3"/>
  <c r="BQ1238" i="3"/>
  <c r="AF456" i="1"/>
  <c r="AE457" i="1"/>
  <c r="T456" i="1"/>
  <c r="U456" i="1" s="1"/>
  <c r="AR1240" i="3"/>
  <c r="AS1241" i="3"/>
  <c r="R458" i="1"/>
  <c r="S458" i="1" s="1"/>
  <c r="AS1237" i="1"/>
  <c r="AR1236" i="1"/>
  <c r="AT1237" i="3" l="1"/>
  <c r="BR1238" i="3"/>
  <c r="AU1238" i="3"/>
  <c r="AV1238" i="3" s="1"/>
  <c r="BI106" i="3"/>
  <c r="AW1237" i="3"/>
  <c r="BH106" i="3"/>
  <c r="AW1236" i="3"/>
  <c r="BO1240" i="3"/>
  <c r="BQ1239" i="3"/>
  <c r="AF457" i="1"/>
  <c r="AE458" i="1"/>
  <c r="T457" i="1"/>
  <c r="U457" i="1" s="1"/>
  <c r="AR1241" i="3"/>
  <c r="AS1242" i="3"/>
  <c r="R459" i="1"/>
  <c r="S459" i="1" s="1"/>
  <c r="AS1238" i="1"/>
  <c r="AR1237" i="1"/>
  <c r="AT1238" i="3" l="1"/>
  <c r="BJ106" i="3"/>
  <c r="AW1238" i="3"/>
  <c r="BR1239" i="3"/>
  <c r="AU1239" i="3"/>
  <c r="AV1239" i="3" s="1"/>
  <c r="BO1241" i="3"/>
  <c r="BQ1240" i="3"/>
  <c r="AF458" i="1"/>
  <c r="AE459" i="1"/>
  <c r="T458" i="1"/>
  <c r="U458" i="1" s="1"/>
  <c r="AR1242" i="3"/>
  <c r="AS1243" i="3"/>
  <c r="R460" i="1"/>
  <c r="S460" i="1" s="1"/>
  <c r="AS1239" i="1"/>
  <c r="AR1238" i="1"/>
  <c r="BK106" i="3" l="1"/>
  <c r="AW1239" i="3"/>
  <c r="AT1239" i="3"/>
  <c r="BR1240" i="3"/>
  <c r="AU1240" i="3"/>
  <c r="BO1242" i="3"/>
  <c r="BQ1241" i="3"/>
  <c r="AF459" i="1"/>
  <c r="AE460" i="1"/>
  <c r="T459" i="1"/>
  <c r="U459" i="1" s="1"/>
  <c r="AR1243" i="3"/>
  <c r="AS1244" i="3"/>
  <c r="R461" i="1"/>
  <c r="S461" i="1" s="1"/>
  <c r="AS1240" i="1"/>
  <c r="AR1239" i="1"/>
  <c r="BR1241" i="3" l="1"/>
  <c r="AU1241" i="3"/>
  <c r="AV1241" i="3" s="1"/>
  <c r="AV1240" i="3"/>
  <c r="AT1240" i="3"/>
  <c r="BL106" i="3"/>
  <c r="BM106" i="3"/>
  <c r="BO1243" i="3"/>
  <c r="BQ1242" i="3"/>
  <c r="AF460" i="1"/>
  <c r="AE461" i="1"/>
  <c r="T460" i="1"/>
  <c r="U460" i="1" s="1"/>
  <c r="AS1245" i="3"/>
  <c r="AR1244" i="3"/>
  <c r="R462" i="1"/>
  <c r="S462" i="1" s="1"/>
  <c r="AS1241" i="1"/>
  <c r="AR1240" i="1"/>
  <c r="AT1241" i="3" l="1"/>
  <c r="BR1242" i="3"/>
  <c r="AU1242" i="3"/>
  <c r="AZ107" i="3"/>
  <c r="AW1240" i="3"/>
  <c r="BA107" i="3"/>
  <c r="AW1241" i="3"/>
  <c r="BO1244" i="3"/>
  <c r="BQ1243" i="3"/>
  <c r="AF461" i="1"/>
  <c r="AE462" i="1"/>
  <c r="T461" i="1"/>
  <c r="U461" i="1" s="1"/>
  <c r="AR1245" i="3"/>
  <c r="AS1246" i="3"/>
  <c r="R463" i="1"/>
  <c r="S463" i="1" s="1"/>
  <c r="AS1242" i="1"/>
  <c r="AR1241" i="1"/>
  <c r="BR1243" i="3" l="1"/>
  <c r="AU1243" i="3"/>
  <c r="AV1243" i="3" s="1"/>
  <c r="AT1242" i="3"/>
  <c r="AV1242" i="3"/>
  <c r="BQ1244" i="3"/>
  <c r="BO1245" i="3"/>
  <c r="AF462" i="1"/>
  <c r="AE463" i="1"/>
  <c r="T462" i="1"/>
  <c r="U462" i="1" s="1"/>
  <c r="AS1247" i="3"/>
  <c r="AR1246" i="3"/>
  <c r="R464" i="1"/>
  <c r="S464" i="1" s="1"/>
  <c r="AS1243" i="1"/>
  <c r="AR1242" i="1"/>
  <c r="AT1243" i="3" l="1"/>
  <c r="BR1244" i="3"/>
  <c r="AU1244" i="3"/>
  <c r="AV1244" i="3" s="1"/>
  <c r="BB107" i="3"/>
  <c r="AW1242" i="3"/>
  <c r="BC107" i="3"/>
  <c r="AW1243" i="3"/>
  <c r="BO1246" i="3"/>
  <c r="BQ1245" i="3"/>
  <c r="AF463" i="1"/>
  <c r="AE464" i="1"/>
  <c r="T463" i="1"/>
  <c r="U463" i="1" s="1"/>
  <c r="AR1247" i="3"/>
  <c r="AS1248" i="3"/>
  <c r="R465" i="1"/>
  <c r="S465" i="1" s="1"/>
  <c r="AS1244" i="1"/>
  <c r="AR1243" i="1"/>
  <c r="AT1244" i="3" l="1"/>
  <c r="BD107" i="3"/>
  <c r="AW1244" i="3"/>
  <c r="BR1245" i="3"/>
  <c r="AU1245" i="3"/>
  <c r="AV1245" i="3" s="1"/>
  <c r="BO1247" i="3"/>
  <c r="BQ1246" i="3"/>
  <c r="AF464" i="1"/>
  <c r="AE465" i="1"/>
  <c r="T464" i="1"/>
  <c r="U464" i="1" s="1"/>
  <c r="AR1248" i="3"/>
  <c r="AS1249" i="3"/>
  <c r="R466" i="1"/>
  <c r="S466" i="1" s="1"/>
  <c r="AS1245" i="1"/>
  <c r="AR1244" i="1"/>
  <c r="BR1246" i="3" l="1"/>
  <c r="AU1246" i="3"/>
  <c r="BE107" i="3"/>
  <c r="AW1245" i="3"/>
  <c r="AT1245" i="3"/>
  <c r="BO1248" i="3"/>
  <c r="BQ1247" i="3"/>
  <c r="AF465" i="1"/>
  <c r="AE466" i="1"/>
  <c r="T465" i="1"/>
  <c r="U465" i="1" s="1"/>
  <c r="AR1249" i="3"/>
  <c r="AS1250" i="3"/>
  <c r="R467" i="1"/>
  <c r="S467" i="1" s="1"/>
  <c r="AS1246" i="1"/>
  <c r="AR1245" i="1"/>
  <c r="BR1247" i="3" l="1"/>
  <c r="AU1247" i="3"/>
  <c r="AV1247" i="3" s="1"/>
  <c r="AT1246" i="3"/>
  <c r="AV1246" i="3"/>
  <c r="BO1249" i="3"/>
  <c r="BQ1248" i="3"/>
  <c r="AF466" i="1"/>
  <c r="AE467" i="1"/>
  <c r="T466" i="1"/>
  <c r="U466" i="1" s="1"/>
  <c r="AR1250" i="3"/>
  <c r="AS1251" i="3"/>
  <c r="R468" i="1"/>
  <c r="S468" i="1" s="1"/>
  <c r="AS1247" i="1"/>
  <c r="AR1246" i="1"/>
  <c r="AT1247" i="3" l="1"/>
  <c r="BR1248" i="3"/>
  <c r="AU1248" i="3"/>
  <c r="BF107" i="3"/>
  <c r="AW1246" i="3"/>
  <c r="BG107" i="3"/>
  <c r="AW1247" i="3"/>
  <c r="BQ1249" i="3"/>
  <c r="BO1250" i="3"/>
  <c r="AF467" i="1"/>
  <c r="AE468" i="1"/>
  <c r="T467" i="1"/>
  <c r="U467" i="1" s="1"/>
  <c r="AR1251" i="3"/>
  <c r="AS1252" i="3"/>
  <c r="R469" i="1"/>
  <c r="S469" i="1" s="1"/>
  <c r="AS1248" i="1"/>
  <c r="AR1247" i="1"/>
  <c r="BR1249" i="3" l="1"/>
  <c r="AU1249" i="3"/>
  <c r="AV1249" i="3" s="1"/>
  <c r="AT1248" i="3"/>
  <c r="AV1248" i="3"/>
  <c r="BO1251" i="3"/>
  <c r="BQ1250" i="3"/>
  <c r="AF468" i="1"/>
  <c r="AE469" i="1"/>
  <c r="T468" i="1"/>
  <c r="U468" i="1" s="1"/>
  <c r="AS1253" i="3"/>
  <c r="AR1252" i="3"/>
  <c r="R470" i="1"/>
  <c r="S470" i="1" s="1"/>
  <c r="AS1249" i="1"/>
  <c r="AR1248" i="1"/>
  <c r="AT1249" i="3" l="1"/>
  <c r="BR1250" i="3"/>
  <c r="AU1250" i="3"/>
  <c r="AV1250" i="3" s="1"/>
  <c r="BH107" i="3"/>
  <c r="AW1248" i="3"/>
  <c r="BI107" i="3"/>
  <c r="AW1249" i="3"/>
  <c r="BO1252" i="3"/>
  <c r="BQ1251" i="3"/>
  <c r="AF469" i="1"/>
  <c r="AE470" i="1"/>
  <c r="T469" i="1"/>
  <c r="U469" i="1" s="1"/>
  <c r="AR1253" i="3"/>
  <c r="AS1254" i="3"/>
  <c r="R471" i="1"/>
  <c r="S471" i="1" s="1"/>
  <c r="AS1250" i="1"/>
  <c r="AR1249" i="1"/>
  <c r="AT1250" i="3" l="1"/>
  <c r="BJ107" i="3"/>
  <c r="AW1250" i="3"/>
  <c r="BR1251" i="3"/>
  <c r="AU1251" i="3"/>
  <c r="AV1251" i="3" s="1"/>
  <c r="BO1253" i="3"/>
  <c r="BQ1252" i="3"/>
  <c r="AF470" i="1"/>
  <c r="AE471" i="1"/>
  <c r="T470" i="1"/>
  <c r="U470" i="1" s="1"/>
  <c r="AS1255" i="3"/>
  <c r="AR1254" i="3"/>
  <c r="R472" i="1"/>
  <c r="S472" i="1" s="1"/>
  <c r="AS1251" i="1"/>
  <c r="AR1250" i="1"/>
  <c r="AT1251" i="3" l="1"/>
  <c r="BR1252" i="3"/>
  <c r="AU1252" i="3"/>
  <c r="BK107" i="3"/>
  <c r="BM107" i="3" s="1"/>
  <c r="AW1251" i="3"/>
  <c r="BO1254" i="3"/>
  <c r="BQ1253" i="3"/>
  <c r="AF471" i="1"/>
  <c r="AE472" i="1"/>
  <c r="T471" i="1"/>
  <c r="U471" i="1" s="1"/>
  <c r="AR1255" i="3"/>
  <c r="AS1256" i="3"/>
  <c r="R473" i="1"/>
  <c r="S473" i="1" s="1"/>
  <c r="AS1252" i="1"/>
  <c r="AR1251" i="1"/>
  <c r="BL107" i="3" l="1"/>
  <c r="BR1253" i="3"/>
  <c r="AU1253" i="3"/>
  <c r="AV1253" i="3" s="1"/>
  <c r="AT1252" i="3"/>
  <c r="AV1252" i="3"/>
  <c r="BO1255" i="3"/>
  <c r="BQ1254" i="3"/>
  <c r="AF472" i="1"/>
  <c r="AE473" i="1"/>
  <c r="T472" i="1"/>
  <c r="U472" i="1" s="1"/>
  <c r="AR1256" i="3"/>
  <c r="AS1257" i="3"/>
  <c r="R474" i="1"/>
  <c r="S474" i="1" s="1"/>
  <c r="AS1253" i="1"/>
  <c r="AR1252" i="1"/>
  <c r="AT1253" i="3" l="1"/>
  <c r="BR1254" i="3"/>
  <c r="AU1254" i="3"/>
  <c r="AV1254" i="3" s="1"/>
  <c r="AZ108" i="3"/>
  <c r="AW1252" i="3"/>
  <c r="BA108" i="3"/>
  <c r="AW1253" i="3"/>
  <c r="BO1256" i="3"/>
  <c r="BQ1255" i="3"/>
  <c r="AF473" i="1"/>
  <c r="AE474" i="1"/>
  <c r="T473" i="1"/>
  <c r="U473" i="1" s="1"/>
  <c r="AR1257" i="3"/>
  <c r="AS1258" i="3"/>
  <c r="R475" i="1"/>
  <c r="S475" i="1" s="1"/>
  <c r="AS1254" i="1"/>
  <c r="AR1253" i="1"/>
  <c r="AT1254" i="3" l="1"/>
  <c r="BB108" i="3"/>
  <c r="AW1254" i="3"/>
  <c r="BR1255" i="3"/>
  <c r="AU1255" i="3"/>
  <c r="AV1255" i="3" s="1"/>
  <c r="BO1257" i="3"/>
  <c r="BQ1256" i="3"/>
  <c r="AF474" i="1"/>
  <c r="AE475" i="1"/>
  <c r="T474" i="1"/>
  <c r="U474" i="1" s="1"/>
  <c r="AR1258" i="3"/>
  <c r="AS1259" i="3"/>
  <c r="R476" i="1"/>
  <c r="S476" i="1" s="1"/>
  <c r="AS1255" i="1"/>
  <c r="AR1254" i="1"/>
  <c r="BC108" i="3" l="1"/>
  <c r="AW1255" i="3"/>
  <c r="BR1256" i="3"/>
  <c r="AU1256" i="3"/>
  <c r="AT1255" i="3"/>
  <c r="BO1258" i="3"/>
  <c r="BQ1257" i="3"/>
  <c r="AF475" i="1"/>
  <c r="AE476" i="1"/>
  <c r="T475" i="1"/>
  <c r="U475" i="1" s="1"/>
  <c r="AR1259" i="3"/>
  <c r="AS1260" i="3"/>
  <c r="R477" i="1"/>
  <c r="S477" i="1" s="1"/>
  <c r="AS1256" i="1"/>
  <c r="AR1255" i="1"/>
  <c r="AV1256" i="3" l="1"/>
  <c r="AT1256" i="3"/>
  <c r="BR1257" i="3"/>
  <c r="AU1257" i="3"/>
  <c r="AV1257" i="3" s="1"/>
  <c r="BO1259" i="3"/>
  <c r="BQ1258" i="3"/>
  <c r="AF476" i="1"/>
  <c r="AE477" i="1"/>
  <c r="T476" i="1"/>
  <c r="U476" i="1" s="1"/>
  <c r="AS1261" i="3"/>
  <c r="AR1260" i="3"/>
  <c r="R478" i="1"/>
  <c r="S478" i="1" s="1"/>
  <c r="AS1257" i="1"/>
  <c r="AR1256" i="1"/>
  <c r="BR1258" i="3" l="1"/>
  <c r="AU1258" i="3"/>
  <c r="AT1257" i="3"/>
  <c r="BE108" i="3"/>
  <c r="AW1257" i="3"/>
  <c r="BD108" i="3"/>
  <c r="AW1256" i="3"/>
  <c r="BO1260" i="3"/>
  <c r="BQ1259" i="3"/>
  <c r="AF477" i="1"/>
  <c r="AE478" i="1"/>
  <c r="T477" i="1"/>
  <c r="U477" i="1" s="1"/>
  <c r="AR1261" i="3"/>
  <c r="AS1262" i="3"/>
  <c r="R479" i="1"/>
  <c r="S479" i="1" s="1"/>
  <c r="AS1258" i="1"/>
  <c r="AR1257" i="1"/>
  <c r="AT1258" i="3" l="1"/>
  <c r="AV1258" i="3"/>
  <c r="BR1259" i="3"/>
  <c r="AU1259" i="3"/>
  <c r="AV1259" i="3" s="1"/>
  <c r="BO1261" i="3"/>
  <c r="BQ1260" i="3"/>
  <c r="AF478" i="1"/>
  <c r="AE479" i="1"/>
  <c r="T478" i="1"/>
  <c r="U478" i="1" s="1"/>
  <c r="AS1263" i="3"/>
  <c r="AR1262" i="3"/>
  <c r="R480" i="1"/>
  <c r="S480" i="1" s="1"/>
  <c r="AS1259" i="1"/>
  <c r="AR1258" i="1"/>
  <c r="AT1259" i="3" l="1"/>
  <c r="BG108" i="3"/>
  <c r="AW1259" i="3"/>
  <c r="BF108" i="3"/>
  <c r="AW1258" i="3"/>
  <c r="BR1260" i="3"/>
  <c r="AU1260" i="3"/>
  <c r="AV1260" i="3" s="1"/>
  <c r="BO1262" i="3"/>
  <c r="BQ1261" i="3"/>
  <c r="AF479" i="1"/>
  <c r="AE480" i="1"/>
  <c r="T479" i="1"/>
  <c r="U479" i="1" s="1"/>
  <c r="AR1263" i="3"/>
  <c r="AS1264" i="3"/>
  <c r="R481" i="1"/>
  <c r="S481" i="1" s="1"/>
  <c r="AS1260" i="1"/>
  <c r="AR1259" i="1"/>
  <c r="BH108" i="3" l="1"/>
  <c r="AW1260" i="3"/>
  <c r="BR1261" i="3"/>
  <c r="AU1261" i="3"/>
  <c r="AV1261" i="3" s="1"/>
  <c r="AT1260" i="3"/>
  <c r="BO1263" i="3"/>
  <c r="BQ1262" i="3"/>
  <c r="AF480" i="1"/>
  <c r="AE481" i="1"/>
  <c r="T480" i="1"/>
  <c r="U480" i="1" s="1"/>
  <c r="AR1264" i="3"/>
  <c r="AS1265" i="3"/>
  <c r="R482" i="1"/>
  <c r="S482" i="1" s="1"/>
  <c r="AS1261" i="1"/>
  <c r="AR1260" i="1"/>
  <c r="AT1261" i="3" l="1"/>
  <c r="BI108" i="3"/>
  <c r="AW1261" i="3"/>
  <c r="BR1262" i="3"/>
  <c r="AU1262" i="3"/>
  <c r="BO1264" i="3"/>
  <c r="BQ1263" i="3"/>
  <c r="AF481" i="1"/>
  <c r="AE482" i="1"/>
  <c r="T481" i="1"/>
  <c r="U481" i="1" s="1"/>
  <c r="AR1265" i="3"/>
  <c r="AS1266" i="3"/>
  <c r="R483" i="1"/>
  <c r="S483" i="1" s="1"/>
  <c r="AS1262" i="1"/>
  <c r="AR1261" i="1"/>
  <c r="AV1262" i="3" l="1"/>
  <c r="AT1262" i="3"/>
  <c r="BR1263" i="3"/>
  <c r="AU1263" i="3"/>
  <c r="AV1263" i="3" s="1"/>
  <c r="BO1265" i="3"/>
  <c r="BQ1264" i="3"/>
  <c r="AF482" i="1"/>
  <c r="AE483" i="1"/>
  <c r="T482" i="1"/>
  <c r="U482" i="1" s="1"/>
  <c r="AR1266" i="3"/>
  <c r="AS1267" i="3"/>
  <c r="R484" i="1"/>
  <c r="S484" i="1" s="1"/>
  <c r="AS1263" i="1"/>
  <c r="AR1262" i="1"/>
  <c r="BK108" i="3" l="1"/>
  <c r="AW1263" i="3"/>
  <c r="BR1264" i="3"/>
  <c r="AU1264" i="3"/>
  <c r="AT1263" i="3"/>
  <c r="BJ108" i="3"/>
  <c r="AW1262" i="3"/>
  <c r="BO1266" i="3"/>
  <c r="BQ1265" i="3"/>
  <c r="AF483" i="1"/>
  <c r="AE484" i="1"/>
  <c r="T483" i="1"/>
  <c r="U483" i="1" s="1"/>
  <c r="AR1267" i="3"/>
  <c r="AS1268" i="3"/>
  <c r="R485" i="1"/>
  <c r="S485" i="1" s="1"/>
  <c r="AS1264" i="1"/>
  <c r="AR1263" i="1"/>
  <c r="AV1264" i="3" l="1"/>
  <c r="AT1264" i="3"/>
  <c r="BR1265" i="3"/>
  <c r="AU1265" i="3"/>
  <c r="AV1265" i="3" s="1"/>
  <c r="BM108" i="3"/>
  <c r="BL108" i="3"/>
  <c r="BO1267" i="3"/>
  <c r="BQ1266" i="3"/>
  <c r="AF484" i="1"/>
  <c r="AE485" i="1"/>
  <c r="T484" i="1"/>
  <c r="U484" i="1" s="1"/>
  <c r="AS1269" i="3"/>
  <c r="AR1268" i="3"/>
  <c r="R486" i="1"/>
  <c r="S486" i="1" s="1"/>
  <c r="AS1265" i="1"/>
  <c r="AR1264" i="1"/>
  <c r="BR1266" i="3" l="1"/>
  <c r="AU1266" i="3"/>
  <c r="AT1265" i="3"/>
  <c r="BA109" i="3"/>
  <c r="AW1265" i="3"/>
  <c r="AZ109" i="3"/>
  <c r="AW1264" i="3"/>
  <c r="BO1268" i="3"/>
  <c r="BQ1267" i="3"/>
  <c r="AF485" i="1"/>
  <c r="AE486" i="1"/>
  <c r="T485" i="1"/>
  <c r="U485" i="1" s="1"/>
  <c r="AR1269" i="3"/>
  <c r="AS1270" i="3"/>
  <c r="R487" i="1"/>
  <c r="S487" i="1" s="1"/>
  <c r="AS1266" i="1"/>
  <c r="AR1265" i="1"/>
  <c r="AV1266" i="3" l="1"/>
  <c r="AT1266" i="3"/>
  <c r="BR1267" i="3"/>
  <c r="AU1267" i="3"/>
  <c r="AV1267" i="3" s="1"/>
  <c r="BO1269" i="3"/>
  <c r="BQ1268" i="3"/>
  <c r="AF486" i="1"/>
  <c r="AE487" i="1"/>
  <c r="T486" i="1"/>
  <c r="U486" i="1" s="1"/>
  <c r="AS1271" i="3"/>
  <c r="AR1270" i="3"/>
  <c r="R488" i="1"/>
  <c r="S488" i="1" s="1"/>
  <c r="AS1267" i="1"/>
  <c r="AR1266" i="1"/>
  <c r="BR1268" i="3" l="1"/>
  <c r="AU1268" i="3"/>
  <c r="BC109" i="3"/>
  <c r="AW1267" i="3"/>
  <c r="AT1267" i="3"/>
  <c r="BB109" i="3"/>
  <c r="AW1266" i="3"/>
  <c r="BO1270" i="3"/>
  <c r="BQ1269" i="3"/>
  <c r="AF487" i="1"/>
  <c r="AE488" i="1"/>
  <c r="T487" i="1"/>
  <c r="U487" i="1" s="1"/>
  <c r="AR1271" i="3"/>
  <c r="AS1272" i="3"/>
  <c r="R489" i="1"/>
  <c r="S489" i="1" s="1"/>
  <c r="AS1268" i="1"/>
  <c r="AR1267" i="1"/>
  <c r="AV1268" i="3" l="1"/>
  <c r="AT1268" i="3"/>
  <c r="BR1269" i="3"/>
  <c r="AU1269" i="3"/>
  <c r="AV1269" i="3" s="1"/>
  <c r="BO1271" i="3"/>
  <c r="BQ1270" i="3"/>
  <c r="AF488" i="1"/>
  <c r="AE489" i="1"/>
  <c r="T488" i="1"/>
  <c r="U488" i="1" s="1"/>
  <c r="AR1272" i="3"/>
  <c r="AS1273" i="3"/>
  <c r="R490" i="1"/>
  <c r="S490" i="1" s="1"/>
  <c r="AS1269" i="1"/>
  <c r="AR1268" i="1"/>
  <c r="AT1269" i="3" l="1"/>
  <c r="BE109" i="3"/>
  <c r="AW1269" i="3"/>
  <c r="BR1270" i="3"/>
  <c r="AU1270" i="3"/>
  <c r="AV1270" i="3" s="1"/>
  <c r="BD109" i="3"/>
  <c r="AW1268" i="3"/>
  <c r="BO1272" i="3"/>
  <c r="BQ1271" i="3"/>
  <c r="AF489" i="1"/>
  <c r="AE490" i="1"/>
  <c r="T489" i="1"/>
  <c r="U489" i="1" s="1"/>
  <c r="AR1273" i="3"/>
  <c r="AS1274" i="3"/>
  <c r="R491" i="1"/>
  <c r="S491" i="1" s="1"/>
  <c r="AS1270" i="1"/>
  <c r="AR1269" i="1"/>
  <c r="AT1270" i="3" l="1"/>
  <c r="BF109" i="3"/>
  <c r="AW1270" i="3"/>
  <c r="BR1271" i="3"/>
  <c r="AU1271" i="3"/>
  <c r="AV1271" i="3" s="1"/>
  <c r="BO1273" i="3"/>
  <c r="BQ1272" i="3"/>
  <c r="AF490" i="1"/>
  <c r="AE491" i="1"/>
  <c r="T490" i="1"/>
  <c r="U490" i="1" s="1"/>
  <c r="AR1274" i="3"/>
  <c r="AS1275" i="3"/>
  <c r="R492" i="1"/>
  <c r="S492" i="1" s="1"/>
  <c r="AS1271" i="1"/>
  <c r="AR1270" i="1"/>
  <c r="BR1272" i="3" l="1"/>
  <c r="AU1272" i="3"/>
  <c r="BG109" i="3"/>
  <c r="AW1271" i="3"/>
  <c r="AT1271" i="3"/>
  <c r="BO1274" i="3"/>
  <c r="BQ1273" i="3"/>
  <c r="AF491" i="1"/>
  <c r="AE492" i="1"/>
  <c r="T491" i="1"/>
  <c r="U491" i="1" s="1"/>
  <c r="AR1275" i="3"/>
  <c r="AS1276" i="3"/>
  <c r="R493" i="1"/>
  <c r="S493" i="1" s="1"/>
  <c r="AS1272" i="1"/>
  <c r="AR1271" i="1"/>
  <c r="BR1273" i="3" l="1"/>
  <c r="AU1273" i="3"/>
  <c r="AV1273" i="3" s="1"/>
  <c r="AT1272" i="3"/>
  <c r="AV1272" i="3"/>
  <c r="BO1275" i="3"/>
  <c r="BQ1274" i="3"/>
  <c r="AF492" i="1"/>
  <c r="AE493" i="1"/>
  <c r="T492" i="1"/>
  <c r="U492" i="1" s="1"/>
  <c r="AS1277" i="3"/>
  <c r="AR1276" i="3"/>
  <c r="R494" i="1"/>
  <c r="S494" i="1" s="1"/>
  <c r="AS1273" i="1"/>
  <c r="AR1272" i="1"/>
  <c r="AT1273" i="3" l="1"/>
  <c r="BR1274" i="3"/>
  <c r="AU1274" i="3"/>
  <c r="BH109" i="3"/>
  <c r="AW1272" i="3"/>
  <c r="BI109" i="3"/>
  <c r="AW1273" i="3"/>
  <c r="BO1276" i="3"/>
  <c r="BQ1275" i="3"/>
  <c r="AF493" i="1"/>
  <c r="AE494" i="1"/>
  <c r="T493" i="1"/>
  <c r="U493" i="1" s="1"/>
  <c r="AR1277" i="3"/>
  <c r="AS1278" i="3"/>
  <c r="R495" i="1"/>
  <c r="S495" i="1" s="1"/>
  <c r="AS1274" i="1"/>
  <c r="AR1273" i="1"/>
  <c r="BR1275" i="3" l="1"/>
  <c r="AU1275" i="3"/>
  <c r="AV1275" i="3" s="1"/>
  <c r="AT1274" i="3"/>
  <c r="AV1274" i="3"/>
  <c r="BO1277" i="3"/>
  <c r="BQ1276" i="3"/>
  <c r="AF494" i="1"/>
  <c r="AE495" i="1"/>
  <c r="T494" i="1"/>
  <c r="U494" i="1" s="1"/>
  <c r="AS1279" i="3"/>
  <c r="AR1278" i="3"/>
  <c r="R496" i="1"/>
  <c r="S496" i="1" s="1"/>
  <c r="AS1275" i="1"/>
  <c r="AR1274" i="1"/>
  <c r="BR1276" i="3" l="1"/>
  <c r="AU1276" i="3"/>
  <c r="AV1276" i="3" s="1"/>
  <c r="BJ109" i="3"/>
  <c r="AW1274" i="3"/>
  <c r="AT1275" i="3"/>
  <c r="AT1276" i="3" s="1"/>
  <c r="BK109" i="3"/>
  <c r="AW1275" i="3"/>
  <c r="BO1278" i="3"/>
  <c r="BQ1277" i="3"/>
  <c r="AF495" i="1"/>
  <c r="AE496" i="1"/>
  <c r="T495" i="1"/>
  <c r="U495" i="1" s="1"/>
  <c r="AR1279" i="3"/>
  <c r="AS1280" i="3"/>
  <c r="R497" i="1"/>
  <c r="S497" i="1" s="1"/>
  <c r="AS1276" i="1"/>
  <c r="AR1275" i="1"/>
  <c r="BL109" i="3" l="1"/>
  <c r="BM109" i="3"/>
  <c r="AZ110" i="3"/>
  <c r="AW1276" i="3"/>
  <c r="BR1277" i="3"/>
  <c r="AU1277" i="3"/>
  <c r="AV1277" i="3" s="1"/>
  <c r="BO1279" i="3"/>
  <c r="BQ1278" i="3"/>
  <c r="AF496" i="1"/>
  <c r="AE497" i="1"/>
  <c r="T496" i="1"/>
  <c r="U496" i="1" s="1"/>
  <c r="AR1280" i="3"/>
  <c r="AS1281" i="3"/>
  <c r="R498" i="1"/>
  <c r="S498" i="1" s="1"/>
  <c r="AS1277" i="1"/>
  <c r="AR1276" i="1"/>
  <c r="BA110" i="3" l="1"/>
  <c r="AW1277" i="3"/>
  <c r="BR1278" i="3"/>
  <c r="AU1278" i="3"/>
  <c r="AT1277" i="3"/>
  <c r="BO1280" i="3"/>
  <c r="BQ1279" i="3"/>
  <c r="AF497" i="1"/>
  <c r="AE498" i="1"/>
  <c r="T497" i="1"/>
  <c r="U497" i="1" s="1"/>
  <c r="AR1281" i="3"/>
  <c r="AS1282" i="3"/>
  <c r="R499" i="1"/>
  <c r="S499" i="1" s="1"/>
  <c r="AS1278" i="1"/>
  <c r="AR1277" i="1"/>
  <c r="AV1278" i="3" l="1"/>
  <c r="AT1278" i="3"/>
  <c r="BR1279" i="3"/>
  <c r="AU1279" i="3"/>
  <c r="AV1279" i="3" s="1"/>
  <c r="BO1281" i="3"/>
  <c r="BQ1280" i="3"/>
  <c r="AF498" i="1"/>
  <c r="AE499" i="1"/>
  <c r="T498" i="1"/>
  <c r="U498" i="1" s="1"/>
  <c r="AR1282" i="3"/>
  <c r="AS1283" i="3"/>
  <c r="R500" i="1"/>
  <c r="S500" i="1" s="1"/>
  <c r="AS1279" i="1"/>
  <c r="AR1278" i="1"/>
  <c r="BR1280" i="3" l="1"/>
  <c r="AU1280" i="3"/>
  <c r="BC110" i="3"/>
  <c r="AW1279" i="3"/>
  <c r="AT1279" i="3"/>
  <c r="BB110" i="3"/>
  <c r="AW1278" i="3"/>
  <c r="BO1282" i="3"/>
  <c r="BQ1281" i="3"/>
  <c r="AF499" i="1"/>
  <c r="AE500" i="1"/>
  <c r="T499" i="1"/>
  <c r="U499" i="1" s="1"/>
  <c r="AR1283" i="3"/>
  <c r="AS1284" i="3"/>
  <c r="R501" i="1"/>
  <c r="S501" i="1" s="1"/>
  <c r="AS1280" i="1"/>
  <c r="AR1279" i="1"/>
  <c r="AT1280" i="3" l="1"/>
  <c r="AV1280" i="3"/>
  <c r="BR1281" i="3"/>
  <c r="AU1281" i="3"/>
  <c r="AV1281" i="3" s="1"/>
  <c r="BO1283" i="3"/>
  <c r="BQ1282" i="3"/>
  <c r="AF500" i="1"/>
  <c r="AE501" i="1"/>
  <c r="T500" i="1"/>
  <c r="U500" i="1" s="1"/>
  <c r="AS1285" i="3"/>
  <c r="AR1284" i="3"/>
  <c r="R502" i="1"/>
  <c r="S502" i="1" s="1"/>
  <c r="AS1281" i="1"/>
  <c r="AR1280" i="1"/>
  <c r="BE110" i="3" l="1"/>
  <c r="AW1281" i="3"/>
  <c r="BD110" i="3"/>
  <c r="AW1280" i="3"/>
  <c r="AT1281" i="3"/>
  <c r="BR1282" i="3"/>
  <c r="AU1282" i="3"/>
  <c r="BQ1283" i="3"/>
  <c r="BO1284" i="3"/>
  <c r="AF501" i="1"/>
  <c r="AE502" i="1"/>
  <c r="T501" i="1"/>
  <c r="U501" i="1" s="1"/>
  <c r="AR1285" i="3"/>
  <c r="AS1286" i="3"/>
  <c r="R503" i="1"/>
  <c r="S503" i="1" s="1"/>
  <c r="AS1282" i="1"/>
  <c r="AR1281" i="1"/>
  <c r="BR1283" i="3" l="1"/>
  <c r="AU1283" i="3"/>
  <c r="AV1283" i="3" s="1"/>
  <c r="AV1282" i="3"/>
  <c r="AT1282" i="3"/>
  <c r="BO1285" i="3"/>
  <c r="BQ1284" i="3"/>
  <c r="AF502" i="1"/>
  <c r="AE503" i="1"/>
  <c r="T502" i="1"/>
  <c r="U502" i="1" s="1"/>
  <c r="AS1287" i="3"/>
  <c r="AR1286" i="3"/>
  <c r="R504" i="1"/>
  <c r="S504" i="1" s="1"/>
  <c r="AS1283" i="1"/>
  <c r="AR1282" i="1"/>
  <c r="AT1283" i="3" l="1"/>
  <c r="BF110" i="3"/>
  <c r="AW1282" i="3"/>
  <c r="BG110" i="3"/>
  <c r="AW1283" i="3"/>
  <c r="BR1284" i="3"/>
  <c r="AU1284" i="3"/>
  <c r="AV1284" i="3" s="1"/>
  <c r="BO1286" i="3"/>
  <c r="BQ1285" i="3"/>
  <c r="AF503" i="1"/>
  <c r="AE504" i="1"/>
  <c r="T503" i="1"/>
  <c r="U503" i="1" s="1"/>
  <c r="AR1287" i="3"/>
  <c r="AS1288" i="3"/>
  <c r="R505" i="1"/>
  <c r="S505" i="1" s="1"/>
  <c r="AS1284" i="1"/>
  <c r="AR1283" i="1"/>
  <c r="BH110" i="3" l="1"/>
  <c r="AW1284" i="3"/>
  <c r="BR1285" i="3"/>
  <c r="AU1285" i="3"/>
  <c r="AV1285" i="3" s="1"/>
  <c r="AT1284" i="3"/>
  <c r="BO1287" i="3"/>
  <c r="BQ1286" i="3"/>
  <c r="AF504" i="1"/>
  <c r="AE505" i="1"/>
  <c r="T504" i="1"/>
  <c r="U504" i="1" s="1"/>
  <c r="AR1288" i="3"/>
  <c r="AS1289" i="3"/>
  <c r="R506" i="1"/>
  <c r="S506" i="1" s="1"/>
  <c r="AS1285" i="1"/>
  <c r="AR1284" i="1"/>
  <c r="AT1285" i="3" l="1"/>
  <c r="BI110" i="3"/>
  <c r="AW1285" i="3"/>
  <c r="BR1286" i="3"/>
  <c r="AU1286" i="3"/>
  <c r="BQ1287" i="3"/>
  <c r="BO1288" i="3"/>
  <c r="AF505" i="1"/>
  <c r="AE506" i="1"/>
  <c r="T505" i="1"/>
  <c r="U505" i="1" s="1"/>
  <c r="AR1289" i="3"/>
  <c r="AS1290" i="3"/>
  <c r="R507" i="1"/>
  <c r="S507" i="1" s="1"/>
  <c r="AS1286" i="1"/>
  <c r="AR1285" i="1"/>
  <c r="BR1287" i="3" l="1"/>
  <c r="AU1287" i="3"/>
  <c r="AV1287" i="3" s="1"/>
  <c r="AV1286" i="3"/>
  <c r="AT1286" i="3"/>
  <c r="BO1289" i="3"/>
  <c r="BQ1288" i="3"/>
  <c r="AF506" i="1"/>
  <c r="AE507" i="1"/>
  <c r="T506" i="1"/>
  <c r="U506" i="1" s="1"/>
  <c r="AS1291" i="3"/>
  <c r="AR1290" i="3"/>
  <c r="R508" i="1"/>
  <c r="S508" i="1" s="1"/>
  <c r="AS1287" i="1"/>
  <c r="AR1286" i="1"/>
  <c r="AT1287" i="3" l="1"/>
  <c r="BR1288" i="3"/>
  <c r="AU1288" i="3"/>
  <c r="AV1288" i="3" s="1"/>
  <c r="BJ110" i="3"/>
  <c r="AW1286" i="3"/>
  <c r="BK110" i="3"/>
  <c r="AW1287" i="3"/>
  <c r="BO1290" i="3"/>
  <c r="BQ1289" i="3"/>
  <c r="AF507" i="1"/>
  <c r="AE508" i="1"/>
  <c r="T507" i="1"/>
  <c r="U507" i="1" s="1"/>
  <c r="AS1292" i="3"/>
  <c r="AR1291" i="3"/>
  <c r="R509" i="1"/>
  <c r="S509" i="1" s="1"/>
  <c r="AS1288" i="1"/>
  <c r="AR1287" i="1"/>
  <c r="BL110" i="3" l="1"/>
  <c r="BM110" i="3"/>
  <c r="AT1288" i="3"/>
  <c r="AZ111" i="3"/>
  <c r="AW1288" i="3"/>
  <c r="BR1289" i="3"/>
  <c r="AU1289" i="3"/>
  <c r="AV1289" i="3" s="1"/>
  <c r="BO1291" i="3"/>
  <c r="BQ1290" i="3"/>
  <c r="AF508" i="1"/>
  <c r="AE509" i="1"/>
  <c r="T508" i="1"/>
  <c r="U508" i="1" s="1"/>
  <c r="AR1292" i="3"/>
  <c r="AS1293" i="3"/>
  <c r="R510" i="1"/>
  <c r="S510" i="1" s="1"/>
  <c r="AS1289" i="1"/>
  <c r="AR1288" i="1"/>
  <c r="AT1289" i="3" l="1"/>
  <c r="BA111" i="3"/>
  <c r="AW1289" i="3"/>
  <c r="BR1290" i="3"/>
  <c r="AU1290" i="3"/>
  <c r="BO1292" i="3"/>
  <c r="BQ1291" i="3"/>
  <c r="AF509" i="1"/>
  <c r="AE510" i="1"/>
  <c r="T509" i="1"/>
  <c r="U509" i="1" s="1"/>
  <c r="AS1294" i="3"/>
  <c r="AR1293" i="3"/>
  <c r="R511" i="1"/>
  <c r="S511" i="1" s="1"/>
  <c r="AS1290" i="1"/>
  <c r="AR1289" i="1"/>
  <c r="AV1290" i="3" l="1"/>
  <c r="AT1290" i="3"/>
  <c r="BR1291" i="3"/>
  <c r="AU1291" i="3"/>
  <c r="AV1291" i="3" s="1"/>
  <c r="BO1293" i="3"/>
  <c r="BQ1292" i="3"/>
  <c r="AF510" i="1"/>
  <c r="AE511" i="1"/>
  <c r="T510" i="1"/>
  <c r="U510" i="1" s="1"/>
  <c r="AS1295" i="3"/>
  <c r="AR1294" i="3"/>
  <c r="R512" i="1"/>
  <c r="S512" i="1" s="1"/>
  <c r="AS1291" i="1"/>
  <c r="AR1290" i="1"/>
  <c r="BC111" i="3" l="1"/>
  <c r="AW1291" i="3"/>
  <c r="BR1292" i="3"/>
  <c r="AU1292" i="3"/>
  <c r="AT1291" i="3"/>
  <c r="BB111" i="3"/>
  <c r="AW1290" i="3"/>
  <c r="BO1294" i="3"/>
  <c r="BQ1293" i="3"/>
  <c r="AF511" i="1"/>
  <c r="AE512" i="1"/>
  <c r="T511" i="1"/>
  <c r="U511" i="1" s="1"/>
  <c r="AS1296" i="3"/>
  <c r="AR1295" i="3"/>
  <c r="R513" i="1"/>
  <c r="S513" i="1" s="1"/>
  <c r="AS1292" i="1"/>
  <c r="AR1291" i="1"/>
  <c r="AV1292" i="3" l="1"/>
  <c r="AT1292" i="3"/>
  <c r="BR1293" i="3"/>
  <c r="AU1293" i="3"/>
  <c r="AV1293" i="3" s="1"/>
  <c r="BO1295" i="3"/>
  <c r="BQ1294" i="3"/>
  <c r="AF512" i="1"/>
  <c r="AE513" i="1"/>
  <c r="T512" i="1"/>
  <c r="U512" i="1" s="1"/>
  <c r="AR1296" i="3"/>
  <c r="AS1297" i="3"/>
  <c r="R514" i="1"/>
  <c r="S514" i="1" s="1"/>
  <c r="AS1293" i="1"/>
  <c r="AR1292" i="1"/>
  <c r="BE111" i="3" l="1"/>
  <c r="AW1293" i="3"/>
  <c r="AT1293" i="3"/>
  <c r="BR1294" i="3"/>
  <c r="AU1294" i="3"/>
  <c r="BD111" i="3"/>
  <c r="AW1292" i="3"/>
  <c r="BO1296" i="3"/>
  <c r="BQ1295" i="3"/>
  <c r="AF513" i="1"/>
  <c r="AE514" i="1"/>
  <c r="T513" i="1"/>
  <c r="U513" i="1" s="1"/>
  <c r="AR1297" i="3"/>
  <c r="AS1298" i="3"/>
  <c r="R515" i="1"/>
  <c r="S515" i="1" s="1"/>
  <c r="AS1294" i="1"/>
  <c r="AR1293" i="1"/>
  <c r="AV1294" i="3" l="1"/>
  <c r="AT1294" i="3"/>
  <c r="BR1295" i="3"/>
  <c r="AU1295" i="3"/>
  <c r="AV1295" i="3" s="1"/>
  <c r="BO1297" i="3"/>
  <c r="BQ1296" i="3"/>
  <c r="AF514" i="1"/>
  <c r="AE515" i="1"/>
  <c r="T514" i="1"/>
  <c r="U514" i="1" s="1"/>
  <c r="AS1299" i="3"/>
  <c r="AR1298" i="3"/>
  <c r="R516" i="1"/>
  <c r="S516" i="1" s="1"/>
  <c r="AS1295" i="1"/>
  <c r="AR1294" i="1"/>
  <c r="BG111" i="3" l="1"/>
  <c r="AW1295" i="3"/>
  <c r="AT1295" i="3"/>
  <c r="BR1296" i="3"/>
  <c r="AU1296" i="3"/>
  <c r="AV1296" i="3" s="1"/>
  <c r="BF111" i="3"/>
  <c r="AW1294" i="3"/>
  <c r="BQ1297" i="3"/>
  <c r="BO1298" i="3"/>
  <c r="AF515" i="1"/>
  <c r="AE516" i="1"/>
  <c r="T515" i="1"/>
  <c r="U515" i="1" s="1"/>
  <c r="AS1300" i="3"/>
  <c r="AR1299" i="3"/>
  <c r="R517" i="1"/>
  <c r="S517" i="1" s="1"/>
  <c r="AS1296" i="1"/>
  <c r="AR1295" i="1"/>
  <c r="BH111" i="3" l="1"/>
  <c r="AW1296" i="3"/>
  <c r="AT1296" i="3"/>
  <c r="BR1297" i="3"/>
  <c r="AU1297" i="3"/>
  <c r="AV1297" i="3" s="1"/>
  <c r="BO1299" i="3"/>
  <c r="BQ1298" i="3"/>
  <c r="AF516" i="1"/>
  <c r="AE517" i="1"/>
  <c r="T516" i="1"/>
  <c r="U516" i="1" s="1"/>
  <c r="AR1300" i="3"/>
  <c r="AS1301" i="3"/>
  <c r="R518" i="1"/>
  <c r="S518" i="1" s="1"/>
  <c r="AS1297" i="1"/>
  <c r="AR1296" i="1"/>
  <c r="BI111" i="3" l="1"/>
  <c r="AW1297" i="3"/>
  <c r="BR1298" i="3"/>
  <c r="AU1298" i="3"/>
  <c r="AT1297" i="3"/>
  <c r="BO1300" i="3"/>
  <c r="BQ1299" i="3"/>
  <c r="AF517" i="1"/>
  <c r="AE518" i="1"/>
  <c r="T517" i="1"/>
  <c r="U517" i="1" s="1"/>
  <c r="AR1301" i="3"/>
  <c r="AS1302" i="3"/>
  <c r="R519" i="1"/>
  <c r="S519" i="1" s="1"/>
  <c r="AS1298" i="1"/>
  <c r="AR1297" i="1"/>
  <c r="BR1299" i="3" l="1"/>
  <c r="AU1299" i="3"/>
  <c r="AV1299" i="3" s="1"/>
  <c r="AV1298" i="3"/>
  <c r="AT1298" i="3"/>
  <c r="BO1301" i="3"/>
  <c r="BQ1300" i="3"/>
  <c r="AF518" i="1"/>
  <c r="AE519" i="1"/>
  <c r="T518" i="1"/>
  <c r="U518" i="1" s="1"/>
  <c r="AS1303" i="3"/>
  <c r="AR1302" i="3"/>
  <c r="R520" i="1"/>
  <c r="S520" i="1" s="1"/>
  <c r="AS1299" i="1"/>
  <c r="AR1298" i="1"/>
  <c r="AT1299" i="3" l="1"/>
  <c r="BJ111" i="3"/>
  <c r="AW1298" i="3"/>
  <c r="BK111" i="3"/>
  <c r="BL111" i="3" s="1"/>
  <c r="AW1299" i="3"/>
  <c r="BR1300" i="3"/>
  <c r="AU1300" i="3"/>
  <c r="AV1300" i="3" s="1"/>
  <c r="BO1302" i="3"/>
  <c r="BQ1301" i="3"/>
  <c r="AF519" i="1"/>
  <c r="AE520" i="1"/>
  <c r="T519" i="1"/>
  <c r="U519" i="1" s="1"/>
  <c r="AS1304" i="3"/>
  <c r="AR1303" i="3"/>
  <c r="R521" i="1"/>
  <c r="S521" i="1" s="1"/>
  <c r="AS1300" i="1"/>
  <c r="AR1299" i="1"/>
  <c r="AZ112" i="3" l="1"/>
  <c r="AW1300" i="3"/>
  <c r="BM111" i="3"/>
  <c r="BR1301" i="3"/>
  <c r="AU1301" i="3"/>
  <c r="AV1301" i="3" s="1"/>
  <c r="AT1300" i="3"/>
  <c r="BQ1302" i="3"/>
  <c r="BO1303" i="3"/>
  <c r="AF520" i="1"/>
  <c r="AE521" i="1"/>
  <c r="T520" i="1"/>
  <c r="U520" i="1" s="1"/>
  <c r="AS1305" i="3"/>
  <c r="AR1304" i="3"/>
  <c r="R522" i="1"/>
  <c r="S522" i="1" s="1"/>
  <c r="AS1301" i="1"/>
  <c r="AR1300" i="1"/>
  <c r="AT1301" i="3" l="1"/>
  <c r="BR1302" i="3"/>
  <c r="AU1302" i="3"/>
  <c r="BA112" i="3"/>
  <c r="AW1301" i="3"/>
  <c r="BO1304" i="3"/>
  <c r="BQ1303" i="3"/>
  <c r="AF521" i="1"/>
  <c r="AE522" i="1"/>
  <c r="T521" i="1"/>
  <c r="U521" i="1" s="1"/>
  <c r="AR1305" i="3"/>
  <c r="AS1306" i="3"/>
  <c r="R523" i="1"/>
  <c r="S523" i="1" s="1"/>
  <c r="AS1302" i="1"/>
  <c r="AR1301" i="1"/>
  <c r="BR1303" i="3" l="1"/>
  <c r="AU1303" i="3"/>
  <c r="AV1303" i="3" s="1"/>
  <c r="AT1302" i="3"/>
  <c r="AV1302" i="3"/>
  <c r="BO1305" i="3"/>
  <c r="BQ1304" i="3"/>
  <c r="AF522" i="1"/>
  <c r="AE523" i="1"/>
  <c r="T522" i="1"/>
  <c r="U522" i="1" s="1"/>
  <c r="AS1307" i="3"/>
  <c r="AR1306" i="3"/>
  <c r="R524" i="1"/>
  <c r="S524" i="1" s="1"/>
  <c r="AS1303" i="1"/>
  <c r="AR1302" i="1"/>
  <c r="AT1303" i="3" l="1"/>
  <c r="BR1304" i="3"/>
  <c r="AU1304" i="3"/>
  <c r="AV1304" i="3" s="1"/>
  <c r="BB112" i="3"/>
  <c r="AW1302" i="3"/>
  <c r="BC112" i="3"/>
  <c r="AW1303" i="3"/>
  <c r="BO1306" i="3"/>
  <c r="BQ1305" i="3"/>
  <c r="AF523" i="1"/>
  <c r="AE524" i="1"/>
  <c r="T523" i="1"/>
  <c r="U523" i="1" s="1"/>
  <c r="AS1308" i="3"/>
  <c r="AR1307" i="3"/>
  <c r="R525" i="1"/>
  <c r="S525" i="1" s="1"/>
  <c r="AS1304" i="1"/>
  <c r="AR1303" i="1"/>
  <c r="AT1304" i="3" l="1"/>
  <c r="BD112" i="3"/>
  <c r="AW1304" i="3"/>
  <c r="BR1305" i="3"/>
  <c r="AU1305" i="3"/>
  <c r="AV1305" i="3" s="1"/>
  <c r="BO1307" i="3"/>
  <c r="BQ1306" i="3"/>
  <c r="AF524" i="1"/>
  <c r="AE525" i="1"/>
  <c r="T524" i="1"/>
  <c r="U524" i="1" s="1"/>
  <c r="AR1308" i="3"/>
  <c r="AS1309" i="3"/>
  <c r="R526" i="1"/>
  <c r="S526" i="1" s="1"/>
  <c r="AS1305" i="1"/>
  <c r="AR1304" i="1"/>
  <c r="BE112" i="3" l="1"/>
  <c r="AW1305" i="3"/>
  <c r="BR1306" i="3"/>
  <c r="AU1306" i="3"/>
  <c r="AT1305" i="3"/>
  <c r="BO1308" i="3"/>
  <c r="BQ1307" i="3"/>
  <c r="AF525" i="1"/>
  <c r="AE526" i="1"/>
  <c r="T525" i="1"/>
  <c r="U525" i="1" s="1"/>
  <c r="AR1309" i="3"/>
  <c r="AS1310" i="3"/>
  <c r="R527" i="1"/>
  <c r="S527" i="1" s="1"/>
  <c r="AS1306" i="1"/>
  <c r="AR1305" i="1"/>
  <c r="AV1306" i="3" l="1"/>
  <c r="AT1306" i="3"/>
  <c r="BR1307" i="3"/>
  <c r="AU1307" i="3"/>
  <c r="AV1307" i="3" s="1"/>
  <c r="BO1309" i="3"/>
  <c r="BQ1308" i="3"/>
  <c r="AF526" i="1"/>
  <c r="AE527" i="1"/>
  <c r="T526" i="1"/>
  <c r="U526" i="1" s="1"/>
  <c r="AS1311" i="3"/>
  <c r="AR1310" i="3"/>
  <c r="R528" i="1"/>
  <c r="S528" i="1" s="1"/>
  <c r="AS1307" i="1"/>
  <c r="AR1306" i="1"/>
  <c r="BG112" i="3" l="1"/>
  <c r="AW1307" i="3"/>
  <c r="BR1308" i="3"/>
  <c r="AU1308" i="3"/>
  <c r="AT1307" i="3"/>
  <c r="BF112" i="3"/>
  <c r="AW1306" i="3"/>
  <c r="BO1310" i="3"/>
  <c r="BQ1309" i="3"/>
  <c r="AF527" i="1"/>
  <c r="AE528" i="1"/>
  <c r="T527" i="1"/>
  <c r="U527" i="1" s="1"/>
  <c r="AS1312" i="3"/>
  <c r="AR1311" i="3"/>
  <c r="R529" i="1"/>
  <c r="S529" i="1" s="1"/>
  <c r="AS1308" i="1"/>
  <c r="AR1307" i="1"/>
  <c r="AT1308" i="3" l="1"/>
  <c r="AV1308" i="3"/>
  <c r="BR1309" i="3"/>
  <c r="AU1309" i="3"/>
  <c r="AV1309" i="3" s="1"/>
  <c r="BO1311" i="3"/>
  <c r="BQ1310" i="3"/>
  <c r="AF528" i="1"/>
  <c r="AE529" i="1"/>
  <c r="T528" i="1"/>
  <c r="U528" i="1" s="1"/>
  <c r="AS1313" i="3"/>
  <c r="AR1312" i="3"/>
  <c r="R530" i="1"/>
  <c r="S530" i="1" s="1"/>
  <c r="AS1309" i="1"/>
  <c r="AR1308" i="1"/>
  <c r="BR1310" i="3" l="1"/>
  <c r="AU1310" i="3"/>
  <c r="AV1310" i="3" s="1"/>
  <c r="BI112" i="3"/>
  <c r="AW1309" i="3"/>
  <c r="BH112" i="3"/>
  <c r="AW1308" i="3"/>
  <c r="AT1309" i="3"/>
  <c r="AT1310" i="3" s="1"/>
  <c r="BO1312" i="3"/>
  <c r="BQ1311" i="3"/>
  <c r="AF529" i="1"/>
  <c r="AE530" i="1"/>
  <c r="T529" i="1"/>
  <c r="U529" i="1" s="1"/>
  <c r="AR1313" i="3"/>
  <c r="AS1314" i="3"/>
  <c r="R531" i="1"/>
  <c r="S531" i="1" s="1"/>
  <c r="AS1310" i="1"/>
  <c r="AR1309" i="1"/>
  <c r="BJ112" i="3" l="1"/>
  <c r="AW1310" i="3"/>
  <c r="BR1311" i="3"/>
  <c r="AU1311" i="3"/>
  <c r="AV1311" i="3" s="1"/>
  <c r="BO1313" i="3"/>
  <c r="BQ1312" i="3"/>
  <c r="AF530" i="1"/>
  <c r="AE531" i="1"/>
  <c r="T530" i="1"/>
  <c r="U530" i="1" s="1"/>
  <c r="AS1315" i="3"/>
  <c r="AR1314" i="3"/>
  <c r="R532" i="1"/>
  <c r="S532" i="1" s="1"/>
  <c r="AS1311" i="1"/>
  <c r="AR1310" i="1"/>
  <c r="BK112" i="3" l="1"/>
  <c r="AW1311" i="3"/>
  <c r="BR1312" i="3"/>
  <c r="AU1312" i="3"/>
  <c r="AT1311" i="3"/>
  <c r="BO1314" i="3"/>
  <c r="BQ1313" i="3"/>
  <c r="AF531" i="1"/>
  <c r="AE532" i="1"/>
  <c r="T531" i="1"/>
  <c r="U531" i="1" s="1"/>
  <c r="AS1316" i="3"/>
  <c r="AR1315" i="3"/>
  <c r="R533" i="1"/>
  <c r="S533" i="1" s="1"/>
  <c r="AS1312" i="1"/>
  <c r="AR1311" i="1"/>
  <c r="BR1313" i="3" l="1"/>
  <c r="AU1313" i="3"/>
  <c r="AV1313" i="3" s="1"/>
  <c r="AV1312" i="3"/>
  <c r="AT1312" i="3"/>
  <c r="AT1313" i="3" s="1"/>
  <c r="BL112" i="3"/>
  <c r="BM112" i="3"/>
  <c r="BO1315" i="3"/>
  <c r="BQ1314" i="3"/>
  <c r="AF532" i="1"/>
  <c r="AE533" i="1"/>
  <c r="T532" i="1"/>
  <c r="U532" i="1" s="1"/>
  <c r="AR1316" i="3"/>
  <c r="AS1317" i="3"/>
  <c r="R534" i="1"/>
  <c r="S534" i="1" s="1"/>
  <c r="AS1313" i="1"/>
  <c r="AR1312" i="1"/>
  <c r="AZ113" i="3" l="1"/>
  <c r="AW1312" i="3"/>
  <c r="BR1314" i="3"/>
  <c r="AU1314" i="3"/>
  <c r="AV1314" i="3" s="1"/>
  <c r="BA113" i="3"/>
  <c r="AW1313" i="3"/>
  <c r="BO1316" i="3"/>
  <c r="BQ1315" i="3"/>
  <c r="AF533" i="1"/>
  <c r="AE534" i="1"/>
  <c r="T533" i="1"/>
  <c r="U533" i="1" s="1"/>
  <c r="AR1317" i="3"/>
  <c r="AS1318" i="3"/>
  <c r="R535" i="1"/>
  <c r="S535" i="1" s="1"/>
  <c r="AS1314" i="1"/>
  <c r="AR1313" i="1"/>
  <c r="BB113" i="3" l="1"/>
  <c r="AW1314" i="3"/>
  <c r="BR1315" i="3"/>
  <c r="AU1315" i="3"/>
  <c r="AV1315" i="3" s="1"/>
  <c r="AT1314" i="3"/>
  <c r="BO1317" i="3"/>
  <c r="BQ1316" i="3"/>
  <c r="AF534" i="1"/>
  <c r="AE535" i="1"/>
  <c r="T534" i="1"/>
  <c r="U534" i="1" s="1"/>
  <c r="AS1319" i="3"/>
  <c r="AR1318" i="3"/>
  <c r="R536" i="1"/>
  <c r="S536" i="1" s="1"/>
  <c r="AS1315" i="1"/>
  <c r="AR1314" i="1"/>
  <c r="AT1315" i="3" l="1"/>
  <c r="BR1316" i="3"/>
  <c r="AU1316" i="3"/>
  <c r="BC113" i="3"/>
  <c r="AW1315" i="3"/>
  <c r="BO1318" i="3"/>
  <c r="BQ1317" i="3"/>
  <c r="AF535" i="1"/>
  <c r="AE536" i="1"/>
  <c r="T535" i="1"/>
  <c r="U535" i="1" s="1"/>
  <c r="AS1320" i="3"/>
  <c r="AR1319" i="3"/>
  <c r="R537" i="1"/>
  <c r="S537" i="1" s="1"/>
  <c r="AS1316" i="1"/>
  <c r="AR1315" i="1"/>
  <c r="AT1316" i="3" l="1"/>
  <c r="AV1316" i="3"/>
  <c r="BR1317" i="3"/>
  <c r="AU1317" i="3"/>
  <c r="AV1317" i="3" s="1"/>
  <c r="BQ1318" i="3"/>
  <c r="BO1319" i="3"/>
  <c r="AF536" i="1"/>
  <c r="AE537" i="1"/>
  <c r="T536" i="1"/>
  <c r="U536" i="1" s="1"/>
  <c r="AR1320" i="3"/>
  <c r="AS1321" i="3"/>
  <c r="R538" i="1"/>
  <c r="S538" i="1" s="1"/>
  <c r="AS1317" i="1"/>
  <c r="AR1316" i="1"/>
  <c r="BR1318" i="3" l="1"/>
  <c r="AU1318" i="3"/>
  <c r="AV1318" i="3" s="1"/>
  <c r="BE113" i="3"/>
  <c r="AW1317" i="3"/>
  <c r="BD113" i="3"/>
  <c r="AW1316" i="3"/>
  <c r="AT1317" i="3"/>
  <c r="AT1318" i="3" s="1"/>
  <c r="BO1320" i="3"/>
  <c r="BQ1319" i="3"/>
  <c r="AF537" i="1"/>
  <c r="AE538" i="1"/>
  <c r="T537" i="1"/>
  <c r="U537" i="1" s="1"/>
  <c r="AR1321" i="3"/>
  <c r="AS1322" i="3"/>
  <c r="R539" i="1"/>
  <c r="S539" i="1" s="1"/>
  <c r="AS1318" i="1"/>
  <c r="AR1317" i="1"/>
  <c r="BF113" i="3" l="1"/>
  <c r="AW1318" i="3"/>
  <c r="BR1319" i="3"/>
  <c r="AU1319" i="3"/>
  <c r="AV1319" i="3" s="1"/>
  <c r="BO1321" i="3"/>
  <c r="BQ1320" i="3"/>
  <c r="AF538" i="1"/>
  <c r="AE539" i="1"/>
  <c r="T538" i="1"/>
  <c r="U538" i="1" s="1"/>
  <c r="AS1323" i="3"/>
  <c r="AR1322" i="3"/>
  <c r="R540" i="1"/>
  <c r="S540" i="1" s="1"/>
  <c r="AS1319" i="1"/>
  <c r="AR1318" i="1"/>
  <c r="BG113" i="3" l="1"/>
  <c r="AW1319" i="3"/>
  <c r="BR1320" i="3"/>
  <c r="AU1320" i="3"/>
  <c r="AT1319" i="3"/>
  <c r="BO1322" i="3"/>
  <c r="BQ1321" i="3"/>
  <c r="AF539" i="1"/>
  <c r="T539" i="1"/>
  <c r="U539" i="1" s="1"/>
  <c r="AE540" i="1"/>
  <c r="AS1324" i="3"/>
  <c r="AR1323" i="3"/>
  <c r="R541" i="1"/>
  <c r="S541" i="1" s="1"/>
  <c r="AS1320" i="1"/>
  <c r="AR1319" i="1"/>
  <c r="BR1321" i="3" l="1"/>
  <c r="AU1321" i="3"/>
  <c r="AV1321" i="3" s="1"/>
  <c r="AT1320" i="3"/>
  <c r="AV1320" i="3"/>
  <c r="BO1323" i="3"/>
  <c r="BQ1322" i="3"/>
  <c r="AF540" i="1"/>
  <c r="AE541" i="1"/>
  <c r="T540" i="1"/>
  <c r="U540" i="1" s="1"/>
  <c r="AR1324" i="3"/>
  <c r="AS1325" i="3"/>
  <c r="R542" i="1"/>
  <c r="S542" i="1" s="1"/>
  <c r="AS1321" i="1"/>
  <c r="AR1320" i="1"/>
  <c r="AT1321" i="3" l="1"/>
  <c r="BH113" i="3"/>
  <c r="AW1320" i="3"/>
  <c r="BR1322" i="3"/>
  <c r="AU1322" i="3"/>
  <c r="BI113" i="3"/>
  <c r="AW1321" i="3"/>
  <c r="BO1324" i="3"/>
  <c r="BQ1323" i="3"/>
  <c r="AF541" i="1"/>
  <c r="AE542" i="1"/>
  <c r="T541" i="1"/>
  <c r="U541" i="1" s="1"/>
  <c r="AS1326" i="3"/>
  <c r="AR1325" i="3"/>
  <c r="R543" i="1"/>
  <c r="S543" i="1" s="1"/>
  <c r="AS1322" i="1"/>
  <c r="AR1321" i="1"/>
  <c r="BR1323" i="3" l="1"/>
  <c r="AU1323" i="3"/>
  <c r="AV1323" i="3" s="1"/>
  <c r="AV1322" i="3"/>
  <c r="AT1322" i="3"/>
  <c r="BO1325" i="3"/>
  <c r="BQ1324" i="3"/>
  <c r="AF542" i="1"/>
  <c r="AE543" i="1"/>
  <c r="T542" i="1"/>
  <c r="U542" i="1" s="1"/>
  <c r="AS1327" i="3"/>
  <c r="AR1326" i="3"/>
  <c r="R544" i="1"/>
  <c r="S544" i="1" s="1"/>
  <c r="AS1323" i="1"/>
  <c r="AR1322" i="1"/>
  <c r="AT1323" i="3" l="1"/>
  <c r="BR1324" i="3"/>
  <c r="AU1324" i="3"/>
  <c r="AV1324" i="3" s="1"/>
  <c r="BJ113" i="3"/>
  <c r="AW1322" i="3"/>
  <c r="BK113" i="3"/>
  <c r="AW1323" i="3"/>
  <c r="BO1326" i="3"/>
  <c r="BQ1325" i="3"/>
  <c r="AF543" i="1"/>
  <c r="AE544" i="1"/>
  <c r="T543" i="1"/>
  <c r="U543" i="1" s="1"/>
  <c r="AS1328" i="3"/>
  <c r="AR1327" i="3"/>
  <c r="R545" i="1"/>
  <c r="S545" i="1" s="1"/>
  <c r="AS1324" i="1"/>
  <c r="AR1323" i="1"/>
  <c r="BL113" i="3" l="1"/>
  <c r="BM113" i="3"/>
  <c r="AZ114" i="3"/>
  <c r="AW1324" i="3"/>
  <c r="BR1325" i="3"/>
  <c r="AU1325" i="3"/>
  <c r="AV1325" i="3" s="1"/>
  <c r="AT1324" i="3"/>
  <c r="BO1327" i="3"/>
  <c r="BQ1326" i="3"/>
  <c r="AF544" i="1"/>
  <c r="AE545" i="1"/>
  <c r="T544" i="1"/>
  <c r="U544" i="1" s="1"/>
  <c r="AS1329" i="3"/>
  <c r="AR1328" i="3"/>
  <c r="R546" i="1"/>
  <c r="S546" i="1" s="1"/>
  <c r="AS1325" i="1"/>
  <c r="AR1324" i="1"/>
  <c r="AT1325" i="3" l="1"/>
  <c r="BR1326" i="3"/>
  <c r="AU1326" i="3"/>
  <c r="BA114" i="3"/>
  <c r="AW1325" i="3"/>
  <c r="BQ1327" i="3"/>
  <c r="BO1328" i="3"/>
  <c r="AF545" i="1"/>
  <c r="AE546" i="1"/>
  <c r="T545" i="1"/>
  <c r="U545" i="1" s="1"/>
  <c r="AR1329" i="3"/>
  <c r="AS1330" i="3"/>
  <c r="R547" i="1"/>
  <c r="S547" i="1" s="1"/>
  <c r="AS1326" i="1"/>
  <c r="AR1325" i="1"/>
  <c r="BR1327" i="3" l="1"/>
  <c r="AU1327" i="3"/>
  <c r="AV1327" i="3" s="1"/>
  <c r="AV1326" i="3"/>
  <c r="AT1326" i="3"/>
  <c r="BO1329" i="3"/>
  <c r="BQ1328" i="3"/>
  <c r="AF546" i="1"/>
  <c r="AE547" i="1"/>
  <c r="T546" i="1"/>
  <c r="U546" i="1" s="1"/>
  <c r="AS1331" i="3"/>
  <c r="AR1330" i="3"/>
  <c r="R548" i="1"/>
  <c r="S548" i="1" s="1"/>
  <c r="AS1327" i="1"/>
  <c r="AR1326" i="1"/>
  <c r="AT1327" i="3" l="1"/>
  <c r="BR1328" i="3"/>
  <c r="AU1328" i="3"/>
  <c r="AV1328" i="3" s="1"/>
  <c r="BB114" i="3"/>
  <c r="AW1326" i="3"/>
  <c r="BC114" i="3"/>
  <c r="AW1327" i="3"/>
  <c r="BO1330" i="3"/>
  <c r="BQ1329" i="3"/>
  <c r="AF547" i="1"/>
  <c r="AE548" i="1"/>
  <c r="T547" i="1"/>
  <c r="U547" i="1" s="1"/>
  <c r="AS1332" i="3"/>
  <c r="AR1331" i="3"/>
  <c r="R549" i="1"/>
  <c r="S549" i="1" s="1"/>
  <c r="AS1328" i="1"/>
  <c r="AR1327" i="1"/>
  <c r="BD114" i="3" l="1"/>
  <c r="AW1328" i="3"/>
  <c r="BR1329" i="3"/>
  <c r="AU1329" i="3"/>
  <c r="AV1329" i="3" s="1"/>
  <c r="AT1328" i="3"/>
  <c r="BO1331" i="3"/>
  <c r="BQ1330" i="3"/>
  <c r="AF548" i="1"/>
  <c r="AE549" i="1"/>
  <c r="T548" i="1"/>
  <c r="U548" i="1" s="1"/>
  <c r="AR1332" i="3"/>
  <c r="AS1333" i="3"/>
  <c r="R550" i="1"/>
  <c r="S550" i="1" s="1"/>
  <c r="AS1329" i="1"/>
  <c r="AR1328" i="1"/>
  <c r="AT1329" i="3" l="1"/>
  <c r="BR1330" i="3"/>
  <c r="AU1330" i="3"/>
  <c r="BE114" i="3"/>
  <c r="AW1329" i="3"/>
  <c r="BO1332" i="3"/>
  <c r="BQ1331" i="3"/>
  <c r="AF549" i="1"/>
  <c r="AE550" i="1"/>
  <c r="T549" i="1"/>
  <c r="U549" i="1" s="1"/>
  <c r="AS1334" i="3"/>
  <c r="AR1333" i="3"/>
  <c r="R551" i="1"/>
  <c r="S551" i="1" s="1"/>
  <c r="AS1330" i="1"/>
  <c r="AR1329" i="1"/>
  <c r="BR1331" i="3" l="1"/>
  <c r="AU1331" i="3"/>
  <c r="AV1331" i="3" s="1"/>
  <c r="AT1330" i="3"/>
  <c r="AV1330" i="3"/>
  <c r="BQ1332" i="3"/>
  <c r="BO1333" i="3"/>
  <c r="AF550" i="1"/>
  <c r="AE551" i="1"/>
  <c r="T550" i="1"/>
  <c r="U550" i="1" s="1"/>
  <c r="AS1335" i="3"/>
  <c r="AR1334" i="3"/>
  <c r="R552" i="1"/>
  <c r="S552" i="1" s="1"/>
  <c r="AS1331" i="1"/>
  <c r="AR1330" i="1"/>
  <c r="BF114" i="3" l="1"/>
  <c r="AW1330" i="3"/>
  <c r="AT1331" i="3"/>
  <c r="BG114" i="3"/>
  <c r="AW1331" i="3"/>
  <c r="BR1332" i="3"/>
  <c r="AU1332" i="3"/>
  <c r="BO1334" i="3"/>
  <c r="BQ1333" i="3"/>
  <c r="AF551" i="1"/>
  <c r="AE552" i="1"/>
  <c r="T551" i="1"/>
  <c r="U551" i="1" s="1"/>
  <c r="AS1336" i="3"/>
  <c r="AR1335" i="3"/>
  <c r="R553" i="1"/>
  <c r="S553" i="1" s="1"/>
  <c r="AS1332" i="1"/>
  <c r="AR1331" i="1"/>
  <c r="AT1332" i="3" l="1"/>
  <c r="AV1332" i="3"/>
  <c r="BR1333" i="3"/>
  <c r="AU1333" i="3"/>
  <c r="AV1333" i="3" s="1"/>
  <c r="BO1335" i="3"/>
  <c r="BQ1334" i="3"/>
  <c r="AF552" i="1"/>
  <c r="AE553" i="1"/>
  <c r="T552" i="1"/>
  <c r="U552" i="1" s="1"/>
  <c r="AS1337" i="3"/>
  <c r="AR1336" i="3"/>
  <c r="R554" i="1"/>
  <c r="S554" i="1" s="1"/>
  <c r="AS1333" i="1"/>
  <c r="AR1332" i="1"/>
  <c r="AT1333" i="3" l="1"/>
  <c r="BI114" i="3"/>
  <c r="AW1333" i="3"/>
  <c r="BR1334" i="3"/>
  <c r="AU1334" i="3"/>
  <c r="AV1334" i="3" s="1"/>
  <c r="BH114" i="3"/>
  <c r="AW1332" i="3"/>
  <c r="BO1336" i="3"/>
  <c r="BQ1335" i="3"/>
  <c r="AF553" i="1"/>
  <c r="AE554" i="1"/>
  <c r="T553" i="1"/>
  <c r="U553" i="1" s="1"/>
  <c r="AR1337" i="3"/>
  <c r="AS1338" i="3"/>
  <c r="R555" i="1"/>
  <c r="S555" i="1" s="1"/>
  <c r="AS1334" i="1"/>
  <c r="AR1333" i="1"/>
  <c r="AT1334" i="3" l="1"/>
  <c r="BJ114" i="3"/>
  <c r="AW1334" i="3"/>
  <c r="BR1335" i="3"/>
  <c r="AU1335" i="3"/>
  <c r="AV1335" i="3" s="1"/>
  <c r="BO1337" i="3"/>
  <c r="BQ1336" i="3"/>
  <c r="AF554" i="1"/>
  <c r="AE555" i="1"/>
  <c r="T554" i="1"/>
  <c r="U554" i="1" s="1"/>
  <c r="AS1339" i="3"/>
  <c r="AR1338" i="3"/>
  <c r="R556" i="1"/>
  <c r="S556" i="1" s="1"/>
  <c r="AS1335" i="1"/>
  <c r="AR1334" i="1"/>
  <c r="AT1335" i="3" l="1"/>
  <c r="BR1336" i="3"/>
  <c r="AU1336" i="3"/>
  <c r="BK114" i="3"/>
  <c r="BM114" i="3" s="1"/>
  <c r="AW1335" i="3"/>
  <c r="BO1338" i="3"/>
  <c r="BQ1337" i="3"/>
  <c r="AF555" i="1"/>
  <c r="AE556" i="1"/>
  <c r="T555" i="1"/>
  <c r="U555" i="1" s="1"/>
  <c r="AS1340" i="3"/>
  <c r="AR1339" i="3"/>
  <c r="R557" i="1"/>
  <c r="S557" i="1" s="1"/>
  <c r="AS1336" i="1"/>
  <c r="AR1335" i="1"/>
  <c r="BL114" i="3" l="1"/>
  <c r="BR1337" i="3"/>
  <c r="AU1337" i="3"/>
  <c r="AV1337" i="3" s="1"/>
  <c r="AT1336" i="3"/>
  <c r="AV1336" i="3"/>
  <c r="BO1339" i="3"/>
  <c r="BQ1338" i="3"/>
  <c r="AF556" i="1"/>
  <c r="AE557" i="1"/>
  <c r="T556" i="1"/>
  <c r="U556" i="1" s="1"/>
  <c r="AR1340" i="3"/>
  <c r="AS1341" i="3"/>
  <c r="R558" i="1"/>
  <c r="S558" i="1" s="1"/>
  <c r="AS1337" i="1"/>
  <c r="AR1336" i="1"/>
  <c r="AT1337" i="3" l="1"/>
  <c r="BR1338" i="3"/>
  <c r="AU1338" i="3"/>
  <c r="AV1338" i="3" s="1"/>
  <c r="AZ115" i="3"/>
  <c r="AW1336" i="3"/>
  <c r="BA115" i="3"/>
  <c r="AW1337" i="3"/>
  <c r="BQ1339" i="3"/>
  <c r="BO1340" i="3"/>
  <c r="AF557" i="1"/>
  <c r="AE558" i="1"/>
  <c r="T557" i="1"/>
  <c r="U557" i="1" s="1"/>
  <c r="AS1342" i="3"/>
  <c r="AR1341" i="3"/>
  <c r="R559" i="1"/>
  <c r="S559" i="1" s="1"/>
  <c r="AS1338" i="1"/>
  <c r="AR1337" i="1"/>
  <c r="AT1338" i="3" l="1"/>
  <c r="BR1339" i="3"/>
  <c r="AU1339" i="3"/>
  <c r="AV1339" i="3" s="1"/>
  <c r="BB115" i="3"/>
  <c r="AW1338" i="3"/>
  <c r="BO1341" i="3"/>
  <c r="BQ1340" i="3"/>
  <c r="AF558" i="1"/>
  <c r="AE559" i="1"/>
  <c r="T558" i="1"/>
  <c r="U558" i="1" s="1"/>
  <c r="AS1343" i="3"/>
  <c r="AR1342" i="3"/>
  <c r="R560" i="1"/>
  <c r="S560" i="1" s="1"/>
  <c r="AS1339" i="1"/>
  <c r="AR1338" i="1"/>
  <c r="BR1340" i="3" l="1"/>
  <c r="AU1340" i="3"/>
  <c r="BC115" i="3"/>
  <c r="AW1339" i="3"/>
  <c r="AT1339" i="3"/>
  <c r="BQ1341" i="3"/>
  <c r="BO1342" i="3"/>
  <c r="AF559" i="1"/>
  <c r="AE560" i="1"/>
  <c r="T559" i="1"/>
  <c r="U559" i="1" s="1"/>
  <c r="AS1344" i="3"/>
  <c r="AR1343" i="3"/>
  <c r="R561" i="1"/>
  <c r="S561" i="1" s="1"/>
  <c r="AS1340" i="1"/>
  <c r="AR1339" i="1"/>
  <c r="BR1341" i="3" l="1"/>
  <c r="AU1341" i="3"/>
  <c r="AV1341" i="3" s="1"/>
  <c r="AT1340" i="3"/>
  <c r="AV1340" i="3"/>
  <c r="BO1343" i="3"/>
  <c r="BQ1342" i="3"/>
  <c r="AF560" i="1"/>
  <c r="AE561" i="1"/>
  <c r="T560" i="1"/>
  <c r="U560" i="1" s="1"/>
  <c r="AR1344" i="3"/>
  <c r="AS1345" i="3"/>
  <c r="R562" i="1"/>
  <c r="S562" i="1" s="1"/>
  <c r="AS1341" i="1"/>
  <c r="AR1340" i="1"/>
  <c r="AT1341" i="3" l="1"/>
  <c r="BR1342" i="3"/>
  <c r="AU1342" i="3"/>
  <c r="AV1342" i="3" s="1"/>
  <c r="BD115" i="3"/>
  <c r="AW1340" i="3"/>
  <c r="BE115" i="3"/>
  <c r="AW1341" i="3"/>
  <c r="BQ1343" i="3"/>
  <c r="BO1344" i="3"/>
  <c r="AF561" i="1"/>
  <c r="AE562" i="1"/>
  <c r="T561" i="1"/>
  <c r="U561" i="1" s="1"/>
  <c r="AR1345" i="3"/>
  <c r="AS1346" i="3"/>
  <c r="R563" i="1"/>
  <c r="S563" i="1" s="1"/>
  <c r="AS1342" i="1"/>
  <c r="AR1341" i="1"/>
  <c r="AT1342" i="3" l="1"/>
  <c r="BR1343" i="3"/>
  <c r="AU1343" i="3"/>
  <c r="AV1343" i="3" s="1"/>
  <c r="BF115" i="3"/>
  <c r="AW1342" i="3"/>
  <c r="BO1345" i="3"/>
  <c r="BQ1344" i="3"/>
  <c r="AF562" i="1"/>
  <c r="AE563" i="1"/>
  <c r="T562" i="1"/>
  <c r="U562" i="1" s="1"/>
  <c r="AS1347" i="3"/>
  <c r="AR1346" i="3"/>
  <c r="R564" i="1"/>
  <c r="S564" i="1" s="1"/>
  <c r="AS1343" i="1"/>
  <c r="AR1342" i="1"/>
  <c r="AT1343" i="3" l="1"/>
  <c r="BR1344" i="3"/>
  <c r="AU1344" i="3"/>
  <c r="BG115" i="3"/>
  <c r="AW1343" i="3"/>
  <c r="BO1346" i="3"/>
  <c r="BQ1345" i="3"/>
  <c r="AF563" i="1"/>
  <c r="AE564" i="1"/>
  <c r="T563" i="1"/>
  <c r="U563" i="1" s="1"/>
  <c r="AS1348" i="3"/>
  <c r="AR1347" i="3"/>
  <c r="R565" i="1"/>
  <c r="S565" i="1" s="1"/>
  <c r="AS1344" i="1"/>
  <c r="AR1343" i="1"/>
  <c r="BR1345" i="3" l="1"/>
  <c r="AU1345" i="3"/>
  <c r="AV1345" i="3" s="1"/>
  <c r="AT1344" i="3"/>
  <c r="AV1344" i="3"/>
  <c r="BO1347" i="3"/>
  <c r="BQ1346" i="3"/>
  <c r="AF564" i="1"/>
  <c r="AE565" i="1"/>
  <c r="T564" i="1"/>
  <c r="U564" i="1" s="1"/>
  <c r="AR1348" i="3"/>
  <c r="AS1349" i="3"/>
  <c r="R566" i="1"/>
  <c r="S566" i="1" s="1"/>
  <c r="AS1345" i="1"/>
  <c r="AR1344" i="1"/>
  <c r="AT1345" i="3" l="1"/>
  <c r="BR1346" i="3"/>
  <c r="AU1346" i="3"/>
  <c r="BH115" i="3"/>
  <c r="AW1344" i="3"/>
  <c r="BI115" i="3"/>
  <c r="AW1345" i="3"/>
  <c r="BO1348" i="3"/>
  <c r="BQ1347" i="3"/>
  <c r="AF565" i="1"/>
  <c r="AE566" i="1"/>
  <c r="T565" i="1"/>
  <c r="U565" i="1" s="1"/>
  <c r="AR1349" i="3"/>
  <c r="AS1350" i="3"/>
  <c r="R567" i="1"/>
  <c r="S567" i="1" s="1"/>
  <c r="AS1346" i="1"/>
  <c r="AR1345" i="1"/>
  <c r="AT1346" i="3" l="1"/>
  <c r="AV1346" i="3"/>
  <c r="BR1347" i="3"/>
  <c r="AU1347" i="3"/>
  <c r="AV1347" i="3" s="1"/>
  <c r="BQ1348" i="3"/>
  <c r="BO1349" i="3"/>
  <c r="AF566" i="1"/>
  <c r="AE567" i="1"/>
  <c r="T566" i="1"/>
  <c r="U566" i="1" s="1"/>
  <c r="AS1351" i="3"/>
  <c r="AR1350" i="3"/>
  <c r="R568" i="1"/>
  <c r="S568" i="1" s="1"/>
  <c r="AS1347" i="1"/>
  <c r="AR1346" i="1"/>
  <c r="BR1348" i="3" l="1"/>
  <c r="AU1348" i="3"/>
  <c r="BK115" i="3"/>
  <c r="AW1347" i="3"/>
  <c r="BJ115" i="3"/>
  <c r="AW1346" i="3"/>
  <c r="AT1347" i="3"/>
  <c r="BO1350" i="3"/>
  <c r="BQ1349" i="3"/>
  <c r="AF567" i="1"/>
  <c r="AE568" i="1"/>
  <c r="T567" i="1"/>
  <c r="U567" i="1" s="1"/>
  <c r="AS1352" i="3"/>
  <c r="AR1351" i="3"/>
  <c r="R569" i="1"/>
  <c r="S569" i="1" s="1"/>
  <c r="AS1348" i="1"/>
  <c r="AR1347" i="1"/>
  <c r="BM115" i="3" l="1"/>
  <c r="BL115" i="3"/>
  <c r="AT1348" i="3"/>
  <c r="AV1348" i="3"/>
  <c r="BR1349" i="3"/>
  <c r="AU1349" i="3"/>
  <c r="AV1349" i="3" s="1"/>
  <c r="BQ1350" i="3"/>
  <c r="BO1351" i="3"/>
  <c r="AF568" i="1"/>
  <c r="AE569" i="1"/>
  <c r="T568" i="1"/>
  <c r="U568" i="1" s="1"/>
  <c r="AR1352" i="3"/>
  <c r="AS1353" i="3"/>
  <c r="R570" i="1"/>
  <c r="S570" i="1" s="1"/>
  <c r="AS1349" i="1"/>
  <c r="AR1348" i="1"/>
  <c r="BR1350" i="3" l="1"/>
  <c r="AU1350" i="3"/>
  <c r="BA116" i="3"/>
  <c r="AW1349" i="3"/>
  <c r="AT1349" i="3"/>
  <c r="AZ116" i="3"/>
  <c r="AW1348" i="3"/>
  <c r="BO1352" i="3"/>
  <c r="BQ1351" i="3"/>
  <c r="AF569" i="1"/>
  <c r="AE570" i="1"/>
  <c r="T569" i="1"/>
  <c r="U569" i="1" s="1"/>
  <c r="AR1353" i="3"/>
  <c r="AS1354" i="3"/>
  <c r="R571" i="1"/>
  <c r="S571" i="1" s="1"/>
  <c r="AS1350" i="1"/>
  <c r="AR1349" i="1"/>
  <c r="AV1350" i="3" l="1"/>
  <c r="AT1350" i="3"/>
  <c r="BR1351" i="3"/>
  <c r="AU1351" i="3"/>
  <c r="AV1351" i="3" s="1"/>
  <c r="BO1353" i="3"/>
  <c r="BQ1352" i="3"/>
  <c r="AF570" i="1"/>
  <c r="AE571" i="1"/>
  <c r="T570" i="1"/>
  <c r="U570" i="1" s="1"/>
  <c r="AS1355" i="3"/>
  <c r="AR1354" i="3"/>
  <c r="R572" i="1"/>
  <c r="S572" i="1" s="1"/>
  <c r="AS1351" i="1"/>
  <c r="AR1350" i="1"/>
  <c r="BR1352" i="3" l="1"/>
  <c r="AU1352" i="3"/>
  <c r="AV1352" i="3" s="1"/>
  <c r="BC116" i="3"/>
  <c r="AW1351" i="3"/>
  <c r="AT1351" i="3"/>
  <c r="BB116" i="3"/>
  <c r="AW1350" i="3"/>
  <c r="BO1354" i="3"/>
  <c r="BQ1353" i="3"/>
  <c r="AF571" i="1"/>
  <c r="AE572" i="1"/>
  <c r="T571" i="1"/>
  <c r="U571" i="1" s="1"/>
  <c r="AS1356" i="3"/>
  <c r="AR1355" i="3"/>
  <c r="R573" i="1"/>
  <c r="S573" i="1" s="1"/>
  <c r="AS1352" i="1"/>
  <c r="AR1351" i="1"/>
  <c r="AT1352" i="3" l="1"/>
  <c r="BD116" i="3"/>
  <c r="AW1352" i="3"/>
  <c r="BR1353" i="3"/>
  <c r="AU1353" i="3"/>
  <c r="AV1353" i="3" s="1"/>
  <c r="BO1355" i="3"/>
  <c r="BQ1354" i="3"/>
  <c r="AF572" i="1"/>
  <c r="AE573" i="1"/>
  <c r="T572" i="1"/>
  <c r="U572" i="1" s="1"/>
  <c r="AR1356" i="3"/>
  <c r="AS1357" i="3"/>
  <c r="R574" i="1"/>
  <c r="S574" i="1" s="1"/>
  <c r="AS1353" i="1"/>
  <c r="AR1352" i="1"/>
  <c r="AT1353" i="3" l="1"/>
  <c r="BE116" i="3"/>
  <c r="AW1353" i="3"/>
  <c r="BR1354" i="3"/>
  <c r="AU1354" i="3"/>
  <c r="BQ1355" i="3"/>
  <c r="BO1356" i="3"/>
  <c r="AF573" i="1"/>
  <c r="AE574" i="1"/>
  <c r="T573" i="1"/>
  <c r="U573" i="1" s="1"/>
  <c r="AS1358" i="3"/>
  <c r="AR1357" i="3"/>
  <c r="R575" i="1"/>
  <c r="S575" i="1" s="1"/>
  <c r="AS1354" i="1"/>
  <c r="AR1353" i="1"/>
  <c r="BR1355" i="3" l="1"/>
  <c r="AU1355" i="3"/>
  <c r="AV1355" i="3" s="1"/>
  <c r="AT1354" i="3"/>
  <c r="AV1354" i="3"/>
  <c r="BO1357" i="3"/>
  <c r="BQ1356" i="3"/>
  <c r="AF574" i="1"/>
  <c r="AE575" i="1"/>
  <c r="T574" i="1"/>
  <c r="U574" i="1" s="1"/>
  <c r="AS1359" i="3"/>
  <c r="AR1358" i="3"/>
  <c r="R576" i="1"/>
  <c r="S576" i="1" s="1"/>
  <c r="AS1355" i="1"/>
  <c r="AR1354" i="1"/>
  <c r="AT1355" i="3" l="1"/>
  <c r="BF116" i="3"/>
  <c r="AW1354" i="3"/>
  <c r="BR1356" i="3"/>
  <c r="AU1356" i="3"/>
  <c r="AV1356" i="3" s="1"/>
  <c r="BG116" i="3"/>
  <c r="AW1355" i="3"/>
  <c r="BQ1357" i="3"/>
  <c r="BO1358" i="3"/>
  <c r="AF575" i="1"/>
  <c r="AE576" i="1"/>
  <c r="T575" i="1"/>
  <c r="U575" i="1" s="1"/>
  <c r="AS1360" i="3"/>
  <c r="AR1359" i="3"/>
  <c r="R577" i="1"/>
  <c r="S577" i="1" s="1"/>
  <c r="AS1356" i="1"/>
  <c r="AR1355" i="1"/>
  <c r="AT1356" i="3" l="1"/>
  <c r="BH116" i="3"/>
  <c r="AW1356" i="3"/>
  <c r="BR1357" i="3"/>
  <c r="AU1357" i="3"/>
  <c r="AV1357" i="3" s="1"/>
  <c r="BQ1358" i="3"/>
  <c r="BO1359" i="3"/>
  <c r="AF576" i="1"/>
  <c r="AE577" i="1"/>
  <c r="T576" i="1"/>
  <c r="U576" i="1" s="1"/>
  <c r="AR1360" i="3"/>
  <c r="AS1361" i="3"/>
  <c r="R578" i="1"/>
  <c r="S578" i="1" s="1"/>
  <c r="AS1357" i="1"/>
  <c r="AR1356" i="1"/>
  <c r="BI116" i="3" l="1"/>
  <c r="AW1357" i="3"/>
  <c r="BR1358" i="3"/>
  <c r="AU1358" i="3"/>
  <c r="AT1357" i="3"/>
  <c r="BO1360" i="3"/>
  <c r="BQ1359" i="3"/>
  <c r="AF577" i="1"/>
  <c r="AE578" i="1"/>
  <c r="T577" i="1"/>
  <c r="U577" i="1" s="1"/>
  <c r="AR1361" i="3"/>
  <c r="AS1362" i="3"/>
  <c r="R579" i="1"/>
  <c r="S579" i="1" s="1"/>
  <c r="AS1358" i="1"/>
  <c r="AR1357" i="1"/>
  <c r="BR1359" i="3" l="1"/>
  <c r="AU1359" i="3"/>
  <c r="AV1359" i="3" s="1"/>
  <c r="AT1358" i="3"/>
  <c r="AV1358" i="3"/>
  <c r="BQ1360" i="3"/>
  <c r="BO1361" i="3"/>
  <c r="AF578" i="1"/>
  <c r="AE579" i="1"/>
  <c r="T578" i="1"/>
  <c r="U578" i="1" s="1"/>
  <c r="AS1363" i="3"/>
  <c r="AR1362" i="3"/>
  <c r="R580" i="1"/>
  <c r="S580" i="1" s="1"/>
  <c r="AS1359" i="1"/>
  <c r="AR1358" i="1"/>
  <c r="AT1359" i="3" l="1"/>
  <c r="BK116" i="3"/>
  <c r="AW1359" i="3"/>
  <c r="BR1360" i="3"/>
  <c r="AU1360" i="3"/>
  <c r="AV1360" i="3" s="1"/>
  <c r="BJ116" i="3"/>
  <c r="AW1358" i="3"/>
  <c r="BQ1361" i="3"/>
  <c r="BO1362" i="3"/>
  <c r="AF579" i="1"/>
  <c r="AE580" i="1"/>
  <c r="T579" i="1"/>
  <c r="U579" i="1" s="1"/>
  <c r="AS1364" i="3"/>
  <c r="AR1363" i="3"/>
  <c r="R581" i="1"/>
  <c r="S581" i="1" s="1"/>
  <c r="AS1360" i="1"/>
  <c r="AR1359" i="1"/>
  <c r="BR1361" i="3" l="1"/>
  <c r="AU1361" i="3"/>
  <c r="AV1361" i="3" s="1"/>
  <c r="AZ117" i="3"/>
  <c r="AW1360" i="3"/>
  <c r="BM116" i="3"/>
  <c r="BL116" i="3"/>
  <c r="AT1360" i="3"/>
  <c r="AT1361" i="3" s="1"/>
  <c r="BQ1362" i="3"/>
  <c r="BO1363" i="3"/>
  <c r="AF580" i="1"/>
  <c r="AE581" i="1"/>
  <c r="T580" i="1"/>
  <c r="U580" i="1" s="1"/>
  <c r="AR1364" i="3"/>
  <c r="AS1365" i="3"/>
  <c r="R582" i="1"/>
  <c r="S582" i="1" s="1"/>
  <c r="AS1361" i="1"/>
  <c r="AR1360" i="1"/>
  <c r="BR1362" i="3" l="1"/>
  <c r="AU1362" i="3"/>
  <c r="BA117" i="3"/>
  <c r="AW1361" i="3"/>
  <c r="BO1364" i="3"/>
  <c r="BQ1363" i="3"/>
  <c r="AF581" i="1"/>
  <c r="AE582" i="1"/>
  <c r="T581" i="1"/>
  <c r="U581" i="1" s="1"/>
  <c r="AS1366" i="3"/>
  <c r="AR1365" i="3"/>
  <c r="R583" i="1"/>
  <c r="S583" i="1" s="1"/>
  <c r="AS1362" i="1"/>
  <c r="AR1361" i="1"/>
  <c r="AT1362" i="3" l="1"/>
  <c r="AV1362" i="3"/>
  <c r="BR1363" i="3"/>
  <c r="AU1363" i="3"/>
  <c r="AV1363" i="3" s="1"/>
  <c r="BQ1364" i="3"/>
  <c r="BO1365" i="3"/>
  <c r="AF582" i="1"/>
  <c r="AE583" i="1"/>
  <c r="T582" i="1"/>
  <c r="U582" i="1" s="1"/>
  <c r="AS1367" i="3"/>
  <c r="AR1366" i="3"/>
  <c r="R584" i="1"/>
  <c r="S584" i="1" s="1"/>
  <c r="AS1363" i="1"/>
  <c r="AR1362" i="1"/>
  <c r="BR1364" i="3" l="1"/>
  <c r="AU1364" i="3"/>
  <c r="AV1364" i="3" s="1"/>
  <c r="BC117" i="3"/>
  <c r="AW1363" i="3"/>
  <c r="BB117" i="3"/>
  <c r="AW1362" i="3"/>
  <c r="AT1363" i="3"/>
  <c r="BQ1365" i="3"/>
  <c r="BO1366" i="3"/>
  <c r="AF583" i="1"/>
  <c r="AE584" i="1"/>
  <c r="T583" i="1"/>
  <c r="U583" i="1" s="1"/>
  <c r="AS1368" i="3"/>
  <c r="AR1367" i="3"/>
  <c r="R585" i="1"/>
  <c r="S585" i="1" s="1"/>
  <c r="AS1364" i="1"/>
  <c r="AR1363" i="1"/>
  <c r="AT1364" i="3" l="1"/>
  <c r="BR1365" i="3"/>
  <c r="AU1365" i="3"/>
  <c r="AV1365" i="3" s="1"/>
  <c r="BD117" i="3"/>
  <c r="AW1364" i="3"/>
  <c r="BQ1366" i="3"/>
  <c r="BO1367" i="3"/>
  <c r="AF584" i="1"/>
  <c r="AE585" i="1"/>
  <c r="T584" i="1"/>
  <c r="U584" i="1" s="1"/>
  <c r="AR1368" i="3"/>
  <c r="AS1369" i="3"/>
  <c r="R586" i="1"/>
  <c r="S586" i="1" s="1"/>
  <c r="AS1365" i="1"/>
  <c r="AR1364" i="1"/>
  <c r="AT1365" i="3" l="1"/>
  <c r="BR1366" i="3"/>
  <c r="AU1366" i="3"/>
  <c r="BE117" i="3"/>
  <c r="AW1365" i="3"/>
  <c r="BO1368" i="3"/>
  <c r="BQ1367" i="3"/>
  <c r="AF585" i="1"/>
  <c r="AE586" i="1"/>
  <c r="T585" i="1"/>
  <c r="U585" i="1" s="1"/>
  <c r="AR1369" i="3"/>
  <c r="AS1370" i="3"/>
  <c r="R587" i="1"/>
  <c r="S587" i="1" s="1"/>
  <c r="AS1366" i="1"/>
  <c r="AR1365" i="1"/>
  <c r="AV1366" i="3" l="1"/>
  <c r="AT1366" i="3"/>
  <c r="BR1367" i="3"/>
  <c r="AU1367" i="3"/>
  <c r="AV1367" i="3" s="1"/>
  <c r="BQ1368" i="3"/>
  <c r="BO1369" i="3"/>
  <c r="AF586" i="1"/>
  <c r="AE587" i="1"/>
  <c r="T586" i="1"/>
  <c r="U586" i="1" s="1"/>
  <c r="AS1371" i="3"/>
  <c r="AR1370" i="3"/>
  <c r="R588" i="1"/>
  <c r="S588" i="1" s="1"/>
  <c r="AS1367" i="1"/>
  <c r="AR1366" i="1"/>
  <c r="BR1368" i="3" l="1"/>
  <c r="AU1368" i="3"/>
  <c r="AV1368" i="3" s="1"/>
  <c r="BG117" i="3"/>
  <c r="AW1367" i="3"/>
  <c r="AT1367" i="3"/>
  <c r="AT1368" i="3" s="1"/>
  <c r="BF117" i="3"/>
  <c r="AW1366" i="3"/>
  <c r="BQ1369" i="3"/>
  <c r="BO1370" i="3"/>
  <c r="AF587" i="1"/>
  <c r="AE588" i="1"/>
  <c r="T587" i="1"/>
  <c r="U587" i="1" s="1"/>
  <c r="AS1372" i="3"/>
  <c r="AR1371" i="3"/>
  <c r="R589" i="1"/>
  <c r="S589" i="1" s="1"/>
  <c r="AS1368" i="1"/>
  <c r="AR1367" i="1"/>
  <c r="BR1369" i="3" l="1"/>
  <c r="AU1369" i="3"/>
  <c r="AV1369" i="3" s="1"/>
  <c r="BH117" i="3"/>
  <c r="AW1368" i="3"/>
  <c r="BQ1370" i="3"/>
  <c r="BO1371" i="3"/>
  <c r="AF588" i="1"/>
  <c r="AE589" i="1"/>
  <c r="T588" i="1"/>
  <c r="U588" i="1" s="1"/>
  <c r="AR1372" i="3"/>
  <c r="AS1373" i="3"/>
  <c r="R590" i="1"/>
  <c r="S590" i="1" s="1"/>
  <c r="AS1369" i="1"/>
  <c r="AR1368" i="1"/>
  <c r="AT1369" i="3" l="1"/>
  <c r="BR1370" i="3"/>
  <c r="AU1370" i="3"/>
  <c r="BI117" i="3"/>
  <c r="AW1369" i="3"/>
  <c r="BO1372" i="3"/>
  <c r="BQ1371" i="3"/>
  <c r="AF589" i="1"/>
  <c r="AE590" i="1"/>
  <c r="T589" i="1"/>
  <c r="U589" i="1" s="1"/>
  <c r="AS1374" i="3"/>
  <c r="AR1373" i="3"/>
  <c r="R591" i="1"/>
  <c r="S591" i="1" s="1"/>
  <c r="AS1370" i="1"/>
  <c r="AR1369" i="1"/>
  <c r="AV1370" i="3" l="1"/>
  <c r="AT1370" i="3"/>
  <c r="BR1371" i="3"/>
  <c r="AU1371" i="3"/>
  <c r="AV1371" i="3" s="1"/>
  <c r="BQ1372" i="3"/>
  <c r="BO1373" i="3"/>
  <c r="AF590" i="1"/>
  <c r="AE591" i="1"/>
  <c r="T590" i="1"/>
  <c r="U590" i="1" s="1"/>
  <c r="AS1375" i="3"/>
  <c r="AR1374" i="3"/>
  <c r="R592" i="1"/>
  <c r="S592" i="1" s="1"/>
  <c r="AS1371" i="1"/>
  <c r="AR1370" i="1"/>
  <c r="BR1372" i="3" l="1"/>
  <c r="AU1372" i="3"/>
  <c r="BK117" i="3"/>
  <c r="AW1371" i="3"/>
  <c r="AT1371" i="3"/>
  <c r="BJ117" i="3"/>
  <c r="AW1370" i="3"/>
  <c r="BQ1373" i="3"/>
  <c r="BO1374" i="3"/>
  <c r="AF591" i="1"/>
  <c r="AE592" i="1"/>
  <c r="T591" i="1"/>
  <c r="U591" i="1" s="1"/>
  <c r="AS1376" i="3"/>
  <c r="AR1375" i="3"/>
  <c r="R593" i="1"/>
  <c r="S593" i="1" s="1"/>
  <c r="AS1372" i="1"/>
  <c r="AR1371" i="1"/>
  <c r="BR1373" i="3" l="1"/>
  <c r="AU1373" i="3"/>
  <c r="AV1373" i="3" s="1"/>
  <c r="BL117" i="3"/>
  <c r="BM117" i="3"/>
  <c r="AV1372" i="3"/>
  <c r="AT1372" i="3"/>
  <c r="AT1373" i="3" s="1"/>
  <c r="BQ1374" i="3"/>
  <c r="BO1375" i="3"/>
  <c r="AF592" i="1"/>
  <c r="AE593" i="1"/>
  <c r="T592" i="1"/>
  <c r="U592" i="1" s="1"/>
  <c r="AR1376" i="3"/>
  <c r="AS1377" i="3"/>
  <c r="R594" i="1"/>
  <c r="S594" i="1" s="1"/>
  <c r="AS1373" i="1"/>
  <c r="AR1372" i="1"/>
  <c r="BR1374" i="3" l="1"/>
  <c r="AU1374" i="3"/>
  <c r="AZ118" i="3"/>
  <c r="AW1372" i="3"/>
  <c r="BA118" i="3"/>
  <c r="AW1373" i="3"/>
  <c r="BO1376" i="3"/>
  <c r="BQ1375" i="3"/>
  <c r="AF593" i="1"/>
  <c r="AE594" i="1"/>
  <c r="T593" i="1"/>
  <c r="U593" i="1" s="1"/>
  <c r="AR1377" i="3"/>
  <c r="AS1378" i="3"/>
  <c r="R595" i="1"/>
  <c r="S595" i="1" s="1"/>
  <c r="AS1374" i="1"/>
  <c r="AR1373" i="1"/>
  <c r="BR1375" i="3" l="1"/>
  <c r="AU1375" i="3"/>
  <c r="AV1375" i="3" s="1"/>
  <c r="AT1374" i="3"/>
  <c r="AV1374" i="3"/>
  <c r="BQ1376" i="3"/>
  <c r="BO1377" i="3"/>
  <c r="AF594" i="1"/>
  <c r="AE595" i="1"/>
  <c r="T594" i="1"/>
  <c r="U594" i="1" s="1"/>
  <c r="AS1379" i="3"/>
  <c r="AR1378" i="3"/>
  <c r="R596" i="1"/>
  <c r="S596" i="1" s="1"/>
  <c r="AS1375" i="1"/>
  <c r="AR1374" i="1"/>
  <c r="AT1375" i="3" l="1"/>
  <c r="BR1376" i="3"/>
  <c r="AU1376" i="3"/>
  <c r="BB118" i="3"/>
  <c r="AW1374" i="3"/>
  <c r="BC118" i="3"/>
  <c r="AW1375" i="3"/>
  <c r="BO1378" i="3"/>
  <c r="BQ1377" i="3"/>
  <c r="AF595" i="1"/>
  <c r="AE596" i="1"/>
  <c r="T595" i="1"/>
  <c r="U595" i="1" s="1"/>
  <c r="AS1380" i="3"/>
  <c r="AR1379" i="3"/>
  <c r="R597" i="1"/>
  <c r="S597" i="1" s="1"/>
  <c r="AS1376" i="1"/>
  <c r="AR1375" i="1"/>
  <c r="BR1377" i="3" l="1"/>
  <c r="AU1377" i="3"/>
  <c r="AV1377" i="3" s="1"/>
  <c r="AT1376" i="3"/>
  <c r="AV1376" i="3"/>
  <c r="BQ1378" i="3"/>
  <c r="BO1379" i="3"/>
  <c r="AF596" i="1"/>
  <c r="AE597" i="1"/>
  <c r="T596" i="1"/>
  <c r="U596" i="1" s="1"/>
  <c r="AR1380" i="3"/>
  <c r="AS1381" i="3"/>
  <c r="R598" i="1"/>
  <c r="S598" i="1" s="1"/>
  <c r="AS1377" i="1"/>
  <c r="AR1376" i="1"/>
  <c r="AT1377" i="3" l="1"/>
  <c r="BR1378" i="3"/>
  <c r="AU1378" i="3"/>
  <c r="BD118" i="3"/>
  <c r="AW1376" i="3"/>
  <c r="BE118" i="3"/>
  <c r="AW1377" i="3"/>
  <c r="BO1380" i="3"/>
  <c r="BQ1379" i="3"/>
  <c r="AF597" i="1"/>
  <c r="AE598" i="1"/>
  <c r="T597" i="1"/>
  <c r="U597" i="1" s="1"/>
  <c r="AS1382" i="3"/>
  <c r="AR1381" i="3"/>
  <c r="R599" i="1"/>
  <c r="S599" i="1" s="1"/>
  <c r="AS1378" i="1"/>
  <c r="AR1377" i="1"/>
  <c r="BR1379" i="3" l="1"/>
  <c r="AU1379" i="3"/>
  <c r="AV1379" i="3" s="1"/>
  <c r="AV1378" i="3"/>
  <c r="AT1378" i="3"/>
  <c r="BO1381" i="3"/>
  <c r="BQ1380" i="3"/>
  <c r="AF598" i="1"/>
  <c r="AE599" i="1"/>
  <c r="T598" i="1"/>
  <c r="U598" i="1" s="1"/>
  <c r="AS1383" i="3"/>
  <c r="AR1382" i="3"/>
  <c r="R600" i="1"/>
  <c r="S600" i="1" s="1"/>
  <c r="AS1379" i="1"/>
  <c r="AR1378" i="1"/>
  <c r="AT1379" i="3" l="1"/>
  <c r="BF118" i="3"/>
  <c r="AW1378" i="3"/>
  <c r="BG118" i="3"/>
  <c r="AW1379" i="3"/>
  <c r="BR1380" i="3"/>
  <c r="AU1380" i="3"/>
  <c r="AV1380" i="3" s="1"/>
  <c r="BO1382" i="3"/>
  <c r="BQ1381" i="3"/>
  <c r="AF599" i="1"/>
  <c r="AE600" i="1"/>
  <c r="T599" i="1"/>
  <c r="U599" i="1" s="1"/>
  <c r="AS1384" i="3"/>
  <c r="AR1383" i="3"/>
  <c r="R601" i="1"/>
  <c r="S601" i="1" s="1"/>
  <c r="AS1380" i="1"/>
  <c r="AR1379" i="1"/>
  <c r="AT1380" i="3" l="1"/>
  <c r="BH118" i="3"/>
  <c r="AW1380" i="3"/>
  <c r="BR1381" i="3"/>
  <c r="AU1381" i="3"/>
  <c r="AV1381" i="3" s="1"/>
  <c r="BQ1382" i="3"/>
  <c r="BO1383" i="3"/>
  <c r="AF600" i="1"/>
  <c r="AE601" i="1"/>
  <c r="T600" i="1"/>
  <c r="U600" i="1" s="1"/>
  <c r="AR1384" i="3"/>
  <c r="AS1385" i="3"/>
  <c r="R602" i="1"/>
  <c r="S602" i="1" s="1"/>
  <c r="AS1381" i="1"/>
  <c r="AR1380" i="1"/>
  <c r="BI118" i="3" l="1"/>
  <c r="AW1381" i="3"/>
  <c r="BR1382" i="3"/>
  <c r="AU1382" i="3"/>
  <c r="AT1381" i="3"/>
  <c r="BO1384" i="3"/>
  <c r="BQ1383" i="3"/>
  <c r="AF601" i="1"/>
  <c r="AE602" i="1"/>
  <c r="T601" i="1"/>
  <c r="U601" i="1" s="1"/>
  <c r="AR1385" i="3"/>
  <c r="AS1386" i="3"/>
  <c r="R603" i="1"/>
  <c r="S603" i="1" s="1"/>
  <c r="AS1382" i="1"/>
  <c r="AR1381" i="1"/>
  <c r="BR1383" i="3" l="1"/>
  <c r="AU1383" i="3"/>
  <c r="AV1383" i="3" s="1"/>
  <c r="AV1382" i="3"/>
  <c r="AT1382" i="3"/>
  <c r="BQ1384" i="3"/>
  <c r="BO1385" i="3"/>
  <c r="AF602" i="1"/>
  <c r="AE603" i="1"/>
  <c r="T602" i="1"/>
  <c r="U602" i="1" s="1"/>
  <c r="AS1387" i="3"/>
  <c r="AR1386" i="3"/>
  <c r="R604" i="1"/>
  <c r="S604" i="1" s="1"/>
  <c r="AS1383" i="1"/>
  <c r="AR1382" i="1"/>
  <c r="AT1383" i="3" l="1"/>
  <c r="BR1384" i="3"/>
  <c r="AU1384" i="3"/>
  <c r="BJ118" i="3"/>
  <c r="AW1382" i="3"/>
  <c r="BK118" i="3"/>
  <c r="AW1383" i="3"/>
  <c r="BO1386" i="3"/>
  <c r="BQ1385" i="3"/>
  <c r="AF603" i="1"/>
  <c r="AE604" i="1"/>
  <c r="T603" i="1"/>
  <c r="U603" i="1" s="1"/>
  <c r="AS1388" i="3"/>
  <c r="AR1387" i="3"/>
  <c r="R605" i="1"/>
  <c r="S605" i="1" s="1"/>
  <c r="AS1384" i="1"/>
  <c r="AR1383" i="1"/>
  <c r="BL118" i="3" l="1"/>
  <c r="BR1385" i="3"/>
  <c r="AU1385" i="3"/>
  <c r="AV1385" i="3" s="1"/>
  <c r="BM118" i="3"/>
  <c r="AV1384" i="3"/>
  <c r="AT1384" i="3"/>
  <c r="BQ1386" i="3"/>
  <c r="BO1387" i="3"/>
  <c r="AF604" i="1"/>
  <c r="AE605" i="1"/>
  <c r="T604" i="1"/>
  <c r="U604" i="1" s="1"/>
  <c r="AR1388" i="3"/>
  <c r="AS1389" i="3"/>
  <c r="R606" i="1"/>
  <c r="S606" i="1" s="1"/>
  <c r="AS1385" i="1"/>
  <c r="AR1384" i="1"/>
  <c r="AT1385" i="3" l="1"/>
  <c r="AZ119" i="3"/>
  <c r="AW1384" i="3"/>
  <c r="BA119" i="3"/>
  <c r="AW1385" i="3"/>
  <c r="BR1386" i="3"/>
  <c r="AU1386" i="3"/>
  <c r="AV1386" i="3" s="1"/>
  <c r="BO1388" i="3"/>
  <c r="BQ1387" i="3"/>
  <c r="AF605" i="1"/>
  <c r="AE606" i="1"/>
  <c r="T605" i="1"/>
  <c r="U605" i="1" s="1"/>
  <c r="AS1390" i="3"/>
  <c r="AR1389" i="3"/>
  <c r="R607" i="1"/>
  <c r="S607" i="1" s="1"/>
  <c r="AS1386" i="1"/>
  <c r="AR1385" i="1"/>
  <c r="BB119" i="3" l="1"/>
  <c r="AW1386" i="3"/>
  <c r="BR1387" i="3"/>
  <c r="AU1387" i="3"/>
  <c r="AV1387" i="3" s="1"/>
  <c r="AT1386" i="3"/>
  <c r="BQ1388" i="3"/>
  <c r="BO1389" i="3"/>
  <c r="AF606" i="1"/>
  <c r="AE607" i="1"/>
  <c r="T606" i="1"/>
  <c r="U606" i="1" s="1"/>
  <c r="AS1391" i="3"/>
  <c r="AR1390" i="3"/>
  <c r="R608" i="1"/>
  <c r="S608" i="1" s="1"/>
  <c r="AS1387" i="1"/>
  <c r="AR1386" i="1"/>
  <c r="AT1387" i="3" l="1"/>
  <c r="BR1388" i="3"/>
  <c r="AU1388" i="3"/>
  <c r="BC119" i="3"/>
  <c r="AW1387" i="3"/>
  <c r="BO1390" i="3"/>
  <c r="BQ1389" i="3"/>
  <c r="AF607" i="1"/>
  <c r="AE608" i="1"/>
  <c r="T607" i="1"/>
  <c r="U607" i="1" s="1"/>
  <c r="AS1392" i="3"/>
  <c r="AR1391" i="3"/>
  <c r="R609" i="1"/>
  <c r="S609" i="1" s="1"/>
  <c r="AS1388" i="1"/>
  <c r="AR1387" i="1"/>
  <c r="BR1389" i="3" l="1"/>
  <c r="AU1389" i="3"/>
  <c r="AV1389" i="3" s="1"/>
  <c r="AT1388" i="3"/>
  <c r="AV1388" i="3"/>
  <c r="BQ1390" i="3"/>
  <c r="BO1391" i="3"/>
  <c r="AF608" i="1"/>
  <c r="AE609" i="1"/>
  <c r="T608" i="1"/>
  <c r="U608" i="1" s="1"/>
  <c r="AR1392" i="3"/>
  <c r="AS1393" i="3"/>
  <c r="R610" i="1"/>
  <c r="S610" i="1" s="1"/>
  <c r="AS1389" i="1"/>
  <c r="AR1388" i="1"/>
  <c r="AT1389" i="3" l="1"/>
  <c r="BR1390" i="3"/>
  <c r="AU1390" i="3"/>
  <c r="AV1390" i="3" s="1"/>
  <c r="BD119" i="3"/>
  <c r="AW1388" i="3"/>
  <c r="BE119" i="3"/>
  <c r="AW1389" i="3"/>
  <c r="BQ1391" i="3"/>
  <c r="BO1392" i="3"/>
  <c r="AF609" i="1"/>
  <c r="AE610" i="1"/>
  <c r="T609" i="1"/>
  <c r="U609" i="1" s="1"/>
  <c r="AR1393" i="3"/>
  <c r="AS1394" i="3"/>
  <c r="R611" i="1"/>
  <c r="S611" i="1" s="1"/>
  <c r="AS1390" i="1"/>
  <c r="AR1389" i="1"/>
  <c r="AT1390" i="3" l="1"/>
  <c r="BR1391" i="3"/>
  <c r="AU1391" i="3"/>
  <c r="AV1391" i="3" s="1"/>
  <c r="BF119" i="3"/>
  <c r="AW1390" i="3"/>
  <c r="BQ1392" i="3"/>
  <c r="BO1393" i="3"/>
  <c r="AF610" i="1"/>
  <c r="AE611" i="1"/>
  <c r="T610" i="1"/>
  <c r="U610" i="1" s="1"/>
  <c r="AS1395" i="3"/>
  <c r="AR1394" i="3"/>
  <c r="R612" i="1"/>
  <c r="S612" i="1" s="1"/>
  <c r="AS1391" i="1"/>
  <c r="AR1390" i="1"/>
  <c r="AT1391" i="3" l="1"/>
  <c r="BR1392" i="3"/>
  <c r="AU1392" i="3"/>
  <c r="BG119" i="3"/>
  <c r="AW1391" i="3"/>
  <c r="BO1394" i="3"/>
  <c r="BQ1393" i="3"/>
  <c r="AF611" i="1"/>
  <c r="AE612" i="1"/>
  <c r="T611" i="1"/>
  <c r="U611" i="1" s="1"/>
  <c r="AS1396" i="3"/>
  <c r="AR1395" i="3"/>
  <c r="R613" i="1"/>
  <c r="S613" i="1" s="1"/>
  <c r="AS1392" i="1"/>
  <c r="AR1391" i="1"/>
  <c r="BR1393" i="3" l="1"/>
  <c r="AU1393" i="3"/>
  <c r="AV1393" i="3" s="1"/>
  <c r="AV1392" i="3"/>
  <c r="AT1392" i="3"/>
  <c r="BQ1394" i="3"/>
  <c r="BO1395" i="3"/>
  <c r="AF612" i="1"/>
  <c r="AE613" i="1"/>
  <c r="T612" i="1"/>
  <c r="U612" i="1" s="1"/>
  <c r="AR1396" i="3"/>
  <c r="AS1397" i="3"/>
  <c r="R614" i="1"/>
  <c r="S614" i="1" s="1"/>
  <c r="AS1393" i="1"/>
  <c r="AR1392" i="1"/>
  <c r="AT1393" i="3" l="1"/>
  <c r="BH119" i="3"/>
  <c r="AW1392" i="3"/>
  <c r="BR1394" i="3"/>
  <c r="AU1394" i="3"/>
  <c r="AV1394" i="3" s="1"/>
  <c r="BI119" i="3"/>
  <c r="AW1393" i="3"/>
  <c r="BQ1395" i="3"/>
  <c r="BO1396" i="3"/>
  <c r="AF613" i="1"/>
  <c r="AE614" i="1"/>
  <c r="T613" i="1"/>
  <c r="U613" i="1" s="1"/>
  <c r="AS1398" i="3"/>
  <c r="AR1397" i="3"/>
  <c r="R615" i="1"/>
  <c r="S615" i="1" s="1"/>
  <c r="AS1394" i="1"/>
  <c r="AR1393" i="1"/>
  <c r="BR1395" i="3" l="1"/>
  <c r="AU1395" i="3"/>
  <c r="AV1395" i="3" s="1"/>
  <c r="AT1394" i="3"/>
  <c r="BJ119" i="3"/>
  <c r="AW1394" i="3"/>
  <c r="BQ1396" i="3"/>
  <c r="BO1397" i="3"/>
  <c r="AF614" i="1"/>
  <c r="AE615" i="1"/>
  <c r="T614" i="1"/>
  <c r="U614" i="1" s="1"/>
  <c r="AS1399" i="3"/>
  <c r="AR1398" i="3"/>
  <c r="R616" i="1"/>
  <c r="S616" i="1" s="1"/>
  <c r="AS1395" i="1"/>
  <c r="AR1394" i="1"/>
  <c r="AT1395" i="3" l="1"/>
  <c r="BR1396" i="3"/>
  <c r="AU1396" i="3"/>
  <c r="BK119" i="3"/>
  <c r="BM119" i="3" s="1"/>
  <c r="AW1395" i="3"/>
  <c r="BO1398" i="3"/>
  <c r="BQ1397" i="3"/>
  <c r="AF615" i="1"/>
  <c r="AE616" i="1"/>
  <c r="T615" i="1"/>
  <c r="U615" i="1" s="1"/>
  <c r="AS1400" i="3"/>
  <c r="AR1399" i="3"/>
  <c r="R617" i="1"/>
  <c r="S617" i="1" s="1"/>
  <c r="AS1396" i="1"/>
  <c r="AR1395" i="1"/>
  <c r="AV1396" i="3" l="1"/>
  <c r="AT1396" i="3"/>
  <c r="BR1397" i="3"/>
  <c r="AU1397" i="3"/>
  <c r="AV1397" i="3" s="1"/>
  <c r="BL119" i="3"/>
  <c r="BO1399" i="3"/>
  <c r="BQ1398" i="3"/>
  <c r="AF616" i="1"/>
  <c r="AE617" i="1"/>
  <c r="T616" i="1"/>
  <c r="U616" i="1" s="1"/>
  <c r="AR1400" i="3"/>
  <c r="AS1401" i="3"/>
  <c r="R618" i="1"/>
  <c r="S618" i="1" s="1"/>
  <c r="AS1397" i="1"/>
  <c r="AR1396" i="1"/>
  <c r="BR1398" i="3" l="1"/>
  <c r="AU1398" i="3"/>
  <c r="AV1398" i="3" s="1"/>
  <c r="BA120" i="3"/>
  <c r="AW1397" i="3"/>
  <c r="AT1397" i="3"/>
  <c r="AZ120" i="3"/>
  <c r="AW1396" i="3"/>
  <c r="BO1400" i="3"/>
  <c r="BQ1399" i="3"/>
  <c r="AF617" i="1"/>
  <c r="AE618" i="1"/>
  <c r="T617" i="1"/>
  <c r="U617" i="1" s="1"/>
  <c r="AR1401" i="3"/>
  <c r="AS1402" i="3"/>
  <c r="R619" i="1"/>
  <c r="S619" i="1" s="1"/>
  <c r="AS1398" i="1"/>
  <c r="AR1397" i="1"/>
  <c r="AT1398" i="3" l="1"/>
  <c r="BB120" i="3"/>
  <c r="AW1398" i="3"/>
  <c r="BR1399" i="3"/>
  <c r="AU1399" i="3"/>
  <c r="AV1399" i="3" s="1"/>
  <c r="BQ1400" i="3"/>
  <c r="BO1401" i="3"/>
  <c r="AF618" i="1"/>
  <c r="AE619" i="1"/>
  <c r="T618" i="1"/>
  <c r="U618" i="1" s="1"/>
  <c r="AS1403" i="3"/>
  <c r="AR1402" i="3"/>
  <c r="R620" i="1"/>
  <c r="S620" i="1" s="1"/>
  <c r="AS1399" i="1"/>
  <c r="AR1398" i="1"/>
  <c r="BR1400" i="3" l="1"/>
  <c r="AU1400" i="3"/>
  <c r="BC120" i="3"/>
  <c r="AW1399" i="3"/>
  <c r="AT1399" i="3"/>
  <c r="BO1402" i="3"/>
  <c r="BQ1401" i="3"/>
  <c r="AF619" i="1"/>
  <c r="AE620" i="1"/>
  <c r="T619" i="1"/>
  <c r="U619" i="1" s="1"/>
  <c r="AS1404" i="3"/>
  <c r="AR1403" i="3"/>
  <c r="R621" i="1"/>
  <c r="S621" i="1" s="1"/>
  <c r="AS1400" i="1"/>
  <c r="AR1399" i="1"/>
  <c r="AT1400" i="3" l="1"/>
  <c r="AV1400" i="3"/>
  <c r="BR1401" i="3"/>
  <c r="AU1401" i="3"/>
  <c r="AV1401" i="3" s="1"/>
  <c r="BQ1402" i="3"/>
  <c r="BO1403" i="3"/>
  <c r="AF620" i="1"/>
  <c r="AE621" i="1"/>
  <c r="T620" i="1"/>
  <c r="U620" i="1" s="1"/>
  <c r="AR1404" i="3"/>
  <c r="AS1405" i="3"/>
  <c r="R622" i="1"/>
  <c r="S622" i="1" s="1"/>
  <c r="AS1401" i="1"/>
  <c r="AR1400" i="1"/>
  <c r="BE120" i="3" l="1"/>
  <c r="AW1401" i="3"/>
  <c r="BR1402" i="3"/>
  <c r="AU1402" i="3"/>
  <c r="AV1402" i="3" s="1"/>
  <c r="BD120" i="3"/>
  <c r="AW1400" i="3"/>
  <c r="AT1401" i="3"/>
  <c r="BO1404" i="3"/>
  <c r="BQ1403" i="3"/>
  <c r="AF621" i="1"/>
  <c r="AE622" i="1"/>
  <c r="T621" i="1"/>
  <c r="U621" i="1" s="1"/>
  <c r="AR1405" i="3"/>
  <c r="AS1406" i="3"/>
  <c r="R623" i="1"/>
  <c r="S623" i="1" s="1"/>
  <c r="AS1402" i="1"/>
  <c r="AR1401" i="1"/>
  <c r="AT1402" i="3" l="1"/>
  <c r="BF120" i="3"/>
  <c r="AW1402" i="3"/>
  <c r="BR1403" i="3"/>
  <c r="AU1403" i="3"/>
  <c r="AV1403" i="3" s="1"/>
  <c r="BQ1404" i="3"/>
  <c r="BO1405" i="3"/>
  <c r="AF622" i="1"/>
  <c r="AE623" i="1"/>
  <c r="T622" i="1"/>
  <c r="U622" i="1" s="1"/>
  <c r="AS1407" i="3"/>
  <c r="AR1406" i="3"/>
  <c r="R624" i="1"/>
  <c r="S624" i="1" s="1"/>
  <c r="AS1403" i="1"/>
  <c r="AR1402" i="1"/>
  <c r="BG120" i="3" l="1"/>
  <c r="AW1403" i="3"/>
  <c r="BR1404" i="3"/>
  <c r="AU1404" i="3"/>
  <c r="AT1403" i="3"/>
  <c r="BQ1405" i="3"/>
  <c r="BO1406" i="3"/>
  <c r="AF623" i="1"/>
  <c r="AE624" i="1"/>
  <c r="T623" i="1"/>
  <c r="U623" i="1" s="1"/>
  <c r="AS1408" i="3"/>
  <c r="AR1407" i="3"/>
  <c r="R625" i="1"/>
  <c r="S625" i="1" s="1"/>
  <c r="AS1404" i="1"/>
  <c r="AR1403" i="1"/>
  <c r="BR1405" i="3" l="1"/>
  <c r="AU1405" i="3"/>
  <c r="AV1405" i="3" s="1"/>
  <c r="AV1404" i="3"/>
  <c r="AT1404" i="3"/>
  <c r="BQ1406" i="3"/>
  <c r="BO1407" i="3"/>
  <c r="AF624" i="1"/>
  <c r="AE625" i="1"/>
  <c r="T624" i="1"/>
  <c r="U624" i="1" s="1"/>
  <c r="AR1408" i="3"/>
  <c r="AS1409" i="3"/>
  <c r="R626" i="1"/>
  <c r="S626" i="1" s="1"/>
  <c r="AS1405" i="1"/>
  <c r="AR1404" i="1"/>
  <c r="AT1405" i="3" l="1"/>
  <c r="BR1406" i="3"/>
  <c r="AU1406" i="3"/>
  <c r="AV1406" i="3" s="1"/>
  <c r="BH120" i="3"/>
  <c r="AW1404" i="3"/>
  <c r="BI120" i="3"/>
  <c r="AW1405" i="3"/>
  <c r="BO1408" i="3"/>
  <c r="BQ1407" i="3"/>
  <c r="AF625" i="1"/>
  <c r="AE626" i="1"/>
  <c r="T625" i="1"/>
  <c r="U625" i="1" s="1"/>
  <c r="AR1409" i="3"/>
  <c r="AS1410" i="3"/>
  <c r="R627" i="1"/>
  <c r="S627" i="1" s="1"/>
  <c r="AS1406" i="1"/>
  <c r="AR1405" i="1"/>
  <c r="AT1406" i="3" l="1"/>
  <c r="BJ120" i="3"/>
  <c r="AW1406" i="3"/>
  <c r="BR1407" i="3"/>
  <c r="AU1407" i="3"/>
  <c r="AV1407" i="3" s="1"/>
  <c r="BQ1408" i="3"/>
  <c r="BO1409" i="3"/>
  <c r="AF626" i="1"/>
  <c r="AE627" i="1"/>
  <c r="T626" i="1"/>
  <c r="U626" i="1" s="1"/>
  <c r="AS1411" i="3"/>
  <c r="AR1410" i="3"/>
  <c r="R628" i="1"/>
  <c r="S628" i="1" s="1"/>
  <c r="AS1407" i="1"/>
  <c r="AR1406" i="1"/>
  <c r="AT1407" i="3" l="1"/>
  <c r="BR1408" i="3"/>
  <c r="AU1408" i="3"/>
  <c r="BK120" i="3"/>
  <c r="AW1407" i="3"/>
  <c r="BO1410" i="3"/>
  <c r="BQ1409" i="3"/>
  <c r="AF627" i="1"/>
  <c r="AE628" i="1"/>
  <c r="T627" i="1"/>
  <c r="U627" i="1" s="1"/>
  <c r="AS1412" i="3"/>
  <c r="AR1411" i="3"/>
  <c r="R629" i="1"/>
  <c r="S629" i="1" s="1"/>
  <c r="AS1408" i="1"/>
  <c r="AR1407" i="1"/>
  <c r="BR1409" i="3" l="1"/>
  <c r="AU1409" i="3"/>
  <c r="AV1409" i="3" s="1"/>
  <c r="BM120" i="3"/>
  <c r="BL120" i="3"/>
  <c r="AT1408" i="3"/>
  <c r="AT1409" i="3" s="1"/>
  <c r="AV1408" i="3"/>
  <c r="BQ1410" i="3"/>
  <c r="BO1411" i="3"/>
  <c r="AF628" i="1"/>
  <c r="AE629" i="1"/>
  <c r="T628" i="1"/>
  <c r="U628" i="1" s="1"/>
  <c r="AR1412" i="3"/>
  <c r="AS1413" i="3"/>
  <c r="R630" i="1"/>
  <c r="S630" i="1" s="1"/>
  <c r="AS1409" i="1"/>
  <c r="AR1408" i="1"/>
  <c r="BR1410" i="3" l="1"/>
  <c r="AU1410" i="3"/>
  <c r="AZ121" i="3"/>
  <c r="AW1408" i="3"/>
  <c r="BA121" i="3"/>
  <c r="AW1409" i="3"/>
  <c r="BO1412" i="3"/>
  <c r="BQ1411" i="3"/>
  <c r="AF629" i="1"/>
  <c r="AE630" i="1"/>
  <c r="T629" i="1"/>
  <c r="U629" i="1" s="1"/>
  <c r="AR1413" i="3"/>
  <c r="AS1414" i="3"/>
  <c r="R631" i="1"/>
  <c r="S631" i="1" s="1"/>
  <c r="AS1410" i="1"/>
  <c r="AR1409" i="1"/>
  <c r="BR1411" i="3" l="1"/>
  <c r="AU1411" i="3"/>
  <c r="AV1411" i="3" s="1"/>
  <c r="AT1410" i="3"/>
  <c r="AV1410" i="3"/>
  <c r="BQ1412" i="3"/>
  <c r="BO1413" i="3"/>
  <c r="AF630" i="1"/>
  <c r="AE631" i="1"/>
  <c r="T630" i="1"/>
  <c r="U630" i="1" s="1"/>
  <c r="AS1415" i="3"/>
  <c r="AR1414" i="3"/>
  <c r="R632" i="1"/>
  <c r="S632" i="1" s="1"/>
  <c r="AS1411" i="1"/>
  <c r="AR1410" i="1"/>
  <c r="AT1411" i="3" l="1"/>
  <c r="BB121" i="3"/>
  <c r="AW1410" i="3"/>
  <c r="BR1412" i="3"/>
  <c r="AU1412" i="3"/>
  <c r="BC121" i="3"/>
  <c r="AW1411" i="3"/>
  <c r="BO1414" i="3"/>
  <c r="BQ1413" i="3"/>
  <c r="AF631" i="1"/>
  <c r="AE632" i="1"/>
  <c r="T631" i="1"/>
  <c r="U631" i="1" s="1"/>
  <c r="AS1416" i="3"/>
  <c r="AR1415" i="3"/>
  <c r="R633" i="1"/>
  <c r="S633" i="1" s="1"/>
  <c r="AS1412" i="1"/>
  <c r="AR1411" i="1"/>
  <c r="BR1413" i="3" l="1"/>
  <c r="AU1413" i="3"/>
  <c r="AV1413" i="3" s="1"/>
  <c r="AT1412" i="3"/>
  <c r="AV1412" i="3"/>
  <c r="BQ1414" i="3"/>
  <c r="BO1415" i="3"/>
  <c r="AF632" i="1"/>
  <c r="AE633" i="1"/>
  <c r="T632" i="1"/>
  <c r="U632" i="1" s="1"/>
  <c r="AR1416" i="3"/>
  <c r="AS1417" i="3"/>
  <c r="R634" i="1"/>
  <c r="S634" i="1" s="1"/>
  <c r="AS1413" i="1"/>
  <c r="AR1412" i="1"/>
  <c r="AT1413" i="3" l="1"/>
  <c r="BR1414" i="3"/>
  <c r="AU1414" i="3"/>
  <c r="BD121" i="3"/>
  <c r="AW1412" i="3"/>
  <c r="BE121" i="3"/>
  <c r="AW1413" i="3"/>
  <c r="BO1416" i="3"/>
  <c r="BQ1415" i="3"/>
  <c r="AF633" i="1"/>
  <c r="AE634" i="1"/>
  <c r="T633" i="1"/>
  <c r="U633" i="1" s="1"/>
  <c r="AR1417" i="3"/>
  <c r="AS1418" i="3"/>
  <c r="R635" i="1"/>
  <c r="S635" i="1" s="1"/>
  <c r="AS1414" i="1"/>
  <c r="AR1413" i="1"/>
  <c r="BR1415" i="3" l="1"/>
  <c r="AU1415" i="3"/>
  <c r="AV1415" i="3" s="1"/>
  <c r="AV1414" i="3"/>
  <c r="AT1414" i="3"/>
  <c r="AT1415" i="3" s="1"/>
  <c r="BQ1416" i="3"/>
  <c r="BO1417" i="3"/>
  <c r="AF634" i="1"/>
  <c r="AE635" i="1"/>
  <c r="T634" i="1"/>
  <c r="U634" i="1" s="1"/>
  <c r="AS1419" i="3"/>
  <c r="AR1418" i="3"/>
  <c r="R636" i="1"/>
  <c r="S636" i="1" s="1"/>
  <c r="AS1415" i="1"/>
  <c r="AR1414" i="1"/>
  <c r="BF121" i="3" l="1"/>
  <c r="AW1414" i="3"/>
  <c r="BG121" i="3"/>
  <c r="AW1415" i="3"/>
  <c r="BR1416" i="3"/>
  <c r="AU1416" i="3"/>
  <c r="AV1416" i="3" s="1"/>
  <c r="BO1418" i="3"/>
  <c r="BQ1417" i="3"/>
  <c r="AF635" i="1"/>
  <c r="AE636" i="1"/>
  <c r="T635" i="1"/>
  <c r="U635" i="1" s="1"/>
  <c r="AS1420" i="3"/>
  <c r="AR1419" i="3"/>
  <c r="R637" i="1"/>
  <c r="S637" i="1" s="1"/>
  <c r="AS1416" i="1"/>
  <c r="AR1415" i="1"/>
  <c r="BH121" i="3" l="1"/>
  <c r="AW1416" i="3"/>
  <c r="AT1416" i="3"/>
  <c r="BR1417" i="3"/>
  <c r="AU1417" i="3"/>
  <c r="AV1417" i="3" s="1"/>
  <c r="BQ1418" i="3"/>
  <c r="BO1419" i="3"/>
  <c r="AF636" i="1"/>
  <c r="AE637" i="1"/>
  <c r="T636" i="1"/>
  <c r="U636" i="1" s="1"/>
  <c r="AR1420" i="3"/>
  <c r="AS1421" i="3"/>
  <c r="R638" i="1"/>
  <c r="S638" i="1" s="1"/>
  <c r="AS1417" i="1"/>
  <c r="AR1416" i="1"/>
  <c r="BR1418" i="3" l="1"/>
  <c r="AU1418" i="3"/>
  <c r="BI121" i="3"/>
  <c r="AW1417" i="3"/>
  <c r="AT1417" i="3"/>
  <c r="BQ1419" i="3"/>
  <c r="BO1420" i="3"/>
  <c r="AF637" i="1"/>
  <c r="AE638" i="1"/>
  <c r="T637" i="1"/>
  <c r="U637" i="1" s="1"/>
  <c r="AR1421" i="3"/>
  <c r="AS1422" i="3"/>
  <c r="R639" i="1"/>
  <c r="S639" i="1" s="1"/>
  <c r="AS1418" i="1"/>
  <c r="AR1417" i="1"/>
  <c r="BR1419" i="3" l="1"/>
  <c r="AU1419" i="3"/>
  <c r="AV1419" i="3" s="1"/>
  <c r="AV1418" i="3"/>
  <c r="AT1418" i="3"/>
  <c r="BQ1420" i="3"/>
  <c r="BO1421" i="3"/>
  <c r="AF638" i="1"/>
  <c r="AE639" i="1"/>
  <c r="T638" i="1"/>
  <c r="U638" i="1" s="1"/>
  <c r="AS1423" i="3"/>
  <c r="AR1422" i="3"/>
  <c r="R640" i="1"/>
  <c r="S640" i="1" s="1"/>
  <c r="AS1419" i="1"/>
  <c r="AR1418" i="1"/>
  <c r="AT1419" i="3" l="1"/>
  <c r="BR1420" i="3"/>
  <c r="AU1420" i="3"/>
  <c r="AV1420" i="3" s="1"/>
  <c r="BJ121" i="3"/>
  <c r="AW1418" i="3"/>
  <c r="BK121" i="3"/>
  <c r="AW1419" i="3"/>
  <c r="BQ1421" i="3"/>
  <c r="BO1422" i="3"/>
  <c r="AF639" i="1"/>
  <c r="AE640" i="1"/>
  <c r="T639" i="1"/>
  <c r="U639" i="1" s="1"/>
  <c r="AS1424" i="3"/>
  <c r="AR1423" i="3"/>
  <c r="R641" i="1"/>
  <c r="S641" i="1" s="1"/>
  <c r="AS1420" i="1"/>
  <c r="AR1419" i="1"/>
  <c r="BR1421" i="3" l="1"/>
  <c r="AU1421" i="3"/>
  <c r="AV1421" i="3" s="1"/>
  <c r="AT1420" i="3"/>
  <c r="AZ122" i="3"/>
  <c r="AW1420" i="3"/>
  <c r="BM121" i="3"/>
  <c r="BL121" i="3"/>
  <c r="BQ1422" i="3"/>
  <c r="BO1423" i="3"/>
  <c r="AF640" i="1"/>
  <c r="AE641" i="1"/>
  <c r="T640" i="1"/>
  <c r="U640" i="1" s="1"/>
  <c r="AR1424" i="3"/>
  <c r="AS1425" i="3"/>
  <c r="R642" i="1"/>
  <c r="S642" i="1" s="1"/>
  <c r="AS1421" i="1"/>
  <c r="AR1420" i="1"/>
  <c r="AT1421" i="3" l="1"/>
  <c r="BR1422" i="3"/>
  <c r="AU1422" i="3"/>
  <c r="BA122" i="3"/>
  <c r="AW1421" i="3"/>
  <c r="BO1424" i="3"/>
  <c r="BQ1423" i="3"/>
  <c r="AF641" i="1"/>
  <c r="AE642" i="1"/>
  <c r="T641" i="1"/>
  <c r="U641" i="1" s="1"/>
  <c r="AR1425" i="3"/>
  <c r="AS1426" i="3"/>
  <c r="R643" i="1"/>
  <c r="S643" i="1" s="1"/>
  <c r="AS1422" i="1"/>
  <c r="AR1421" i="1"/>
  <c r="BR1423" i="3" l="1"/>
  <c r="AU1423" i="3"/>
  <c r="AV1423" i="3" s="1"/>
  <c r="AV1422" i="3"/>
  <c r="AT1422" i="3"/>
  <c r="BQ1424" i="3"/>
  <c r="BO1425" i="3"/>
  <c r="AF642" i="1"/>
  <c r="AE643" i="1"/>
  <c r="T642" i="1"/>
  <c r="U642" i="1" s="1"/>
  <c r="AS1427" i="3"/>
  <c r="AR1426" i="3"/>
  <c r="R644" i="1"/>
  <c r="S644" i="1" s="1"/>
  <c r="AS1423" i="1"/>
  <c r="AR1422" i="1"/>
  <c r="AT1423" i="3" l="1"/>
  <c r="BR1424" i="3"/>
  <c r="AU1424" i="3"/>
  <c r="AV1424" i="3" s="1"/>
  <c r="BC122" i="3"/>
  <c r="AW1423" i="3"/>
  <c r="BB122" i="3"/>
  <c r="AW1422" i="3"/>
  <c r="BO1426" i="3"/>
  <c r="BQ1425" i="3"/>
  <c r="AF643" i="1"/>
  <c r="AE644" i="1"/>
  <c r="T643" i="1"/>
  <c r="U643" i="1" s="1"/>
  <c r="AS1428" i="3"/>
  <c r="AR1427" i="3"/>
  <c r="R645" i="1"/>
  <c r="S645" i="1" s="1"/>
  <c r="AS1424" i="1"/>
  <c r="AR1423" i="1"/>
  <c r="BD122" i="3" l="1"/>
  <c r="AW1424" i="3"/>
  <c r="BR1425" i="3"/>
  <c r="AU1425" i="3"/>
  <c r="AV1425" i="3" s="1"/>
  <c r="AT1424" i="3"/>
  <c r="BO1427" i="3"/>
  <c r="BQ1426" i="3"/>
  <c r="AF644" i="1"/>
  <c r="AE645" i="1"/>
  <c r="T644" i="1"/>
  <c r="U644" i="1" s="1"/>
  <c r="AR1428" i="3"/>
  <c r="AS1429" i="3"/>
  <c r="R646" i="1"/>
  <c r="S646" i="1" s="1"/>
  <c r="AS1425" i="1"/>
  <c r="AR1424" i="1"/>
  <c r="BE122" i="3" l="1"/>
  <c r="AW1425" i="3"/>
  <c r="BR1426" i="3"/>
  <c r="AU1426" i="3"/>
  <c r="AT1425" i="3"/>
  <c r="BO1428" i="3"/>
  <c r="BQ1427" i="3"/>
  <c r="AF645" i="1"/>
  <c r="AE646" i="1"/>
  <c r="T645" i="1"/>
  <c r="U645" i="1" s="1"/>
  <c r="AR1429" i="3"/>
  <c r="AS1430" i="3"/>
  <c r="R647" i="1"/>
  <c r="S647" i="1" s="1"/>
  <c r="AS1426" i="1"/>
  <c r="AR1425" i="1"/>
  <c r="BR1427" i="3" l="1"/>
  <c r="AU1427" i="3"/>
  <c r="AV1427" i="3" s="1"/>
  <c r="AV1426" i="3"/>
  <c r="AT1426" i="3"/>
  <c r="BQ1428" i="3"/>
  <c r="BO1429" i="3"/>
  <c r="AF646" i="1"/>
  <c r="AE647" i="1"/>
  <c r="T646" i="1"/>
  <c r="U646" i="1" s="1"/>
  <c r="AS1431" i="3"/>
  <c r="AR1430" i="3"/>
  <c r="R648" i="1"/>
  <c r="S648" i="1" s="1"/>
  <c r="AS1427" i="1"/>
  <c r="AR1426" i="1"/>
  <c r="AT1427" i="3" l="1"/>
  <c r="BR1428" i="3"/>
  <c r="AU1428" i="3"/>
  <c r="BF122" i="3"/>
  <c r="AW1426" i="3"/>
  <c r="BG122" i="3"/>
  <c r="AW1427" i="3"/>
  <c r="BO1430" i="3"/>
  <c r="BQ1429" i="3"/>
  <c r="AF647" i="1"/>
  <c r="AE648" i="1"/>
  <c r="T647" i="1"/>
  <c r="U647" i="1" s="1"/>
  <c r="AS1432" i="3"/>
  <c r="AR1431" i="3"/>
  <c r="R649" i="1"/>
  <c r="S649" i="1" s="1"/>
  <c r="AS1428" i="1"/>
  <c r="AR1427" i="1"/>
  <c r="BR1429" i="3" l="1"/>
  <c r="AU1429" i="3"/>
  <c r="AV1429" i="3" s="1"/>
  <c r="AT1428" i="3"/>
  <c r="AV1428" i="3"/>
  <c r="BQ1430" i="3"/>
  <c r="BO1431" i="3"/>
  <c r="AF648" i="1"/>
  <c r="AE649" i="1"/>
  <c r="T648" i="1"/>
  <c r="U648" i="1" s="1"/>
  <c r="AR1432" i="3"/>
  <c r="AS1433" i="3"/>
  <c r="R650" i="1"/>
  <c r="S650" i="1" s="1"/>
  <c r="AS1429" i="1"/>
  <c r="AR1428" i="1"/>
  <c r="AT1429" i="3" l="1"/>
  <c r="BR1430" i="3"/>
  <c r="AU1430" i="3"/>
  <c r="BH122" i="3"/>
  <c r="AW1428" i="3"/>
  <c r="BI122" i="3"/>
  <c r="AW1429" i="3"/>
  <c r="BO1432" i="3"/>
  <c r="BQ1431" i="3"/>
  <c r="AF649" i="1"/>
  <c r="AE650" i="1"/>
  <c r="T649" i="1"/>
  <c r="U649" i="1" s="1"/>
  <c r="AR1433" i="3"/>
  <c r="AS1434" i="3"/>
  <c r="R651" i="1"/>
  <c r="S651" i="1" s="1"/>
  <c r="AS1430" i="1"/>
  <c r="AR1429" i="1"/>
  <c r="BR1431" i="3" l="1"/>
  <c r="AU1431" i="3"/>
  <c r="AV1431" i="3" s="1"/>
  <c r="AV1430" i="3"/>
  <c r="AT1430" i="3"/>
  <c r="BQ1432" i="3"/>
  <c r="BO1433" i="3"/>
  <c r="AF650" i="1"/>
  <c r="AE651" i="1"/>
  <c r="T650" i="1"/>
  <c r="U650" i="1" s="1"/>
  <c r="AS1435" i="3"/>
  <c r="AR1434" i="3"/>
  <c r="R652" i="1"/>
  <c r="S652" i="1" s="1"/>
  <c r="AS1431" i="1"/>
  <c r="AR1430" i="1"/>
  <c r="AT1431" i="3" l="1"/>
  <c r="BR1432" i="3"/>
  <c r="AU1432" i="3"/>
  <c r="AV1432" i="3" s="1"/>
  <c r="BJ122" i="3"/>
  <c r="AW1430" i="3"/>
  <c r="BK122" i="3"/>
  <c r="AW1431" i="3"/>
  <c r="BO1434" i="3"/>
  <c r="BQ1433" i="3"/>
  <c r="AF651" i="1"/>
  <c r="AE652" i="1"/>
  <c r="T651" i="1"/>
  <c r="U651" i="1" s="1"/>
  <c r="AS1436" i="3"/>
  <c r="AR1435" i="3"/>
  <c r="R653" i="1"/>
  <c r="S653" i="1" s="1"/>
  <c r="AS1432" i="1"/>
  <c r="AR1431" i="1"/>
  <c r="BL122" i="3" l="1"/>
  <c r="AT1432" i="3"/>
  <c r="BM122" i="3"/>
  <c r="AZ123" i="3"/>
  <c r="AW1432" i="3"/>
  <c r="BR1433" i="3"/>
  <c r="AU1433" i="3"/>
  <c r="AV1433" i="3" s="1"/>
  <c r="BQ1434" i="3"/>
  <c r="BO1435" i="3"/>
  <c r="AF652" i="1"/>
  <c r="AE653" i="1"/>
  <c r="T652" i="1"/>
  <c r="U652" i="1" s="1"/>
  <c r="AR1436" i="3"/>
  <c r="AS1437" i="3"/>
  <c r="R654" i="1"/>
  <c r="S654" i="1" s="1"/>
  <c r="AS1433" i="1"/>
  <c r="AR1432" i="1"/>
  <c r="BA123" i="3" l="1"/>
  <c r="AW1433" i="3"/>
  <c r="BR1434" i="3"/>
  <c r="AU1434" i="3"/>
  <c r="AT1433" i="3"/>
  <c r="BO1436" i="3"/>
  <c r="BQ1435" i="3"/>
  <c r="AF653" i="1"/>
  <c r="AE654" i="1"/>
  <c r="T653" i="1"/>
  <c r="U653" i="1" s="1"/>
  <c r="AR1437" i="3"/>
  <c r="AS1438" i="3"/>
  <c r="R655" i="1"/>
  <c r="S655" i="1" s="1"/>
  <c r="AS1434" i="1"/>
  <c r="AR1433" i="1"/>
  <c r="BR1435" i="3" l="1"/>
  <c r="AU1435" i="3"/>
  <c r="AV1435" i="3" s="1"/>
  <c r="AV1434" i="3"/>
  <c r="AT1434" i="3"/>
  <c r="BQ1436" i="3"/>
  <c r="BO1437" i="3"/>
  <c r="AF654" i="1"/>
  <c r="AE655" i="1"/>
  <c r="T654" i="1"/>
  <c r="U654" i="1" s="1"/>
  <c r="AS1439" i="3"/>
  <c r="AR1438" i="3"/>
  <c r="R656" i="1"/>
  <c r="S656" i="1" s="1"/>
  <c r="AS1435" i="1"/>
  <c r="AR1434" i="1"/>
  <c r="AT1435" i="3" l="1"/>
  <c r="BB123" i="3"/>
  <c r="AW1434" i="3"/>
  <c r="BR1436" i="3"/>
  <c r="AU1436" i="3"/>
  <c r="BC123" i="3"/>
  <c r="AW1435" i="3"/>
  <c r="BO1438" i="3"/>
  <c r="BQ1437" i="3"/>
  <c r="AF655" i="1"/>
  <c r="AE656" i="1"/>
  <c r="T655" i="1"/>
  <c r="U655" i="1" s="1"/>
  <c r="AS1440" i="3"/>
  <c r="AR1439" i="3"/>
  <c r="R657" i="1"/>
  <c r="S657" i="1" s="1"/>
  <c r="AS1436" i="1"/>
  <c r="AR1435" i="1"/>
  <c r="BR1437" i="3" l="1"/>
  <c r="AU1437" i="3"/>
  <c r="AV1437" i="3" s="1"/>
  <c r="AV1436" i="3"/>
  <c r="AT1436" i="3"/>
  <c r="BQ1438" i="3"/>
  <c r="BO1439" i="3"/>
  <c r="AF656" i="1"/>
  <c r="AE657" i="1"/>
  <c r="T656" i="1"/>
  <c r="U656" i="1" s="1"/>
  <c r="AR1440" i="3"/>
  <c r="AS1441" i="3"/>
  <c r="R658" i="1"/>
  <c r="S658" i="1" s="1"/>
  <c r="AS1437" i="1"/>
  <c r="AR1436" i="1"/>
  <c r="AT1437" i="3" l="1"/>
  <c r="BR1438" i="3"/>
  <c r="AU1438" i="3"/>
  <c r="BD123" i="3"/>
  <c r="AW1436" i="3"/>
  <c r="BE123" i="3"/>
  <c r="AW1437" i="3"/>
  <c r="BO1440" i="3"/>
  <c r="BQ1439" i="3"/>
  <c r="AF657" i="1"/>
  <c r="AE658" i="1"/>
  <c r="T657" i="1"/>
  <c r="U657" i="1" s="1"/>
  <c r="AR1441" i="3"/>
  <c r="AS1442" i="3"/>
  <c r="R659" i="1"/>
  <c r="S659" i="1" s="1"/>
  <c r="AS1438" i="1"/>
  <c r="AR1437" i="1"/>
  <c r="BR1439" i="3" l="1"/>
  <c r="AU1439" i="3"/>
  <c r="AV1439" i="3" s="1"/>
  <c r="AT1438" i="3"/>
  <c r="AV1438" i="3"/>
  <c r="BQ1440" i="3"/>
  <c r="BO1441" i="3"/>
  <c r="AF658" i="1"/>
  <c r="AE659" i="1"/>
  <c r="T658" i="1"/>
  <c r="U658" i="1" s="1"/>
  <c r="AS1443" i="3"/>
  <c r="AR1442" i="3"/>
  <c r="R660" i="1"/>
  <c r="S660" i="1" s="1"/>
  <c r="AS1439" i="1"/>
  <c r="AR1438" i="1"/>
  <c r="AT1439" i="3" l="1"/>
  <c r="BR1440" i="3"/>
  <c r="AU1440" i="3"/>
  <c r="BF123" i="3"/>
  <c r="AW1438" i="3"/>
  <c r="BG123" i="3"/>
  <c r="AW1439" i="3"/>
  <c r="BO1442" i="3"/>
  <c r="BQ1441" i="3"/>
  <c r="AF659" i="1"/>
  <c r="AE660" i="1"/>
  <c r="T659" i="1"/>
  <c r="U659" i="1" s="1"/>
  <c r="AS1444" i="3"/>
  <c r="AR1443" i="3"/>
  <c r="R661" i="1"/>
  <c r="S661" i="1" s="1"/>
  <c r="AS1440" i="1"/>
  <c r="AR1439" i="1"/>
  <c r="BR1441" i="3" l="1"/>
  <c r="AU1441" i="3"/>
  <c r="AV1441" i="3" s="1"/>
  <c r="AV1440" i="3"/>
  <c r="AT1440" i="3"/>
  <c r="BQ1442" i="3"/>
  <c r="BO1443" i="3"/>
  <c r="AF660" i="1"/>
  <c r="AE661" i="1"/>
  <c r="T660" i="1"/>
  <c r="U660" i="1" s="1"/>
  <c r="AR1444" i="3"/>
  <c r="AS1445" i="3"/>
  <c r="R662" i="1"/>
  <c r="S662" i="1" s="1"/>
  <c r="AS1441" i="1"/>
  <c r="AR1440" i="1"/>
  <c r="AT1441" i="3" l="1"/>
  <c r="BR1442" i="3"/>
  <c r="AU1442" i="3"/>
  <c r="AV1442" i="3" s="1"/>
  <c r="BH123" i="3"/>
  <c r="AW1440" i="3"/>
  <c r="BI123" i="3"/>
  <c r="AW1441" i="3"/>
  <c r="BO1444" i="3"/>
  <c r="BQ1443" i="3"/>
  <c r="AF661" i="1"/>
  <c r="AE662" i="1"/>
  <c r="T661" i="1"/>
  <c r="U661" i="1" s="1"/>
  <c r="AR1445" i="3"/>
  <c r="AS1446" i="3"/>
  <c r="R663" i="1"/>
  <c r="S663" i="1" s="1"/>
  <c r="AS1442" i="1"/>
  <c r="AR1441" i="1"/>
  <c r="AT1442" i="3" l="1"/>
  <c r="BJ123" i="3"/>
  <c r="AW1442" i="3"/>
  <c r="BR1443" i="3"/>
  <c r="AU1443" i="3"/>
  <c r="AV1443" i="3" s="1"/>
  <c r="BO1445" i="3"/>
  <c r="BQ1444" i="3"/>
  <c r="AF662" i="1"/>
  <c r="AE663" i="1"/>
  <c r="T662" i="1"/>
  <c r="U662" i="1" s="1"/>
  <c r="AS1447" i="3"/>
  <c r="AR1446" i="3"/>
  <c r="R664" i="1"/>
  <c r="S664" i="1" s="1"/>
  <c r="AS1443" i="1"/>
  <c r="AR1442" i="1"/>
  <c r="BR1444" i="3" l="1"/>
  <c r="AU1444" i="3"/>
  <c r="BK123" i="3"/>
  <c r="BL123" i="3" s="1"/>
  <c r="AW1443" i="3"/>
  <c r="AT1443" i="3"/>
  <c r="BO1446" i="3"/>
  <c r="BQ1445" i="3"/>
  <c r="AF663" i="1"/>
  <c r="AE664" i="1"/>
  <c r="T663" i="1"/>
  <c r="U663" i="1" s="1"/>
  <c r="AS1448" i="3"/>
  <c r="AR1447" i="3"/>
  <c r="R665" i="1"/>
  <c r="S665" i="1" s="1"/>
  <c r="AS1444" i="1"/>
  <c r="AR1443" i="1"/>
  <c r="BM123" i="3" l="1"/>
  <c r="BR1445" i="3"/>
  <c r="AU1445" i="3"/>
  <c r="AV1445" i="3" s="1"/>
  <c r="AT1444" i="3"/>
  <c r="AV1444" i="3"/>
  <c r="BO1447" i="3"/>
  <c r="BQ1446" i="3"/>
  <c r="AF664" i="1"/>
  <c r="AE665" i="1"/>
  <c r="T664" i="1"/>
  <c r="U664" i="1" s="1"/>
  <c r="AR1448" i="3"/>
  <c r="AS1449" i="3"/>
  <c r="R666" i="1"/>
  <c r="S666" i="1" s="1"/>
  <c r="AS1445" i="1"/>
  <c r="AR1444" i="1"/>
  <c r="AT1445" i="3" l="1"/>
  <c r="BR1446" i="3"/>
  <c r="AU1446" i="3"/>
  <c r="AZ124" i="3"/>
  <c r="AW1444" i="3"/>
  <c r="BA124" i="3"/>
  <c r="AW1445" i="3"/>
  <c r="BO1448" i="3"/>
  <c r="BQ1447" i="3"/>
  <c r="AF665" i="1"/>
  <c r="AE666" i="1"/>
  <c r="T665" i="1"/>
  <c r="U665" i="1" s="1"/>
  <c r="AR1449" i="3"/>
  <c r="AS1450" i="3"/>
  <c r="R667" i="1"/>
  <c r="S667" i="1" s="1"/>
  <c r="AS1446" i="1"/>
  <c r="AR1445" i="1"/>
  <c r="BR1447" i="3" l="1"/>
  <c r="AU1447" i="3"/>
  <c r="AV1447" i="3" s="1"/>
  <c r="AV1446" i="3"/>
  <c r="AT1446" i="3"/>
  <c r="BQ1448" i="3"/>
  <c r="BO1449" i="3"/>
  <c r="AF666" i="1"/>
  <c r="AE667" i="1"/>
  <c r="T666" i="1"/>
  <c r="U666" i="1" s="1"/>
  <c r="AS1451" i="3"/>
  <c r="AR1450" i="3"/>
  <c r="R668" i="1"/>
  <c r="S668" i="1" s="1"/>
  <c r="AS1447" i="1"/>
  <c r="AR1446" i="1"/>
  <c r="AT1447" i="3" l="1"/>
  <c r="BC124" i="3"/>
  <c r="AW1447" i="3"/>
  <c r="BR1448" i="3"/>
  <c r="AU1448" i="3"/>
  <c r="AV1448" i="3" s="1"/>
  <c r="BB124" i="3"/>
  <c r="AW1446" i="3"/>
  <c r="BO1450" i="3"/>
  <c r="BQ1449" i="3"/>
  <c r="AF667" i="1"/>
  <c r="AE668" i="1"/>
  <c r="T667" i="1"/>
  <c r="U667" i="1" s="1"/>
  <c r="AS1452" i="3"/>
  <c r="AR1451" i="3"/>
  <c r="R669" i="1"/>
  <c r="S669" i="1" s="1"/>
  <c r="AS1448" i="1"/>
  <c r="AR1447" i="1"/>
  <c r="BD124" i="3" l="1"/>
  <c r="AW1448" i="3"/>
  <c r="BR1449" i="3"/>
  <c r="AU1449" i="3"/>
  <c r="AV1449" i="3" s="1"/>
  <c r="AT1448" i="3"/>
  <c r="BQ1450" i="3"/>
  <c r="BO1451" i="3"/>
  <c r="AF668" i="1"/>
  <c r="AE669" i="1"/>
  <c r="T668" i="1"/>
  <c r="U668" i="1" s="1"/>
  <c r="AR1452" i="3"/>
  <c r="AS1453" i="3"/>
  <c r="R670" i="1"/>
  <c r="S670" i="1" s="1"/>
  <c r="AS1449" i="1"/>
  <c r="AR1448" i="1"/>
  <c r="AT1449" i="3" l="1"/>
  <c r="BR1450" i="3"/>
  <c r="AU1450" i="3"/>
  <c r="BE124" i="3"/>
  <c r="AW1449" i="3"/>
  <c r="BO1452" i="3"/>
  <c r="BQ1451" i="3"/>
  <c r="AF669" i="1"/>
  <c r="AE670" i="1"/>
  <c r="T669" i="1"/>
  <c r="U669" i="1" s="1"/>
  <c r="AR1453" i="3"/>
  <c r="AS1454" i="3"/>
  <c r="R671" i="1"/>
  <c r="S671" i="1" s="1"/>
  <c r="AS1450" i="1"/>
  <c r="AR1449" i="1"/>
  <c r="AV1450" i="3" l="1"/>
  <c r="AT1450" i="3"/>
  <c r="BR1451" i="3"/>
  <c r="AU1451" i="3"/>
  <c r="AV1451" i="3" s="1"/>
  <c r="BQ1452" i="3"/>
  <c r="BO1453" i="3"/>
  <c r="AF670" i="1"/>
  <c r="AE671" i="1"/>
  <c r="T670" i="1"/>
  <c r="U670" i="1" s="1"/>
  <c r="AS1455" i="3"/>
  <c r="AR1454" i="3"/>
  <c r="R672" i="1"/>
  <c r="S672" i="1" s="1"/>
  <c r="AS1451" i="1"/>
  <c r="AR1450" i="1"/>
  <c r="BG124" i="3" l="1"/>
  <c r="AW1451" i="3"/>
  <c r="BR1452" i="3"/>
  <c r="AU1452" i="3"/>
  <c r="AT1451" i="3"/>
  <c r="BF124" i="3"/>
  <c r="AW1450" i="3"/>
  <c r="BO1454" i="3"/>
  <c r="BQ1453" i="3"/>
  <c r="AF671" i="1"/>
  <c r="AE672" i="1"/>
  <c r="T671" i="1"/>
  <c r="U671" i="1" s="1"/>
  <c r="AS1456" i="3"/>
  <c r="AR1455" i="3"/>
  <c r="R673" i="1"/>
  <c r="S673" i="1" s="1"/>
  <c r="AS1452" i="1"/>
  <c r="AR1451" i="1"/>
  <c r="AT1452" i="3" l="1"/>
  <c r="AV1452" i="3"/>
  <c r="BR1453" i="3"/>
  <c r="AU1453" i="3"/>
  <c r="AV1453" i="3" s="1"/>
  <c r="BQ1454" i="3"/>
  <c r="BO1455" i="3"/>
  <c r="AF672" i="1"/>
  <c r="AE673" i="1"/>
  <c r="T672" i="1"/>
  <c r="U672" i="1" s="1"/>
  <c r="AR1456" i="3"/>
  <c r="AS1457" i="3"/>
  <c r="R674" i="1"/>
  <c r="S674" i="1" s="1"/>
  <c r="AS1453" i="1"/>
  <c r="AR1452" i="1"/>
  <c r="BR1454" i="3" l="1"/>
  <c r="AU1454" i="3"/>
  <c r="AV1454" i="3" s="1"/>
  <c r="BI124" i="3"/>
  <c r="AW1453" i="3"/>
  <c r="BH124" i="3"/>
  <c r="AW1452" i="3"/>
  <c r="AT1453" i="3"/>
  <c r="BO1456" i="3"/>
  <c r="BQ1455" i="3"/>
  <c r="AF673" i="1"/>
  <c r="AE674" i="1"/>
  <c r="T673" i="1"/>
  <c r="U673" i="1" s="1"/>
  <c r="AR1457" i="3"/>
  <c r="AS1458" i="3"/>
  <c r="R675" i="1"/>
  <c r="S675" i="1" s="1"/>
  <c r="AS1454" i="1"/>
  <c r="AR1453" i="1"/>
  <c r="AT1454" i="3" l="1"/>
  <c r="BJ124" i="3"/>
  <c r="AW1454" i="3"/>
  <c r="BR1455" i="3"/>
  <c r="AU1455" i="3"/>
  <c r="AV1455" i="3" s="1"/>
  <c r="BQ1456" i="3"/>
  <c r="BO1457" i="3"/>
  <c r="AF674" i="1"/>
  <c r="AE675" i="1"/>
  <c r="T674" i="1"/>
  <c r="U674" i="1" s="1"/>
  <c r="AS1459" i="3"/>
  <c r="AR1458" i="3"/>
  <c r="R676" i="1"/>
  <c r="S676" i="1" s="1"/>
  <c r="AS1455" i="1"/>
  <c r="AR1454" i="1"/>
  <c r="BK124" i="3" l="1"/>
  <c r="BM124" i="3" s="1"/>
  <c r="AW1455" i="3"/>
  <c r="BR1456" i="3"/>
  <c r="AU1456" i="3"/>
  <c r="AT1455" i="3"/>
  <c r="BQ1457" i="3"/>
  <c r="BO1458" i="3"/>
  <c r="AF675" i="1"/>
  <c r="AE676" i="1"/>
  <c r="T675" i="1"/>
  <c r="U675" i="1" s="1"/>
  <c r="AS1460" i="3"/>
  <c r="AR1459" i="3"/>
  <c r="R677" i="1"/>
  <c r="S677" i="1" s="1"/>
  <c r="AS1456" i="1"/>
  <c r="AR1455" i="1"/>
  <c r="BL124" i="3" l="1"/>
  <c r="BR1457" i="3"/>
  <c r="AU1457" i="3"/>
  <c r="AV1457" i="3" s="1"/>
  <c r="AV1456" i="3"/>
  <c r="AT1456" i="3"/>
  <c r="BQ1458" i="3"/>
  <c r="BO1459" i="3"/>
  <c r="AF676" i="1"/>
  <c r="AE677" i="1"/>
  <c r="T676" i="1"/>
  <c r="U676" i="1" s="1"/>
  <c r="AR1460" i="3"/>
  <c r="AS1461" i="3"/>
  <c r="R678" i="1"/>
  <c r="S678" i="1" s="1"/>
  <c r="AS1457" i="1"/>
  <c r="AR1456" i="1"/>
  <c r="AT1457" i="3" l="1"/>
  <c r="BR1458" i="3"/>
  <c r="AU1458" i="3"/>
  <c r="AV1458" i="3" s="1"/>
  <c r="AZ125" i="3"/>
  <c r="AW1456" i="3"/>
  <c r="BA125" i="3"/>
  <c r="AW1457" i="3"/>
  <c r="BO1460" i="3"/>
  <c r="BQ1459" i="3"/>
  <c r="AF677" i="1"/>
  <c r="AE678" i="1"/>
  <c r="T677" i="1"/>
  <c r="U677" i="1" s="1"/>
  <c r="AR1461" i="3"/>
  <c r="AS1462" i="3"/>
  <c r="R679" i="1"/>
  <c r="S679" i="1" s="1"/>
  <c r="AS1458" i="1"/>
  <c r="AR1457" i="1"/>
  <c r="AT1458" i="3" l="1"/>
  <c r="BB125" i="3"/>
  <c r="AW1458" i="3"/>
  <c r="BR1459" i="3"/>
  <c r="AU1459" i="3"/>
  <c r="AV1459" i="3" s="1"/>
  <c r="BQ1460" i="3"/>
  <c r="BO1461" i="3"/>
  <c r="AF678" i="1"/>
  <c r="AE679" i="1"/>
  <c r="T678" i="1"/>
  <c r="U678" i="1" s="1"/>
  <c r="AS1463" i="3"/>
  <c r="AR1462" i="3"/>
  <c r="R680" i="1"/>
  <c r="S680" i="1" s="1"/>
  <c r="AS1459" i="1"/>
  <c r="AR1458" i="1"/>
  <c r="BR1460" i="3" l="1"/>
  <c r="AU1460" i="3"/>
  <c r="BC125" i="3"/>
  <c r="AW1459" i="3"/>
  <c r="AT1459" i="3"/>
  <c r="BQ1461" i="3"/>
  <c r="BO1462" i="3"/>
  <c r="AF679" i="1"/>
  <c r="AE680" i="1"/>
  <c r="T679" i="1"/>
  <c r="U679" i="1" s="1"/>
  <c r="AS1464" i="3"/>
  <c r="AR1463" i="3"/>
  <c r="R681" i="1"/>
  <c r="S681" i="1" s="1"/>
  <c r="AS1460" i="1"/>
  <c r="AR1459" i="1"/>
  <c r="AV1460" i="3" l="1"/>
  <c r="AT1460" i="3"/>
  <c r="BR1461" i="3"/>
  <c r="AU1461" i="3"/>
  <c r="AV1461" i="3" s="1"/>
  <c r="BQ1462" i="3"/>
  <c r="BO1463" i="3"/>
  <c r="AF680" i="1"/>
  <c r="AE681" i="1"/>
  <c r="T680" i="1"/>
  <c r="U680" i="1" s="1"/>
  <c r="AR1464" i="3"/>
  <c r="AS1465" i="3"/>
  <c r="R682" i="1"/>
  <c r="S682" i="1" s="1"/>
  <c r="AS1461" i="1"/>
  <c r="AR1460" i="1"/>
  <c r="AT1461" i="3" l="1"/>
  <c r="BD125" i="3"/>
  <c r="AW1460" i="3"/>
  <c r="BR1462" i="3"/>
  <c r="AU1462" i="3"/>
  <c r="AV1462" i="3" s="1"/>
  <c r="BE125" i="3"/>
  <c r="AW1461" i="3"/>
  <c r="BO1464" i="3"/>
  <c r="BQ1463" i="3"/>
  <c r="AF681" i="1"/>
  <c r="AE682" i="1"/>
  <c r="T681" i="1"/>
  <c r="U681" i="1" s="1"/>
  <c r="AR1465" i="3"/>
  <c r="AS1466" i="3"/>
  <c r="R683" i="1"/>
  <c r="S683" i="1" s="1"/>
  <c r="AS1462" i="1"/>
  <c r="AR1461" i="1"/>
  <c r="BF125" i="3" l="1"/>
  <c r="AW1462" i="3"/>
  <c r="BR1463" i="3"/>
  <c r="AU1463" i="3"/>
  <c r="AV1463" i="3" s="1"/>
  <c r="AT1462" i="3"/>
  <c r="BQ1464" i="3"/>
  <c r="BO1465" i="3"/>
  <c r="AF682" i="1"/>
  <c r="AE683" i="1"/>
  <c r="T682" i="1"/>
  <c r="U682" i="1" s="1"/>
  <c r="AS1467" i="3"/>
  <c r="AR1466" i="3"/>
  <c r="R684" i="1"/>
  <c r="S684" i="1" s="1"/>
  <c r="AS1463" i="1"/>
  <c r="AR1462" i="1"/>
  <c r="AT1463" i="3" l="1"/>
  <c r="BR1464" i="3"/>
  <c r="AU1464" i="3"/>
  <c r="BG125" i="3"/>
  <c r="AW1463" i="3"/>
  <c r="BQ1465" i="3"/>
  <c r="BO1466" i="3"/>
  <c r="AF683" i="1"/>
  <c r="AE684" i="1"/>
  <c r="T683" i="1"/>
  <c r="U683" i="1" s="1"/>
  <c r="AS1468" i="3"/>
  <c r="AR1467" i="3"/>
  <c r="R685" i="1"/>
  <c r="S685" i="1" s="1"/>
  <c r="AS1464" i="1"/>
  <c r="AR1463" i="1"/>
  <c r="BR1465" i="3" l="1"/>
  <c r="AU1465" i="3"/>
  <c r="AV1465" i="3" s="1"/>
  <c r="AV1464" i="3"/>
  <c r="AT1464" i="3"/>
  <c r="BQ1466" i="3"/>
  <c r="BO1467" i="3"/>
  <c r="AF684" i="1"/>
  <c r="AE685" i="1"/>
  <c r="T684" i="1"/>
  <c r="U684" i="1" s="1"/>
  <c r="AR1468" i="3"/>
  <c r="AS1469" i="3"/>
  <c r="R686" i="1"/>
  <c r="S686" i="1" s="1"/>
  <c r="AS1465" i="1"/>
  <c r="AR1464" i="1"/>
  <c r="AT1465" i="3" l="1"/>
  <c r="BH125" i="3"/>
  <c r="AW1464" i="3"/>
  <c r="BR1466" i="3"/>
  <c r="AU1466" i="3"/>
  <c r="BI125" i="3"/>
  <c r="AW1465" i="3"/>
  <c r="BO1468" i="3"/>
  <c r="BQ1467" i="3"/>
  <c r="AF685" i="1"/>
  <c r="AE686" i="1"/>
  <c r="T685" i="1"/>
  <c r="U685" i="1" s="1"/>
  <c r="AR1469" i="3"/>
  <c r="AS1470" i="3"/>
  <c r="R687" i="1"/>
  <c r="S687" i="1" s="1"/>
  <c r="AS1466" i="1"/>
  <c r="AR1465" i="1"/>
  <c r="AV1466" i="3" l="1"/>
  <c r="AT1466" i="3"/>
  <c r="BR1467" i="3"/>
  <c r="AU1467" i="3"/>
  <c r="AV1467" i="3" s="1"/>
  <c r="BQ1468" i="3"/>
  <c r="BO1469" i="3"/>
  <c r="AF686" i="1"/>
  <c r="AE687" i="1"/>
  <c r="T686" i="1"/>
  <c r="U686" i="1" s="1"/>
  <c r="AS1471" i="3"/>
  <c r="AR1470" i="3"/>
  <c r="R688" i="1"/>
  <c r="S688" i="1" s="1"/>
  <c r="AS1467" i="1"/>
  <c r="AR1466" i="1"/>
  <c r="BK125" i="3" l="1"/>
  <c r="AW1467" i="3"/>
  <c r="BR1468" i="3"/>
  <c r="AU1468" i="3"/>
  <c r="AT1467" i="3"/>
  <c r="BJ125" i="3"/>
  <c r="AW1466" i="3"/>
  <c r="BQ1469" i="3"/>
  <c r="BO1470" i="3"/>
  <c r="AF687" i="1"/>
  <c r="AE688" i="1"/>
  <c r="T687" i="1"/>
  <c r="U687" i="1" s="1"/>
  <c r="AS1472" i="3"/>
  <c r="AR1471" i="3"/>
  <c r="R689" i="1"/>
  <c r="S689" i="1" s="1"/>
  <c r="AS1468" i="1"/>
  <c r="AR1467" i="1"/>
  <c r="BR1469" i="3" l="1"/>
  <c r="AU1469" i="3"/>
  <c r="AV1469" i="3" s="1"/>
  <c r="AV1468" i="3"/>
  <c r="AT1468" i="3"/>
  <c r="AT1469" i="3" s="1"/>
  <c r="BL125" i="3"/>
  <c r="BM125" i="3"/>
  <c r="BQ1470" i="3"/>
  <c r="BO1471" i="3"/>
  <c r="AF688" i="1"/>
  <c r="AE689" i="1"/>
  <c r="T688" i="1"/>
  <c r="U688" i="1" s="1"/>
  <c r="AR1472" i="3"/>
  <c r="AS1473" i="3"/>
  <c r="R690" i="1"/>
  <c r="S690" i="1" s="1"/>
  <c r="AS1469" i="1"/>
  <c r="AR1468" i="1"/>
  <c r="BR1470" i="3" l="1"/>
  <c r="AU1470" i="3"/>
  <c r="AZ126" i="3"/>
  <c r="AW1468" i="3"/>
  <c r="BA126" i="3"/>
  <c r="AW1469" i="3"/>
  <c r="BO1472" i="3"/>
  <c r="BQ1471" i="3"/>
  <c r="AF689" i="1"/>
  <c r="AE690" i="1"/>
  <c r="T689" i="1"/>
  <c r="U689" i="1" s="1"/>
  <c r="AR1473" i="3"/>
  <c r="AS1474" i="3"/>
  <c r="R691" i="1"/>
  <c r="S691" i="1" s="1"/>
  <c r="AS1470" i="1"/>
  <c r="AR1469" i="1"/>
  <c r="BR1471" i="3" l="1"/>
  <c r="AU1471" i="3"/>
  <c r="AV1471" i="3" s="1"/>
  <c r="AV1470" i="3"/>
  <c r="AT1470" i="3"/>
  <c r="BQ1472" i="3"/>
  <c r="BO1473" i="3"/>
  <c r="AF690" i="1"/>
  <c r="AE691" i="1"/>
  <c r="T690" i="1"/>
  <c r="U690" i="1" s="1"/>
  <c r="AS1475" i="3"/>
  <c r="AR1474" i="3"/>
  <c r="R692" i="1"/>
  <c r="S692" i="1" s="1"/>
  <c r="AS1471" i="1"/>
  <c r="AR1470" i="1"/>
  <c r="AT1471" i="3" l="1"/>
  <c r="BR1472" i="3"/>
  <c r="AU1472" i="3"/>
  <c r="AV1472" i="3" s="1"/>
  <c r="BB126" i="3"/>
  <c r="AW1470" i="3"/>
  <c r="AT1472" i="3"/>
  <c r="BC126" i="3"/>
  <c r="AW1471" i="3"/>
  <c r="BO1474" i="3"/>
  <c r="BQ1473" i="3"/>
  <c r="AF691" i="1"/>
  <c r="AE692" i="1"/>
  <c r="T691" i="1"/>
  <c r="U691" i="1" s="1"/>
  <c r="AS1476" i="3"/>
  <c r="AR1475" i="3"/>
  <c r="R693" i="1"/>
  <c r="S693" i="1" s="1"/>
  <c r="AS1472" i="1"/>
  <c r="AR1471" i="1"/>
  <c r="BD126" i="3" l="1"/>
  <c r="AW1472" i="3"/>
  <c r="BR1473" i="3"/>
  <c r="AU1473" i="3"/>
  <c r="AV1473" i="3" s="1"/>
  <c r="BQ1474" i="3"/>
  <c r="BO1475" i="3"/>
  <c r="AF692" i="1"/>
  <c r="AE693" i="1"/>
  <c r="T692" i="1"/>
  <c r="U692" i="1" s="1"/>
  <c r="AR1476" i="3"/>
  <c r="AS1477" i="3"/>
  <c r="R694" i="1"/>
  <c r="S694" i="1" s="1"/>
  <c r="AS1473" i="1"/>
  <c r="AR1472" i="1"/>
  <c r="BR1474" i="3" l="1"/>
  <c r="AU1474" i="3"/>
  <c r="AT1473" i="3"/>
  <c r="BE126" i="3"/>
  <c r="AW1473" i="3"/>
  <c r="BQ1475" i="3"/>
  <c r="BO1476" i="3"/>
  <c r="AF693" i="1"/>
  <c r="AE694" i="1"/>
  <c r="T693" i="1"/>
  <c r="U693" i="1" s="1"/>
  <c r="AR1477" i="3"/>
  <c r="AS1478" i="3"/>
  <c r="R695" i="1"/>
  <c r="S695" i="1" s="1"/>
  <c r="AS1474" i="1"/>
  <c r="AR1473" i="1"/>
  <c r="BR1475" i="3" l="1"/>
  <c r="AU1475" i="3"/>
  <c r="AV1475" i="3" s="1"/>
  <c r="AV1474" i="3"/>
  <c r="AT1474" i="3"/>
  <c r="BO1477" i="3"/>
  <c r="BQ1476" i="3"/>
  <c r="AF694" i="1"/>
  <c r="AE695" i="1"/>
  <c r="T694" i="1"/>
  <c r="U694" i="1" s="1"/>
  <c r="AS1479" i="3"/>
  <c r="AR1478" i="3"/>
  <c r="R696" i="1"/>
  <c r="S696" i="1" s="1"/>
  <c r="AS1475" i="1"/>
  <c r="AR1474" i="1"/>
  <c r="AT1475" i="3" l="1"/>
  <c r="BF126" i="3"/>
  <c r="AW1474" i="3"/>
  <c r="BG126" i="3"/>
  <c r="AW1475" i="3"/>
  <c r="BR1476" i="3"/>
  <c r="AU1476" i="3"/>
  <c r="AV1476" i="3" s="1"/>
  <c r="BO1478" i="3"/>
  <c r="BQ1477" i="3"/>
  <c r="AF695" i="1"/>
  <c r="AE696" i="1"/>
  <c r="T695" i="1"/>
  <c r="U695" i="1" s="1"/>
  <c r="AS1480" i="3"/>
  <c r="AR1479" i="3"/>
  <c r="R697" i="1"/>
  <c r="S697" i="1" s="1"/>
  <c r="AS1476" i="1"/>
  <c r="AR1475" i="1"/>
  <c r="BH126" i="3" l="1"/>
  <c r="AW1476" i="3"/>
  <c r="AT1476" i="3"/>
  <c r="BR1477" i="3"/>
  <c r="AU1477" i="3"/>
  <c r="AV1477" i="3" s="1"/>
  <c r="BQ1478" i="3"/>
  <c r="BO1479" i="3"/>
  <c r="AF696" i="1"/>
  <c r="AE697" i="1"/>
  <c r="T696" i="1"/>
  <c r="U696" i="1" s="1"/>
  <c r="AR1480" i="3"/>
  <c r="AS1481" i="3"/>
  <c r="R698" i="1"/>
  <c r="S698" i="1" s="1"/>
  <c r="AS1477" i="1"/>
  <c r="AR1476" i="1"/>
  <c r="BR1478" i="3" l="1"/>
  <c r="AU1478" i="3"/>
  <c r="BI126" i="3"/>
  <c r="AW1477" i="3"/>
  <c r="AT1477" i="3"/>
  <c r="BO1480" i="3"/>
  <c r="BQ1479" i="3"/>
  <c r="AF697" i="1"/>
  <c r="AE698" i="1"/>
  <c r="T697" i="1"/>
  <c r="U697" i="1" s="1"/>
  <c r="AR1481" i="3"/>
  <c r="AS1482" i="3"/>
  <c r="R699" i="1"/>
  <c r="S699" i="1" s="1"/>
  <c r="AS1478" i="1"/>
  <c r="AR1477" i="1"/>
  <c r="BR1479" i="3" l="1"/>
  <c r="AU1479" i="3"/>
  <c r="AV1479" i="3" s="1"/>
  <c r="AV1478" i="3"/>
  <c r="AT1478" i="3"/>
  <c r="BQ1480" i="3"/>
  <c r="BO1481" i="3"/>
  <c r="AF698" i="1"/>
  <c r="AE699" i="1"/>
  <c r="T698" i="1"/>
  <c r="U698" i="1" s="1"/>
  <c r="AS1483" i="3"/>
  <c r="AR1482" i="3"/>
  <c r="R700" i="1"/>
  <c r="S700" i="1" s="1"/>
  <c r="AS1479" i="1"/>
  <c r="AR1478" i="1"/>
  <c r="AT1479" i="3" l="1"/>
  <c r="BR1480" i="3"/>
  <c r="AU1480" i="3"/>
  <c r="AV1480" i="3" s="1"/>
  <c r="BJ126" i="3"/>
  <c r="AW1478" i="3"/>
  <c r="BK126" i="3"/>
  <c r="AW1479" i="3"/>
  <c r="BO1482" i="3"/>
  <c r="BQ1481" i="3"/>
  <c r="AF699" i="1"/>
  <c r="AE700" i="1"/>
  <c r="T699" i="1"/>
  <c r="U699" i="1" s="1"/>
  <c r="AS1484" i="3"/>
  <c r="AR1483" i="3"/>
  <c r="R701" i="1"/>
  <c r="S701" i="1" s="1"/>
  <c r="AS1480" i="1"/>
  <c r="AR1479" i="1"/>
  <c r="AT1480" i="3" l="1"/>
  <c r="BM126" i="3"/>
  <c r="BL126" i="3"/>
  <c r="AZ127" i="3"/>
  <c r="AW1480" i="3"/>
  <c r="BR1481" i="3"/>
  <c r="AU1481" i="3"/>
  <c r="AV1481" i="3" s="1"/>
  <c r="BQ1482" i="3"/>
  <c r="BO1483" i="3"/>
  <c r="AF700" i="1"/>
  <c r="AE701" i="1"/>
  <c r="T700" i="1"/>
  <c r="U700" i="1" s="1"/>
  <c r="AS1485" i="3"/>
  <c r="AR1484" i="3"/>
  <c r="R702" i="1"/>
  <c r="S702" i="1" s="1"/>
  <c r="AS1481" i="1"/>
  <c r="AR1480" i="1"/>
  <c r="BR1482" i="3" l="1"/>
  <c r="AU1482" i="3"/>
  <c r="BA127" i="3"/>
  <c r="AW1481" i="3"/>
  <c r="AT1481" i="3"/>
  <c r="BO1484" i="3"/>
  <c r="BQ1483" i="3"/>
  <c r="AF701" i="1"/>
  <c r="AE702" i="1"/>
  <c r="T701" i="1"/>
  <c r="U701" i="1" s="1"/>
  <c r="AS1486" i="3"/>
  <c r="AR1485" i="3"/>
  <c r="R703" i="1"/>
  <c r="S703" i="1" s="1"/>
  <c r="AS1482" i="1"/>
  <c r="AR1481" i="1"/>
  <c r="AV1482" i="3" l="1"/>
  <c r="AT1482" i="3"/>
  <c r="BR1483" i="3"/>
  <c r="AU1483" i="3"/>
  <c r="AV1483" i="3" s="1"/>
  <c r="BO1485" i="3"/>
  <c r="BQ1484" i="3"/>
  <c r="AF702" i="1"/>
  <c r="AE703" i="1"/>
  <c r="T702" i="1"/>
  <c r="U702" i="1" s="1"/>
  <c r="AS1487" i="3"/>
  <c r="AR1486" i="3"/>
  <c r="R704" i="1"/>
  <c r="S704" i="1" s="1"/>
  <c r="AS1483" i="1"/>
  <c r="AR1482" i="1"/>
  <c r="BC127" i="3" l="1"/>
  <c r="AW1483" i="3"/>
  <c r="BR1484" i="3"/>
  <c r="AU1484" i="3"/>
  <c r="AV1484" i="3" s="1"/>
  <c r="AT1483" i="3"/>
  <c r="BB127" i="3"/>
  <c r="AW1482" i="3"/>
  <c r="BO1486" i="3"/>
  <c r="BQ1485" i="3"/>
  <c r="AF703" i="1"/>
  <c r="AE704" i="1"/>
  <c r="T703" i="1"/>
  <c r="U703" i="1" s="1"/>
  <c r="AS1488" i="3"/>
  <c r="AR1487" i="3"/>
  <c r="R705" i="1"/>
  <c r="S705" i="1" s="1"/>
  <c r="AS1484" i="1"/>
  <c r="AR1483" i="1"/>
  <c r="AT1484" i="3" l="1"/>
  <c r="BD127" i="3"/>
  <c r="AW1484" i="3"/>
  <c r="BR1485" i="3"/>
  <c r="AU1485" i="3"/>
  <c r="AV1485" i="3" s="1"/>
  <c r="BQ1486" i="3"/>
  <c r="BO1487" i="3"/>
  <c r="AF704" i="1"/>
  <c r="AE705" i="1"/>
  <c r="T704" i="1"/>
  <c r="U704" i="1" s="1"/>
  <c r="AR1488" i="3"/>
  <c r="AS1489" i="3"/>
  <c r="R706" i="1"/>
  <c r="S706" i="1" s="1"/>
  <c r="AS1485" i="1"/>
  <c r="AR1484" i="1"/>
  <c r="BR1486" i="3" l="1"/>
  <c r="AU1486" i="3"/>
  <c r="BE127" i="3"/>
  <c r="AW1485" i="3"/>
  <c r="AT1485" i="3"/>
  <c r="BO1488" i="3"/>
  <c r="BQ1487" i="3"/>
  <c r="AF705" i="1"/>
  <c r="AE706" i="1"/>
  <c r="T705" i="1"/>
  <c r="U705" i="1" s="1"/>
  <c r="AS1490" i="3"/>
  <c r="AR1489" i="3"/>
  <c r="R707" i="1"/>
  <c r="S707" i="1" s="1"/>
  <c r="AS1486" i="1"/>
  <c r="AR1485" i="1"/>
  <c r="BR1487" i="3" l="1"/>
  <c r="AU1487" i="3"/>
  <c r="AV1487" i="3" s="1"/>
  <c r="AV1486" i="3"/>
  <c r="AT1486" i="3"/>
  <c r="BQ1488" i="3"/>
  <c r="BO1489" i="3"/>
  <c r="AF706" i="1"/>
  <c r="AE707" i="1"/>
  <c r="T706" i="1"/>
  <c r="U706" i="1" s="1"/>
  <c r="AS1491" i="3"/>
  <c r="AR1490" i="3"/>
  <c r="R708" i="1"/>
  <c r="S708" i="1" s="1"/>
  <c r="AS1487" i="1"/>
  <c r="AR1486" i="1"/>
  <c r="AT1487" i="3" l="1"/>
  <c r="BG127" i="3"/>
  <c r="AW1487" i="3"/>
  <c r="BR1488" i="3"/>
  <c r="AU1488" i="3"/>
  <c r="AV1488" i="3" s="1"/>
  <c r="BF127" i="3"/>
  <c r="AW1486" i="3"/>
  <c r="BO1490" i="3"/>
  <c r="BQ1489" i="3"/>
  <c r="AF707" i="1"/>
  <c r="AE708" i="1"/>
  <c r="T707" i="1"/>
  <c r="U707" i="1" s="1"/>
  <c r="AS1492" i="3"/>
  <c r="AR1491" i="3"/>
  <c r="R709" i="1"/>
  <c r="S709" i="1" s="1"/>
  <c r="AS1488" i="1"/>
  <c r="AR1487" i="1"/>
  <c r="BH127" i="3" l="1"/>
  <c r="AW1488" i="3"/>
  <c r="BR1489" i="3"/>
  <c r="AU1489" i="3"/>
  <c r="AV1489" i="3" s="1"/>
  <c r="AT1488" i="3"/>
  <c r="BQ1490" i="3"/>
  <c r="BO1491" i="3"/>
  <c r="AF708" i="1"/>
  <c r="AE709" i="1"/>
  <c r="T708" i="1"/>
  <c r="U708" i="1" s="1"/>
  <c r="AR1492" i="3"/>
  <c r="AS1493" i="3"/>
  <c r="R710" i="1"/>
  <c r="S710" i="1" s="1"/>
  <c r="AS1489" i="1"/>
  <c r="AR1488" i="1"/>
  <c r="AT1489" i="3" l="1"/>
  <c r="BI127" i="3"/>
  <c r="AW1489" i="3"/>
  <c r="BR1490" i="3"/>
  <c r="AU1490" i="3"/>
  <c r="BO1492" i="3"/>
  <c r="BQ1491" i="3"/>
  <c r="AF709" i="1"/>
  <c r="AE710" i="1"/>
  <c r="T709" i="1"/>
  <c r="U709" i="1" s="1"/>
  <c r="AS1494" i="3"/>
  <c r="AR1493" i="3"/>
  <c r="R711" i="1"/>
  <c r="S711" i="1" s="1"/>
  <c r="AS1490" i="1"/>
  <c r="AR1489" i="1"/>
  <c r="AV1490" i="3" l="1"/>
  <c r="AT1490" i="3"/>
  <c r="BR1491" i="3"/>
  <c r="AU1491" i="3"/>
  <c r="AV1491" i="3" s="1"/>
  <c r="BQ1492" i="3"/>
  <c r="BO1493" i="3"/>
  <c r="AF710" i="1"/>
  <c r="AE711" i="1"/>
  <c r="T710" i="1"/>
  <c r="U710" i="1" s="1"/>
  <c r="AR1494" i="3"/>
  <c r="AS1495" i="3"/>
  <c r="R712" i="1"/>
  <c r="S712" i="1" s="1"/>
  <c r="AS1491" i="1"/>
  <c r="AR1490" i="1"/>
  <c r="BR1492" i="3" l="1"/>
  <c r="AU1492" i="3"/>
  <c r="BK127" i="3"/>
  <c r="AW1491" i="3"/>
  <c r="AT1491" i="3"/>
  <c r="BJ127" i="3"/>
  <c r="AW1490" i="3"/>
  <c r="BO1494" i="3"/>
  <c r="BQ1493" i="3"/>
  <c r="AF711" i="1"/>
  <c r="AE712" i="1"/>
  <c r="T711" i="1"/>
  <c r="U711" i="1" s="1"/>
  <c r="AR1495" i="3"/>
  <c r="AS1496" i="3"/>
  <c r="R713" i="1"/>
  <c r="S713" i="1" s="1"/>
  <c r="AS1492" i="1"/>
  <c r="AR1491" i="1"/>
  <c r="BL127" i="3" l="1"/>
  <c r="BM127" i="3"/>
  <c r="AV1492" i="3"/>
  <c r="AT1492" i="3"/>
  <c r="BR1493" i="3"/>
  <c r="AU1493" i="3"/>
  <c r="AV1493" i="3" s="1"/>
  <c r="BQ1494" i="3"/>
  <c r="BO1495" i="3"/>
  <c r="AF712" i="1"/>
  <c r="AE713" i="1"/>
  <c r="T712" i="1"/>
  <c r="U712" i="1" s="1"/>
  <c r="AS1497" i="3"/>
  <c r="AR1496" i="3"/>
  <c r="R714" i="1"/>
  <c r="S714" i="1" s="1"/>
  <c r="AS1493" i="1"/>
  <c r="AR1492" i="1"/>
  <c r="BA128" i="3" l="1"/>
  <c r="AW1493" i="3"/>
  <c r="AT1493" i="3"/>
  <c r="AZ128" i="3"/>
  <c r="AW1492" i="3"/>
  <c r="BR1494" i="3"/>
  <c r="AU1494" i="3"/>
  <c r="AV1494" i="3" s="1"/>
  <c r="BO1496" i="3"/>
  <c r="BQ1495" i="3"/>
  <c r="AF713" i="1"/>
  <c r="AE714" i="1"/>
  <c r="T713" i="1"/>
  <c r="U713" i="1" s="1"/>
  <c r="AR1497" i="3"/>
  <c r="AS1498" i="3"/>
  <c r="R715" i="1"/>
  <c r="S715" i="1" s="1"/>
  <c r="AS1494" i="1"/>
  <c r="AR1493" i="1"/>
  <c r="BB128" i="3" l="1"/>
  <c r="AW1494" i="3"/>
  <c r="AT1494" i="3"/>
  <c r="BR1495" i="3"/>
  <c r="AU1495" i="3"/>
  <c r="AV1495" i="3" s="1"/>
  <c r="BQ1496" i="3"/>
  <c r="BO1497" i="3"/>
  <c r="AF714" i="1"/>
  <c r="AE715" i="1"/>
  <c r="T714" i="1"/>
  <c r="U714" i="1" s="1"/>
  <c r="AR1498" i="3"/>
  <c r="AS1499" i="3"/>
  <c r="R716" i="1"/>
  <c r="S716" i="1" s="1"/>
  <c r="AS1495" i="1"/>
  <c r="AR1494" i="1"/>
  <c r="BR1496" i="3" l="1"/>
  <c r="AU1496" i="3"/>
  <c r="BC128" i="3"/>
  <c r="AW1495" i="3"/>
  <c r="AT1495" i="3"/>
  <c r="BO1498" i="3"/>
  <c r="BQ1497" i="3"/>
  <c r="AF715" i="1"/>
  <c r="AE716" i="1"/>
  <c r="T715" i="1"/>
  <c r="U715" i="1" s="1"/>
  <c r="AS1500" i="3"/>
  <c r="AR1499" i="3"/>
  <c r="R717" i="1"/>
  <c r="S717" i="1" s="1"/>
  <c r="AS1496" i="1"/>
  <c r="AR1495" i="1"/>
  <c r="BR1497" i="3" l="1"/>
  <c r="AU1497" i="3"/>
  <c r="AV1497" i="3" s="1"/>
  <c r="AT1496" i="3"/>
  <c r="AV1496" i="3"/>
  <c r="BQ1498" i="3"/>
  <c r="BO1499" i="3"/>
  <c r="AF716" i="1"/>
  <c r="AE717" i="1"/>
  <c r="T716" i="1"/>
  <c r="U716" i="1" s="1"/>
  <c r="AR1500" i="3"/>
  <c r="AS1501" i="3"/>
  <c r="R718" i="1"/>
  <c r="S718" i="1" s="1"/>
  <c r="AS1497" i="1"/>
  <c r="AR1496" i="1"/>
  <c r="AT1497" i="3" l="1"/>
  <c r="BR1498" i="3"/>
  <c r="AU1498" i="3"/>
  <c r="BD128" i="3"/>
  <c r="AW1496" i="3"/>
  <c r="BE128" i="3"/>
  <c r="AW1497" i="3"/>
  <c r="BO1500" i="3"/>
  <c r="BQ1499" i="3"/>
  <c r="AF717" i="1"/>
  <c r="AE718" i="1"/>
  <c r="T717" i="1"/>
  <c r="U717" i="1" s="1"/>
  <c r="AR1501" i="3"/>
  <c r="AS1502" i="3"/>
  <c r="R719" i="1"/>
  <c r="S719" i="1" s="1"/>
  <c r="AS1498" i="1"/>
  <c r="AR1497" i="1"/>
  <c r="BR1499" i="3" l="1"/>
  <c r="AU1499" i="3"/>
  <c r="AV1499" i="3" s="1"/>
  <c r="AV1498" i="3"/>
  <c r="AT1498" i="3"/>
  <c r="BO1501" i="3"/>
  <c r="BQ1500" i="3"/>
  <c r="AF718" i="1"/>
  <c r="AE719" i="1"/>
  <c r="T718" i="1"/>
  <c r="U718" i="1" s="1"/>
  <c r="AS1503" i="3"/>
  <c r="AR1502" i="3"/>
  <c r="R720" i="1"/>
  <c r="S720" i="1" s="1"/>
  <c r="AS1499" i="1"/>
  <c r="AR1498" i="1"/>
  <c r="AT1499" i="3" l="1"/>
  <c r="BR1500" i="3"/>
  <c r="AU1500" i="3"/>
  <c r="AV1500" i="3" s="1"/>
  <c r="BF128" i="3"/>
  <c r="AW1498" i="3"/>
  <c r="AT1500" i="3"/>
  <c r="BG128" i="3"/>
  <c r="AW1499" i="3"/>
  <c r="BO1502" i="3"/>
  <c r="BQ1501" i="3"/>
  <c r="AF719" i="1"/>
  <c r="AE720" i="1"/>
  <c r="T719" i="1"/>
  <c r="U719" i="1" s="1"/>
  <c r="AR1503" i="3"/>
  <c r="AS1504" i="3"/>
  <c r="R721" i="1"/>
  <c r="S721" i="1" s="1"/>
  <c r="AS1500" i="1"/>
  <c r="AR1499" i="1"/>
  <c r="BH128" i="3" l="1"/>
  <c r="AW1500" i="3"/>
  <c r="BR1501" i="3"/>
  <c r="AU1501" i="3"/>
  <c r="AV1501" i="3" s="1"/>
  <c r="BO1503" i="3"/>
  <c r="BQ1502" i="3"/>
  <c r="AF720" i="1"/>
  <c r="AE721" i="1"/>
  <c r="T720" i="1"/>
  <c r="U720" i="1" s="1"/>
  <c r="AR1504" i="3"/>
  <c r="AS1505" i="3"/>
  <c r="R722" i="1"/>
  <c r="S722" i="1" s="1"/>
  <c r="AS1501" i="1"/>
  <c r="AR1500" i="1"/>
  <c r="BI128" i="3" l="1"/>
  <c r="AW1501" i="3"/>
  <c r="BR1502" i="3"/>
  <c r="AU1502" i="3"/>
  <c r="AT1501" i="3"/>
  <c r="BO1504" i="3"/>
  <c r="BQ1503" i="3"/>
  <c r="AF721" i="1"/>
  <c r="AE722" i="1"/>
  <c r="T721" i="1"/>
  <c r="U721" i="1" s="1"/>
  <c r="AS1506" i="3"/>
  <c r="AR1505" i="3"/>
  <c r="R723" i="1"/>
  <c r="S723" i="1" s="1"/>
  <c r="AS1502" i="1"/>
  <c r="AR1501" i="1"/>
  <c r="BR1503" i="3" l="1"/>
  <c r="AU1503" i="3"/>
  <c r="AV1503" i="3" s="1"/>
  <c r="AV1502" i="3"/>
  <c r="AT1502" i="3"/>
  <c r="BO1505" i="3"/>
  <c r="BQ1504" i="3"/>
  <c r="AF722" i="1"/>
  <c r="AE723" i="1"/>
  <c r="T722" i="1"/>
  <c r="U722" i="1" s="1"/>
  <c r="AR1506" i="3"/>
  <c r="AS1507" i="3"/>
  <c r="R724" i="1"/>
  <c r="S724" i="1" s="1"/>
  <c r="AS1503" i="1"/>
  <c r="AR1502" i="1"/>
  <c r="AT1503" i="3" l="1"/>
  <c r="BJ128" i="3"/>
  <c r="AW1502" i="3"/>
  <c r="BR1504" i="3"/>
  <c r="AU1504" i="3"/>
  <c r="AV1504" i="3" s="1"/>
  <c r="BK128" i="3"/>
  <c r="AW1503" i="3"/>
  <c r="BQ1505" i="3"/>
  <c r="BO1506" i="3"/>
  <c r="AF723" i="1"/>
  <c r="AE724" i="1"/>
  <c r="T723" i="1"/>
  <c r="U723" i="1" s="1"/>
  <c r="AR1507" i="3"/>
  <c r="AS1508" i="3"/>
  <c r="R725" i="1"/>
  <c r="S725" i="1" s="1"/>
  <c r="AS1504" i="1"/>
  <c r="AR1503" i="1"/>
  <c r="BM128" i="3" l="1"/>
  <c r="BR1505" i="3"/>
  <c r="AU1505" i="3"/>
  <c r="AV1505" i="3" s="1"/>
  <c r="AZ129" i="3"/>
  <c r="AW1504" i="3"/>
  <c r="BL128" i="3"/>
  <c r="AT1504" i="3"/>
  <c r="AT1505" i="3" s="1"/>
  <c r="BO1507" i="3"/>
  <c r="BQ1506" i="3"/>
  <c r="AF724" i="1"/>
  <c r="AE725" i="1"/>
  <c r="T724" i="1"/>
  <c r="U724" i="1" s="1"/>
  <c r="AR1508" i="3"/>
  <c r="AS1509" i="3"/>
  <c r="R726" i="1"/>
  <c r="S726" i="1" s="1"/>
  <c r="AS1505" i="1"/>
  <c r="AR1504" i="1"/>
  <c r="BA129" i="3" l="1"/>
  <c r="AW1505" i="3"/>
  <c r="BR1506" i="3"/>
  <c r="AU1506" i="3"/>
  <c r="BQ1507" i="3"/>
  <c r="BO1508" i="3"/>
  <c r="AF725" i="1"/>
  <c r="AE726" i="1"/>
  <c r="T725" i="1"/>
  <c r="U725" i="1" s="1"/>
  <c r="AR1509" i="3"/>
  <c r="AS1510" i="3"/>
  <c r="R727" i="1"/>
  <c r="S727" i="1" s="1"/>
  <c r="AS1506" i="1"/>
  <c r="AR1505" i="1"/>
  <c r="BR1507" i="3" l="1"/>
  <c r="AU1507" i="3"/>
  <c r="AV1507" i="3" s="1"/>
  <c r="AT1506" i="3"/>
  <c r="AV1506" i="3"/>
  <c r="BO1509" i="3"/>
  <c r="BQ1508" i="3"/>
  <c r="AF726" i="1"/>
  <c r="AE727" i="1"/>
  <c r="T726" i="1"/>
  <c r="U726" i="1" s="1"/>
  <c r="AR1510" i="3"/>
  <c r="AS1511" i="3"/>
  <c r="R728" i="1"/>
  <c r="S728" i="1" s="1"/>
  <c r="AS1507" i="1"/>
  <c r="AR1506" i="1"/>
  <c r="AT1507" i="3" l="1"/>
  <c r="BB129" i="3"/>
  <c r="AW1506" i="3"/>
  <c r="BR1508" i="3"/>
  <c r="AU1508" i="3"/>
  <c r="BC129" i="3"/>
  <c r="AW1507" i="3"/>
  <c r="BQ1509" i="3"/>
  <c r="BO1510" i="3"/>
  <c r="AF727" i="1"/>
  <c r="AE728" i="1"/>
  <c r="T727" i="1"/>
  <c r="U727" i="1" s="1"/>
  <c r="AS1512" i="3"/>
  <c r="AR1511" i="3"/>
  <c r="R729" i="1"/>
  <c r="S729" i="1" s="1"/>
  <c r="AS1508" i="1"/>
  <c r="AR1507" i="1"/>
  <c r="AV1508" i="3" l="1"/>
  <c r="AT1508" i="3"/>
  <c r="BR1509" i="3"/>
  <c r="AU1509" i="3"/>
  <c r="AV1509" i="3" s="1"/>
  <c r="BO1511" i="3"/>
  <c r="BQ1510" i="3"/>
  <c r="AF728" i="1"/>
  <c r="AE729" i="1"/>
  <c r="T728" i="1"/>
  <c r="U728" i="1" s="1"/>
  <c r="AR1512" i="3"/>
  <c r="AS1513" i="3"/>
  <c r="R730" i="1"/>
  <c r="S730" i="1" s="1"/>
  <c r="AS1509" i="1"/>
  <c r="AR1508" i="1"/>
  <c r="BR1510" i="3" l="1"/>
  <c r="AU1510" i="3"/>
  <c r="BE129" i="3"/>
  <c r="AW1509" i="3"/>
  <c r="AT1509" i="3"/>
  <c r="BD129" i="3"/>
  <c r="AW1508" i="3"/>
  <c r="BQ1511" i="3"/>
  <c r="BO1512" i="3"/>
  <c r="AF729" i="1"/>
  <c r="AE730" i="1"/>
  <c r="T729" i="1"/>
  <c r="U729" i="1" s="1"/>
  <c r="AR1513" i="3"/>
  <c r="AS1514" i="3"/>
  <c r="R731" i="1"/>
  <c r="S731" i="1" s="1"/>
  <c r="AS1510" i="1"/>
  <c r="AR1509" i="1"/>
  <c r="BR1511" i="3" l="1"/>
  <c r="AU1511" i="3"/>
  <c r="AV1511" i="3" s="1"/>
  <c r="AT1510" i="3"/>
  <c r="AV1510" i="3"/>
  <c r="BO1513" i="3"/>
  <c r="BQ1512" i="3"/>
  <c r="AF730" i="1"/>
  <c r="AE731" i="1"/>
  <c r="T730" i="1"/>
  <c r="U730" i="1" s="1"/>
  <c r="AS1515" i="3"/>
  <c r="AR1514" i="3"/>
  <c r="R732" i="1"/>
  <c r="S732" i="1" s="1"/>
  <c r="AS1511" i="1"/>
  <c r="AR1510" i="1"/>
  <c r="AT1511" i="3" l="1"/>
  <c r="BF129" i="3"/>
  <c r="AW1510" i="3"/>
  <c r="BG129" i="3"/>
  <c r="AW1511" i="3"/>
  <c r="BR1512" i="3"/>
  <c r="AU1512" i="3"/>
  <c r="AV1512" i="3" s="1"/>
  <c r="BQ1513" i="3"/>
  <c r="BO1514" i="3"/>
  <c r="AF731" i="1"/>
  <c r="AE732" i="1"/>
  <c r="T731" i="1"/>
  <c r="U731" i="1" s="1"/>
  <c r="AR1515" i="3"/>
  <c r="AS1516" i="3"/>
  <c r="R733" i="1"/>
  <c r="S733" i="1" s="1"/>
  <c r="AS1512" i="1"/>
  <c r="AR1511" i="1"/>
  <c r="BH129" i="3" l="1"/>
  <c r="AW1512" i="3"/>
  <c r="BR1513" i="3"/>
  <c r="AU1513" i="3"/>
  <c r="AV1513" i="3" s="1"/>
  <c r="AT1512" i="3"/>
  <c r="BO1515" i="3"/>
  <c r="BQ1514" i="3"/>
  <c r="AF732" i="1"/>
  <c r="AE733" i="1"/>
  <c r="T732" i="1"/>
  <c r="U732" i="1" s="1"/>
  <c r="AR1516" i="3"/>
  <c r="AS1517" i="3"/>
  <c r="R734" i="1"/>
  <c r="S734" i="1" s="1"/>
  <c r="AS1513" i="1"/>
  <c r="AR1512" i="1"/>
  <c r="BR1514" i="3" l="1"/>
  <c r="AU1514" i="3"/>
  <c r="BI129" i="3"/>
  <c r="AW1513" i="3"/>
  <c r="AT1513" i="3"/>
  <c r="BQ1515" i="3"/>
  <c r="BO1516" i="3"/>
  <c r="AF733" i="1"/>
  <c r="AE734" i="1"/>
  <c r="T733" i="1"/>
  <c r="U733" i="1" s="1"/>
  <c r="AS1518" i="3"/>
  <c r="AR1517" i="3"/>
  <c r="R735" i="1"/>
  <c r="S735" i="1" s="1"/>
  <c r="AS1514" i="1"/>
  <c r="AR1513" i="1"/>
  <c r="BR1515" i="3" l="1"/>
  <c r="AU1515" i="3"/>
  <c r="AV1515" i="3" s="1"/>
  <c r="AV1514" i="3"/>
  <c r="AT1514" i="3"/>
  <c r="BO1517" i="3"/>
  <c r="BQ1516" i="3"/>
  <c r="AF734" i="1"/>
  <c r="AE735" i="1"/>
  <c r="T734" i="1"/>
  <c r="U734" i="1" s="1"/>
  <c r="AR1518" i="3"/>
  <c r="AS1519" i="3"/>
  <c r="R736" i="1"/>
  <c r="S736" i="1" s="1"/>
  <c r="AS1515" i="1"/>
  <c r="AR1514" i="1"/>
  <c r="AT1515" i="3" l="1"/>
  <c r="BR1516" i="3"/>
  <c r="AU1516" i="3"/>
  <c r="AV1516" i="3" s="1"/>
  <c r="BJ129" i="3"/>
  <c r="AW1514" i="3"/>
  <c r="BK129" i="3"/>
  <c r="AW1515" i="3"/>
  <c r="BQ1517" i="3"/>
  <c r="BO1518" i="3"/>
  <c r="AF735" i="1"/>
  <c r="AE736" i="1"/>
  <c r="T735" i="1"/>
  <c r="U735" i="1" s="1"/>
  <c r="AR1519" i="3"/>
  <c r="AS1520" i="3"/>
  <c r="R737" i="1"/>
  <c r="S737" i="1" s="1"/>
  <c r="AS1516" i="1"/>
  <c r="AR1515" i="1"/>
  <c r="BR1517" i="3" l="1"/>
  <c r="AU1517" i="3"/>
  <c r="AV1517" i="3" s="1"/>
  <c r="BL129" i="3"/>
  <c r="BM129" i="3"/>
  <c r="AZ130" i="3"/>
  <c r="AW1516" i="3"/>
  <c r="AT1516" i="3"/>
  <c r="AT1517" i="3" s="1"/>
  <c r="BO1519" i="3"/>
  <c r="BQ1518" i="3"/>
  <c r="AF736" i="1"/>
  <c r="AE737" i="1"/>
  <c r="T736" i="1"/>
  <c r="U736" i="1" s="1"/>
  <c r="AR1520" i="3"/>
  <c r="AS1521" i="3"/>
  <c r="R738" i="1"/>
  <c r="S738" i="1" s="1"/>
  <c r="AS1517" i="1"/>
  <c r="AR1516" i="1"/>
  <c r="BA130" i="3" l="1"/>
  <c r="AW1517" i="3"/>
  <c r="BR1518" i="3"/>
  <c r="AU1518" i="3"/>
  <c r="BQ1519" i="3"/>
  <c r="BO1520" i="3"/>
  <c r="AF737" i="1"/>
  <c r="AE738" i="1"/>
  <c r="T737" i="1"/>
  <c r="U737" i="1" s="1"/>
  <c r="AR1521" i="3"/>
  <c r="AS1522" i="3"/>
  <c r="R739" i="1"/>
  <c r="S739" i="1" s="1"/>
  <c r="AS1518" i="1"/>
  <c r="AR1517" i="1"/>
  <c r="BR1519" i="3" l="1"/>
  <c r="AU1519" i="3"/>
  <c r="AV1519" i="3" s="1"/>
  <c r="AV1518" i="3"/>
  <c r="AT1518" i="3"/>
  <c r="BO1521" i="3"/>
  <c r="BQ1520" i="3"/>
  <c r="AF738" i="1"/>
  <c r="AE739" i="1"/>
  <c r="T738" i="1"/>
  <c r="U738" i="1" s="1"/>
  <c r="AR1522" i="3"/>
  <c r="AS1523" i="3"/>
  <c r="R740" i="1"/>
  <c r="S740" i="1" s="1"/>
  <c r="AS1519" i="1"/>
  <c r="AR1518" i="1"/>
  <c r="AT1519" i="3" l="1"/>
  <c r="BR1520" i="3"/>
  <c r="AU1520" i="3"/>
  <c r="AV1520" i="3" s="1"/>
  <c r="BB130" i="3"/>
  <c r="AW1518" i="3"/>
  <c r="BC130" i="3"/>
  <c r="AW1519" i="3"/>
  <c r="BQ1521" i="3"/>
  <c r="BO1522" i="3"/>
  <c r="AF739" i="1"/>
  <c r="AE740" i="1"/>
  <c r="T739" i="1"/>
  <c r="U739" i="1" s="1"/>
  <c r="AR1523" i="3"/>
  <c r="AS1524" i="3"/>
  <c r="R741" i="1"/>
  <c r="S741" i="1" s="1"/>
  <c r="AS1520" i="1"/>
  <c r="AR1519" i="1"/>
  <c r="AT1520" i="3" l="1"/>
  <c r="BR1521" i="3"/>
  <c r="AU1521" i="3"/>
  <c r="AV1521" i="3" s="1"/>
  <c r="BD130" i="3"/>
  <c r="AW1520" i="3"/>
  <c r="BO1523" i="3"/>
  <c r="BQ1522" i="3"/>
  <c r="AF740" i="1"/>
  <c r="AE741" i="1"/>
  <c r="T740" i="1"/>
  <c r="U740" i="1" s="1"/>
  <c r="AR1524" i="3"/>
  <c r="AS1525" i="3"/>
  <c r="R742" i="1"/>
  <c r="S742" i="1" s="1"/>
  <c r="AS1521" i="1"/>
  <c r="AR1520" i="1"/>
  <c r="BR1522" i="3" l="1"/>
  <c r="AU1522" i="3"/>
  <c r="AT1521" i="3"/>
  <c r="BE130" i="3"/>
  <c r="AW1521" i="3"/>
  <c r="BQ1523" i="3"/>
  <c r="BO1524" i="3"/>
  <c r="AF741" i="1"/>
  <c r="AE742" i="1"/>
  <c r="T741" i="1"/>
  <c r="U741" i="1" s="1"/>
  <c r="AR1525" i="3"/>
  <c r="AS1526" i="3"/>
  <c r="R743" i="1"/>
  <c r="S743" i="1" s="1"/>
  <c r="AS1522" i="1"/>
  <c r="AR1521" i="1"/>
  <c r="AT1522" i="3" l="1"/>
  <c r="AV1522" i="3"/>
  <c r="BR1523" i="3"/>
  <c r="AU1523" i="3"/>
  <c r="AV1523" i="3" s="1"/>
  <c r="BO1525" i="3"/>
  <c r="BQ1524" i="3"/>
  <c r="AF742" i="1"/>
  <c r="AE743" i="1"/>
  <c r="T742" i="1"/>
  <c r="U742" i="1" s="1"/>
  <c r="AR1526" i="3"/>
  <c r="AS1527" i="3"/>
  <c r="R744" i="1"/>
  <c r="S744" i="1" s="1"/>
  <c r="AS1523" i="1"/>
  <c r="AR1522" i="1"/>
  <c r="BG130" i="3" l="1"/>
  <c r="AW1523" i="3"/>
  <c r="BR1524" i="3"/>
  <c r="AU1524" i="3"/>
  <c r="BF130" i="3"/>
  <c r="AW1522" i="3"/>
  <c r="AT1523" i="3"/>
  <c r="BQ1525" i="3"/>
  <c r="BO1526" i="3"/>
  <c r="AF743" i="1"/>
  <c r="AE744" i="1"/>
  <c r="T743" i="1"/>
  <c r="U743" i="1" s="1"/>
  <c r="AR1527" i="3"/>
  <c r="AS1528" i="3"/>
  <c r="R745" i="1"/>
  <c r="S745" i="1" s="1"/>
  <c r="AS1524" i="1"/>
  <c r="AR1523" i="1"/>
  <c r="AT1524" i="3" l="1"/>
  <c r="AV1524" i="3"/>
  <c r="BR1525" i="3"/>
  <c r="AU1525" i="3"/>
  <c r="AV1525" i="3" s="1"/>
  <c r="BO1527" i="3"/>
  <c r="BQ1526" i="3"/>
  <c r="AF744" i="1"/>
  <c r="AE745" i="1"/>
  <c r="T744" i="1"/>
  <c r="U744" i="1" s="1"/>
  <c r="AR1528" i="3"/>
  <c r="AS1529" i="3"/>
  <c r="R746" i="1"/>
  <c r="S746" i="1" s="1"/>
  <c r="AS1525" i="1"/>
  <c r="AR1524" i="1"/>
  <c r="BR1526" i="3" l="1"/>
  <c r="AU1526" i="3"/>
  <c r="BI130" i="3"/>
  <c r="AW1525" i="3"/>
  <c r="BH130" i="3"/>
  <c r="AW1524" i="3"/>
  <c r="AT1525" i="3"/>
  <c r="BQ1527" i="3"/>
  <c r="BO1528" i="3"/>
  <c r="AF745" i="1"/>
  <c r="AE746" i="1"/>
  <c r="T745" i="1"/>
  <c r="U745" i="1" s="1"/>
  <c r="AR1529" i="3"/>
  <c r="AS1530" i="3"/>
  <c r="R747" i="1"/>
  <c r="S747" i="1" s="1"/>
  <c r="AS1526" i="1"/>
  <c r="AR1525" i="1"/>
  <c r="BR1527" i="3" l="1"/>
  <c r="AU1527" i="3"/>
  <c r="AV1527" i="3" s="1"/>
  <c r="AT1526" i="3"/>
  <c r="AV1526" i="3"/>
  <c r="BO1529" i="3"/>
  <c r="BQ1528" i="3"/>
  <c r="AF746" i="1"/>
  <c r="AE747" i="1"/>
  <c r="T746" i="1"/>
  <c r="U746" i="1" s="1"/>
  <c r="AR1530" i="3"/>
  <c r="AS1531" i="3"/>
  <c r="R748" i="1"/>
  <c r="S748" i="1" s="1"/>
  <c r="AS1527" i="1"/>
  <c r="AR1526" i="1"/>
  <c r="AT1527" i="3" l="1"/>
  <c r="BR1528" i="3"/>
  <c r="AU1528" i="3"/>
  <c r="AV1528" i="3" s="1"/>
  <c r="BJ130" i="3"/>
  <c r="AW1526" i="3"/>
  <c r="AT1528" i="3"/>
  <c r="BK130" i="3"/>
  <c r="AW1527" i="3"/>
  <c r="BO1530" i="3"/>
  <c r="BQ1529" i="3"/>
  <c r="AF747" i="1"/>
  <c r="AE748" i="1"/>
  <c r="T747" i="1"/>
  <c r="U747" i="1" s="1"/>
  <c r="AS1532" i="3"/>
  <c r="AR1531" i="3"/>
  <c r="R749" i="1"/>
  <c r="S749" i="1" s="1"/>
  <c r="AS1528" i="1"/>
  <c r="AR1527" i="1"/>
  <c r="BL130" i="3" l="1"/>
  <c r="BM130" i="3"/>
  <c r="AZ131" i="3"/>
  <c r="AW1528" i="3"/>
  <c r="BR1529" i="3"/>
  <c r="AU1529" i="3"/>
  <c r="AV1529" i="3" s="1"/>
  <c r="BO1531" i="3"/>
  <c r="BQ1530" i="3"/>
  <c r="AF748" i="1"/>
  <c r="AE749" i="1"/>
  <c r="T748" i="1"/>
  <c r="U748" i="1" s="1"/>
  <c r="AR1532" i="3"/>
  <c r="AS1533" i="3"/>
  <c r="R750" i="1"/>
  <c r="S750" i="1" s="1"/>
  <c r="AS1529" i="1"/>
  <c r="AR1528" i="1"/>
  <c r="BR1530" i="3" l="1"/>
  <c r="AU1530" i="3"/>
  <c r="BA131" i="3"/>
  <c r="AW1529" i="3"/>
  <c r="AT1529" i="3"/>
  <c r="BQ1531" i="3"/>
  <c r="BO1532" i="3"/>
  <c r="AF749" i="1"/>
  <c r="AE750" i="1"/>
  <c r="T749" i="1"/>
  <c r="U749" i="1" s="1"/>
  <c r="AR1533" i="3"/>
  <c r="AS1534" i="3"/>
  <c r="R751" i="1"/>
  <c r="S751" i="1" s="1"/>
  <c r="AS1530" i="1"/>
  <c r="AR1529" i="1"/>
  <c r="BR1531" i="3" l="1"/>
  <c r="AU1531" i="3"/>
  <c r="AV1531" i="3" s="1"/>
  <c r="AV1530" i="3"/>
  <c r="AT1530" i="3"/>
  <c r="BO1533" i="3"/>
  <c r="BQ1532" i="3"/>
  <c r="AF750" i="1"/>
  <c r="AE751" i="1"/>
  <c r="T750" i="1"/>
  <c r="U750" i="1" s="1"/>
  <c r="AS1535" i="3"/>
  <c r="AR1534" i="3"/>
  <c r="R752" i="1"/>
  <c r="S752" i="1" s="1"/>
  <c r="AS1531" i="1"/>
  <c r="AR1530" i="1"/>
  <c r="AT1531" i="3" l="1"/>
  <c r="BR1532" i="3"/>
  <c r="AU1532" i="3"/>
  <c r="AV1532" i="3" s="1"/>
  <c r="BB131" i="3"/>
  <c r="AW1530" i="3"/>
  <c r="BC131" i="3"/>
  <c r="AW1531" i="3"/>
  <c r="BQ1533" i="3"/>
  <c r="BO1534" i="3"/>
  <c r="AF751" i="1"/>
  <c r="AE752" i="1"/>
  <c r="T751" i="1"/>
  <c r="U751" i="1" s="1"/>
  <c r="AS1536" i="3"/>
  <c r="AR1535" i="3"/>
  <c r="R753" i="1"/>
  <c r="S753" i="1" s="1"/>
  <c r="AS1532" i="1"/>
  <c r="AR1531" i="1"/>
  <c r="AT1532" i="3" l="1"/>
  <c r="BD131" i="3"/>
  <c r="AW1532" i="3"/>
  <c r="BR1533" i="3"/>
  <c r="AU1533" i="3"/>
  <c r="AV1533" i="3" s="1"/>
  <c r="BO1535" i="3"/>
  <c r="BQ1534" i="3"/>
  <c r="AF752" i="1"/>
  <c r="AE753" i="1"/>
  <c r="T752" i="1"/>
  <c r="U752" i="1" s="1"/>
  <c r="AR1536" i="3"/>
  <c r="AS1537" i="3"/>
  <c r="R754" i="1"/>
  <c r="S754" i="1" s="1"/>
  <c r="AS1533" i="1"/>
  <c r="AR1532" i="1"/>
  <c r="BE131" i="3" l="1"/>
  <c r="AW1533" i="3"/>
  <c r="AT1533" i="3"/>
  <c r="BR1534" i="3"/>
  <c r="AU1534" i="3"/>
  <c r="BQ1535" i="3"/>
  <c r="BO1536" i="3"/>
  <c r="AF753" i="1"/>
  <c r="AE754" i="1"/>
  <c r="T753" i="1"/>
  <c r="U753" i="1" s="1"/>
  <c r="AS1538" i="3"/>
  <c r="AR1537" i="3"/>
  <c r="R755" i="1"/>
  <c r="S755" i="1" s="1"/>
  <c r="AS1534" i="1"/>
  <c r="AR1533" i="1"/>
  <c r="BR1535" i="3" l="1"/>
  <c r="AU1535" i="3"/>
  <c r="AV1535" i="3" s="1"/>
  <c r="AT1534" i="3"/>
  <c r="AV1534" i="3"/>
  <c r="BO1537" i="3"/>
  <c r="BQ1536" i="3"/>
  <c r="AF754" i="1"/>
  <c r="AE755" i="1"/>
  <c r="T754" i="1"/>
  <c r="U754" i="1" s="1"/>
  <c r="AR1538" i="3"/>
  <c r="AS1539" i="3"/>
  <c r="R756" i="1"/>
  <c r="S756" i="1" s="1"/>
  <c r="AS1535" i="1"/>
  <c r="AR1534" i="1"/>
  <c r="BR1536" i="3" l="1"/>
  <c r="AU1536" i="3"/>
  <c r="BF131" i="3"/>
  <c r="AW1534" i="3"/>
  <c r="AT1535" i="3"/>
  <c r="BG131" i="3"/>
  <c r="AW1535" i="3"/>
  <c r="BQ1537" i="3"/>
  <c r="BO1538" i="3"/>
  <c r="AF755" i="1"/>
  <c r="AE756" i="1"/>
  <c r="T755" i="1"/>
  <c r="U755" i="1" s="1"/>
  <c r="AS1540" i="3"/>
  <c r="AR1539" i="3"/>
  <c r="R757" i="1"/>
  <c r="S757" i="1" s="1"/>
  <c r="AS1536" i="1"/>
  <c r="AR1535" i="1"/>
  <c r="BR1537" i="3" l="1"/>
  <c r="AU1537" i="3"/>
  <c r="AV1537" i="3" s="1"/>
  <c r="AT1536" i="3"/>
  <c r="AV1536" i="3"/>
  <c r="BO1539" i="3"/>
  <c r="BQ1538" i="3"/>
  <c r="AF756" i="1"/>
  <c r="AE757" i="1"/>
  <c r="T756" i="1"/>
  <c r="U756" i="1" s="1"/>
  <c r="AR1540" i="3"/>
  <c r="AS1541" i="3"/>
  <c r="R758" i="1"/>
  <c r="S758" i="1" s="1"/>
  <c r="AS1537" i="1"/>
  <c r="AR1536" i="1"/>
  <c r="AT1537" i="3" l="1"/>
  <c r="BR1538" i="3"/>
  <c r="AU1538" i="3"/>
  <c r="BH131" i="3"/>
  <c r="AW1536" i="3"/>
  <c r="BI131" i="3"/>
  <c r="AW1537" i="3"/>
  <c r="BQ1539" i="3"/>
  <c r="BO1540" i="3"/>
  <c r="AF757" i="1"/>
  <c r="AE758" i="1"/>
  <c r="T757" i="1"/>
  <c r="U757" i="1" s="1"/>
  <c r="AR1541" i="3"/>
  <c r="AS1542" i="3"/>
  <c r="R759" i="1"/>
  <c r="S759" i="1" s="1"/>
  <c r="AS1538" i="1"/>
  <c r="AR1537" i="1"/>
  <c r="AV1538" i="3" l="1"/>
  <c r="AT1538" i="3"/>
  <c r="BR1539" i="3"/>
  <c r="AU1539" i="3"/>
  <c r="AV1539" i="3" s="1"/>
  <c r="BO1541" i="3"/>
  <c r="BQ1540" i="3"/>
  <c r="AF758" i="1"/>
  <c r="AE759" i="1"/>
  <c r="T758" i="1"/>
  <c r="U758" i="1" s="1"/>
  <c r="AS1543" i="3"/>
  <c r="AR1542" i="3"/>
  <c r="R760" i="1"/>
  <c r="S760" i="1" s="1"/>
  <c r="AS1539" i="1"/>
  <c r="AR1538" i="1"/>
  <c r="BR1540" i="3" l="1"/>
  <c r="AU1540" i="3"/>
  <c r="AV1540" i="3" s="1"/>
  <c r="BK131" i="3"/>
  <c r="AW1539" i="3"/>
  <c r="AT1539" i="3"/>
  <c r="BJ131" i="3"/>
  <c r="AW1538" i="3"/>
  <c r="BQ1541" i="3"/>
  <c r="BO1542" i="3"/>
  <c r="AF759" i="1"/>
  <c r="AE760" i="1"/>
  <c r="T759" i="1"/>
  <c r="U759" i="1" s="1"/>
  <c r="AR1543" i="3"/>
  <c r="AS1544" i="3"/>
  <c r="R761" i="1"/>
  <c r="S761" i="1" s="1"/>
  <c r="AS1540" i="1"/>
  <c r="AR1539" i="1"/>
  <c r="AT1540" i="3" l="1"/>
  <c r="BR1541" i="3"/>
  <c r="AU1541" i="3"/>
  <c r="AV1541" i="3" s="1"/>
  <c r="BL131" i="3"/>
  <c r="BM131" i="3"/>
  <c r="AZ132" i="3"/>
  <c r="AW1540" i="3"/>
  <c r="BO1543" i="3"/>
  <c r="BQ1542" i="3"/>
  <c r="AF760" i="1"/>
  <c r="AE761" i="1"/>
  <c r="T760" i="1"/>
  <c r="U760" i="1" s="1"/>
  <c r="AR1544" i="3"/>
  <c r="AS1545" i="3"/>
  <c r="R762" i="1"/>
  <c r="S762" i="1" s="1"/>
  <c r="AS1541" i="1"/>
  <c r="AR1540" i="1"/>
  <c r="AT1541" i="3" l="1"/>
  <c r="BA132" i="3"/>
  <c r="AW1541" i="3"/>
  <c r="BR1542" i="3"/>
  <c r="AU1542" i="3"/>
  <c r="BQ1543" i="3"/>
  <c r="BO1544" i="3"/>
  <c r="AF761" i="1"/>
  <c r="AE762" i="1"/>
  <c r="T761" i="1"/>
  <c r="U761" i="1" s="1"/>
  <c r="AS1546" i="3"/>
  <c r="AR1545" i="3"/>
  <c r="R763" i="1"/>
  <c r="S763" i="1" s="1"/>
  <c r="AS1542" i="1"/>
  <c r="AR1541" i="1"/>
  <c r="BR1543" i="3" l="1"/>
  <c r="AU1543" i="3"/>
  <c r="AV1543" i="3" s="1"/>
  <c r="AT1542" i="3"/>
  <c r="AV1542" i="3"/>
  <c r="BO1545" i="3"/>
  <c r="BQ1544" i="3"/>
  <c r="AF762" i="1"/>
  <c r="AE763" i="1"/>
  <c r="T762" i="1"/>
  <c r="U762" i="1" s="1"/>
  <c r="AR1546" i="3"/>
  <c r="AS1547" i="3"/>
  <c r="R764" i="1"/>
  <c r="S764" i="1" s="1"/>
  <c r="AS1543" i="1"/>
  <c r="AR1542" i="1"/>
  <c r="BB132" i="3" l="1"/>
  <c r="AW1542" i="3"/>
  <c r="BR1544" i="3"/>
  <c r="AU1544" i="3"/>
  <c r="AT1543" i="3"/>
  <c r="BC132" i="3"/>
  <c r="AW1543" i="3"/>
  <c r="BQ1545" i="3"/>
  <c r="BO1546" i="3"/>
  <c r="AF763" i="1"/>
  <c r="AE764" i="1"/>
  <c r="T763" i="1"/>
  <c r="U763" i="1" s="1"/>
  <c r="AR1547" i="3"/>
  <c r="AS1548" i="3"/>
  <c r="R765" i="1"/>
  <c r="S765" i="1" s="1"/>
  <c r="AS1544" i="1"/>
  <c r="AR1543" i="1"/>
  <c r="BR1545" i="3" l="1"/>
  <c r="AU1545" i="3"/>
  <c r="AV1545" i="3" s="1"/>
  <c r="AV1544" i="3"/>
  <c r="AT1544" i="3"/>
  <c r="AT1545" i="3" s="1"/>
  <c r="BO1547" i="3"/>
  <c r="BQ1546" i="3"/>
  <c r="AF764" i="1"/>
  <c r="AE765" i="1"/>
  <c r="T764" i="1"/>
  <c r="U764" i="1" s="1"/>
  <c r="AR1548" i="3"/>
  <c r="AS1549" i="3"/>
  <c r="R766" i="1"/>
  <c r="S766" i="1" s="1"/>
  <c r="AS1545" i="1"/>
  <c r="AR1544" i="1"/>
  <c r="BR1546" i="3" l="1"/>
  <c r="AU1546" i="3"/>
  <c r="AV1546" i="3" s="1"/>
  <c r="BD132" i="3"/>
  <c r="AW1544" i="3"/>
  <c r="BE132" i="3"/>
  <c r="AW1545" i="3"/>
  <c r="BQ1547" i="3"/>
  <c r="BO1548" i="3"/>
  <c r="AF765" i="1"/>
  <c r="AE766" i="1"/>
  <c r="T765" i="1"/>
  <c r="U765" i="1" s="1"/>
  <c r="AS1550" i="3"/>
  <c r="AR1549" i="3"/>
  <c r="R767" i="1"/>
  <c r="S767" i="1" s="1"/>
  <c r="AS1546" i="1"/>
  <c r="AR1545" i="1"/>
  <c r="BR1547" i="3" l="1"/>
  <c r="AU1547" i="3"/>
  <c r="AV1547" i="3" s="1"/>
  <c r="AT1546" i="3"/>
  <c r="BF132" i="3"/>
  <c r="AW1546" i="3"/>
  <c r="BO1549" i="3"/>
  <c r="BQ1548" i="3"/>
  <c r="AF766" i="1"/>
  <c r="AE767" i="1"/>
  <c r="T766" i="1"/>
  <c r="U766" i="1" s="1"/>
  <c r="AR1550" i="3"/>
  <c r="AS1551" i="3"/>
  <c r="R768" i="1"/>
  <c r="S768" i="1" s="1"/>
  <c r="AS1547" i="1"/>
  <c r="AR1546" i="1"/>
  <c r="AT1547" i="3" l="1"/>
  <c r="BR1548" i="3"/>
  <c r="AU1548" i="3"/>
  <c r="BG132" i="3"/>
  <c r="AW1547" i="3"/>
  <c r="BQ1549" i="3"/>
  <c r="BO1550" i="3"/>
  <c r="AF767" i="1"/>
  <c r="AE768" i="1"/>
  <c r="T767" i="1"/>
  <c r="U767" i="1" s="1"/>
  <c r="AR1551" i="3"/>
  <c r="AS1552" i="3"/>
  <c r="R769" i="1"/>
  <c r="S769" i="1" s="1"/>
  <c r="AS1548" i="1"/>
  <c r="AR1547" i="1"/>
  <c r="AT1548" i="3" l="1"/>
  <c r="AV1548" i="3"/>
  <c r="BR1549" i="3"/>
  <c r="AU1549" i="3"/>
  <c r="AV1549" i="3" s="1"/>
  <c r="BO1551" i="3"/>
  <c r="BQ1550" i="3"/>
  <c r="AF768" i="1"/>
  <c r="AE769" i="1"/>
  <c r="T768" i="1"/>
  <c r="U768" i="1" s="1"/>
  <c r="AR1552" i="3"/>
  <c r="AS1553" i="3"/>
  <c r="R770" i="1"/>
  <c r="S770" i="1" s="1"/>
  <c r="AS1549" i="1"/>
  <c r="AR1548" i="1"/>
  <c r="BR1550" i="3" l="1"/>
  <c r="AU1550" i="3"/>
  <c r="BI132" i="3"/>
  <c r="AW1549" i="3"/>
  <c r="BH132" i="3"/>
  <c r="AW1548" i="3"/>
  <c r="AT1549" i="3"/>
  <c r="BQ1551" i="3"/>
  <c r="BO1552" i="3"/>
  <c r="AF769" i="1"/>
  <c r="AE770" i="1"/>
  <c r="T769" i="1"/>
  <c r="U769" i="1" s="1"/>
  <c r="AS1554" i="3"/>
  <c r="AR1553" i="3"/>
  <c r="R771" i="1"/>
  <c r="S771" i="1" s="1"/>
  <c r="AS1550" i="1"/>
  <c r="AR1549" i="1"/>
  <c r="AV1550" i="3" l="1"/>
  <c r="AT1550" i="3"/>
  <c r="BR1551" i="3"/>
  <c r="AU1551" i="3"/>
  <c r="AV1551" i="3" s="1"/>
  <c r="BO1553" i="3"/>
  <c r="BQ1552" i="3"/>
  <c r="AF770" i="1"/>
  <c r="AE771" i="1"/>
  <c r="T770" i="1"/>
  <c r="U770" i="1" s="1"/>
  <c r="AR1554" i="3"/>
  <c r="AS1555" i="3"/>
  <c r="R772" i="1"/>
  <c r="S772" i="1" s="1"/>
  <c r="AS1551" i="1"/>
  <c r="AR1550" i="1"/>
  <c r="BR1552" i="3" l="1"/>
  <c r="AU1552" i="3"/>
  <c r="AV1552" i="3" s="1"/>
  <c r="BK132" i="3"/>
  <c r="AW1551" i="3"/>
  <c r="AT1551" i="3"/>
  <c r="BJ132" i="3"/>
  <c r="AW1550" i="3"/>
  <c r="BQ1553" i="3"/>
  <c r="BO1554" i="3"/>
  <c r="AF771" i="1"/>
  <c r="AE772" i="1"/>
  <c r="T771" i="1"/>
  <c r="U771" i="1" s="1"/>
  <c r="AR1555" i="3"/>
  <c r="AS1556" i="3"/>
  <c r="R773" i="1"/>
  <c r="S773" i="1" s="1"/>
  <c r="AS1552" i="1"/>
  <c r="AR1551" i="1"/>
  <c r="BL132" i="3" l="1"/>
  <c r="AT1552" i="3"/>
  <c r="BR1553" i="3"/>
  <c r="AU1553" i="3"/>
  <c r="AV1553" i="3" s="1"/>
  <c r="BM132" i="3"/>
  <c r="AZ133" i="3"/>
  <c r="AW1552" i="3"/>
  <c r="BO1555" i="3"/>
  <c r="BQ1554" i="3"/>
  <c r="AF772" i="1"/>
  <c r="AE773" i="1"/>
  <c r="T772" i="1"/>
  <c r="U772" i="1" s="1"/>
  <c r="AR1556" i="3"/>
  <c r="AS1557" i="3"/>
  <c r="R774" i="1"/>
  <c r="S774" i="1" s="1"/>
  <c r="AS1553" i="1"/>
  <c r="AR1552" i="1"/>
  <c r="AT1553" i="3" l="1"/>
  <c r="BR1554" i="3"/>
  <c r="AU1554" i="3"/>
  <c r="BA133" i="3"/>
  <c r="AW1553" i="3"/>
  <c r="BQ1555" i="3"/>
  <c r="BO1556" i="3"/>
  <c r="AF773" i="1"/>
  <c r="AE774" i="1"/>
  <c r="T773" i="1"/>
  <c r="U773" i="1" s="1"/>
  <c r="AR1557" i="3"/>
  <c r="AS1558" i="3"/>
  <c r="R775" i="1"/>
  <c r="S775" i="1" s="1"/>
  <c r="AS1554" i="1"/>
  <c r="AR1553" i="1"/>
  <c r="AV1554" i="3" l="1"/>
  <c r="AT1554" i="3"/>
  <c r="BR1555" i="3"/>
  <c r="AU1555" i="3"/>
  <c r="AV1555" i="3" s="1"/>
  <c r="BO1557" i="3"/>
  <c r="BQ1556" i="3"/>
  <c r="AF774" i="1"/>
  <c r="AE775" i="1"/>
  <c r="T774" i="1"/>
  <c r="U774" i="1" s="1"/>
  <c r="AS1559" i="3"/>
  <c r="AR1558" i="3"/>
  <c r="R776" i="1"/>
  <c r="S776" i="1" s="1"/>
  <c r="AS1555" i="1"/>
  <c r="AR1554" i="1"/>
  <c r="BC133" i="3" l="1"/>
  <c r="AW1555" i="3"/>
  <c r="BR1556" i="3"/>
  <c r="AU1556" i="3"/>
  <c r="AT1555" i="3"/>
  <c r="BB133" i="3"/>
  <c r="AW1554" i="3"/>
  <c r="BQ1557" i="3"/>
  <c r="BO1558" i="3"/>
  <c r="AF775" i="1"/>
  <c r="AE776" i="1"/>
  <c r="T775" i="1"/>
  <c r="U775" i="1" s="1"/>
  <c r="AR1559" i="3"/>
  <c r="AS1560" i="3"/>
  <c r="R777" i="1"/>
  <c r="S777" i="1" s="1"/>
  <c r="AS1556" i="1"/>
  <c r="AR1555" i="1"/>
  <c r="BR1557" i="3" l="1"/>
  <c r="AU1557" i="3"/>
  <c r="AV1557" i="3" s="1"/>
  <c r="AT1556" i="3"/>
  <c r="AV1556" i="3"/>
  <c r="BQ1558" i="3"/>
  <c r="BO1559" i="3"/>
  <c r="AF776" i="1"/>
  <c r="AE777" i="1"/>
  <c r="T776" i="1"/>
  <c r="U776" i="1" s="1"/>
  <c r="AR1560" i="3"/>
  <c r="AS1561" i="3"/>
  <c r="R778" i="1"/>
  <c r="S778" i="1" s="1"/>
  <c r="AS1557" i="1"/>
  <c r="AR1556" i="1"/>
  <c r="AT1557" i="3" l="1"/>
  <c r="BD133" i="3"/>
  <c r="AW1556" i="3"/>
  <c r="BR1558" i="3"/>
  <c r="AU1558" i="3"/>
  <c r="AV1558" i="3" s="1"/>
  <c r="BE133" i="3"/>
  <c r="AW1557" i="3"/>
  <c r="BQ1559" i="3"/>
  <c r="BO1560" i="3"/>
  <c r="AF777" i="1"/>
  <c r="AE778" i="1"/>
  <c r="T777" i="1"/>
  <c r="U777" i="1" s="1"/>
  <c r="AR1561" i="3"/>
  <c r="AS1562" i="3"/>
  <c r="R779" i="1"/>
  <c r="S779" i="1" s="1"/>
  <c r="AS1558" i="1"/>
  <c r="AR1557" i="1"/>
  <c r="BR1559" i="3" l="1"/>
  <c r="AU1559" i="3"/>
  <c r="AV1559" i="3" s="1"/>
  <c r="AT1558" i="3"/>
  <c r="BF133" i="3"/>
  <c r="AW1558" i="3"/>
  <c r="BQ1560" i="3"/>
  <c r="BO1561" i="3"/>
  <c r="AF778" i="1"/>
  <c r="AE779" i="1"/>
  <c r="T778" i="1"/>
  <c r="U778" i="1" s="1"/>
  <c r="AS1563" i="3"/>
  <c r="AR1562" i="3"/>
  <c r="R780" i="1"/>
  <c r="S780" i="1" s="1"/>
  <c r="AS1559" i="1"/>
  <c r="AR1558" i="1"/>
  <c r="AT1559" i="3" l="1"/>
  <c r="BR1560" i="3"/>
  <c r="AU1560" i="3"/>
  <c r="BG133" i="3"/>
  <c r="AW1559" i="3"/>
  <c r="BQ1561" i="3"/>
  <c r="BO1562" i="3"/>
  <c r="AF779" i="1"/>
  <c r="AE780" i="1"/>
  <c r="T779" i="1"/>
  <c r="U779" i="1" s="1"/>
  <c r="AR1563" i="3"/>
  <c r="AS1564" i="3"/>
  <c r="R781" i="1"/>
  <c r="S781" i="1" s="1"/>
  <c r="AS1560" i="1"/>
  <c r="AR1559" i="1"/>
  <c r="BR1561" i="3" l="1"/>
  <c r="AU1561" i="3"/>
  <c r="AV1561" i="3" s="1"/>
  <c r="AT1560" i="3"/>
  <c r="AV1560" i="3"/>
  <c r="BO1563" i="3"/>
  <c r="BQ1562" i="3"/>
  <c r="AF780" i="1"/>
  <c r="AE781" i="1"/>
  <c r="T780" i="1"/>
  <c r="U780" i="1" s="1"/>
  <c r="AR1564" i="3"/>
  <c r="AS1565" i="3"/>
  <c r="R782" i="1"/>
  <c r="S782" i="1" s="1"/>
  <c r="AS1561" i="1"/>
  <c r="AR1560" i="1"/>
  <c r="BR1562" i="3" l="1"/>
  <c r="AU1562" i="3"/>
  <c r="AV1562" i="3" s="1"/>
  <c r="BH133" i="3"/>
  <c r="AW1560" i="3"/>
  <c r="AT1561" i="3"/>
  <c r="AT1562" i="3" s="1"/>
  <c r="BI133" i="3"/>
  <c r="AW1561" i="3"/>
  <c r="BQ1563" i="3"/>
  <c r="BO1564" i="3"/>
  <c r="AF781" i="1"/>
  <c r="AE782" i="1"/>
  <c r="T781" i="1"/>
  <c r="U781" i="1" s="1"/>
  <c r="AS1566" i="3"/>
  <c r="AR1565" i="3"/>
  <c r="R783" i="1"/>
  <c r="S783" i="1" s="1"/>
  <c r="AS1562" i="1"/>
  <c r="AR1561" i="1"/>
  <c r="BJ133" i="3" l="1"/>
  <c r="AW1562" i="3"/>
  <c r="BR1563" i="3"/>
  <c r="AU1563" i="3"/>
  <c r="AV1563" i="3" s="1"/>
  <c r="BO1565" i="3"/>
  <c r="BQ1564" i="3"/>
  <c r="AF782" i="1"/>
  <c r="AE783" i="1"/>
  <c r="T782" i="1"/>
  <c r="U782" i="1" s="1"/>
  <c r="AR1566" i="3"/>
  <c r="AS1567" i="3"/>
  <c r="R784" i="1"/>
  <c r="S784" i="1" s="1"/>
  <c r="AS1563" i="1"/>
  <c r="AR1562" i="1"/>
  <c r="BR1564" i="3" l="1"/>
  <c r="AU1564" i="3"/>
  <c r="BK133" i="3"/>
  <c r="BM133" i="3" s="1"/>
  <c r="AW1563" i="3"/>
  <c r="AT1563" i="3"/>
  <c r="BQ1565" i="3"/>
  <c r="BO1566" i="3"/>
  <c r="AF783" i="1"/>
  <c r="T784" i="1"/>
  <c r="AE784" i="1"/>
  <c r="T783" i="1"/>
  <c r="U783" i="1" s="1"/>
  <c r="AR1567" i="3"/>
  <c r="AS1568" i="3"/>
  <c r="AS1564" i="1"/>
  <c r="AR1563" i="1"/>
  <c r="BL133" i="3" l="1"/>
  <c r="BR1565" i="3"/>
  <c r="AU1565" i="3"/>
  <c r="AV1565" i="3" s="1"/>
  <c r="AV1564" i="3"/>
  <c r="AT1564" i="3"/>
  <c r="BO1567" i="3"/>
  <c r="BQ1566" i="3"/>
  <c r="AF784" i="1"/>
  <c r="U784" i="1"/>
  <c r="AR1568" i="3"/>
  <c r="AS1569" i="3"/>
  <c r="AS1565" i="1"/>
  <c r="AR1564" i="1"/>
  <c r="BR1566" i="3" l="1"/>
  <c r="AU1566" i="3"/>
  <c r="AV1566" i="3" s="1"/>
  <c r="AT1565" i="3"/>
  <c r="AZ134" i="3"/>
  <c r="AW1564" i="3"/>
  <c r="BA134" i="3"/>
  <c r="AW1565" i="3"/>
  <c r="BQ1567" i="3"/>
  <c r="BO1568" i="3"/>
  <c r="AS1570" i="3"/>
  <c r="AR1569" i="3"/>
  <c r="AS1566" i="1"/>
  <c r="AR1565" i="1"/>
  <c r="AT1566" i="3" l="1"/>
  <c r="BR1567" i="3"/>
  <c r="AU1567" i="3"/>
  <c r="AV1567" i="3" s="1"/>
  <c r="BB134" i="3"/>
  <c r="AW1566" i="3"/>
  <c r="BQ1568" i="3"/>
  <c r="BO1569" i="3"/>
  <c r="AR1570" i="3"/>
  <c r="AS1571" i="3"/>
  <c r="C36" i="1"/>
  <c r="AS1567" i="1"/>
  <c r="AR1566" i="1"/>
  <c r="BR1568" i="3" l="1"/>
  <c r="AU1568" i="3"/>
  <c r="AT1567" i="3"/>
  <c r="BC134" i="3"/>
  <c r="AW1567" i="3"/>
  <c r="BQ1569" i="3"/>
  <c r="BO1570" i="3"/>
  <c r="AR1571" i="3"/>
  <c r="AS1572" i="3"/>
  <c r="AS1568" i="1"/>
  <c r="AR1567" i="1"/>
  <c r="BR1569" i="3" l="1"/>
  <c r="AU1569" i="3"/>
  <c r="AV1569" i="3" s="1"/>
  <c r="AT1568" i="3"/>
  <c r="AV1568" i="3"/>
  <c r="BO1571" i="3"/>
  <c r="BQ1570" i="3"/>
  <c r="AR1572" i="3"/>
  <c r="AS1573" i="3"/>
  <c r="AS1569" i="1"/>
  <c r="AR1568" i="1"/>
  <c r="BR1570" i="3" l="1"/>
  <c r="AU1570" i="3"/>
  <c r="BD134" i="3"/>
  <c r="AW1568" i="3"/>
  <c r="BE134" i="3"/>
  <c r="AW1569" i="3"/>
  <c r="AT1569" i="3"/>
  <c r="BO1572" i="3"/>
  <c r="BQ1571" i="3"/>
  <c r="AR1573" i="3"/>
  <c r="AS1574" i="3"/>
  <c r="AS1570" i="1"/>
  <c r="AR1569" i="1"/>
  <c r="AV1570" i="3" l="1"/>
  <c r="AT1570" i="3"/>
  <c r="BR1571" i="3"/>
  <c r="AU1571" i="3"/>
  <c r="AV1571" i="3" s="1"/>
  <c r="BO1573" i="3"/>
  <c r="BQ1572" i="3"/>
  <c r="AS1575" i="3"/>
  <c r="AR1574" i="3"/>
  <c r="AS1571" i="1"/>
  <c r="AR1570" i="1"/>
  <c r="AT1571" i="3" l="1"/>
  <c r="BR1572" i="3"/>
  <c r="AU1572" i="3"/>
  <c r="AV1572" i="3" s="1"/>
  <c r="BG134" i="3"/>
  <c r="AW1571" i="3"/>
  <c r="BF134" i="3"/>
  <c r="AW1570" i="3"/>
  <c r="BQ1573" i="3"/>
  <c r="BO1574" i="3"/>
  <c r="AR1575" i="3"/>
  <c r="AS1576" i="3"/>
  <c r="AS1572" i="1"/>
  <c r="AR1571" i="1"/>
  <c r="AT1572" i="3" l="1"/>
  <c r="BR1573" i="3"/>
  <c r="AU1573" i="3"/>
  <c r="AV1573" i="3" s="1"/>
  <c r="BH134" i="3"/>
  <c r="AW1572" i="3"/>
  <c r="BO1575" i="3"/>
  <c r="BQ1574" i="3"/>
  <c r="AR1576" i="3"/>
  <c r="AS1577" i="3"/>
  <c r="AS1573" i="1"/>
  <c r="AR1572" i="1"/>
  <c r="BR1574" i="3" l="1"/>
  <c r="AU1574" i="3"/>
  <c r="BI134" i="3"/>
  <c r="AW1573" i="3"/>
  <c r="AT1573" i="3"/>
  <c r="BO1576" i="3"/>
  <c r="BQ1575" i="3"/>
  <c r="AR1577" i="3"/>
  <c r="AS1578" i="3"/>
  <c r="AS1574" i="1"/>
  <c r="AR1573" i="1"/>
  <c r="BR1575" i="3" l="1"/>
  <c r="AU1575" i="3"/>
  <c r="AV1575" i="3" s="1"/>
  <c r="AV1574" i="3"/>
  <c r="AT1574" i="3"/>
  <c r="BO1577" i="3"/>
  <c r="BQ1576" i="3"/>
  <c r="AS1579" i="3"/>
  <c r="AR1578" i="3"/>
  <c r="AS1575" i="1"/>
  <c r="AR1574" i="1"/>
  <c r="AT1575" i="3" l="1"/>
  <c r="BR1576" i="3"/>
  <c r="AU1576" i="3"/>
  <c r="AV1576" i="3" s="1"/>
  <c r="BK134" i="3"/>
  <c r="AW1575" i="3"/>
  <c r="BJ134" i="3"/>
  <c r="AW1574" i="3"/>
  <c r="BQ1577" i="3"/>
  <c r="BO1578" i="3"/>
  <c r="AR1579" i="3"/>
  <c r="AS1580" i="3"/>
  <c r="AS1576" i="1"/>
  <c r="AR1575" i="1"/>
  <c r="AT1576" i="3" l="1"/>
  <c r="BL134" i="3"/>
  <c r="AZ135" i="3"/>
  <c r="AW1576" i="3"/>
  <c r="BR1577" i="3"/>
  <c r="AU1577" i="3"/>
  <c r="AV1577" i="3" s="1"/>
  <c r="BM134" i="3"/>
  <c r="BO1579" i="3"/>
  <c r="BQ1578" i="3"/>
  <c r="AR1580" i="3"/>
  <c r="AS1581" i="3"/>
  <c r="AS1577" i="1"/>
  <c r="AR1576" i="1"/>
  <c r="BR1578" i="3" l="1"/>
  <c r="AU1578" i="3"/>
  <c r="BA135" i="3"/>
  <c r="AW1577" i="3"/>
  <c r="AT1577" i="3"/>
  <c r="BQ1579" i="3"/>
  <c r="BO1580" i="3"/>
  <c r="AS1582" i="3"/>
  <c r="AR1581" i="3"/>
  <c r="AS1578" i="1"/>
  <c r="AR1577" i="1"/>
  <c r="AV1578" i="3" l="1"/>
  <c r="AT1578" i="3"/>
  <c r="BR1579" i="3"/>
  <c r="AU1579" i="3"/>
  <c r="AV1579" i="3" s="1"/>
  <c r="BO1581" i="3"/>
  <c r="BQ1580" i="3"/>
  <c r="AR1582" i="3"/>
  <c r="AS1583" i="3"/>
  <c r="AS1579" i="1"/>
  <c r="AR1578" i="1"/>
  <c r="BR1580" i="3" l="1"/>
  <c r="AU1580" i="3"/>
  <c r="AV1580" i="3" s="1"/>
  <c r="AT1579" i="3"/>
  <c r="BB135" i="3"/>
  <c r="AW1578" i="3"/>
  <c r="BC135" i="3"/>
  <c r="AW1579" i="3"/>
  <c r="BQ1581" i="3"/>
  <c r="BO1582" i="3"/>
  <c r="AR1583" i="3"/>
  <c r="AS1584" i="3"/>
  <c r="AS1580" i="1"/>
  <c r="AR1579" i="1"/>
  <c r="BR1581" i="3" l="1"/>
  <c r="AU1581" i="3"/>
  <c r="AV1581" i="3" s="1"/>
  <c r="BD135" i="3"/>
  <c r="AW1580" i="3"/>
  <c r="AT1580" i="3"/>
  <c r="BQ1582" i="3"/>
  <c r="BO1583" i="3"/>
  <c r="AR1584" i="3"/>
  <c r="AS1585" i="3"/>
  <c r="AS1581" i="1"/>
  <c r="AR1580" i="1"/>
  <c r="AT1581" i="3" l="1"/>
  <c r="BR1582" i="3"/>
  <c r="AU1582" i="3"/>
  <c r="BE135" i="3"/>
  <c r="AW1581" i="3"/>
  <c r="BQ1583" i="3"/>
  <c r="BO1584" i="3"/>
  <c r="AR1585" i="3"/>
  <c r="AS1586" i="3"/>
  <c r="AS1582" i="1"/>
  <c r="AR1581" i="1"/>
  <c r="BR1583" i="3" l="1"/>
  <c r="AU1583" i="3"/>
  <c r="AV1583" i="3" s="1"/>
  <c r="AV1582" i="3"/>
  <c r="AT1582" i="3"/>
  <c r="BO1585" i="3"/>
  <c r="BQ1584" i="3"/>
  <c r="AR1586" i="3"/>
  <c r="AS1587" i="3"/>
  <c r="AS1583" i="1"/>
  <c r="AR1582" i="1"/>
  <c r="BR1584" i="3" l="1"/>
  <c r="AU1584" i="3"/>
  <c r="AV1584" i="3" s="1"/>
  <c r="BF135" i="3"/>
  <c r="AW1582" i="3"/>
  <c r="BG135" i="3"/>
  <c r="AW1583" i="3"/>
  <c r="AT1583" i="3"/>
  <c r="AT1584" i="3" s="1"/>
  <c r="BQ1585" i="3"/>
  <c r="BO1586" i="3"/>
  <c r="AR1587" i="3"/>
  <c r="AS1588" i="3"/>
  <c r="AS1584" i="1"/>
  <c r="AR1583" i="1"/>
  <c r="BR1585" i="3" l="1"/>
  <c r="AU1585" i="3"/>
  <c r="AV1585" i="3" s="1"/>
  <c r="BH135" i="3"/>
  <c r="AW1584" i="3"/>
  <c r="BO1587" i="3"/>
  <c r="BQ1586" i="3"/>
  <c r="AR1588" i="3"/>
  <c r="AS1589" i="3"/>
  <c r="AS1585" i="1"/>
  <c r="AR1584" i="1"/>
  <c r="BR1586" i="3" l="1"/>
  <c r="AU1586" i="3"/>
  <c r="BI135" i="3"/>
  <c r="AW1585" i="3"/>
  <c r="AT1585" i="3"/>
  <c r="BQ1587" i="3"/>
  <c r="BO1588" i="3"/>
  <c r="AR1589" i="3"/>
  <c r="AS1590" i="3"/>
  <c r="AS1586" i="1"/>
  <c r="AR1585" i="1"/>
  <c r="BR1587" i="3" l="1"/>
  <c r="AU1587" i="3"/>
  <c r="AV1587" i="3" s="1"/>
  <c r="AT1586" i="3"/>
  <c r="AV1586" i="3"/>
  <c r="BO1589" i="3"/>
  <c r="BQ1588" i="3"/>
  <c r="AS1591" i="3"/>
  <c r="AR1590" i="3"/>
  <c r="AS1587" i="1"/>
  <c r="AR1586" i="1"/>
  <c r="AT1587" i="3" l="1"/>
  <c r="BJ135" i="3"/>
  <c r="AW1586" i="3"/>
  <c r="BR1588" i="3"/>
  <c r="AU1588" i="3"/>
  <c r="AV1588" i="3" s="1"/>
  <c r="BK135" i="3"/>
  <c r="AW1587" i="3"/>
  <c r="BQ1589" i="3"/>
  <c r="BO1590" i="3"/>
  <c r="AR1591" i="3"/>
  <c r="AS1592" i="3"/>
  <c r="AS1588" i="1"/>
  <c r="AR1587" i="1"/>
  <c r="BL135" i="3" l="1"/>
  <c r="BR1589" i="3"/>
  <c r="AU1589" i="3"/>
  <c r="AV1589" i="3" s="1"/>
  <c r="AZ136" i="3"/>
  <c r="AW1588" i="3"/>
  <c r="AT1588" i="3"/>
  <c r="AT1589" i="3" s="1"/>
  <c r="BM135" i="3"/>
  <c r="BO1591" i="3"/>
  <c r="BQ1590" i="3"/>
  <c r="AR1592" i="3"/>
  <c r="AS1593" i="3"/>
  <c r="AS1589" i="1"/>
  <c r="AR1588" i="1"/>
  <c r="BR1590" i="3" l="1"/>
  <c r="AU1590" i="3"/>
  <c r="BA136" i="3"/>
  <c r="AW1589" i="3"/>
  <c r="BQ1591" i="3"/>
  <c r="BO1592" i="3"/>
  <c r="AS1594" i="3"/>
  <c r="AR1593" i="3"/>
  <c r="AS1590" i="1"/>
  <c r="AR1589" i="1"/>
  <c r="AT1590" i="3" l="1"/>
  <c r="AV1590" i="3"/>
  <c r="BR1591" i="3"/>
  <c r="AU1591" i="3"/>
  <c r="AV1591" i="3" s="1"/>
  <c r="BO1593" i="3"/>
  <c r="BQ1592" i="3"/>
  <c r="AR1594" i="3"/>
  <c r="AS1595" i="3"/>
  <c r="AS1591" i="1"/>
  <c r="AR1590" i="1"/>
  <c r="BR1592" i="3" l="1"/>
  <c r="AU1592" i="3"/>
  <c r="BC136" i="3"/>
  <c r="AW1591" i="3"/>
  <c r="BB136" i="3"/>
  <c r="AW1590" i="3"/>
  <c r="AT1591" i="3"/>
  <c r="BQ1593" i="3"/>
  <c r="BO1594" i="3"/>
  <c r="AR1595" i="3"/>
  <c r="AS1596" i="3"/>
  <c r="AS1592" i="1"/>
  <c r="AR1591" i="1"/>
  <c r="BR1593" i="3" l="1"/>
  <c r="AU1593" i="3"/>
  <c r="AV1593" i="3" s="1"/>
  <c r="AV1592" i="3"/>
  <c r="AT1592" i="3"/>
  <c r="BO1595" i="3"/>
  <c r="BQ1594" i="3"/>
  <c r="AR1596" i="3"/>
  <c r="AS1597" i="3"/>
  <c r="AS1593" i="1"/>
  <c r="AR1592" i="1"/>
  <c r="AT1593" i="3" l="1"/>
  <c r="BR1594" i="3"/>
  <c r="AU1594" i="3"/>
  <c r="AV1594" i="3" s="1"/>
  <c r="BD136" i="3"/>
  <c r="AW1592" i="3"/>
  <c r="BE136" i="3"/>
  <c r="AW1593" i="3"/>
  <c r="BQ1595" i="3"/>
  <c r="BO1596" i="3"/>
  <c r="AS1598" i="3"/>
  <c r="AR1597" i="3"/>
  <c r="AS1594" i="1"/>
  <c r="AR1593" i="1"/>
  <c r="BR1595" i="3" l="1"/>
  <c r="AU1595" i="3"/>
  <c r="AV1595" i="3" s="1"/>
  <c r="BF136" i="3"/>
  <c r="AW1594" i="3"/>
  <c r="AT1594" i="3"/>
  <c r="AT1595" i="3" s="1"/>
  <c r="BO1597" i="3"/>
  <c r="BQ1596" i="3"/>
  <c r="AR1598" i="3"/>
  <c r="AS1599" i="3"/>
  <c r="AS1595" i="1"/>
  <c r="AR1594" i="1"/>
  <c r="BG136" i="3" l="1"/>
  <c r="AW1595" i="3"/>
  <c r="BR1596" i="3"/>
  <c r="AU1596" i="3"/>
  <c r="BO1598" i="3"/>
  <c r="BQ1597" i="3"/>
  <c r="AR1599" i="3"/>
  <c r="AS1600" i="3"/>
  <c r="AS1596" i="1"/>
  <c r="AR1595" i="1"/>
  <c r="BR1597" i="3" l="1"/>
  <c r="AU1597" i="3"/>
  <c r="AV1597" i="3" s="1"/>
  <c r="AT1596" i="3"/>
  <c r="AV1596" i="3"/>
  <c r="BO1599" i="3"/>
  <c r="BQ1598" i="3"/>
  <c r="AR1600" i="3"/>
  <c r="AS1601" i="3"/>
  <c r="AS1597" i="1"/>
  <c r="AR1596" i="1"/>
  <c r="AT1597" i="3" l="1"/>
  <c r="BH136" i="3"/>
  <c r="AW1596" i="3"/>
  <c r="BR1598" i="3"/>
  <c r="AU1598" i="3"/>
  <c r="BI136" i="3"/>
  <c r="AW1597" i="3"/>
  <c r="BO1600" i="3"/>
  <c r="BQ1599" i="3"/>
  <c r="AR1601" i="3"/>
  <c r="AS1602" i="3"/>
  <c r="AS1598" i="1"/>
  <c r="AR1597" i="1"/>
  <c r="BR1599" i="3" l="1"/>
  <c r="AU1599" i="3"/>
  <c r="AV1599" i="3" s="1"/>
  <c r="AV1598" i="3"/>
  <c r="AT1598" i="3"/>
  <c r="BO1601" i="3"/>
  <c r="BQ1600" i="3"/>
  <c r="AS1603" i="3"/>
  <c r="AR1602" i="3"/>
  <c r="AS1599" i="1"/>
  <c r="AR1598" i="1"/>
  <c r="AT1599" i="3" l="1"/>
  <c r="BK136" i="3"/>
  <c r="AW1599" i="3"/>
  <c r="BR1600" i="3"/>
  <c r="AU1600" i="3"/>
  <c r="AV1600" i="3" s="1"/>
  <c r="BJ136" i="3"/>
  <c r="AW1598" i="3"/>
  <c r="BQ1601" i="3"/>
  <c r="BO1602" i="3"/>
  <c r="AR1603" i="3"/>
  <c r="AS1604" i="3"/>
  <c r="AS1600" i="1"/>
  <c r="AR1599" i="1"/>
  <c r="BL136" i="3" l="1"/>
  <c r="BR1601" i="3"/>
  <c r="AU1601" i="3"/>
  <c r="AV1601" i="3" s="1"/>
  <c r="AZ137" i="3"/>
  <c r="AW1600" i="3"/>
  <c r="BM136" i="3"/>
  <c r="AT1600" i="3"/>
  <c r="AT1601" i="3" s="1"/>
  <c r="BO1603" i="3"/>
  <c r="BQ1602" i="3"/>
  <c r="AR1604" i="3"/>
  <c r="AS1605" i="3"/>
  <c r="AS1601" i="1"/>
  <c r="AR1600" i="1"/>
  <c r="BA137" i="3" l="1"/>
  <c r="AW1601" i="3"/>
  <c r="BR1602" i="3"/>
  <c r="AU1602" i="3"/>
  <c r="BO1604" i="3"/>
  <c r="BQ1603" i="3"/>
  <c r="AR1605" i="3"/>
  <c r="AS1606" i="3"/>
  <c r="AS1602" i="1"/>
  <c r="AR1601" i="1"/>
  <c r="BR1603" i="3" l="1"/>
  <c r="AU1603" i="3"/>
  <c r="AV1603" i="3" s="1"/>
  <c r="AV1602" i="3"/>
  <c r="AT1602" i="3"/>
  <c r="BO1605" i="3"/>
  <c r="BQ1604" i="3"/>
  <c r="AS1607" i="3"/>
  <c r="AR1606" i="3"/>
  <c r="AS1603" i="1"/>
  <c r="AR1602" i="1"/>
  <c r="BC137" i="3" l="1"/>
  <c r="AW1603" i="3"/>
  <c r="BR1604" i="3"/>
  <c r="AU1604" i="3"/>
  <c r="AV1604" i="3" s="1"/>
  <c r="AT1603" i="3"/>
  <c r="BB137" i="3"/>
  <c r="AW1602" i="3"/>
  <c r="BQ1605" i="3"/>
  <c r="BO1606" i="3"/>
  <c r="AR1607" i="3"/>
  <c r="AS1608" i="3"/>
  <c r="AS1604" i="1"/>
  <c r="AR1603" i="1"/>
  <c r="BR1605" i="3" l="1"/>
  <c r="AU1605" i="3"/>
  <c r="AV1605" i="3" s="1"/>
  <c r="AT1604" i="3"/>
  <c r="BD137" i="3"/>
  <c r="AW1604" i="3"/>
  <c r="BO1607" i="3"/>
  <c r="BQ1606" i="3"/>
  <c r="AR1608" i="3"/>
  <c r="AS1609" i="3"/>
  <c r="AS1605" i="1"/>
  <c r="AR1604" i="1"/>
  <c r="AT1605" i="3" l="1"/>
  <c r="BE137" i="3"/>
  <c r="AW1605" i="3"/>
  <c r="BR1606" i="3"/>
  <c r="AU1606" i="3"/>
  <c r="BO1608" i="3"/>
  <c r="BQ1607" i="3"/>
  <c r="AS1610" i="3"/>
  <c r="AR1609" i="3"/>
  <c r="AS1606" i="1"/>
  <c r="AR1605" i="1"/>
  <c r="AV1606" i="3" l="1"/>
  <c r="AT1606" i="3"/>
  <c r="BR1607" i="3"/>
  <c r="AU1607" i="3"/>
  <c r="AV1607" i="3" s="1"/>
  <c r="BO1609" i="3"/>
  <c r="BQ1608" i="3"/>
  <c r="AR1610" i="3"/>
  <c r="AS1611" i="3"/>
  <c r="AS1607" i="1"/>
  <c r="AR1606" i="1"/>
  <c r="BR1608" i="3" l="1"/>
  <c r="AU1608" i="3"/>
  <c r="AT1607" i="3"/>
  <c r="BF137" i="3"/>
  <c r="AW1606" i="3"/>
  <c r="BG137" i="3"/>
  <c r="AW1607" i="3"/>
  <c r="BO1610" i="3"/>
  <c r="BQ1609" i="3"/>
  <c r="AR1611" i="3"/>
  <c r="AS1612" i="3"/>
  <c r="AS1608" i="1"/>
  <c r="AR1607" i="1"/>
  <c r="AV1608" i="3" l="1"/>
  <c r="AT1608" i="3"/>
  <c r="BR1609" i="3"/>
  <c r="AU1609" i="3"/>
  <c r="AV1609" i="3" s="1"/>
  <c r="BQ1610" i="3"/>
  <c r="BO1611" i="3"/>
  <c r="AR1612" i="3"/>
  <c r="AS1613" i="3"/>
  <c r="AS1609" i="1"/>
  <c r="AR1608" i="1"/>
  <c r="BR1610" i="3" l="1"/>
  <c r="AU1610" i="3"/>
  <c r="BI137" i="3"/>
  <c r="AW1609" i="3"/>
  <c r="AT1609" i="3"/>
  <c r="BH137" i="3"/>
  <c r="AW1608" i="3"/>
  <c r="BQ1611" i="3"/>
  <c r="BO1612" i="3"/>
  <c r="AS1614" i="3"/>
  <c r="AR1613" i="3"/>
  <c r="AS1610" i="1"/>
  <c r="AR1609" i="1"/>
  <c r="BR1611" i="3" l="1"/>
  <c r="AU1611" i="3"/>
  <c r="AV1611" i="3" s="1"/>
  <c r="AV1610" i="3"/>
  <c r="AT1610" i="3"/>
  <c r="BO1613" i="3"/>
  <c r="BQ1612" i="3"/>
  <c r="AR1614" i="3"/>
  <c r="AS1615" i="3"/>
  <c r="AS1611" i="1"/>
  <c r="AR1610" i="1"/>
  <c r="AT1611" i="3" l="1"/>
  <c r="BJ137" i="3"/>
  <c r="AW1610" i="3"/>
  <c r="BR1612" i="3"/>
  <c r="AU1612" i="3"/>
  <c r="BK137" i="3"/>
  <c r="AW1611" i="3"/>
  <c r="BO1614" i="3"/>
  <c r="BQ1613" i="3"/>
  <c r="AR1615" i="3"/>
  <c r="AS1616" i="3"/>
  <c r="AS1612" i="1"/>
  <c r="AR1611" i="1"/>
  <c r="BR1613" i="3" l="1"/>
  <c r="AU1613" i="3"/>
  <c r="AV1613" i="3" s="1"/>
  <c r="BL137" i="3"/>
  <c r="BM137" i="3"/>
  <c r="AV1612" i="3"/>
  <c r="AT1612" i="3"/>
  <c r="AT1613" i="3" s="1"/>
  <c r="BO1615" i="3"/>
  <c r="BQ1614" i="3"/>
  <c r="AR1616" i="3"/>
  <c r="AS1617" i="3"/>
  <c r="AS1613" i="1"/>
  <c r="AR1612" i="1"/>
  <c r="BR1614" i="3" l="1"/>
  <c r="AU1614" i="3"/>
  <c r="AV1614" i="3" s="1"/>
  <c r="AZ138" i="3"/>
  <c r="AW1612" i="3"/>
  <c r="BA138" i="3"/>
  <c r="AW1613" i="3"/>
  <c r="BQ1615" i="3"/>
  <c r="BO1616" i="3"/>
  <c r="AS1618" i="3"/>
  <c r="AR1617" i="3"/>
  <c r="AS1614" i="1"/>
  <c r="AR1613" i="1"/>
  <c r="AT1614" i="3" l="1"/>
  <c r="BR1615" i="3"/>
  <c r="AU1615" i="3"/>
  <c r="AV1615" i="3" s="1"/>
  <c r="BB138" i="3"/>
  <c r="AW1614" i="3"/>
  <c r="BQ1616" i="3"/>
  <c r="BO1617" i="3"/>
  <c r="AR1618" i="3"/>
  <c r="AS1619" i="3"/>
  <c r="AS1615" i="1"/>
  <c r="AR1614" i="1"/>
  <c r="BR1616" i="3" l="1"/>
  <c r="AU1616" i="3"/>
  <c r="BC138" i="3"/>
  <c r="AW1615" i="3"/>
  <c r="AT1615" i="3"/>
  <c r="BQ1617" i="3"/>
  <c r="BO1618" i="3"/>
  <c r="AR1619" i="3"/>
  <c r="AS1620" i="3"/>
  <c r="AS1616" i="1"/>
  <c r="AR1615" i="1"/>
  <c r="BR1617" i="3" l="1"/>
  <c r="AU1617" i="3"/>
  <c r="AV1617" i="3" s="1"/>
  <c r="AV1616" i="3"/>
  <c r="AT1616" i="3"/>
  <c r="BO1619" i="3"/>
  <c r="BQ1618" i="3"/>
  <c r="AR1620" i="3"/>
  <c r="AS1621" i="3"/>
  <c r="AS1617" i="1"/>
  <c r="AR1616" i="1"/>
  <c r="AT1617" i="3" l="1"/>
  <c r="BR1618" i="3"/>
  <c r="AU1618" i="3"/>
  <c r="BD138" i="3"/>
  <c r="AW1616" i="3"/>
  <c r="BE138" i="3"/>
  <c r="AW1617" i="3"/>
  <c r="BQ1619" i="3"/>
  <c r="BO1620" i="3"/>
  <c r="AR1621" i="3"/>
  <c r="AS1622" i="3"/>
  <c r="AS1618" i="1"/>
  <c r="AR1617" i="1"/>
  <c r="BR1619" i="3" l="1"/>
  <c r="AU1619" i="3"/>
  <c r="AV1619" i="3" s="1"/>
  <c r="AV1618" i="3"/>
  <c r="AT1618" i="3"/>
  <c r="BO1621" i="3"/>
  <c r="BQ1620" i="3"/>
  <c r="AS1623" i="3"/>
  <c r="AR1622" i="3"/>
  <c r="AS1619" i="1"/>
  <c r="AR1618" i="1"/>
  <c r="BR1620" i="3" l="1"/>
  <c r="AU1620" i="3"/>
  <c r="AV1620" i="3" s="1"/>
  <c r="BF138" i="3"/>
  <c r="AW1618" i="3"/>
  <c r="BG138" i="3"/>
  <c r="AW1619" i="3"/>
  <c r="AT1619" i="3"/>
  <c r="AT1620" i="3" s="1"/>
  <c r="BQ1621" i="3"/>
  <c r="BO1622" i="3"/>
  <c r="AR1623" i="3"/>
  <c r="AS1624" i="3"/>
  <c r="AS1620" i="1"/>
  <c r="AR1619" i="1"/>
  <c r="BR1621" i="3" l="1"/>
  <c r="AU1621" i="3"/>
  <c r="AV1621" i="3" s="1"/>
  <c r="BH138" i="3"/>
  <c r="AW1620" i="3"/>
  <c r="BO1623" i="3"/>
  <c r="BQ1622" i="3"/>
  <c r="AR1624" i="3"/>
  <c r="AS1625" i="3"/>
  <c r="AS1621" i="1"/>
  <c r="AR1620" i="1"/>
  <c r="AT1621" i="3" l="1"/>
  <c r="BR1622" i="3"/>
  <c r="AU1622" i="3"/>
  <c r="BI138" i="3"/>
  <c r="AW1621" i="3"/>
  <c r="BQ1623" i="3"/>
  <c r="BO1624" i="3"/>
  <c r="AR1625" i="3"/>
  <c r="AS1626" i="3"/>
  <c r="AS1622" i="1"/>
  <c r="AR1621" i="1"/>
  <c r="BR1623" i="3" l="1"/>
  <c r="AU1623" i="3"/>
  <c r="AV1623" i="3" s="1"/>
  <c r="AT1622" i="3"/>
  <c r="AV1622" i="3"/>
  <c r="BO1625" i="3"/>
  <c r="BQ1624" i="3"/>
  <c r="AS1627" i="3"/>
  <c r="AR1626" i="3"/>
  <c r="AS1623" i="1"/>
  <c r="AR1622" i="1"/>
  <c r="AT1623" i="3" l="1"/>
  <c r="BJ138" i="3"/>
  <c r="AW1622" i="3"/>
  <c r="BK138" i="3"/>
  <c r="AW1623" i="3"/>
  <c r="BR1624" i="3"/>
  <c r="AU1624" i="3"/>
  <c r="AV1624" i="3" s="1"/>
  <c r="BQ1625" i="3"/>
  <c r="BO1626" i="3"/>
  <c r="AR1627" i="3"/>
  <c r="AS1628" i="3"/>
  <c r="AS1624" i="1"/>
  <c r="AR1623" i="1"/>
  <c r="BL138" i="3" l="1"/>
  <c r="BR1625" i="3"/>
  <c r="AU1625" i="3"/>
  <c r="AV1625" i="3" s="1"/>
  <c r="AT1624" i="3"/>
  <c r="AZ139" i="3"/>
  <c r="AW1624" i="3"/>
  <c r="BM138" i="3"/>
  <c r="BO1627" i="3"/>
  <c r="BQ1626" i="3"/>
  <c r="AR1628" i="3"/>
  <c r="AS1629" i="3"/>
  <c r="AS1625" i="1"/>
  <c r="AR1624" i="1"/>
  <c r="AT1625" i="3" l="1"/>
  <c r="BR1626" i="3"/>
  <c r="AU1626" i="3"/>
  <c r="BA139" i="3"/>
  <c r="AW1625" i="3"/>
  <c r="BQ1627" i="3"/>
  <c r="BO1628" i="3"/>
  <c r="AS1630" i="3"/>
  <c r="AR1629" i="3"/>
  <c r="AS1626" i="1"/>
  <c r="AR1625" i="1"/>
  <c r="BR1627" i="3" l="1"/>
  <c r="AU1627" i="3"/>
  <c r="AV1627" i="3" s="1"/>
  <c r="AV1626" i="3"/>
  <c r="AT1626" i="3"/>
  <c r="BQ1628" i="3"/>
  <c r="BO1629" i="3"/>
  <c r="AR1630" i="3"/>
  <c r="AS1631" i="3"/>
  <c r="AS1627" i="1"/>
  <c r="AR1626" i="1"/>
  <c r="AT1627" i="3" l="1"/>
  <c r="BR1628" i="3"/>
  <c r="AU1628" i="3"/>
  <c r="BB139" i="3"/>
  <c r="AW1626" i="3"/>
  <c r="BC139" i="3"/>
  <c r="AW1627" i="3"/>
  <c r="BQ1629" i="3"/>
  <c r="BO1630" i="3"/>
  <c r="AR1631" i="3"/>
  <c r="AS1632" i="3"/>
  <c r="AS1628" i="1"/>
  <c r="AR1627" i="1"/>
  <c r="BR1629" i="3" l="1"/>
  <c r="AU1629" i="3"/>
  <c r="AV1629" i="3" s="1"/>
  <c r="AT1628" i="3"/>
  <c r="AV1628" i="3"/>
  <c r="BQ1630" i="3"/>
  <c r="BO1631" i="3"/>
  <c r="AR1632" i="3"/>
  <c r="AS1633" i="3"/>
  <c r="AS1629" i="1"/>
  <c r="AR1628" i="1"/>
  <c r="AT1629" i="3" l="1"/>
  <c r="BR1630" i="3"/>
  <c r="AU1630" i="3"/>
  <c r="AV1630" i="3" s="1"/>
  <c r="BD139" i="3"/>
  <c r="AW1628" i="3"/>
  <c r="BE139" i="3"/>
  <c r="AW1629" i="3"/>
  <c r="BQ1631" i="3"/>
  <c r="BO1632" i="3"/>
  <c r="AS1634" i="3"/>
  <c r="AR1633" i="3"/>
  <c r="AS1630" i="1"/>
  <c r="AR1629" i="1"/>
  <c r="BR1631" i="3" l="1"/>
  <c r="AU1631" i="3"/>
  <c r="AV1631" i="3" s="1"/>
  <c r="BF139" i="3"/>
  <c r="AW1630" i="3"/>
  <c r="AT1630" i="3"/>
  <c r="AT1631" i="3" s="1"/>
  <c r="BO1633" i="3"/>
  <c r="BQ1632" i="3"/>
  <c r="AR1634" i="3"/>
  <c r="AS1635" i="3"/>
  <c r="AS1631" i="1"/>
  <c r="AR1630" i="1"/>
  <c r="BR1632" i="3" l="1"/>
  <c r="AU1632" i="3"/>
  <c r="BG139" i="3"/>
  <c r="AW1631" i="3"/>
  <c r="BO1634" i="3"/>
  <c r="BQ1633" i="3"/>
  <c r="AR1635" i="3"/>
  <c r="AS1636" i="3"/>
  <c r="AS1632" i="1"/>
  <c r="AR1631" i="1"/>
  <c r="BR1633" i="3" l="1"/>
  <c r="AU1633" i="3"/>
  <c r="AV1633" i="3" s="1"/>
  <c r="AV1632" i="3"/>
  <c r="AT1632" i="3"/>
  <c r="AT1633" i="3" s="1"/>
  <c r="BO1635" i="3"/>
  <c r="BQ1634" i="3"/>
  <c r="AR1636" i="3"/>
  <c r="AS1637" i="3"/>
  <c r="AS1633" i="1"/>
  <c r="AR1632" i="1"/>
  <c r="BR1634" i="3" l="1"/>
  <c r="AU1634" i="3"/>
  <c r="AV1634" i="3" s="1"/>
  <c r="BI139" i="3"/>
  <c r="AW1633" i="3"/>
  <c r="BH139" i="3"/>
  <c r="AW1632" i="3"/>
  <c r="BO1636" i="3"/>
  <c r="BQ1635" i="3"/>
  <c r="AR1637" i="3"/>
  <c r="AS1638" i="3"/>
  <c r="AS1634" i="1"/>
  <c r="AR1633" i="1"/>
  <c r="AT1634" i="3" l="1"/>
  <c r="BJ139" i="3"/>
  <c r="AW1634" i="3"/>
  <c r="BR1635" i="3"/>
  <c r="AU1635" i="3"/>
  <c r="AV1635" i="3" s="1"/>
  <c r="BQ1636" i="3"/>
  <c r="BO1637" i="3"/>
  <c r="AS1639" i="3"/>
  <c r="AR1638" i="3"/>
  <c r="AS1635" i="1"/>
  <c r="AR1634" i="1"/>
  <c r="BK139" i="3" l="1"/>
  <c r="BM139" i="3" s="1"/>
  <c r="AW1635" i="3"/>
  <c r="BR1636" i="3"/>
  <c r="AU1636" i="3"/>
  <c r="AT1635" i="3"/>
  <c r="BO1638" i="3"/>
  <c r="BQ1637" i="3"/>
  <c r="AR1639" i="3"/>
  <c r="AS1640" i="3"/>
  <c r="AS1636" i="1"/>
  <c r="AR1635" i="1"/>
  <c r="BL139" i="3" l="1"/>
  <c r="AT1636" i="3"/>
  <c r="AV1636" i="3"/>
  <c r="BR1637" i="3"/>
  <c r="AU1637" i="3"/>
  <c r="AV1637" i="3" s="1"/>
  <c r="BQ1638" i="3"/>
  <c r="BO1639" i="3"/>
  <c r="AR1640" i="3"/>
  <c r="AS1641" i="3"/>
  <c r="AS1637" i="1"/>
  <c r="AR1636" i="1"/>
  <c r="BR1638" i="3" l="1"/>
  <c r="AU1638" i="3"/>
  <c r="AZ140" i="3"/>
  <c r="AW1636" i="3"/>
  <c r="BA140" i="3"/>
  <c r="AW1637" i="3"/>
  <c r="AT1637" i="3"/>
  <c r="BO1640" i="3"/>
  <c r="BQ1639" i="3"/>
  <c r="AR1641" i="3"/>
  <c r="AS1642" i="3"/>
  <c r="AS1638" i="1"/>
  <c r="AR1637" i="1"/>
  <c r="AV1638" i="3" l="1"/>
  <c r="AT1638" i="3"/>
  <c r="BR1639" i="3"/>
  <c r="AU1639" i="3"/>
  <c r="AV1639" i="3" s="1"/>
  <c r="BQ1640" i="3"/>
  <c r="BO1641" i="3"/>
  <c r="AS1643" i="3"/>
  <c r="AR1642" i="3"/>
  <c r="AS1639" i="1"/>
  <c r="AR1638" i="1"/>
  <c r="AT1639" i="3" l="1"/>
  <c r="BR1640" i="3"/>
  <c r="AU1640" i="3"/>
  <c r="BB140" i="3"/>
  <c r="AW1638" i="3"/>
  <c r="BC140" i="3"/>
  <c r="AW1639" i="3"/>
  <c r="BQ1641" i="3"/>
  <c r="BO1642" i="3"/>
  <c r="AR1643" i="3"/>
  <c r="AS1644" i="3"/>
  <c r="AS1640" i="1"/>
  <c r="AR1639" i="1"/>
  <c r="BR1641" i="3" l="1"/>
  <c r="AU1641" i="3"/>
  <c r="AV1641" i="3" s="1"/>
  <c r="AV1640" i="3"/>
  <c r="AT1640" i="3"/>
  <c r="BQ1642" i="3"/>
  <c r="BO1643" i="3"/>
  <c r="AR1644" i="3"/>
  <c r="AS1645" i="3"/>
  <c r="AS1641" i="1"/>
  <c r="AR1640" i="1"/>
  <c r="AT1641" i="3" l="1"/>
  <c r="BR1642" i="3"/>
  <c r="AU1642" i="3"/>
  <c r="AV1642" i="3" s="1"/>
  <c r="BD140" i="3"/>
  <c r="AW1640" i="3"/>
  <c r="BE140" i="3"/>
  <c r="AW1641" i="3"/>
  <c r="BO1644" i="3"/>
  <c r="BQ1643" i="3"/>
  <c r="AS1646" i="3"/>
  <c r="AR1645" i="3"/>
  <c r="AS1642" i="1"/>
  <c r="AR1641" i="1"/>
  <c r="BF140" i="3" l="1"/>
  <c r="AW1642" i="3"/>
  <c r="AT1642" i="3"/>
  <c r="BR1643" i="3"/>
  <c r="AU1643" i="3"/>
  <c r="AV1643" i="3" s="1"/>
  <c r="BQ1644" i="3"/>
  <c r="BO1645" i="3"/>
  <c r="AR1646" i="3"/>
  <c r="AS1647" i="3"/>
  <c r="AS1643" i="1"/>
  <c r="AR1642" i="1"/>
  <c r="BR1644" i="3" l="1"/>
  <c r="AU1644" i="3"/>
  <c r="BG140" i="3"/>
  <c r="AW1643" i="3"/>
  <c r="AT1643" i="3"/>
  <c r="BQ1645" i="3"/>
  <c r="BO1646" i="3"/>
  <c r="AR1647" i="3"/>
  <c r="AS1648" i="3"/>
  <c r="AS1644" i="1"/>
  <c r="AR1643" i="1"/>
  <c r="BR1645" i="3" l="1"/>
  <c r="AU1645" i="3"/>
  <c r="AV1645" i="3" s="1"/>
  <c r="AV1644" i="3"/>
  <c r="AT1644" i="3"/>
  <c r="BQ1646" i="3"/>
  <c r="BO1647" i="3"/>
  <c r="AR1648" i="3"/>
  <c r="AS1649" i="3"/>
  <c r="AS1645" i="1"/>
  <c r="AR1644" i="1"/>
  <c r="AT1645" i="3" l="1"/>
  <c r="BR1646" i="3"/>
  <c r="AU1646" i="3"/>
  <c r="AV1646" i="3" s="1"/>
  <c r="BI140" i="3"/>
  <c r="AW1645" i="3"/>
  <c r="BH140" i="3"/>
  <c r="AW1644" i="3"/>
  <c r="BO1648" i="3"/>
  <c r="BQ1647" i="3"/>
  <c r="AR1649" i="3"/>
  <c r="AS1650" i="3"/>
  <c r="AS1646" i="1"/>
  <c r="AR1645" i="1"/>
  <c r="AT1646" i="3" l="1"/>
  <c r="BJ140" i="3"/>
  <c r="AW1646" i="3"/>
  <c r="BR1647" i="3"/>
  <c r="AU1647" i="3"/>
  <c r="AV1647" i="3" s="1"/>
  <c r="BQ1648" i="3"/>
  <c r="BO1649" i="3"/>
  <c r="AR1650" i="3"/>
  <c r="AS1651" i="3"/>
  <c r="AS1647" i="1"/>
  <c r="AR1646" i="1"/>
  <c r="BK140" i="3" l="1"/>
  <c r="BM140" i="3" s="1"/>
  <c r="AW1647" i="3"/>
  <c r="BR1648" i="3"/>
  <c r="AU1648" i="3"/>
  <c r="AT1647" i="3"/>
  <c r="BO1650" i="3"/>
  <c r="BQ1649" i="3"/>
  <c r="AR1651" i="3"/>
  <c r="AS1652" i="3"/>
  <c r="AS1648" i="1"/>
  <c r="AR1647" i="1"/>
  <c r="BL140" i="3" l="1"/>
  <c r="AT1648" i="3"/>
  <c r="AV1648" i="3"/>
  <c r="BR1649" i="3"/>
  <c r="AU1649" i="3"/>
  <c r="AV1649" i="3" s="1"/>
  <c r="BO1651" i="3"/>
  <c r="BQ1650" i="3"/>
  <c r="AR1652" i="3"/>
  <c r="AS1653" i="3"/>
  <c r="AS1649" i="1"/>
  <c r="AR1648" i="1"/>
  <c r="BR1650" i="3" l="1"/>
  <c r="AU1650" i="3"/>
  <c r="BA141" i="3"/>
  <c r="AW1649" i="3"/>
  <c r="AZ141" i="3"/>
  <c r="AW1648" i="3"/>
  <c r="AT1649" i="3"/>
  <c r="BO1652" i="3"/>
  <c r="BQ1651" i="3"/>
  <c r="AR1653" i="3"/>
  <c r="AS1654" i="3"/>
  <c r="AS1650" i="1"/>
  <c r="AR1649" i="1"/>
  <c r="AV1650" i="3" l="1"/>
  <c r="AT1650" i="3"/>
  <c r="BR1651" i="3"/>
  <c r="AU1651" i="3"/>
  <c r="AV1651" i="3" s="1"/>
  <c r="BQ1652" i="3"/>
  <c r="BO1653" i="3"/>
  <c r="AS1655" i="3"/>
  <c r="AR1654" i="3"/>
  <c r="AS1651" i="1"/>
  <c r="AR1650" i="1"/>
  <c r="BC141" i="3" l="1"/>
  <c r="AW1651" i="3"/>
  <c r="AT1651" i="3"/>
  <c r="BR1652" i="3"/>
  <c r="AU1652" i="3"/>
  <c r="AV1652" i="3" s="1"/>
  <c r="BB141" i="3"/>
  <c r="AW1650" i="3"/>
  <c r="BO1654" i="3"/>
  <c r="BQ1653" i="3"/>
  <c r="AR1655" i="3"/>
  <c r="AS1656" i="3"/>
  <c r="AS1652" i="1"/>
  <c r="AR1651" i="1"/>
  <c r="AT1652" i="3" l="1"/>
  <c r="BD141" i="3"/>
  <c r="AW1652" i="3"/>
  <c r="BR1653" i="3"/>
  <c r="AU1653" i="3"/>
  <c r="AV1653" i="3" s="1"/>
  <c r="BO1655" i="3"/>
  <c r="BQ1654" i="3"/>
  <c r="AR1656" i="3"/>
  <c r="AS1657" i="3"/>
  <c r="AS1653" i="1"/>
  <c r="AR1652" i="1"/>
  <c r="BE141" i="3" l="1"/>
  <c r="AW1653" i="3"/>
  <c r="AT1653" i="3"/>
  <c r="BR1654" i="3"/>
  <c r="AU1654" i="3"/>
  <c r="BO1656" i="3"/>
  <c r="BQ1655" i="3"/>
  <c r="AS1658" i="3"/>
  <c r="AR1657" i="3"/>
  <c r="AS1654" i="1"/>
  <c r="AR1653" i="1"/>
  <c r="AV1654" i="3" l="1"/>
  <c r="AT1654" i="3"/>
  <c r="BR1655" i="3"/>
  <c r="AU1655" i="3"/>
  <c r="AV1655" i="3" s="1"/>
  <c r="BO1657" i="3"/>
  <c r="BQ1656" i="3"/>
  <c r="AR1658" i="3"/>
  <c r="AS1659" i="3"/>
  <c r="AS1655" i="1"/>
  <c r="AR1654" i="1"/>
  <c r="BG141" i="3" l="1"/>
  <c r="AW1655" i="3"/>
  <c r="BR1656" i="3"/>
  <c r="AU1656" i="3"/>
  <c r="AV1656" i="3" s="1"/>
  <c r="AT1655" i="3"/>
  <c r="BF141" i="3"/>
  <c r="AW1654" i="3"/>
  <c r="BO1658" i="3"/>
  <c r="BQ1657" i="3"/>
  <c r="AR1659" i="3"/>
  <c r="AS1660" i="3"/>
  <c r="AS1656" i="1"/>
  <c r="AR1655" i="1"/>
  <c r="BH141" i="3" l="1"/>
  <c r="AW1656" i="3"/>
  <c r="AT1656" i="3"/>
  <c r="BR1657" i="3"/>
  <c r="AU1657" i="3"/>
  <c r="AV1657" i="3" s="1"/>
  <c r="BO1659" i="3"/>
  <c r="BQ1658" i="3"/>
  <c r="AR1660" i="3"/>
  <c r="AS1661" i="3"/>
  <c r="AS1657" i="1"/>
  <c r="AR1656" i="1"/>
  <c r="BI141" i="3" l="1"/>
  <c r="AW1657" i="3"/>
  <c r="AT1657" i="3"/>
  <c r="BR1658" i="3"/>
  <c r="AU1658" i="3"/>
  <c r="BO1660" i="3"/>
  <c r="BQ1659" i="3"/>
  <c r="AS1662" i="3"/>
  <c r="AR1661" i="3"/>
  <c r="AS1658" i="1"/>
  <c r="AR1657" i="1"/>
  <c r="BR1659" i="3" l="1"/>
  <c r="AU1659" i="3"/>
  <c r="AV1659" i="3" s="1"/>
  <c r="AV1658" i="3"/>
  <c r="AT1658" i="3"/>
  <c r="BQ1660" i="3"/>
  <c r="BO1661" i="3"/>
  <c r="AR1662" i="3"/>
  <c r="AS1663" i="3"/>
  <c r="AS1659" i="1"/>
  <c r="AR1658" i="1"/>
  <c r="AT1659" i="3" l="1"/>
  <c r="BR1660" i="3"/>
  <c r="AU1660" i="3"/>
  <c r="AV1660" i="3" s="1"/>
  <c r="BJ141" i="3"/>
  <c r="AW1658" i="3"/>
  <c r="BK141" i="3"/>
  <c r="AW1659" i="3"/>
  <c r="BO1662" i="3"/>
  <c r="BQ1661" i="3"/>
  <c r="AR1663" i="3"/>
  <c r="AS1664" i="3"/>
  <c r="AS1660" i="1"/>
  <c r="AR1659" i="1"/>
  <c r="AT1660" i="3" l="1"/>
  <c r="AZ142" i="3"/>
  <c r="AW1660" i="3"/>
  <c r="BM141" i="3"/>
  <c r="BL141" i="3"/>
  <c r="BR1661" i="3"/>
  <c r="AU1661" i="3"/>
  <c r="AV1661" i="3" s="1"/>
  <c r="BO1663" i="3"/>
  <c r="BQ1662" i="3"/>
  <c r="AR1664" i="3"/>
  <c r="AS1665" i="3"/>
  <c r="AS1661" i="1"/>
  <c r="AR1660" i="1"/>
  <c r="BA142" i="3" l="1"/>
  <c r="AW1661" i="3"/>
  <c r="BR1662" i="3"/>
  <c r="AU1662" i="3"/>
  <c r="AT1661" i="3"/>
  <c r="BO1664" i="3"/>
  <c r="BQ1663" i="3"/>
  <c r="AR1665" i="3"/>
  <c r="AS1666" i="3"/>
  <c r="AS1662" i="1"/>
  <c r="AR1661" i="1"/>
  <c r="AV1662" i="3" l="1"/>
  <c r="AT1662" i="3"/>
  <c r="BR1663" i="3"/>
  <c r="AU1663" i="3"/>
  <c r="AV1663" i="3" s="1"/>
  <c r="BQ1664" i="3"/>
  <c r="BO1665" i="3"/>
  <c r="AS1667" i="3"/>
  <c r="AR1666" i="3"/>
  <c r="AS1663" i="1"/>
  <c r="AR1662" i="1"/>
  <c r="BC142" i="3" l="1"/>
  <c r="AW1663" i="3"/>
  <c r="BR1664" i="3"/>
  <c r="AU1664" i="3"/>
  <c r="AV1664" i="3" s="1"/>
  <c r="AT1663" i="3"/>
  <c r="BB142" i="3"/>
  <c r="AW1662" i="3"/>
  <c r="BQ1665" i="3"/>
  <c r="BO1666" i="3"/>
  <c r="AR1667" i="3"/>
  <c r="AS1668" i="3"/>
  <c r="AS1664" i="1"/>
  <c r="AR1663" i="1"/>
  <c r="BD142" i="3" l="1"/>
  <c r="AW1664" i="3"/>
  <c r="BR1665" i="3"/>
  <c r="AU1665" i="3"/>
  <c r="AV1665" i="3" s="1"/>
  <c r="AT1664" i="3"/>
  <c r="BO1667" i="3"/>
  <c r="BQ1666" i="3"/>
  <c r="AR1668" i="3"/>
  <c r="AS1669" i="3"/>
  <c r="AS1665" i="1"/>
  <c r="AR1664" i="1"/>
  <c r="AT1665" i="3" l="1"/>
  <c r="BE142" i="3"/>
  <c r="AW1665" i="3"/>
  <c r="BR1666" i="3"/>
  <c r="AU1666" i="3"/>
  <c r="BQ1667" i="3"/>
  <c r="BO1668" i="3"/>
  <c r="AR1669" i="3"/>
  <c r="AS1670" i="3"/>
  <c r="AS1666" i="1"/>
  <c r="AR1665" i="1"/>
  <c r="AV1666" i="3" l="1"/>
  <c r="AT1666" i="3"/>
  <c r="BR1667" i="3"/>
  <c r="AU1667" i="3"/>
  <c r="AV1667" i="3" s="1"/>
  <c r="BO1669" i="3"/>
  <c r="BQ1668" i="3"/>
  <c r="AS1671" i="3"/>
  <c r="AR1670" i="3"/>
  <c r="AS1667" i="1"/>
  <c r="AR1666" i="1"/>
  <c r="BG142" i="3" l="1"/>
  <c r="AW1667" i="3"/>
  <c r="BR1668" i="3"/>
  <c r="AU1668" i="3"/>
  <c r="AT1667" i="3"/>
  <c r="BF142" i="3"/>
  <c r="AW1666" i="3"/>
  <c r="BO1670" i="3"/>
  <c r="BQ1669" i="3"/>
  <c r="AR1671" i="3"/>
  <c r="AS1672" i="3"/>
  <c r="AS1668" i="1"/>
  <c r="AR1667" i="1"/>
  <c r="AV1668" i="3" l="1"/>
  <c r="AT1668" i="3"/>
  <c r="BR1669" i="3"/>
  <c r="AU1669" i="3"/>
  <c r="AV1669" i="3" s="1"/>
  <c r="BQ1670" i="3"/>
  <c r="BO1671" i="3"/>
  <c r="AR1672" i="3"/>
  <c r="AS1673" i="3"/>
  <c r="AS1669" i="1"/>
  <c r="AR1668" i="1"/>
  <c r="BI142" i="3" l="1"/>
  <c r="AW1669" i="3"/>
  <c r="BR1670" i="3"/>
  <c r="AU1670" i="3"/>
  <c r="AV1670" i="3" s="1"/>
  <c r="AT1669" i="3"/>
  <c r="BH142" i="3"/>
  <c r="AW1668" i="3"/>
  <c r="BQ1671" i="3"/>
  <c r="BO1672" i="3"/>
  <c r="AS1674" i="3"/>
  <c r="AR1673" i="3"/>
  <c r="AS1670" i="1"/>
  <c r="AR1669" i="1"/>
  <c r="BJ142" i="3" l="1"/>
  <c r="AW1670" i="3"/>
  <c r="BR1671" i="3"/>
  <c r="AU1671" i="3"/>
  <c r="AV1671" i="3" s="1"/>
  <c r="AT1670" i="3"/>
  <c r="BO1673" i="3"/>
  <c r="BQ1672" i="3"/>
  <c r="AR1674" i="3"/>
  <c r="AS1675" i="3"/>
  <c r="AS1671" i="1"/>
  <c r="AR1670" i="1"/>
  <c r="AT1671" i="3" l="1"/>
  <c r="BK142" i="3"/>
  <c r="AW1671" i="3"/>
  <c r="BR1672" i="3"/>
  <c r="AU1672" i="3"/>
  <c r="BO1674" i="3"/>
  <c r="BQ1673" i="3"/>
  <c r="AR1675" i="3"/>
  <c r="AS1676" i="3"/>
  <c r="AS1672" i="1"/>
  <c r="AR1671" i="1"/>
  <c r="BR1673" i="3" l="1"/>
  <c r="AU1673" i="3"/>
  <c r="AV1673" i="3" s="1"/>
  <c r="AV1672" i="3"/>
  <c r="AT1672" i="3"/>
  <c r="BM142" i="3"/>
  <c r="BL142" i="3"/>
  <c r="BQ1674" i="3"/>
  <c r="BO1675" i="3"/>
  <c r="AR1676" i="3"/>
  <c r="AS1677" i="3"/>
  <c r="AS1673" i="1"/>
  <c r="AR1672" i="1"/>
  <c r="AT1673" i="3" l="1"/>
  <c r="BR1674" i="3"/>
  <c r="AU1674" i="3"/>
  <c r="AV1674" i="3" s="1"/>
  <c r="BA143" i="3"/>
  <c r="AW1673" i="3"/>
  <c r="AZ143" i="3"/>
  <c r="AW1672" i="3"/>
  <c r="BO1676" i="3"/>
  <c r="BQ1675" i="3"/>
  <c r="AS1678" i="3"/>
  <c r="AR1677" i="3"/>
  <c r="AS1674" i="1"/>
  <c r="AR1673" i="1"/>
  <c r="AT1674" i="3" l="1"/>
  <c r="BB143" i="3"/>
  <c r="AW1674" i="3"/>
  <c r="BR1675" i="3"/>
  <c r="AU1675" i="3"/>
  <c r="AV1675" i="3" s="1"/>
  <c r="BQ1676" i="3"/>
  <c r="BO1677" i="3"/>
  <c r="AR1678" i="3"/>
  <c r="AS1679" i="3"/>
  <c r="AS1675" i="1"/>
  <c r="AR1674" i="1"/>
  <c r="BR1676" i="3" l="1"/>
  <c r="AU1676" i="3"/>
  <c r="BC143" i="3"/>
  <c r="AW1675" i="3"/>
  <c r="AT1675" i="3"/>
  <c r="BO1678" i="3"/>
  <c r="BQ1677" i="3"/>
  <c r="AR1679" i="3"/>
  <c r="AS1680" i="3"/>
  <c r="AS1676" i="1"/>
  <c r="AR1675" i="1"/>
  <c r="BR1677" i="3" l="1"/>
  <c r="AU1677" i="3"/>
  <c r="AV1677" i="3" s="1"/>
  <c r="AV1676" i="3"/>
  <c r="AT1676" i="3"/>
  <c r="BQ1678" i="3"/>
  <c r="BO1679" i="3"/>
  <c r="AR1680" i="3"/>
  <c r="AS1681" i="3"/>
  <c r="AS1677" i="1"/>
  <c r="AR1676" i="1"/>
  <c r="AT1677" i="3" l="1"/>
  <c r="BE143" i="3"/>
  <c r="AW1677" i="3"/>
  <c r="BR1678" i="3"/>
  <c r="AU1678" i="3"/>
  <c r="AV1678" i="3" s="1"/>
  <c r="BD143" i="3"/>
  <c r="AW1676" i="3"/>
  <c r="BO1680" i="3"/>
  <c r="BQ1679" i="3"/>
  <c r="AS1682" i="3"/>
  <c r="AR1681" i="3"/>
  <c r="AS1678" i="1"/>
  <c r="AR1677" i="1"/>
  <c r="AT1678" i="3" l="1"/>
  <c r="BF143" i="3"/>
  <c r="AW1678" i="3"/>
  <c r="BR1679" i="3"/>
  <c r="AU1679" i="3"/>
  <c r="AV1679" i="3" s="1"/>
  <c r="BO1681" i="3"/>
  <c r="BQ1680" i="3"/>
  <c r="AR1682" i="3"/>
  <c r="AS1683" i="3"/>
  <c r="AS1679" i="1"/>
  <c r="AR1678" i="1"/>
  <c r="BR1680" i="3" l="1"/>
  <c r="AU1680" i="3"/>
  <c r="BG143" i="3"/>
  <c r="AW1679" i="3"/>
  <c r="AT1679" i="3"/>
  <c r="BO1682" i="3"/>
  <c r="BQ1681" i="3"/>
  <c r="AR1683" i="3"/>
  <c r="AS1684" i="3"/>
  <c r="AS1680" i="1"/>
  <c r="AR1679" i="1"/>
  <c r="BR1681" i="3" l="1"/>
  <c r="AU1681" i="3"/>
  <c r="AV1681" i="3" s="1"/>
  <c r="AT1680" i="3"/>
  <c r="AV1680" i="3"/>
  <c r="BQ1682" i="3"/>
  <c r="BO1683" i="3"/>
  <c r="AR1684" i="3"/>
  <c r="AS1685" i="3"/>
  <c r="AS1681" i="1"/>
  <c r="AR1680" i="1"/>
  <c r="BR1682" i="3" l="1"/>
  <c r="AU1682" i="3"/>
  <c r="BH143" i="3"/>
  <c r="AW1680" i="3"/>
  <c r="BI143" i="3"/>
  <c r="AW1681" i="3"/>
  <c r="AT1681" i="3"/>
  <c r="BQ1683" i="3"/>
  <c r="BO1684" i="3"/>
  <c r="AR1685" i="3"/>
  <c r="AS1686" i="3"/>
  <c r="AS1682" i="1"/>
  <c r="AR1681" i="1"/>
  <c r="BR1683" i="3" l="1"/>
  <c r="AU1683" i="3"/>
  <c r="AV1683" i="3" s="1"/>
  <c r="AT1682" i="3"/>
  <c r="AV1682" i="3"/>
  <c r="BQ1684" i="3"/>
  <c r="BO1685" i="3"/>
  <c r="AS1687" i="3"/>
  <c r="AR1686" i="3"/>
  <c r="AS1683" i="1"/>
  <c r="AR1682" i="1"/>
  <c r="AT1683" i="3" l="1"/>
  <c r="BR1684" i="3"/>
  <c r="AU1684" i="3"/>
  <c r="BJ143" i="3"/>
  <c r="AW1682" i="3"/>
  <c r="BK143" i="3"/>
  <c r="AW1683" i="3"/>
  <c r="BO1686" i="3"/>
  <c r="BQ1685" i="3"/>
  <c r="AR1687" i="3"/>
  <c r="AS1688" i="3"/>
  <c r="AS1684" i="1"/>
  <c r="AR1683" i="1"/>
  <c r="BL143" i="3" l="1"/>
  <c r="BR1685" i="3"/>
  <c r="AU1685" i="3"/>
  <c r="AV1685" i="3" s="1"/>
  <c r="BM143" i="3"/>
  <c r="AV1684" i="3"/>
  <c r="AT1684" i="3"/>
  <c r="BO1687" i="3"/>
  <c r="BQ1686" i="3"/>
  <c r="AR1688" i="3"/>
  <c r="AS1689" i="3"/>
  <c r="AS1685" i="1"/>
  <c r="AR1684" i="1"/>
  <c r="AT1685" i="3" l="1"/>
  <c r="BA144" i="3"/>
  <c r="AW1685" i="3"/>
  <c r="BR1686" i="3"/>
  <c r="AU1686" i="3"/>
  <c r="AV1686" i="3" s="1"/>
  <c r="AZ144" i="3"/>
  <c r="AW1684" i="3"/>
  <c r="BO1688" i="3"/>
  <c r="BQ1687" i="3"/>
  <c r="AR1689" i="3"/>
  <c r="AS1690" i="3"/>
  <c r="AS1686" i="1"/>
  <c r="AR1685" i="1"/>
  <c r="BB144" i="3" l="1"/>
  <c r="AW1686" i="3"/>
  <c r="BR1687" i="3"/>
  <c r="AU1687" i="3"/>
  <c r="AV1687" i="3" s="1"/>
  <c r="AT1686" i="3"/>
  <c r="BO1689" i="3"/>
  <c r="BQ1688" i="3"/>
  <c r="AR1690" i="3"/>
  <c r="AS1691" i="3"/>
  <c r="AS1687" i="1"/>
  <c r="AR1686" i="1"/>
  <c r="AT1687" i="3" l="1"/>
  <c r="BC144" i="3"/>
  <c r="AW1687" i="3"/>
  <c r="BR1688" i="3"/>
  <c r="AU1688" i="3"/>
  <c r="BO1690" i="3"/>
  <c r="BQ1689" i="3"/>
  <c r="AR1691" i="3"/>
  <c r="AS1692" i="3"/>
  <c r="AS1688" i="1"/>
  <c r="AR1687" i="1"/>
  <c r="BR1689" i="3" l="1"/>
  <c r="AU1689" i="3"/>
  <c r="AV1689" i="3" s="1"/>
  <c r="AV1688" i="3"/>
  <c r="AT1688" i="3"/>
  <c r="BQ1690" i="3"/>
  <c r="BO1691" i="3"/>
  <c r="AR1692" i="3"/>
  <c r="AS1693" i="3"/>
  <c r="AS1689" i="1"/>
  <c r="AR1688" i="1"/>
  <c r="AT1689" i="3" l="1"/>
  <c r="BE144" i="3"/>
  <c r="AW1689" i="3"/>
  <c r="BR1690" i="3"/>
  <c r="AU1690" i="3"/>
  <c r="BD144" i="3"/>
  <c r="AW1688" i="3"/>
  <c r="BO1692" i="3"/>
  <c r="BQ1691" i="3"/>
  <c r="AR1693" i="3"/>
  <c r="AS1694" i="3"/>
  <c r="AS1690" i="1"/>
  <c r="AR1689" i="1"/>
  <c r="BR1691" i="3" l="1"/>
  <c r="AU1691" i="3"/>
  <c r="AV1691" i="3" s="1"/>
  <c r="AT1690" i="3"/>
  <c r="AV1690" i="3"/>
  <c r="BQ1692" i="3"/>
  <c r="BO1693" i="3"/>
  <c r="AR1694" i="3"/>
  <c r="AS1695" i="3"/>
  <c r="AS1691" i="1"/>
  <c r="AR1690" i="1"/>
  <c r="AT1691" i="3" l="1"/>
  <c r="BF144" i="3"/>
  <c r="AW1690" i="3"/>
  <c r="BG144" i="3"/>
  <c r="AW1691" i="3"/>
  <c r="BR1692" i="3"/>
  <c r="AU1692" i="3"/>
  <c r="BQ1693" i="3"/>
  <c r="BO1694" i="3"/>
  <c r="AR1695" i="3"/>
  <c r="AS1696" i="3"/>
  <c r="AS1692" i="1"/>
  <c r="AR1691" i="1"/>
  <c r="AT1692" i="3" l="1"/>
  <c r="AV1692" i="3"/>
  <c r="BR1693" i="3"/>
  <c r="AU1693" i="3"/>
  <c r="AV1693" i="3" s="1"/>
  <c r="BQ1694" i="3"/>
  <c r="BO1695" i="3"/>
  <c r="AR1696" i="3"/>
  <c r="AS1697" i="3"/>
  <c r="AS1693" i="1"/>
  <c r="AR1692" i="1"/>
  <c r="BR1694" i="3" l="1"/>
  <c r="AU1694" i="3"/>
  <c r="AV1694" i="3" s="1"/>
  <c r="BH144" i="3"/>
  <c r="AW1692" i="3"/>
  <c r="BI144" i="3"/>
  <c r="AW1693" i="3"/>
  <c r="AT1693" i="3"/>
  <c r="AT1694" i="3" s="1"/>
  <c r="BQ1695" i="3"/>
  <c r="BO1696" i="3"/>
  <c r="AR1697" i="3"/>
  <c r="AS1698" i="3"/>
  <c r="AS1694" i="1"/>
  <c r="AR1693" i="1"/>
  <c r="BR1695" i="3" l="1"/>
  <c r="AU1695" i="3"/>
  <c r="AV1695" i="3" s="1"/>
  <c r="BJ144" i="3"/>
  <c r="AW1694" i="3"/>
  <c r="BQ1696" i="3"/>
  <c r="BO1697" i="3"/>
  <c r="AR1698" i="3"/>
  <c r="AS1699" i="3"/>
  <c r="AS1695" i="1"/>
  <c r="AR1694" i="1"/>
  <c r="BR1696" i="3" l="1"/>
  <c r="AU1696" i="3"/>
  <c r="BK144" i="3"/>
  <c r="AW1695" i="3"/>
  <c r="AT1695" i="3"/>
  <c r="BO1698" i="3"/>
  <c r="BQ1697" i="3"/>
  <c r="AR1699" i="3"/>
  <c r="AS1700" i="3"/>
  <c r="AS1696" i="1"/>
  <c r="AR1695" i="1"/>
  <c r="BR1697" i="3" l="1"/>
  <c r="AU1697" i="3"/>
  <c r="AV1697" i="3" s="1"/>
  <c r="AT1696" i="3"/>
  <c r="AV1696" i="3"/>
  <c r="BM144" i="3"/>
  <c r="BL144" i="3"/>
  <c r="BQ1698" i="3"/>
  <c r="BO1699" i="3"/>
  <c r="AR1700" i="3"/>
  <c r="AS1701" i="3"/>
  <c r="AS1697" i="1"/>
  <c r="AR1696" i="1"/>
  <c r="AT1697" i="3" l="1"/>
  <c r="AZ145" i="3"/>
  <c r="AW1696" i="3"/>
  <c r="BR1698" i="3"/>
  <c r="AU1698" i="3"/>
  <c r="AV1698" i="3" s="1"/>
  <c r="BA145" i="3"/>
  <c r="AW1697" i="3"/>
  <c r="BQ1699" i="3"/>
  <c r="BO1700" i="3"/>
  <c r="AS1702" i="3"/>
  <c r="AR1701" i="3"/>
  <c r="AS1698" i="1"/>
  <c r="AR1697" i="1"/>
  <c r="BR1699" i="3" l="1"/>
  <c r="AU1699" i="3"/>
  <c r="AV1699" i="3" s="1"/>
  <c r="BB145" i="3"/>
  <c r="AW1698" i="3"/>
  <c r="AT1698" i="3"/>
  <c r="BQ1700" i="3"/>
  <c r="BO1701" i="3"/>
  <c r="AR1702" i="3"/>
  <c r="AS1703" i="3"/>
  <c r="AS1699" i="1"/>
  <c r="AR1698" i="1"/>
  <c r="AT1699" i="3" l="1"/>
  <c r="BR1700" i="3"/>
  <c r="AU1700" i="3"/>
  <c r="BC145" i="3"/>
  <c r="AW1699" i="3"/>
  <c r="BO1702" i="3"/>
  <c r="BQ1701" i="3"/>
  <c r="AR1703" i="3"/>
  <c r="AS1704" i="3"/>
  <c r="AS1700" i="1"/>
  <c r="AR1699" i="1"/>
  <c r="BR1701" i="3" l="1"/>
  <c r="AU1701" i="3"/>
  <c r="AV1701" i="3" s="1"/>
  <c r="AV1700" i="3"/>
  <c r="AT1700" i="3"/>
  <c r="BO1703" i="3"/>
  <c r="BQ1702" i="3"/>
  <c r="AR1704" i="3"/>
  <c r="AS1705" i="3"/>
  <c r="AS1701" i="1"/>
  <c r="AR1700" i="1"/>
  <c r="BR1702" i="3" l="1"/>
  <c r="AU1702" i="3"/>
  <c r="BE145" i="3"/>
  <c r="AW1701" i="3"/>
  <c r="AT1701" i="3"/>
  <c r="BD145" i="3"/>
  <c r="AW1700" i="3"/>
  <c r="BQ1703" i="3"/>
  <c r="BO1704" i="3"/>
  <c r="AR1705" i="3"/>
  <c r="AS1706" i="3"/>
  <c r="AS1702" i="1"/>
  <c r="AR1701" i="1"/>
  <c r="BR1703" i="3" l="1"/>
  <c r="AU1703" i="3"/>
  <c r="AV1703" i="3" s="1"/>
  <c r="AT1702" i="3"/>
  <c r="AV1702" i="3"/>
  <c r="BO1705" i="3"/>
  <c r="BQ1704" i="3"/>
  <c r="AR1706" i="3"/>
  <c r="AS1707" i="3"/>
  <c r="AS1703" i="1"/>
  <c r="AR1702" i="1"/>
  <c r="AT1703" i="3" l="1"/>
  <c r="BF145" i="3"/>
  <c r="AW1702" i="3"/>
  <c r="BG145" i="3"/>
  <c r="AW1703" i="3"/>
  <c r="BR1704" i="3"/>
  <c r="AU1704" i="3"/>
  <c r="BO1706" i="3"/>
  <c r="BQ1705" i="3"/>
  <c r="AR1707" i="3"/>
  <c r="AS1708" i="3"/>
  <c r="AS1704" i="1"/>
  <c r="AR1703" i="1"/>
  <c r="BR1705" i="3" l="1"/>
  <c r="AU1705" i="3"/>
  <c r="AV1705" i="3" s="1"/>
  <c r="AV1704" i="3"/>
  <c r="AT1704" i="3"/>
  <c r="BQ1706" i="3"/>
  <c r="BO1707" i="3"/>
  <c r="AS1709" i="3"/>
  <c r="AR1708" i="3"/>
  <c r="AS1705" i="1"/>
  <c r="AR1704" i="1"/>
  <c r="AT1705" i="3" l="1"/>
  <c r="BR1706" i="3"/>
  <c r="AU1706" i="3"/>
  <c r="BI145" i="3"/>
  <c r="AW1705" i="3"/>
  <c r="BH145" i="3"/>
  <c r="AW1704" i="3"/>
  <c r="BQ1707" i="3"/>
  <c r="BO1708" i="3"/>
  <c r="AR1709" i="3"/>
  <c r="AS1710" i="3"/>
  <c r="AS1706" i="1"/>
  <c r="AR1705" i="1"/>
  <c r="BR1707" i="3" l="1"/>
  <c r="AU1707" i="3"/>
  <c r="AV1707" i="3" s="1"/>
  <c r="AV1706" i="3"/>
  <c r="AT1706" i="3"/>
  <c r="BQ1708" i="3"/>
  <c r="BO1709" i="3"/>
  <c r="AR1710" i="3"/>
  <c r="AS1711" i="3"/>
  <c r="AS1707" i="1"/>
  <c r="AR1706" i="1"/>
  <c r="AT1707" i="3" l="1"/>
  <c r="BJ145" i="3"/>
  <c r="AW1706" i="3"/>
  <c r="BK145" i="3"/>
  <c r="AW1707" i="3"/>
  <c r="BR1708" i="3"/>
  <c r="AU1708" i="3"/>
  <c r="BO1710" i="3"/>
  <c r="BQ1709" i="3"/>
  <c r="AR1711" i="3"/>
  <c r="AS1712" i="3"/>
  <c r="AS1708" i="1"/>
  <c r="AR1707" i="1"/>
  <c r="AV1708" i="3" l="1"/>
  <c r="AT1708" i="3"/>
  <c r="BR1709" i="3"/>
  <c r="AU1709" i="3"/>
  <c r="AV1709" i="3" s="1"/>
  <c r="BM145" i="3"/>
  <c r="BL145" i="3"/>
  <c r="BQ1710" i="3"/>
  <c r="BO1711" i="3"/>
  <c r="AR1712" i="3"/>
  <c r="AS1713" i="3"/>
  <c r="AS1709" i="1"/>
  <c r="AR1708" i="1"/>
  <c r="BR1710" i="3" l="1"/>
  <c r="AU1710" i="3"/>
  <c r="AV1710" i="3" s="1"/>
  <c r="BA146" i="3"/>
  <c r="AW1709" i="3"/>
  <c r="AT1709" i="3"/>
  <c r="AT1710" i="3" s="1"/>
  <c r="AZ146" i="3"/>
  <c r="AW1708" i="3"/>
  <c r="BQ1711" i="3"/>
  <c r="BO1712" i="3"/>
  <c r="AR1713" i="3"/>
  <c r="AS1714" i="3"/>
  <c r="AS1710" i="1"/>
  <c r="AR1709" i="1"/>
  <c r="BR1711" i="3" l="1"/>
  <c r="AU1711" i="3"/>
  <c r="AV1711" i="3" s="1"/>
  <c r="BB146" i="3"/>
  <c r="AW1710" i="3"/>
  <c r="BO1713" i="3"/>
  <c r="BQ1712" i="3"/>
  <c r="AR1714" i="3"/>
  <c r="AS1715" i="3"/>
  <c r="AS1711" i="1"/>
  <c r="AR1710" i="1"/>
  <c r="AT1711" i="3" l="1"/>
  <c r="BC146" i="3"/>
  <c r="AW1711" i="3"/>
  <c r="BR1712" i="3"/>
  <c r="AU1712" i="3"/>
  <c r="BO1714" i="3"/>
  <c r="BQ1713" i="3"/>
  <c r="AR1715" i="3"/>
  <c r="AS1716" i="3"/>
  <c r="AS1712" i="1"/>
  <c r="AR1711" i="1"/>
  <c r="BR1713" i="3" l="1"/>
  <c r="AU1713" i="3"/>
  <c r="AV1713" i="3" s="1"/>
  <c r="AT1712" i="3"/>
  <c r="AV1712" i="3"/>
  <c r="BQ1714" i="3"/>
  <c r="BO1715" i="3"/>
  <c r="AR1716" i="3"/>
  <c r="AS1717" i="3"/>
  <c r="AS1713" i="1"/>
  <c r="AR1712" i="1"/>
  <c r="AT1713" i="3" l="1"/>
  <c r="BR1714" i="3"/>
  <c r="AU1714" i="3"/>
  <c r="BE146" i="3"/>
  <c r="AW1713" i="3"/>
  <c r="BD146" i="3"/>
  <c r="AW1712" i="3"/>
  <c r="BO1716" i="3"/>
  <c r="BQ1715" i="3"/>
  <c r="AS1718" i="3"/>
  <c r="AR1717" i="3"/>
  <c r="AS1714" i="1"/>
  <c r="AR1713" i="1"/>
  <c r="BR1715" i="3" l="1"/>
  <c r="AU1715" i="3"/>
  <c r="AV1715" i="3" s="1"/>
  <c r="AV1714" i="3"/>
  <c r="AT1714" i="3"/>
  <c r="BQ1716" i="3"/>
  <c r="BO1717" i="3"/>
  <c r="AR1718" i="3"/>
  <c r="AS1719" i="3"/>
  <c r="AS1715" i="1"/>
  <c r="AR1714" i="1"/>
  <c r="AT1715" i="3" l="1"/>
  <c r="BR1716" i="3"/>
  <c r="AU1716" i="3"/>
  <c r="BF146" i="3"/>
  <c r="AW1714" i="3"/>
  <c r="BG146" i="3"/>
  <c r="AW1715" i="3"/>
  <c r="BQ1717" i="3"/>
  <c r="BO1718" i="3"/>
  <c r="AR1719" i="3"/>
  <c r="AS1720" i="3"/>
  <c r="AS1716" i="1"/>
  <c r="AR1715" i="1"/>
  <c r="BR1717" i="3" l="1"/>
  <c r="AU1717" i="3"/>
  <c r="AV1717" i="3" s="1"/>
  <c r="AT1716" i="3"/>
  <c r="AV1716" i="3"/>
  <c r="BQ1718" i="3"/>
  <c r="BO1719" i="3"/>
  <c r="AR1720" i="3"/>
  <c r="AS1721" i="3"/>
  <c r="AS1717" i="1"/>
  <c r="AR1716" i="1"/>
  <c r="AT1717" i="3" l="1"/>
  <c r="BH146" i="3"/>
  <c r="AW1716" i="3"/>
  <c r="BR1718" i="3"/>
  <c r="AU1718" i="3"/>
  <c r="BI146" i="3"/>
  <c r="AW1717" i="3"/>
  <c r="BO1720" i="3"/>
  <c r="BQ1719" i="3"/>
  <c r="AS1722" i="3"/>
  <c r="AR1721" i="3"/>
  <c r="AS1718" i="1"/>
  <c r="AR1717" i="1"/>
  <c r="BR1719" i="3" l="1"/>
  <c r="AU1719" i="3"/>
  <c r="AV1719" i="3" s="1"/>
  <c r="AT1718" i="3"/>
  <c r="AV1718" i="3"/>
  <c r="BQ1720" i="3"/>
  <c r="BO1721" i="3"/>
  <c r="AR1722" i="3"/>
  <c r="AS1723" i="3"/>
  <c r="AS1719" i="1"/>
  <c r="AR1718" i="1"/>
  <c r="AT1719" i="3" l="1"/>
  <c r="BR1720" i="3"/>
  <c r="AU1720" i="3"/>
  <c r="BJ146" i="3"/>
  <c r="AW1718" i="3"/>
  <c r="BK146" i="3"/>
  <c r="BL146" i="3" s="1"/>
  <c r="AW1719" i="3"/>
  <c r="BQ1721" i="3"/>
  <c r="BO1722" i="3"/>
  <c r="AR1723" i="3"/>
  <c r="AS1724" i="3"/>
  <c r="AS1720" i="1"/>
  <c r="AR1719" i="1"/>
  <c r="BR1721" i="3" l="1"/>
  <c r="AU1721" i="3"/>
  <c r="AV1721" i="3" s="1"/>
  <c r="AT1720" i="3"/>
  <c r="AV1720" i="3"/>
  <c r="BM146" i="3"/>
  <c r="BQ1722" i="3"/>
  <c r="BO1723" i="3"/>
  <c r="AS1725" i="3"/>
  <c r="AR1724" i="3"/>
  <c r="AS1721" i="1"/>
  <c r="AR1720" i="1"/>
  <c r="AT1721" i="3" l="1"/>
  <c r="BR1722" i="3"/>
  <c r="AU1722" i="3"/>
  <c r="AV1722" i="3" s="1"/>
  <c r="AZ147" i="3"/>
  <c r="AW1720" i="3"/>
  <c r="BA147" i="3"/>
  <c r="AW1721" i="3"/>
  <c r="BQ1723" i="3"/>
  <c r="BO1724" i="3"/>
  <c r="AR1725" i="3"/>
  <c r="AS1726" i="3"/>
  <c r="AS1722" i="1"/>
  <c r="AR1721" i="1"/>
  <c r="BB147" i="3" l="1"/>
  <c r="AW1722" i="3"/>
  <c r="BR1723" i="3"/>
  <c r="AU1723" i="3"/>
  <c r="AV1723" i="3" s="1"/>
  <c r="AT1722" i="3"/>
  <c r="BQ1724" i="3"/>
  <c r="BO1725" i="3"/>
  <c r="AR1726" i="3"/>
  <c r="AS1727" i="3"/>
  <c r="AS1723" i="1"/>
  <c r="AR1722" i="1"/>
  <c r="AT1723" i="3" l="1"/>
  <c r="BR1724" i="3"/>
  <c r="AU1724" i="3"/>
  <c r="BC147" i="3"/>
  <c r="AW1723" i="3"/>
  <c r="BQ1725" i="3"/>
  <c r="BO1726" i="3"/>
  <c r="AR1727" i="3"/>
  <c r="AS1728" i="3"/>
  <c r="AS1724" i="1"/>
  <c r="AR1723" i="1"/>
  <c r="BR1725" i="3" l="1"/>
  <c r="AU1725" i="3"/>
  <c r="AV1725" i="3" s="1"/>
  <c r="AV1724" i="3"/>
  <c r="AT1724" i="3"/>
  <c r="BQ1726" i="3"/>
  <c r="BO1727" i="3"/>
  <c r="AS1729" i="3"/>
  <c r="AR1728" i="3"/>
  <c r="AS1725" i="1"/>
  <c r="AR1724" i="1"/>
  <c r="AT1725" i="3" l="1"/>
  <c r="BR1726" i="3"/>
  <c r="AU1726" i="3"/>
  <c r="AV1726" i="3" s="1"/>
  <c r="BD147" i="3"/>
  <c r="AW1724" i="3"/>
  <c r="BE147" i="3"/>
  <c r="AW1725" i="3"/>
  <c r="BO1728" i="3"/>
  <c r="BQ1727" i="3"/>
  <c r="AR1729" i="3"/>
  <c r="AS1730" i="3"/>
  <c r="AS1726" i="1"/>
  <c r="AR1725" i="1"/>
  <c r="BF147" i="3" l="1"/>
  <c r="AW1726" i="3"/>
  <c r="BR1727" i="3"/>
  <c r="AU1727" i="3"/>
  <c r="AV1727" i="3" s="1"/>
  <c r="AT1726" i="3"/>
  <c r="BO1729" i="3"/>
  <c r="BQ1728" i="3"/>
  <c r="AR1730" i="3"/>
  <c r="AS1731" i="3"/>
  <c r="AS1727" i="1"/>
  <c r="AR1726" i="1"/>
  <c r="AT1727" i="3" l="1"/>
  <c r="BG147" i="3"/>
  <c r="AW1727" i="3"/>
  <c r="BR1728" i="3"/>
  <c r="AU1728" i="3"/>
  <c r="BO1730" i="3"/>
  <c r="BQ1729" i="3"/>
  <c r="AR1731" i="3"/>
  <c r="AS1732" i="3"/>
  <c r="AS1728" i="1"/>
  <c r="AR1727" i="1"/>
  <c r="BR1729" i="3" l="1"/>
  <c r="AU1729" i="3"/>
  <c r="AV1729" i="3" s="1"/>
  <c r="AT1728" i="3"/>
  <c r="AV1728" i="3"/>
  <c r="BO1731" i="3"/>
  <c r="BQ1730" i="3"/>
  <c r="AR1732" i="3"/>
  <c r="AS1733" i="3"/>
  <c r="AS1729" i="1"/>
  <c r="AR1728" i="1"/>
  <c r="AT1729" i="3" l="1"/>
  <c r="BH147" i="3"/>
  <c r="AW1728" i="3"/>
  <c r="BI147" i="3"/>
  <c r="AW1729" i="3"/>
  <c r="BR1730" i="3"/>
  <c r="AU1730" i="3"/>
  <c r="AV1730" i="3" s="1"/>
  <c r="BQ1731" i="3"/>
  <c r="BO1732" i="3"/>
  <c r="AS1734" i="3"/>
  <c r="AR1733" i="3"/>
  <c r="AS1730" i="1"/>
  <c r="AR1729" i="1"/>
  <c r="BR1731" i="3" l="1"/>
  <c r="AU1731" i="3"/>
  <c r="AV1731" i="3" s="1"/>
  <c r="AT1730" i="3"/>
  <c r="BJ147" i="3"/>
  <c r="AW1730" i="3"/>
  <c r="BQ1732" i="3"/>
  <c r="BO1733" i="3"/>
  <c r="AR1734" i="3"/>
  <c r="AS1735" i="3"/>
  <c r="AS1731" i="1"/>
  <c r="AR1730" i="1"/>
  <c r="AT1731" i="3" l="1"/>
  <c r="BR1732" i="3"/>
  <c r="AU1732" i="3"/>
  <c r="BK147" i="3"/>
  <c r="AW1731" i="3"/>
  <c r="BO1734" i="3"/>
  <c r="BQ1733" i="3"/>
  <c r="AR1735" i="3"/>
  <c r="AS1736" i="3"/>
  <c r="AS1732" i="1"/>
  <c r="AR1731" i="1"/>
  <c r="BL147" i="3" l="1"/>
  <c r="BM147" i="3"/>
  <c r="BR1733" i="3"/>
  <c r="AU1733" i="3"/>
  <c r="AV1733" i="3" s="1"/>
  <c r="AV1732" i="3"/>
  <c r="AT1732" i="3"/>
  <c r="BQ1734" i="3"/>
  <c r="BO1735" i="3"/>
  <c r="AR1736" i="3"/>
  <c r="AS1737" i="3"/>
  <c r="AS1733" i="1"/>
  <c r="AR1732" i="1"/>
  <c r="AT1733" i="3" l="1"/>
  <c r="AZ148" i="3"/>
  <c r="AW1732" i="3"/>
  <c r="BR1734" i="3"/>
  <c r="AU1734" i="3"/>
  <c r="BA148" i="3"/>
  <c r="AW1733" i="3"/>
  <c r="BO1736" i="3"/>
  <c r="BQ1735" i="3"/>
  <c r="AS1738" i="3"/>
  <c r="AR1737" i="3"/>
  <c r="AS1734" i="1"/>
  <c r="AR1733" i="1"/>
  <c r="BR1735" i="3" l="1"/>
  <c r="AU1735" i="3"/>
  <c r="AV1735" i="3" s="1"/>
  <c r="AV1734" i="3"/>
  <c r="AT1734" i="3"/>
  <c r="BQ1736" i="3"/>
  <c r="BO1737" i="3"/>
  <c r="AR1738" i="3"/>
  <c r="AS1739" i="3"/>
  <c r="AS1735" i="1"/>
  <c r="AR1734" i="1"/>
  <c r="BC148" i="3" l="1"/>
  <c r="AW1735" i="3"/>
  <c r="BR1736" i="3"/>
  <c r="AU1736" i="3"/>
  <c r="AV1736" i="3" s="1"/>
  <c r="AT1735" i="3"/>
  <c r="BB148" i="3"/>
  <c r="AW1734" i="3"/>
  <c r="BO1738" i="3"/>
  <c r="BQ1737" i="3"/>
  <c r="AR1739" i="3"/>
  <c r="AS1740" i="3"/>
  <c r="AS1736" i="1"/>
  <c r="AR1735" i="1"/>
  <c r="AT1736" i="3" l="1"/>
  <c r="BD148" i="3"/>
  <c r="AW1736" i="3"/>
  <c r="BR1737" i="3"/>
  <c r="AU1737" i="3"/>
  <c r="AV1737" i="3" s="1"/>
  <c r="BQ1738" i="3"/>
  <c r="BO1739" i="3"/>
  <c r="AS1741" i="3"/>
  <c r="AR1740" i="3"/>
  <c r="AS1737" i="1"/>
  <c r="AR1736" i="1"/>
  <c r="BR1738" i="3" l="1"/>
  <c r="AU1738" i="3"/>
  <c r="AT1737" i="3"/>
  <c r="BE148" i="3"/>
  <c r="AW1737" i="3"/>
  <c r="BQ1739" i="3"/>
  <c r="BO1740" i="3"/>
  <c r="AR1741" i="3"/>
  <c r="AS1742" i="3"/>
  <c r="AS1738" i="1"/>
  <c r="AR1737" i="1"/>
  <c r="BR1739" i="3" l="1"/>
  <c r="AU1739" i="3"/>
  <c r="AV1739" i="3" s="1"/>
  <c r="AT1738" i="3"/>
  <c r="AV1738" i="3"/>
  <c r="BQ1740" i="3"/>
  <c r="BO1741" i="3"/>
  <c r="AR1742" i="3"/>
  <c r="AS1743" i="3"/>
  <c r="AS1739" i="1"/>
  <c r="AR1738" i="1"/>
  <c r="AT1739" i="3" l="1"/>
  <c r="BR1740" i="3"/>
  <c r="AU1740" i="3"/>
  <c r="AV1740" i="3" s="1"/>
  <c r="BF148" i="3"/>
  <c r="AW1738" i="3"/>
  <c r="BG148" i="3"/>
  <c r="AW1739" i="3"/>
  <c r="BQ1741" i="3"/>
  <c r="BO1742" i="3"/>
  <c r="AR1743" i="3"/>
  <c r="AS1744" i="3"/>
  <c r="AS1740" i="1"/>
  <c r="AR1739" i="1"/>
  <c r="AT1740" i="3" l="1"/>
  <c r="BR1741" i="3"/>
  <c r="AU1741" i="3"/>
  <c r="AV1741" i="3" s="1"/>
  <c r="BH148" i="3"/>
  <c r="AW1740" i="3"/>
  <c r="BQ1742" i="3"/>
  <c r="BO1743" i="3"/>
  <c r="AS1745" i="3"/>
  <c r="AR1744" i="3"/>
  <c r="AS1741" i="1"/>
  <c r="AR1740" i="1"/>
  <c r="BR1742" i="3" l="1"/>
  <c r="AU1742" i="3"/>
  <c r="AT1741" i="3"/>
  <c r="BI148" i="3"/>
  <c r="AW1741" i="3"/>
  <c r="BQ1743" i="3"/>
  <c r="BO1744" i="3"/>
  <c r="AR1745" i="3"/>
  <c r="AS1746" i="3"/>
  <c r="AS1742" i="1"/>
  <c r="AR1741" i="1"/>
  <c r="BR1743" i="3" l="1"/>
  <c r="AU1743" i="3"/>
  <c r="AV1743" i="3" s="1"/>
  <c r="AV1742" i="3"/>
  <c r="AT1742" i="3"/>
  <c r="BO1745" i="3"/>
  <c r="BQ1744" i="3"/>
  <c r="AR1746" i="3"/>
  <c r="AS1747" i="3"/>
  <c r="AS1743" i="1"/>
  <c r="AR1742" i="1"/>
  <c r="AT1743" i="3" l="1"/>
  <c r="BR1744" i="3"/>
  <c r="AU1744" i="3"/>
  <c r="AV1744" i="3" s="1"/>
  <c r="BK148" i="3"/>
  <c r="AW1743" i="3"/>
  <c r="BJ148" i="3"/>
  <c r="AW1742" i="3"/>
  <c r="BQ1745" i="3"/>
  <c r="BO1746" i="3"/>
  <c r="AR1747" i="3"/>
  <c r="AS1748" i="3"/>
  <c r="AS1744" i="1"/>
  <c r="AR1743" i="1"/>
  <c r="AT1744" i="3" l="1"/>
  <c r="BR1745" i="3"/>
  <c r="AU1745" i="3"/>
  <c r="AV1745" i="3" s="1"/>
  <c r="BL148" i="3"/>
  <c r="BM148" i="3"/>
  <c r="AZ149" i="3"/>
  <c r="AW1744" i="3"/>
  <c r="BQ1746" i="3"/>
  <c r="BO1747" i="3"/>
  <c r="AR1748" i="3"/>
  <c r="AS1749" i="3"/>
  <c r="AS1745" i="1"/>
  <c r="AR1744" i="1"/>
  <c r="BR1746" i="3" l="1"/>
  <c r="AU1746" i="3"/>
  <c r="BA149" i="3"/>
  <c r="AW1745" i="3"/>
  <c r="AT1745" i="3"/>
  <c r="BO1748" i="3"/>
  <c r="BQ1747" i="3"/>
  <c r="AS1750" i="3"/>
  <c r="AR1749" i="3"/>
  <c r="AS1746" i="1"/>
  <c r="AR1745" i="1"/>
  <c r="AV1746" i="3" l="1"/>
  <c r="AT1746" i="3"/>
  <c r="BR1747" i="3"/>
  <c r="AU1747" i="3"/>
  <c r="AV1747" i="3" s="1"/>
  <c r="BQ1748" i="3"/>
  <c r="BO1749" i="3"/>
  <c r="AR1750" i="3"/>
  <c r="AS1751" i="3"/>
  <c r="AS1747" i="1"/>
  <c r="AR1746" i="1"/>
  <c r="BR1748" i="3" l="1"/>
  <c r="AU1748" i="3"/>
  <c r="AV1748" i="3" s="1"/>
  <c r="AT1747" i="3"/>
  <c r="BB149" i="3"/>
  <c r="AW1746" i="3"/>
  <c r="BC149" i="3"/>
  <c r="AW1747" i="3"/>
  <c r="BQ1749" i="3"/>
  <c r="BO1750" i="3"/>
  <c r="AR1751" i="3"/>
  <c r="AS1752" i="3"/>
  <c r="AS1748" i="1"/>
  <c r="AR1747" i="1"/>
  <c r="BR1749" i="3" l="1"/>
  <c r="AU1749" i="3"/>
  <c r="AV1749" i="3" s="1"/>
  <c r="AT1748" i="3"/>
  <c r="BD149" i="3"/>
  <c r="AW1748" i="3"/>
  <c r="BO1751" i="3"/>
  <c r="BQ1750" i="3"/>
  <c r="AR1752" i="3"/>
  <c r="AS1753" i="3"/>
  <c r="AS1749" i="1"/>
  <c r="AR1748" i="1"/>
  <c r="AT1749" i="3" l="1"/>
  <c r="BE149" i="3"/>
  <c r="AW1749" i="3"/>
  <c r="BR1750" i="3"/>
  <c r="AU1750" i="3"/>
  <c r="BO1752" i="3"/>
  <c r="BQ1751" i="3"/>
  <c r="AS1754" i="3"/>
  <c r="AR1753" i="3"/>
  <c r="AS1750" i="1"/>
  <c r="AR1749" i="1"/>
  <c r="BR1751" i="3" l="1"/>
  <c r="AU1751" i="3"/>
  <c r="AV1751" i="3" s="1"/>
  <c r="AT1750" i="3"/>
  <c r="AV1750" i="3"/>
  <c r="BO1753" i="3"/>
  <c r="BQ1752" i="3"/>
  <c r="AR1754" i="3"/>
  <c r="AS1755" i="3"/>
  <c r="AS1751" i="1"/>
  <c r="AR1750" i="1"/>
  <c r="AT1751" i="3" l="1"/>
  <c r="BF149" i="3"/>
  <c r="AW1750" i="3"/>
  <c r="BR1752" i="3"/>
  <c r="AU1752" i="3"/>
  <c r="AV1752" i="3" s="1"/>
  <c r="BG149" i="3"/>
  <c r="AW1751" i="3"/>
  <c r="BO1754" i="3"/>
  <c r="BQ1753" i="3"/>
  <c r="AR1755" i="3"/>
  <c r="AS1756" i="3"/>
  <c r="AS1752" i="1"/>
  <c r="AR1751" i="1"/>
  <c r="BH149" i="3" l="1"/>
  <c r="AW1752" i="3"/>
  <c r="BR1753" i="3"/>
  <c r="AU1753" i="3"/>
  <c r="AV1753" i="3" s="1"/>
  <c r="AT1752" i="3"/>
  <c r="BQ1754" i="3"/>
  <c r="BO1755" i="3"/>
  <c r="AS1757" i="3"/>
  <c r="AR1756" i="3"/>
  <c r="AS1753" i="1"/>
  <c r="AR1752" i="1"/>
  <c r="AT1753" i="3" l="1"/>
  <c r="BR1754" i="3"/>
  <c r="AU1754" i="3"/>
  <c r="BI149" i="3"/>
  <c r="AW1753" i="3"/>
  <c r="BO1756" i="3"/>
  <c r="BQ1755" i="3"/>
  <c r="AR1757" i="3"/>
  <c r="AS1758" i="3"/>
  <c r="AS1754" i="1"/>
  <c r="AR1753" i="1"/>
  <c r="BR1755" i="3" l="1"/>
  <c r="AU1755" i="3"/>
  <c r="AV1755" i="3" s="1"/>
  <c r="AT1754" i="3"/>
  <c r="AV1754" i="3"/>
  <c r="BO1757" i="3"/>
  <c r="BQ1756" i="3"/>
  <c r="AR1758" i="3"/>
  <c r="AS1759" i="3"/>
  <c r="AS1755" i="1"/>
  <c r="AR1754" i="1"/>
  <c r="AT1755" i="3" l="1"/>
  <c r="BR1756" i="3"/>
  <c r="AU1756" i="3"/>
  <c r="AV1756" i="3" s="1"/>
  <c r="BJ149" i="3"/>
  <c r="AW1754" i="3"/>
  <c r="AT1756" i="3"/>
  <c r="BK149" i="3"/>
  <c r="AW1755" i="3"/>
  <c r="BO1758" i="3"/>
  <c r="BQ1757" i="3"/>
  <c r="AR1759" i="3"/>
  <c r="AS1760" i="3"/>
  <c r="AS1756" i="1"/>
  <c r="AR1755" i="1"/>
  <c r="BL149" i="3" l="1"/>
  <c r="BM149" i="3"/>
  <c r="AZ150" i="3"/>
  <c r="AW1756" i="3"/>
  <c r="BR1757" i="3"/>
  <c r="AU1757" i="3"/>
  <c r="AV1757" i="3" s="1"/>
  <c r="BO1759" i="3"/>
  <c r="BQ1758" i="3"/>
  <c r="AS1761" i="3"/>
  <c r="AR1760" i="3"/>
  <c r="AS1757" i="1"/>
  <c r="AR1756" i="1"/>
  <c r="BA150" i="3" l="1"/>
  <c r="AW1757" i="3"/>
  <c r="AT1757" i="3"/>
  <c r="BR1758" i="3"/>
  <c r="AU1758" i="3"/>
  <c r="BO1760" i="3"/>
  <c r="BQ1759" i="3"/>
  <c r="AR1761" i="3"/>
  <c r="AS1762" i="3"/>
  <c r="AS1758" i="1"/>
  <c r="AR1757" i="1"/>
  <c r="BR1759" i="3" l="1"/>
  <c r="AU1759" i="3"/>
  <c r="AV1759" i="3" s="1"/>
  <c r="AT1758" i="3"/>
  <c r="AV1758" i="3"/>
  <c r="BQ1760" i="3"/>
  <c r="BO1761" i="3"/>
  <c r="AR1762" i="3"/>
  <c r="AS1763" i="3"/>
  <c r="AS1759" i="1"/>
  <c r="AR1758" i="1"/>
  <c r="AT1759" i="3" l="1"/>
  <c r="BB150" i="3"/>
  <c r="AW1758" i="3"/>
  <c r="BC150" i="3"/>
  <c r="AW1759" i="3"/>
  <c r="BR1760" i="3"/>
  <c r="AU1760" i="3"/>
  <c r="BO1762" i="3"/>
  <c r="BQ1761" i="3"/>
  <c r="AR1763" i="3"/>
  <c r="AS1764" i="3"/>
  <c r="AS1760" i="1"/>
  <c r="AR1759" i="1"/>
  <c r="AT1760" i="3" l="1"/>
  <c r="AV1760" i="3"/>
  <c r="BR1761" i="3"/>
  <c r="AU1761" i="3"/>
  <c r="AV1761" i="3" s="1"/>
  <c r="BQ1762" i="3"/>
  <c r="BO1763" i="3"/>
  <c r="AR1764" i="3"/>
  <c r="AS1765" i="3"/>
  <c r="AS1761" i="1"/>
  <c r="AR1760" i="1"/>
  <c r="BR1762" i="3" l="1"/>
  <c r="AU1762" i="3"/>
  <c r="AV1762" i="3" s="1"/>
  <c r="BD150" i="3"/>
  <c r="AW1760" i="3"/>
  <c r="BE150" i="3"/>
  <c r="AW1761" i="3"/>
  <c r="AT1761" i="3"/>
  <c r="AT1762" i="3" s="1"/>
  <c r="BO1764" i="3"/>
  <c r="BQ1763" i="3"/>
  <c r="AS1766" i="3"/>
  <c r="AR1765" i="3"/>
  <c r="AS1762" i="1"/>
  <c r="AR1761" i="1"/>
  <c r="BF150" i="3" l="1"/>
  <c r="AW1762" i="3"/>
  <c r="BR1763" i="3"/>
  <c r="AU1763" i="3"/>
  <c r="AV1763" i="3" s="1"/>
  <c r="BO1765" i="3"/>
  <c r="BQ1764" i="3"/>
  <c r="AR1766" i="3"/>
  <c r="AS1767" i="3"/>
  <c r="AS1763" i="1"/>
  <c r="AR1762" i="1"/>
  <c r="BG150" i="3" l="1"/>
  <c r="AW1763" i="3"/>
  <c r="AT1763" i="3"/>
  <c r="BR1764" i="3"/>
  <c r="AU1764" i="3"/>
  <c r="BO1766" i="3"/>
  <c r="BQ1765" i="3"/>
  <c r="AR1767" i="3"/>
  <c r="AS1768" i="3"/>
  <c r="AS1764" i="1"/>
  <c r="AR1763" i="1"/>
  <c r="AV1764" i="3" l="1"/>
  <c r="AT1764" i="3"/>
  <c r="BR1765" i="3"/>
  <c r="AU1765" i="3"/>
  <c r="AV1765" i="3" s="1"/>
  <c r="BQ1766" i="3"/>
  <c r="BO1767" i="3"/>
  <c r="AR1768" i="3"/>
  <c r="AS1769" i="3"/>
  <c r="AS1765" i="1"/>
  <c r="AR1764" i="1"/>
  <c r="BR1766" i="3" l="1"/>
  <c r="AU1766" i="3"/>
  <c r="AV1766" i="3" s="1"/>
  <c r="AT1765" i="3"/>
  <c r="BI150" i="3"/>
  <c r="AW1765" i="3"/>
  <c r="BH150" i="3"/>
  <c r="AW1764" i="3"/>
  <c r="BQ1767" i="3"/>
  <c r="BO1768" i="3"/>
  <c r="AS1770" i="3"/>
  <c r="AR1769" i="3"/>
  <c r="AS1766" i="1"/>
  <c r="AR1765" i="1"/>
  <c r="AT1766" i="3" l="1"/>
  <c r="BR1767" i="3"/>
  <c r="AU1767" i="3"/>
  <c r="AV1767" i="3" s="1"/>
  <c r="BJ150" i="3"/>
  <c r="AW1766" i="3"/>
  <c r="BQ1768" i="3"/>
  <c r="BO1769" i="3"/>
  <c r="AR1770" i="3"/>
  <c r="AS1771" i="3"/>
  <c r="AS1767" i="1"/>
  <c r="AR1766" i="1"/>
  <c r="BR1768" i="3" l="1"/>
  <c r="AU1768" i="3"/>
  <c r="BK150" i="3"/>
  <c r="BM150" i="3" s="1"/>
  <c r="AW1767" i="3"/>
  <c r="AT1767" i="3"/>
  <c r="BQ1769" i="3"/>
  <c r="BO1770" i="3"/>
  <c r="AR1771" i="3"/>
  <c r="AS1772" i="3"/>
  <c r="AS1768" i="1"/>
  <c r="AR1767" i="1"/>
  <c r="BL150" i="3" l="1"/>
  <c r="BR1769" i="3"/>
  <c r="AU1769" i="3"/>
  <c r="AV1769" i="3" s="1"/>
  <c r="AT1768" i="3"/>
  <c r="AV1768" i="3"/>
  <c r="BO1771" i="3"/>
  <c r="BQ1770" i="3"/>
  <c r="AS1773" i="3"/>
  <c r="AR1772" i="3"/>
  <c r="AS1769" i="1"/>
  <c r="AR1768" i="1"/>
  <c r="AT1769" i="3" l="1"/>
  <c r="BR1770" i="3"/>
  <c r="AU1770" i="3"/>
  <c r="AV1770" i="3" s="1"/>
  <c r="AZ151" i="3"/>
  <c r="AW1768" i="3"/>
  <c r="BA151" i="3"/>
  <c r="AW1769" i="3"/>
  <c r="BQ1771" i="3"/>
  <c r="BO1772" i="3"/>
  <c r="AR1773" i="3"/>
  <c r="AS1774" i="3"/>
  <c r="AS1770" i="1"/>
  <c r="AR1769" i="1"/>
  <c r="AT1770" i="3" l="1"/>
  <c r="BR1771" i="3"/>
  <c r="AU1771" i="3"/>
  <c r="AV1771" i="3" s="1"/>
  <c r="BB151" i="3"/>
  <c r="AW1770" i="3"/>
  <c r="BO1773" i="3"/>
  <c r="BQ1772" i="3"/>
  <c r="AR1774" i="3"/>
  <c r="AS1775" i="3"/>
  <c r="AS1771" i="1"/>
  <c r="AR1770" i="1"/>
  <c r="BR1772" i="3" l="1"/>
  <c r="AU1772" i="3"/>
  <c r="BC151" i="3"/>
  <c r="AW1771" i="3"/>
  <c r="AT1771" i="3"/>
  <c r="BQ1773" i="3"/>
  <c r="BO1774" i="3"/>
  <c r="AR1775" i="3"/>
  <c r="AS1776" i="3"/>
  <c r="AS1772" i="1"/>
  <c r="AR1771" i="1"/>
  <c r="AT1772" i="3" l="1"/>
  <c r="AV1772" i="3"/>
  <c r="BR1773" i="3"/>
  <c r="AU1773" i="3"/>
  <c r="AV1773" i="3" s="1"/>
  <c r="BQ1774" i="3"/>
  <c r="BO1775" i="3"/>
  <c r="AS1777" i="3"/>
  <c r="AR1776" i="3"/>
  <c r="AS1773" i="1"/>
  <c r="AR1772" i="1"/>
  <c r="BR1774" i="3" l="1"/>
  <c r="AU1774" i="3"/>
  <c r="AV1774" i="3" s="1"/>
  <c r="BD151" i="3"/>
  <c r="AW1772" i="3"/>
  <c r="AT1773" i="3"/>
  <c r="BE151" i="3"/>
  <c r="AW1773" i="3"/>
  <c r="BO1776" i="3"/>
  <c r="BQ1775" i="3"/>
  <c r="AR1777" i="3"/>
  <c r="AS1778" i="3"/>
  <c r="AS1774" i="1"/>
  <c r="AR1773" i="1"/>
  <c r="AT1774" i="3" l="1"/>
  <c r="BF151" i="3"/>
  <c r="AW1774" i="3"/>
  <c r="BR1775" i="3"/>
  <c r="AU1775" i="3"/>
  <c r="AV1775" i="3" s="1"/>
  <c r="BO1777" i="3"/>
  <c r="BQ1776" i="3"/>
  <c r="AR1778" i="3"/>
  <c r="AS1779" i="3"/>
  <c r="AS1775" i="1"/>
  <c r="AR1774" i="1"/>
  <c r="BR1776" i="3" l="1"/>
  <c r="AU1776" i="3"/>
  <c r="BG151" i="3"/>
  <c r="AW1775" i="3"/>
  <c r="AT1775" i="3"/>
  <c r="BO1778" i="3"/>
  <c r="BQ1777" i="3"/>
  <c r="AR1779" i="3"/>
  <c r="AS1780" i="3"/>
  <c r="AS1776" i="1"/>
  <c r="AR1775" i="1"/>
  <c r="BR1777" i="3" l="1"/>
  <c r="AU1777" i="3"/>
  <c r="AV1777" i="3" s="1"/>
  <c r="AV1776" i="3"/>
  <c r="AT1776" i="3"/>
  <c r="BO1779" i="3"/>
  <c r="BQ1778" i="3"/>
  <c r="AR1780" i="3"/>
  <c r="AS1781" i="3"/>
  <c r="AS1777" i="1"/>
  <c r="AR1776" i="1"/>
  <c r="BR1778" i="3" l="1"/>
  <c r="AU1778" i="3"/>
  <c r="AV1778" i="3" s="1"/>
  <c r="BH151" i="3"/>
  <c r="AW1776" i="3"/>
  <c r="BI151" i="3"/>
  <c r="AW1777" i="3"/>
  <c r="AT1777" i="3"/>
  <c r="AT1778" i="3" s="1"/>
  <c r="BO1780" i="3"/>
  <c r="BQ1779" i="3"/>
  <c r="AS1782" i="3"/>
  <c r="AR1781" i="3"/>
  <c r="AS1778" i="1"/>
  <c r="AR1777" i="1"/>
  <c r="BJ151" i="3" l="1"/>
  <c r="AW1778" i="3"/>
  <c r="BR1779" i="3"/>
  <c r="AU1779" i="3"/>
  <c r="AV1779" i="3" s="1"/>
  <c r="BQ1780" i="3"/>
  <c r="BO1781" i="3"/>
  <c r="AR1782" i="3"/>
  <c r="AS1783" i="3"/>
  <c r="AS1779" i="1"/>
  <c r="AR1778" i="1"/>
  <c r="BK151" i="3" l="1"/>
  <c r="BM151" i="3" s="1"/>
  <c r="AW1779" i="3"/>
  <c r="BR1780" i="3"/>
  <c r="AU1780" i="3"/>
  <c r="AT1779" i="3"/>
  <c r="BO1782" i="3"/>
  <c r="BQ1781" i="3"/>
  <c r="AR1783" i="3"/>
  <c r="AS1784" i="3"/>
  <c r="AS1780" i="1"/>
  <c r="AR1779" i="1"/>
  <c r="BL151" i="3" l="1"/>
  <c r="AV1780" i="3"/>
  <c r="AT1780" i="3"/>
  <c r="BR1781" i="3"/>
  <c r="AU1781" i="3"/>
  <c r="AV1781" i="3" s="1"/>
  <c r="BQ1782" i="3"/>
  <c r="BO1783" i="3"/>
  <c r="AR1784" i="3"/>
  <c r="AS1785" i="3"/>
  <c r="AS1781" i="1"/>
  <c r="AR1780" i="1"/>
  <c r="BA152" i="3" l="1"/>
  <c r="AW1781" i="3"/>
  <c r="AT1781" i="3"/>
  <c r="BR1782" i="3"/>
  <c r="AU1782" i="3"/>
  <c r="AV1782" i="3" s="1"/>
  <c r="AZ152" i="3"/>
  <c r="AW1780" i="3"/>
  <c r="BO1784" i="3"/>
  <c r="BQ1783" i="3"/>
  <c r="AS1786" i="3"/>
  <c r="AR1785" i="3"/>
  <c r="AS1782" i="1"/>
  <c r="AR1781" i="1"/>
  <c r="AT1782" i="3" l="1"/>
  <c r="BB152" i="3"/>
  <c r="AW1782" i="3"/>
  <c r="BR1783" i="3"/>
  <c r="AU1783" i="3"/>
  <c r="AV1783" i="3" s="1"/>
  <c r="BO1785" i="3"/>
  <c r="BQ1784" i="3"/>
  <c r="AR1786" i="3"/>
  <c r="AS1787" i="3"/>
  <c r="AS1783" i="1"/>
  <c r="AR1782" i="1"/>
  <c r="BC152" i="3" l="1"/>
  <c r="AW1783" i="3"/>
  <c r="BR1784" i="3"/>
  <c r="AU1784" i="3"/>
  <c r="AT1783" i="3"/>
  <c r="BO1786" i="3"/>
  <c r="BQ1785" i="3"/>
  <c r="AR1787" i="3"/>
  <c r="AS1788" i="3"/>
  <c r="AS1784" i="1"/>
  <c r="AR1783" i="1"/>
  <c r="BR1785" i="3" l="1"/>
  <c r="AU1785" i="3"/>
  <c r="AV1785" i="3" s="1"/>
  <c r="AV1784" i="3"/>
  <c r="AT1784" i="3"/>
  <c r="BO1787" i="3"/>
  <c r="BQ1786" i="3"/>
  <c r="AS1789" i="3"/>
  <c r="AR1788" i="3"/>
  <c r="AS1785" i="1"/>
  <c r="AR1784" i="1"/>
  <c r="BE152" i="3" l="1"/>
  <c r="AW1785" i="3"/>
  <c r="BR1786" i="3"/>
  <c r="AU1786" i="3"/>
  <c r="AV1786" i="3" s="1"/>
  <c r="BD152" i="3"/>
  <c r="AW1784" i="3"/>
  <c r="AT1785" i="3"/>
  <c r="BO1788" i="3"/>
  <c r="BQ1787" i="3"/>
  <c r="AR1789" i="3"/>
  <c r="AS1790" i="3"/>
  <c r="AS1786" i="1"/>
  <c r="AR1785" i="1"/>
  <c r="AT1786" i="3" l="1"/>
  <c r="BF152" i="3"/>
  <c r="AW1786" i="3"/>
  <c r="BR1787" i="3"/>
  <c r="AU1787" i="3"/>
  <c r="AV1787" i="3" s="1"/>
  <c r="BO1789" i="3"/>
  <c r="BQ1788" i="3"/>
  <c r="AR1790" i="3"/>
  <c r="AS1791" i="3"/>
  <c r="AS1787" i="1"/>
  <c r="AR1786" i="1"/>
  <c r="BR1788" i="3" l="1"/>
  <c r="AU1788" i="3"/>
  <c r="BG152" i="3"/>
  <c r="AW1787" i="3"/>
  <c r="AT1787" i="3"/>
  <c r="BQ1789" i="3"/>
  <c r="BO1790" i="3"/>
  <c r="AR1791" i="3"/>
  <c r="AS1792" i="3"/>
  <c r="AS1788" i="1"/>
  <c r="AR1787" i="1"/>
  <c r="BR1789" i="3" l="1"/>
  <c r="AU1789" i="3"/>
  <c r="AV1789" i="3" s="1"/>
  <c r="AV1788" i="3"/>
  <c r="AT1788" i="3"/>
  <c r="BQ1790" i="3"/>
  <c r="BO1791" i="3"/>
  <c r="AS1793" i="3"/>
  <c r="AR1792" i="3"/>
  <c r="AS1789" i="1"/>
  <c r="AR1788" i="1"/>
  <c r="AT1789" i="3" l="1"/>
  <c r="BR1790" i="3"/>
  <c r="AU1790" i="3"/>
  <c r="AV1790" i="3" s="1"/>
  <c r="BI152" i="3"/>
  <c r="AW1789" i="3"/>
  <c r="BH152" i="3"/>
  <c r="AW1788" i="3"/>
  <c r="BO1792" i="3"/>
  <c r="BQ1791" i="3"/>
  <c r="AR1793" i="3"/>
  <c r="AS1794" i="3"/>
  <c r="AS1790" i="1"/>
  <c r="AR1789" i="1"/>
  <c r="AT1790" i="3" l="1"/>
  <c r="BJ152" i="3"/>
  <c r="AW1790" i="3"/>
  <c r="BR1791" i="3"/>
  <c r="AU1791" i="3"/>
  <c r="AV1791" i="3" s="1"/>
  <c r="BQ1792" i="3"/>
  <c r="BO1793" i="3"/>
  <c r="AR1794" i="3"/>
  <c r="AS1795" i="3"/>
  <c r="AS1791" i="1"/>
  <c r="AR1790" i="1"/>
  <c r="BR1792" i="3" l="1"/>
  <c r="AU1792" i="3"/>
  <c r="AT1791" i="3"/>
  <c r="BK152" i="3"/>
  <c r="BM152" i="3" s="1"/>
  <c r="AW1791" i="3"/>
  <c r="BQ1793" i="3"/>
  <c r="BO1794" i="3"/>
  <c r="AR1795" i="3"/>
  <c r="AS1796" i="3"/>
  <c r="AS1792" i="1"/>
  <c r="AR1791" i="1"/>
  <c r="BL152" i="3" l="1"/>
  <c r="BR1793" i="3"/>
  <c r="AU1793" i="3"/>
  <c r="AV1793" i="3" s="1"/>
  <c r="AT1792" i="3"/>
  <c r="AV1792" i="3"/>
  <c r="BO1795" i="3"/>
  <c r="BQ1794" i="3"/>
  <c r="AR1796" i="3"/>
  <c r="AS1797" i="3"/>
  <c r="AS1793" i="1"/>
  <c r="AR1792" i="1"/>
  <c r="AT1793" i="3" l="1"/>
  <c r="BR1794" i="3"/>
  <c r="AU1794" i="3"/>
  <c r="AV1794" i="3" s="1"/>
  <c r="AZ153" i="3"/>
  <c r="AW1792" i="3"/>
  <c r="BA153" i="3"/>
  <c r="AW1793" i="3"/>
  <c r="BO1796" i="3"/>
  <c r="BQ1795" i="3"/>
  <c r="AS1798" i="3"/>
  <c r="AR1797" i="3"/>
  <c r="AS1794" i="1"/>
  <c r="AR1793" i="1"/>
  <c r="BB153" i="3" l="1"/>
  <c r="AW1794" i="3"/>
  <c r="BR1795" i="3"/>
  <c r="AU1795" i="3"/>
  <c r="AV1795" i="3" s="1"/>
  <c r="AT1794" i="3"/>
  <c r="BQ1796" i="3"/>
  <c r="BO1797" i="3"/>
  <c r="AR1798" i="3"/>
  <c r="AS1799" i="3"/>
  <c r="AS1795" i="1"/>
  <c r="AR1794" i="1"/>
  <c r="BR1796" i="3" l="1"/>
  <c r="AU1796" i="3"/>
  <c r="BC153" i="3"/>
  <c r="AW1795" i="3"/>
  <c r="AT1795" i="3"/>
  <c r="BO1798" i="3"/>
  <c r="BQ1797" i="3"/>
  <c r="AR1799" i="3"/>
  <c r="AS1800" i="3"/>
  <c r="AS1796" i="1"/>
  <c r="AR1795" i="1"/>
  <c r="BR1797" i="3" l="1"/>
  <c r="AU1797" i="3"/>
  <c r="AV1797" i="3" s="1"/>
  <c r="AV1796" i="3"/>
  <c r="AT1796" i="3"/>
  <c r="BO1799" i="3"/>
  <c r="BQ1798" i="3"/>
  <c r="AR1800" i="3"/>
  <c r="AS1801" i="3"/>
  <c r="AS1797" i="1"/>
  <c r="AR1796" i="1"/>
  <c r="AT1797" i="3" l="1"/>
  <c r="BR1798" i="3"/>
  <c r="AU1798" i="3"/>
  <c r="AV1798" i="3" s="1"/>
  <c r="BD153" i="3"/>
  <c r="AW1796" i="3"/>
  <c r="BE153" i="3"/>
  <c r="AW1797" i="3"/>
  <c r="BO1800" i="3"/>
  <c r="BQ1799" i="3"/>
  <c r="AS1802" i="3"/>
  <c r="AR1801" i="3"/>
  <c r="AS1798" i="1"/>
  <c r="AR1797" i="1"/>
  <c r="AT1798" i="3" l="1"/>
  <c r="BF153" i="3"/>
  <c r="AW1798" i="3"/>
  <c r="BR1799" i="3"/>
  <c r="AU1799" i="3"/>
  <c r="AV1799" i="3" s="1"/>
  <c r="BQ1800" i="3"/>
  <c r="BO1801" i="3"/>
  <c r="AR1802" i="3"/>
  <c r="AS1803" i="3"/>
  <c r="AR1803" i="3" s="1"/>
  <c r="AS1799" i="1"/>
  <c r="AR1798" i="1"/>
  <c r="BR1800" i="3" l="1"/>
  <c r="AU1800" i="3"/>
  <c r="BG153" i="3"/>
  <c r="AW1799" i="3"/>
  <c r="AT1799" i="3"/>
  <c r="BO1802" i="3"/>
  <c r="BQ1801" i="3"/>
  <c r="AS1800" i="1"/>
  <c r="AR1799" i="1"/>
  <c r="BR1801" i="3" l="1"/>
  <c r="AU1801" i="3"/>
  <c r="AV1801" i="3" s="1"/>
  <c r="AV1800" i="3"/>
  <c r="AT1800" i="3"/>
  <c r="BQ1802" i="3"/>
  <c r="BO1803" i="3"/>
  <c r="AS1801" i="1"/>
  <c r="AR1800" i="1"/>
  <c r="AT1801" i="3" l="1"/>
  <c r="BR1802" i="3"/>
  <c r="AU1802" i="3"/>
  <c r="AV1802" i="3" s="1"/>
  <c r="BH153" i="3"/>
  <c r="AW1800" i="3"/>
  <c r="AT1802" i="3"/>
  <c r="BI153" i="3"/>
  <c r="AW1801" i="3"/>
  <c r="BQ1803" i="3"/>
  <c r="AS1802" i="1"/>
  <c r="AR1801" i="1"/>
  <c r="BR1803" i="3" l="1"/>
  <c r="AU1803" i="3"/>
  <c r="AV1803" i="3" s="1"/>
  <c r="BJ153" i="3"/>
  <c r="AW1802" i="3"/>
  <c r="AS1803" i="1"/>
  <c r="AR1803" i="1" s="1"/>
  <c r="AR1802" i="1"/>
  <c r="BK153" i="3" l="1"/>
  <c r="BL153" i="3" s="1"/>
  <c r="AW1803" i="3"/>
  <c r="AT1803" i="3"/>
  <c r="AV597" i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BM153" i="3" l="1"/>
  <c r="BM154" i="3" s="1"/>
  <c r="BM155" i="3" s="1"/>
  <c r="BM156" i="3" s="1"/>
  <c r="BM157" i="3" s="1"/>
  <c r="BM158" i="3" s="1"/>
  <c r="BM159" i="3" s="1"/>
  <c r="BM160" i="3" s="1"/>
  <c r="BM161" i="3" s="1"/>
  <c r="BM162" i="3" s="1"/>
  <c r="BM163" i="3" s="1"/>
  <c r="BM164" i="3" s="1"/>
  <c r="BM165" i="3" s="1"/>
  <c r="BM166" i="3" s="1"/>
  <c r="BM167" i="3" s="1"/>
  <c r="BM168" i="3" s="1"/>
  <c r="BM169" i="3" s="1"/>
  <c r="BM170" i="3" s="1"/>
  <c r="BM171" i="3" s="1"/>
  <c r="BM172" i="3" s="1"/>
  <c r="BM173" i="3" s="1"/>
  <c r="BM174" i="3" s="1"/>
  <c r="BM175" i="3" s="1"/>
  <c r="BM176" i="3" s="1"/>
  <c r="BM177" i="3" s="1"/>
  <c r="BM178" i="3" s="1"/>
  <c r="BM179" i="3" s="1"/>
  <c r="BM180" i="3" s="1"/>
  <c r="BM181" i="3" s="1"/>
  <c r="BM182" i="3" s="1"/>
  <c r="BM183" i="3" s="1"/>
  <c r="BM184" i="3" s="1"/>
  <c r="BM185" i="3" s="1"/>
  <c r="BM186" i="3" s="1"/>
  <c r="BM187" i="3" s="1"/>
  <c r="BM188" i="3" s="1"/>
  <c r="BM189" i="3" s="1"/>
  <c r="BM190" i="3" s="1"/>
  <c r="BM191" i="3" s="1"/>
  <c r="BM192" i="3" s="1"/>
  <c r="BM193" i="3" s="1"/>
  <c r="BM194" i="3" s="1"/>
  <c r="BM195" i="3" s="1"/>
  <c r="BM196" i="3" s="1"/>
  <c r="BM197" i="3" s="1"/>
  <c r="BM198" i="3" s="1"/>
  <c r="BM199" i="3" s="1"/>
  <c r="BM200" i="3" s="1"/>
  <c r="AV293" i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BG4" i="1"/>
  <c r="AW11" i="1"/>
  <c r="AT11" i="1"/>
  <c r="AV12" i="1"/>
  <c r="I7" i="1" l="1"/>
  <c r="BH4" i="1"/>
  <c r="AW12" i="1"/>
  <c r="AT12" i="1"/>
  <c r="AV13" i="1"/>
  <c r="M7" i="1" l="1"/>
  <c r="O7" i="1"/>
  <c r="K7" i="1"/>
  <c r="J7" i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 l="1"/>
  <c r="L42" i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J44" i="1" l="1"/>
  <c r="M44" i="1"/>
  <c r="N44" i="1"/>
  <c r="O44" i="1"/>
  <c r="K44" i="1"/>
  <c r="P44" i="1" l="1"/>
  <c r="I45" i="1" s="1"/>
  <c r="O45" i="1" s="1"/>
  <c r="M45" i="1" l="1"/>
  <c r="L45" i="1"/>
  <c r="N45" i="1"/>
  <c r="K45" i="1"/>
  <c r="J45" i="1"/>
  <c r="P45" i="1" l="1"/>
  <c r="I46" i="1" s="1"/>
  <c r="M46" i="1" s="1"/>
  <c r="O46" i="1" l="1"/>
  <c r="L46" i="1"/>
  <c r="J46" i="1"/>
  <c r="K46" i="1"/>
  <c r="N46" i="1"/>
  <c r="P46" i="1" l="1"/>
  <c r="I47" i="1" s="1"/>
  <c r="K47" i="1" s="1"/>
  <c r="J47" i="1" l="1"/>
  <c r="M47" i="1"/>
  <c r="O47" i="1"/>
  <c r="L47" i="1"/>
  <c r="N47" i="1"/>
  <c r="P47" i="1" l="1"/>
  <c r="I48" i="1" s="1"/>
  <c r="M48" i="1" s="1"/>
  <c r="O48" i="1" l="1"/>
  <c r="J48" i="1"/>
  <c r="L48" i="1"/>
  <c r="N48" i="1"/>
  <c r="K48" i="1"/>
  <c r="P48" i="1" l="1"/>
  <c r="I49" i="1" s="1"/>
  <c r="O49" i="1" s="1"/>
  <c r="N49" i="1" l="1"/>
  <c r="M49" i="1"/>
  <c r="L49" i="1"/>
  <c r="K49" i="1"/>
  <c r="J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 l="1"/>
  <c r="J51" i="1"/>
  <c r="K51" i="1"/>
  <c r="N51" i="1"/>
  <c r="M51" i="1"/>
  <c r="P51" i="1" l="1"/>
  <c r="I52" i="1" s="1"/>
  <c r="J52" i="1" s="1"/>
  <c r="O52" i="1"/>
  <c r="L52" i="1"/>
  <c r="N52" i="1" l="1"/>
  <c r="M52" i="1"/>
  <c r="K52" i="1"/>
  <c r="P52" i="1" l="1"/>
  <c r="I53" i="1" s="1"/>
  <c r="K53" i="1" s="1"/>
  <c r="M53" i="1"/>
  <c r="O53" i="1" l="1"/>
  <c r="L53" i="1"/>
  <c r="J53" i="1"/>
  <c r="N53" i="1"/>
  <c r="P53" i="1" l="1"/>
  <c r="I54" i="1" s="1"/>
  <c r="M54" i="1"/>
  <c r="K54" i="1"/>
  <c r="J54" i="1"/>
  <c r="N54" i="1"/>
  <c r="O54" i="1"/>
  <c r="L54" i="1"/>
  <c r="P54" i="1" l="1"/>
  <c r="I55" i="1" s="1"/>
  <c r="O55" i="1" s="1"/>
  <c r="K55" i="1" l="1"/>
  <c r="M55" i="1"/>
  <c r="N55" i="1"/>
  <c r="J55" i="1"/>
  <c r="L55" i="1"/>
  <c r="P55" i="1" s="1"/>
  <c r="I56" i="1" s="1"/>
  <c r="J56" i="1" s="1"/>
  <c r="N56" i="1" l="1"/>
  <c r="K56" i="1"/>
  <c r="L56" i="1"/>
  <c r="O56" i="1"/>
  <c r="M56" i="1"/>
  <c r="P56" i="1" l="1"/>
  <c r="I57" i="1" s="1"/>
  <c r="N57" i="1" s="1"/>
  <c r="J57" i="1" l="1"/>
  <c r="L57" i="1"/>
  <c r="O57" i="1"/>
  <c r="M57" i="1"/>
  <c r="K57" i="1"/>
  <c r="P57" i="1" l="1"/>
  <c r="I58" i="1" s="1"/>
  <c r="M58" i="1" s="1"/>
  <c r="L58" i="1" l="1"/>
  <c r="N58" i="1"/>
  <c r="J58" i="1"/>
  <c r="K58" i="1"/>
  <c r="O58" i="1"/>
  <c r="P58" i="1" l="1"/>
  <c r="I59" i="1" s="1"/>
  <c r="N59" i="1" s="1"/>
  <c r="M59" i="1" l="1"/>
  <c r="K59" i="1"/>
  <c r="O59" i="1"/>
  <c r="J59" i="1"/>
  <c r="L59" i="1"/>
  <c r="P59" i="1" l="1"/>
  <c r="I60" i="1" s="1"/>
  <c r="J60" i="1" l="1"/>
  <c r="M60" i="1"/>
  <c r="O60" i="1"/>
  <c r="K60" i="1"/>
  <c r="L60" i="1"/>
  <c r="N60" i="1"/>
  <c r="P60" i="1" l="1"/>
  <c r="I61" i="1" s="1"/>
  <c r="N61" i="1" s="1"/>
  <c r="L61" i="1" l="1"/>
  <c r="M61" i="1"/>
  <c r="K61" i="1"/>
  <c r="O61" i="1"/>
  <c r="J61" i="1"/>
  <c r="P61" i="1" l="1"/>
  <c r="I62" i="1" s="1"/>
  <c r="K62" i="1" s="1"/>
  <c r="N62" i="1" l="1"/>
  <c r="L62" i="1"/>
  <c r="M62" i="1"/>
  <c r="O62" i="1"/>
  <c r="J62" i="1"/>
  <c r="P62" i="1" l="1"/>
  <c r="I63" i="1" s="1"/>
  <c r="N63" i="1" s="1"/>
  <c r="L63" i="1" l="1"/>
  <c r="M63" i="1"/>
  <c r="K63" i="1"/>
  <c r="O63" i="1"/>
  <c r="J63" i="1"/>
  <c r="P63" i="1" l="1"/>
  <c r="I64" i="1" s="1"/>
  <c r="M64" i="1" s="1"/>
  <c r="N64" i="1" l="1"/>
  <c r="L64" i="1"/>
  <c r="K64" i="1"/>
  <c r="O64" i="1"/>
  <c r="J64" i="1"/>
  <c r="P64" i="1" l="1"/>
  <c r="I65" i="1" s="1"/>
  <c r="M65" i="1" s="1"/>
  <c r="J65" i="1" l="1"/>
  <c r="K65" i="1"/>
  <c r="N65" i="1"/>
  <c r="O65" i="1"/>
  <c r="L65" i="1"/>
  <c r="P65" i="1" l="1"/>
  <c r="I66" i="1" s="1"/>
  <c r="N66" i="1" s="1"/>
  <c r="M66" i="1" l="1"/>
  <c r="O66" i="1"/>
  <c r="L66" i="1"/>
  <c r="K66" i="1"/>
  <c r="J66" i="1"/>
  <c r="P66" i="1" l="1"/>
  <c r="I67" i="1" s="1"/>
  <c r="K67" i="1" s="1"/>
  <c r="M67" i="1"/>
  <c r="J67" i="1"/>
  <c r="L67" i="1" l="1"/>
  <c r="O67" i="1"/>
  <c r="N67" i="1"/>
  <c r="P67" i="1" l="1"/>
  <c r="I68" i="1" s="1"/>
  <c r="O68" i="1" s="1"/>
  <c r="J68" i="1"/>
  <c r="K68" i="1"/>
  <c r="M68" i="1" l="1"/>
  <c r="N68" i="1"/>
  <c r="L68" i="1"/>
  <c r="P68" i="1" l="1"/>
  <c r="I69" i="1" s="1"/>
  <c r="M69" i="1" s="1"/>
  <c r="L69" i="1"/>
  <c r="J69" i="1"/>
  <c r="O69" i="1"/>
  <c r="K69" i="1"/>
  <c r="N69" i="1" l="1"/>
  <c r="P69" i="1"/>
  <c r="I70" i="1" s="1"/>
  <c r="J70" i="1" s="1"/>
  <c r="L70" i="1" l="1"/>
  <c r="K70" i="1"/>
  <c r="N70" i="1"/>
  <c r="M70" i="1"/>
  <c r="O70" i="1"/>
  <c r="P70" i="1" l="1"/>
  <c r="I71" i="1" s="1"/>
  <c r="K71" i="1" s="1"/>
  <c r="O71" i="1" l="1"/>
  <c r="J71" i="1"/>
  <c r="L71" i="1"/>
  <c r="M71" i="1"/>
  <c r="N71" i="1"/>
  <c r="P71" i="1" l="1"/>
  <c r="I72" i="1" s="1"/>
  <c r="J72" i="1" s="1"/>
  <c r="L72" i="1" l="1"/>
  <c r="M72" i="1"/>
  <c r="N72" i="1"/>
  <c r="O72" i="1"/>
  <c r="K72" i="1"/>
  <c r="P72" i="1" l="1"/>
  <c r="I73" i="1" s="1"/>
  <c r="M73" i="1" s="1"/>
  <c r="J73" i="1" l="1"/>
  <c r="K73" i="1"/>
  <c r="O73" i="1"/>
  <c r="N73" i="1"/>
  <c r="L73" i="1"/>
  <c r="P73" i="1" l="1"/>
  <c r="I74" i="1" s="1"/>
  <c r="K74" i="1" s="1"/>
  <c r="L74" i="1"/>
  <c r="J74" i="1"/>
  <c r="O74" i="1"/>
  <c r="N74" i="1" l="1"/>
  <c r="M74" i="1"/>
  <c r="P74" i="1" s="1"/>
  <c r="I75" i="1" s="1"/>
  <c r="O75" i="1" s="1"/>
  <c r="K75" i="1" l="1"/>
  <c r="L75" i="1"/>
  <c r="M75" i="1"/>
  <c r="J75" i="1"/>
  <c r="N75" i="1"/>
  <c r="P75" i="1" l="1"/>
  <c r="I76" i="1" s="1"/>
  <c r="K76" i="1" s="1"/>
  <c r="J76" i="1" l="1"/>
  <c r="O76" i="1"/>
  <c r="L76" i="1"/>
  <c r="M76" i="1"/>
  <c r="N76" i="1"/>
  <c r="P76" i="1" l="1"/>
  <c r="I77" i="1" s="1"/>
  <c r="L77" i="1" s="1"/>
  <c r="O77" i="1"/>
  <c r="J77" i="1"/>
  <c r="N77" i="1"/>
  <c r="K77" i="1"/>
  <c r="M77" i="1" l="1"/>
  <c r="P77" i="1" s="1"/>
  <c r="I78" i="1" s="1"/>
  <c r="L78" i="1" s="1"/>
  <c r="J78" i="1" l="1"/>
  <c r="O78" i="1"/>
  <c r="K78" i="1"/>
  <c r="M78" i="1"/>
  <c r="N78" i="1"/>
  <c r="P78" i="1" l="1"/>
  <c r="I79" i="1" s="1"/>
  <c r="J79" i="1" s="1"/>
  <c r="O79" i="1" l="1"/>
  <c r="K79" i="1"/>
  <c r="N79" i="1"/>
  <c r="L79" i="1"/>
  <c r="M79" i="1"/>
  <c r="P79" i="1" l="1"/>
  <c r="I80" i="1" s="1"/>
  <c r="L80" i="1" s="1"/>
  <c r="O80" i="1"/>
  <c r="M80" i="1"/>
  <c r="N80" i="1"/>
  <c r="K80" i="1" l="1"/>
  <c r="J80" i="1"/>
  <c r="P80" i="1" l="1"/>
  <c r="I81" i="1" s="1"/>
  <c r="M81" i="1" s="1"/>
  <c r="O81" i="1"/>
  <c r="K81" i="1"/>
  <c r="J81" i="1"/>
  <c r="N81" i="1"/>
  <c r="L81" i="1"/>
  <c r="P81" i="1" l="1"/>
  <c r="I82" i="1" s="1"/>
  <c r="J82" i="1" s="1"/>
  <c r="O82" i="1" l="1"/>
  <c r="L82" i="1"/>
  <c r="M82" i="1"/>
  <c r="N82" i="1"/>
  <c r="K82" i="1"/>
  <c r="P82" i="1" l="1"/>
  <c r="I83" i="1" s="1"/>
  <c r="K83" i="1" s="1"/>
  <c r="M83" i="1"/>
  <c r="N83" i="1" l="1"/>
  <c r="O83" i="1"/>
  <c r="L83" i="1"/>
  <c r="J83" i="1"/>
  <c r="P83" i="1" l="1"/>
  <c r="I84" i="1" s="1"/>
  <c r="L84" i="1" s="1"/>
  <c r="O84" i="1"/>
  <c r="K84" i="1"/>
  <c r="M84" i="1"/>
  <c r="N84" i="1"/>
  <c r="J84" i="1" l="1"/>
  <c r="P84" i="1" s="1"/>
  <c r="I85" i="1" s="1"/>
  <c r="J85" i="1" l="1"/>
  <c r="N85" i="1"/>
  <c r="M85" i="1"/>
  <c r="O85" i="1"/>
  <c r="L85" i="1"/>
  <c r="K85" i="1"/>
  <c r="P85" i="1" l="1"/>
  <c r="I86" i="1" s="1"/>
  <c r="L86" i="1" s="1"/>
  <c r="O86" i="1"/>
  <c r="M86" i="1"/>
  <c r="J86" i="1"/>
  <c r="N86" i="1"/>
  <c r="K86" i="1"/>
  <c r="P86" i="1" l="1"/>
  <c r="I87" i="1" s="1"/>
  <c r="M87" i="1" s="1"/>
  <c r="O87" i="1"/>
  <c r="N87" i="1"/>
  <c r="L87" i="1"/>
  <c r="K87" i="1"/>
  <c r="J87" i="1"/>
  <c r="P87" i="1" l="1"/>
  <c r="I88" i="1" s="1"/>
  <c r="K88" i="1" s="1"/>
  <c r="O88" i="1"/>
  <c r="J88" i="1" l="1"/>
  <c r="N88" i="1"/>
  <c r="M88" i="1"/>
  <c r="L88" i="1"/>
  <c r="P88" i="1" l="1"/>
  <c r="I89" i="1" s="1"/>
  <c r="K89" i="1" s="1"/>
  <c r="M89" i="1"/>
  <c r="L89" i="1"/>
  <c r="N89" i="1"/>
  <c r="J89" i="1"/>
  <c r="O89" i="1"/>
  <c r="P89" i="1" l="1"/>
  <c r="I90" i="1" s="1"/>
  <c r="J90" i="1" s="1"/>
  <c r="N90" i="1" l="1"/>
  <c r="L90" i="1"/>
  <c r="K90" i="1"/>
  <c r="O90" i="1"/>
  <c r="M90" i="1"/>
  <c r="P90" i="1" l="1"/>
  <c r="I91" i="1" s="1"/>
  <c r="M91" i="1" l="1"/>
  <c r="N91" i="1"/>
  <c r="J91" i="1"/>
  <c r="K91" i="1"/>
  <c r="L91" i="1"/>
  <c r="O91" i="1"/>
  <c r="P91" i="1" l="1"/>
  <c r="I92" i="1" s="1"/>
  <c r="M92" i="1" l="1"/>
  <c r="N92" i="1"/>
  <c r="O92" i="1"/>
  <c r="K92" i="1"/>
  <c r="J92" i="1"/>
  <c r="L92" i="1"/>
  <c r="P92" i="1" l="1"/>
  <c r="I93" i="1" s="1"/>
  <c r="J93" i="1" l="1"/>
  <c r="O93" i="1"/>
  <c r="N93" i="1"/>
  <c r="K93" i="1"/>
  <c r="M93" i="1"/>
  <c r="L93" i="1"/>
  <c r="P93" i="1" l="1"/>
  <c r="I94" i="1" s="1"/>
  <c r="J94" i="1" l="1"/>
  <c r="L94" i="1"/>
  <c r="K94" i="1"/>
  <c r="O94" i="1"/>
  <c r="M94" i="1"/>
  <c r="N94" i="1"/>
  <c r="P94" i="1" l="1"/>
  <c r="I95" i="1" s="1"/>
  <c r="K95" i="1" l="1"/>
  <c r="L95" i="1"/>
  <c r="M95" i="1"/>
  <c r="N95" i="1"/>
  <c r="O95" i="1"/>
  <c r="J95" i="1"/>
  <c r="P95" i="1" l="1"/>
  <c r="I96" i="1" s="1"/>
  <c r="L96" i="1" s="1"/>
  <c r="O96" i="1" l="1"/>
  <c r="J96" i="1"/>
  <c r="K96" i="1"/>
  <c r="N96" i="1"/>
  <c r="M96" i="1"/>
  <c r="P96" i="1" l="1"/>
  <c r="I97" i="1" s="1"/>
  <c r="J97" i="1" s="1"/>
  <c r="M97" i="1"/>
  <c r="N97" i="1" l="1"/>
  <c r="O97" i="1"/>
  <c r="L97" i="1"/>
  <c r="K97" i="1"/>
  <c r="P97" i="1" l="1"/>
  <c r="I98" i="1" s="1"/>
  <c r="K98" i="1" s="1"/>
  <c r="O98" i="1"/>
  <c r="N98" i="1"/>
  <c r="M98" i="1"/>
  <c r="L98" i="1" l="1"/>
  <c r="J98" i="1"/>
  <c r="P98" i="1"/>
  <c r="I99" i="1" s="1"/>
  <c r="J99" i="1" s="1"/>
  <c r="O99" i="1"/>
  <c r="M99" i="1"/>
  <c r="N99" i="1"/>
  <c r="L99" i="1"/>
  <c r="K99" i="1" l="1"/>
  <c r="P99" i="1" s="1"/>
  <c r="I100" i="1" s="1"/>
  <c r="K100" i="1" l="1"/>
  <c r="M100" i="1"/>
  <c r="L100" i="1"/>
  <c r="N100" i="1"/>
  <c r="J100" i="1"/>
  <c r="O100" i="1"/>
  <c r="P100" i="1" s="1"/>
  <c r="I101" i="1" s="1"/>
  <c r="L101" i="1" l="1"/>
  <c r="K101" i="1"/>
  <c r="O101" i="1"/>
  <c r="N101" i="1"/>
  <c r="J101" i="1"/>
  <c r="M101" i="1"/>
  <c r="P101" i="1" l="1"/>
  <c r="I102" i="1" s="1"/>
  <c r="N102" i="1" l="1"/>
  <c r="O102" i="1"/>
  <c r="J102" i="1"/>
  <c r="K102" i="1"/>
  <c r="M102" i="1"/>
  <c r="L102" i="1"/>
  <c r="P102" i="1" l="1"/>
  <c r="I103" i="1" s="1"/>
  <c r="N103" i="1" s="1"/>
  <c r="M103" i="1" l="1"/>
  <c r="L103" i="1"/>
  <c r="K103" i="1"/>
  <c r="O103" i="1"/>
  <c r="J103" i="1"/>
  <c r="P103" i="1" l="1"/>
  <c r="I104" i="1" s="1"/>
  <c r="K104" i="1" s="1"/>
  <c r="M104" i="1"/>
  <c r="L104" i="1"/>
  <c r="N104" i="1"/>
  <c r="O104" i="1" l="1"/>
  <c r="J104" i="1"/>
  <c r="P104" i="1" l="1"/>
  <c r="I105" i="1" s="1"/>
  <c r="J105" i="1" s="1"/>
  <c r="K105" i="1" l="1"/>
  <c r="N105" i="1"/>
  <c r="L105" i="1"/>
  <c r="M105" i="1"/>
  <c r="O105" i="1"/>
  <c r="P105" i="1" s="1"/>
  <c r="I106" i="1" s="1"/>
  <c r="K106" i="1" l="1"/>
  <c r="J106" i="1"/>
  <c r="N106" i="1"/>
  <c r="O106" i="1"/>
  <c r="M106" i="1"/>
  <c r="L106" i="1"/>
  <c r="P106" i="1" l="1"/>
  <c r="I107" i="1" s="1"/>
  <c r="J107" i="1" s="1"/>
  <c r="M107" i="1"/>
  <c r="K107" i="1" l="1"/>
  <c r="O107" i="1"/>
  <c r="N107" i="1"/>
  <c r="L107" i="1"/>
  <c r="P107" i="1" s="1"/>
  <c r="I108" i="1" s="1"/>
  <c r="J108" i="1" l="1"/>
  <c r="L108" i="1"/>
  <c r="K108" i="1"/>
  <c r="N108" i="1"/>
  <c r="O108" i="1"/>
  <c r="M108" i="1"/>
  <c r="P108" i="1" l="1"/>
  <c r="I109" i="1" s="1"/>
  <c r="M109" i="1" s="1"/>
  <c r="J109" i="1"/>
  <c r="O109" i="1"/>
  <c r="K109" i="1"/>
  <c r="N109" i="1" l="1"/>
  <c r="L109" i="1"/>
  <c r="P109" i="1" s="1"/>
  <c r="I110" i="1" s="1"/>
  <c r="M110" i="1" l="1"/>
  <c r="O110" i="1"/>
  <c r="L110" i="1"/>
  <c r="K110" i="1"/>
  <c r="J110" i="1"/>
  <c r="N110" i="1"/>
  <c r="P110" i="1" s="1"/>
  <c r="I111" i="1" s="1"/>
  <c r="M111" i="1" l="1"/>
  <c r="O111" i="1"/>
  <c r="L111" i="1"/>
  <c r="N111" i="1"/>
  <c r="J111" i="1"/>
  <c r="K111" i="1"/>
  <c r="P111" i="1" l="1"/>
  <c r="I112" i="1" s="1"/>
  <c r="K112" i="1" s="1"/>
  <c r="O112" i="1"/>
  <c r="M112" i="1"/>
  <c r="N112" i="1"/>
  <c r="L112" i="1"/>
  <c r="J112" i="1"/>
  <c r="P112" i="1" l="1"/>
  <c r="I113" i="1" s="1"/>
  <c r="M113" i="1" s="1"/>
  <c r="L113" i="1" l="1"/>
  <c r="K113" i="1"/>
  <c r="O113" i="1"/>
  <c r="N113" i="1"/>
  <c r="J113" i="1"/>
  <c r="P113" i="1" l="1"/>
  <c r="I114" i="1" s="1"/>
  <c r="J114" i="1" s="1"/>
  <c r="L114" i="1"/>
  <c r="M114" i="1"/>
  <c r="N114" i="1"/>
  <c r="K114" i="1"/>
  <c r="O114" i="1"/>
  <c r="P114" i="1" l="1"/>
  <c r="I115" i="1" s="1"/>
  <c r="O115" i="1" s="1"/>
  <c r="K115" i="1" l="1"/>
  <c r="J115" i="1"/>
  <c r="M115" i="1"/>
  <c r="N115" i="1"/>
  <c r="L115" i="1"/>
  <c r="P115" i="1" s="1"/>
  <c r="I116" i="1" s="1"/>
  <c r="L116" i="1" s="1"/>
  <c r="N116" i="1" l="1"/>
  <c r="M116" i="1"/>
  <c r="K116" i="1"/>
  <c r="O116" i="1"/>
  <c r="J116" i="1"/>
  <c r="P116" i="1" l="1"/>
  <c r="I117" i="1" s="1"/>
  <c r="J117" i="1" s="1"/>
  <c r="L117" i="1" l="1"/>
  <c r="N117" i="1"/>
  <c r="O117" i="1"/>
  <c r="K117" i="1"/>
  <c r="M117" i="1"/>
  <c r="P117" i="1" l="1"/>
  <c r="I118" i="1" s="1"/>
  <c r="J118" i="1" s="1"/>
  <c r="L118" i="1" l="1"/>
  <c r="O118" i="1"/>
  <c r="K118" i="1"/>
  <c r="M118" i="1"/>
  <c r="N118" i="1"/>
  <c r="P118" i="1" l="1"/>
  <c r="I119" i="1" s="1"/>
  <c r="J119" i="1" s="1"/>
  <c r="L119" i="1" l="1"/>
  <c r="N119" i="1"/>
  <c r="M119" i="1"/>
  <c r="O119" i="1"/>
  <c r="K119" i="1"/>
  <c r="P119" i="1" l="1"/>
  <c r="I120" i="1" s="1"/>
  <c r="M120" i="1" s="1"/>
  <c r="K120" i="1" l="1"/>
  <c r="N120" i="1"/>
  <c r="O120" i="1"/>
  <c r="L120" i="1"/>
  <c r="J120" i="1"/>
  <c r="P120" i="1" l="1"/>
  <c r="I121" i="1" s="1"/>
  <c r="N121" i="1" s="1"/>
  <c r="M121" i="1" l="1"/>
  <c r="O121" i="1"/>
  <c r="K121" i="1"/>
  <c r="J121" i="1"/>
  <c r="L121" i="1"/>
  <c r="P121" i="1" l="1"/>
  <c r="I122" i="1" s="1"/>
  <c r="N122" i="1" s="1"/>
  <c r="M122" i="1" l="1"/>
  <c r="L122" i="1"/>
  <c r="O122" i="1"/>
  <c r="K122" i="1"/>
  <c r="J122" i="1"/>
  <c r="P122" i="1" l="1"/>
  <c r="I123" i="1" s="1"/>
  <c r="N123" i="1" s="1"/>
  <c r="O123" i="1"/>
  <c r="L123" i="1"/>
  <c r="M123" i="1"/>
  <c r="K123" i="1"/>
  <c r="J123" i="1" l="1"/>
  <c r="P123" i="1"/>
  <c r="I124" i="1" s="1"/>
  <c r="N124" i="1" s="1"/>
  <c r="O124" i="1" l="1"/>
  <c r="L124" i="1"/>
  <c r="J124" i="1"/>
  <c r="K124" i="1"/>
  <c r="M124" i="1"/>
  <c r="P124" i="1" l="1"/>
  <c r="I125" i="1" s="1"/>
  <c r="O125" i="1" s="1"/>
  <c r="K125" i="1" l="1"/>
  <c r="J125" i="1"/>
  <c r="L125" i="1"/>
  <c r="M125" i="1"/>
  <c r="N125" i="1"/>
  <c r="P125" i="1" l="1"/>
  <c r="I126" i="1" s="1"/>
  <c r="J126" i="1" s="1"/>
  <c r="M126" i="1" l="1"/>
  <c r="O126" i="1"/>
  <c r="N126" i="1"/>
  <c r="L126" i="1"/>
  <c r="K126" i="1"/>
  <c r="P126" i="1" l="1"/>
  <c r="I127" i="1" s="1"/>
  <c r="L127" i="1" s="1"/>
  <c r="K127" i="1" l="1"/>
  <c r="N127" i="1"/>
  <c r="M127" i="1"/>
  <c r="O127" i="1"/>
  <c r="J127" i="1"/>
  <c r="P127" i="1" l="1"/>
  <c r="I128" i="1" s="1"/>
  <c r="M128" i="1" s="1"/>
  <c r="K128" i="1" l="1"/>
  <c r="N128" i="1"/>
  <c r="L128" i="1"/>
  <c r="J128" i="1"/>
  <c r="O128" i="1"/>
  <c r="P128" i="1" l="1"/>
  <c r="I129" i="1" s="1"/>
  <c r="J129" i="1" s="1"/>
  <c r="N129" i="1" l="1"/>
  <c r="O129" i="1"/>
  <c r="M129" i="1"/>
  <c r="L129" i="1"/>
  <c r="K129" i="1"/>
  <c r="P129" i="1" l="1"/>
  <c r="I130" i="1" s="1"/>
  <c r="M130" i="1" s="1"/>
  <c r="O130" i="1" l="1"/>
  <c r="L130" i="1"/>
  <c r="N130" i="1"/>
  <c r="J130" i="1"/>
  <c r="K130" i="1"/>
  <c r="P130" i="1" l="1"/>
  <c r="I131" i="1" s="1"/>
  <c r="M131" i="1" s="1"/>
  <c r="K131" i="1" l="1"/>
  <c r="L131" i="1"/>
  <c r="J131" i="1"/>
  <c r="O131" i="1"/>
  <c r="N131" i="1"/>
  <c r="P131" i="1" l="1"/>
  <c r="I132" i="1" s="1"/>
  <c r="N132" i="1" s="1"/>
  <c r="O132" i="1"/>
  <c r="M132" i="1"/>
  <c r="K132" i="1" l="1"/>
  <c r="J132" i="1"/>
  <c r="L132" i="1"/>
  <c r="P132" i="1" s="1"/>
  <c r="I133" i="1" s="1"/>
  <c r="J133" i="1" s="1"/>
  <c r="O133" i="1" l="1"/>
  <c r="L133" i="1"/>
  <c r="M133" i="1"/>
  <c r="K133" i="1"/>
  <c r="N133" i="1"/>
  <c r="P133" i="1" l="1"/>
  <c r="I134" i="1" s="1"/>
  <c r="J134" i="1" s="1"/>
  <c r="N134" i="1" l="1"/>
  <c r="O134" i="1"/>
  <c r="K134" i="1"/>
  <c r="M134" i="1"/>
  <c r="L134" i="1"/>
  <c r="P134" i="1" l="1"/>
  <c r="I135" i="1" s="1"/>
  <c r="J135" i="1" s="1"/>
  <c r="O135" i="1" l="1"/>
  <c r="K135" i="1"/>
  <c r="N135" i="1"/>
  <c r="L135" i="1"/>
  <c r="M135" i="1"/>
  <c r="P135" i="1" l="1"/>
  <c r="I136" i="1" s="1"/>
  <c r="K136" i="1" s="1"/>
  <c r="O136" i="1" l="1"/>
  <c r="M136" i="1"/>
  <c r="J136" i="1"/>
  <c r="N136" i="1"/>
  <c r="L136" i="1"/>
  <c r="P136" i="1" l="1"/>
  <c r="I137" i="1" s="1"/>
  <c r="M137" i="1" s="1"/>
  <c r="L137" i="1" l="1"/>
  <c r="J137" i="1"/>
  <c r="N137" i="1"/>
  <c r="O137" i="1"/>
  <c r="K137" i="1"/>
  <c r="P137" i="1" l="1"/>
  <c r="I138" i="1" s="1"/>
  <c r="N138" i="1" s="1"/>
  <c r="K138" i="1" l="1"/>
  <c r="M138" i="1"/>
  <c r="J138" i="1"/>
  <c r="L138" i="1"/>
  <c r="O138" i="1"/>
  <c r="P138" i="1" l="1"/>
  <c r="I139" i="1" s="1"/>
  <c r="M139" i="1" s="1"/>
  <c r="N139" i="1" l="1"/>
  <c r="L139" i="1"/>
  <c r="O139" i="1"/>
  <c r="J139" i="1"/>
  <c r="K139" i="1"/>
  <c r="P139" i="1" l="1"/>
  <c r="I140" i="1" s="1"/>
  <c r="J140" i="1" s="1"/>
  <c r="O140" i="1" l="1"/>
  <c r="M140" i="1"/>
  <c r="K140" i="1"/>
  <c r="N140" i="1"/>
  <c r="L140" i="1"/>
  <c r="P140" i="1" s="1"/>
  <c r="I141" i="1" s="1"/>
  <c r="M141" i="1" s="1"/>
  <c r="O141" i="1" l="1"/>
  <c r="L141" i="1"/>
  <c r="N141" i="1"/>
  <c r="K141" i="1"/>
  <c r="J141" i="1"/>
  <c r="P141" i="1" l="1"/>
  <c r="I142" i="1" s="1"/>
  <c r="N142" i="1" s="1"/>
  <c r="K142" i="1" l="1"/>
  <c r="J142" i="1"/>
  <c r="O142" i="1"/>
  <c r="M142" i="1"/>
  <c r="L142" i="1"/>
  <c r="P142" i="1" l="1"/>
  <c r="I143" i="1" s="1"/>
  <c r="J143" i="1" s="1"/>
  <c r="K143" i="1" l="1"/>
  <c r="O143" i="1"/>
  <c r="M143" i="1"/>
  <c r="N143" i="1"/>
  <c r="L143" i="1"/>
  <c r="P143" i="1" l="1"/>
  <c r="I144" i="1" s="1"/>
  <c r="J144" i="1" s="1"/>
  <c r="M144" i="1" l="1"/>
  <c r="N144" i="1"/>
  <c r="K144" i="1"/>
  <c r="L144" i="1"/>
  <c r="O144" i="1"/>
  <c r="P144" i="1" s="1"/>
  <c r="I145" i="1" s="1"/>
  <c r="K145" i="1" l="1"/>
  <c r="L145" i="1"/>
  <c r="O145" i="1"/>
  <c r="J145" i="1"/>
  <c r="N145" i="1"/>
  <c r="M145" i="1"/>
  <c r="P145" i="1" l="1"/>
  <c r="I146" i="1" s="1"/>
  <c r="N146" i="1" s="1"/>
  <c r="L146" i="1" l="1"/>
  <c r="M146" i="1"/>
  <c r="O146" i="1"/>
  <c r="K146" i="1"/>
  <c r="J146" i="1"/>
  <c r="P146" i="1" l="1"/>
  <c r="I147" i="1" s="1"/>
  <c r="M147" i="1" s="1"/>
  <c r="K147" i="1" l="1"/>
  <c r="N147" i="1"/>
  <c r="J147" i="1"/>
  <c r="O147" i="1"/>
  <c r="L147" i="1"/>
  <c r="P147" i="1" l="1"/>
  <c r="I148" i="1" s="1"/>
  <c r="J148" i="1" s="1"/>
  <c r="O148" i="1"/>
  <c r="K148" i="1"/>
  <c r="L148" i="1"/>
  <c r="N148" i="1"/>
  <c r="M148" i="1" l="1"/>
  <c r="P148" i="1" s="1"/>
  <c r="I149" i="1" s="1"/>
  <c r="J149" i="1" l="1"/>
  <c r="M149" i="1"/>
  <c r="L149" i="1"/>
  <c r="N149" i="1"/>
  <c r="K149" i="1"/>
  <c r="O149" i="1"/>
  <c r="P149" i="1" s="1"/>
  <c r="I150" i="1" s="1"/>
  <c r="N150" i="1" s="1"/>
  <c r="J150" i="1" l="1"/>
  <c r="O150" i="1"/>
  <c r="L150" i="1"/>
  <c r="K150" i="1"/>
  <c r="M150" i="1"/>
  <c r="P150" i="1" l="1"/>
  <c r="I151" i="1" s="1"/>
  <c r="L151" i="1" s="1"/>
  <c r="O151" i="1"/>
  <c r="J151" i="1" l="1"/>
  <c r="M151" i="1"/>
  <c r="K151" i="1"/>
  <c r="N151" i="1"/>
  <c r="P151" i="1" l="1"/>
  <c r="I152" i="1" s="1"/>
  <c r="L152" i="1" s="1"/>
  <c r="N152" i="1"/>
  <c r="O152" i="1"/>
  <c r="M152" i="1"/>
  <c r="J152" i="1"/>
  <c r="K152" i="1" l="1"/>
  <c r="P152" i="1"/>
  <c r="I153" i="1" s="1"/>
  <c r="K153" i="1" s="1"/>
  <c r="L153" i="1" l="1"/>
  <c r="M153" i="1"/>
  <c r="O153" i="1"/>
  <c r="J153" i="1"/>
  <c r="N153" i="1"/>
  <c r="P153" i="1" l="1"/>
  <c r="I154" i="1" s="1"/>
  <c r="M154" i="1" s="1"/>
  <c r="L154" i="1" l="1"/>
  <c r="J154" i="1"/>
  <c r="O154" i="1"/>
  <c r="N154" i="1"/>
  <c r="K154" i="1"/>
  <c r="P154" i="1" l="1"/>
  <c r="I155" i="1" s="1"/>
  <c r="L155" i="1" s="1"/>
  <c r="O155" i="1" l="1"/>
  <c r="N155" i="1"/>
  <c r="J155" i="1"/>
  <c r="K155" i="1"/>
  <c r="M155" i="1"/>
  <c r="P155" i="1" l="1"/>
  <c r="I156" i="1" s="1"/>
  <c r="K156" i="1" s="1"/>
  <c r="O156" i="1" l="1"/>
  <c r="L156" i="1"/>
  <c r="M156" i="1"/>
  <c r="N156" i="1"/>
  <c r="J156" i="1"/>
  <c r="P156" i="1" l="1"/>
  <c r="I157" i="1" s="1"/>
  <c r="J157" i="1" s="1"/>
  <c r="M157" i="1" l="1"/>
  <c r="L157" i="1"/>
  <c r="K157" i="1"/>
  <c r="O157" i="1"/>
  <c r="N157" i="1"/>
  <c r="P157" i="1" l="1"/>
  <c r="I158" i="1" s="1"/>
  <c r="K158" i="1" s="1"/>
  <c r="M158" i="1"/>
  <c r="J158" i="1"/>
  <c r="L158" i="1" l="1"/>
  <c r="O158" i="1"/>
  <c r="N158" i="1"/>
  <c r="P158" i="1" l="1"/>
  <c r="I159" i="1" s="1"/>
  <c r="K159" i="1" s="1"/>
  <c r="M159" i="1"/>
  <c r="N159" i="1"/>
  <c r="O159" i="1" l="1"/>
  <c r="J159" i="1"/>
  <c r="L159" i="1"/>
  <c r="P159" i="1" l="1"/>
  <c r="I160" i="1" s="1"/>
  <c r="M160" i="1" s="1"/>
  <c r="O160" i="1"/>
  <c r="K160" i="1"/>
  <c r="N160" i="1"/>
  <c r="J160" i="1"/>
  <c r="L160" i="1"/>
  <c r="P160" i="1" l="1"/>
  <c r="I161" i="1" s="1"/>
  <c r="J161" i="1" s="1"/>
  <c r="K161" i="1" l="1"/>
  <c r="L161" i="1"/>
  <c r="O161" i="1"/>
  <c r="N161" i="1"/>
  <c r="M161" i="1"/>
  <c r="P161" i="1" l="1"/>
  <c r="I162" i="1" s="1"/>
  <c r="N162" i="1" s="1"/>
  <c r="K162" i="1" l="1"/>
  <c r="M162" i="1"/>
  <c r="O162" i="1"/>
  <c r="L162" i="1"/>
  <c r="J162" i="1"/>
  <c r="P162" i="1" l="1"/>
  <c r="I163" i="1" s="1"/>
  <c r="M163" i="1" s="1"/>
  <c r="N163" i="1" l="1"/>
  <c r="K163" i="1"/>
  <c r="L163" i="1"/>
  <c r="O163" i="1"/>
  <c r="J163" i="1"/>
  <c r="P163" i="1" l="1"/>
  <c r="I164" i="1" s="1"/>
  <c r="M164" i="1" s="1"/>
  <c r="L164" i="1" l="1"/>
  <c r="K164" i="1"/>
  <c r="J164" i="1"/>
  <c r="O164" i="1"/>
  <c r="N164" i="1"/>
  <c r="P164" i="1" l="1"/>
  <c r="I165" i="1" s="1"/>
  <c r="L165" i="1" s="1"/>
  <c r="N165" i="1" l="1"/>
  <c r="M165" i="1"/>
  <c r="O165" i="1"/>
  <c r="K165" i="1"/>
  <c r="J165" i="1"/>
  <c r="P165" i="1" l="1"/>
  <c r="I166" i="1" s="1"/>
  <c r="K166" i="1" s="1"/>
  <c r="L166" i="1" l="1"/>
  <c r="N166" i="1"/>
  <c r="O166" i="1"/>
  <c r="M166" i="1"/>
  <c r="J166" i="1"/>
  <c r="P166" i="1" l="1"/>
  <c r="I167" i="1" s="1"/>
  <c r="K167" i="1" s="1"/>
  <c r="N167" i="1" l="1"/>
  <c r="L167" i="1"/>
  <c r="J167" i="1"/>
  <c r="O167" i="1"/>
  <c r="M167" i="1"/>
  <c r="P167" i="1" l="1"/>
  <c r="I168" i="1" s="1"/>
  <c r="K168" i="1" s="1"/>
  <c r="J168" i="1"/>
  <c r="L168" i="1"/>
  <c r="M168" i="1"/>
  <c r="N168" i="1"/>
  <c r="O168" i="1" l="1"/>
  <c r="P168" i="1" s="1"/>
  <c r="I169" i="1" s="1"/>
  <c r="J169" i="1" s="1"/>
  <c r="L169" i="1" l="1"/>
  <c r="M169" i="1"/>
  <c r="O169" i="1"/>
  <c r="N169" i="1"/>
  <c r="K169" i="1"/>
  <c r="P169" i="1" l="1"/>
  <c r="I170" i="1" s="1"/>
  <c r="M170" i="1" s="1"/>
  <c r="L170" i="1" l="1"/>
  <c r="O170" i="1"/>
  <c r="K170" i="1"/>
  <c r="J170" i="1"/>
  <c r="N170" i="1"/>
  <c r="P170" i="1" l="1"/>
  <c r="I171" i="1" s="1"/>
  <c r="K171" i="1" s="1"/>
  <c r="L171" i="1" l="1"/>
  <c r="J171" i="1"/>
  <c r="N171" i="1"/>
  <c r="O171" i="1"/>
  <c r="M171" i="1"/>
  <c r="P171" i="1" l="1"/>
  <c r="I172" i="1" s="1"/>
  <c r="L172" i="1" s="1"/>
  <c r="M172" i="1" l="1"/>
  <c r="N172" i="1"/>
  <c r="J172" i="1"/>
  <c r="O172" i="1"/>
  <c r="K172" i="1"/>
  <c r="P172" i="1" l="1"/>
  <c r="I173" i="1" s="1"/>
  <c r="N173" i="1" s="1"/>
  <c r="O173" i="1"/>
  <c r="M173" i="1" l="1"/>
  <c r="J173" i="1"/>
  <c r="K173" i="1"/>
  <c r="L173" i="1"/>
  <c r="P173" i="1" l="1"/>
  <c r="I174" i="1" s="1"/>
  <c r="M174" i="1" s="1"/>
  <c r="O174" i="1"/>
  <c r="J174" i="1" l="1"/>
  <c r="L174" i="1"/>
  <c r="K174" i="1"/>
  <c r="N174" i="1"/>
  <c r="P174" i="1" s="1"/>
  <c r="I175" i="1" s="1"/>
  <c r="L175" i="1" s="1"/>
  <c r="K175" i="1" l="1"/>
  <c r="M175" i="1"/>
  <c r="O175" i="1"/>
  <c r="N175" i="1"/>
  <c r="J175" i="1"/>
  <c r="P175" i="1" l="1"/>
  <c r="I176" i="1" s="1"/>
  <c r="N176" i="1" s="1"/>
  <c r="K176" i="1"/>
  <c r="O176" i="1"/>
  <c r="L176" i="1" l="1"/>
  <c r="J176" i="1"/>
  <c r="M176" i="1"/>
  <c r="P176" i="1"/>
  <c r="I177" i="1" s="1"/>
  <c r="N177" i="1" s="1"/>
  <c r="O177" i="1"/>
  <c r="M177" i="1"/>
  <c r="J177" i="1"/>
  <c r="K177" i="1"/>
  <c r="L177" i="1" l="1"/>
  <c r="P177" i="1"/>
  <c r="I178" i="1" s="1"/>
  <c r="M178" i="1" s="1"/>
  <c r="O178" i="1" l="1"/>
  <c r="K178" i="1"/>
  <c r="N178" i="1"/>
  <c r="J178" i="1"/>
  <c r="L178" i="1"/>
  <c r="P178" i="1" l="1"/>
  <c r="I179" i="1" s="1"/>
  <c r="L179" i="1" s="1"/>
  <c r="O179" i="1" l="1"/>
  <c r="K179" i="1"/>
  <c r="N179" i="1"/>
  <c r="M179" i="1"/>
  <c r="J179" i="1"/>
  <c r="P179" i="1" l="1"/>
  <c r="I180" i="1" s="1"/>
  <c r="J180" i="1" s="1"/>
  <c r="O180" i="1" l="1"/>
  <c r="K180" i="1"/>
  <c r="N180" i="1"/>
  <c r="M180" i="1"/>
  <c r="L180" i="1"/>
  <c r="P180" i="1" l="1"/>
  <c r="I181" i="1" s="1"/>
  <c r="M181" i="1" s="1"/>
  <c r="O181" i="1" l="1"/>
  <c r="N181" i="1"/>
  <c r="L181" i="1"/>
  <c r="J181" i="1"/>
  <c r="K181" i="1"/>
  <c r="P181" i="1" l="1"/>
  <c r="I182" i="1" s="1"/>
  <c r="J182" i="1" s="1"/>
  <c r="M182" i="1" l="1"/>
  <c r="K182" i="1"/>
  <c r="L182" i="1"/>
  <c r="N182" i="1"/>
  <c r="O182" i="1"/>
  <c r="P182" i="1" l="1"/>
  <c r="I183" i="1" s="1"/>
  <c r="N183" i="1" s="1"/>
  <c r="K183" i="1" l="1"/>
  <c r="M183" i="1"/>
  <c r="J183" i="1"/>
  <c r="O183" i="1"/>
  <c r="L183" i="1"/>
  <c r="P183" i="1" l="1"/>
  <c r="I184" i="1" s="1"/>
  <c r="N184" i="1" s="1"/>
  <c r="M184" i="1"/>
  <c r="L184" i="1"/>
  <c r="K184" i="1"/>
  <c r="O184" i="1" l="1"/>
  <c r="J184" i="1"/>
  <c r="P184" i="1" l="1"/>
  <c r="I185" i="1" s="1"/>
  <c r="N185" i="1" s="1"/>
  <c r="O185" i="1"/>
  <c r="K185" i="1"/>
  <c r="J185" i="1"/>
  <c r="L185" i="1"/>
  <c r="M185" i="1" l="1"/>
  <c r="P185" i="1" s="1"/>
  <c r="I186" i="1" s="1"/>
  <c r="J186" i="1" s="1"/>
  <c r="K186" i="1" l="1"/>
  <c r="O186" i="1"/>
  <c r="M186" i="1"/>
  <c r="L186" i="1"/>
  <c r="N186" i="1"/>
  <c r="P186" i="1" l="1"/>
  <c r="I187" i="1" s="1"/>
  <c r="N187" i="1" s="1"/>
  <c r="M187" i="1" l="1"/>
  <c r="O187" i="1"/>
  <c r="L187" i="1"/>
  <c r="J187" i="1"/>
  <c r="K187" i="1"/>
  <c r="P187" i="1" l="1"/>
  <c r="I188" i="1" s="1"/>
  <c r="N188" i="1" s="1"/>
  <c r="O188" i="1"/>
  <c r="J188" i="1"/>
  <c r="L188" i="1" l="1"/>
  <c r="M188" i="1"/>
  <c r="K188" i="1"/>
  <c r="P188" i="1" l="1"/>
  <c r="I189" i="1" s="1"/>
  <c r="L189" i="1" s="1"/>
  <c r="M189" i="1"/>
  <c r="N189" i="1"/>
  <c r="K189" i="1" l="1"/>
  <c r="J189" i="1"/>
  <c r="O189" i="1"/>
  <c r="P189" i="1" s="1"/>
  <c r="I190" i="1" s="1"/>
  <c r="N190" i="1" s="1"/>
  <c r="L190" i="1" l="1"/>
  <c r="O190" i="1"/>
  <c r="J190" i="1"/>
  <c r="K190" i="1"/>
  <c r="M190" i="1"/>
  <c r="P190" i="1" l="1"/>
  <c r="I191" i="1" s="1"/>
  <c r="M191" i="1" s="1"/>
  <c r="J191" i="1" l="1"/>
  <c r="N191" i="1"/>
  <c r="L191" i="1"/>
  <c r="O191" i="1"/>
  <c r="K191" i="1"/>
  <c r="P191" i="1" l="1"/>
  <c r="I192" i="1" s="1"/>
  <c r="N192" i="1" s="1"/>
  <c r="O192" i="1" l="1"/>
  <c r="M192" i="1"/>
  <c r="K192" i="1"/>
  <c r="J192" i="1"/>
  <c r="L192" i="1"/>
  <c r="P192" i="1" l="1"/>
  <c r="I193" i="1" s="1"/>
  <c r="N193" i="1" s="1"/>
  <c r="L193" i="1"/>
  <c r="O193" i="1"/>
  <c r="K193" i="1"/>
  <c r="J193" i="1" l="1"/>
  <c r="M193" i="1"/>
  <c r="P193" i="1" s="1"/>
  <c r="I194" i="1" s="1"/>
  <c r="L194" i="1" l="1"/>
  <c r="M194" i="1"/>
  <c r="N194" i="1"/>
  <c r="O194" i="1"/>
  <c r="K194" i="1"/>
  <c r="J194" i="1"/>
  <c r="P194" i="1" l="1"/>
  <c r="I195" i="1" s="1"/>
  <c r="K195" i="1" s="1"/>
  <c r="M195" i="1"/>
  <c r="N195" i="1"/>
  <c r="L195" i="1"/>
  <c r="O195" i="1" l="1"/>
  <c r="J195" i="1"/>
  <c r="P195" i="1"/>
  <c r="I196" i="1" s="1"/>
  <c r="L196" i="1" s="1"/>
  <c r="K196" i="1" l="1"/>
  <c r="M196" i="1"/>
  <c r="N196" i="1"/>
  <c r="O196" i="1"/>
  <c r="J196" i="1"/>
  <c r="P196" i="1" l="1"/>
  <c r="I197" i="1" s="1"/>
  <c r="N197" i="1" s="1"/>
  <c r="K197" i="1" l="1"/>
  <c r="O197" i="1"/>
  <c r="M197" i="1"/>
  <c r="L197" i="1"/>
  <c r="J197" i="1"/>
  <c r="P197" i="1" l="1"/>
  <c r="I198" i="1" s="1"/>
  <c r="N198" i="1" s="1"/>
  <c r="K198" i="1" l="1"/>
  <c r="O198" i="1"/>
  <c r="J198" i="1"/>
  <c r="L198" i="1"/>
  <c r="M198" i="1"/>
  <c r="P198" i="1" l="1"/>
  <c r="I199" i="1" s="1"/>
  <c r="M199" i="1" s="1"/>
  <c r="J199" i="1" l="1"/>
  <c r="K199" i="1"/>
  <c r="L199" i="1"/>
  <c r="N199" i="1"/>
  <c r="O199" i="1"/>
  <c r="P199" i="1" l="1"/>
  <c r="I200" i="1" s="1"/>
  <c r="L200" i="1" s="1"/>
  <c r="O200" i="1"/>
  <c r="J200" i="1" l="1"/>
  <c r="K200" i="1"/>
  <c r="N200" i="1"/>
  <c r="M200" i="1"/>
  <c r="P200" i="1" s="1"/>
  <c r="I201" i="1" s="1"/>
  <c r="K201" i="1" l="1"/>
  <c r="L201" i="1"/>
  <c r="N201" i="1"/>
  <c r="J201" i="1"/>
  <c r="O201" i="1"/>
  <c r="M201" i="1"/>
  <c r="P201" i="1" l="1"/>
  <c r="I202" i="1" s="1"/>
  <c r="K202" i="1" s="1"/>
  <c r="M202" i="1" l="1"/>
  <c r="N202" i="1"/>
  <c r="L202" i="1"/>
  <c r="O202" i="1"/>
  <c r="J202" i="1"/>
  <c r="P202" i="1" l="1"/>
  <c r="I203" i="1" s="1"/>
  <c r="J203" i="1" s="1"/>
  <c r="M203" i="1"/>
  <c r="L203" i="1" l="1"/>
  <c r="N203" i="1"/>
  <c r="K203" i="1"/>
  <c r="P203" i="1" s="1"/>
  <c r="I204" i="1" s="1"/>
  <c r="L204" i="1" s="1"/>
  <c r="O203" i="1"/>
  <c r="M204" i="1" l="1"/>
  <c r="J204" i="1"/>
  <c r="K204" i="1"/>
  <c r="N204" i="1"/>
  <c r="O204" i="1"/>
  <c r="P204" i="1" s="1"/>
  <c r="I205" i="1" s="1"/>
  <c r="M205" i="1" s="1"/>
  <c r="J205" i="1" l="1"/>
  <c r="O205" i="1"/>
  <c r="K205" i="1"/>
  <c r="L205" i="1"/>
  <c r="N205" i="1"/>
  <c r="P205" i="1" l="1"/>
  <c r="I206" i="1" s="1"/>
  <c r="K206" i="1" s="1"/>
  <c r="L206" i="1" l="1"/>
  <c r="J206" i="1"/>
  <c r="N206" i="1"/>
  <c r="M206" i="1"/>
  <c r="O206" i="1"/>
  <c r="P206" i="1" l="1"/>
  <c r="I207" i="1" s="1"/>
  <c r="K207" i="1" s="1"/>
  <c r="N207" i="1" l="1"/>
  <c r="L207" i="1"/>
  <c r="M207" i="1"/>
  <c r="J207" i="1"/>
  <c r="O207" i="1"/>
  <c r="P207" i="1" s="1"/>
  <c r="I208" i="1" s="1"/>
  <c r="L208" i="1" l="1"/>
  <c r="M208" i="1"/>
  <c r="N208" i="1"/>
  <c r="J208" i="1"/>
  <c r="K208" i="1"/>
  <c r="O208" i="1"/>
  <c r="P208" i="1" s="1"/>
  <c r="I209" i="1" s="1"/>
  <c r="M209" i="1" l="1"/>
  <c r="K209" i="1"/>
  <c r="O209" i="1"/>
  <c r="J209" i="1"/>
  <c r="L209" i="1"/>
  <c r="N209" i="1"/>
  <c r="P209" i="1" l="1"/>
  <c r="I210" i="1" s="1"/>
  <c r="L210" i="1" s="1"/>
  <c r="O210" i="1"/>
  <c r="K210" i="1" l="1"/>
  <c r="J210" i="1"/>
  <c r="N210" i="1"/>
  <c r="M210" i="1"/>
  <c r="P210" i="1" s="1"/>
  <c r="I211" i="1" s="1"/>
  <c r="M211" i="1" l="1"/>
  <c r="O211" i="1"/>
  <c r="K211" i="1"/>
  <c r="N211" i="1"/>
  <c r="L211" i="1"/>
  <c r="J211" i="1"/>
  <c r="P211" i="1" l="1"/>
  <c r="I212" i="1" s="1"/>
  <c r="K212" i="1" s="1"/>
  <c r="O212" i="1"/>
  <c r="J212" i="1" l="1"/>
  <c r="N212" i="1"/>
  <c r="L212" i="1"/>
  <c r="M212" i="1"/>
  <c r="P212" i="1" s="1"/>
  <c r="I213" i="1" s="1"/>
  <c r="K213" i="1" l="1"/>
  <c r="M213" i="1"/>
  <c r="O213" i="1"/>
  <c r="N213" i="1"/>
  <c r="L213" i="1"/>
  <c r="J213" i="1"/>
  <c r="P213" i="1" l="1"/>
  <c r="I214" i="1" s="1"/>
  <c r="O214" i="1" l="1"/>
  <c r="M214" i="1"/>
  <c r="K214" i="1"/>
  <c r="J214" i="1"/>
  <c r="N214" i="1"/>
  <c r="L214" i="1"/>
  <c r="P214" i="1" l="1"/>
  <c r="I215" i="1" s="1"/>
  <c r="K215" i="1" l="1"/>
  <c r="N215" i="1"/>
  <c r="L215" i="1"/>
  <c r="O215" i="1"/>
  <c r="M215" i="1"/>
  <c r="J215" i="1"/>
  <c r="P215" i="1" l="1"/>
  <c r="I216" i="1" s="1"/>
  <c r="L216" i="1" s="1"/>
  <c r="M216" i="1" l="1"/>
  <c r="N216" i="1"/>
  <c r="J216" i="1"/>
  <c r="K216" i="1"/>
  <c r="O216" i="1"/>
  <c r="P216" i="1" l="1"/>
  <c r="I217" i="1" s="1"/>
  <c r="M217" i="1" s="1"/>
  <c r="N217" i="1" l="1"/>
  <c r="J217" i="1"/>
  <c r="K217" i="1"/>
  <c r="O217" i="1"/>
  <c r="L217" i="1"/>
  <c r="P217" i="1" l="1"/>
  <c r="I218" i="1" s="1"/>
  <c r="M218" i="1" s="1"/>
  <c r="L218" i="1" l="1"/>
  <c r="N218" i="1"/>
  <c r="J218" i="1"/>
  <c r="O218" i="1"/>
  <c r="K218" i="1"/>
  <c r="P218" i="1" l="1"/>
  <c r="I219" i="1" s="1"/>
  <c r="N219" i="1" s="1"/>
  <c r="K219" i="1" l="1"/>
  <c r="J219" i="1"/>
  <c r="L219" i="1"/>
  <c r="O219" i="1"/>
  <c r="M219" i="1"/>
  <c r="P219" i="1" l="1"/>
  <c r="I220" i="1" s="1"/>
  <c r="K220" i="1" l="1"/>
  <c r="J220" i="1"/>
  <c r="O220" i="1"/>
  <c r="L220" i="1"/>
  <c r="M220" i="1"/>
  <c r="N220" i="1"/>
  <c r="P220" i="1" l="1"/>
  <c r="I221" i="1" s="1"/>
  <c r="N221" i="1" s="1"/>
  <c r="M221" i="1" l="1"/>
  <c r="O221" i="1"/>
  <c r="K221" i="1"/>
  <c r="J221" i="1"/>
  <c r="L221" i="1"/>
  <c r="P221" i="1" l="1"/>
  <c r="I222" i="1" s="1"/>
  <c r="M222" i="1"/>
  <c r="O222" i="1"/>
  <c r="J222" i="1"/>
  <c r="K222" i="1"/>
  <c r="L222" i="1"/>
  <c r="N222" i="1"/>
  <c r="P222" i="1" l="1"/>
  <c r="I223" i="1" s="1"/>
  <c r="L223" i="1" s="1"/>
  <c r="K223" i="1"/>
  <c r="O223" i="1"/>
  <c r="N223" i="1"/>
  <c r="J223" i="1" l="1"/>
  <c r="M223" i="1"/>
  <c r="P223" i="1" s="1"/>
  <c r="I224" i="1" s="1"/>
  <c r="K224" i="1" l="1"/>
  <c r="O224" i="1"/>
  <c r="N224" i="1"/>
  <c r="J224" i="1"/>
  <c r="M224" i="1"/>
  <c r="L224" i="1"/>
  <c r="P224" i="1" s="1"/>
  <c r="I225" i="1" s="1"/>
  <c r="L225" i="1" l="1"/>
  <c r="O225" i="1"/>
  <c r="M225" i="1"/>
  <c r="N225" i="1"/>
  <c r="K225" i="1"/>
  <c r="J225" i="1"/>
  <c r="P225" i="1" l="1"/>
  <c r="I226" i="1" s="1"/>
  <c r="L226" i="1" s="1"/>
  <c r="O226" i="1"/>
  <c r="M226" i="1"/>
  <c r="J226" i="1"/>
  <c r="N226" i="1"/>
  <c r="K226" i="1"/>
  <c r="P226" i="1" l="1"/>
  <c r="I227" i="1" s="1"/>
  <c r="M227" i="1" s="1"/>
  <c r="L227" i="1" l="1"/>
  <c r="K227" i="1"/>
  <c r="J227" i="1"/>
  <c r="O227" i="1"/>
  <c r="N227" i="1"/>
  <c r="P227" i="1" l="1"/>
  <c r="I228" i="1" s="1"/>
  <c r="O228" i="1" s="1"/>
  <c r="M228" i="1"/>
  <c r="K228" i="1"/>
  <c r="N228" i="1" l="1"/>
  <c r="J228" i="1"/>
  <c r="L228" i="1"/>
  <c r="P228" i="1" s="1"/>
  <c r="I229" i="1" s="1"/>
  <c r="J229" i="1" s="1"/>
  <c r="M229" i="1" l="1"/>
  <c r="L229" i="1"/>
  <c r="N229" i="1"/>
  <c r="O229" i="1"/>
  <c r="K229" i="1"/>
  <c r="P229" i="1" l="1"/>
  <c r="I230" i="1" s="1"/>
  <c r="O230" i="1" s="1"/>
  <c r="K230" i="1" l="1"/>
  <c r="J230" i="1"/>
  <c r="M230" i="1"/>
  <c r="N230" i="1"/>
  <c r="L230" i="1"/>
  <c r="P230" i="1" l="1"/>
  <c r="I231" i="1" s="1"/>
  <c r="M231" i="1" s="1"/>
  <c r="K231" i="1" l="1"/>
  <c r="J231" i="1"/>
  <c r="O231" i="1"/>
  <c r="N231" i="1"/>
  <c r="L231" i="1"/>
  <c r="P231" i="1" l="1"/>
  <c r="I232" i="1" s="1"/>
  <c r="N232" i="1" s="1"/>
  <c r="M232" i="1"/>
  <c r="J232" i="1"/>
  <c r="K232" i="1"/>
  <c r="L232" i="1"/>
  <c r="O232" i="1" l="1"/>
  <c r="P232" i="1" s="1"/>
  <c r="I233" i="1" s="1"/>
  <c r="N233" i="1" l="1"/>
  <c r="L233" i="1"/>
  <c r="M233" i="1"/>
  <c r="O233" i="1"/>
  <c r="J233" i="1"/>
  <c r="K233" i="1"/>
  <c r="P233" i="1" l="1"/>
  <c r="I234" i="1" s="1"/>
  <c r="O234" i="1" s="1"/>
  <c r="J234" i="1"/>
  <c r="M234" i="1" l="1"/>
  <c r="L234" i="1"/>
  <c r="N234" i="1"/>
  <c r="K234" i="1"/>
  <c r="P234" i="1"/>
  <c r="I235" i="1" s="1"/>
  <c r="L235" i="1" s="1"/>
  <c r="K235" i="1" l="1"/>
  <c r="J235" i="1"/>
  <c r="N235" i="1"/>
  <c r="M235" i="1"/>
  <c r="O235" i="1"/>
  <c r="P235" i="1" s="1"/>
  <c r="I236" i="1" s="1"/>
  <c r="K236" i="1" l="1"/>
  <c r="N236" i="1"/>
  <c r="O236" i="1"/>
  <c r="L236" i="1"/>
  <c r="M236" i="1"/>
  <c r="J236" i="1"/>
  <c r="P236" i="1" l="1"/>
  <c r="I237" i="1" s="1"/>
  <c r="O237" i="1" s="1"/>
  <c r="M237" i="1" l="1"/>
  <c r="L237" i="1"/>
  <c r="N237" i="1"/>
  <c r="K237" i="1"/>
  <c r="J237" i="1"/>
  <c r="P237" i="1" l="1"/>
  <c r="I238" i="1" s="1"/>
  <c r="J238" i="1" s="1"/>
  <c r="O238" i="1"/>
  <c r="L238" i="1"/>
  <c r="K238" i="1"/>
  <c r="M238" i="1"/>
  <c r="N238" i="1" l="1"/>
  <c r="P238" i="1" s="1"/>
  <c r="I239" i="1" s="1"/>
  <c r="O239" i="1" l="1"/>
  <c r="K239" i="1"/>
  <c r="J239" i="1"/>
  <c r="M239" i="1"/>
  <c r="N239" i="1"/>
  <c r="L239" i="1"/>
  <c r="P239" i="1" l="1"/>
  <c r="I240" i="1" s="1"/>
  <c r="M240" i="1" s="1"/>
  <c r="J240" i="1" l="1"/>
  <c r="O240" i="1"/>
  <c r="K240" i="1"/>
  <c r="N240" i="1"/>
  <c r="L240" i="1"/>
  <c r="C11" i="1"/>
  <c r="P240" i="1" l="1"/>
  <c r="I241" i="1" s="1"/>
  <c r="N241" i="1" s="1"/>
  <c r="V4" i="1"/>
  <c r="L241" i="1" l="1"/>
  <c r="M241" i="1"/>
  <c r="J241" i="1"/>
  <c r="O241" i="1"/>
  <c r="K241" i="1"/>
  <c r="C7" i="3"/>
  <c r="AB4" i="1"/>
  <c r="Z4" i="3"/>
  <c r="Y4" i="1"/>
  <c r="AA4" i="1"/>
  <c r="W4" i="1"/>
  <c r="X4" i="1"/>
  <c r="Z4" i="1"/>
  <c r="P241" i="1" l="1"/>
  <c r="I242" i="1" s="1"/>
  <c r="K242" i="1" s="1"/>
  <c r="AC4" i="1"/>
  <c r="V5" i="1" s="1"/>
  <c r="X5" i="1" s="1"/>
  <c r="J242" i="1" l="1"/>
  <c r="L242" i="1"/>
  <c r="N242" i="1"/>
  <c r="O242" i="1"/>
  <c r="M242" i="1"/>
  <c r="AB5" i="1"/>
  <c r="Y5" i="1"/>
  <c r="AA5" i="1"/>
  <c r="Z5" i="1"/>
  <c r="W5" i="1"/>
  <c r="P242" i="1" l="1"/>
  <c r="I243" i="1" s="1"/>
  <c r="L243" i="1" s="1"/>
  <c r="AC5" i="1"/>
  <c r="V6" i="1" s="1"/>
  <c r="Z6" i="1" s="1"/>
  <c r="M243" i="1" l="1"/>
  <c r="N243" i="1"/>
  <c r="J243" i="1"/>
  <c r="K243" i="1"/>
  <c r="O243" i="1"/>
  <c r="P243" i="1"/>
  <c r="I244" i="1" s="1"/>
  <c r="N244" i="1" s="1"/>
  <c r="Y6" i="1"/>
  <c r="AB6" i="1"/>
  <c r="X6" i="1"/>
  <c r="W6" i="1"/>
  <c r="AA6" i="1"/>
  <c r="K244" i="1" l="1"/>
  <c r="O244" i="1"/>
  <c r="J244" i="1"/>
  <c r="L244" i="1"/>
  <c r="M244" i="1"/>
  <c r="P244" i="1" s="1"/>
  <c r="I245" i="1" s="1"/>
  <c r="AC6" i="1"/>
  <c r="V7" i="1" s="1"/>
  <c r="W7" i="1" s="1"/>
  <c r="N245" i="1" l="1"/>
  <c r="J245" i="1"/>
  <c r="O245" i="1"/>
  <c r="K245" i="1"/>
  <c r="M245" i="1"/>
  <c r="L245" i="1"/>
  <c r="AA7" i="1"/>
  <c r="Z7" i="1"/>
  <c r="AB7" i="1"/>
  <c r="Y7" i="1"/>
  <c r="X7" i="1"/>
  <c r="P245" i="1" l="1"/>
  <c r="I246" i="1" s="1"/>
  <c r="J246" i="1" s="1"/>
  <c r="AC7" i="1"/>
  <c r="V8" i="1" s="1"/>
  <c r="AB8" i="1" s="1"/>
  <c r="M246" i="1" l="1"/>
  <c r="K246" i="1"/>
  <c r="N246" i="1"/>
  <c r="O246" i="1"/>
  <c r="L246" i="1"/>
  <c r="Y8" i="1"/>
  <c r="AA8" i="1"/>
  <c r="X8" i="1"/>
  <c r="W8" i="1"/>
  <c r="Z8" i="1"/>
  <c r="P246" i="1" l="1"/>
  <c r="I247" i="1" s="1"/>
  <c r="N247" i="1"/>
  <c r="L247" i="1"/>
  <c r="M247" i="1"/>
  <c r="J247" i="1"/>
  <c r="K247" i="1"/>
  <c r="O247" i="1"/>
  <c r="P247" i="1" s="1"/>
  <c r="I248" i="1" s="1"/>
  <c r="AC8" i="1"/>
  <c r="V9" i="1" s="1"/>
  <c r="Y9" i="1" s="1"/>
  <c r="M248" i="1" l="1"/>
  <c r="L248" i="1"/>
  <c r="O248" i="1"/>
  <c r="K248" i="1"/>
  <c r="N248" i="1"/>
  <c r="J248" i="1"/>
  <c r="AB9" i="1"/>
  <c r="AA9" i="1"/>
  <c r="W9" i="1"/>
  <c r="Z9" i="1"/>
  <c r="X9" i="1"/>
  <c r="P248" i="1" l="1"/>
  <c r="I249" i="1" s="1"/>
  <c r="N249" i="1" s="1"/>
  <c r="AC9" i="1"/>
  <c r="V10" i="1" s="1"/>
  <c r="O249" i="1"/>
  <c r="M249" i="1"/>
  <c r="K249" i="1" l="1"/>
  <c r="L249" i="1"/>
  <c r="J249" i="1"/>
  <c r="W10" i="1"/>
  <c r="X10" i="1"/>
  <c r="AB10" i="1"/>
  <c r="Y10" i="1"/>
  <c r="Z10" i="1"/>
  <c r="AA10" i="1"/>
  <c r="P249" i="1" l="1"/>
  <c r="I250" i="1" s="1"/>
  <c r="M250" i="1" s="1"/>
  <c r="AC10" i="1"/>
  <c r="V11" i="1" s="1"/>
  <c r="Y11" i="1" s="1"/>
  <c r="O250" i="1" l="1"/>
  <c r="N250" i="1"/>
  <c r="K250" i="1"/>
  <c r="J250" i="1"/>
  <c r="L250" i="1"/>
  <c r="W11" i="1"/>
  <c r="AA11" i="1"/>
  <c r="AB11" i="1"/>
  <c r="Z11" i="1"/>
  <c r="X11" i="1"/>
  <c r="P250" i="1" l="1"/>
  <c r="I251" i="1" s="1"/>
  <c r="O251" i="1" s="1"/>
  <c r="AC11" i="1"/>
  <c r="V12" i="1" s="1"/>
  <c r="Z12" i="1" s="1"/>
  <c r="M251" i="1" l="1"/>
  <c r="J251" i="1"/>
  <c r="K251" i="1"/>
  <c r="N251" i="1"/>
  <c r="L251" i="1"/>
  <c r="P251" i="1" s="1"/>
  <c r="I252" i="1" s="1"/>
  <c r="AB12" i="1"/>
  <c r="X12" i="1"/>
  <c r="W12" i="1"/>
  <c r="Y12" i="1"/>
  <c r="AA12" i="1"/>
  <c r="J252" i="1" l="1"/>
  <c r="O252" i="1"/>
  <c r="N252" i="1"/>
  <c r="M252" i="1"/>
  <c r="K252" i="1"/>
  <c r="L252" i="1"/>
  <c r="AC12" i="1"/>
  <c r="V13" i="1" s="1"/>
  <c r="AA13" i="1" s="1"/>
  <c r="P252" i="1" l="1"/>
  <c r="I253" i="1" s="1"/>
  <c r="J253" i="1" s="1"/>
  <c r="N253" i="1"/>
  <c r="O253" i="1"/>
  <c r="M253" i="1"/>
  <c r="W13" i="1"/>
  <c r="X13" i="1"/>
  <c r="Y13" i="1"/>
  <c r="AB13" i="1"/>
  <c r="Z13" i="1"/>
  <c r="L253" i="1" l="1"/>
  <c r="K253" i="1"/>
  <c r="AC13" i="1"/>
  <c r="V14" i="1" s="1"/>
  <c r="W14" i="1" s="1"/>
  <c r="P253" i="1" l="1"/>
  <c r="I254" i="1" s="1"/>
  <c r="J254" i="1" s="1"/>
  <c r="O254" i="1"/>
  <c r="M254" i="1"/>
  <c r="K254" i="1"/>
  <c r="L254" i="1"/>
  <c r="N254" i="1"/>
  <c r="X14" i="1"/>
  <c r="Y14" i="1"/>
  <c r="Z14" i="1"/>
  <c r="AB14" i="1"/>
  <c r="AA14" i="1"/>
  <c r="P254" i="1" l="1"/>
  <c r="I255" i="1" s="1"/>
  <c r="M255" i="1" s="1"/>
  <c r="L255" i="1"/>
  <c r="J255" i="1"/>
  <c r="K255" i="1"/>
  <c r="N255" i="1"/>
  <c r="O255" i="1"/>
  <c r="AC14" i="1"/>
  <c r="V15" i="1" s="1"/>
  <c r="Y15" i="1" s="1"/>
  <c r="P255" i="1" l="1"/>
  <c r="I256" i="1" s="1"/>
  <c r="L256" i="1"/>
  <c r="O256" i="1"/>
  <c r="AB15" i="1"/>
  <c r="N256" i="1"/>
  <c r="W15" i="1"/>
  <c r="AA15" i="1"/>
  <c r="Z15" i="1"/>
  <c r="M256" i="1"/>
  <c r="J256" i="1"/>
  <c r="X15" i="1"/>
  <c r="K256" i="1"/>
  <c r="P256" i="1" l="1"/>
  <c r="I257" i="1" s="1"/>
  <c r="O257" i="1" s="1"/>
  <c r="AC15" i="1"/>
  <c r="V16" i="1" s="1"/>
  <c r="AA16" i="1" s="1"/>
  <c r="M257" i="1"/>
  <c r="K257" i="1"/>
  <c r="J257" i="1" l="1"/>
  <c r="L257" i="1"/>
  <c r="N257" i="1"/>
  <c r="AB16" i="1"/>
  <c r="Y16" i="1"/>
  <c r="W16" i="1"/>
  <c r="X16" i="1"/>
  <c r="Z16" i="1"/>
  <c r="P257" i="1" l="1"/>
  <c r="I258" i="1" s="1"/>
  <c r="M258" i="1" s="1"/>
  <c r="AC16" i="1"/>
  <c r="V17" i="1" s="1"/>
  <c r="Y17" i="1" s="1"/>
  <c r="J258" i="1"/>
  <c r="L258" i="1"/>
  <c r="N258" i="1"/>
  <c r="O258" i="1"/>
  <c r="K258" i="1" l="1"/>
  <c r="AA17" i="1"/>
  <c r="AB17" i="1"/>
  <c r="W17" i="1"/>
  <c r="Z17" i="1"/>
  <c r="X17" i="1"/>
  <c r="P258" i="1"/>
  <c r="I259" i="1" s="1"/>
  <c r="O259" i="1" s="1"/>
  <c r="J259" i="1" l="1"/>
  <c r="N259" i="1"/>
  <c r="M259" i="1"/>
  <c r="L259" i="1"/>
  <c r="AC17" i="1"/>
  <c r="V18" i="1" s="1"/>
  <c r="AA18" i="1" s="1"/>
  <c r="K259" i="1"/>
  <c r="P259" i="1" l="1"/>
  <c r="I260" i="1" s="1"/>
  <c r="J260" i="1" s="1"/>
  <c r="AB18" i="1"/>
  <c r="Z18" i="1"/>
  <c r="Y18" i="1"/>
  <c r="W18" i="1"/>
  <c r="X18" i="1"/>
  <c r="M260" i="1"/>
  <c r="O260" i="1"/>
  <c r="L260" i="1"/>
  <c r="N260" i="1"/>
  <c r="K260" i="1"/>
  <c r="AC18" i="1" l="1"/>
  <c r="V19" i="1" s="1"/>
  <c r="X19" i="1" s="1"/>
  <c r="P260" i="1"/>
  <c r="I261" i="1" s="1"/>
  <c r="L261" i="1" s="1"/>
  <c r="AB19" i="1"/>
  <c r="Y19" i="1"/>
  <c r="AA19" i="1"/>
  <c r="Z19" i="1"/>
  <c r="K261" i="1" l="1"/>
  <c r="W19" i="1"/>
  <c r="O261" i="1"/>
  <c r="J261" i="1"/>
  <c r="M261" i="1"/>
  <c r="N261" i="1"/>
  <c r="AC19" i="1"/>
  <c r="V20" i="1" s="1"/>
  <c r="Y20" i="1" s="1"/>
  <c r="P261" i="1" l="1"/>
  <c r="I262" i="1" s="1"/>
  <c r="L262" i="1" s="1"/>
  <c r="X20" i="1"/>
  <c r="AB20" i="1"/>
  <c r="Z20" i="1"/>
  <c r="AA20" i="1"/>
  <c r="W20" i="1"/>
  <c r="K262" i="1" l="1"/>
  <c r="J262" i="1"/>
  <c r="O262" i="1"/>
  <c r="N262" i="1"/>
  <c r="M262" i="1"/>
  <c r="AC20" i="1"/>
  <c r="V21" i="1" s="1"/>
  <c r="Y21" i="1" s="1"/>
  <c r="P262" i="1" l="1"/>
  <c r="I263" i="1" s="1"/>
  <c r="L263" i="1" s="1"/>
  <c r="AB21" i="1"/>
  <c r="Z21" i="1"/>
  <c r="X21" i="1"/>
  <c r="W21" i="1"/>
  <c r="AA21" i="1"/>
  <c r="M263" i="1" l="1"/>
  <c r="O263" i="1"/>
  <c r="J263" i="1"/>
  <c r="N263" i="1"/>
  <c r="K263" i="1"/>
  <c r="AC21" i="1"/>
  <c r="V22" i="1" s="1"/>
  <c r="Y22" i="1" s="1"/>
  <c r="P263" i="1" l="1"/>
  <c r="I264" i="1" s="1"/>
  <c r="J264" i="1" s="1"/>
  <c r="M264" i="1"/>
  <c r="N264" i="1"/>
  <c r="O264" i="1"/>
  <c r="K264" i="1"/>
  <c r="AA22" i="1"/>
  <c r="AB22" i="1"/>
  <c r="Z22" i="1"/>
  <c r="X22" i="1"/>
  <c r="W22" i="1"/>
  <c r="L264" i="1" l="1"/>
  <c r="P264" i="1" s="1"/>
  <c r="I265" i="1" s="1"/>
  <c r="K265" i="1" s="1"/>
  <c r="AC22" i="1"/>
  <c r="V23" i="1" s="1"/>
  <c r="W23" i="1" s="1"/>
  <c r="J265" i="1" l="1"/>
  <c r="O265" i="1"/>
  <c r="L265" i="1"/>
  <c r="N265" i="1"/>
  <c r="M265" i="1"/>
  <c r="Y23" i="1"/>
  <c r="AA23" i="1"/>
  <c r="AB23" i="1"/>
  <c r="Z23" i="1"/>
  <c r="X23" i="1"/>
  <c r="P265" i="1" l="1"/>
  <c r="I266" i="1" s="1"/>
  <c r="M266" i="1" s="1"/>
  <c r="AC23" i="1"/>
  <c r="V24" i="1" s="1"/>
  <c r="X24" i="1" s="1"/>
  <c r="O266" i="1" l="1"/>
  <c r="L266" i="1"/>
  <c r="K266" i="1"/>
  <c r="N266" i="1"/>
  <c r="J266" i="1"/>
  <c r="Y24" i="1"/>
  <c r="AB24" i="1"/>
  <c r="AA24" i="1"/>
  <c r="Z24" i="1"/>
  <c r="W24" i="1"/>
  <c r="P266" i="1" l="1"/>
  <c r="I267" i="1" s="1"/>
  <c r="M267" i="1" s="1"/>
  <c r="AC24" i="1"/>
  <c r="V25" i="1" s="1"/>
  <c r="L267" i="1" l="1"/>
  <c r="N267" i="1"/>
  <c r="O267" i="1"/>
  <c r="K267" i="1"/>
  <c r="J267" i="1"/>
  <c r="AB25" i="1"/>
  <c r="W25" i="1"/>
  <c r="Z25" i="1"/>
  <c r="AA25" i="1"/>
  <c r="Y25" i="1"/>
  <c r="X25" i="1"/>
  <c r="P267" i="1" l="1"/>
  <c r="I268" i="1" s="1"/>
  <c r="L268" i="1" s="1"/>
  <c r="AC25" i="1"/>
  <c r="V26" i="1" s="1"/>
  <c r="AA26" i="1" s="1"/>
  <c r="N268" i="1" l="1"/>
  <c r="M268" i="1"/>
  <c r="O268" i="1"/>
  <c r="K268" i="1"/>
  <c r="J268" i="1"/>
  <c r="Y26" i="1"/>
  <c r="Z26" i="1"/>
  <c r="AB26" i="1"/>
  <c r="W26" i="1"/>
  <c r="X26" i="1"/>
  <c r="P268" i="1" l="1"/>
  <c r="I269" i="1" s="1"/>
  <c r="L269" i="1" s="1"/>
  <c r="AC26" i="1"/>
  <c r="V27" i="1" s="1"/>
  <c r="J269" i="1" l="1"/>
  <c r="K269" i="1"/>
  <c r="O269" i="1"/>
  <c r="N269" i="1"/>
  <c r="M269" i="1"/>
  <c r="Z27" i="1"/>
  <c r="X27" i="1"/>
  <c r="W27" i="1"/>
  <c r="AB27" i="1"/>
  <c r="Y27" i="1"/>
  <c r="AA27" i="1"/>
  <c r="P269" i="1" l="1"/>
  <c r="I270" i="1" s="1"/>
  <c r="J270" i="1" s="1"/>
  <c r="AC27" i="1"/>
  <c r="V28" i="1" s="1"/>
  <c r="Y28" i="1" s="1"/>
  <c r="N270" i="1" l="1"/>
  <c r="L270" i="1"/>
  <c r="O270" i="1"/>
  <c r="K270" i="1"/>
  <c r="M270" i="1"/>
  <c r="AA28" i="1"/>
  <c r="Z28" i="1"/>
  <c r="W28" i="1"/>
  <c r="AB28" i="1"/>
  <c r="X28" i="1"/>
  <c r="P270" i="1" l="1"/>
  <c r="I271" i="1" s="1"/>
  <c r="K271" i="1" s="1"/>
  <c r="O271" i="1"/>
  <c r="M271" i="1"/>
  <c r="AC28" i="1"/>
  <c r="V29" i="1" s="1"/>
  <c r="AA29" i="1" s="1"/>
  <c r="N271" i="1" l="1"/>
  <c r="J271" i="1"/>
  <c r="L271" i="1"/>
  <c r="P271" i="1"/>
  <c r="I272" i="1" s="1"/>
  <c r="N272" i="1" s="1"/>
  <c r="M272" i="1"/>
  <c r="Y29" i="1"/>
  <c r="W29" i="1"/>
  <c r="X29" i="1"/>
  <c r="AB29" i="1"/>
  <c r="Z29" i="1"/>
  <c r="L272" i="1" l="1"/>
  <c r="O272" i="1"/>
  <c r="K272" i="1"/>
  <c r="J272" i="1"/>
  <c r="AC29" i="1"/>
  <c r="V30" i="1" s="1"/>
  <c r="Y30" i="1" s="1"/>
  <c r="P272" i="1" l="1"/>
  <c r="I273" i="1" s="1"/>
  <c r="N273" i="1" s="1"/>
  <c r="O273" i="1"/>
  <c r="J273" i="1"/>
  <c r="M273" i="1"/>
  <c r="K273" i="1"/>
  <c r="W30" i="1"/>
  <c r="X30" i="1"/>
  <c r="Z30" i="1"/>
  <c r="AB30" i="1"/>
  <c r="AA30" i="1"/>
  <c r="L273" i="1" l="1"/>
  <c r="P273" i="1" s="1"/>
  <c r="I274" i="1" s="1"/>
  <c r="AC30" i="1"/>
  <c r="V31" i="1" s="1"/>
  <c r="AA31" i="1" s="1"/>
  <c r="M274" i="1" l="1"/>
  <c r="O274" i="1"/>
  <c r="L274" i="1"/>
  <c r="K274" i="1"/>
  <c r="J274" i="1"/>
  <c r="N274" i="1"/>
  <c r="P274" i="1" s="1"/>
  <c r="I275" i="1" s="1"/>
  <c r="L275" i="1" s="1"/>
  <c r="W31" i="1"/>
  <c r="X31" i="1"/>
  <c r="AB31" i="1"/>
  <c r="Z31" i="1"/>
  <c r="Y31" i="1"/>
  <c r="N275" i="1" l="1"/>
  <c r="M275" i="1"/>
  <c r="K275" i="1"/>
  <c r="J275" i="1"/>
  <c r="O275" i="1"/>
  <c r="P275" i="1" s="1"/>
  <c r="I276" i="1" s="1"/>
  <c r="M276" i="1" s="1"/>
  <c r="AC31" i="1"/>
  <c r="V32" i="1" s="1"/>
  <c r="AA32" i="1" s="1"/>
  <c r="O276" i="1" l="1"/>
  <c r="J276" i="1"/>
  <c r="K276" i="1"/>
  <c r="L276" i="1"/>
  <c r="N276" i="1"/>
  <c r="AB32" i="1"/>
  <c r="W32" i="1"/>
  <c r="Z32" i="1"/>
  <c r="X32" i="1"/>
  <c r="Y32" i="1"/>
  <c r="P276" i="1" l="1"/>
  <c r="I277" i="1" s="1"/>
  <c r="M277" i="1" s="1"/>
  <c r="AC32" i="1"/>
  <c r="V33" i="1" s="1"/>
  <c r="X33" i="1" s="1"/>
  <c r="J277" i="1" l="1"/>
  <c r="O277" i="1"/>
  <c r="K277" i="1"/>
  <c r="L277" i="1"/>
  <c r="N277" i="1"/>
  <c r="AB33" i="1"/>
  <c r="AA33" i="1"/>
  <c r="Y33" i="1"/>
  <c r="W33" i="1"/>
  <c r="Z33" i="1"/>
  <c r="P277" i="1" l="1"/>
  <c r="I278" i="1" s="1"/>
  <c r="J278" i="1" s="1"/>
  <c r="AC33" i="1"/>
  <c r="V34" i="1" s="1"/>
  <c r="Y34" i="1" s="1"/>
  <c r="K278" i="1" l="1"/>
  <c r="O278" i="1"/>
  <c r="M278" i="1"/>
  <c r="L278" i="1"/>
  <c r="N278" i="1"/>
  <c r="AA34" i="1"/>
  <c r="X34" i="1"/>
  <c r="AB34" i="1"/>
  <c r="W34" i="1"/>
  <c r="Z34" i="1"/>
  <c r="P278" i="1" l="1"/>
  <c r="I279" i="1" s="1"/>
  <c r="J279" i="1" s="1"/>
  <c r="N279" i="1"/>
  <c r="AC34" i="1"/>
  <c r="V35" i="1" s="1"/>
  <c r="X35" i="1" s="1"/>
  <c r="M279" i="1" l="1"/>
  <c r="L279" i="1"/>
  <c r="O279" i="1"/>
  <c r="K279" i="1"/>
  <c r="Y35" i="1"/>
  <c r="AA35" i="1"/>
  <c r="Z35" i="1"/>
  <c r="W35" i="1"/>
  <c r="AB35" i="1"/>
  <c r="P279" i="1" l="1"/>
  <c r="I280" i="1" s="1"/>
  <c r="K280" i="1" s="1"/>
  <c r="O280" i="1"/>
  <c r="L280" i="1"/>
  <c r="N280" i="1"/>
  <c r="AC35" i="1"/>
  <c r="V36" i="1" s="1"/>
  <c r="Y36" i="1" s="1"/>
  <c r="J280" i="1" l="1"/>
  <c r="M280" i="1"/>
  <c r="P280" i="1" s="1"/>
  <c r="I281" i="1" s="1"/>
  <c r="AB36" i="1"/>
  <c r="AA36" i="1"/>
  <c r="W36" i="1"/>
  <c r="X36" i="1"/>
  <c r="Z36" i="1"/>
  <c r="M281" i="1" l="1"/>
  <c r="L281" i="1"/>
  <c r="N281" i="1"/>
  <c r="J281" i="1"/>
  <c r="K281" i="1"/>
  <c r="O281" i="1"/>
  <c r="P281" i="1" s="1"/>
  <c r="I282" i="1" s="1"/>
  <c r="M282" i="1" s="1"/>
  <c r="AC36" i="1"/>
  <c r="V37" i="1" s="1"/>
  <c r="W37" i="1" s="1"/>
  <c r="K282" i="1" l="1"/>
  <c r="J282" i="1"/>
  <c r="O282" i="1"/>
  <c r="L282" i="1"/>
  <c r="N282" i="1"/>
  <c r="Z37" i="1"/>
  <c r="Y37" i="1"/>
  <c r="AA37" i="1"/>
  <c r="AB37" i="1"/>
  <c r="X37" i="1"/>
  <c r="P282" i="1" l="1"/>
  <c r="I283" i="1" s="1"/>
  <c r="L283" i="1" s="1"/>
  <c r="AC37" i="1"/>
  <c r="V38" i="1" s="1"/>
  <c r="K283" i="1" l="1"/>
  <c r="O283" i="1"/>
  <c r="J283" i="1"/>
  <c r="M283" i="1"/>
  <c r="N283" i="1"/>
  <c r="Y38" i="1"/>
  <c r="Z38" i="1"/>
  <c r="AA38" i="1"/>
  <c r="W38" i="1"/>
  <c r="X38" i="1"/>
  <c r="AB38" i="1"/>
  <c r="P283" i="1" l="1"/>
  <c r="I284" i="1" s="1"/>
  <c r="L284" i="1" s="1"/>
  <c r="AC38" i="1"/>
  <c r="V39" i="1" s="1"/>
  <c r="O284" i="1" l="1"/>
  <c r="K284" i="1"/>
  <c r="J284" i="1"/>
  <c r="N284" i="1"/>
  <c r="M284" i="1"/>
  <c r="P284" i="1" l="1"/>
  <c r="I285" i="1" s="1"/>
  <c r="K285" i="1" s="1"/>
  <c r="Y39" i="1"/>
  <c r="AA39" i="1"/>
  <c r="Z39" i="1"/>
  <c r="X39" i="1"/>
  <c r="AB39" i="1"/>
  <c r="W39" i="1"/>
  <c r="O285" i="1" l="1"/>
  <c r="M285" i="1"/>
  <c r="N285" i="1"/>
  <c r="J285" i="1"/>
  <c r="L285" i="1"/>
  <c r="AC39" i="1"/>
  <c r="V40" i="1" s="1"/>
  <c r="P285" i="1" l="1"/>
  <c r="I286" i="1" s="1"/>
  <c r="K286" i="1" s="1"/>
  <c r="Y40" i="1"/>
  <c r="X40" i="1"/>
  <c r="AB40" i="1"/>
  <c r="AA40" i="1"/>
  <c r="W40" i="1"/>
  <c r="Z40" i="1"/>
  <c r="O286" i="1" l="1"/>
  <c r="M286" i="1"/>
  <c r="J286" i="1"/>
  <c r="N286" i="1"/>
  <c r="L286" i="1"/>
  <c r="AC40" i="1"/>
  <c r="V41" i="1" s="1"/>
  <c r="P286" i="1" l="1"/>
  <c r="I287" i="1" s="1"/>
  <c r="M287" i="1" s="1"/>
  <c r="N287" i="1"/>
  <c r="O287" i="1"/>
  <c r="K287" i="1"/>
  <c r="J287" i="1"/>
  <c r="Y41" i="1"/>
  <c r="W41" i="1"/>
  <c r="X41" i="1"/>
  <c r="AB41" i="1"/>
  <c r="Z41" i="1"/>
  <c r="AA41" i="1"/>
  <c r="L287" i="1" l="1"/>
  <c r="P287" i="1" s="1"/>
  <c r="I288" i="1" s="1"/>
  <c r="M288" i="1" s="1"/>
  <c r="AC41" i="1"/>
  <c r="V42" i="1" s="1"/>
  <c r="L288" i="1" l="1"/>
  <c r="J288" i="1"/>
  <c r="O288" i="1"/>
  <c r="K288" i="1"/>
  <c r="N288" i="1"/>
  <c r="P288" i="1" l="1"/>
  <c r="I289" i="1" s="1"/>
  <c r="K289" i="1" s="1"/>
  <c r="Y42" i="1"/>
  <c r="X42" i="1"/>
  <c r="AA42" i="1"/>
  <c r="AB42" i="1"/>
  <c r="W42" i="1"/>
  <c r="Z42" i="1"/>
  <c r="N289" i="1" l="1"/>
  <c r="L289" i="1"/>
  <c r="J289" i="1"/>
  <c r="O289" i="1"/>
  <c r="M289" i="1"/>
  <c r="AC42" i="1"/>
  <c r="V43" i="1" s="1"/>
  <c r="P289" i="1" l="1"/>
  <c r="I290" i="1" s="1"/>
  <c r="J290" i="1" s="1"/>
  <c r="O290" i="1"/>
  <c r="M290" i="1"/>
  <c r="N290" i="1"/>
  <c r="K290" i="1"/>
  <c r="L290" i="1" l="1"/>
  <c r="P290" i="1"/>
  <c r="I291" i="1" s="1"/>
  <c r="J291" i="1" s="1"/>
  <c r="Y43" i="1"/>
  <c r="Z43" i="1"/>
  <c r="W43" i="1"/>
  <c r="AB43" i="1"/>
  <c r="X43" i="1"/>
  <c r="AA43" i="1"/>
  <c r="O291" i="1" l="1"/>
  <c r="K291" i="1"/>
  <c r="M291" i="1"/>
  <c r="L291" i="1"/>
  <c r="N291" i="1"/>
  <c r="AC43" i="1"/>
  <c r="V44" i="1" s="1"/>
  <c r="P291" i="1" l="1"/>
  <c r="I292" i="1" s="1"/>
  <c r="M292" i="1" s="1"/>
  <c r="O292" i="1" l="1"/>
  <c r="N292" i="1"/>
  <c r="L292" i="1"/>
  <c r="J292" i="1"/>
  <c r="K292" i="1"/>
  <c r="P292" i="1"/>
  <c r="I293" i="1" s="1"/>
  <c r="K293" i="1" s="1"/>
  <c r="Y44" i="1"/>
  <c r="AA44" i="1"/>
  <c r="AB44" i="1"/>
  <c r="Z44" i="1"/>
  <c r="X44" i="1"/>
  <c r="W44" i="1"/>
  <c r="O293" i="1" l="1"/>
  <c r="N293" i="1"/>
  <c r="L293" i="1"/>
  <c r="M293" i="1"/>
  <c r="J293" i="1"/>
  <c r="AC44" i="1"/>
  <c r="V45" i="1" s="1"/>
  <c r="P293" i="1" l="1"/>
  <c r="I294" i="1" s="1"/>
  <c r="M294" i="1" s="1"/>
  <c r="J294" i="1"/>
  <c r="L294" i="1"/>
  <c r="N294" i="1"/>
  <c r="K294" i="1" l="1"/>
  <c r="O294" i="1"/>
  <c r="P294" i="1" s="1"/>
  <c r="I295" i="1" s="1"/>
  <c r="O295" i="1" s="1"/>
  <c r="Y45" i="1"/>
  <c r="AA45" i="1"/>
  <c r="AB45" i="1"/>
  <c r="Z45" i="1"/>
  <c r="W45" i="1"/>
  <c r="X45" i="1"/>
  <c r="K295" i="1" l="1"/>
  <c r="J295" i="1"/>
  <c r="L295" i="1"/>
  <c r="M295" i="1"/>
  <c r="N295" i="1"/>
  <c r="AC45" i="1"/>
  <c r="V46" i="1" s="1"/>
  <c r="P295" i="1" l="1"/>
  <c r="I296" i="1" s="1"/>
  <c r="K296" i="1" s="1"/>
  <c r="L296" i="1" l="1"/>
  <c r="O296" i="1"/>
  <c r="J296" i="1"/>
  <c r="M296" i="1"/>
  <c r="N296" i="1"/>
  <c r="Y46" i="1"/>
  <c r="X46" i="1"/>
  <c r="AB46" i="1"/>
  <c r="Z46" i="1"/>
  <c r="W46" i="1"/>
  <c r="AA46" i="1"/>
  <c r="P296" i="1" l="1"/>
  <c r="I297" i="1" s="1"/>
  <c r="J297" i="1" s="1"/>
  <c r="AC46" i="1"/>
  <c r="V47" i="1" s="1"/>
  <c r="L297" i="1" l="1"/>
  <c r="N297" i="1"/>
  <c r="O297" i="1"/>
  <c r="M297" i="1"/>
  <c r="K297" i="1"/>
  <c r="P297" i="1" l="1"/>
  <c r="I298" i="1" s="1"/>
  <c r="K298" i="1" s="1"/>
  <c r="Y47" i="1"/>
  <c r="AB47" i="1"/>
  <c r="AA47" i="1"/>
  <c r="Z47" i="1"/>
  <c r="X47" i="1"/>
  <c r="W47" i="1"/>
  <c r="M298" i="1" l="1"/>
  <c r="N298" i="1"/>
  <c r="O298" i="1"/>
  <c r="J298" i="1"/>
  <c r="L298" i="1"/>
  <c r="AC47" i="1"/>
  <c r="V48" i="1" s="1"/>
  <c r="P298" i="1" l="1"/>
  <c r="I299" i="1" s="1"/>
  <c r="J299" i="1" s="1"/>
  <c r="Y48" i="1"/>
  <c r="X48" i="1"/>
  <c r="AA48" i="1"/>
  <c r="AB48" i="1"/>
  <c r="W48" i="1"/>
  <c r="Z48" i="1"/>
  <c r="O299" i="1" l="1"/>
  <c r="L299" i="1"/>
  <c r="M299" i="1"/>
  <c r="K299" i="1"/>
  <c r="N299" i="1"/>
  <c r="AC48" i="1"/>
  <c r="V49" i="1" s="1"/>
  <c r="P299" i="1" l="1"/>
  <c r="I300" i="1" s="1"/>
  <c r="L300" i="1" s="1"/>
  <c r="N300" i="1"/>
  <c r="M300" i="1"/>
  <c r="K300" i="1"/>
  <c r="O300" i="1"/>
  <c r="J300" i="1" l="1"/>
  <c r="P300" i="1"/>
  <c r="I301" i="1" s="1"/>
  <c r="L301" i="1" s="1"/>
  <c r="Y49" i="1"/>
  <c r="X49" i="1"/>
  <c r="AA49" i="1"/>
  <c r="AB49" i="1"/>
  <c r="W49" i="1"/>
  <c r="Z49" i="1"/>
  <c r="M301" i="1" l="1"/>
  <c r="O301" i="1"/>
  <c r="N301" i="1"/>
  <c r="K301" i="1"/>
  <c r="J301" i="1"/>
  <c r="AC49" i="1"/>
  <c r="V50" i="1" s="1"/>
  <c r="P301" i="1" l="1"/>
  <c r="I302" i="1" s="1"/>
  <c r="L302" i="1" s="1"/>
  <c r="M302" i="1"/>
  <c r="Y50" i="1"/>
  <c r="AA50" i="1"/>
  <c r="AB50" i="1"/>
  <c r="W50" i="1"/>
  <c r="X50" i="1"/>
  <c r="Z50" i="1"/>
  <c r="K302" i="1" l="1"/>
  <c r="N302" i="1"/>
  <c r="J302" i="1"/>
  <c r="O302" i="1"/>
  <c r="P302" i="1" s="1"/>
  <c r="I303" i="1" s="1"/>
  <c r="AC50" i="1"/>
  <c r="V51" i="1" s="1"/>
  <c r="N303" i="1" l="1"/>
  <c r="M303" i="1"/>
  <c r="K303" i="1"/>
  <c r="O303" i="1"/>
  <c r="L303" i="1"/>
  <c r="J303" i="1"/>
  <c r="P303" i="1" l="1"/>
  <c r="I304" i="1" s="1"/>
  <c r="L304" i="1" s="1"/>
  <c r="O304" i="1"/>
  <c r="N304" i="1"/>
  <c r="M304" i="1"/>
  <c r="K304" i="1"/>
  <c r="J304" i="1"/>
  <c r="Y51" i="1"/>
  <c r="X51" i="1"/>
  <c r="W51" i="1"/>
  <c r="AA51" i="1"/>
  <c r="AB51" i="1"/>
  <c r="Z51" i="1"/>
  <c r="P304" i="1" l="1"/>
  <c r="I305" i="1" s="1"/>
  <c r="K305" i="1" s="1"/>
  <c r="M305" i="1"/>
  <c r="N305" i="1"/>
  <c r="O305" i="1"/>
  <c r="L305" i="1"/>
  <c r="J305" i="1"/>
  <c r="AC51" i="1"/>
  <c r="V52" i="1" s="1"/>
  <c r="P305" i="1" l="1"/>
  <c r="I306" i="1" s="1"/>
  <c r="J306" i="1" s="1"/>
  <c r="O306" i="1"/>
  <c r="M306" i="1"/>
  <c r="N306" i="1"/>
  <c r="Y52" i="1"/>
  <c r="Z52" i="1"/>
  <c r="AA52" i="1"/>
  <c r="AB52" i="1"/>
  <c r="X52" i="1"/>
  <c r="W52" i="1"/>
  <c r="K306" i="1" l="1"/>
  <c r="L306" i="1"/>
  <c r="P306" i="1"/>
  <c r="I307" i="1" s="1"/>
  <c r="K307" i="1" s="1"/>
  <c r="AC52" i="1"/>
  <c r="V53" i="1" s="1"/>
  <c r="N307" i="1" l="1"/>
  <c r="L307" i="1"/>
  <c r="O307" i="1"/>
  <c r="M307" i="1"/>
  <c r="J307" i="1"/>
  <c r="P307" i="1" l="1"/>
  <c r="I308" i="1" s="1"/>
  <c r="N308" i="1" s="1"/>
  <c r="Y53" i="1"/>
  <c r="W53" i="1"/>
  <c r="AA53" i="1"/>
  <c r="X53" i="1"/>
  <c r="Z53" i="1"/>
  <c r="AB53" i="1"/>
  <c r="J308" i="1" l="1"/>
  <c r="M308" i="1"/>
  <c r="O308" i="1"/>
  <c r="K308" i="1"/>
  <c r="L308" i="1"/>
  <c r="AC53" i="1"/>
  <c r="V54" i="1" s="1"/>
  <c r="P308" i="1" l="1"/>
  <c r="I309" i="1" s="1"/>
  <c r="L309" i="1" s="1"/>
  <c r="M309" i="1"/>
  <c r="K309" i="1"/>
  <c r="N309" i="1"/>
  <c r="O309" i="1"/>
  <c r="J309" i="1" l="1"/>
  <c r="P309" i="1"/>
  <c r="I310" i="1" s="1"/>
  <c r="J310" i="1" s="1"/>
  <c r="L310" i="1"/>
  <c r="K310" i="1"/>
  <c r="O310" i="1"/>
  <c r="N310" i="1"/>
  <c r="Y54" i="1"/>
  <c r="AA54" i="1"/>
  <c r="X54" i="1"/>
  <c r="AB54" i="1"/>
  <c r="Z54" i="1"/>
  <c r="W54" i="1"/>
  <c r="M310" i="1" l="1"/>
  <c r="P310" i="1"/>
  <c r="I311" i="1" s="1"/>
  <c r="M311" i="1" s="1"/>
  <c r="AC54" i="1"/>
  <c r="V55" i="1" s="1"/>
  <c r="N311" i="1" l="1"/>
  <c r="J311" i="1"/>
  <c r="K311" i="1"/>
  <c r="O311" i="1"/>
  <c r="L311" i="1"/>
  <c r="P311" i="1" l="1"/>
  <c r="I312" i="1" s="1"/>
  <c r="N312" i="1" s="1"/>
  <c r="Y55" i="1"/>
  <c r="AB55" i="1"/>
  <c r="W55" i="1"/>
  <c r="X55" i="1"/>
  <c r="Z55" i="1"/>
  <c r="AA55" i="1"/>
  <c r="K312" i="1" l="1"/>
  <c r="J312" i="1"/>
  <c r="O312" i="1"/>
  <c r="L312" i="1"/>
  <c r="M312" i="1"/>
  <c r="AC55" i="1"/>
  <c r="V56" i="1" s="1"/>
  <c r="P312" i="1" l="1"/>
  <c r="I313" i="1" s="1"/>
  <c r="J313" i="1" s="1"/>
  <c r="O313" i="1"/>
  <c r="N313" i="1"/>
  <c r="M313" i="1"/>
  <c r="L313" i="1"/>
  <c r="K313" i="1" l="1"/>
  <c r="P313" i="1" s="1"/>
  <c r="I314" i="1" s="1"/>
  <c r="L314" i="1" s="1"/>
  <c r="Y56" i="1"/>
  <c r="W56" i="1"/>
  <c r="AA56" i="1"/>
  <c r="X56" i="1"/>
  <c r="AB56" i="1"/>
  <c r="Z56" i="1"/>
  <c r="J314" i="1" l="1"/>
  <c r="K314" i="1"/>
  <c r="M314" i="1"/>
  <c r="N314" i="1"/>
  <c r="O314" i="1"/>
  <c r="P314" i="1" s="1"/>
  <c r="I315" i="1" s="1"/>
  <c r="N315" i="1" s="1"/>
  <c r="AC56" i="1"/>
  <c r="V57" i="1" s="1"/>
  <c r="K315" i="1" l="1"/>
  <c r="M315" i="1"/>
  <c r="O315" i="1"/>
  <c r="J315" i="1"/>
  <c r="L315" i="1"/>
  <c r="P315" i="1" l="1"/>
  <c r="I316" i="1" s="1"/>
  <c r="L316" i="1" s="1"/>
  <c r="Y57" i="1"/>
  <c r="Z57" i="1"/>
  <c r="AA57" i="1"/>
  <c r="X57" i="1"/>
  <c r="W57" i="1"/>
  <c r="AB57" i="1"/>
  <c r="M316" i="1" l="1"/>
  <c r="K316" i="1"/>
  <c r="N316" i="1"/>
  <c r="O316" i="1"/>
  <c r="J316" i="1"/>
  <c r="AC57" i="1"/>
  <c r="V58" i="1" s="1"/>
  <c r="P316" i="1" l="1"/>
  <c r="I317" i="1" s="1"/>
  <c r="M317" i="1" s="1"/>
  <c r="K317" i="1" l="1"/>
  <c r="J317" i="1"/>
  <c r="L317" i="1"/>
  <c r="N317" i="1"/>
  <c r="O317" i="1"/>
  <c r="P317" i="1" s="1"/>
  <c r="I318" i="1" s="1"/>
  <c r="Y58" i="1"/>
  <c r="AB58" i="1"/>
  <c r="W58" i="1"/>
  <c r="X58" i="1"/>
  <c r="Z58" i="1"/>
  <c r="AA58" i="1"/>
  <c r="N318" i="1" l="1"/>
  <c r="L318" i="1"/>
  <c r="K318" i="1"/>
  <c r="J318" i="1"/>
  <c r="M318" i="1"/>
  <c r="O318" i="1"/>
  <c r="P318" i="1" s="1"/>
  <c r="I319" i="1" s="1"/>
  <c r="N319" i="1" s="1"/>
  <c r="AC58" i="1"/>
  <c r="V59" i="1" s="1"/>
  <c r="M319" i="1" l="1"/>
  <c r="O319" i="1"/>
  <c r="L319" i="1"/>
  <c r="K319" i="1"/>
  <c r="J319" i="1"/>
  <c r="P319" i="1" l="1"/>
  <c r="I320" i="1" s="1"/>
  <c r="M320" i="1" s="1"/>
  <c r="Y59" i="1"/>
  <c r="W59" i="1"/>
  <c r="AA59" i="1"/>
  <c r="AB59" i="1"/>
  <c r="X59" i="1"/>
  <c r="Z59" i="1"/>
  <c r="K320" i="1" l="1"/>
  <c r="O320" i="1"/>
  <c r="J320" i="1"/>
  <c r="L320" i="1"/>
  <c r="N320" i="1"/>
  <c r="AC59" i="1"/>
  <c r="V60" i="1" s="1"/>
  <c r="P320" i="1" l="1"/>
  <c r="I321" i="1" s="1"/>
  <c r="N321" i="1" s="1"/>
  <c r="M321" i="1" l="1"/>
  <c r="L321" i="1"/>
  <c r="K321" i="1"/>
  <c r="O321" i="1"/>
  <c r="J321" i="1"/>
  <c r="Y60" i="1"/>
  <c r="X60" i="1"/>
  <c r="AB60" i="1"/>
  <c r="AA60" i="1"/>
  <c r="Z60" i="1"/>
  <c r="W60" i="1"/>
  <c r="P321" i="1" l="1"/>
  <c r="I322" i="1" s="1"/>
  <c r="N322" i="1" s="1"/>
  <c r="O322" i="1"/>
  <c r="M322" i="1"/>
  <c r="J322" i="1"/>
  <c r="K322" i="1"/>
  <c r="AC60" i="1"/>
  <c r="V61" i="1" s="1"/>
  <c r="L322" i="1" l="1"/>
  <c r="P322" i="1"/>
  <c r="I323" i="1" s="1"/>
  <c r="N323" i="1" s="1"/>
  <c r="M323" i="1"/>
  <c r="K323" i="1"/>
  <c r="L323" i="1"/>
  <c r="Y61" i="1"/>
  <c r="AA61" i="1"/>
  <c r="Z61" i="1"/>
  <c r="X61" i="1"/>
  <c r="AB61" i="1"/>
  <c r="W61" i="1"/>
  <c r="O323" i="1" l="1"/>
  <c r="P323" i="1" s="1"/>
  <c r="I324" i="1" s="1"/>
  <c r="J323" i="1"/>
  <c r="AC61" i="1"/>
  <c r="V62" i="1" s="1"/>
  <c r="L324" i="1" l="1"/>
  <c r="O324" i="1"/>
  <c r="N324" i="1"/>
  <c r="K324" i="1"/>
  <c r="M324" i="1"/>
  <c r="J324" i="1"/>
  <c r="P324" i="1"/>
  <c r="I325" i="1" s="1"/>
  <c r="M325" i="1" s="1"/>
  <c r="Y62" i="1"/>
  <c r="AA62" i="1"/>
  <c r="X62" i="1"/>
  <c r="W62" i="1"/>
  <c r="Z62" i="1"/>
  <c r="AB62" i="1"/>
  <c r="L325" i="1" l="1"/>
  <c r="N325" i="1"/>
  <c r="O325" i="1"/>
  <c r="J325" i="1"/>
  <c r="K325" i="1"/>
  <c r="AC62" i="1"/>
  <c r="V63" i="1" s="1"/>
  <c r="P325" i="1" l="1"/>
  <c r="I326" i="1" s="1"/>
  <c r="M326" i="1" s="1"/>
  <c r="Y63" i="1"/>
  <c r="AB63" i="1"/>
  <c r="W63" i="1"/>
  <c r="Z63" i="1"/>
  <c r="AA63" i="1"/>
  <c r="X63" i="1"/>
  <c r="O326" i="1" l="1"/>
  <c r="J326" i="1"/>
  <c r="K326" i="1"/>
  <c r="L326" i="1"/>
  <c r="N326" i="1"/>
  <c r="AC63" i="1"/>
  <c r="V64" i="1" s="1"/>
  <c r="P326" i="1" l="1"/>
  <c r="I327" i="1" s="1"/>
  <c r="N327" i="1" s="1"/>
  <c r="Y64" i="1"/>
  <c r="Z64" i="1"/>
  <c r="W64" i="1"/>
  <c r="AA64" i="1"/>
  <c r="X64" i="1"/>
  <c r="AB64" i="1"/>
  <c r="K327" i="1" l="1"/>
  <c r="M327" i="1"/>
  <c r="O327" i="1"/>
  <c r="L327" i="1"/>
  <c r="J327" i="1"/>
  <c r="AC64" i="1"/>
  <c r="V65" i="1" s="1"/>
  <c r="P327" i="1" l="1"/>
  <c r="I328" i="1" s="1"/>
  <c r="M328" i="1" s="1"/>
  <c r="Y65" i="1"/>
  <c r="X65" i="1"/>
  <c r="AB65" i="1"/>
  <c r="W65" i="1"/>
  <c r="AA65" i="1"/>
  <c r="Z65" i="1"/>
  <c r="L328" i="1" l="1"/>
  <c r="K328" i="1"/>
  <c r="O328" i="1"/>
  <c r="J328" i="1"/>
  <c r="N328" i="1"/>
  <c r="P328" i="1" s="1"/>
  <c r="I329" i="1" s="1"/>
  <c r="AC65" i="1"/>
  <c r="V66" i="1" s="1"/>
  <c r="J329" i="1" l="1"/>
  <c r="O329" i="1"/>
  <c r="N329" i="1"/>
  <c r="M329" i="1"/>
  <c r="K329" i="1"/>
  <c r="L329" i="1"/>
  <c r="P329" i="1" l="1"/>
  <c r="I330" i="1" s="1"/>
  <c r="J330" i="1" s="1"/>
  <c r="O330" i="1"/>
  <c r="M330" i="1"/>
  <c r="L330" i="1"/>
  <c r="K330" i="1"/>
  <c r="N330" i="1"/>
  <c r="Y66" i="1"/>
  <c r="AB66" i="1"/>
  <c r="AA66" i="1"/>
  <c r="W66" i="1"/>
  <c r="Z66" i="1"/>
  <c r="X66" i="1"/>
  <c r="P330" i="1" l="1"/>
  <c r="I331" i="1" s="1"/>
  <c r="J331" i="1" s="1"/>
  <c r="N331" i="1"/>
  <c r="O331" i="1"/>
  <c r="L331" i="1"/>
  <c r="K331" i="1"/>
  <c r="AC66" i="1"/>
  <c r="V67" i="1" s="1"/>
  <c r="M331" i="1" l="1"/>
  <c r="P331" i="1" s="1"/>
  <c r="I332" i="1" s="1"/>
  <c r="N332" i="1" s="1"/>
  <c r="J332" i="1" l="1"/>
  <c r="L332" i="1"/>
  <c r="O332" i="1"/>
  <c r="K332" i="1"/>
  <c r="M332" i="1"/>
  <c r="Y67" i="1"/>
  <c r="Z67" i="1"/>
  <c r="X67" i="1"/>
  <c r="AB67" i="1"/>
  <c r="W67" i="1"/>
  <c r="AA67" i="1"/>
  <c r="P332" i="1" l="1"/>
  <c r="I333" i="1" s="1"/>
  <c r="L333" i="1" s="1"/>
  <c r="O333" i="1"/>
  <c r="AC67" i="1"/>
  <c r="V68" i="1" s="1"/>
  <c r="K333" i="1" l="1"/>
  <c r="J333" i="1"/>
  <c r="M333" i="1"/>
  <c r="N333" i="1"/>
  <c r="P333" i="1" s="1"/>
  <c r="I334" i="1" s="1"/>
  <c r="Y68" i="1"/>
  <c r="AA68" i="1"/>
  <c r="X68" i="1"/>
  <c r="W68" i="1"/>
  <c r="Z68" i="1"/>
  <c r="AB68" i="1"/>
  <c r="J334" i="1" l="1"/>
  <c r="O334" i="1"/>
  <c r="K334" i="1"/>
  <c r="N334" i="1"/>
  <c r="L334" i="1"/>
  <c r="M334" i="1"/>
  <c r="AC68" i="1"/>
  <c r="V69" i="1" s="1"/>
  <c r="P334" i="1" l="1"/>
  <c r="I335" i="1" s="1"/>
  <c r="N335" i="1" s="1"/>
  <c r="M335" i="1" l="1"/>
  <c r="J335" i="1"/>
  <c r="K335" i="1"/>
  <c r="O335" i="1"/>
  <c r="L335" i="1"/>
  <c r="Y69" i="1"/>
  <c r="AA69" i="1"/>
  <c r="AB69" i="1"/>
  <c r="W69" i="1"/>
  <c r="Z69" i="1"/>
  <c r="X69" i="1"/>
  <c r="P335" i="1" l="1"/>
  <c r="I336" i="1" s="1"/>
  <c r="AC69" i="1"/>
  <c r="V70" i="1" s="1"/>
  <c r="K336" i="1" l="1"/>
  <c r="O336" i="1"/>
  <c r="J336" i="1"/>
  <c r="L336" i="1"/>
  <c r="M336" i="1"/>
  <c r="N336" i="1"/>
  <c r="Y70" i="1"/>
  <c r="AA70" i="1"/>
  <c r="X70" i="1"/>
  <c r="Z70" i="1"/>
  <c r="AB70" i="1"/>
  <c r="W70" i="1"/>
  <c r="P336" i="1" l="1"/>
  <c r="I337" i="1" s="1"/>
  <c r="O337" i="1" s="1"/>
  <c r="AC70" i="1"/>
  <c r="V71" i="1" s="1"/>
  <c r="N337" i="1" l="1"/>
  <c r="M337" i="1"/>
  <c r="L337" i="1"/>
  <c r="K337" i="1"/>
  <c r="J337" i="1"/>
  <c r="Y71" i="1"/>
  <c r="Z71" i="1"/>
  <c r="X71" i="1"/>
  <c r="W71" i="1"/>
  <c r="AB71" i="1"/>
  <c r="AA71" i="1"/>
  <c r="P337" i="1" l="1"/>
  <c r="I338" i="1" s="1"/>
  <c r="O338" i="1" s="1"/>
  <c r="M338" i="1"/>
  <c r="L338" i="1"/>
  <c r="K338" i="1"/>
  <c r="J338" i="1"/>
  <c r="AC71" i="1"/>
  <c r="V72" i="1" s="1"/>
  <c r="N338" i="1" l="1"/>
  <c r="P338" i="1" s="1"/>
  <c r="I339" i="1" s="1"/>
  <c r="J339" i="1" s="1"/>
  <c r="K339" i="1" l="1"/>
  <c r="N339" i="1"/>
  <c r="M339" i="1"/>
  <c r="O339" i="1"/>
  <c r="L339" i="1"/>
  <c r="Y72" i="1"/>
  <c r="AA72" i="1"/>
  <c r="Z72" i="1"/>
  <c r="AB72" i="1"/>
  <c r="X72" i="1"/>
  <c r="W72" i="1"/>
  <c r="P339" i="1" l="1"/>
  <c r="I340" i="1" s="1"/>
  <c r="J340" i="1" s="1"/>
  <c r="O340" i="1"/>
  <c r="AC72" i="1"/>
  <c r="V73" i="1" s="1"/>
  <c r="K340" i="1" l="1"/>
  <c r="M340" i="1"/>
  <c r="N340" i="1"/>
  <c r="L340" i="1"/>
  <c r="P340" i="1" s="1"/>
  <c r="I341" i="1" s="1"/>
  <c r="Y73" i="1"/>
  <c r="Z73" i="1"/>
  <c r="W73" i="1"/>
  <c r="AB73" i="1"/>
  <c r="X73" i="1"/>
  <c r="AA73" i="1"/>
  <c r="N341" i="1" l="1"/>
  <c r="K341" i="1"/>
  <c r="M341" i="1"/>
  <c r="L341" i="1"/>
  <c r="O341" i="1"/>
  <c r="J341" i="1"/>
  <c r="AC73" i="1"/>
  <c r="V74" i="1" s="1"/>
  <c r="P341" i="1" l="1"/>
  <c r="I342" i="1" s="1"/>
  <c r="K342" i="1" s="1"/>
  <c r="N342" i="1"/>
  <c r="L342" i="1"/>
  <c r="Y74" i="1"/>
  <c r="AA74" i="1"/>
  <c r="AB74" i="1"/>
  <c r="W74" i="1"/>
  <c r="X74" i="1"/>
  <c r="Z74" i="1"/>
  <c r="M342" i="1" l="1"/>
  <c r="O342" i="1"/>
  <c r="J342" i="1"/>
  <c r="AC74" i="1"/>
  <c r="V75" i="1" s="1"/>
  <c r="P342" i="1" l="1"/>
  <c r="I343" i="1" s="1"/>
  <c r="J343" i="1" s="1"/>
  <c r="O343" i="1"/>
  <c r="K343" i="1"/>
  <c r="L343" i="1"/>
  <c r="M343" i="1"/>
  <c r="N343" i="1"/>
  <c r="P343" i="1" l="1"/>
  <c r="I344" i="1" s="1"/>
  <c r="J344" i="1" s="1"/>
  <c r="N344" i="1"/>
  <c r="L344" i="1"/>
  <c r="Y75" i="1"/>
  <c r="Z75" i="1"/>
  <c r="AB75" i="1"/>
  <c r="W75" i="1"/>
  <c r="X75" i="1"/>
  <c r="AA75" i="1"/>
  <c r="M344" i="1" l="1"/>
  <c r="O344" i="1"/>
  <c r="K344" i="1"/>
  <c r="AC75" i="1"/>
  <c r="V76" i="1" s="1"/>
  <c r="P344" i="1" l="1"/>
  <c r="I345" i="1" s="1"/>
  <c r="K345" i="1" s="1"/>
  <c r="O345" i="1"/>
  <c r="N345" i="1"/>
  <c r="L345" i="1"/>
  <c r="AB76" i="1"/>
  <c r="M345" i="1" l="1"/>
  <c r="J345" i="1"/>
  <c r="P345" i="1" s="1"/>
  <c r="I346" i="1" s="1"/>
  <c r="K346" i="1" s="1"/>
  <c r="Y76" i="1"/>
  <c r="AA76" i="1"/>
  <c r="X76" i="1"/>
  <c r="Z76" i="1"/>
  <c r="W76" i="1"/>
  <c r="O346" i="1" l="1"/>
  <c r="J346" i="1"/>
  <c r="L346" i="1"/>
  <c r="N346" i="1"/>
  <c r="M346" i="1"/>
  <c r="AC76" i="1"/>
  <c r="V77" i="1" s="1"/>
  <c r="P346" i="1" l="1"/>
  <c r="I347" i="1" s="1"/>
  <c r="L347" i="1" s="1"/>
  <c r="M347" i="1"/>
  <c r="O347" i="1"/>
  <c r="N347" i="1"/>
  <c r="K347" i="1" l="1"/>
  <c r="J347" i="1"/>
  <c r="P347" i="1" s="1"/>
  <c r="I348" i="1" s="1"/>
  <c r="K348" i="1" s="1"/>
  <c r="Y77" i="1"/>
  <c r="W77" i="1"/>
  <c r="Z77" i="1"/>
  <c r="X77" i="1"/>
  <c r="AA77" i="1"/>
  <c r="AB77" i="1"/>
  <c r="O348" i="1" l="1"/>
  <c r="J348" i="1"/>
  <c r="M348" i="1"/>
  <c r="N348" i="1"/>
  <c r="L348" i="1"/>
  <c r="AC77" i="1"/>
  <c r="V78" i="1" s="1"/>
  <c r="P348" i="1" l="1"/>
  <c r="I349" i="1" s="1"/>
  <c r="K349" i="1" s="1"/>
  <c r="M349" i="1"/>
  <c r="Y78" i="1"/>
  <c r="AA78" i="1"/>
  <c r="AB78" i="1"/>
  <c r="X78" i="1"/>
  <c r="W78" i="1"/>
  <c r="Z78" i="1"/>
  <c r="O349" i="1" l="1"/>
  <c r="J349" i="1"/>
  <c r="L349" i="1"/>
  <c r="N349" i="1"/>
  <c r="AC78" i="1"/>
  <c r="V79" i="1" s="1"/>
  <c r="P349" i="1" l="1"/>
  <c r="I350" i="1" s="1"/>
  <c r="N350" i="1" s="1"/>
  <c r="O350" i="1"/>
  <c r="L350" i="1"/>
  <c r="M350" i="1"/>
  <c r="Y79" i="1"/>
  <c r="AB79" i="1"/>
  <c r="Z79" i="1"/>
  <c r="AA79" i="1"/>
  <c r="X79" i="1"/>
  <c r="W79" i="1"/>
  <c r="K350" i="1" l="1"/>
  <c r="J350" i="1"/>
  <c r="P350" i="1"/>
  <c r="I351" i="1" s="1"/>
  <c r="L351" i="1" s="1"/>
  <c r="M351" i="1"/>
  <c r="O351" i="1"/>
  <c r="K351" i="1"/>
  <c r="N351" i="1"/>
  <c r="AC79" i="1"/>
  <c r="V80" i="1" s="1"/>
  <c r="J351" i="1" l="1"/>
  <c r="P351" i="1" s="1"/>
  <c r="I352" i="1" s="1"/>
  <c r="Y80" i="1"/>
  <c r="X80" i="1"/>
  <c r="AA80" i="1"/>
  <c r="W80" i="1"/>
  <c r="Z80" i="1"/>
  <c r="AB80" i="1"/>
  <c r="J352" i="1" l="1"/>
  <c r="M352" i="1"/>
  <c r="N352" i="1"/>
  <c r="O352" i="1"/>
  <c r="K352" i="1"/>
  <c r="L352" i="1"/>
  <c r="P352" i="1"/>
  <c r="I353" i="1" s="1"/>
  <c r="L353" i="1" s="1"/>
  <c r="AC80" i="1"/>
  <c r="V81" i="1" s="1"/>
  <c r="N353" i="1" l="1"/>
  <c r="O353" i="1"/>
  <c r="K353" i="1"/>
  <c r="J353" i="1"/>
  <c r="M353" i="1"/>
  <c r="Y81" i="1"/>
  <c r="Z81" i="1"/>
  <c r="AB81" i="1"/>
  <c r="X81" i="1"/>
  <c r="W81" i="1"/>
  <c r="AA81" i="1"/>
  <c r="P353" i="1" l="1"/>
  <c r="I354" i="1" s="1"/>
  <c r="K354" i="1" s="1"/>
  <c r="AC81" i="1"/>
  <c r="V82" i="1" s="1"/>
  <c r="M354" i="1" l="1"/>
  <c r="O354" i="1"/>
  <c r="L354" i="1"/>
  <c r="N354" i="1"/>
  <c r="J354" i="1"/>
  <c r="P354" i="1"/>
  <c r="I355" i="1" s="1"/>
  <c r="J355" i="1" s="1"/>
  <c r="Y82" i="1"/>
  <c r="X82" i="1"/>
  <c r="Z82" i="1"/>
  <c r="AA82" i="1"/>
  <c r="AB82" i="1"/>
  <c r="W82" i="1"/>
  <c r="O355" i="1" l="1"/>
  <c r="K355" i="1"/>
  <c r="M355" i="1"/>
  <c r="L355" i="1"/>
  <c r="N355" i="1"/>
  <c r="P355" i="1" s="1"/>
  <c r="I356" i="1" s="1"/>
  <c r="AC82" i="1"/>
  <c r="V83" i="1" s="1"/>
  <c r="L356" i="1" l="1"/>
  <c r="K356" i="1"/>
  <c r="M356" i="1"/>
  <c r="O356" i="1"/>
  <c r="N356" i="1"/>
  <c r="J356" i="1"/>
  <c r="P356" i="1" l="1"/>
  <c r="I357" i="1" s="1"/>
  <c r="K357" i="1" s="1"/>
  <c r="L357" i="1"/>
  <c r="N357" i="1"/>
  <c r="O357" i="1"/>
  <c r="Y83" i="1"/>
  <c r="Z83" i="1"/>
  <c r="W83" i="1"/>
  <c r="X83" i="1"/>
  <c r="AB83" i="1"/>
  <c r="AA83" i="1"/>
  <c r="J357" i="1" l="1"/>
  <c r="M357" i="1"/>
  <c r="P357" i="1" s="1"/>
  <c r="I358" i="1" s="1"/>
  <c r="K358" i="1" s="1"/>
  <c r="AC83" i="1"/>
  <c r="V84" i="1" s="1"/>
  <c r="L358" i="1" l="1"/>
  <c r="N358" i="1"/>
  <c r="O358" i="1"/>
  <c r="M358" i="1"/>
  <c r="J358" i="1"/>
  <c r="P358" i="1" l="1"/>
  <c r="I359" i="1" s="1"/>
  <c r="K359" i="1" s="1"/>
  <c r="M359" i="1"/>
  <c r="N359" i="1"/>
  <c r="J359" i="1"/>
  <c r="L359" i="1"/>
  <c r="Y84" i="1"/>
  <c r="W84" i="1"/>
  <c r="X84" i="1"/>
  <c r="AB84" i="1"/>
  <c r="AA84" i="1"/>
  <c r="Z84" i="1"/>
  <c r="O359" i="1" l="1"/>
  <c r="P359" i="1" s="1"/>
  <c r="I360" i="1" s="1"/>
  <c r="AC84" i="1"/>
  <c r="V85" i="1" s="1"/>
  <c r="M360" i="1" l="1"/>
  <c r="O360" i="1"/>
  <c r="K360" i="1"/>
  <c r="J360" i="1"/>
  <c r="L360" i="1"/>
  <c r="N360" i="1"/>
  <c r="P360" i="1" l="1"/>
  <c r="I361" i="1" s="1"/>
  <c r="K361" i="1" s="1"/>
  <c r="M361" i="1"/>
  <c r="O361" i="1"/>
  <c r="L361" i="1"/>
  <c r="J361" i="1"/>
  <c r="Y85" i="1"/>
  <c r="X85" i="1"/>
  <c r="W85" i="1"/>
  <c r="Z85" i="1"/>
  <c r="AB85" i="1"/>
  <c r="AA85" i="1"/>
  <c r="N361" i="1" l="1"/>
  <c r="P361" i="1" s="1"/>
  <c r="I362" i="1" s="1"/>
  <c r="L362" i="1"/>
  <c r="N362" i="1"/>
  <c r="M362" i="1"/>
  <c r="K362" i="1"/>
  <c r="AC85" i="1"/>
  <c r="V86" i="1" s="1"/>
  <c r="J362" i="1" l="1"/>
  <c r="O362" i="1"/>
  <c r="P362" i="1" s="1"/>
  <c r="I363" i="1" s="1"/>
  <c r="O363" i="1" l="1"/>
  <c r="K363" i="1"/>
  <c r="L363" i="1"/>
  <c r="N363" i="1"/>
  <c r="M363" i="1"/>
  <c r="J363" i="1"/>
  <c r="P363" i="1" s="1"/>
  <c r="I364" i="1" s="1"/>
  <c r="M364" i="1" s="1"/>
  <c r="Y86" i="1"/>
  <c r="Z86" i="1"/>
  <c r="AB86" i="1"/>
  <c r="W86" i="1"/>
  <c r="AA86" i="1"/>
  <c r="X86" i="1"/>
  <c r="N364" i="1" l="1"/>
  <c r="L364" i="1"/>
  <c r="K364" i="1"/>
  <c r="J364" i="1"/>
  <c r="O364" i="1"/>
  <c r="P364" i="1" s="1"/>
  <c r="I365" i="1" s="1"/>
  <c r="AC86" i="1"/>
  <c r="V87" i="1" s="1"/>
  <c r="K365" i="1" l="1"/>
  <c r="O365" i="1"/>
  <c r="J365" i="1"/>
  <c r="M365" i="1"/>
  <c r="L365" i="1"/>
  <c r="N365" i="1"/>
  <c r="P365" i="1" l="1"/>
  <c r="I366" i="1" s="1"/>
  <c r="Y87" i="1"/>
  <c r="AB87" i="1"/>
  <c r="W87" i="1"/>
  <c r="X87" i="1"/>
  <c r="Z87" i="1"/>
  <c r="AA87" i="1"/>
  <c r="L366" i="1" l="1"/>
  <c r="J366" i="1"/>
  <c r="K366" i="1"/>
  <c r="O366" i="1"/>
  <c r="N366" i="1"/>
  <c r="M366" i="1"/>
  <c r="AC87" i="1"/>
  <c r="V88" i="1" s="1"/>
  <c r="P366" i="1" l="1"/>
  <c r="I367" i="1" s="1"/>
  <c r="M367" i="1" s="1"/>
  <c r="O367" i="1"/>
  <c r="L367" i="1"/>
  <c r="N367" i="1"/>
  <c r="J367" i="1" l="1"/>
  <c r="K367" i="1"/>
  <c r="P367" i="1"/>
  <c r="I368" i="1" s="1"/>
  <c r="N368" i="1" s="1"/>
  <c r="Y88" i="1"/>
  <c r="Z88" i="1"/>
  <c r="X88" i="1"/>
  <c r="AB88" i="1"/>
  <c r="W88" i="1"/>
  <c r="AA88" i="1"/>
  <c r="K368" i="1" l="1"/>
  <c r="O368" i="1"/>
  <c r="J368" i="1"/>
  <c r="L368" i="1"/>
  <c r="M368" i="1"/>
  <c r="AC88" i="1"/>
  <c r="V89" i="1" s="1"/>
  <c r="P368" i="1" l="1"/>
  <c r="I369" i="1" s="1"/>
  <c r="L369" i="1" s="1"/>
  <c r="M369" i="1"/>
  <c r="O369" i="1"/>
  <c r="N369" i="1"/>
  <c r="J369" i="1" l="1"/>
  <c r="K369" i="1"/>
  <c r="P369" i="1" s="1"/>
  <c r="I370" i="1" s="1"/>
  <c r="Y89" i="1"/>
  <c r="W89" i="1"/>
  <c r="AA89" i="1"/>
  <c r="AB89" i="1"/>
  <c r="Z89" i="1"/>
  <c r="X89" i="1"/>
  <c r="K370" i="1" l="1"/>
  <c r="M370" i="1"/>
  <c r="O370" i="1"/>
  <c r="J370" i="1"/>
  <c r="L370" i="1"/>
  <c r="N370" i="1"/>
  <c r="AC89" i="1"/>
  <c r="V90" i="1" s="1"/>
  <c r="P370" i="1" l="1"/>
  <c r="I371" i="1" s="1"/>
  <c r="N371" i="1"/>
  <c r="O371" i="1"/>
  <c r="K371" i="1"/>
  <c r="J371" i="1"/>
  <c r="L371" i="1"/>
  <c r="M371" i="1"/>
  <c r="Y90" i="1"/>
  <c r="AA90" i="1"/>
  <c r="X90" i="1"/>
  <c r="AB90" i="1"/>
  <c r="W90" i="1"/>
  <c r="Z90" i="1"/>
  <c r="P371" i="1" l="1"/>
  <c r="I372" i="1" s="1"/>
  <c r="L372" i="1" s="1"/>
  <c r="O372" i="1"/>
  <c r="K372" i="1"/>
  <c r="J372" i="1"/>
  <c r="M372" i="1"/>
  <c r="N372" i="1"/>
  <c r="AC90" i="1"/>
  <c r="V91" i="1" s="1"/>
  <c r="P372" i="1" l="1"/>
  <c r="I373" i="1" s="1"/>
  <c r="K373" i="1" s="1"/>
  <c r="N373" i="1"/>
  <c r="M373" i="1"/>
  <c r="L373" i="1"/>
  <c r="O373" i="1" l="1"/>
  <c r="J373" i="1"/>
  <c r="Y91" i="1"/>
  <c r="AB91" i="1"/>
  <c r="W91" i="1"/>
  <c r="AA91" i="1"/>
  <c r="X91" i="1"/>
  <c r="Z91" i="1"/>
  <c r="P373" i="1" l="1"/>
  <c r="I374" i="1" s="1"/>
  <c r="N374" i="1"/>
  <c r="O374" i="1"/>
  <c r="M374" i="1"/>
  <c r="J374" i="1"/>
  <c r="L374" i="1"/>
  <c r="K374" i="1"/>
  <c r="AC91" i="1"/>
  <c r="V92" i="1" s="1"/>
  <c r="P374" i="1" l="1"/>
  <c r="I375" i="1" s="1"/>
  <c r="L375" i="1" s="1"/>
  <c r="M375" i="1"/>
  <c r="J375" i="1"/>
  <c r="N375" i="1" l="1"/>
  <c r="O375" i="1"/>
  <c r="K375" i="1"/>
  <c r="Y92" i="1"/>
  <c r="W92" i="1"/>
  <c r="AB92" i="1"/>
  <c r="AA92" i="1"/>
  <c r="Z92" i="1"/>
  <c r="X92" i="1"/>
  <c r="P375" i="1" l="1"/>
  <c r="I376" i="1" s="1"/>
  <c r="K376" i="1" s="1"/>
  <c r="N376" i="1"/>
  <c r="L376" i="1"/>
  <c r="O376" i="1"/>
  <c r="M376" i="1"/>
  <c r="J376" i="1"/>
  <c r="AC92" i="1"/>
  <c r="V93" i="1" s="1"/>
  <c r="P376" i="1" l="1"/>
  <c r="I377" i="1" s="1"/>
  <c r="O377" i="1" s="1"/>
  <c r="K377" i="1"/>
  <c r="J377" i="1"/>
  <c r="N377" i="1"/>
  <c r="Y93" i="1"/>
  <c r="AA93" i="1"/>
  <c r="X93" i="1"/>
  <c r="AB93" i="1"/>
  <c r="Z93" i="1"/>
  <c r="W93" i="1"/>
  <c r="L377" i="1" l="1"/>
  <c r="M377" i="1"/>
  <c r="P377" i="1" s="1"/>
  <c r="I378" i="1" s="1"/>
  <c r="AC93" i="1"/>
  <c r="V94" i="1" s="1"/>
  <c r="L378" i="1" l="1"/>
  <c r="O378" i="1"/>
  <c r="K378" i="1"/>
  <c r="J378" i="1"/>
  <c r="N378" i="1"/>
  <c r="M378" i="1"/>
  <c r="Y94" i="1"/>
  <c r="AA94" i="1"/>
  <c r="AB94" i="1"/>
  <c r="X94" i="1"/>
  <c r="W94" i="1"/>
  <c r="Z94" i="1"/>
  <c r="P378" i="1" l="1"/>
  <c r="I379" i="1" s="1"/>
  <c r="J379" i="1" s="1"/>
  <c r="O379" i="1"/>
  <c r="L379" i="1"/>
  <c r="N379" i="1"/>
  <c r="AC94" i="1"/>
  <c r="V95" i="1" s="1"/>
  <c r="M379" i="1"/>
  <c r="K379" i="1"/>
  <c r="Y95" i="1" l="1"/>
  <c r="P379" i="1"/>
  <c r="I380" i="1" s="1"/>
  <c r="O380" i="1" s="1"/>
  <c r="X95" i="1"/>
  <c r="AA95" i="1"/>
  <c r="Z95" i="1"/>
  <c r="W95" i="1"/>
  <c r="AB95" i="1"/>
  <c r="N380" i="1"/>
  <c r="M380" i="1" l="1"/>
  <c r="J380" i="1"/>
  <c r="K380" i="1"/>
  <c r="L380" i="1"/>
  <c r="AC95" i="1"/>
  <c r="V96" i="1" s="1"/>
  <c r="P380" i="1" l="1"/>
  <c r="I381" i="1" s="1"/>
  <c r="M381" i="1" s="1"/>
  <c r="N381" i="1" l="1"/>
  <c r="J381" i="1"/>
  <c r="K381" i="1"/>
  <c r="O381" i="1"/>
  <c r="L381" i="1"/>
  <c r="Y96" i="1"/>
  <c r="W96" i="1"/>
  <c r="Z96" i="1"/>
  <c r="AB96" i="1"/>
  <c r="X96" i="1"/>
  <c r="AA96" i="1"/>
  <c r="P381" i="1" l="1"/>
  <c r="I382" i="1" s="1"/>
  <c r="K382" i="1" s="1"/>
  <c r="AC96" i="1"/>
  <c r="V97" i="1" s="1"/>
  <c r="M382" i="1" l="1"/>
  <c r="L382" i="1"/>
  <c r="O382" i="1"/>
  <c r="N382" i="1"/>
  <c r="J382" i="1"/>
  <c r="Y97" i="1"/>
  <c r="AA97" i="1"/>
  <c r="W97" i="1"/>
  <c r="X97" i="1"/>
  <c r="Z97" i="1"/>
  <c r="AB97" i="1"/>
  <c r="P382" i="1" l="1"/>
  <c r="I383" i="1" s="1"/>
  <c r="K383" i="1" s="1"/>
  <c r="AC97" i="1"/>
  <c r="V98" i="1" s="1"/>
  <c r="N383" i="1" l="1"/>
  <c r="M383" i="1"/>
  <c r="O383" i="1"/>
  <c r="J383" i="1"/>
  <c r="L383" i="1"/>
  <c r="P383" i="1" l="1"/>
  <c r="I384" i="1" s="1"/>
  <c r="O384" i="1" s="1"/>
  <c r="Y98" i="1"/>
  <c r="AB98" i="1"/>
  <c r="W98" i="1"/>
  <c r="X98" i="1"/>
  <c r="AA98" i="1"/>
  <c r="Z98" i="1"/>
  <c r="K384" i="1" l="1"/>
  <c r="J384" i="1"/>
  <c r="M384" i="1"/>
  <c r="N384" i="1"/>
  <c r="L384" i="1"/>
  <c r="AC98" i="1"/>
  <c r="V99" i="1" s="1"/>
  <c r="P384" i="1" l="1"/>
  <c r="I385" i="1" s="1"/>
  <c r="N385" i="1" s="1"/>
  <c r="O385" i="1"/>
  <c r="M385" i="1"/>
  <c r="K385" i="1"/>
  <c r="J385" i="1"/>
  <c r="L385" i="1"/>
  <c r="P385" i="1" l="1"/>
  <c r="I386" i="1" s="1"/>
  <c r="M386" i="1" s="1"/>
  <c r="Y99" i="1"/>
  <c r="L386" i="1"/>
  <c r="N386" i="1"/>
  <c r="O386" i="1"/>
  <c r="K386" i="1"/>
  <c r="J386" i="1"/>
  <c r="Z99" i="1"/>
  <c r="AB99" i="1"/>
  <c r="X99" i="1"/>
  <c r="W99" i="1"/>
  <c r="AA99" i="1"/>
  <c r="P386" i="1" l="1"/>
  <c r="I387" i="1" s="1"/>
  <c r="M387" i="1" s="1"/>
  <c r="AC99" i="1"/>
  <c r="V100" i="1" s="1"/>
  <c r="O387" i="1" l="1"/>
  <c r="K387" i="1"/>
  <c r="J387" i="1"/>
  <c r="L387" i="1"/>
  <c r="N387" i="1"/>
  <c r="Y100" i="1" l="1"/>
  <c r="P387" i="1"/>
  <c r="I388" i="1" s="1"/>
  <c r="L388" i="1" s="1"/>
  <c r="AA100" i="1"/>
  <c r="AB100" i="1"/>
  <c r="Z100" i="1"/>
  <c r="X100" i="1"/>
  <c r="W100" i="1"/>
  <c r="M388" i="1" l="1"/>
  <c r="O388" i="1"/>
  <c r="K388" i="1"/>
  <c r="J388" i="1"/>
  <c r="N388" i="1"/>
  <c r="AC100" i="1"/>
  <c r="V101" i="1" s="1"/>
  <c r="P388" i="1" l="1"/>
  <c r="I389" i="1" s="1"/>
  <c r="M389" i="1" s="1"/>
  <c r="Y101" i="1"/>
  <c r="W101" i="1"/>
  <c r="AB101" i="1"/>
  <c r="AA101" i="1"/>
  <c r="X101" i="1"/>
  <c r="Z101" i="1"/>
  <c r="L389" i="1" l="1"/>
  <c r="J389" i="1"/>
  <c r="K389" i="1"/>
  <c r="O389" i="1"/>
  <c r="N389" i="1"/>
  <c r="AC101" i="1"/>
  <c r="V102" i="1" s="1"/>
  <c r="P389" i="1" l="1"/>
  <c r="I390" i="1" s="1"/>
  <c r="N390" i="1" s="1"/>
  <c r="O390" i="1" l="1"/>
  <c r="J390" i="1"/>
  <c r="L390" i="1"/>
  <c r="K390" i="1"/>
  <c r="M390" i="1"/>
  <c r="Y102" i="1"/>
  <c r="X102" i="1"/>
  <c r="Z102" i="1"/>
  <c r="W102" i="1"/>
  <c r="AA102" i="1"/>
  <c r="AB102" i="1"/>
  <c r="P390" i="1" l="1"/>
  <c r="I391" i="1" s="1"/>
  <c r="M391" i="1" s="1"/>
  <c r="AC102" i="1"/>
  <c r="V103" i="1" s="1"/>
  <c r="L391" i="1" l="1"/>
  <c r="O391" i="1"/>
  <c r="J391" i="1"/>
  <c r="K391" i="1"/>
  <c r="N391" i="1"/>
  <c r="AB103" i="1"/>
  <c r="P391" i="1" l="1"/>
  <c r="I392" i="1" s="1"/>
  <c r="M392" i="1" s="1"/>
  <c r="Y103" i="1"/>
  <c r="X103" i="1"/>
  <c r="AA103" i="1"/>
  <c r="W103" i="1"/>
  <c r="Z103" i="1"/>
  <c r="N392" i="1" l="1"/>
  <c r="J392" i="1"/>
  <c r="L392" i="1"/>
  <c r="O392" i="1"/>
  <c r="K392" i="1"/>
  <c r="AC103" i="1"/>
  <c r="V104" i="1" s="1"/>
  <c r="P392" i="1" l="1"/>
  <c r="I393" i="1" s="1"/>
  <c r="J393" i="1" s="1"/>
  <c r="Y104" i="1"/>
  <c r="AA104" i="1"/>
  <c r="X104" i="1"/>
  <c r="AB104" i="1"/>
  <c r="Z104" i="1"/>
  <c r="W104" i="1"/>
  <c r="O393" i="1" l="1"/>
  <c r="L393" i="1"/>
  <c r="M393" i="1"/>
  <c r="K393" i="1"/>
  <c r="N393" i="1"/>
  <c r="AC104" i="1"/>
  <c r="V105" i="1" s="1"/>
  <c r="P393" i="1" l="1"/>
  <c r="I394" i="1" s="1"/>
  <c r="L394" i="1" s="1"/>
  <c r="N394" i="1"/>
  <c r="J394" i="1"/>
  <c r="Y105" i="1"/>
  <c r="AB105" i="1"/>
  <c r="AA105" i="1"/>
  <c r="Z105" i="1"/>
  <c r="X105" i="1"/>
  <c r="W105" i="1"/>
  <c r="M394" i="1" l="1"/>
  <c r="K394" i="1"/>
  <c r="O394" i="1"/>
  <c r="P394" i="1" s="1"/>
  <c r="I395" i="1" s="1"/>
  <c r="AC105" i="1"/>
  <c r="V106" i="1" s="1"/>
  <c r="O395" i="1" l="1"/>
  <c r="J395" i="1"/>
  <c r="K395" i="1"/>
  <c r="L395" i="1"/>
  <c r="N395" i="1"/>
  <c r="M395" i="1"/>
  <c r="P395" i="1" s="1"/>
  <c r="I396" i="1" s="1"/>
  <c r="Y106" i="1"/>
  <c r="AA106" i="1"/>
  <c r="AB106" i="1"/>
  <c r="W106" i="1"/>
  <c r="Z106" i="1"/>
  <c r="X106" i="1"/>
  <c r="L396" i="1" l="1"/>
  <c r="K396" i="1"/>
  <c r="O396" i="1"/>
  <c r="J396" i="1"/>
  <c r="M396" i="1"/>
  <c r="N396" i="1"/>
  <c r="AC106" i="1"/>
  <c r="V107" i="1" s="1"/>
  <c r="P396" i="1" l="1"/>
  <c r="I397" i="1" s="1"/>
  <c r="J397" i="1" s="1"/>
  <c r="Y107" i="1" l="1"/>
  <c r="M397" i="1"/>
  <c r="L397" i="1"/>
  <c r="N397" i="1"/>
  <c r="O397" i="1"/>
  <c r="K397" i="1"/>
  <c r="AB107" i="1"/>
  <c r="W107" i="1"/>
  <c r="Z107" i="1"/>
  <c r="X107" i="1"/>
  <c r="AA107" i="1"/>
  <c r="P397" i="1" l="1"/>
  <c r="I398" i="1" s="1"/>
  <c r="N398" i="1" s="1"/>
  <c r="AC107" i="1"/>
  <c r="V108" i="1" s="1"/>
  <c r="L398" i="1" l="1"/>
  <c r="J398" i="1"/>
  <c r="O398" i="1"/>
  <c r="M398" i="1"/>
  <c r="K398" i="1"/>
  <c r="Y108" i="1"/>
  <c r="AA108" i="1"/>
  <c r="AB108" i="1"/>
  <c r="X108" i="1"/>
  <c r="W108" i="1"/>
  <c r="Z108" i="1"/>
  <c r="P398" i="1" l="1"/>
  <c r="I399" i="1" s="1"/>
  <c r="K399" i="1" s="1"/>
  <c r="AC108" i="1"/>
  <c r="V109" i="1" s="1"/>
  <c r="L399" i="1" l="1"/>
  <c r="N399" i="1"/>
  <c r="M399" i="1"/>
  <c r="J399" i="1"/>
  <c r="O399" i="1"/>
  <c r="P399" i="1" l="1"/>
  <c r="I400" i="1" s="1"/>
  <c r="L400" i="1" s="1"/>
  <c r="Y109" i="1"/>
  <c r="AB109" i="1"/>
  <c r="AA109" i="1"/>
  <c r="X109" i="1"/>
  <c r="Z109" i="1"/>
  <c r="W109" i="1"/>
  <c r="N400" i="1" l="1"/>
  <c r="J400" i="1"/>
  <c r="M400" i="1"/>
  <c r="K400" i="1"/>
  <c r="O400" i="1"/>
  <c r="AC109" i="1"/>
  <c r="V110" i="1" s="1"/>
  <c r="P400" i="1" l="1"/>
  <c r="I401" i="1" s="1"/>
  <c r="M401" i="1" s="1"/>
  <c r="N401" i="1" l="1"/>
  <c r="K401" i="1"/>
  <c r="J401" i="1"/>
  <c r="O401" i="1"/>
  <c r="L401" i="1"/>
  <c r="Y110" i="1"/>
  <c r="X110" i="1"/>
  <c r="Z110" i="1"/>
  <c r="AA110" i="1"/>
  <c r="AB110" i="1"/>
  <c r="W110" i="1"/>
  <c r="P401" i="1" l="1"/>
  <c r="I402" i="1" s="1"/>
  <c r="J402" i="1" s="1"/>
  <c r="AC110" i="1"/>
  <c r="V111" i="1" s="1"/>
  <c r="L402" i="1" l="1"/>
  <c r="K402" i="1"/>
  <c r="O402" i="1"/>
  <c r="M402" i="1"/>
  <c r="N402" i="1"/>
  <c r="P402" i="1" l="1"/>
  <c r="I403" i="1" s="1"/>
  <c r="L403" i="1" s="1"/>
  <c r="O403" i="1"/>
  <c r="N403" i="1"/>
  <c r="J403" i="1"/>
  <c r="M403" i="1"/>
  <c r="K403" i="1"/>
  <c r="Y111" i="1"/>
  <c r="W111" i="1"/>
  <c r="Z111" i="1"/>
  <c r="X111" i="1"/>
  <c r="AA111" i="1"/>
  <c r="AB111" i="1"/>
  <c r="P403" i="1" l="1"/>
  <c r="I404" i="1" s="1"/>
  <c r="K404" i="1" s="1"/>
  <c r="AC111" i="1"/>
  <c r="V112" i="1" s="1"/>
  <c r="O404" i="1" l="1"/>
  <c r="N404" i="1"/>
  <c r="M404" i="1"/>
  <c r="L404" i="1"/>
  <c r="J404" i="1"/>
  <c r="P404" i="1" l="1"/>
  <c r="I405" i="1" s="1"/>
  <c r="K405" i="1" s="1"/>
  <c r="Y112" i="1"/>
  <c r="AB112" i="1"/>
  <c r="AA112" i="1"/>
  <c r="W112" i="1"/>
  <c r="Z112" i="1"/>
  <c r="X112" i="1"/>
  <c r="N405" i="1" l="1"/>
  <c r="M405" i="1"/>
  <c r="J405" i="1"/>
  <c r="L405" i="1"/>
  <c r="O405" i="1"/>
  <c r="P405" i="1" s="1"/>
  <c r="I406" i="1" s="1"/>
  <c r="AC112" i="1"/>
  <c r="V113" i="1" s="1"/>
  <c r="N406" i="1" l="1"/>
  <c r="J406" i="1"/>
  <c r="M406" i="1"/>
  <c r="O406" i="1"/>
  <c r="K406" i="1"/>
  <c r="L406" i="1"/>
  <c r="Y113" i="1"/>
  <c r="W113" i="1"/>
  <c r="AA113" i="1"/>
  <c r="AB113" i="1"/>
  <c r="X113" i="1"/>
  <c r="Z113" i="1"/>
  <c r="P406" i="1" l="1"/>
  <c r="I407" i="1" s="1"/>
  <c r="M407" i="1" s="1"/>
  <c r="AC113" i="1"/>
  <c r="V114" i="1" s="1"/>
  <c r="L407" i="1" l="1"/>
  <c r="K407" i="1"/>
  <c r="N407" i="1"/>
  <c r="J407" i="1"/>
  <c r="O407" i="1"/>
  <c r="P407" i="1" s="1"/>
  <c r="I408" i="1" s="1"/>
  <c r="M408" i="1" s="1"/>
  <c r="Y114" i="1"/>
  <c r="Z114" i="1"/>
  <c r="X114" i="1"/>
  <c r="W114" i="1"/>
  <c r="AA114" i="1"/>
  <c r="AB114" i="1"/>
  <c r="L408" i="1" l="1"/>
  <c r="O408" i="1"/>
  <c r="K408" i="1"/>
  <c r="N408" i="1"/>
  <c r="J408" i="1"/>
  <c r="AC114" i="1"/>
  <c r="V115" i="1" s="1"/>
  <c r="P408" i="1" l="1"/>
  <c r="I409" i="1" s="1"/>
  <c r="L409" i="1" s="1"/>
  <c r="Y115" i="1"/>
  <c r="X115" i="1"/>
  <c r="Z115" i="1"/>
  <c r="AA115" i="1"/>
  <c r="W115" i="1"/>
  <c r="AB115" i="1"/>
  <c r="M409" i="1" l="1"/>
  <c r="N409" i="1"/>
  <c r="J409" i="1"/>
  <c r="K409" i="1"/>
  <c r="O409" i="1"/>
  <c r="P409" i="1" s="1"/>
  <c r="I410" i="1" s="1"/>
  <c r="J410" i="1" s="1"/>
  <c r="AC115" i="1"/>
  <c r="V116" i="1" s="1"/>
  <c r="O410" i="1" l="1"/>
  <c r="L410" i="1"/>
  <c r="M410" i="1"/>
  <c r="K410" i="1"/>
  <c r="N410" i="1"/>
  <c r="Y116" i="1"/>
  <c r="AA116" i="1"/>
  <c r="X116" i="1"/>
  <c r="Z116" i="1"/>
  <c r="AB116" i="1"/>
  <c r="W116" i="1"/>
  <c r="P410" i="1" l="1"/>
  <c r="I411" i="1" s="1"/>
  <c r="N411" i="1" s="1"/>
  <c r="AC116" i="1"/>
  <c r="V117" i="1" s="1"/>
  <c r="L411" i="1" l="1"/>
  <c r="M411" i="1"/>
  <c r="O411" i="1"/>
  <c r="J411" i="1"/>
  <c r="K411" i="1"/>
  <c r="Y117" i="1"/>
  <c r="AB117" i="1"/>
  <c r="X117" i="1"/>
  <c r="AA117" i="1"/>
  <c r="W117" i="1"/>
  <c r="Z117" i="1"/>
  <c r="P411" i="1" l="1"/>
  <c r="I412" i="1" s="1"/>
  <c r="M412" i="1" s="1"/>
  <c r="AC117" i="1"/>
  <c r="V118" i="1" s="1"/>
  <c r="J412" i="1" l="1"/>
  <c r="L412" i="1"/>
  <c r="O412" i="1"/>
  <c r="N412" i="1"/>
  <c r="K412" i="1"/>
  <c r="Y118" i="1"/>
  <c r="W118" i="1"/>
  <c r="AB118" i="1"/>
  <c r="Z118" i="1"/>
  <c r="X118" i="1"/>
  <c r="AA118" i="1"/>
  <c r="P412" i="1" l="1"/>
  <c r="I413" i="1" s="1"/>
  <c r="K413" i="1" s="1"/>
  <c r="AC118" i="1"/>
  <c r="V119" i="1" s="1"/>
  <c r="L413" i="1" l="1"/>
  <c r="O413" i="1"/>
  <c r="N413" i="1"/>
  <c r="J413" i="1"/>
  <c r="M413" i="1"/>
  <c r="Y119" i="1"/>
  <c r="AA119" i="1"/>
  <c r="AB119" i="1"/>
  <c r="Z119" i="1"/>
  <c r="X119" i="1"/>
  <c r="W119" i="1"/>
  <c r="P413" i="1" l="1"/>
  <c r="I414" i="1" s="1"/>
  <c r="O414" i="1" s="1"/>
  <c r="AC119" i="1"/>
  <c r="V120" i="1" s="1"/>
  <c r="M414" i="1" l="1"/>
  <c r="J414" i="1"/>
  <c r="K414" i="1"/>
  <c r="N414" i="1"/>
  <c r="L414" i="1"/>
  <c r="P414" i="1" s="1"/>
  <c r="I415" i="1" s="1"/>
  <c r="K415" i="1" s="1"/>
  <c r="Y120" i="1"/>
  <c r="X120" i="1"/>
  <c r="AA120" i="1"/>
  <c r="Z120" i="1"/>
  <c r="AB120" i="1"/>
  <c r="W120" i="1"/>
  <c r="L415" i="1" l="1"/>
  <c r="N415" i="1"/>
  <c r="J415" i="1"/>
  <c r="M415" i="1"/>
  <c r="O415" i="1"/>
  <c r="P415" i="1" s="1"/>
  <c r="I416" i="1" s="1"/>
  <c r="AC120" i="1"/>
  <c r="V121" i="1" s="1"/>
  <c r="L416" i="1" l="1"/>
  <c r="N416" i="1"/>
  <c r="O416" i="1"/>
  <c r="J416" i="1"/>
  <c r="K416" i="1"/>
  <c r="M416" i="1"/>
  <c r="Y121" i="1"/>
  <c r="AA121" i="1"/>
  <c r="AB121" i="1"/>
  <c r="W121" i="1"/>
  <c r="X121" i="1"/>
  <c r="Z121" i="1"/>
  <c r="P416" i="1" l="1"/>
  <c r="I417" i="1" s="1"/>
  <c r="J417" i="1" s="1"/>
  <c r="AC121" i="1"/>
  <c r="V122" i="1" s="1"/>
  <c r="O417" i="1" l="1"/>
  <c r="N417" i="1"/>
  <c r="K417" i="1"/>
  <c r="L417" i="1"/>
  <c r="M417" i="1"/>
  <c r="P417" i="1" s="1"/>
  <c r="I418" i="1" s="1"/>
  <c r="Y122" i="1"/>
  <c r="X122" i="1"/>
  <c r="W122" i="1"/>
  <c r="Z122" i="1"/>
  <c r="AB122" i="1"/>
  <c r="AA122" i="1"/>
  <c r="L418" i="1" l="1"/>
  <c r="O418" i="1"/>
  <c r="K418" i="1"/>
  <c r="J418" i="1"/>
  <c r="N418" i="1"/>
  <c r="M418" i="1"/>
  <c r="P418" i="1" s="1"/>
  <c r="I419" i="1" s="1"/>
  <c r="N419" i="1" s="1"/>
  <c r="AC122" i="1"/>
  <c r="V123" i="1" s="1"/>
  <c r="L419" i="1" l="1"/>
  <c r="M419" i="1"/>
  <c r="O419" i="1"/>
  <c r="K419" i="1"/>
  <c r="J419" i="1"/>
  <c r="Y123" i="1"/>
  <c r="X123" i="1"/>
  <c r="AB123" i="1"/>
  <c r="Z123" i="1"/>
  <c r="W123" i="1"/>
  <c r="AA123" i="1"/>
  <c r="P419" i="1" l="1"/>
  <c r="I420" i="1" s="1"/>
  <c r="J420" i="1" s="1"/>
  <c r="AC123" i="1"/>
  <c r="V124" i="1" s="1"/>
  <c r="O420" i="1" l="1"/>
  <c r="K420" i="1"/>
  <c r="N420" i="1"/>
  <c r="M420" i="1"/>
  <c r="L420" i="1"/>
  <c r="P420" i="1" l="1"/>
  <c r="I421" i="1" s="1"/>
  <c r="J421" i="1" s="1"/>
  <c r="Y124" i="1"/>
  <c r="AA124" i="1"/>
  <c r="Z124" i="1"/>
  <c r="W124" i="1"/>
  <c r="X124" i="1"/>
  <c r="AB124" i="1"/>
  <c r="M421" i="1" l="1"/>
  <c r="N421" i="1"/>
  <c r="K421" i="1"/>
  <c r="L421" i="1"/>
  <c r="O421" i="1"/>
  <c r="P421" i="1" s="1"/>
  <c r="I422" i="1" s="1"/>
  <c r="J422" i="1" s="1"/>
  <c r="AC124" i="1"/>
  <c r="V125" i="1" s="1"/>
  <c r="O422" i="1" l="1"/>
  <c r="K422" i="1"/>
  <c r="M422" i="1"/>
  <c r="N422" i="1"/>
  <c r="L422" i="1"/>
  <c r="P422" i="1" l="1"/>
  <c r="I423" i="1" s="1"/>
  <c r="K423" i="1" s="1"/>
  <c r="Y125" i="1"/>
  <c r="W125" i="1"/>
  <c r="X125" i="1"/>
  <c r="Z125" i="1"/>
  <c r="AA125" i="1"/>
  <c r="AB125" i="1"/>
  <c r="J423" i="1" l="1"/>
  <c r="L423" i="1"/>
  <c r="N423" i="1"/>
  <c r="M423" i="1"/>
  <c r="O423" i="1"/>
  <c r="AC125" i="1"/>
  <c r="V126" i="1" s="1"/>
  <c r="P423" i="1" l="1"/>
  <c r="I424" i="1" s="1"/>
  <c r="N424" i="1" s="1"/>
  <c r="J424" i="1" l="1"/>
  <c r="L424" i="1"/>
  <c r="K424" i="1"/>
  <c r="M424" i="1"/>
  <c r="O424" i="1"/>
  <c r="Y126" i="1"/>
  <c r="AB126" i="1"/>
  <c r="Z126" i="1"/>
  <c r="W126" i="1"/>
  <c r="X126" i="1"/>
  <c r="AA126" i="1"/>
  <c r="P424" i="1" l="1"/>
  <c r="I425" i="1" s="1"/>
  <c r="J425" i="1" s="1"/>
  <c r="AC126" i="1"/>
  <c r="V127" i="1" s="1"/>
  <c r="K425" i="1" l="1"/>
  <c r="M425" i="1"/>
  <c r="L425" i="1"/>
  <c r="O425" i="1"/>
  <c r="N425" i="1"/>
  <c r="Y127" i="1"/>
  <c r="W127" i="1"/>
  <c r="AA127" i="1"/>
  <c r="X127" i="1"/>
  <c r="Z127" i="1"/>
  <c r="AB127" i="1"/>
  <c r="P425" i="1" l="1"/>
  <c r="I426" i="1" s="1"/>
  <c r="N426" i="1" s="1"/>
  <c r="AC127" i="1"/>
  <c r="V128" i="1" s="1"/>
  <c r="L426" i="1" l="1"/>
  <c r="M426" i="1"/>
  <c r="J426" i="1"/>
  <c r="O426" i="1"/>
  <c r="K426" i="1"/>
  <c r="Y128" i="1"/>
  <c r="AB128" i="1"/>
  <c r="W128" i="1"/>
  <c r="X128" i="1"/>
  <c r="Z128" i="1"/>
  <c r="AA128" i="1"/>
  <c r="P426" i="1" l="1"/>
  <c r="I427" i="1" s="1"/>
  <c r="J427" i="1" s="1"/>
  <c r="M427" i="1"/>
  <c r="K427" i="1"/>
  <c r="N427" i="1"/>
  <c r="O427" i="1"/>
  <c r="AC128" i="1"/>
  <c r="V129" i="1" s="1"/>
  <c r="L427" i="1" l="1"/>
  <c r="P427" i="1" s="1"/>
  <c r="I428" i="1" s="1"/>
  <c r="Y129" i="1"/>
  <c r="Z129" i="1"/>
  <c r="AB129" i="1"/>
  <c r="W129" i="1"/>
  <c r="AA129" i="1"/>
  <c r="X129" i="1"/>
  <c r="L428" i="1" l="1"/>
  <c r="K428" i="1"/>
  <c r="O428" i="1"/>
  <c r="J428" i="1"/>
  <c r="M428" i="1"/>
  <c r="N428" i="1"/>
  <c r="P428" i="1" s="1"/>
  <c r="I429" i="1" s="1"/>
  <c r="K429" i="1" s="1"/>
  <c r="AC129" i="1"/>
  <c r="V130" i="1" s="1"/>
  <c r="M429" i="1" l="1"/>
  <c r="N429" i="1"/>
  <c r="J429" i="1"/>
  <c r="L429" i="1"/>
  <c r="O429" i="1"/>
  <c r="P429" i="1" s="1"/>
  <c r="I430" i="1" s="1"/>
  <c r="K430" i="1" s="1"/>
  <c r="N430" i="1" l="1"/>
  <c r="L430" i="1"/>
  <c r="O430" i="1"/>
  <c r="M430" i="1"/>
  <c r="J430" i="1"/>
  <c r="Y130" i="1"/>
  <c r="AB130" i="1"/>
  <c r="Z130" i="1"/>
  <c r="AA130" i="1"/>
  <c r="W130" i="1"/>
  <c r="X130" i="1"/>
  <c r="P430" i="1" l="1"/>
  <c r="I431" i="1" s="1"/>
  <c r="J431" i="1" s="1"/>
  <c r="AC130" i="1"/>
  <c r="O431" i="1" l="1"/>
  <c r="K431" i="1"/>
  <c r="L431" i="1"/>
  <c r="N431" i="1"/>
  <c r="M431" i="1"/>
  <c r="P431" i="1" s="1"/>
  <c r="I432" i="1" s="1"/>
  <c r="V131" i="1"/>
  <c r="Y131" i="1" s="1"/>
  <c r="K432" i="1" l="1"/>
  <c r="O432" i="1"/>
  <c r="J432" i="1"/>
  <c r="M432" i="1"/>
  <c r="L432" i="1"/>
  <c r="N432" i="1"/>
  <c r="X131" i="1"/>
  <c r="W131" i="1"/>
  <c r="AA131" i="1"/>
  <c r="AB131" i="1"/>
  <c r="Z131" i="1"/>
  <c r="P432" i="1" l="1"/>
  <c r="I433" i="1" s="1"/>
  <c r="M433" i="1" s="1"/>
  <c r="AC131" i="1"/>
  <c r="V132" i="1" s="1"/>
  <c r="N433" i="1" l="1"/>
  <c r="L433" i="1"/>
  <c r="O433" i="1"/>
  <c r="J433" i="1"/>
  <c r="K433" i="1"/>
  <c r="Y132" i="1"/>
  <c r="X132" i="1"/>
  <c r="W132" i="1"/>
  <c r="AA132" i="1"/>
  <c r="Z132" i="1"/>
  <c r="AB132" i="1"/>
  <c r="P433" i="1" l="1"/>
  <c r="I434" i="1" s="1"/>
  <c r="L434" i="1" s="1"/>
  <c r="AC132" i="1"/>
  <c r="V133" i="1" s="1"/>
  <c r="O434" i="1" l="1"/>
  <c r="N434" i="1"/>
  <c r="K434" i="1"/>
  <c r="M434" i="1"/>
  <c r="J434" i="1"/>
  <c r="P434" i="1" l="1"/>
  <c r="I435" i="1" s="1"/>
  <c r="L435" i="1" s="1"/>
  <c r="Y133" i="1"/>
  <c r="W133" i="1"/>
  <c r="Z133" i="1"/>
  <c r="X133" i="1"/>
  <c r="AA133" i="1"/>
  <c r="AB133" i="1"/>
  <c r="N435" i="1" l="1"/>
  <c r="K435" i="1"/>
  <c r="M435" i="1"/>
  <c r="O435" i="1"/>
  <c r="J435" i="1"/>
  <c r="AC133" i="1"/>
  <c r="V134" i="1" s="1"/>
  <c r="P435" i="1" l="1"/>
  <c r="I436" i="1" s="1"/>
  <c r="L436" i="1" s="1"/>
  <c r="J436" i="1"/>
  <c r="N436" i="1"/>
  <c r="Y134" i="1"/>
  <c r="AB134" i="1"/>
  <c r="X134" i="1"/>
  <c r="Z134" i="1"/>
  <c r="W134" i="1"/>
  <c r="AA134" i="1"/>
  <c r="K436" i="1" l="1"/>
  <c r="M436" i="1"/>
  <c r="O436" i="1"/>
  <c r="P436" i="1" s="1"/>
  <c r="I437" i="1" s="1"/>
  <c r="AC134" i="1"/>
  <c r="V135" i="1" s="1"/>
  <c r="K437" i="1" l="1"/>
  <c r="O437" i="1"/>
  <c r="J437" i="1"/>
  <c r="M437" i="1"/>
  <c r="N437" i="1"/>
  <c r="L437" i="1"/>
  <c r="Y135" i="1"/>
  <c r="W135" i="1"/>
  <c r="X135" i="1"/>
  <c r="Z135" i="1"/>
  <c r="AB135" i="1"/>
  <c r="AA135" i="1"/>
  <c r="P437" i="1" l="1"/>
  <c r="I438" i="1" s="1"/>
  <c r="M438" i="1" s="1"/>
  <c r="N438" i="1"/>
  <c r="K438" i="1"/>
  <c r="O438" i="1"/>
  <c r="L438" i="1"/>
  <c r="AC135" i="1"/>
  <c r="V136" i="1" s="1"/>
  <c r="J438" i="1" l="1"/>
  <c r="P438" i="1"/>
  <c r="I439" i="1" s="1"/>
  <c r="L439" i="1" s="1"/>
  <c r="M439" i="1"/>
  <c r="J439" i="1" l="1"/>
  <c r="O439" i="1"/>
  <c r="N439" i="1"/>
  <c r="K439" i="1"/>
  <c r="Y136" i="1"/>
  <c r="AA136" i="1"/>
  <c r="AB136" i="1"/>
  <c r="Z136" i="1"/>
  <c r="W136" i="1"/>
  <c r="X136" i="1"/>
  <c r="P439" i="1" l="1"/>
  <c r="I440" i="1" s="1"/>
  <c r="K440" i="1" s="1"/>
  <c r="O440" i="1"/>
  <c r="AC136" i="1"/>
  <c r="V137" i="1" s="1"/>
  <c r="L440" i="1" l="1"/>
  <c r="J440" i="1"/>
  <c r="N440" i="1"/>
  <c r="M440" i="1"/>
  <c r="Y137" i="1"/>
  <c r="X137" i="1"/>
  <c r="W137" i="1"/>
  <c r="AB137" i="1"/>
  <c r="Z137" i="1"/>
  <c r="AA137" i="1"/>
  <c r="P440" i="1" l="1"/>
  <c r="I441" i="1" s="1"/>
  <c r="O441" i="1"/>
  <c r="L441" i="1"/>
  <c r="K441" i="1"/>
  <c r="N441" i="1"/>
  <c r="J441" i="1"/>
  <c r="M441" i="1"/>
  <c r="AC137" i="1"/>
  <c r="V138" i="1" s="1"/>
  <c r="P441" i="1" l="1"/>
  <c r="I442" i="1" s="1"/>
  <c r="L442" i="1" s="1"/>
  <c r="N442" i="1"/>
  <c r="M442" i="1"/>
  <c r="J442" i="1"/>
  <c r="K442" i="1"/>
  <c r="O442" i="1"/>
  <c r="P442" i="1" l="1"/>
  <c r="I443" i="1" s="1"/>
  <c r="L443" i="1" s="1"/>
  <c r="Y138" i="1"/>
  <c r="Z138" i="1"/>
  <c r="AA138" i="1"/>
  <c r="AB138" i="1"/>
  <c r="X138" i="1"/>
  <c r="W138" i="1"/>
  <c r="M443" i="1" l="1"/>
  <c r="J443" i="1"/>
  <c r="K443" i="1"/>
  <c r="O443" i="1"/>
  <c r="N443" i="1"/>
  <c r="AC138" i="1"/>
  <c r="V139" i="1" s="1"/>
  <c r="P443" i="1" l="1"/>
  <c r="I444" i="1" s="1"/>
  <c r="M444" i="1" s="1"/>
  <c r="O444" i="1"/>
  <c r="L444" i="1"/>
  <c r="N444" i="1"/>
  <c r="K444" i="1" l="1"/>
  <c r="J444" i="1"/>
  <c r="P444" i="1"/>
  <c r="I445" i="1" s="1"/>
  <c r="L445" i="1" s="1"/>
  <c r="J445" i="1"/>
  <c r="O445" i="1"/>
  <c r="K445" i="1"/>
  <c r="M445" i="1"/>
  <c r="N445" i="1"/>
  <c r="Y139" i="1"/>
  <c r="AB139" i="1"/>
  <c r="Z139" i="1"/>
  <c r="W139" i="1"/>
  <c r="AA139" i="1"/>
  <c r="X139" i="1"/>
  <c r="P445" i="1" l="1"/>
  <c r="I446" i="1" s="1"/>
  <c r="M446" i="1" s="1"/>
  <c r="AC139" i="1"/>
  <c r="V140" i="1" s="1"/>
  <c r="O446" i="1" l="1"/>
  <c r="N446" i="1"/>
  <c r="J446" i="1"/>
  <c r="L446" i="1"/>
  <c r="K446" i="1"/>
  <c r="Y140" i="1"/>
  <c r="X140" i="1"/>
  <c r="AB140" i="1"/>
  <c r="W140" i="1"/>
  <c r="Z140" i="1"/>
  <c r="AA140" i="1"/>
  <c r="P446" i="1" l="1"/>
  <c r="I447" i="1" s="1"/>
  <c r="N447" i="1" s="1"/>
  <c r="M447" i="1"/>
  <c r="AC140" i="1"/>
  <c r="V141" i="1" s="1"/>
  <c r="O447" i="1" l="1"/>
  <c r="K447" i="1"/>
  <c r="J447" i="1"/>
  <c r="L447" i="1"/>
  <c r="P447" i="1" s="1"/>
  <c r="I448" i="1" s="1"/>
  <c r="Y141" i="1"/>
  <c r="AA141" i="1"/>
  <c r="AB141" i="1"/>
  <c r="W141" i="1"/>
  <c r="X141" i="1"/>
  <c r="Z141" i="1"/>
  <c r="K448" i="1" l="1"/>
  <c r="N448" i="1"/>
  <c r="M448" i="1"/>
  <c r="J448" i="1"/>
  <c r="O448" i="1"/>
  <c r="L448" i="1"/>
  <c r="AC141" i="1"/>
  <c r="V142" i="1" s="1"/>
  <c r="P448" i="1" l="1"/>
  <c r="I449" i="1" s="1"/>
  <c r="N449" i="1" s="1"/>
  <c r="O449" i="1"/>
  <c r="J449" i="1"/>
  <c r="L449" i="1"/>
  <c r="M449" i="1"/>
  <c r="K449" i="1" l="1"/>
  <c r="P449" i="1"/>
  <c r="I450" i="1" s="1"/>
  <c r="K450" i="1" s="1"/>
  <c r="Y142" i="1"/>
  <c r="Z142" i="1"/>
  <c r="X142" i="1"/>
  <c r="AA142" i="1"/>
  <c r="W142" i="1"/>
  <c r="AB142" i="1"/>
  <c r="N450" i="1" l="1"/>
  <c r="O450" i="1"/>
  <c r="L450" i="1"/>
  <c r="M450" i="1"/>
  <c r="J450" i="1"/>
  <c r="AC142" i="1"/>
  <c r="V143" i="1" s="1"/>
  <c r="P450" i="1" l="1"/>
  <c r="I451" i="1" s="1"/>
  <c r="L451" i="1" s="1"/>
  <c r="N451" i="1" l="1"/>
  <c r="K451" i="1"/>
  <c r="J451" i="1"/>
  <c r="M451" i="1"/>
  <c r="O451" i="1"/>
  <c r="Y143" i="1"/>
  <c r="X143" i="1"/>
  <c r="W143" i="1"/>
  <c r="Z143" i="1"/>
  <c r="AB143" i="1"/>
  <c r="AA143" i="1"/>
  <c r="P451" i="1" l="1"/>
  <c r="I452" i="1" s="1"/>
  <c r="L452" i="1" s="1"/>
  <c r="O452" i="1"/>
  <c r="K452" i="1"/>
  <c r="J452" i="1"/>
  <c r="M452" i="1"/>
  <c r="N452" i="1"/>
  <c r="AC143" i="1"/>
  <c r="V144" i="1" s="1"/>
  <c r="P452" i="1" l="1"/>
  <c r="I453" i="1" s="1"/>
  <c r="K453" i="1" s="1"/>
  <c r="Y144" i="1"/>
  <c r="W144" i="1"/>
  <c r="X144" i="1"/>
  <c r="AB144" i="1"/>
  <c r="AA144" i="1"/>
  <c r="Z144" i="1"/>
  <c r="N453" i="1" l="1"/>
  <c r="L453" i="1"/>
  <c r="O453" i="1"/>
  <c r="M453" i="1"/>
  <c r="J453" i="1"/>
  <c r="AC144" i="1"/>
  <c r="V145" i="1" s="1"/>
  <c r="P453" i="1" l="1"/>
  <c r="I454" i="1" s="1"/>
  <c r="M454" i="1" s="1"/>
  <c r="L454" i="1"/>
  <c r="J454" i="1" l="1"/>
  <c r="O454" i="1"/>
  <c r="K454" i="1"/>
  <c r="N454" i="1"/>
  <c r="P454" i="1" s="1"/>
  <c r="I455" i="1" s="1"/>
  <c r="J455" i="1" s="1"/>
  <c r="Y145" i="1"/>
  <c r="AA145" i="1"/>
  <c r="X145" i="1"/>
  <c r="Z145" i="1"/>
  <c r="W145" i="1"/>
  <c r="AB145" i="1"/>
  <c r="L455" i="1" l="1"/>
  <c r="N455" i="1"/>
  <c r="O455" i="1"/>
  <c r="K455" i="1"/>
  <c r="M455" i="1"/>
  <c r="AC145" i="1"/>
  <c r="V146" i="1" s="1"/>
  <c r="P455" i="1" l="1"/>
  <c r="I456" i="1" s="1"/>
  <c r="K456" i="1" s="1"/>
  <c r="J456" i="1" l="1"/>
  <c r="O456" i="1"/>
  <c r="L456" i="1"/>
  <c r="M456" i="1"/>
  <c r="N456" i="1"/>
  <c r="P456" i="1" s="1"/>
  <c r="I457" i="1" s="1"/>
  <c r="N457" i="1" s="1"/>
  <c r="Y146" i="1"/>
  <c r="AB146" i="1"/>
  <c r="X146" i="1"/>
  <c r="W146" i="1"/>
  <c r="Z146" i="1"/>
  <c r="AA146" i="1"/>
  <c r="O457" i="1" l="1"/>
  <c r="L457" i="1"/>
  <c r="K457" i="1"/>
  <c r="M457" i="1"/>
  <c r="J457" i="1"/>
  <c r="AC146" i="1"/>
  <c r="V147" i="1" s="1"/>
  <c r="P457" i="1" l="1"/>
  <c r="I458" i="1" s="1"/>
  <c r="M458" i="1" s="1"/>
  <c r="O458" i="1"/>
  <c r="J458" i="1"/>
  <c r="K458" i="1"/>
  <c r="Y147" i="1"/>
  <c r="X147" i="1"/>
  <c r="AB147" i="1"/>
  <c r="W147" i="1"/>
  <c r="Z147" i="1"/>
  <c r="AA147" i="1"/>
  <c r="N458" i="1" l="1"/>
  <c r="L458" i="1"/>
  <c r="P458" i="1" s="1"/>
  <c r="I459" i="1" s="1"/>
  <c r="AC147" i="1"/>
  <c r="V148" i="1" s="1"/>
  <c r="L459" i="1" l="1"/>
  <c r="M459" i="1"/>
  <c r="N459" i="1"/>
  <c r="O459" i="1"/>
  <c r="K459" i="1"/>
  <c r="J459" i="1"/>
  <c r="Y148" i="1"/>
  <c r="AA148" i="1"/>
  <c r="X148" i="1"/>
  <c r="W148" i="1"/>
  <c r="AB148" i="1"/>
  <c r="Z148" i="1"/>
  <c r="P459" i="1" l="1"/>
  <c r="I460" i="1" s="1"/>
  <c r="N460" i="1" s="1"/>
  <c r="O460" i="1"/>
  <c r="J460" i="1"/>
  <c r="K460" i="1"/>
  <c r="M460" i="1"/>
  <c r="AC148" i="1"/>
  <c r="V149" i="1" s="1"/>
  <c r="L460" i="1" l="1"/>
  <c r="P460" i="1"/>
  <c r="I461" i="1" s="1"/>
  <c r="N461" i="1" s="1"/>
  <c r="L461" i="1" l="1"/>
  <c r="K461" i="1"/>
  <c r="J461" i="1"/>
  <c r="O461" i="1"/>
  <c r="M461" i="1"/>
  <c r="Y149" i="1"/>
  <c r="W149" i="1"/>
  <c r="X149" i="1"/>
  <c r="AB149" i="1"/>
  <c r="Z149" i="1"/>
  <c r="AA149" i="1"/>
  <c r="P461" i="1" l="1"/>
  <c r="I462" i="1" s="1"/>
  <c r="L462" i="1" s="1"/>
  <c r="AC149" i="1"/>
  <c r="V150" i="1" s="1"/>
  <c r="O462" i="1" l="1"/>
  <c r="J462" i="1"/>
  <c r="K462" i="1"/>
  <c r="M462" i="1"/>
  <c r="N462" i="1"/>
  <c r="Y150" i="1"/>
  <c r="AA150" i="1"/>
  <c r="Z150" i="1"/>
  <c r="X150" i="1"/>
  <c r="W150" i="1"/>
  <c r="AB150" i="1"/>
  <c r="P462" i="1" l="1"/>
  <c r="I463" i="1" s="1"/>
  <c r="N463" i="1" s="1"/>
  <c r="AC150" i="1"/>
  <c r="V151" i="1" s="1"/>
  <c r="M463" i="1" l="1"/>
  <c r="O463" i="1"/>
  <c r="L463" i="1"/>
  <c r="J463" i="1"/>
  <c r="K463" i="1"/>
  <c r="Y151" i="1"/>
  <c r="AA151" i="1"/>
  <c r="AB151" i="1"/>
  <c r="W151" i="1"/>
  <c r="X151" i="1"/>
  <c r="Z151" i="1"/>
  <c r="P463" i="1" l="1"/>
  <c r="I464" i="1" s="1"/>
  <c r="N464" i="1" s="1"/>
  <c r="AC151" i="1"/>
  <c r="V152" i="1" s="1"/>
  <c r="M464" i="1" l="1"/>
  <c r="J464" i="1"/>
  <c r="O464" i="1"/>
  <c r="L464" i="1"/>
  <c r="K464" i="1"/>
  <c r="Y152" i="1"/>
  <c r="AA152" i="1"/>
  <c r="X152" i="1"/>
  <c r="W152" i="1"/>
  <c r="AB152" i="1"/>
  <c r="Z152" i="1"/>
  <c r="P464" i="1" l="1"/>
  <c r="I465" i="1" s="1"/>
  <c r="M465" i="1" s="1"/>
  <c r="AC152" i="1"/>
  <c r="V153" i="1" s="1"/>
  <c r="N465" i="1" l="1"/>
  <c r="J465" i="1"/>
  <c r="K465" i="1"/>
  <c r="L465" i="1"/>
  <c r="O465" i="1"/>
  <c r="P465" i="1" s="1"/>
  <c r="I466" i="1" s="1"/>
  <c r="M466" i="1" s="1"/>
  <c r="N466" i="1" l="1"/>
  <c r="L466" i="1"/>
  <c r="K466" i="1"/>
  <c r="O466" i="1"/>
  <c r="J466" i="1"/>
  <c r="Y153" i="1"/>
  <c r="Z153" i="1"/>
  <c r="AB153" i="1"/>
  <c r="X153" i="1"/>
  <c r="W153" i="1"/>
  <c r="AA153" i="1"/>
  <c r="P466" i="1" l="1"/>
  <c r="I467" i="1" s="1"/>
  <c r="J467" i="1" s="1"/>
  <c r="O467" i="1"/>
  <c r="M467" i="1"/>
  <c r="AC153" i="1"/>
  <c r="V154" i="1" s="1"/>
  <c r="N467" i="1" l="1"/>
  <c r="L467" i="1"/>
  <c r="K467" i="1"/>
  <c r="Y154" i="1"/>
  <c r="AA154" i="1"/>
  <c r="Z154" i="1"/>
  <c r="AB154" i="1"/>
  <c r="W154" i="1"/>
  <c r="X154" i="1"/>
  <c r="P467" i="1" l="1"/>
  <c r="I468" i="1" s="1"/>
  <c r="J468" i="1" s="1"/>
  <c r="M468" i="1"/>
  <c r="L468" i="1"/>
  <c r="N468" i="1"/>
  <c r="K468" i="1"/>
  <c r="AC154" i="1"/>
  <c r="V155" i="1" s="1"/>
  <c r="O468" i="1" l="1"/>
  <c r="P468" i="1" s="1"/>
  <c r="I469" i="1" s="1"/>
  <c r="L469" i="1" s="1"/>
  <c r="K469" i="1" l="1"/>
  <c r="M469" i="1"/>
  <c r="O469" i="1"/>
  <c r="N469" i="1"/>
  <c r="J469" i="1"/>
  <c r="Y155" i="1"/>
  <c r="AA155" i="1"/>
  <c r="AB155" i="1"/>
  <c r="W155" i="1"/>
  <c r="X155" i="1"/>
  <c r="Z155" i="1"/>
  <c r="P469" i="1" l="1"/>
  <c r="I470" i="1" s="1"/>
  <c r="K470" i="1" s="1"/>
  <c r="M470" i="1"/>
  <c r="AC155" i="1"/>
  <c r="V156" i="1" s="1"/>
  <c r="N470" i="1" l="1"/>
  <c r="L470" i="1"/>
  <c r="J470" i="1"/>
  <c r="O470" i="1"/>
  <c r="Y156" i="1"/>
  <c r="Z156" i="1"/>
  <c r="AB156" i="1"/>
  <c r="W156" i="1"/>
  <c r="X156" i="1"/>
  <c r="AA156" i="1"/>
  <c r="P470" i="1" l="1"/>
  <c r="I471" i="1" s="1"/>
  <c r="AC156" i="1"/>
  <c r="V157" i="1" s="1"/>
  <c r="O471" i="1" l="1"/>
  <c r="J471" i="1"/>
  <c r="K471" i="1"/>
  <c r="N471" i="1"/>
  <c r="L471" i="1"/>
  <c r="M471" i="1"/>
  <c r="Y157" i="1"/>
  <c r="AB157" i="1"/>
  <c r="Z157" i="1"/>
  <c r="W157" i="1"/>
  <c r="X157" i="1"/>
  <c r="AA157" i="1"/>
  <c r="P471" i="1" l="1"/>
  <c r="I472" i="1" s="1"/>
  <c r="L472" i="1" s="1"/>
  <c r="AC157" i="1"/>
  <c r="V158" i="1" s="1"/>
  <c r="J472" i="1" l="1"/>
  <c r="O472" i="1"/>
  <c r="M472" i="1"/>
  <c r="K472" i="1"/>
  <c r="N472" i="1"/>
  <c r="Y158" i="1"/>
  <c r="Z158" i="1"/>
  <c r="X158" i="1"/>
  <c r="W158" i="1"/>
  <c r="AB158" i="1"/>
  <c r="AA158" i="1"/>
  <c r="P472" i="1" l="1"/>
  <c r="I473" i="1" s="1"/>
  <c r="L473" i="1"/>
  <c r="N473" i="1"/>
  <c r="AC158" i="1"/>
  <c r="V159" i="1" s="1"/>
  <c r="K473" i="1" l="1"/>
  <c r="O473" i="1"/>
  <c r="J473" i="1"/>
  <c r="M473" i="1"/>
  <c r="P473" i="1" s="1"/>
  <c r="I474" i="1" s="1"/>
  <c r="L474" i="1" s="1"/>
  <c r="Y159" i="1"/>
  <c r="AA159" i="1"/>
  <c r="Z159" i="1"/>
  <c r="X159" i="1"/>
  <c r="W159" i="1"/>
  <c r="AB159" i="1"/>
  <c r="M474" i="1" l="1"/>
  <c r="O474" i="1"/>
  <c r="J474" i="1"/>
  <c r="K474" i="1"/>
  <c r="N474" i="1"/>
  <c r="P474" i="1" s="1"/>
  <c r="I475" i="1" s="1"/>
  <c r="AC159" i="1"/>
  <c r="V160" i="1" s="1"/>
  <c r="K475" i="1" l="1"/>
  <c r="O475" i="1"/>
  <c r="J475" i="1"/>
  <c r="M475" i="1"/>
  <c r="N475" i="1"/>
  <c r="L475" i="1"/>
  <c r="P475" i="1" l="1"/>
  <c r="I476" i="1" s="1"/>
  <c r="L476" i="1"/>
  <c r="K476" i="1"/>
  <c r="O476" i="1"/>
  <c r="J476" i="1"/>
  <c r="M476" i="1"/>
  <c r="N476" i="1"/>
  <c r="Y160" i="1"/>
  <c r="Z160" i="1"/>
  <c r="W160" i="1"/>
  <c r="AA160" i="1"/>
  <c r="AB160" i="1"/>
  <c r="X160" i="1"/>
  <c r="P476" i="1" l="1"/>
  <c r="I477" i="1" s="1"/>
  <c r="M477" i="1" s="1"/>
  <c r="J477" i="1"/>
  <c r="O477" i="1"/>
  <c r="K477" i="1"/>
  <c r="L477" i="1"/>
  <c r="N477" i="1"/>
  <c r="AC160" i="1"/>
  <c r="V161" i="1" s="1"/>
  <c r="P477" i="1" l="1"/>
  <c r="I478" i="1" s="1"/>
  <c r="L478" i="1" s="1"/>
  <c r="M478" i="1" l="1"/>
  <c r="O478" i="1"/>
  <c r="N478" i="1"/>
  <c r="J478" i="1"/>
  <c r="K478" i="1"/>
  <c r="Y161" i="1"/>
  <c r="W161" i="1"/>
  <c r="AB161" i="1"/>
  <c r="AA161" i="1"/>
  <c r="X161" i="1"/>
  <c r="Z161" i="1"/>
  <c r="P478" i="1" l="1"/>
  <c r="I479" i="1" s="1"/>
  <c r="M479" i="1" s="1"/>
  <c r="AC161" i="1"/>
  <c r="V162" i="1" s="1"/>
  <c r="L479" i="1" l="1"/>
  <c r="J479" i="1"/>
  <c r="O479" i="1"/>
  <c r="K479" i="1"/>
  <c r="N479" i="1"/>
  <c r="P479" i="1" l="1"/>
  <c r="I480" i="1" s="1"/>
  <c r="L480" i="1" s="1"/>
  <c r="M480" i="1"/>
  <c r="K480" i="1"/>
  <c r="N480" i="1"/>
  <c r="Y162" i="1"/>
  <c r="Z162" i="1"/>
  <c r="X162" i="1"/>
  <c r="AB162" i="1"/>
  <c r="W162" i="1"/>
  <c r="AA162" i="1"/>
  <c r="O480" i="1" l="1"/>
  <c r="J480" i="1"/>
  <c r="P480" i="1" s="1"/>
  <c r="I481" i="1" s="1"/>
  <c r="AC162" i="1"/>
  <c r="V163" i="1" s="1"/>
  <c r="J481" i="1" l="1"/>
  <c r="O481" i="1"/>
  <c r="K481" i="1"/>
  <c r="N481" i="1"/>
  <c r="L481" i="1"/>
  <c r="M481" i="1"/>
  <c r="P481" i="1" l="1"/>
  <c r="I482" i="1" s="1"/>
  <c r="K482" i="1" s="1"/>
  <c r="O482" i="1"/>
  <c r="N482" i="1"/>
  <c r="J482" i="1"/>
  <c r="M482" i="1"/>
  <c r="L482" i="1"/>
  <c r="Y163" i="1"/>
  <c r="Z163" i="1"/>
  <c r="AA163" i="1"/>
  <c r="AB163" i="1"/>
  <c r="W163" i="1"/>
  <c r="X163" i="1"/>
  <c r="P482" i="1" l="1"/>
  <c r="I483" i="1" s="1"/>
  <c r="L483" i="1" s="1"/>
  <c r="O483" i="1"/>
  <c r="J483" i="1"/>
  <c r="M483" i="1"/>
  <c r="AC163" i="1"/>
  <c r="V164" i="1" s="1"/>
  <c r="K483" i="1" l="1"/>
  <c r="N483" i="1"/>
  <c r="P483" i="1"/>
  <c r="I484" i="1" s="1"/>
  <c r="L484" i="1" s="1"/>
  <c r="O484" i="1"/>
  <c r="M484" i="1" l="1"/>
  <c r="K484" i="1"/>
  <c r="J484" i="1"/>
  <c r="N484" i="1"/>
  <c r="P484" i="1" s="1"/>
  <c r="I485" i="1" s="1"/>
  <c r="N485" i="1" s="1"/>
  <c r="Y164" i="1"/>
  <c r="X164" i="1"/>
  <c r="Z164" i="1"/>
  <c r="AA164" i="1"/>
  <c r="W164" i="1"/>
  <c r="AB164" i="1"/>
  <c r="M485" i="1" l="1"/>
  <c r="K485" i="1"/>
  <c r="L485" i="1"/>
  <c r="J485" i="1"/>
  <c r="O485" i="1"/>
  <c r="AC164" i="1"/>
  <c r="V165" i="1" s="1"/>
  <c r="P485" i="1" l="1"/>
  <c r="I486" i="1" s="1"/>
  <c r="J486" i="1" l="1"/>
  <c r="M486" i="1"/>
  <c r="K486" i="1"/>
  <c r="O486" i="1"/>
  <c r="N486" i="1"/>
  <c r="L486" i="1"/>
  <c r="Y165" i="1"/>
  <c r="Z165" i="1"/>
  <c r="AB165" i="1"/>
  <c r="W165" i="1"/>
  <c r="X165" i="1"/>
  <c r="AA165" i="1"/>
  <c r="P486" i="1" l="1"/>
  <c r="I487" i="1" s="1"/>
  <c r="M487" i="1" s="1"/>
  <c r="AC165" i="1"/>
  <c r="V166" i="1" s="1"/>
  <c r="L487" i="1" l="1"/>
  <c r="J487" i="1"/>
  <c r="O487" i="1"/>
  <c r="K487" i="1"/>
  <c r="N487" i="1"/>
  <c r="P487" i="1" l="1"/>
  <c r="I488" i="1" s="1"/>
  <c r="J488" i="1" s="1"/>
  <c r="L488" i="1"/>
  <c r="N488" i="1"/>
  <c r="M488" i="1"/>
  <c r="Y166" i="1"/>
  <c r="AB166" i="1"/>
  <c r="AA166" i="1"/>
  <c r="W166" i="1"/>
  <c r="Z166" i="1"/>
  <c r="X166" i="1"/>
  <c r="O488" i="1" l="1"/>
  <c r="K488" i="1"/>
  <c r="AC166" i="1"/>
  <c r="V167" i="1" s="1"/>
  <c r="P488" i="1" l="1"/>
  <c r="I489" i="1" s="1"/>
  <c r="L489" i="1"/>
  <c r="O489" i="1"/>
  <c r="K489" i="1"/>
  <c r="J489" i="1"/>
  <c r="N489" i="1"/>
  <c r="M489" i="1"/>
  <c r="P489" i="1" s="1"/>
  <c r="I490" i="1" s="1"/>
  <c r="O490" i="1" s="1"/>
  <c r="Y167" i="1"/>
  <c r="Z167" i="1"/>
  <c r="AB167" i="1"/>
  <c r="W167" i="1"/>
  <c r="X167" i="1"/>
  <c r="AA167" i="1"/>
  <c r="M490" i="1" l="1"/>
  <c r="K490" i="1"/>
  <c r="J490" i="1"/>
  <c r="L490" i="1"/>
  <c r="N490" i="1"/>
  <c r="P490" i="1" s="1"/>
  <c r="I491" i="1" s="1"/>
  <c r="AC167" i="1"/>
  <c r="V168" i="1" s="1"/>
  <c r="N491" i="1" l="1"/>
  <c r="O491" i="1"/>
  <c r="M491" i="1"/>
  <c r="K491" i="1"/>
  <c r="J491" i="1"/>
  <c r="L491" i="1"/>
  <c r="P491" i="1" s="1"/>
  <c r="I492" i="1" s="1"/>
  <c r="N492" i="1" s="1"/>
  <c r="O492" i="1" l="1"/>
  <c r="J492" i="1"/>
  <c r="K492" i="1"/>
  <c r="M492" i="1"/>
  <c r="L492" i="1"/>
  <c r="Y168" i="1"/>
  <c r="AA168" i="1"/>
  <c r="Z168" i="1"/>
  <c r="X168" i="1"/>
  <c r="W168" i="1"/>
  <c r="AB168" i="1"/>
  <c r="P492" i="1" l="1"/>
  <c r="I493" i="1" s="1"/>
  <c r="N493" i="1" s="1"/>
  <c r="K493" i="1"/>
  <c r="AC168" i="1"/>
  <c r="V169" i="1" s="1"/>
  <c r="O493" i="1" l="1"/>
  <c r="M493" i="1"/>
  <c r="J493" i="1"/>
  <c r="L493" i="1"/>
  <c r="P493" i="1" s="1"/>
  <c r="I494" i="1" s="1"/>
  <c r="L494" i="1" s="1"/>
  <c r="Y169" i="1"/>
  <c r="AA169" i="1"/>
  <c r="X169" i="1"/>
  <c r="AB169" i="1"/>
  <c r="W169" i="1"/>
  <c r="Z169" i="1"/>
  <c r="N494" i="1" l="1"/>
  <c r="M494" i="1"/>
  <c r="K494" i="1"/>
  <c r="J494" i="1"/>
  <c r="O494" i="1"/>
  <c r="AC169" i="1"/>
  <c r="V170" i="1" s="1"/>
  <c r="P494" i="1" l="1"/>
  <c r="I495" i="1" s="1"/>
  <c r="N495" i="1" s="1"/>
  <c r="Y170" i="1"/>
  <c r="Z170" i="1"/>
  <c r="X170" i="1"/>
  <c r="AB170" i="1"/>
  <c r="W170" i="1"/>
  <c r="AA170" i="1"/>
  <c r="L495" i="1" l="1"/>
  <c r="O495" i="1"/>
  <c r="J495" i="1"/>
  <c r="K495" i="1"/>
  <c r="M495" i="1"/>
  <c r="AC170" i="1"/>
  <c r="P495" i="1" l="1"/>
  <c r="I496" i="1" s="1"/>
  <c r="M496" i="1" s="1"/>
  <c r="V171" i="1"/>
  <c r="Y171" i="1" s="1"/>
  <c r="O496" i="1" l="1"/>
  <c r="N496" i="1"/>
  <c r="K496" i="1"/>
  <c r="J496" i="1"/>
  <c r="L496" i="1"/>
  <c r="AB171" i="1"/>
  <c r="X171" i="1"/>
  <c r="W171" i="1"/>
  <c r="Z171" i="1"/>
  <c r="AA171" i="1"/>
  <c r="P496" i="1" l="1"/>
  <c r="I497" i="1" s="1"/>
  <c r="J497" i="1" s="1"/>
  <c r="AC171" i="1"/>
  <c r="V172" i="1" s="1"/>
  <c r="L497" i="1" l="1"/>
  <c r="N497" i="1"/>
  <c r="O497" i="1"/>
  <c r="M497" i="1"/>
  <c r="K497" i="1"/>
  <c r="Y172" i="1"/>
  <c r="Z172" i="1"/>
  <c r="AB172" i="1"/>
  <c r="X172" i="1"/>
  <c r="W172" i="1"/>
  <c r="AA172" i="1"/>
  <c r="P497" i="1" l="1"/>
  <c r="I498" i="1" s="1"/>
  <c r="M498" i="1" s="1"/>
  <c r="O498" i="1"/>
  <c r="J498" i="1"/>
  <c r="K498" i="1"/>
  <c r="L498" i="1"/>
  <c r="N498" i="1"/>
  <c r="AC172" i="1"/>
  <c r="V173" i="1" s="1"/>
  <c r="P498" i="1" l="1"/>
  <c r="I499" i="1" s="1"/>
  <c r="L499" i="1" s="1"/>
  <c r="Y173" i="1"/>
  <c r="Z173" i="1"/>
  <c r="W173" i="1"/>
  <c r="AA173" i="1"/>
  <c r="X173" i="1"/>
  <c r="AB173" i="1"/>
  <c r="O499" i="1" l="1"/>
  <c r="K499" i="1"/>
  <c r="J499" i="1"/>
  <c r="N499" i="1"/>
  <c r="M499" i="1"/>
  <c r="AC173" i="1"/>
  <c r="V174" i="1" s="1"/>
  <c r="P499" i="1" l="1"/>
  <c r="I500" i="1" s="1"/>
  <c r="K500" i="1" s="1"/>
  <c r="O500" i="1"/>
  <c r="L500" i="1"/>
  <c r="M500" i="1"/>
  <c r="N500" i="1"/>
  <c r="J500" i="1"/>
  <c r="P500" i="1" l="1"/>
  <c r="I501" i="1" s="1"/>
  <c r="M501" i="1" s="1"/>
  <c r="Y174" i="1"/>
  <c r="Z174" i="1"/>
  <c r="X174" i="1"/>
  <c r="W174" i="1"/>
  <c r="AB174" i="1"/>
  <c r="AA174" i="1"/>
  <c r="J501" i="1" l="1"/>
  <c r="O501" i="1"/>
  <c r="K501" i="1"/>
  <c r="N501" i="1"/>
  <c r="L501" i="1"/>
  <c r="AC174" i="1"/>
  <c r="V175" i="1" s="1"/>
  <c r="P501" i="1" l="1"/>
  <c r="I502" i="1" s="1"/>
  <c r="J502" i="1" s="1"/>
  <c r="AB175" i="1"/>
  <c r="N502" i="1" l="1"/>
  <c r="L502" i="1"/>
  <c r="O502" i="1"/>
  <c r="M502" i="1"/>
  <c r="K502" i="1"/>
  <c r="Y175" i="1"/>
  <c r="AA175" i="1"/>
  <c r="X175" i="1"/>
  <c r="Z175" i="1"/>
  <c r="W175" i="1"/>
  <c r="P502" i="1" l="1"/>
  <c r="I503" i="1" s="1"/>
  <c r="M503" i="1" s="1"/>
  <c r="O503" i="1"/>
  <c r="L503" i="1"/>
  <c r="J503" i="1"/>
  <c r="N503" i="1"/>
  <c r="AC175" i="1"/>
  <c r="V176" i="1" s="1"/>
  <c r="K503" i="1" l="1"/>
  <c r="P503" i="1" s="1"/>
  <c r="I504" i="1" s="1"/>
  <c r="N504" i="1" s="1"/>
  <c r="Y176" i="1"/>
  <c r="Z176" i="1"/>
  <c r="AB176" i="1"/>
  <c r="W176" i="1"/>
  <c r="X176" i="1"/>
  <c r="AA176" i="1"/>
  <c r="M504" i="1" l="1"/>
  <c r="L504" i="1"/>
  <c r="O504" i="1"/>
  <c r="K504" i="1"/>
  <c r="J504" i="1"/>
  <c r="AC176" i="1"/>
  <c r="V177" i="1" s="1"/>
  <c r="P504" i="1" l="1"/>
  <c r="I505" i="1" s="1"/>
  <c r="M505" i="1" s="1"/>
  <c r="L505" i="1" l="1"/>
  <c r="N505" i="1"/>
  <c r="J505" i="1"/>
  <c r="K505" i="1"/>
  <c r="O505" i="1"/>
  <c r="P505" i="1" s="1"/>
  <c r="I506" i="1" s="1"/>
  <c r="L506" i="1" s="1"/>
  <c r="Y177" i="1"/>
  <c r="AB177" i="1"/>
  <c r="Z177" i="1"/>
  <c r="W177" i="1"/>
  <c r="AA177" i="1"/>
  <c r="X177" i="1"/>
  <c r="O506" i="1" l="1"/>
  <c r="K506" i="1"/>
  <c r="M506" i="1"/>
  <c r="J506" i="1"/>
  <c r="N506" i="1"/>
  <c r="AC177" i="1"/>
  <c r="V178" i="1" s="1"/>
  <c r="P506" i="1" l="1"/>
  <c r="I507" i="1" s="1"/>
  <c r="M507" i="1" s="1"/>
  <c r="Y178" i="1"/>
  <c r="AA178" i="1"/>
  <c r="X178" i="1"/>
  <c r="AB178" i="1"/>
  <c r="W178" i="1"/>
  <c r="Z178" i="1"/>
  <c r="K507" i="1" l="1"/>
  <c r="O507" i="1"/>
  <c r="J507" i="1"/>
  <c r="L507" i="1"/>
  <c r="N507" i="1"/>
  <c r="AC178" i="1"/>
  <c r="V179" i="1" s="1"/>
  <c r="P507" i="1" l="1"/>
  <c r="I508" i="1" s="1"/>
  <c r="K508" i="1" s="1"/>
  <c r="L508" i="1"/>
  <c r="N508" i="1"/>
  <c r="M508" i="1"/>
  <c r="J508" i="1"/>
  <c r="Y179" i="1"/>
  <c r="AA179" i="1"/>
  <c r="Z179" i="1"/>
  <c r="AB179" i="1"/>
  <c r="W179" i="1"/>
  <c r="X179" i="1"/>
  <c r="O508" i="1" l="1"/>
  <c r="P508" i="1" s="1"/>
  <c r="I509" i="1" s="1"/>
  <c r="L509" i="1" s="1"/>
  <c r="AC179" i="1"/>
  <c r="V180" i="1" s="1"/>
  <c r="O509" i="1" l="1"/>
  <c r="K509" i="1"/>
  <c r="J509" i="1"/>
  <c r="N509" i="1"/>
  <c r="M509" i="1"/>
  <c r="P509" i="1" s="1"/>
  <c r="I510" i="1" s="1"/>
  <c r="O510" i="1" s="1"/>
  <c r="N510" i="1" l="1"/>
  <c r="L510" i="1"/>
  <c r="M510" i="1"/>
  <c r="J510" i="1"/>
  <c r="K510" i="1"/>
  <c r="Y180" i="1"/>
  <c r="Z180" i="1"/>
  <c r="W180" i="1"/>
  <c r="X180" i="1"/>
  <c r="AB180" i="1"/>
  <c r="AA180" i="1"/>
  <c r="P510" i="1" l="1"/>
  <c r="I511" i="1" s="1"/>
  <c r="M511" i="1" s="1"/>
  <c r="AC180" i="1"/>
  <c r="V181" i="1" s="1"/>
  <c r="N511" i="1" l="1"/>
  <c r="L511" i="1"/>
  <c r="J511" i="1"/>
  <c r="O511" i="1"/>
  <c r="K511" i="1"/>
  <c r="P511" i="1" l="1"/>
  <c r="I512" i="1" s="1"/>
  <c r="M512" i="1" s="1"/>
  <c r="Y181" i="1"/>
  <c r="X181" i="1"/>
  <c r="AB181" i="1"/>
  <c r="W181" i="1"/>
  <c r="Z181" i="1"/>
  <c r="AA181" i="1"/>
  <c r="N512" i="1" l="1"/>
  <c r="L512" i="1"/>
  <c r="J512" i="1"/>
  <c r="O512" i="1"/>
  <c r="K512" i="1"/>
  <c r="AC181" i="1"/>
  <c r="V182" i="1" s="1"/>
  <c r="P512" i="1" l="1"/>
  <c r="I513" i="1" s="1"/>
  <c r="M513" i="1" s="1"/>
  <c r="AB182" i="1"/>
  <c r="O513" i="1" l="1"/>
  <c r="K513" i="1"/>
  <c r="L513" i="1"/>
  <c r="J513" i="1"/>
  <c r="N513" i="1"/>
  <c r="Z182" i="1"/>
  <c r="AA182" i="1"/>
  <c r="W182" i="1"/>
  <c r="Y182" i="1"/>
  <c r="X182" i="1"/>
  <c r="P513" i="1" l="1"/>
  <c r="I514" i="1" s="1"/>
  <c r="K514" i="1" s="1"/>
  <c r="M514" i="1"/>
  <c r="L514" i="1"/>
  <c r="N514" i="1"/>
  <c r="J514" i="1"/>
  <c r="AC182" i="1"/>
  <c r="O514" i="1" l="1"/>
  <c r="P514" i="1" s="1"/>
  <c r="I515" i="1" s="1"/>
  <c r="O515" i="1" s="1"/>
  <c r="V183" i="1"/>
  <c r="Z183" i="1" s="1"/>
  <c r="J515" i="1" l="1"/>
  <c r="N515" i="1"/>
  <c r="L515" i="1"/>
  <c r="K515" i="1"/>
  <c r="M515" i="1"/>
  <c r="P515" i="1" s="1"/>
  <c r="I516" i="1" s="1"/>
  <c r="AB183" i="1"/>
  <c r="Y183" i="1"/>
  <c r="X183" i="1"/>
  <c r="AA183" i="1"/>
  <c r="W183" i="1"/>
  <c r="J516" i="1" l="1"/>
  <c r="N516" i="1"/>
  <c r="K516" i="1"/>
  <c r="M516" i="1"/>
  <c r="O516" i="1"/>
  <c r="L516" i="1"/>
  <c r="AC183" i="1"/>
  <c r="V184" i="1" s="1"/>
  <c r="Y184" i="1" s="1"/>
  <c r="P516" i="1" l="1"/>
  <c r="I517" i="1" s="1"/>
  <c r="Z184" i="1"/>
  <c r="W184" i="1"/>
  <c r="AB184" i="1"/>
  <c r="X184" i="1"/>
  <c r="AA184" i="1"/>
  <c r="K517" i="1" l="1"/>
  <c r="O517" i="1"/>
  <c r="J517" i="1"/>
  <c r="L517" i="1"/>
  <c r="N517" i="1"/>
  <c r="M517" i="1"/>
  <c r="AC184" i="1"/>
  <c r="V185" i="1" s="1"/>
  <c r="Z185" i="1" s="1"/>
  <c r="P517" i="1" l="1"/>
  <c r="I518" i="1" s="1"/>
  <c r="J518" i="1" s="1"/>
  <c r="AA185" i="1"/>
  <c r="Y185" i="1"/>
  <c r="W185" i="1"/>
  <c r="X185" i="1"/>
  <c r="AB185" i="1"/>
  <c r="M518" i="1" l="1"/>
  <c r="L518" i="1"/>
  <c r="O518" i="1"/>
  <c r="N518" i="1"/>
  <c r="K518" i="1"/>
  <c r="AC185" i="1"/>
  <c r="V186" i="1" s="1"/>
  <c r="Y186" i="1" s="1"/>
  <c r="P518" i="1" l="1"/>
  <c r="I519" i="1" s="1"/>
  <c r="K519" i="1" s="1"/>
  <c r="AA186" i="1"/>
  <c r="X186" i="1"/>
  <c r="W186" i="1"/>
  <c r="Z186" i="1"/>
  <c r="AB186" i="1"/>
  <c r="J519" i="1" l="1"/>
  <c r="L519" i="1"/>
  <c r="O519" i="1"/>
  <c r="M519" i="1"/>
  <c r="N519" i="1"/>
  <c r="AC186" i="1"/>
  <c r="V187" i="1" s="1"/>
  <c r="W187" i="1" s="1"/>
  <c r="P519" i="1" l="1"/>
  <c r="I520" i="1" s="1"/>
  <c r="J520" i="1" s="1"/>
  <c r="AB187" i="1"/>
  <c r="Y187" i="1"/>
  <c r="AA187" i="1"/>
  <c r="Z187" i="1"/>
  <c r="X187" i="1"/>
  <c r="N520" i="1" l="1"/>
  <c r="M520" i="1"/>
  <c r="K520" i="1"/>
  <c r="L520" i="1"/>
  <c r="O520" i="1"/>
  <c r="AC187" i="1"/>
  <c r="V188" i="1" s="1"/>
  <c r="P520" i="1" l="1"/>
  <c r="I521" i="1" s="1"/>
  <c r="J521" i="1" s="1"/>
  <c r="Y188" i="1"/>
  <c r="AA188" i="1"/>
  <c r="X188" i="1"/>
  <c r="W188" i="1"/>
  <c r="AB188" i="1"/>
  <c r="Z188" i="1"/>
  <c r="N521" i="1" l="1"/>
  <c r="K521" i="1"/>
  <c r="O521" i="1"/>
  <c r="L521" i="1"/>
  <c r="M521" i="1"/>
  <c r="AC188" i="1"/>
  <c r="V189" i="1" s="1"/>
  <c r="P521" i="1" l="1"/>
  <c r="I522" i="1" s="1"/>
  <c r="M522" i="1" l="1"/>
  <c r="O522" i="1"/>
  <c r="J522" i="1"/>
  <c r="K522" i="1"/>
  <c r="L522" i="1"/>
  <c r="N522" i="1"/>
  <c r="Y189" i="1"/>
  <c r="X189" i="1"/>
  <c r="W189" i="1"/>
  <c r="Z189" i="1"/>
  <c r="AB189" i="1"/>
  <c r="AA189" i="1"/>
  <c r="P522" i="1" l="1"/>
  <c r="I523" i="1" s="1"/>
  <c r="AC189" i="1"/>
  <c r="V190" i="1" s="1"/>
  <c r="J523" i="1" l="1"/>
  <c r="O523" i="1"/>
  <c r="K523" i="1"/>
  <c r="L523" i="1"/>
  <c r="M523" i="1"/>
  <c r="N523" i="1"/>
  <c r="P523" i="1" l="1"/>
  <c r="I524" i="1" s="1"/>
  <c r="N524" i="1" s="1"/>
  <c r="Y190" i="1"/>
  <c r="W190" i="1"/>
  <c r="Z190" i="1"/>
  <c r="AB190" i="1"/>
  <c r="AA190" i="1"/>
  <c r="X190" i="1"/>
  <c r="L524" i="1" l="1"/>
  <c r="M524" i="1"/>
  <c r="O524" i="1"/>
  <c r="J524" i="1"/>
  <c r="K524" i="1"/>
  <c r="AC190" i="1"/>
  <c r="V191" i="1" s="1"/>
  <c r="P524" i="1" l="1"/>
  <c r="I525" i="1" s="1"/>
  <c r="M525" i="1" s="1"/>
  <c r="K525" i="1"/>
  <c r="O525" i="1"/>
  <c r="Y191" i="1"/>
  <c r="AA191" i="1"/>
  <c r="Z191" i="1"/>
  <c r="X191" i="1"/>
  <c r="W191" i="1"/>
  <c r="AB191" i="1"/>
  <c r="J525" i="1" l="1"/>
  <c r="N525" i="1"/>
  <c r="L525" i="1"/>
  <c r="P525" i="1" s="1"/>
  <c r="I526" i="1" s="1"/>
  <c r="AC191" i="1"/>
  <c r="V192" i="1" s="1"/>
  <c r="K526" i="1" l="1"/>
  <c r="J526" i="1"/>
  <c r="O526" i="1"/>
  <c r="N526" i="1"/>
  <c r="L526" i="1"/>
  <c r="M526" i="1"/>
  <c r="P526" i="1" l="1"/>
  <c r="I527" i="1" s="1"/>
  <c r="N527" i="1"/>
  <c r="M527" i="1"/>
  <c r="O527" i="1"/>
  <c r="L527" i="1"/>
  <c r="K527" i="1"/>
  <c r="J527" i="1"/>
  <c r="Y192" i="1"/>
  <c r="W192" i="1"/>
  <c r="Z192" i="1"/>
  <c r="AB192" i="1"/>
  <c r="X192" i="1"/>
  <c r="AA192" i="1"/>
  <c r="P527" i="1" l="1"/>
  <c r="I528" i="1" s="1"/>
  <c r="L528" i="1" s="1"/>
  <c r="K528" i="1"/>
  <c r="M528" i="1"/>
  <c r="AC192" i="1"/>
  <c r="V193" i="1" s="1"/>
  <c r="J528" i="1" l="1"/>
  <c r="O528" i="1"/>
  <c r="N528" i="1"/>
  <c r="Y193" i="1"/>
  <c r="AA193" i="1"/>
  <c r="X193" i="1"/>
  <c r="Z193" i="1"/>
  <c r="W193" i="1"/>
  <c r="AB193" i="1"/>
  <c r="P528" i="1" l="1"/>
  <c r="I529" i="1" s="1"/>
  <c r="N529" i="1" s="1"/>
  <c r="M529" i="1"/>
  <c r="L529" i="1"/>
  <c r="J529" i="1"/>
  <c r="K529" i="1"/>
  <c r="O529" i="1"/>
  <c r="P529" i="1" s="1"/>
  <c r="I530" i="1" s="1"/>
  <c r="AC193" i="1"/>
  <c r="V194" i="1" s="1"/>
  <c r="O530" i="1" l="1"/>
  <c r="M530" i="1"/>
  <c r="J530" i="1"/>
  <c r="K530" i="1"/>
  <c r="L530" i="1"/>
  <c r="N530" i="1"/>
  <c r="P530" i="1" s="1"/>
  <c r="I531" i="1" s="1"/>
  <c r="N531" i="1" s="1"/>
  <c r="Y194" i="1"/>
  <c r="Z194" i="1"/>
  <c r="W194" i="1"/>
  <c r="AB194" i="1"/>
  <c r="X194" i="1"/>
  <c r="AA194" i="1"/>
  <c r="K531" i="1" l="1"/>
  <c r="M531" i="1"/>
  <c r="O531" i="1"/>
  <c r="J531" i="1"/>
  <c r="L531" i="1"/>
  <c r="AC194" i="1"/>
  <c r="V195" i="1" s="1"/>
  <c r="P531" i="1" l="1"/>
  <c r="I532" i="1" s="1"/>
  <c r="L532" i="1" s="1"/>
  <c r="N532" i="1"/>
  <c r="O532" i="1" l="1"/>
  <c r="K532" i="1"/>
  <c r="M532" i="1"/>
  <c r="J532" i="1"/>
  <c r="Y195" i="1"/>
  <c r="AB195" i="1"/>
  <c r="X195" i="1"/>
  <c r="W195" i="1"/>
  <c r="Z195" i="1"/>
  <c r="AA195" i="1"/>
  <c r="P532" i="1" l="1"/>
  <c r="I533" i="1" s="1"/>
  <c r="M533" i="1" s="1"/>
  <c r="AC195" i="1"/>
  <c r="V196" i="1" s="1"/>
  <c r="L533" i="1" l="1"/>
  <c r="N533" i="1"/>
  <c r="K533" i="1"/>
  <c r="J533" i="1"/>
  <c r="O533" i="1"/>
  <c r="P533" i="1" s="1"/>
  <c r="I534" i="1" s="1"/>
  <c r="Y196" i="1"/>
  <c r="AA196" i="1"/>
  <c r="Z196" i="1"/>
  <c r="AB196" i="1"/>
  <c r="W196" i="1"/>
  <c r="X196" i="1"/>
  <c r="N534" i="1" l="1"/>
  <c r="J534" i="1"/>
  <c r="K534" i="1"/>
  <c r="O534" i="1"/>
  <c r="L534" i="1"/>
  <c r="M534" i="1"/>
  <c r="AC196" i="1"/>
  <c r="V197" i="1" s="1"/>
  <c r="P534" i="1" l="1"/>
  <c r="I535" i="1" s="1"/>
  <c r="K535" i="1" s="1"/>
  <c r="M535" i="1"/>
  <c r="L535" i="1"/>
  <c r="N535" i="1"/>
  <c r="O535" i="1"/>
  <c r="Y197" i="1"/>
  <c r="AA197" i="1"/>
  <c r="X197" i="1"/>
  <c r="W197" i="1"/>
  <c r="Z197" i="1"/>
  <c r="AB197" i="1"/>
  <c r="J535" i="1" l="1"/>
  <c r="P535" i="1" s="1"/>
  <c r="I536" i="1" s="1"/>
  <c r="AC197" i="1"/>
  <c r="V198" i="1" s="1"/>
  <c r="L536" i="1" l="1"/>
  <c r="M536" i="1"/>
  <c r="O536" i="1"/>
  <c r="J536" i="1"/>
  <c r="N536" i="1"/>
  <c r="P536" i="1" s="1"/>
  <c r="I537" i="1" s="1"/>
  <c r="M537" i="1" s="1"/>
  <c r="K536" i="1"/>
  <c r="O537" i="1" l="1"/>
  <c r="K537" i="1"/>
  <c r="J537" i="1"/>
  <c r="L537" i="1"/>
  <c r="N537" i="1"/>
  <c r="Y198" i="1"/>
  <c r="W198" i="1"/>
  <c r="AB198" i="1"/>
  <c r="AA198" i="1"/>
  <c r="Z198" i="1"/>
  <c r="X198" i="1"/>
  <c r="P537" i="1" l="1"/>
  <c r="I538" i="1" s="1"/>
  <c r="J538" i="1" s="1"/>
  <c r="N538" i="1"/>
  <c r="O538" i="1"/>
  <c r="M538" i="1"/>
  <c r="L538" i="1"/>
  <c r="K538" i="1"/>
  <c r="AC198" i="1"/>
  <c r="V199" i="1" s="1"/>
  <c r="P538" i="1" l="1"/>
  <c r="I539" i="1" s="1"/>
  <c r="L539" i="1" s="1"/>
  <c r="Y199" i="1"/>
  <c r="AA199" i="1"/>
  <c r="AB199" i="1"/>
  <c r="Z199" i="1"/>
  <c r="X199" i="1"/>
  <c r="W199" i="1"/>
  <c r="O539" i="1" l="1"/>
  <c r="K539" i="1"/>
  <c r="J539" i="1"/>
  <c r="N539" i="1"/>
  <c r="M539" i="1"/>
  <c r="AC199" i="1"/>
  <c r="V200" i="1" s="1"/>
  <c r="P539" i="1" l="1"/>
  <c r="I540" i="1" s="1"/>
  <c r="J540" i="1" s="1"/>
  <c r="M540" i="1"/>
  <c r="L540" i="1"/>
  <c r="N540" i="1"/>
  <c r="O540" i="1" l="1"/>
  <c r="K540" i="1"/>
  <c r="Y200" i="1"/>
  <c r="W200" i="1"/>
  <c r="Z200" i="1"/>
  <c r="X200" i="1"/>
  <c r="AB200" i="1"/>
  <c r="AA200" i="1"/>
  <c r="P540" i="1" l="1"/>
  <c r="I541" i="1" s="1"/>
  <c r="J541" i="1" s="1"/>
  <c r="K541" i="1"/>
  <c r="N541" i="1"/>
  <c r="O541" i="1"/>
  <c r="L541" i="1"/>
  <c r="M541" i="1"/>
  <c r="AC200" i="1"/>
  <c r="V201" i="1" s="1"/>
  <c r="P541" i="1" l="1"/>
  <c r="I542" i="1" s="1"/>
  <c r="J542" i="1" s="1"/>
  <c r="O542" i="1"/>
  <c r="L542" i="1"/>
  <c r="K542" i="1"/>
  <c r="M542" i="1"/>
  <c r="N542" i="1"/>
  <c r="P542" i="1" l="1"/>
  <c r="I543" i="1" s="1"/>
  <c r="L543" i="1" s="1"/>
  <c r="Y201" i="1"/>
  <c r="AB201" i="1"/>
  <c r="W201" i="1"/>
  <c r="X201" i="1"/>
  <c r="Z201" i="1"/>
  <c r="AA201" i="1"/>
  <c r="J543" i="1" l="1"/>
  <c r="M543" i="1"/>
  <c r="O543" i="1"/>
  <c r="K543" i="1"/>
  <c r="N543" i="1"/>
  <c r="AC201" i="1"/>
  <c r="V202" i="1" s="1"/>
  <c r="P543" i="1" l="1"/>
  <c r="I544" i="1" s="1"/>
  <c r="J544" i="1" s="1"/>
  <c r="Y202" i="1"/>
  <c r="AA202" i="1"/>
  <c r="AB202" i="1"/>
  <c r="Z202" i="1"/>
  <c r="W202" i="1"/>
  <c r="X202" i="1"/>
  <c r="O544" i="1" l="1"/>
  <c r="K544" i="1"/>
  <c r="N544" i="1"/>
  <c r="L544" i="1"/>
  <c r="M544" i="1"/>
  <c r="AC202" i="1"/>
  <c r="V203" i="1" s="1"/>
  <c r="P544" i="1" l="1"/>
  <c r="I545" i="1" s="1"/>
  <c r="K545" i="1" s="1"/>
  <c r="Y203" i="1"/>
  <c r="AA203" i="1"/>
  <c r="AB203" i="1"/>
  <c r="X203" i="1"/>
  <c r="W203" i="1"/>
  <c r="Z203" i="1"/>
  <c r="O545" i="1" l="1"/>
  <c r="J545" i="1"/>
  <c r="N545" i="1"/>
  <c r="M545" i="1"/>
  <c r="L545" i="1"/>
  <c r="AC203" i="1"/>
  <c r="V204" i="1" s="1"/>
  <c r="P545" i="1" l="1"/>
  <c r="I546" i="1" s="1"/>
  <c r="K546" i="1" s="1"/>
  <c r="O546" i="1"/>
  <c r="N546" i="1"/>
  <c r="J546" i="1"/>
  <c r="M546" i="1"/>
  <c r="Y204" i="1"/>
  <c r="AA204" i="1"/>
  <c r="Z204" i="1"/>
  <c r="X204" i="1"/>
  <c r="AB204" i="1"/>
  <c r="W204" i="1"/>
  <c r="L546" i="1" l="1"/>
  <c r="P546" i="1" s="1"/>
  <c r="I547" i="1" s="1"/>
  <c r="AC204" i="1"/>
  <c r="V205" i="1" s="1"/>
  <c r="M547" i="1" l="1"/>
  <c r="J547" i="1"/>
  <c r="K547" i="1"/>
  <c r="L547" i="1"/>
  <c r="N547" i="1"/>
  <c r="O547" i="1"/>
  <c r="Y205" i="1"/>
  <c r="AA205" i="1"/>
  <c r="AB205" i="1"/>
  <c r="X205" i="1"/>
  <c r="Z205" i="1"/>
  <c r="W205" i="1"/>
  <c r="P547" i="1" l="1"/>
  <c r="I548" i="1" s="1"/>
  <c r="N548" i="1" s="1"/>
  <c r="AC205" i="1"/>
  <c r="V206" i="1" s="1"/>
  <c r="J548" i="1" l="1"/>
  <c r="O548" i="1"/>
  <c r="K548" i="1"/>
  <c r="L548" i="1"/>
  <c r="M548" i="1"/>
  <c r="P548" i="1" l="1"/>
  <c r="I549" i="1" s="1"/>
  <c r="J549" i="1" s="1"/>
  <c r="Y206" i="1"/>
  <c r="X206" i="1"/>
  <c r="AB206" i="1"/>
  <c r="Z206" i="1"/>
  <c r="W206" i="1"/>
  <c r="AA206" i="1"/>
  <c r="N549" i="1" l="1"/>
  <c r="M549" i="1"/>
  <c r="L549" i="1"/>
  <c r="K549" i="1"/>
  <c r="O549" i="1"/>
  <c r="AC206" i="1"/>
  <c r="V207" i="1" s="1"/>
  <c r="P549" i="1" l="1"/>
  <c r="I550" i="1" s="1"/>
  <c r="K550" i="1" s="1"/>
  <c r="Y207" i="1"/>
  <c r="Z207" i="1"/>
  <c r="W207" i="1"/>
  <c r="AA207" i="1"/>
  <c r="X207" i="1"/>
  <c r="AB207" i="1"/>
  <c r="L550" i="1" l="1"/>
  <c r="O550" i="1"/>
  <c r="N550" i="1"/>
  <c r="M550" i="1"/>
  <c r="J550" i="1"/>
  <c r="AC207" i="1"/>
  <c r="V208" i="1" s="1"/>
  <c r="P550" i="1" l="1"/>
  <c r="I551" i="1" s="1"/>
  <c r="N551" i="1" s="1"/>
  <c r="Y208" i="1"/>
  <c r="AA208" i="1"/>
  <c r="Z208" i="1"/>
  <c r="X208" i="1"/>
  <c r="W208" i="1"/>
  <c r="AB208" i="1"/>
  <c r="L551" i="1" l="1"/>
  <c r="K551" i="1"/>
  <c r="O551" i="1"/>
  <c r="J551" i="1"/>
  <c r="M551" i="1"/>
  <c r="AC208" i="1"/>
  <c r="V209" i="1" s="1"/>
  <c r="P551" i="1" l="1"/>
  <c r="I552" i="1" s="1"/>
  <c r="M552" i="1" s="1"/>
  <c r="L552" i="1"/>
  <c r="O552" i="1" l="1"/>
  <c r="J552" i="1"/>
  <c r="K552" i="1"/>
  <c r="N552" i="1"/>
  <c r="Y209" i="1"/>
  <c r="X209" i="1"/>
  <c r="W209" i="1"/>
  <c r="AB209" i="1"/>
  <c r="AA209" i="1"/>
  <c r="Z209" i="1"/>
  <c r="P552" i="1" l="1"/>
  <c r="I553" i="1" s="1"/>
  <c r="J553" i="1" s="1"/>
  <c r="O553" i="1"/>
  <c r="M553" i="1"/>
  <c r="L553" i="1"/>
  <c r="N553" i="1"/>
  <c r="AC209" i="1"/>
  <c r="V210" i="1" s="1"/>
  <c r="K553" i="1" l="1"/>
  <c r="P553" i="1" s="1"/>
  <c r="I554" i="1" s="1"/>
  <c r="Y210" i="1"/>
  <c r="AA210" i="1"/>
  <c r="W210" i="1"/>
  <c r="Z210" i="1"/>
  <c r="X210" i="1"/>
  <c r="AB210" i="1"/>
  <c r="L554" i="1" l="1"/>
  <c r="J554" i="1"/>
  <c r="K554" i="1"/>
  <c r="O554" i="1"/>
  <c r="M554" i="1"/>
  <c r="N554" i="1"/>
  <c r="AC210" i="1"/>
  <c r="V211" i="1" s="1"/>
  <c r="P554" i="1" l="1"/>
  <c r="I555" i="1" s="1"/>
  <c r="K555" i="1" l="1"/>
  <c r="J555" i="1"/>
  <c r="O555" i="1"/>
  <c r="L555" i="1"/>
  <c r="M555" i="1"/>
  <c r="N555" i="1"/>
  <c r="Y211" i="1"/>
  <c r="Z211" i="1"/>
  <c r="X211" i="1"/>
  <c r="W211" i="1"/>
  <c r="AB211" i="1"/>
  <c r="AA211" i="1"/>
  <c r="P555" i="1" l="1"/>
  <c r="I556" i="1" s="1"/>
  <c r="L556" i="1" s="1"/>
  <c r="AC211" i="1"/>
  <c r="V212" i="1" s="1"/>
  <c r="N556" i="1" l="1"/>
  <c r="M556" i="1"/>
  <c r="O556" i="1"/>
  <c r="K556" i="1"/>
  <c r="J556" i="1"/>
  <c r="Y212" i="1"/>
  <c r="AA212" i="1"/>
  <c r="X212" i="1"/>
  <c r="AB212" i="1"/>
  <c r="W212" i="1"/>
  <c r="Z212" i="1"/>
  <c r="P556" i="1" l="1"/>
  <c r="I557" i="1" s="1"/>
  <c r="AC212" i="1"/>
  <c r="V213" i="1" s="1"/>
  <c r="L557" i="1" l="1"/>
  <c r="M557" i="1"/>
  <c r="O557" i="1"/>
  <c r="K557" i="1"/>
  <c r="J557" i="1"/>
  <c r="N557" i="1"/>
  <c r="P557" i="1" l="1"/>
  <c r="I558" i="1" s="1"/>
  <c r="Y213" i="1"/>
  <c r="X213" i="1"/>
  <c r="Z213" i="1"/>
  <c r="W213" i="1"/>
  <c r="AA213" i="1"/>
  <c r="AB213" i="1"/>
  <c r="L558" i="1" l="1"/>
  <c r="O558" i="1"/>
  <c r="K558" i="1"/>
  <c r="M558" i="1"/>
  <c r="J558" i="1"/>
  <c r="N558" i="1"/>
  <c r="AC213" i="1"/>
  <c r="V214" i="1" s="1"/>
  <c r="P558" i="1" l="1"/>
  <c r="I559" i="1" s="1"/>
  <c r="L559" i="1" l="1"/>
  <c r="K559" i="1"/>
  <c r="J559" i="1"/>
  <c r="N559" i="1"/>
  <c r="M559" i="1"/>
  <c r="O559" i="1"/>
  <c r="Y214" i="1"/>
  <c r="X214" i="1"/>
  <c r="Z214" i="1"/>
  <c r="AA214" i="1"/>
  <c r="W214" i="1"/>
  <c r="AB214" i="1"/>
  <c r="P559" i="1" l="1"/>
  <c r="I560" i="1" s="1"/>
  <c r="L560" i="1" s="1"/>
  <c r="AC214" i="1"/>
  <c r="V215" i="1" s="1"/>
  <c r="M560" i="1" l="1"/>
  <c r="N560" i="1"/>
  <c r="K560" i="1"/>
  <c r="O560" i="1"/>
  <c r="J560" i="1"/>
  <c r="P560" i="1" l="1"/>
  <c r="I561" i="1" s="1"/>
  <c r="J561" i="1" s="1"/>
  <c r="L561" i="1"/>
  <c r="M561" i="1"/>
  <c r="Y215" i="1"/>
  <c r="AA215" i="1"/>
  <c r="X215" i="1"/>
  <c r="AB215" i="1"/>
  <c r="W215" i="1"/>
  <c r="Z215" i="1"/>
  <c r="N561" i="1" l="1"/>
  <c r="K561" i="1"/>
  <c r="O561" i="1"/>
  <c r="P561" i="1" s="1"/>
  <c r="I562" i="1" s="1"/>
  <c r="AC215" i="1"/>
  <c r="V216" i="1" s="1"/>
  <c r="K562" i="1" l="1"/>
  <c r="L562" i="1"/>
  <c r="J562" i="1"/>
  <c r="M562" i="1"/>
  <c r="O562" i="1"/>
  <c r="N562" i="1"/>
  <c r="P562" i="1" l="1"/>
  <c r="I563" i="1" s="1"/>
  <c r="L563" i="1" s="1"/>
  <c r="Y216" i="1"/>
  <c r="X216" i="1"/>
  <c r="Z216" i="1"/>
  <c r="AB216" i="1"/>
  <c r="W216" i="1"/>
  <c r="AA216" i="1"/>
  <c r="O563" i="1" l="1"/>
  <c r="J563" i="1"/>
  <c r="K563" i="1"/>
  <c r="N563" i="1"/>
  <c r="M563" i="1"/>
  <c r="AC216" i="1"/>
  <c r="V217" i="1" s="1"/>
  <c r="P563" i="1" l="1"/>
  <c r="I564" i="1" s="1"/>
  <c r="L564" i="1" s="1"/>
  <c r="O564" i="1"/>
  <c r="N564" i="1"/>
  <c r="M564" i="1"/>
  <c r="Y217" i="1"/>
  <c r="W217" i="1"/>
  <c r="X217" i="1"/>
  <c r="AB217" i="1"/>
  <c r="Z217" i="1"/>
  <c r="AA217" i="1"/>
  <c r="K564" i="1" l="1"/>
  <c r="J564" i="1"/>
  <c r="AC217" i="1"/>
  <c r="V218" i="1" s="1"/>
  <c r="P564" i="1" l="1"/>
  <c r="I565" i="1" s="1"/>
  <c r="N565" i="1" s="1"/>
  <c r="M565" i="1"/>
  <c r="L565" i="1"/>
  <c r="O565" i="1"/>
  <c r="K565" i="1"/>
  <c r="J565" i="1"/>
  <c r="P565" i="1" l="1"/>
  <c r="I566" i="1" s="1"/>
  <c r="J566" i="1" s="1"/>
  <c r="Y218" i="1"/>
  <c r="W218" i="1"/>
  <c r="AA218" i="1"/>
  <c r="X218" i="1"/>
  <c r="Z218" i="1"/>
  <c r="AB218" i="1"/>
  <c r="O566" i="1" l="1"/>
  <c r="L566" i="1"/>
  <c r="K566" i="1"/>
  <c r="M566" i="1"/>
  <c r="N566" i="1"/>
  <c r="AC218" i="1"/>
  <c r="V219" i="1" s="1"/>
  <c r="P566" i="1" l="1"/>
  <c r="I567" i="1" s="1"/>
  <c r="K567" i="1" s="1"/>
  <c r="N567" i="1"/>
  <c r="L567" i="1"/>
  <c r="M567" i="1" l="1"/>
  <c r="J567" i="1"/>
  <c r="O567" i="1"/>
  <c r="P567" i="1" s="1"/>
  <c r="I568" i="1" s="1"/>
  <c r="K568" i="1" s="1"/>
  <c r="Y219" i="1"/>
  <c r="W219" i="1"/>
  <c r="AB219" i="1"/>
  <c r="X219" i="1"/>
  <c r="Z219" i="1"/>
  <c r="AA219" i="1"/>
  <c r="L568" i="1" l="1"/>
  <c r="N568" i="1"/>
  <c r="M568" i="1"/>
  <c r="O568" i="1"/>
  <c r="J568" i="1"/>
  <c r="AC219" i="1"/>
  <c r="V220" i="1" s="1"/>
  <c r="P568" i="1" l="1"/>
  <c r="I569" i="1" s="1"/>
  <c r="N569" i="1" s="1"/>
  <c r="Y220" i="1"/>
  <c r="AA220" i="1"/>
  <c r="W220" i="1"/>
  <c r="X220" i="1"/>
  <c r="AB220" i="1"/>
  <c r="Z220" i="1"/>
  <c r="K569" i="1" l="1"/>
  <c r="J569" i="1"/>
  <c r="O569" i="1"/>
  <c r="L569" i="1"/>
  <c r="M569" i="1"/>
  <c r="AC220" i="1"/>
  <c r="V221" i="1" s="1"/>
  <c r="P569" i="1" l="1"/>
  <c r="I570" i="1" s="1"/>
  <c r="K570" i="1" s="1"/>
  <c r="M570" i="1" l="1"/>
  <c r="J570" i="1"/>
  <c r="O570" i="1"/>
  <c r="N570" i="1"/>
  <c r="L570" i="1"/>
  <c r="P570" i="1" s="1"/>
  <c r="I571" i="1" s="1"/>
  <c r="Y221" i="1"/>
  <c r="Z221" i="1"/>
  <c r="X221" i="1"/>
  <c r="W221" i="1"/>
  <c r="AB221" i="1"/>
  <c r="AA221" i="1"/>
  <c r="J571" i="1" l="1"/>
  <c r="K571" i="1"/>
  <c r="N571" i="1"/>
  <c r="L571" i="1"/>
  <c r="M571" i="1"/>
  <c r="O571" i="1"/>
  <c r="AC221" i="1"/>
  <c r="V222" i="1" s="1"/>
  <c r="P571" i="1" l="1"/>
  <c r="I572" i="1" s="1"/>
  <c r="K572" i="1" s="1"/>
  <c r="M572" i="1" l="1"/>
  <c r="O572" i="1"/>
  <c r="J572" i="1"/>
  <c r="L572" i="1"/>
  <c r="N572" i="1"/>
  <c r="Y222" i="1"/>
  <c r="W222" i="1"/>
  <c r="X222" i="1"/>
  <c r="AB222" i="1"/>
  <c r="Z222" i="1"/>
  <c r="AA222" i="1"/>
  <c r="P572" i="1" l="1"/>
  <c r="I573" i="1" s="1"/>
  <c r="N573" i="1" s="1"/>
  <c r="L573" i="1"/>
  <c r="J573" i="1"/>
  <c r="O573" i="1"/>
  <c r="AC222" i="1"/>
  <c r="V223" i="1" s="1"/>
  <c r="K573" i="1" l="1"/>
  <c r="M573" i="1"/>
  <c r="P573" i="1" s="1"/>
  <c r="I574" i="1" s="1"/>
  <c r="Y223" i="1"/>
  <c r="AA223" i="1"/>
  <c r="Z223" i="1"/>
  <c r="X223" i="1"/>
  <c r="W223" i="1"/>
  <c r="AB223" i="1"/>
  <c r="L574" i="1" l="1"/>
  <c r="J574" i="1"/>
  <c r="K574" i="1"/>
  <c r="M574" i="1"/>
  <c r="N574" i="1"/>
  <c r="O574" i="1"/>
  <c r="AC223" i="1"/>
  <c r="V224" i="1" s="1"/>
  <c r="P574" i="1" l="1"/>
  <c r="I575" i="1" s="1"/>
  <c r="K575" i="1" l="1"/>
  <c r="J575" i="1"/>
  <c r="O575" i="1"/>
  <c r="L576" i="1" s="1"/>
  <c r="N575" i="1"/>
  <c r="L575" i="1"/>
  <c r="P575" i="1"/>
  <c r="I576" i="1" s="1"/>
  <c r="N576" i="1" s="1"/>
  <c r="M575" i="1"/>
  <c r="Y224" i="1"/>
  <c r="Z224" i="1"/>
  <c r="X224" i="1"/>
  <c r="W224" i="1"/>
  <c r="AB224" i="1"/>
  <c r="AA224" i="1"/>
  <c r="O576" i="1"/>
  <c r="M576" i="1" l="1"/>
  <c r="K576" i="1"/>
  <c r="J576" i="1"/>
  <c r="AC224" i="1"/>
  <c r="V225" i="1" s="1"/>
  <c r="P576" i="1"/>
  <c r="I577" i="1" s="1"/>
  <c r="J577" i="1" s="1"/>
  <c r="Y225" i="1" l="1"/>
  <c r="O577" i="1"/>
  <c r="AA225" i="1"/>
  <c r="M577" i="1"/>
  <c r="L577" i="1"/>
  <c r="N577" i="1"/>
  <c r="K577" i="1"/>
  <c r="X225" i="1"/>
  <c r="AB225" i="1"/>
  <c r="Z225" i="1"/>
  <c r="W225" i="1"/>
  <c r="P577" i="1" l="1"/>
  <c r="I578" i="1" s="1"/>
  <c r="L578" i="1" s="1"/>
  <c r="AC225" i="1"/>
  <c r="V226" i="1" s="1"/>
  <c r="O578" i="1" l="1"/>
  <c r="M578" i="1"/>
  <c r="K578" i="1"/>
  <c r="J578" i="1"/>
  <c r="N578" i="1"/>
  <c r="Y226" i="1" l="1"/>
  <c r="P578" i="1"/>
  <c r="I579" i="1" s="1"/>
  <c r="N579" i="1" s="1"/>
  <c r="X226" i="1"/>
  <c r="AB226" i="1"/>
  <c r="Z226" i="1"/>
  <c r="W226" i="1"/>
  <c r="AA226" i="1"/>
  <c r="O579" i="1"/>
  <c r="J579" i="1" l="1"/>
  <c r="M579" i="1"/>
  <c r="K579" i="1"/>
  <c r="L579" i="1"/>
  <c r="AC226" i="1"/>
  <c r="V227" i="1" s="1"/>
  <c r="P579" i="1" l="1"/>
  <c r="I580" i="1" s="1"/>
  <c r="L580" i="1" s="1"/>
  <c r="AB227" i="1"/>
  <c r="O580" i="1"/>
  <c r="N580" i="1" l="1"/>
  <c r="J580" i="1"/>
  <c r="K580" i="1"/>
  <c r="M580" i="1"/>
  <c r="Y227" i="1"/>
  <c r="X227" i="1"/>
  <c r="Z227" i="1"/>
  <c r="W227" i="1"/>
  <c r="AA227" i="1"/>
  <c r="P580" i="1" l="1"/>
  <c r="I581" i="1" s="1"/>
  <c r="J581" i="1" s="1"/>
  <c r="AC227" i="1"/>
  <c r="V228" i="1" s="1"/>
  <c r="N581" i="1" l="1"/>
  <c r="O581" i="1"/>
  <c r="K581" i="1"/>
  <c r="M581" i="1"/>
  <c r="L581" i="1"/>
  <c r="Y228" i="1"/>
  <c r="X228" i="1"/>
  <c r="W228" i="1"/>
  <c r="Z228" i="1"/>
  <c r="AB228" i="1"/>
  <c r="AA228" i="1"/>
  <c r="P581" i="1" l="1"/>
  <c r="I582" i="1" s="1"/>
  <c r="N582" i="1" s="1"/>
  <c r="AC228" i="1"/>
  <c r="V229" i="1" s="1"/>
  <c r="M582" i="1" l="1"/>
  <c r="L582" i="1"/>
  <c r="J582" i="1"/>
  <c r="P582" i="1" s="1"/>
  <c r="I583" i="1" s="1"/>
  <c r="M583" i="1" s="1"/>
  <c r="O582" i="1"/>
  <c r="K582" i="1"/>
  <c r="Y229" i="1"/>
  <c r="W229" i="1"/>
  <c r="AA229" i="1"/>
  <c r="Z229" i="1"/>
  <c r="X229" i="1"/>
  <c r="AB229" i="1"/>
  <c r="N583" i="1" l="1"/>
  <c r="L583" i="1"/>
  <c r="O583" i="1"/>
  <c r="J583" i="1"/>
  <c r="K583" i="1"/>
  <c r="AC229" i="1"/>
  <c r="V230" i="1" s="1"/>
  <c r="P583" i="1" l="1"/>
  <c r="I584" i="1" s="1"/>
  <c r="N584" i="1" s="1"/>
  <c r="L584" i="1" l="1"/>
  <c r="J584" i="1"/>
  <c r="K584" i="1"/>
  <c r="O584" i="1"/>
  <c r="M584" i="1"/>
  <c r="Y230" i="1"/>
  <c r="X230" i="1"/>
  <c r="W230" i="1"/>
  <c r="Z230" i="1"/>
  <c r="AA230" i="1"/>
  <c r="AB230" i="1"/>
  <c r="P584" i="1" l="1"/>
  <c r="I585" i="1" s="1"/>
  <c r="K585" i="1" s="1"/>
  <c r="AC230" i="1"/>
  <c r="V231" i="1" s="1"/>
  <c r="M585" i="1" l="1"/>
  <c r="N585" i="1"/>
  <c r="J585" i="1"/>
  <c r="L585" i="1"/>
  <c r="O585" i="1"/>
  <c r="P585" i="1" s="1"/>
  <c r="I586" i="1" s="1"/>
  <c r="M586" i="1" s="1"/>
  <c r="K586" i="1" l="1"/>
  <c r="J586" i="1"/>
  <c r="O586" i="1"/>
  <c r="L586" i="1"/>
  <c r="N586" i="1"/>
  <c r="Y231" i="1"/>
  <c r="Z231" i="1"/>
  <c r="W231" i="1"/>
  <c r="AB231" i="1"/>
  <c r="X231" i="1"/>
  <c r="AA231" i="1"/>
  <c r="P586" i="1" l="1"/>
  <c r="I587" i="1" s="1"/>
  <c r="N587" i="1" s="1"/>
  <c r="AC231" i="1"/>
  <c r="V232" i="1" s="1"/>
  <c r="J587" i="1" l="1"/>
  <c r="O587" i="1"/>
  <c r="L587" i="1"/>
  <c r="K587" i="1"/>
  <c r="M587" i="1"/>
  <c r="P587" i="1" l="1"/>
  <c r="I588" i="1" s="1"/>
  <c r="M588" i="1" s="1"/>
  <c r="Y232" i="1"/>
  <c r="Z232" i="1"/>
  <c r="W232" i="1"/>
  <c r="AB232" i="1"/>
  <c r="X232" i="1"/>
  <c r="AA232" i="1"/>
  <c r="K588" i="1" l="1"/>
  <c r="O588" i="1"/>
  <c r="J588" i="1"/>
  <c r="L588" i="1"/>
  <c r="N588" i="1"/>
  <c r="AC232" i="1"/>
  <c r="V233" i="1" s="1"/>
  <c r="P588" i="1" l="1"/>
  <c r="I589" i="1" s="1"/>
  <c r="K589" i="1" s="1"/>
  <c r="Y233" i="1"/>
  <c r="AA233" i="1"/>
  <c r="W233" i="1"/>
  <c r="Z233" i="1"/>
  <c r="AB233" i="1"/>
  <c r="X233" i="1"/>
  <c r="L589" i="1" l="1"/>
  <c r="M589" i="1"/>
  <c r="O589" i="1"/>
  <c r="J589" i="1"/>
  <c r="N589" i="1"/>
  <c r="AC233" i="1"/>
  <c r="V234" i="1" s="1"/>
  <c r="P589" i="1" l="1"/>
  <c r="I590" i="1" s="1"/>
  <c r="K590" i="1" s="1"/>
  <c r="J590" i="1" l="1"/>
  <c r="O590" i="1"/>
  <c r="L590" i="1"/>
  <c r="M590" i="1"/>
  <c r="N590" i="1"/>
  <c r="Y234" i="1"/>
  <c r="AA234" i="1"/>
  <c r="X234" i="1"/>
  <c r="W234" i="1"/>
  <c r="Z234" i="1"/>
  <c r="AB234" i="1"/>
  <c r="P590" i="1" l="1"/>
  <c r="I591" i="1" s="1"/>
  <c r="K591" i="1" s="1"/>
  <c r="AC234" i="1"/>
  <c r="V235" i="1" s="1"/>
  <c r="O591" i="1" l="1"/>
  <c r="J591" i="1"/>
  <c r="M591" i="1"/>
  <c r="L591" i="1"/>
  <c r="N591" i="1"/>
  <c r="P591" i="1" l="1"/>
  <c r="I592" i="1" s="1"/>
  <c r="K592" i="1" s="1"/>
  <c r="O592" i="1"/>
  <c r="L592" i="1"/>
  <c r="N592" i="1"/>
  <c r="J592" i="1"/>
  <c r="Y235" i="1"/>
  <c r="W235" i="1"/>
  <c r="AB235" i="1"/>
  <c r="Z235" i="1"/>
  <c r="X235" i="1"/>
  <c r="AA235" i="1"/>
  <c r="M592" i="1" l="1"/>
  <c r="P592" i="1" s="1"/>
  <c r="I593" i="1" s="1"/>
  <c r="M593" i="1" s="1"/>
  <c r="AC235" i="1"/>
  <c r="V236" i="1" s="1"/>
  <c r="O593" i="1" l="1"/>
  <c r="J593" i="1"/>
  <c r="K593" i="1"/>
  <c r="N593" i="1"/>
  <c r="L593" i="1"/>
  <c r="P593" i="1"/>
  <c r="I594" i="1" s="1"/>
  <c r="J594" i="1" s="1"/>
  <c r="Y236" i="1"/>
  <c r="AB236" i="1"/>
  <c r="Z236" i="1"/>
  <c r="X236" i="1"/>
  <c r="W236" i="1"/>
  <c r="AA236" i="1"/>
  <c r="L594" i="1" l="1"/>
  <c r="K594" i="1"/>
  <c r="M594" i="1"/>
  <c r="N594" i="1"/>
  <c r="O594" i="1"/>
  <c r="P594" i="1" s="1"/>
  <c r="I595" i="1" s="1"/>
  <c r="J595" i="1" s="1"/>
  <c r="AC236" i="1"/>
  <c r="V237" i="1" s="1"/>
  <c r="M595" i="1" l="1"/>
  <c r="O595" i="1"/>
  <c r="N595" i="1"/>
  <c r="K595" i="1"/>
  <c r="L595" i="1"/>
  <c r="P595" i="1" l="1"/>
  <c r="I596" i="1" s="1"/>
  <c r="L596" i="1" s="1"/>
  <c r="Y237" i="1"/>
  <c r="AA237" i="1"/>
  <c r="X237" i="1"/>
  <c r="W237" i="1"/>
  <c r="AB237" i="1"/>
  <c r="Z237" i="1"/>
  <c r="J596" i="1" l="1"/>
  <c r="K596" i="1"/>
  <c r="N596" i="1"/>
  <c r="O596" i="1"/>
  <c r="M596" i="1"/>
  <c r="AC237" i="1"/>
  <c r="V238" i="1" s="1"/>
  <c r="P596" i="1" l="1"/>
  <c r="I597" i="1" s="1"/>
  <c r="N597" i="1" s="1"/>
  <c r="J597" i="1"/>
  <c r="O597" i="1"/>
  <c r="L597" i="1"/>
  <c r="M597" i="1"/>
  <c r="K597" i="1"/>
  <c r="Y238" i="1"/>
  <c r="AA238" i="1"/>
  <c r="Z238" i="1"/>
  <c r="W238" i="1"/>
  <c r="AB238" i="1"/>
  <c r="X238" i="1"/>
  <c r="P597" i="1" l="1"/>
  <c r="I598" i="1" s="1"/>
  <c r="N598" i="1" s="1"/>
  <c r="AC238" i="1"/>
  <c r="V239" i="1" s="1"/>
  <c r="K598" i="1" l="1"/>
  <c r="L598" i="1"/>
  <c r="O598" i="1"/>
  <c r="M598" i="1"/>
  <c r="J598" i="1"/>
  <c r="Y239" i="1"/>
  <c r="Z239" i="1"/>
  <c r="W239" i="1"/>
  <c r="X239" i="1"/>
  <c r="AB239" i="1"/>
  <c r="AA239" i="1"/>
  <c r="P598" i="1" l="1"/>
  <c r="I599" i="1" s="1"/>
  <c r="J599" i="1" s="1"/>
  <c r="K599" i="1"/>
  <c r="AC239" i="1"/>
  <c r="V240" i="1" s="1"/>
  <c r="M599" i="1" l="1"/>
  <c r="L599" i="1"/>
  <c r="N599" i="1"/>
  <c r="O599" i="1"/>
  <c r="P599" i="1" s="1"/>
  <c r="I600" i="1" s="1"/>
  <c r="K600" i="1" s="1"/>
  <c r="L600" i="1" l="1"/>
  <c r="M600" i="1"/>
  <c r="N600" i="1"/>
  <c r="J600" i="1"/>
  <c r="O600" i="1"/>
  <c r="Y240" i="1"/>
  <c r="Z240" i="1"/>
  <c r="AB240" i="1"/>
  <c r="X240" i="1"/>
  <c r="W240" i="1"/>
  <c r="AA240" i="1"/>
  <c r="P600" i="1" l="1"/>
  <c r="I601" i="1" s="1"/>
  <c r="J601" i="1" s="1"/>
  <c r="AC240" i="1"/>
  <c r="V241" i="1" s="1"/>
  <c r="N601" i="1" l="1"/>
  <c r="O601" i="1"/>
  <c r="M601" i="1"/>
  <c r="L601" i="1"/>
  <c r="K601" i="1"/>
  <c r="P601" i="1" l="1"/>
  <c r="I602" i="1" s="1"/>
  <c r="K602" i="1" s="1"/>
  <c r="O602" i="1"/>
  <c r="L602" i="1"/>
  <c r="J602" i="1"/>
  <c r="M602" i="1"/>
  <c r="Y241" i="1"/>
  <c r="W241" i="1"/>
  <c r="X241" i="1"/>
  <c r="Z241" i="1"/>
  <c r="AB241" i="1"/>
  <c r="AA241" i="1"/>
  <c r="N602" i="1" l="1"/>
  <c r="P602" i="1" s="1"/>
  <c r="I603" i="1" s="1"/>
  <c r="N603" i="1" s="1"/>
  <c r="AC241" i="1"/>
  <c r="V242" i="1" s="1"/>
  <c r="L603" i="1" l="1"/>
  <c r="M603" i="1"/>
  <c r="K603" i="1"/>
  <c r="J603" i="1"/>
  <c r="O603" i="1"/>
  <c r="P603" i="1" s="1"/>
  <c r="I604" i="1" s="1"/>
  <c r="J604" i="1" s="1"/>
  <c r="Y242" i="1"/>
  <c r="AA242" i="1"/>
  <c r="X242" i="1"/>
  <c r="W242" i="1"/>
  <c r="Z242" i="1"/>
  <c r="AB242" i="1"/>
  <c r="M604" i="1" l="1"/>
  <c r="N604" i="1"/>
  <c r="K604" i="1"/>
  <c r="L604" i="1"/>
  <c r="O604" i="1"/>
  <c r="P604" i="1" s="1"/>
  <c r="I605" i="1" s="1"/>
  <c r="M605" i="1" s="1"/>
  <c r="AC242" i="1"/>
  <c r="V243" i="1" s="1"/>
  <c r="L605" i="1" l="1"/>
  <c r="O605" i="1"/>
  <c r="N605" i="1"/>
  <c r="K605" i="1"/>
  <c r="J605" i="1"/>
  <c r="Y243" i="1" l="1"/>
  <c r="P605" i="1"/>
  <c r="I606" i="1" s="1"/>
  <c r="K606" i="1" s="1"/>
  <c r="X243" i="1"/>
  <c r="Z243" i="1"/>
  <c r="W243" i="1"/>
  <c r="AB243" i="1"/>
  <c r="AA243" i="1"/>
  <c r="M606" i="1" l="1"/>
  <c r="L606" i="1"/>
  <c r="O606" i="1"/>
  <c r="N606" i="1"/>
  <c r="J606" i="1"/>
  <c r="AC243" i="1"/>
  <c r="V244" i="1" s="1"/>
  <c r="Y244" i="1" l="1"/>
  <c r="P606" i="1"/>
  <c r="I607" i="1" s="1"/>
  <c r="K607" i="1" s="1"/>
  <c r="X244" i="1"/>
  <c r="Z244" i="1"/>
  <c r="AA244" i="1"/>
  <c r="AB244" i="1"/>
  <c r="W244" i="1"/>
  <c r="O607" i="1"/>
  <c r="N607" i="1" l="1"/>
  <c r="M607" i="1"/>
  <c r="L607" i="1"/>
  <c r="J607" i="1"/>
  <c r="AC244" i="1"/>
  <c r="V245" i="1" s="1"/>
  <c r="P607" i="1" l="1"/>
  <c r="I608" i="1" s="1"/>
  <c r="N608" i="1" s="1"/>
  <c r="Y245" i="1"/>
  <c r="Z245" i="1"/>
  <c r="AB245" i="1"/>
  <c r="W245" i="1"/>
  <c r="AA245" i="1"/>
  <c r="X245" i="1"/>
  <c r="O608" i="1" l="1"/>
  <c r="K608" i="1"/>
  <c r="M608" i="1"/>
  <c r="L608" i="1"/>
  <c r="J608" i="1"/>
  <c r="AC245" i="1"/>
  <c r="V246" i="1" s="1"/>
  <c r="P608" i="1" l="1"/>
  <c r="I609" i="1" s="1"/>
  <c r="J609" i="1" s="1"/>
  <c r="L609" i="1" l="1"/>
  <c r="O609" i="1"/>
  <c r="M609" i="1"/>
  <c r="N609" i="1"/>
  <c r="K609" i="1"/>
  <c r="Y246" i="1"/>
  <c r="AB246" i="1"/>
  <c r="X246" i="1"/>
  <c r="Z246" i="1"/>
  <c r="W246" i="1"/>
  <c r="AA246" i="1"/>
  <c r="P609" i="1" l="1"/>
  <c r="I610" i="1" s="1"/>
  <c r="K610" i="1" s="1"/>
  <c r="AC246" i="1"/>
  <c r="V247" i="1" s="1"/>
  <c r="M610" i="1" l="1"/>
  <c r="L610" i="1"/>
  <c r="N610" i="1"/>
  <c r="O610" i="1"/>
  <c r="J610" i="1"/>
  <c r="Y247" i="1"/>
  <c r="AA247" i="1"/>
  <c r="X247" i="1"/>
  <c r="Z247" i="1"/>
  <c r="AB247" i="1"/>
  <c r="W247" i="1"/>
  <c r="P610" i="1" l="1"/>
  <c r="I611" i="1" s="1"/>
  <c r="K611" i="1" s="1"/>
  <c r="AC247" i="1"/>
  <c r="V248" i="1" s="1"/>
  <c r="O611" i="1"/>
  <c r="J611" i="1" l="1"/>
  <c r="N611" i="1"/>
  <c r="M611" i="1"/>
  <c r="L611" i="1"/>
  <c r="P611" i="1" l="1"/>
  <c r="I612" i="1" s="1"/>
  <c r="L612" i="1" s="1"/>
  <c r="Y248" i="1"/>
  <c r="Z248" i="1"/>
  <c r="AB248" i="1"/>
  <c r="X248" i="1"/>
  <c r="AA248" i="1"/>
  <c r="W248" i="1"/>
  <c r="M612" i="1" l="1"/>
  <c r="N612" i="1"/>
  <c r="O612" i="1"/>
  <c r="J612" i="1"/>
  <c r="K612" i="1"/>
  <c r="AC248" i="1"/>
  <c r="V249" i="1" s="1"/>
  <c r="P612" i="1" l="1"/>
  <c r="I613" i="1" s="1"/>
  <c r="L613" i="1" s="1"/>
  <c r="Y249" i="1"/>
  <c r="AA249" i="1"/>
  <c r="Z249" i="1"/>
  <c r="AB249" i="1"/>
  <c r="X249" i="1"/>
  <c r="W249" i="1"/>
  <c r="O613" i="1" l="1"/>
  <c r="N613" i="1"/>
  <c r="J613" i="1"/>
  <c r="M613" i="1"/>
  <c r="K613" i="1"/>
  <c r="AC249" i="1"/>
  <c r="V250" i="1" s="1"/>
  <c r="P613" i="1" l="1"/>
  <c r="I614" i="1" s="1"/>
  <c r="K614" i="1" s="1"/>
  <c r="M614" i="1"/>
  <c r="J614" i="1"/>
  <c r="N614" i="1"/>
  <c r="L614" i="1"/>
  <c r="Y250" i="1"/>
  <c r="W250" i="1"/>
  <c r="AB250" i="1"/>
  <c r="AA250" i="1"/>
  <c r="X250" i="1"/>
  <c r="Z250" i="1"/>
  <c r="O614" i="1" l="1"/>
  <c r="P614" i="1" s="1"/>
  <c r="I615" i="1" s="1"/>
  <c r="AC250" i="1"/>
  <c r="V251" i="1" s="1"/>
  <c r="K615" i="1" l="1"/>
  <c r="L615" i="1"/>
  <c r="O615" i="1"/>
  <c r="J615" i="1"/>
  <c r="N615" i="1"/>
  <c r="M615" i="1"/>
  <c r="P615" i="1" s="1"/>
  <c r="I616" i="1" s="1"/>
  <c r="J616" i="1" s="1"/>
  <c r="Y251" i="1"/>
  <c r="W251" i="1"/>
  <c r="X251" i="1"/>
  <c r="Z251" i="1"/>
  <c r="AA251" i="1"/>
  <c r="AB251" i="1"/>
  <c r="AC251" i="1" l="1"/>
  <c r="O616" i="1"/>
  <c r="N616" i="1"/>
  <c r="K616" i="1"/>
  <c r="M616" i="1"/>
  <c r="L616" i="1"/>
  <c r="V252" i="1" l="1"/>
  <c r="Y252" i="1" s="1"/>
  <c r="P616" i="1"/>
  <c r="I617" i="1" s="1"/>
  <c r="L617" i="1" s="1"/>
  <c r="AA252" i="1" l="1"/>
  <c r="W252" i="1"/>
  <c r="Z252" i="1"/>
  <c r="AB252" i="1"/>
  <c r="X252" i="1"/>
  <c r="O617" i="1"/>
  <c r="M617" i="1"/>
  <c r="K617" i="1"/>
  <c r="J617" i="1"/>
  <c r="N617" i="1"/>
  <c r="AC252" i="1" l="1"/>
  <c r="V253" i="1" s="1"/>
  <c r="P617" i="1"/>
  <c r="I618" i="1" s="1"/>
  <c r="K618" i="1" s="1"/>
  <c r="M618" i="1" l="1"/>
  <c r="N618" i="1"/>
  <c r="L618" i="1"/>
  <c r="Y253" i="1"/>
  <c r="AB253" i="1"/>
  <c r="AA253" i="1"/>
  <c r="X253" i="1"/>
  <c r="Z253" i="1"/>
  <c r="O618" i="1"/>
  <c r="J618" i="1"/>
  <c r="W253" i="1"/>
  <c r="AC253" i="1" l="1"/>
  <c r="V254" i="1" s="1"/>
  <c r="AB254" i="1" s="1"/>
  <c r="P618" i="1"/>
  <c r="I619" i="1" s="1"/>
  <c r="J619" i="1" s="1"/>
  <c r="O619" i="1" l="1"/>
  <c r="K619" i="1"/>
  <c r="M619" i="1"/>
  <c r="N619" i="1"/>
  <c r="L619" i="1"/>
  <c r="AA254" i="1"/>
  <c r="Z254" i="1"/>
  <c r="X254" i="1"/>
  <c r="Y254" i="1"/>
  <c r="W254" i="1"/>
  <c r="P619" i="1" l="1"/>
  <c r="I620" i="1" s="1"/>
  <c r="J620" i="1" s="1"/>
  <c r="AC254" i="1"/>
  <c r="V255" i="1" s="1"/>
  <c r="M620" i="1"/>
  <c r="N620" i="1"/>
  <c r="K620" i="1"/>
  <c r="O620" i="1"/>
  <c r="L620" i="1" l="1"/>
  <c r="P620" i="1" s="1"/>
  <c r="I621" i="1" s="1"/>
  <c r="J621" i="1" s="1"/>
  <c r="Y255" i="1"/>
  <c r="AB255" i="1"/>
  <c r="X255" i="1"/>
  <c r="Z255" i="1"/>
  <c r="W255" i="1"/>
  <c r="AA255" i="1"/>
  <c r="O621" i="1" l="1"/>
  <c r="K621" i="1"/>
  <c r="N621" i="1"/>
  <c r="M621" i="1"/>
  <c r="L621" i="1"/>
  <c r="AC255" i="1"/>
  <c r="V256" i="1" s="1"/>
  <c r="P621" i="1" l="1"/>
  <c r="I622" i="1" s="1"/>
  <c r="L622" i="1" s="1"/>
  <c r="Y256" i="1"/>
  <c r="M622" i="1"/>
  <c r="O622" i="1"/>
  <c r="K622" i="1"/>
  <c r="J622" i="1"/>
  <c r="N622" i="1"/>
  <c r="AB256" i="1"/>
  <c r="Z256" i="1"/>
  <c r="W256" i="1"/>
  <c r="X256" i="1"/>
  <c r="AA256" i="1"/>
  <c r="P622" i="1" l="1"/>
  <c r="I623" i="1" s="1"/>
  <c r="M623" i="1" s="1"/>
  <c r="AC256" i="1"/>
  <c r="V257" i="1" s="1"/>
  <c r="N623" i="1" l="1"/>
  <c r="J623" i="1"/>
  <c r="L623" i="1"/>
  <c r="K623" i="1"/>
  <c r="O623" i="1"/>
  <c r="P623" i="1" l="1"/>
  <c r="I624" i="1" s="1"/>
  <c r="K624" i="1" s="1"/>
  <c r="Y257" i="1"/>
  <c r="AA257" i="1"/>
  <c r="AB257" i="1"/>
  <c r="Z257" i="1"/>
  <c r="W257" i="1"/>
  <c r="X257" i="1"/>
  <c r="M624" i="1" l="1"/>
  <c r="O624" i="1"/>
  <c r="L624" i="1"/>
  <c r="J624" i="1"/>
  <c r="N624" i="1"/>
  <c r="AC257" i="1"/>
  <c r="V258" i="1" s="1"/>
  <c r="P624" i="1" l="1"/>
  <c r="I625" i="1" s="1"/>
  <c r="K625" i="1" s="1"/>
  <c r="O625" i="1" l="1"/>
  <c r="L625" i="1"/>
  <c r="N625" i="1"/>
  <c r="J625" i="1"/>
  <c r="M625" i="1"/>
  <c r="P625" i="1" s="1"/>
  <c r="I626" i="1" s="1"/>
  <c r="M626" i="1" s="1"/>
  <c r="Y258" i="1"/>
  <c r="AA258" i="1"/>
  <c r="AB258" i="1"/>
  <c r="Z258" i="1"/>
  <c r="W258" i="1"/>
  <c r="X258" i="1"/>
  <c r="AC258" i="1" l="1"/>
  <c r="V259" i="1" s="1"/>
  <c r="J626" i="1"/>
  <c r="K626" i="1"/>
  <c r="N626" i="1"/>
  <c r="O626" i="1"/>
  <c r="L626" i="1"/>
  <c r="Y259" i="1" l="1"/>
  <c r="AA259" i="1"/>
  <c r="AB259" i="1"/>
  <c r="X259" i="1"/>
  <c r="W259" i="1"/>
  <c r="Z259" i="1"/>
  <c r="P626" i="1"/>
  <c r="I627" i="1" s="1"/>
  <c r="M627" i="1" s="1"/>
  <c r="AC259" i="1" l="1"/>
  <c r="V260" i="1" s="1"/>
  <c r="L627" i="1"/>
  <c r="K627" i="1"/>
  <c r="J627" i="1"/>
  <c r="N627" i="1"/>
  <c r="O627" i="1"/>
  <c r="P627" i="1" s="1"/>
  <c r="I628" i="1" s="1"/>
  <c r="L628" i="1" s="1"/>
  <c r="N628" i="1" l="1"/>
  <c r="M628" i="1"/>
  <c r="J628" i="1"/>
  <c r="O628" i="1"/>
  <c r="K628" i="1"/>
  <c r="Y260" i="1" l="1"/>
  <c r="X260" i="1"/>
  <c r="AA260" i="1"/>
  <c r="Z260" i="1"/>
  <c r="AB260" i="1"/>
  <c r="W260" i="1"/>
  <c r="P628" i="1"/>
  <c r="I629" i="1" s="1"/>
  <c r="K629" i="1" s="1"/>
  <c r="O629" i="1" l="1"/>
  <c r="AC260" i="1"/>
  <c r="V261" i="1" s="1"/>
  <c r="M629" i="1"/>
  <c r="J629" i="1"/>
  <c r="L629" i="1"/>
  <c r="N629" i="1"/>
  <c r="P629" i="1" l="1"/>
  <c r="I630" i="1" s="1"/>
  <c r="J630" i="1" s="1"/>
  <c r="Y261" i="1" l="1"/>
  <c r="AA261" i="1"/>
  <c r="Z261" i="1"/>
  <c r="X261" i="1"/>
  <c r="W261" i="1"/>
  <c r="AB261" i="1"/>
  <c r="L630" i="1"/>
  <c r="O630" i="1"/>
  <c r="K630" i="1"/>
  <c r="M630" i="1"/>
  <c r="N630" i="1"/>
  <c r="AC261" i="1" l="1"/>
  <c r="V262" i="1" s="1"/>
  <c r="P630" i="1"/>
  <c r="I631" i="1" s="1"/>
  <c r="K631" i="1" s="1"/>
  <c r="N631" i="1" l="1"/>
  <c r="M631" i="1"/>
  <c r="L631" i="1"/>
  <c r="J631" i="1"/>
  <c r="O631" i="1"/>
  <c r="P631" i="1" l="1"/>
  <c r="I632" i="1" s="1"/>
  <c r="M632" i="1" s="1"/>
  <c r="Y262" i="1"/>
  <c r="X262" i="1"/>
  <c r="Z262" i="1"/>
  <c r="W262" i="1"/>
  <c r="AA262" i="1"/>
  <c r="AB262" i="1"/>
  <c r="N632" i="1" l="1"/>
  <c r="L632" i="1"/>
  <c r="K632" i="1"/>
  <c r="O632" i="1"/>
  <c r="J632" i="1"/>
  <c r="AC262" i="1"/>
  <c r="V263" i="1" s="1"/>
  <c r="P632" i="1" l="1"/>
  <c r="I633" i="1" s="1"/>
  <c r="J633" i="1" s="1"/>
  <c r="O633" i="1" l="1"/>
  <c r="K633" i="1"/>
  <c r="L633" i="1"/>
  <c r="N633" i="1"/>
  <c r="M633" i="1"/>
  <c r="Y263" i="1"/>
  <c r="Z263" i="1"/>
  <c r="AA263" i="1"/>
  <c r="W263" i="1"/>
  <c r="X263" i="1"/>
  <c r="AB263" i="1"/>
  <c r="P633" i="1" l="1"/>
  <c r="I634" i="1" s="1"/>
  <c r="K634" i="1" s="1"/>
  <c r="O634" i="1"/>
  <c r="M634" i="1"/>
  <c r="J634" i="1"/>
  <c r="AC263" i="1"/>
  <c r="V264" i="1" s="1"/>
  <c r="N634" i="1" l="1"/>
  <c r="L634" i="1"/>
  <c r="Y264" i="1"/>
  <c r="AA264" i="1"/>
  <c r="AB264" i="1"/>
  <c r="X264" i="1"/>
  <c r="W264" i="1"/>
  <c r="Z264" i="1"/>
  <c r="P634" i="1" l="1"/>
  <c r="I635" i="1" s="1"/>
  <c r="M635" i="1" s="1"/>
  <c r="O635" i="1"/>
  <c r="L635" i="1"/>
  <c r="J635" i="1"/>
  <c r="K635" i="1"/>
  <c r="AC264" i="1"/>
  <c r="V265" i="1" s="1"/>
  <c r="N635" i="1" l="1"/>
  <c r="P635" i="1"/>
  <c r="I636" i="1" s="1"/>
  <c r="M636" i="1" s="1"/>
  <c r="N636" i="1" l="1"/>
  <c r="K636" i="1"/>
  <c r="J636" i="1"/>
  <c r="L636" i="1"/>
  <c r="O636" i="1"/>
  <c r="Y265" i="1"/>
  <c r="W265" i="1"/>
  <c r="Z265" i="1"/>
  <c r="AB265" i="1"/>
  <c r="AA265" i="1"/>
  <c r="X265" i="1"/>
  <c r="P636" i="1" l="1"/>
  <c r="I637" i="1" s="1"/>
  <c r="N637" i="1" s="1"/>
  <c r="AC265" i="1"/>
  <c r="V266" i="1" s="1"/>
  <c r="J637" i="1" l="1"/>
  <c r="O637" i="1"/>
  <c r="L637" i="1"/>
  <c r="M637" i="1"/>
  <c r="K637" i="1"/>
  <c r="Y266" i="1"/>
  <c r="AA266" i="1"/>
  <c r="W266" i="1"/>
  <c r="Z266" i="1"/>
  <c r="AB266" i="1"/>
  <c r="X266" i="1"/>
  <c r="P637" i="1" l="1"/>
  <c r="I638" i="1" s="1"/>
  <c r="M638" i="1" s="1"/>
  <c r="L638" i="1"/>
  <c r="N638" i="1"/>
  <c r="AC266" i="1"/>
  <c r="V267" i="1" s="1"/>
  <c r="O638" i="1" l="1"/>
  <c r="K638" i="1"/>
  <c r="J638" i="1"/>
  <c r="P638" i="1" l="1"/>
  <c r="I639" i="1" s="1"/>
  <c r="K639" i="1" s="1"/>
  <c r="N639" i="1"/>
  <c r="J639" i="1"/>
  <c r="M639" i="1"/>
  <c r="O639" i="1"/>
  <c r="Y267" i="1"/>
  <c r="Z267" i="1"/>
  <c r="W267" i="1"/>
  <c r="X267" i="1"/>
  <c r="AA267" i="1"/>
  <c r="AB267" i="1"/>
  <c r="L639" i="1" l="1"/>
  <c r="P639" i="1"/>
  <c r="I640" i="1" s="1"/>
  <c r="J640" i="1" s="1"/>
  <c r="AC267" i="1"/>
  <c r="V268" i="1" s="1"/>
  <c r="K640" i="1" l="1"/>
  <c r="N640" i="1"/>
  <c r="M640" i="1"/>
  <c r="O640" i="1"/>
  <c r="L640" i="1"/>
  <c r="P640" i="1" l="1"/>
  <c r="I641" i="1" s="1"/>
  <c r="L641" i="1" s="1"/>
  <c r="K641" i="1"/>
  <c r="O641" i="1"/>
  <c r="Y268" i="1"/>
  <c r="AA268" i="1"/>
  <c r="X268" i="1"/>
  <c r="W268" i="1"/>
  <c r="Z268" i="1"/>
  <c r="AB268" i="1"/>
  <c r="J641" i="1" l="1"/>
  <c r="N641" i="1"/>
  <c r="M641" i="1"/>
  <c r="AC268" i="1"/>
  <c r="V269" i="1" s="1"/>
  <c r="P641" i="1" l="1"/>
  <c r="I642" i="1" s="1"/>
  <c r="M642" i="1" s="1"/>
  <c r="N642" i="1"/>
  <c r="J642" i="1"/>
  <c r="O642" i="1"/>
  <c r="Y269" i="1"/>
  <c r="AA269" i="1"/>
  <c r="W269" i="1"/>
  <c r="X269" i="1"/>
  <c r="AB269" i="1"/>
  <c r="Z269" i="1"/>
  <c r="K642" i="1" l="1"/>
  <c r="L642" i="1"/>
  <c r="P642" i="1"/>
  <c r="I643" i="1" s="1"/>
  <c r="K643" i="1" s="1"/>
  <c r="M643" i="1"/>
  <c r="N643" i="1"/>
  <c r="L643" i="1"/>
  <c r="AC269" i="1"/>
  <c r="V270" i="1" s="1"/>
  <c r="O643" i="1" l="1"/>
  <c r="J643" i="1"/>
  <c r="P643" i="1"/>
  <c r="I644" i="1" s="1"/>
  <c r="M644" i="1" s="1"/>
  <c r="Y270" i="1"/>
  <c r="AA270" i="1"/>
  <c r="W270" i="1"/>
  <c r="AB270" i="1"/>
  <c r="X270" i="1"/>
  <c r="Z270" i="1"/>
  <c r="O644" i="1"/>
  <c r="N644" i="1" l="1"/>
  <c r="K644" i="1"/>
  <c r="L644" i="1"/>
  <c r="J644" i="1"/>
  <c r="AC270" i="1"/>
  <c r="V271" i="1" s="1"/>
  <c r="P644" i="1"/>
  <c r="I645" i="1" s="1"/>
  <c r="K645" i="1" s="1"/>
  <c r="Y271" i="1" l="1"/>
  <c r="AA271" i="1"/>
  <c r="Z271" i="1"/>
  <c r="X271" i="1"/>
  <c r="AB271" i="1"/>
  <c r="W271" i="1"/>
  <c r="L645" i="1"/>
  <c r="M645" i="1"/>
  <c r="J645" i="1"/>
  <c r="N645" i="1"/>
  <c r="O645" i="1"/>
  <c r="AC271" i="1" l="1"/>
  <c r="V272" i="1" s="1"/>
  <c r="P645" i="1"/>
  <c r="I646" i="1" s="1"/>
  <c r="K646" i="1" s="1"/>
  <c r="N646" i="1" l="1"/>
  <c r="M646" i="1"/>
  <c r="J646" i="1"/>
  <c r="L646" i="1"/>
  <c r="O646" i="1"/>
  <c r="Y272" i="1" l="1"/>
  <c r="X272" i="1"/>
  <c r="W272" i="1"/>
  <c r="AB272" i="1"/>
  <c r="Z272" i="1"/>
  <c r="AA272" i="1"/>
  <c r="P646" i="1"/>
  <c r="I647" i="1" s="1"/>
  <c r="M647" i="1" s="1"/>
  <c r="AC272" i="1" l="1"/>
  <c r="V273" i="1" s="1"/>
  <c r="N647" i="1"/>
  <c r="J647" i="1"/>
  <c r="K647" i="1"/>
  <c r="O647" i="1"/>
  <c r="L647" i="1"/>
  <c r="Y273" i="1" l="1"/>
  <c r="AA273" i="1"/>
  <c r="AB273" i="1"/>
  <c r="Z273" i="1"/>
  <c r="X273" i="1"/>
  <c r="W273" i="1"/>
  <c r="P647" i="1"/>
  <c r="I648" i="1" s="1"/>
  <c r="AC273" i="1" l="1"/>
  <c r="V274" i="1" s="1"/>
  <c r="L648" i="1"/>
  <c r="J648" i="1"/>
  <c r="O648" i="1"/>
  <c r="K648" i="1"/>
  <c r="M648" i="1"/>
  <c r="N648" i="1"/>
  <c r="Y274" i="1" l="1"/>
  <c r="X274" i="1"/>
  <c r="Z274" i="1"/>
  <c r="W274" i="1"/>
  <c r="AB274" i="1"/>
  <c r="AA274" i="1"/>
  <c r="P648" i="1"/>
  <c r="I649" i="1" s="1"/>
  <c r="AC274" i="1" l="1"/>
  <c r="V275" i="1" s="1"/>
  <c r="L649" i="1"/>
  <c r="K649" i="1"/>
  <c r="O649" i="1"/>
  <c r="J649" i="1"/>
  <c r="M649" i="1"/>
  <c r="N649" i="1"/>
  <c r="P649" i="1" l="1"/>
  <c r="I650" i="1" s="1"/>
  <c r="M650" i="1" s="1"/>
  <c r="Y275" i="1" l="1"/>
  <c r="W275" i="1"/>
  <c r="AB275" i="1"/>
  <c r="Z275" i="1"/>
  <c r="X275" i="1"/>
  <c r="AA275" i="1"/>
  <c r="N650" i="1"/>
  <c r="L650" i="1"/>
  <c r="K650" i="1"/>
  <c r="O650" i="1"/>
  <c r="J650" i="1"/>
  <c r="AC275" i="1" l="1"/>
  <c r="V276" i="1" s="1"/>
  <c r="P650" i="1"/>
  <c r="I651" i="1" s="1"/>
  <c r="K651" i="1" s="1"/>
  <c r="Y276" i="1" l="1"/>
  <c r="L651" i="1"/>
  <c r="J651" i="1"/>
  <c r="N651" i="1"/>
  <c r="O651" i="1"/>
  <c r="AB276" i="1"/>
  <c r="W276" i="1"/>
  <c r="X276" i="1"/>
  <c r="AA276" i="1"/>
  <c r="Z276" i="1"/>
  <c r="M651" i="1"/>
  <c r="P651" i="1" l="1"/>
  <c r="I652" i="1" s="1"/>
  <c r="L652" i="1" s="1"/>
  <c r="AC276" i="1"/>
  <c r="V277" i="1" s="1"/>
  <c r="M652" i="1" l="1"/>
  <c r="O652" i="1"/>
  <c r="K652" i="1"/>
  <c r="J652" i="1"/>
  <c r="N652" i="1"/>
  <c r="Y277" i="1" l="1"/>
  <c r="P652" i="1"/>
  <c r="I653" i="1" s="1"/>
  <c r="M653" i="1" s="1"/>
  <c r="Z277" i="1"/>
  <c r="W277" i="1"/>
  <c r="X277" i="1"/>
  <c r="AB277" i="1"/>
  <c r="AA277" i="1"/>
  <c r="O653" i="1" l="1"/>
  <c r="L653" i="1"/>
  <c r="N653" i="1"/>
  <c r="J653" i="1"/>
  <c r="K653" i="1"/>
  <c r="AC277" i="1"/>
  <c r="V278" i="1" s="1"/>
  <c r="P653" i="1" l="1"/>
  <c r="I654" i="1" s="1"/>
  <c r="L654" i="1" s="1"/>
  <c r="O654" i="1" l="1"/>
  <c r="J654" i="1"/>
  <c r="K654" i="1"/>
  <c r="M654" i="1"/>
  <c r="N654" i="1"/>
  <c r="Y278" i="1"/>
  <c r="AA278" i="1"/>
  <c r="X278" i="1"/>
  <c r="AB278" i="1"/>
  <c r="W278" i="1"/>
  <c r="Z278" i="1"/>
  <c r="P654" i="1" l="1"/>
  <c r="I655" i="1" s="1"/>
  <c r="K655" i="1" s="1"/>
  <c r="AC278" i="1"/>
  <c r="V279" i="1" s="1"/>
  <c r="M655" i="1" l="1"/>
  <c r="N655" i="1"/>
  <c r="J655" i="1"/>
  <c r="O655" i="1"/>
  <c r="L655" i="1"/>
  <c r="Y279" i="1"/>
  <c r="AA279" i="1"/>
  <c r="X279" i="1"/>
  <c r="AB279" i="1"/>
  <c r="W279" i="1"/>
  <c r="Z279" i="1"/>
  <c r="P655" i="1" l="1"/>
  <c r="I656" i="1" s="1"/>
  <c r="J656" i="1" s="1"/>
  <c r="AC279" i="1"/>
  <c r="V280" i="1" s="1"/>
  <c r="L656" i="1" l="1"/>
  <c r="M656" i="1"/>
  <c r="O656" i="1"/>
  <c r="N656" i="1"/>
  <c r="K656" i="1"/>
  <c r="P656" i="1" l="1"/>
  <c r="I657" i="1" s="1"/>
  <c r="J657" i="1" s="1"/>
  <c r="Y280" i="1"/>
  <c r="X280" i="1"/>
  <c r="W280" i="1"/>
  <c r="Z280" i="1"/>
  <c r="AB280" i="1"/>
  <c r="AA280" i="1"/>
  <c r="K657" i="1" l="1"/>
  <c r="L657" i="1"/>
  <c r="O657" i="1"/>
  <c r="M657" i="1"/>
  <c r="N657" i="1"/>
  <c r="AC280" i="1"/>
  <c r="V281" i="1" s="1"/>
  <c r="P657" i="1" l="1"/>
  <c r="I658" i="1" s="1"/>
  <c r="M658" i="1" s="1"/>
  <c r="O658" i="1" l="1"/>
  <c r="J658" i="1"/>
  <c r="N658" i="1"/>
  <c r="K658" i="1"/>
  <c r="L658" i="1"/>
  <c r="Y281" i="1"/>
  <c r="AB281" i="1"/>
  <c r="X281" i="1"/>
  <c r="Z281" i="1"/>
  <c r="W281" i="1"/>
  <c r="AA281" i="1"/>
  <c r="P658" i="1" l="1"/>
  <c r="I659" i="1" s="1"/>
  <c r="L659" i="1" s="1"/>
  <c r="AC281" i="1"/>
  <c r="V282" i="1" s="1"/>
  <c r="M659" i="1" l="1"/>
  <c r="O659" i="1"/>
  <c r="K659" i="1"/>
  <c r="J659" i="1"/>
  <c r="N659" i="1"/>
  <c r="Y282" i="1"/>
  <c r="AA282" i="1"/>
  <c r="AB282" i="1"/>
  <c r="W282" i="1"/>
  <c r="Z282" i="1"/>
  <c r="X282" i="1"/>
  <c r="P659" i="1" l="1"/>
  <c r="I660" i="1" s="1"/>
  <c r="N660" i="1" s="1"/>
  <c r="AC282" i="1"/>
  <c r="V283" i="1" s="1"/>
  <c r="M660" i="1" l="1"/>
  <c r="K660" i="1"/>
  <c r="L660" i="1"/>
  <c r="J660" i="1"/>
  <c r="O660" i="1"/>
  <c r="P660" i="1" s="1"/>
  <c r="I661" i="1" s="1"/>
  <c r="Y283" i="1"/>
  <c r="AA283" i="1"/>
  <c r="W283" i="1"/>
  <c r="X283" i="1"/>
  <c r="Z283" i="1"/>
  <c r="AB283" i="1"/>
  <c r="N661" i="1" l="1"/>
  <c r="O661" i="1"/>
  <c r="J661" i="1"/>
  <c r="K661" i="1"/>
  <c r="M661" i="1"/>
  <c r="L661" i="1"/>
  <c r="AC283" i="1"/>
  <c r="V284" i="1" s="1"/>
  <c r="P661" i="1" l="1"/>
  <c r="I662" i="1" s="1"/>
  <c r="N662" i="1" s="1"/>
  <c r="Y284" i="1"/>
  <c r="AA284" i="1"/>
  <c r="AB284" i="1"/>
  <c r="Z284" i="1"/>
  <c r="X284" i="1"/>
  <c r="W284" i="1"/>
  <c r="O662" i="1" l="1"/>
  <c r="J662" i="1"/>
  <c r="K662" i="1"/>
  <c r="L662" i="1"/>
  <c r="M662" i="1"/>
  <c r="P662" i="1" s="1"/>
  <c r="I663" i="1" s="1"/>
  <c r="AC284" i="1"/>
  <c r="V285" i="1" s="1"/>
  <c r="M663" i="1" l="1"/>
  <c r="K663" i="1"/>
  <c r="O663" i="1"/>
  <c r="J663" i="1"/>
  <c r="L663" i="1"/>
  <c r="N663" i="1"/>
  <c r="Y285" i="1"/>
  <c r="AB285" i="1"/>
  <c r="X285" i="1"/>
  <c r="W285" i="1"/>
  <c r="AA285" i="1"/>
  <c r="Z285" i="1"/>
  <c r="P663" i="1" l="1"/>
  <c r="I664" i="1" s="1"/>
  <c r="K664" i="1" s="1"/>
  <c r="M664" i="1"/>
  <c r="O664" i="1"/>
  <c r="J664" i="1"/>
  <c r="AC285" i="1"/>
  <c r="V286" i="1" s="1"/>
  <c r="L664" i="1" l="1"/>
  <c r="N664" i="1"/>
  <c r="P664" i="1" l="1"/>
  <c r="I665" i="1" s="1"/>
  <c r="K665" i="1" s="1"/>
  <c r="N665" i="1"/>
  <c r="L665" i="1"/>
  <c r="M665" i="1"/>
  <c r="J665" i="1"/>
  <c r="O665" i="1"/>
  <c r="P665" i="1" s="1"/>
  <c r="I666" i="1" s="1"/>
  <c r="M666" i="1" s="1"/>
  <c r="Y286" i="1"/>
  <c r="Z286" i="1"/>
  <c r="AB286" i="1"/>
  <c r="X286" i="1"/>
  <c r="AA286" i="1"/>
  <c r="W286" i="1"/>
  <c r="N666" i="1" l="1"/>
  <c r="O666" i="1"/>
  <c r="L666" i="1"/>
  <c r="J666" i="1"/>
  <c r="K666" i="1"/>
  <c r="AC286" i="1"/>
  <c r="V287" i="1" s="1"/>
  <c r="P666" i="1" l="1"/>
  <c r="I667" i="1" s="1"/>
  <c r="L667" i="1" s="1"/>
  <c r="Y287" i="1"/>
  <c r="AA287" i="1"/>
  <c r="Z287" i="1"/>
  <c r="AB287" i="1"/>
  <c r="X287" i="1"/>
  <c r="W287" i="1"/>
  <c r="N667" i="1" l="1"/>
  <c r="J667" i="1"/>
  <c r="M667" i="1"/>
  <c r="K667" i="1"/>
  <c r="O667" i="1"/>
  <c r="AC287" i="1"/>
  <c r="V288" i="1" s="1"/>
  <c r="P667" i="1" l="1"/>
  <c r="I668" i="1" s="1"/>
  <c r="J668" i="1" s="1"/>
  <c r="Y288" i="1"/>
  <c r="AB288" i="1"/>
  <c r="Z288" i="1"/>
  <c r="X288" i="1"/>
  <c r="W288" i="1"/>
  <c r="AA288" i="1"/>
  <c r="O668" i="1" l="1"/>
  <c r="K668" i="1"/>
  <c r="M668" i="1"/>
  <c r="N668" i="1"/>
  <c r="L668" i="1"/>
  <c r="AC288" i="1"/>
  <c r="V289" i="1" s="1"/>
  <c r="P668" i="1" l="1"/>
  <c r="I669" i="1" s="1"/>
  <c r="L669" i="1" s="1"/>
  <c r="Y289" i="1"/>
  <c r="X289" i="1"/>
  <c r="AA289" i="1"/>
  <c r="AB289" i="1"/>
  <c r="Z289" i="1"/>
  <c r="W289" i="1"/>
  <c r="O669" i="1" l="1"/>
  <c r="J669" i="1"/>
  <c r="M669" i="1"/>
  <c r="N669" i="1"/>
  <c r="K669" i="1"/>
  <c r="AC289" i="1"/>
  <c r="V290" i="1" s="1"/>
  <c r="P669" i="1" l="1"/>
  <c r="I670" i="1" s="1"/>
  <c r="L670" i="1" s="1"/>
  <c r="Y290" i="1"/>
  <c r="AA290" i="1"/>
  <c r="X290" i="1"/>
  <c r="W290" i="1"/>
  <c r="Z290" i="1"/>
  <c r="AB290" i="1"/>
  <c r="O670" i="1" l="1"/>
  <c r="M670" i="1"/>
  <c r="J670" i="1"/>
  <c r="N670" i="1"/>
  <c r="K670" i="1"/>
  <c r="AC290" i="1"/>
  <c r="V291" i="1" s="1"/>
  <c r="P670" i="1" l="1"/>
  <c r="I671" i="1" s="1"/>
  <c r="K671" i="1" s="1"/>
  <c r="L671" i="1" l="1"/>
  <c r="J671" i="1"/>
  <c r="N671" i="1"/>
  <c r="O671" i="1"/>
  <c r="M671" i="1"/>
  <c r="Y291" i="1"/>
  <c r="AA291" i="1"/>
  <c r="X291" i="1"/>
  <c r="W291" i="1"/>
  <c r="Z291" i="1"/>
  <c r="AB291" i="1"/>
  <c r="P671" i="1" l="1"/>
  <c r="I672" i="1" s="1"/>
  <c r="K672" i="1" s="1"/>
  <c r="N672" i="1"/>
  <c r="M672" i="1"/>
  <c r="L672" i="1"/>
  <c r="J672" i="1"/>
  <c r="AC291" i="1"/>
  <c r="V292" i="1" s="1"/>
  <c r="O672" i="1" l="1"/>
  <c r="P672" i="1" s="1"/>
  <c r="I673" i="1" s="1"/>
  <c r="M673" i="1" l="1"/>
  <c r="L673" i="1"/>
  <c r="K673" i="1"/>
  <c r="J673" i="1"/>
  <c r="N673" i="1"/>
  <c r="O673" i="1"/>
  <c r="P673" i="1" s="1"/>
  <c r="I674" i="1" s="1"/>
  <c r="K674" i="1" s="1"/>
  <c r="Y292" i="1"/>
  <c r="Z292" i="1"/>
  <c r="AB292" i="1"/>
  <c r="AA292" i="1"/>
  <c r="X292" i="1"/>
  <c r="W292" i="1"/>
  <c r="L674" i="1" l="1"/>
  <c r="N674" i="1"/>
  <c r="M674" i="1"/>
  <c r="O674" i="1"/>
  <c r="J674" i="1"/>
  <c r="AC292" i="1"/>
  <c r="V293" i="1" s="1"/>
  <c r="P674" i="1" l="1"/>
  <c r="I675" i="1" s="1"/>
  <c r="N675" i="1" s="1"/>
  <c r="Y293" i="1"/>
  <c r="AA293" i="1"/>
  <c r="W293" i="1"/>
  <c r="AB293" i="1"/>
  <c r="Z293" i="1"/>
  <c r="X293" i="1"/>
  <c r="O675" i="1" l="1"/>
  <c r="J675" i="1"/>
  <c r="K675" i="1"/>
  <c r="M675" i="1"/>
  <c r="L675" i="1"/>
  <c r="AC293" i="1"/>
  <c r="V294" i="1" s="1"/>
  <c r="P675" i="1" l="1"/>
  <c r="I676" i="1" s="1"/>
  <c r="K676" i="1" s="1"/>
  <c r="Y294" i="1"/>
  <c r="AA294" i="1"/>
  <c r="AB294" i="1"/>
  <c r="X294" i="1"/>
  <c r="Z294" i="1"/>
  <c r="W294" i="1"/>
  <c r="M676" i="1" l="1"/>
  <c r="N676" i="1"/>
  <c r="O676" i="1"/>
  <c r="J676" i="1"/>
  <c r="L676" i="1"/>
  <c r="AC294" i="1"/>
  <c r="V295" i="1" s="1"/>
  <c r="P676" i="1" l="1"/>
  <c r="I677" i="1" s="1"/>
  <c r="L677" i="1" s="1"/>
  <c r="O677" i="1"/>
  <c r="N677" i="1"/>
  <c r="Y295" i="1"/>
  <c r="AA295" i="1"/>
  <c r="Z295" i="1"/>
  <c r="X295" i="1"/>
  <c r="W295" i="1"/>
  <c r="AB295" i="1"/>
  <c r="K677" i="1" l="1"/>
  <c r="J677" i="1"/>
  <c r="M677" i="1"/>
  <c r="AC295" i="1"/>
  <c r="V296" i="1" s="1"/>
  <c r="P677" i="1" l="1"/>
  <c r="I678" i="1" s="1"/>
  <c r="L678" i="1" s="1"/>
  <c r="O678" i="1"/>
  <c r="J678" i="1"/>
  <c r="N678" i="1"/>
  <c r="M678" i="1"/>
  <c r="Y296" i="1"/>
  <c r="AA296" i="1"/>
  <c r="Z296" i="1"/>
  <c r="X296" i="1"/>
  <c r="AB296" i="1"/>
  <c r="W296" i="1"/>
  <c r="K678" i="1" l="1"/>
  <c r="P678" i="1"/>
  <c r="I679" i="1" s="1"/>
  <c r="K679" i="1" s="1"/>
  <c r="AC296" i="1"/>
  <c r="V297" i="1" s="1"/>
  <c r="O679" i="1" l="1"/>
  <c r="J679" i="1"/>
  <c r="M679" i="1"/>
  <c r="L679" i="1"/>
  <c r="N679" i="1"/>
  <c r="Y297" i="1"/>
  <c r="AA297" i="1"/>
  <c r="X297" i="1"/>
  <c r="AB297" i="1"/>
  <c r="Z297" i="1"/>
  <c r="W297" i="1"/>
  <c r="P679" i="1" l="1"/>
  <c r="I680" i="1" s="1"/>
  <c r="N680" i="1" s="1"/>
  <c r="AC297" i="1"/>
  <c r="V298" i="1" s="1"/>
  <c r="K680" i="1" l="1"/>
  <c r="M680" i="1"/>
  <c r="J680" i="1"/>
  <c r="L680" i="1"/>
  <c r="O680" i="1"/>
  <c r="P680" i="1" l="1"/>
  <c r="I681" i="1" s="1"/>
  <c r="Y298" i="1"/>
  <c r="W298" i="1"/>
  <c r="X298" i="1"/>
  <c r="AB298" i="1"/>
  <c r="Z298" i="1"/>
  <c r="AA298" i="1"/>
  <c r="L681" i="1" l="1"/>
  <c r="J681" i="1"/>
  <c r="K681" i="1"/>
  <c r="M681" i="1"/>
  <c r="O681" i="1"/>
  <c r="N681" i="1"/>
  <c r="AC298" i="1"/>
  <c r="V299" i="1" s="1"/>
  <c r="P681" i="1" l="1"/>
  <c r="I682" i="1" s="1"/>
  <c r="N682" i="1" s="1"/>
  <c r="Y299" i="1"/>
  <c r="AA299" i="1"/>
  <c r="AB299" i="1"/>
  <c r="Z299" i="1"/>
  <c r="W299" i="1"/>
  <c r="X299" i="1"/>
  <c r="L682" i="1" l="1"/>
  <c r="J682" i="1"/>
  <c r="K682" i="1"/>
  <c r="O682" i="1"/>
  <c r="M682" i="1"/>
  <c r="AC299" i="1"/>
  <c r="V300" i="1" s="1"/>
  <c r="P682" i="1" l="1"/>
  <c r="I683" i="1" s="1"/>
  <c r="L683" i="1" s="1"/>
  <c r="Y300" i="1"/>
  <c r="AB300" i="1"/>
  <c r="Z300" i="1"/>
  <c r="X300" i="1"/>
  <c r="AA300" i="1"/>
  <c r="W300" i="1"/>
  <c r="M683" i="1" l="1"/>
  <c r="O683" i="1"/>
  <c r="K683" i="1"/>
  <c r="J683" i="1"/>
  <c r="N683" i="1"/>
  <c r="AC300" i="1"/>
  <c r="V301" i="1" s="1"/>
  <c r="P683" i="1" l="1"/>
  <c r="I684" i="1" s="1"/>
  <c r="M684" i="1" l="1"/>
  <c r="O684" i="1"/>
  <c r="J684" i="1"/>
  <c r="K684" i="1"/>
  <c r="N684" i="1"/>
  <c r="L684" i="1"/>
  <c r="Y301" i="1"/>
  <c r="X301" i="1"/>
  <c r="Z301" i="1"/>
  <c r="AB301" i="1"/>
  <c r="W301" i="1"/>
  <c r="AA301" i="1"/>
  <c r="P684" i="1" l="1"/>
  <c r="I685" i="1" s="1"/>
  <c r="K685" i="1" s="1"/>
  <c r="M685" i="1"/>
  <c r="L685" i="1"/>
  <c r="N685" i="1"/>
  <c r="AC301" i="1"/>
  <c r="V302" i="1" s="1"/>
  <c r="O685" i="1" l="1"/>
  <c r="J685" i="1"/>
  <c r="P685" i="1" l="1"/>
  <c r="I686" i="1" s="1"/>
  <c r="N686" i="1" s="1"/>
  <c r="O686" i="1"/>
  <c r="M686" i="1"/>
  <c r="Y302" i="1"/>
  <c r="AA302" i="1"/>
  <c r="AB302" i="1"/>
  <c r="Z302" i="1"/>
  <c r="X302" i="1"/>
  <c r="W302" i="1"/>
  <c r="L686" i="1" l="1"/>
  <c r="K686" i="1"/>
  <c r="J686" i="1"/>
  <c r="P686" i="1" s="1"/>
  <c r="I687" i="1" s="1"/>
  <c r="AC302" i="1"/>
  <c r="V303" i="1" s="1"/>
  <c r="J687" i="1" l="1"/>
  <c r="L687" i="1"/>
  <c r="K687" i="1"/>
  <c r="M687" i="1"/>
  <c r="O687" i="1"/>
  <c r="N687" i="1"/>
  <c r="Y303" i="1"/>
  <c r="AB303" i="1"/>
  <c r="Z303" i="1"/>
  <c r="X303" i="1"/>
  <c r="W303" i="1"/>
  <c r="AA303" i="1"/>
  <c r="P687" i="1" l="1"/>
  <c r="I688" i="1" s="1"/>
  <c r="M688" i="1" s="1"/>
  <c r="O688" i="1"/>
  <c r="AC303" i="1"/>
  <c r="V304" i="1" s="1"/>
  <c r="N688" i="1" l="1"/>
  <c r="L688" i="1"/>
  <c r="K688" i="1"/>
  <c r="J688" i="1"/>
  <c r="P688" i="1" s="1"/>
  <c r="I689" i="1" s="1"/>
  <c r="K689" i="1" l="1"/>
  <c r="N689" i="1"/>
  <c r="J689" i="1"/>
  <c r="L689" i="1"/>
  <c r="O689" i="1"/>
  <c r="M689" i="1"/>
  <c r="Y304" i="1"/>
  <c r="AB304" i="1"/>
  <c r="X304" i="1"/>
  <c r="AA304" i="1"/>
  <c r="Z304" i="1"/>
  <c r="W304" i="1"/>
  <c r="P689" i="1" l="1"/>
  <c r="I690" i="1" s="1"/>
  <c r="O690" i="1" s="1"/>
  <c r="L690" i="1"/>
  <c r="AC304" i="1"/>
  <c r="V305" i="1" s="1"/>
  <c r="J690" i="1" l="1"/>
  <c r="M690" i="1"/>
  <c r="K690" i="1"/>
  <c r="N690" i="1"/>
  <c r="P690" i="1" s="1"/>
  <c r="I691" i="1" s="1"/>
  <c r="M691" i="1" s="1"/>
  <c r="Y305" i="1"/>
  <c r="W305" i="1"/>
  <c r="AB305" i="1"/>
  <c r="Z305" i="1"/>
  <c r="AA305" i="1"/>
  <c r="X305" i="1"/>
  <c r="J691" i="1" l="1"/>
  <c r="O691" i="1"/>
  <c r="L691" i="1"/>
  <c r="N691" i="1"/>
  <c r="K691" i="1"/>
  <c r="AC305" i="1"/>
  <c r="V306" i="1" s="1"/>
  <c r="P691" i="1" l="1"/>
  <c r="I692" i="1" s="1"/>
  <c r="L692" i="1" s="1"/>
  <c r="M692" i="1"/>
  <c r="O692" i="1"/>
  <c r="N692" i="1"/>
  <c r="J692" i="1"/>
  <c r="Y306" i="1"/>
  <c r="AA306" i="1"/>
  <c r="W306" i="1"/>
  <c r="AB306" i="1"/>
  <c r="X306" i="1"/>
  <c r="Z306" i="1"/>
  <c r="K692" i="1" l="1"/>
  <c r="P692" i="1" s="1"/>
  <c r="I693" i="1" s="1"/>
  <c r="AC306" i="1"/>
  <c r="V307" i="1" s="1"/>
  <c r="L693" i="1" l="1"/>
  <c r="M693" i="1"/>
  <c r="N693" i="1"/>
  <c r="O693" i="1"/>
  <c r="K693" i="1"/>
  <c r="J693" i="1"/>
  <c r="P693" i="1" l="1"/>
  <c r="I694" i="1" s="1"/>
  <c r="K694" i="1" s="1"/>
  <c r="O694" i="1"/>
  <c r="L694" i="1"/>
  <c r="J694" i="1"/>
  <c r="N694" i="1"/>
  <c r="M694" i="1"/>
  <c r="Y307" i="1"/>
  <c r="X307" i="1"/>
  <c r="W307" i="1"/>
  <c r="AB307" i="1"/>
  <c r="AA307" i="1"/>
  <c r="Z307" i="1"/>
  <c r="P694" i="1" l="1"/>
  <c r="I695" i="1" s="1"/>
  <c r="N695" i="1" s="1"/>
  <c r="AC307" i="1"/>
  <c r="V308" i="1" s="1"/>
  <c r="K695" i="1" l="1"/>
  <c r="L695" i="1"/>
  <c r="J695" i="1"/>
  <c r="M695" i="1"/>
  <c r="O695" i="1"/>
  <c r="P695" i="1" s="1"/>
  <c r="I696" i="1" s="1"/>
  <c r="M696" i="1" s="1"/>
  <c r="K696" i="1" l="1"/>
  <c r="N696" i="1"/>
  <c r="O696" i="1"/>
  <c r="J696" i="1"/>
  <c r="L696" i="1"/>
  <c r="Y308" i="1"/>
  <c r="X308" i="1"/>
  <c r="AA308" i="1"/>
  <c r="AB308" i="1"/>
  <c r="W308" i="1"/>
  <c r="Z308" i="1"/>
  <c r="P696" i="1" l="1"/>
  <c r="I697" i="1" s="1"/>
  <c r="AC308" i="1"/>
  <c r="V309" i="1" s="1"/>
  <c r="M697" i="1" l="1"/>
  <c r="K697" i="1"/>
  <c r="J697" i="1"/>
  <c r="O697" i="1"/>
  <c r="L697" i="1"/>
  <c r="N697" i="1"/>
  <c r="P697" i="1" l="1"/>
  <c r="I698" i="1" s="1"/>
  <c r="Y309" i="1"/>
  <c r="AB309" i="1"/>
  <c r="Z309" i="1"/>
  <c r="W309" i="1"/>
  <c r="X309" i="1"/>
  <c r="AA309" i="1"/>
  <c r="M698" i="1" l="1"/>
  <c r="O698" i="1"/>
  <c r="J698" i="1"/>
  <c r="K698" i="1"/>
  <c r="L698" i="1"/>
  <c r="N698" i="1"/>
  <c r="AC309" i="1"/>
  <c r="V310" i="1" s="1"/>
  <c r="P698" i="1" l="1"/>
  <c r="I699" i="1" s="1"/>
  <c r="Y310" i="1"/>
  <c r="AB310" i="1"/>
  <c r="W310" i="1"/>
  <c r="X310" i="1"/>
  <c r="Z310" i="1"/>
  <c r="AA310" i="1"/>
  <c r="M699" i="1" l="1"/>
  <c r="K699" i="1"/>
  <c r="J699" i="1"/>
  <c r="L699" i="1"/>
  <c r="O699" i="1"/>
  <c r="N699" i="1"/>
  <c r="AC310" i="1"/>
  <c r="V311" i="1" s="1"/>
  <c r="P699" i="1" l="1"/>
  <c r="I700" i="1" s="1"/>
  <c r="L700" i="1" s="1"/>
  <c r="O700" i="1"/>
  <c r="N700" i="1"/>
  <c r="M700" i="1"/>
  <c r="J700" i="1" l="1"/>
  <c r="K700" i="1"/>
  <c r="P700" i="1" s="1"/>
  <c r="I701" i="1" s="1"/>
  <c r="Y311" i="1"/>
  <c r="AA311" i="1"/>
  <c r="AB311" i="1"/>
  <c r="W311" i="1"/>
  <c r="Z311" i="1"/>
  <c r="X311" i="1"/>
  <c r="N701" i="1" l="1"/>
  <c r="J701" i="1"/>
  <c r="K701" i="1"/>
  <c r="O701" i="1"/>
  <c r="L701" i="1"/>
  <c r="M701" i="1"/>
  <c r="AC311" i="1"/>
  <c r="V312" i="1" s="1"/>
  <c r="P701" i="1" l="1"/>
  <c r="I702" i="1" s="1"/>
  <c r="K702" i="1" s="1"/>
  <c r="M702" i="1"/>
  <c r="O702" i="1"/>
  <c r="N702" i="1"/>
  <c r="L702" i="1"/>
  <c r="J702" i="1"/>
  <c r="P702" i="1" l="1"/>
  <c r="I703" i="1" s="1"/>
  <c r="L703" i="1" s="1"/>
  <c r="N703" i="1"/>
  <c r="J703" i="1"/>
  <c r="O703" i="1"/>
  <c r="Y312" i="1"/>
  <c r="X312" i="1"/>
  <c r="W312" i="1"/>
  <c r="AB312" i="1"/>
  <c r="AA312" i="1"/>
  <c r="Z312" i="1"/>
  <c r="M703" i="1" l="1"/>
  <c r="K703" i="1"/>
  <c r="P703" i="1" s="1"/>
  <c r="I704" i="1" s="1"/>
  <c r="AC312" i="1"/>
  <c r="V313" i="1" s="1"/>
  <c r="O704" i="1" l="1"/>
  <c r="L704" i="1"/>
  <c r="N704" i="1"/>
  <c r="K704" i="1"/>
  <c r="J704" i="1"/>
  <c r="M704" i="1"/>
  <c r="P704" i="1" s="1"/>
  <c r="I705" i="1" s="1"/>
  <c r="AA313" i="1"/>
  <c r="J705" i="1" l="1"/>
  <c r="K705" i="1"/>
  <c r="O705" i="1"/>
  <c r="N705" i="1"/>
  <c r="L705" i="1"/>
  <c r="M705" i="1"/>
  <c r="P705" i="1" s="1"/>
  <c r="I706" i="1" s="1"/>
  <c r="Z313" i="1"/>
  <c r="Y313" i="1"/>
  <c r="X313" i="1"/>
  <c r="AB313" i="1"/>
  <c r="W313" i="1"/>
  <c r="N706" i="1" l="1"/>
  <c r="L706" i="1"/>
  <c r="M706" i="1"/>
  <c r="K706" i="1"/>
  <c r="O706" i="1"/>
  <c r="J706" i="1"/>
  <c r="AC313" i="1"/>
  <c r="V314" i="1" s="1"/>
  <c r="P706" i="1" l="1"/>
  <c r="I707" i="1" s="1"/>
  <c r="L707" i="1" s="1"/>
  <c r="M707" i="1"/>
  <c r="Y314" i="1"/>
  <c r="AA314" i="1"/>
  <c r="Z314" i="1"/>
  <c r="W314" i="1"/>
  <c r="X314" i="1"/>
  <c r="AB314" i="1"/>
  <c r="N707" i="1" l="1"/>
  <c r="K707" i="1"/>
  <c r="O707" i="1"/>
  <c r="J707" i="1"/>
  <c r="AC314" i="1"/>
  <c r="V315" i="1" s="1"/>
  <c r="P707" i="1" l="1"/>
  <c r="I708" i="1" s="1"/>
  <c r="N708" i="1"/>
  <c r="M708" i="1"/>
  <c r="L708" i="1"/>
  <c r="K708" i="1"/>
  <c r="O708" i="1"/>
  <c r="J708" i="1"/>
  <c r="Y315" i="1"/>
  <c r="AA315" i="1"/>
  <c r="AB315" i="1"/>
  <c r="W315" i="1"/>
  <c r="X315" i="1"/>
  <c r="Z315" i="1"/>
  <c r="P708" i="1" l="1"/>
  <c r="I709" i="1" s="1"/>
  <c r="K709" i="1" s="1"/>
  <c r="L709" i="1"/>
  <c r="O709" i="1"/>
  <c r="J709" i="1"/>
  <c r="N709" i="1"/>
  <c r="AC315" i="1"/>
  <c r="V316" i="1" s="1"/>
  <c r="M709" i="1" l="1"/>
  <c r="P709" i="1" s="1"/>
  <c r="I710" i="1" s="1"/>
  <c r="M710" i="1" l="1"/>
  <c r="J710" i="1"/>
  <c r="K710" i="1"/>
  <c r="O710" i="1"/>
  <c r="N710" i="1"/>
  <c r="L710" i="1"/>
  <c r="P710" i="1"/>
  <c r="I711" i="1" s="1"/>
  <c r="K711" i="1" s="1"/>
  <c r="Y316" i="1"/>
  <c r="AA316" i="1"/>
  <c r="AB316" i="1"/>
  <c r="X316" i="1"/>
  <c r="W316" i="1"/>
  <c r="Z316" i="1"/>
  <c r="N711" i="1" l="1"/>
  <c r="M711" i="1"/>
  <c r="L711" i="1"/>
  <c r="O711" i="1"/>
  <c r="J711" i="1"/>
  <c r="AC316" i="1"/>
  <c r="V317" i="1" s="1"/>
  <c r="P711" i="1" l="1"/>
  <c r="I712" i="1" s="1"/>
  <c r="M712" i="1" s="1"/>
  <c r="Y317" i="1"/>
  <c r="W317" i="1"/>
  <c r="AB317" i="1"/>
  <c r="X317" i="1"/>
  <c r="Z317" i="1"/>
  <c r="AA317" i="1"/>
  <c r="K712" i="1" l="1"/>
  <c r="O712" i="1"/>
  <c r="J712" i="1"/>
  <c r="N712" i="1"/>
  <c r="L712" i="1"/>
  <c r="AC317" i="1"/>
  <c r="V318" i="1" s="1"/>
  <c r="P712" i="1" l="1"/>
  <c r="I713" i="1" s="1"/>
  <c r="J713" i="1" s="1"/>
  <c r="Y318" i="1"/>
  <c r="AA318" i="1"/>
  <c r="X318" i="1"/>
  <c r="Z318" i="1"/>
  <c r="W318" i="1"/>
  <c r="AB318" i="1"/>
  <c r="O713" i="1" l="1"/>
  <c r="K713" i="1"/>
  <c r="L713" i="1"/>
  <c r="M713" i="1"/>
  <c r="N713" i="1"/>
  <c r="AC318" i="1"/>
  <c r="V319" i="1" s="1"/>
  <c r="P713" i="1" l="1"/>
  <c r="I714" i="1" s="1"/>
  <c r="J714" i="1" s="1"/>
  <c r="N714" i="1"/>
  <c r="M714" i="1" l="1"/>
  <c r="L714" i="1"/>
  <c r="K714" i="1"/>
  <c r="O714" i="1"/>
  <c r="P714" i="1" s="1"/>
  <c r="I715" i="1" s="1"/>
  <c r="Y319" i="1"/>
  <c r="W319" i="1"/>
  <c r="Z319" i="1"/>
  <c r="X319" i="1"/>
  <c r="AB319" i="1"/>
  <c r="AA319" i="1"/>
  <c r="M715" i="1" l="1"/>
  <c r="N715" i="1"/>
  <c r="L715" i="1"/>
  <c r="O715" i="1"/>
  <c r="K715" i="1"/>
  <c r="J715" i="1"/>
  <c r="AC319" i="1"/>
  <c r="V320" i="1" s="1"/>
  <c r="P715" i="1" l="1"/>
  <c r="I716" i="1" s="1"/>
  <c r="M716" i="1" s="1"/>
  <c r="L716" i="1"/>
  <c r="N716" i="1"/>
  <c r="O716" i="1"/>
  <c r="K716" i="1" l="1"/>
  <c r="J716" i="1"/>
  <c r="P716" i="1" s="1"/>
  <c r="I717" i="1" s="1"/>
  <c r="M717" i="1" s="1"/>
  <c r="Y320" i="1"/>
  <c r="AA320" i="1"/>
  <c r="X320" i="1"/>
  <c r="W320" i="1"/>
  <c r="AB320" i="1"/>
  <c r="Z320" i="1"/>
  <c r="K717" i="1" l="1"/>
  <c r="O717" i="1"/>
  <c r="N717" i="1"/>
  <c r="L717" i="1"/>
  <c r="J717" i="1"/>
  <c r="AC320" i="1"/>
  <c r="V321" i="1" s="1"/>
  <c r="P717" i="1" l="1"/>
  <c r="I718" i="1" s="1"/>
  <c r="M718" i="1" s="1"/>
  <c r="O718" i="1"/>
  <c r="Y321" i="1"/>
  <c r="X321" i="1"/>
  <c r="AB321" i="1"/>
  <c r="Z321" i="1"/>
  <c r="W321" i="1"/>
  <c r="AA321" i="1"/>
  <c r="N718" i="1" l="1"/>
  <c r="P718" i="1" s="1"/>
  <c r="I719" i="1" s="1"/>
  <c r="K718" i="1"/>
  <c r="L718" i="1"/>
  <c r="J718" i="1"/>
  <c r="AC321" i="1"/>
  <c r="N719" i="1" l="1"/>
  <c r="L719" i="1"/>
  <c r="K719" i="1"/>
  <c r="O719" i="1"/>
  <c r="M719" i="1"/>
  <c r="J719" i="1"/>
  <c r="V322" i="1"/>
  <c r="AB322" i="1" s="1"/>
  <c r="P719" i="1" l="1"/>
  <c r="I720" i="1" s="1"/>
  <c r="N720" i="1" s="1"/>
  <c r="O720" i="1"/>
  <c r="K720" i="1"/>
  <c r="J720" i="1"/>
  <c r="L720" i="1"/>
  <c r="X322" i="1"/>
  <c r="Y322" i="1"/>
  <c r="W322" i="1"/>
  <c r="AA322" i="1"/>
  <c r="Z322" i="1"/>
  <c r="M720" i="1" l="1"/>
  <c r="P720" i="1" s="1"/>
  <c r="I721" i="1" s="1"/>
  <c r="O721" i="1" s="1"/>
  <c r="AC322" i="1"/>
  <c r="V323" i="1" s="1"/>
  <c r="X323" i="1" s="1"/>
  <c r="N721" i="1" l="1"/>
  <c r="L721" i="1"/>
  <c r="J721" i="1"/>
  <c r="M721" i="1"/>
  <c r="K721" i="1"/>
  <c r="Z323" i="1"/>
  <c r="AA323" i="1"/>
  <c r="Y323" i="1"/>
  <c r="AB323" i="1"/>
  <c r="W323" i="1"/>
  <c r="P721" i="1" l="1"/>
  <c r="I722" i="1" s="1"/>
  <c r="K722" i="1" s="1"/>
  <c r="O722" i="1"/>
  <c r="N722" i="1"/>
  <c r="L722" i="1"/>
  <c r="J722" i="1"/>
  <c r="AC323" i="1"/>
  <c r="V324" i="1" s="1"/>
  <c r="AA324" i="1" s="1"/>
  <c r="M722" i="1" l="1"/>
  <c r="P722" i="1" s="1"/>
  <c r="I723" i="1" s="1"/>
  <c r="N723" i="1" s="1"/>
  <c r="Y324" i="1"/>
  <c r="Z324" i="1"/>
  <c r="AB324" i="1"/>
  <c r="W324" i="1"/>
  <c r="X324" i="1"/>
  <c r="O723" i="1" l="1"/>
  <c r="M723" i="1"/>
  <c r="L723" i="1"/>
  <c r="K723" i="1"/>
  <c r="J723" i="1"/>
  <c r="AC324" i="1"/>
  <c r="V325" i="1" s="1"/>
  <c r="P723" i="1" l="1"/>
  <c r="I724" i="1" s="1"/>
  <c r="M724" i="1" s="1"/>
  <c r="O724" i="1"/>
  <c r="Y325" i="1"/>
  <c r="W325" i="1"/>
  <c r="Z325" i="1"/>
  <c r="AB325" i="1"/>
  <c r="X325" i="1"/>
  <c r="AA325" i="1"/>
  <c r="N724" i="1" l="1"/>
  <c r="L724" i="1"/>
  <c r="J724" i="1"/>
  <c r="K724" i="1"/>
  <c r="AC325" i="1"/>
  <c r="V326" i="1" s="1"/>
  <c r="P724" i="1" l="1"/>
  <c r="I725" i="1" s="1"/>
  <c r="J725" i="1" s="1"/>
  <c r="K725" i="1"/>
  <c r="M725" i="1"/>
  <c r="L725" i="1"/>
  <c r="N725" i="1"/>
  <c r="Y326" i="1"/>
  <c r="Z326" i="1"/>
  <c r="AB326" i="1"/>
  <c r="AA326" i="1"/>
  <c r="X326" i="1"/>
  <c r="W326" i="1"/>
  <c r="O725" i="1" l="1"/>
  <c r="P725" i="1"/>
  <c r="I726" i="1" s="1"/>
  <c r="K726" i="1" s="1"/>
  <c r="M726" i="1"/>
  <c r="J726" i="1"/>
  <c r="N726" i="1"/>
  <c r="AC326" i="1"/>
  <c r="V327" i="1" s="1"/>
  <c r="O726" i="1" l="1"/>
  <c r="L726" i="1"/>
  <c r="Y327" i="1"/>
  <c r="X327" i="1"/>
  <c r="AB327" i="1"/>
  <c r="Z327" i="1"/>
  <c r="W327" i="1"/>
  <c r="AA327" i="1"/>
  <c r="P726" i="1" l="1"/>
  <c r="I727" i="1" s="1"/>
  <c r="N727" i="1" s="1"/>
  <c r="O727" i="1"/>
  <c r="K727" i="1"/>
  <c r="L727" i="1"/>
  <c r="AC327" i="1"/>
  <c r="V328" i="1" s="1"/>
  <c r="M727" i="1" l="1"/>
  <c r="P727" i="1" s="1"/>
  <c r="I728" i="1" s="1"/>
  <c r="M728" i="1" s="1"/>
  <c r="J727" i="1"/>
  <c r="J728" i="1" l="1"/>
  <c r="L728" i="1"/>
  <c r="N728" i="1"/>
  <c r="K728" i="1"/>
  <c r="O728" i="1"/>
  <c r="P728" i="1" s="1"/>
  <c r="I729" i="1" s="1"/>
  <c r="O729" i="1" s="1"/>
  <c r="Y328" i="1"/>
  <c r="W328" i="1"/>
  <c r="AA328" i="1"/>
  <c r="AB328" i="1"/>
  <c r="X328" i="1"/>
  <c r="Z328" i="1"/>
  <c r="M729" i="1" l="1"/>
  <c r="K729" i="1"/>
  <c r="L729" i="1"/>
  <c r="J729" i="1"/>
  <c r="N729" i="1"/>
  <c r="AC328" i="1"/>
  <c r="V329" i="1" s="1"/>
  <c r="P729" i="1" l="1"/>
  <c r="I730" i="1" s="1"/>
  <c r="L730" i="1" s="1"/>
  <c r="Y329" i="1"/>
  <c r="W329" i="1"/>
  <c r="Z329" i="1"/>
  <c r="AB329" i="1"/>
  <c r="X329" i="1"/>
  <c r="AA329" i="1"/>
  <c r="M730" i="1" l="1"/>
  <c r="N730" i="1"/>
  <c r="O730" i="1"/>
  <c r="K730" i="1"/>
  <c r="J730" i="1"/>
  <c r="AC329" i="1"/>
  <c r="V330" i="1" s="1"/>
  <c r="P730" i="1" l="1"/>
  <c r="I731" i="1" s="1"/>
  <c r="J731" i="1" s="1"/>
  <c r="Y330" i="1"/>
  <c r="W330" i="1"/>
  <c r="AB330" i="1"/>
  <c r="Z330" i="1"/>
  <c r="AA330" i="1"/>
  <c r="X330" i="1"/>
  <c r="N731" i="1" l="1"/>
  <c r="M731" i="1"/>
  <c r="L731" i="1"/>
  <c r="O731" i="1"/>
  <c r="K731" i="1"/>
  <c r="AC330" i="1"/>
  <c r="V331" i="1" s="1"/>
  <c r="P731" i="1" l="1"/>
  <c r="I732" i="1" s="1"/>
  <c r="N732" i="1" s="1"/>
  <c r="L732" i="1" l="1"/>
  <c r="M732" i="1"/>
  <c r="K732" i="1"/>
  <c r="O732" i="1"/>
  <c r="J732" i="1"/>
  <c r="Y331" i="1"/>
  <c r="AA331" i="1"/>
  <c r="X331" i="1"/>
  <c r="W331" i="1"/>
  <c r="Z331" i="1"/>
  <c r="AB331" i="1"/>
  <c r="P732" i="1" l="1"/>
  <c r="I733" i="1" s="1"/>
  <c r="M733" i="1" s="1"/>
  <c r="AC331" i="1"/>
  <c r="V332" i="1" s="1"/>
  <c r="N733" i="1" l="1"/>
  <c r="J733" i="1"/>
  <c r="O733" i="1"/>
  <c r="K733" i="1"/>
  <c r="L733" i="1"/>
  <c r="Y332" i="1"/>
  <c r="AA332" i="1"/>
  <c r="Z332" i="1"/>
  <c r="W332" i="1"/>
  <c r="AB332" i="1"/>
  <c r="X332" i="1"/>
  <c r="P733" i="1" l="1"/>
  <c r="I734" i="1" s="1"/>
  <c r="J734" i="1" s="1"/>
  <c r="O734" i="1"/>
  <c r="K734" i="1"/>
  <c r="N734" i="1"/>
  <c r="AC332" i="1"/>
  <c r="V333" i="1" s="1"/>
  <c r="L734" i="1" l="1"/>
  <c r="M734" i="1"/>
  <c r="P734" i="1" s="1"/>
  <c r="I735" i="1" s="1"/>
  <c r="N735" i="1" l="1"/>
  <c r="K735" i="1"/>
  <c r="O735" i="1"/>
  <c r="J735" i="1"/>
  <c r="M735" i="1"/>
  <c r="L735" i="1"/>
  <c r="P735" i="1" s="1"/>
  <c r="I736" i="1" s="1"/>
  <c r="Y333" i="1"/>
  <c r="AA333" i="1"/>
  <c r="Z333" i="1"/>
  <c r="X333" i="1"/>
  <c r="W333" i="1"/>
  <c r="AB333" i="1"/>
  <c r="N736" i="1" l="1"/>
  <c r="K736" i="1"/>
  <c r="J736" i="1"/>
  <c r="O736" i="1"/>
  <c r="M736" i="1"/>
  <c r="L736" i="1"/>
  <c r="AC333" i="1"/>
  <c r="V334" i="1" s="1"/>
  <c r="P736" i="1" l="1"/>
  <c r="I737" i="1" s="1"/>
  <c r="K737" i="1" s="1"/>
  <c r="O737" i="1"/>
  <c r="N737" i="1"/>
  <c r="L737" i="1"/>
  <c r="M737" i="1"/>
  <c r="J737" i="1"/>
  <c r="Y334" i="1"/>
  <c r="W334" i="1"/>
  <c r="AA334" i="1"/>
  <c r="Z334" i="1"/>
  <c r="X334" i="1"/>
  <c r="AB334" i="1"/>
  <c r="P737" i="1" l="1"/>
  <c r="I738" i="1" s="1"/>
  <c r="L738" i="1" s="1"/>
  <c r="O738" i="1"/>
  <c r="M738" i="1"/>
  <c r="AC334" i="1"/>
  <c r="V335" i="1" s="1"/>
  <c r="K738" i="1" l="1"/>
  <c r="N738" i="1"/>
  <c r="J738" i="1"/>
  <c r="P738" i="1" s="1"/>
  <c r="I739" i="1" s="1"/>
  <c r="Y335" i="1"/>
  <c r="Z335" i="1"/>
  <c r="AB335" i="1"/>
  <c r="W335" i="1"/>
  <c r="X335" i="1"/>
  <c r="AA335" i="1"/>
  <c r="J739" i="1" l="1"/>
  <c r="M739" i="1"/>
  <c r="N739" i="1"/>
  <c r="K739" i="1"/>
  <c r="O739" i="1"/>
  <c r="L739" i="1"/>
  <c r="AC335" i="1"/>
  <c r="V336" i="1" s="1"/>
  <c r="P739" i="1" l="1"/>
  <c r="I740" i="1" s="1"/>
  <c r="K740" i="1" s="1"/>
  <c r="O740" i="1"/>
  <c r="N740" i="1"/>
  <c r="L740" i="1"/>
  <c r="M740" i="1"/>
  <c r="J740" i="1" l="1"/>
  <c r="P740" i="1"/>
  <c r="I741" i="1" s="1"/>
  <c r="J741" i="1" s="1"/>
  <c r="N741" i="1"/>
  <c r="Y336" i="1"/>
  <c r="Z336" i="1"/>
  <c r="W336" i="1"/>
  <c r="AB336" i="1"/>
  <c r="X336" i="1"/>
  <c r="AA336" i="1"/>
  <c r="L741" i="1" l="1"/>
  <c r="M741" i="1"/>
  <c r="O741" i="1"/>
  <c r="K741" i="1"/>
  <c r="AC336" i="1"/>
  <c r="V337" i="1" s="1"/>
  <c r="P741" i="1" l="1"/>
  <c r="I742" i="1" s="1"/>
  <c r="J742" i="1" s="1"/>
  <c r="M742" i="1"/>
  <c r="L742" i="1"/>
  <c r="N742" i="1"/>
  <c r="Y337" i="1"/>
  <c r="W337" i="1"/>
  <c r="Z337" i="1"/>
  <c r="X337" i="1"/>
  <c r="AB337" i="1"/>
  <c r="AA337" i="1"/>
  <c r="O742" i="1" l="1"/>
  <c r="P742" i="1" s="1"/>
  <c r="I743" i="1" s="1"/>
  <c r="K742" i="1"/>
  <c r="AC337" i="1"/>
  <c r="V338" i="1" s="1"/>
  <c r="K743" i="1" l="1"/>
  <c r="O743" i="1"/>
  <c r="J743" i="1"/>
  <c r="L743" i="1"/>
  <c r="N743" i="1"/>
  <c r="M743" i="1"/>
  <c r="P743" i="1" s="1"/>
  <c r="I744" i="1" s="1"/>
  <c r="K744" i="1" l="1"/>
  <c r="O744" i="1"/>
  <c r="M744" i="1"/>
  <c r="L744" i="1"/>
  <c r="N744" i="1"/>
  <c r="J744" i="1"/>
  <c r="Y338" i="1"/>
  <c r="Z338" i="1"/>
  <c r="X338" i="1"/>
  <c r="AB338" i="1"/>
  <c r="AA338" i="1"/>
  <c r="W338" i="1"/>
  <c r="P744" i="1" l="1"/>
  <c r="I745" i="1" s="1"/>
  <c r="N745" i="1" s="1"/>
  <c r="J745" i="1"/>
  <c r="M745" i="1"/>
  <c r="L745" i="1"/>
  <c r="K745" i="1"/>
  <c r="AC338" i="1"/>
  <c r="V339" i="1" s="1"/>
  <c r="O745" i="1" l="1"/>
  <c r="P745" i="1" s="1"/>
  <c r="I746" i="1" s="1"/>
  <c r="L746" i="1" s="1"/>
  <c r="Y339" i="1"/>
  <c r="AB339" i="1"/>
  <c r="X339" i="1"/>
  <c r="Z339" i="1"/>
  <c r="AA339" i="1"/>
  <c r="W339" i="1"/>
  <c r="M746" i="1" l="1"/>
  <c r="N746" i="1"/>
  <c r="J746" i="1"/>
  <c r="O746" i="1"/>
  <c r="K746" i="1"/>
  <c r="AC339" i="1"/>
  <c r="V340" i="1" s="1"/>
  <c r="P746" i="1" l="1"/>
  <c r="I747" i="1" s="1"/>
  <c r="M747" i="1" s="1"/>
  <c r="Y340" i="1"/>
  <c r="AA340" i="1"/>
  <c r="Z340" i="1"/>
  <c r="AB340" i="1"/>
  <c r="X340" i="1"/>
  <c r="W340" i="1"/>
  <c r="K747" i="1" l="1"/>
  <c r="N747" i="1"/>
  <c r="J747" i="1"/>
  <c r="L747" i="1"/>
  <c r="O747" i="1"/>
  <c r="AC340" i="1"/>
  <c r="V341" i="1" s="1"/>
  <c r="P747" i="1" l="1"/>
  <c r="I748" i="1" s="1"/>
  <c r="M748" i="1" s="1"/>
  <c r="O748" i="1" l="1"/>
  <c r="N748" i="1"/>
  <c r="K748" i="1"/>
  <c r="J748" i="1"/>
  <c r="L748" i="1"/>
  <c r="Y341" i="1"/>
  <c r="X341" i="1"/>
  <c r="Z341" i="1"/>
  <c r="AB341" i="1"/>
  <c r="AA341" i="1"/>
  <c r="W341" i="1"/>
  <c r="P748" i="1" l="1"/>
  <c r="I749" i="1" s="1"/>
  <c r="L749" i="1" s="1"/>
  <c r="O749" i="1"/>
  <c r="J749" i="1"/>
  <c r="N749" i="1"/>
  <c r="AC341" i="1"/>
  <c r="V342" i="1" s="1"/>
  <c r="M749" i="1" l="1"/>
  <c r="K749" i="1"/>
  <c r="P749" i="1" s="1"/>
  <c r="I750" i="1" s="1"/>
  <c r="Y342" i="1"/>
  <c r="W342" i="1"/>
  <c r="AB342" i="1"/>
  <c r="X342" i="1"/>
  <c r="Z342" i="1"/>
  <c r="AA342" i="1"/>
  <c r="L750" i="1" l="1"/>
  <c r="O750" i="1"/>
  <c r="N750" i="1"/>
  <c r="J750" i="1"/>
  <c r="M750" i="1"/>
  <c r="K750" i="1"/>
  <c r="AC342" i="1"/>
  <c r="V343" i="1" s="1"/>
  <c r="P750" i="1" l="1"/>
  <c r="I751" i="1" s="1"/>
  <c r="L751" i="1" s="1"/>
  <c r="O751" i="1" l="1"/>
  <c r="K751" i="1"/>
  <c r="N751" i="1"/>
  <c r="M751" i="1"/>
  <c r="J751" i="1"/>
  <c r="Y343" i="1"/>
  <c r="AA343" i="1"/>
  <c r="AB343" i="1"/>
  <c r="X343" i="1"/>
  <c r="Z343" i="1"/>
  <c r="W343" i="1"/>
  <c r="P751" i="1" l="1"/>
  <c r="I752" i="1" s="1"/>
  <c r="K752" i="1" s="1"/>
  <c r="L752" i="1"/>
  <c r="M752" i="1"/>
  <c r="AC343" i="1"/>
  <c r="V344" i="1" s="1"/>
  <c r="J752" i="1" l="1"/>
  <c r="O752" i="1"/>
  <c r="N752" i="1"/>
  <c r="P752" i="1" l="1"/>
  <c r="I753" i="1" s="1"/>
  <c r="J753" i="1" s="1"/>
  <c r="N753" i="1"/>
  <c r="M753" i="1"/>
  <c r="O753" i="1"/>
  <c r="L753" i="1"/>
  <c r="K753" i="1"/>
  <c r="Y344" i="1"/>
  <c r="Z344" i="1"/>
  <c r="AA344" i="1"/>
  <c r="X344" i="1"/>
  <c r="W344" i="1"/>
  <c r="AB344" i="1"/>
  <c r="P753" i="1" l="1"/>
  <c r="I754" i="1" s="1"/>
  <c r="K754" i="1" s="1"/>
  <c r="N754" i="1"/>
  <c r="J754" i="1"/>
  <c r="L754" i="1"/>
  <c r="O754" i="1"/>
  <c r="AC344" i="1"/>
  <c r="V345" i="1" s="1"/>
  <c r="M754" i="1" l="1"/>
  <c r="P754" i="1" s="1"/>
  <c r="I755" i="1" s="1"/>
  <c r="Y345" i="1"/>
  <c r="X345" i="1"/>
  <c r="W345" i="1"/>
  <c r="AB345" i="1"/>
  <c r="Z345" i="1"/>
  <c r="AA345" i="1"/>
  <c r="N755" i="1" l="1"/>
  <c r="J755" i="1"/>
  <c r="O755" i="1"/>
  <c r="L755" i="1"/>
  <c r="K755" i="1"/>
  <c r="M755" i="1"/>
  <c r="AC345" i="1"/>
  <c r="V346" i="1" s="1"/>
  <c r="M756" i="1" l="1"/>
  <c r="P755" i="1"/>
  <c r="I756" i="1" s="1"/>
  <c r="J756" i="1" l="1"/>
  <c r="K756" i="1"/>
  <c r="O756" i="1"/>
  <c r="N756" i="1"/>
  <c r="L756" i="1"/>
  <c r="Y346" i="1"/>
  <c r="Z346" i="1"/>
  <c r="AB346" i="1"/>
  <c r="X346" i="1"/>
  <c r="W346" i="1"/>
  <c r="AA346" i="1"/>
  <c r="P756" i="1" l="1"/>
  <c r="I757" i="1" s="1"/>
  <c r="N757" i="1" s="1"/>
  <c r="AC346" i="1"/>
  <c r="V347" i="1" s="1"/>
  <c r="M757" i="1" l="1"/>
  <c r="L757" i="1"/>
  <c r="J757" i="1"/>
  <c r="O757" i="1"/>
  <c r="K757" i="1"/>
  <c r="P757" i="1"/>
  <c r="I758" i="1" s="1"/>
  <c r="Y347" i="1"/>
  <c r="W347" i="1"/>
  <c r="AB347" i="1"/>
  <c r="Z347" i="1"/>
  <c r="AA347" i="1"/>
  <c r="X347" i="1"/>
  <c r="N758" i="1" l="1"/>
  <c r="O758" i="1"/>
  <c r="J758" i="1"/>
  <c r="K758" i="1"/>
  <c r="M758" i="1"/>
  <c r="L758" i="1"/>
  <c r="P758" i="1" s="1"/>
  <c r="I759" i="1" s="1"/>
  <c r="AC347" i="1"/>
  <c r="V348" i="1" s="1"/>
  <c r="L759" i="1" l="1"/>
  <c r="O759" i="1"/>
  <c r="J759" i="1"/>
  <c r="N759" i="1"/>
  <c r="K759" i="1"/>
  <c r="M759" i="1"/>
  <c r="P759" i="1" s="1"/>
  <c r="I760" i="1" s="1"/>
  <c r="Y348" i="1"/>
  <c r="AB348" i="1"/>
  <c r="AA348" i="1"/>
  <c r="W348" i="1"/>
  <c r="Z348" i="1"/>
  <c r="X348" i="1"/>
  <c r="L760" i="1" l="1"/>
  <c r="J760" i="1"/>
  <c r="K760" i="1"/>
  <c r="N760" i="1"/>
  <c r="O760" i="1"/>
  <c r="M760" i="1"/>
  <c r="P760" i="1"/>
  <c r="I761" i="1" s="1"/>
  <c r="M761" i="1" s="1"/>
  <c r="AC348" i="1"/>
  <c r="V349" i="1" s="1"/>
  <c r="L761" i="1" l="1"/>
  <c r="N761" i="1"/>
  <c r="O761" i="1"/>
  <c r="Y349" i="1"/>
  <c r="AA349" i="1"/>
  <c r="K761" i="1"/>
  <c r="J761" i="1"/>
  <c r="AB349" i="1"/>
  <c r="W349" i="1"/>
  <c r="X349" i="1"/>
  <c r="Z349" i="1"/>
  <c r="P761" i="1" l="1"/>
  <c r="I762" i="1" s="1"/>
  <c r="K762" i="1" s="1"/>
  <c r="AC349" i="1"/>
  <c r="V350" i="1" s="1"/>
  <c r="N762" i="1" l="1"/>
  <c r="O762" i="1"/>
  <c r="J762" i="1"/>
  <c r="L762" i="1"/>
  <c r="M762" i="1"/>
  <c r="Y350" i="1"/>
  <c r="AA350" i="1"/>
  <c r="W350" i="1"/>
  <c r="Z350" i="1"/>
  <c r="AB350" i="1"/>
  <c r="X350" i="1"/>
  <c r="P762" i="1" l="1"/>
  <c r="I763" i="1" s="1"/>
  <c r="K763" i="1" s="1"/>
  <c r="AC350" i="1"/>
  <c r="V351" i="1" s="1"/>
  <c r="L763" i="1" l="1"/>
  <c r="O763" i="1"/>
  <c r="N763" i="1"/>
  <c r="J763" i="1"/>
  <c r="M763" i="1"/>
  <c r="Y351" i="1"/>
  <c r="AA351" i="1"/>
  <c r="W351" i="1"/>
  <c r="X351" i="1"/>
  <c r="Z351" i="1"/>
  <c r="AB351" i="1"/>
  <c r="P763" i="1" l="1"/>
  <c r="I764" i="1" s="1"/>
  <c r="N764" i="1" s="1"/>
  <c r="AC351" i="1"/>
  <c r="V352" i="1" s="1"/>
  <c r="K764" i="1" l="1"/>
  <c r="J764" i="1"/>
  <c r="L764" i="1"/>
  <c r="O764" i="1"/>
  <c r="M764" i="1"/>
  <c r="Y352" i="1"/>
  <c r="AA352" i="1"/>
  <c r="AB352" i="1"/>
  <c r="X352" i="1"/>
  <c r="W352" i="1"/>
  <c r="Z352" i="1"/>
  <c r="P764" i="1" l="1"/>
  <c r="I765" i="1" s="1"/>
  <c r="N765" i="1" s="1"/>
  <c r="AC352" i="1"/>
  <c r="V353" i="1" s="1"/>
  <c r="M765" i="1" l="1"/>
  <c r="L765" i="1"/>
  <c r="O765" i="1"/>
  <c r="J765" i="1"/>
  <c r="K765" i="1"/>
  <c r="P765" i="1" l="1"/>
  <c r="I766" i="1" s="1"/>
  <c r="N766" i="1" s="1"/>
  <c r="Y353" i="1"/>
  <c r="AB353" i="1"/>
  <c r="W353" i="1"/>
  <c r="AA353" i="1"/>
  <c r="X353" i="1"/>
  <c r="Z353" i="1"/>
  <c r="L766" i="1" l="1"/>
  <c r="M766" i="1"/>
  <c r="J766" i="1"/>
  <c r="O766" i="1"/>
  <c r="K766" i="1"/>
  <c r="AC353" i="1"/>
  <c r="V354" i="1" s="1"/>
  <c r="P766" i="1" l="1"/>
  <c r="I767" i="1" s="1"/>
  <c r="N767" i="1" s="1"/>
  <c r="Y354" i="1"/>
  <c r="AB354" i="1"/>
  <c r="W354" i="1"/>
  <c r="Z354" i="1"/>
  <c r="X354" i="1"/>
  <c r="AA354" i="1"/>
  <c r="O767" i="1" l="1"/>
  <c r="K767" i="1"/>
  <c r="L767" i="1"/>
  <c r="M767" i="1"/>
  <c r="J767" i="1"/>
  <c r="AC354" i="1"/>
  <c r="V355" i="1" s="1"/>
  <c r="P767" i="1" l="1"/>
  <c r="I768" i="1" s="1"/>
  <c r="J768" i="1" s="1"/>
  <c r="Y355" i="1"/>
  <c r="AA355" i="1"/>
  <c r="W355" i="1"/>
  <c r="AB355" i="1"/>
  <c r="X355" i="1"/>
  <c r="Z355" i="1"/>
  <c r="O768" i="1" l="1"/>
  <c r="K768" i="1"/>
  <c r="N768" i="1"/>
  <c r="L768" i="1"/>
  <c r="M768" i="1"/>
  <c r="P768" i="1" s="1"/>
  <c r="I769" i="1" s="1"/>
  <c r="AC355" i="1"/>
  <c r="V356" i="1" s="1"/>
  <c r="J769" i="1" l="1"/>
  <c r="L769" i="1"/>
  <c r="K769" i="1"/>
  <c r="O769" i="1"/>
  <c r="M769" i="1"/>
  <c r="N769" i="1"/>
  <c r="P769" i="1" l="1"/>
  <c r="I770" i="1" s="1"/>
  <c r="M770" i="1" s="1"/>
  <c r="Y356" i="1"/>
  <c r="W356" i="1"/>
  <c r="X356" i="1"/>
  <c r="AB356" i="1"/>
  <c r="Z356" i="1"/>
  <c r="AA356" i="1"/>
  <c r="O770" i="1" l="1"/>
  <c r="P770" i="1" s="1"/>
  <c r="I771" i="1" s="1"/>
  <c r="O771" i="1" s="1"/>
  <c r="N770" i="1"/>
  <c r="L770" i="1"/>
  <c r="K770" i="1"/>
  <c r="J770" i="1"/>
  <c r="AC356" i="1"/>
  <c r="V357" i="1" s="1"/>
  <c r="L771" i="1" l="1"/>
  <c r="M771" i="1"/>
  <c r="K771" i="1"/>
  <c r="J771" i="1"/>
  <c r="N771" i="1"/>
  <c r="P771" i="1" l="1"/>
  <c r="I772" i="1" s="1"/>
  <c r="N772" i="1" s="1"/>
  <c r="M772" i="1"/>
  <c r="Y357" i="1"/>
  <c r="Z357" i="1"/>
  <c r="X357" i="1"/>
  <c r="AB357" i="1"/>
  <c r="W357" i="1"/>
  <c r="AA357" i="1"/>
  <c r="O772" i="1" l="1"/>
  <c r="L772" i="1"/>
  <c r="J772" i="1"/>
  <c r="K772" i="1"/>
  <c r="AC357" i="1"/>
  <c r="V358" i="1" s="1"/>
  <c r="P772" i="1" l="1"/>
  <c r="I773" i="1" s="1"/>
  <c r="L773" i="1" s="1"/>
  <c r="O773" i="1" l="1"/>
  <c r="K773" i="1"/>
  <c r="M773" i="1"/>
  <c r="J773" i="1"/>
  <c r="N773" i="1"/>
  <c r="P773" i="1" s="1"/>
  <c r="I774" i="1" s="1"/>
  <c r="Y358" i="1"/>
  <c r="X358" i="1"/>
  <c r="AB358" i="1"/>
  <c r="W358" i="1"/>
  <c r="AA358" i="1"/>
  <c r="Z358" i="1"/>
  <c r="M774" i="1" l="1"/>
  <c r="K774" i="1"/>
  <c r="O774" i="1"/>
  <c r="J774" i="1"/>
  <c r="N774" i="1"/>
  <c r="L774" i="1"/>
  <c r="AC358" i="1"/>
  <c r="V359" i="1" s="1"/>
  <c r="P774" i="1" l="1"/>
  <c r="I775" i="1" s="1"/>
  <c r="K775" i="1" s="1"/>
  <c r="O775" i="1"/>
  <c r="N775" i="1"/>
  <c r="Y359" i="1"/>
  <c r="AA359" i="1"/>
  <c r="X359" i="1"/>
  <c r="AB359" i="1"/>
  <c r="W359" i="1"/>
  <c r="Z359" i="1"/>
  <c r="J775" i="1" l="1"/>
  <c r="M775" i="1"/>
  <c r="L775" i="1"/>
  <c r="P775" i="1" s="1"/>
  <c r="I776" i="1" s="1"/>
  <c r="N776" i="1" s="1"/>
  <c r="AC359" i="1"/>
  <c r="V360" i="1" s="1"/>
  <c r="J776" i="1" l="1"/>
  <c r="K776" i="1"/>
  <c r="L776" i="1"/>
  <c r="M776" i="1"/>
  <c r="O776" i="1"/>
  <c r="Y360" i="1"/>
  <c r="AB360" i="1"/>
  <c r="X360" i="1"/>
  <c r="AA360" i="1"/>
  <c r="W360" i="1"/>
  <c r="Z360" i="1"/>
  <c r="P776" i="1" l="1"/>
  <c r="I777" i="1" s="1"/>
  <c r="J777" i="1" s="1"/>
  <c r="AC360" i="1"/>
  <c r="V361" i="1" s="1"/>
  <c r="O777" i="1" l="1"/>
  <c r="M777" i="1"/>
  <c r="K777" i="1"/>
  <c r="L777" i="1"/>
  <c r="N777" i="1"/>
  <c r="P777" i="1" l="1"/>
  <c r="I778" i="1" s="1"/>
  <c r="L778" i="1" s="1"/>
  <c r="Y361" i="1"/>
  <c r="AA361" i="1"/>
  <c r="X361" i="1"/>
  <c r="Z361" i="1"/>
  <c r="W361" i="1"/>
  <c r="AB361" i="1"/>
  <c r="J778" i="1" l="1"/>
  <c r="O778" i="1"/>
  <c r="M778" i="1"/>
  <c r="K778" i="1"/>
  <c r="N778" i="1"/>
  <c r="AC361" i="1"/>
  <c r="V362" i="1" s="1"/>
  <c r="P778" i="1" l="1"/>
  <c r="I779" i="1" s="1"/>
  <c r="K779" i="1" s="1"/>
  <c r="N779" i="1" l="1"/>
  <c r="J779" i="1"/>
  <c r="L779" i="1"/>
  <c r="M779" i="1"/>
  <c r="O779" i="1"/>
  <c r="P779" i="1" s="1"/>
  <c r="I780" i="1" s="1"/>
  <c r="Y362" i="1"/>
  <c r="X362" i="1"/>
  <c r="AA362" i="1"/>
  <c r="W362" i="1"/>
  <c r="AB362" i="1"/>
  <c r="Z362" i="1"/>
  <c r="J780" i="1" l="1"/>
  <c r="L780" i="1"/>
  <c r="O780" i="1"/>
  <c r="K780" i="1"/>
  <c r="M780" i="1"/>
  <c r="N780" i="1"/>
  <c r="AC362" i="1"/>
  <c r="V363" i="1" s="1"/>
  <c r="P780" i="1" l="1"/>
  <c r="I781" i="1" s="1"/>
  <c r="L781" i="1" s="1"/>
  <c r="Y363" i="1"/>
  <c r="AA363" i="1"/>
  <c r="X363" i="1"/>
  <c r="W363" i="1"/>
  <c r="AB363" i="1"/>
  <c r="Z363" i="1"/>
  <c r="M781" i="1" l="1"/>
  <c r="K781" i="1"/>
  <c r="O781" i="1"/>
  <c r="J781" i="1"/>
  <c r="N781" i="1"/>
  <c r="AC363" i="1"/>
  <c r="V364" i="1" s="1"/>
  <c r="P781" i="1" l="1"/>
  <c r="I782" i="1" s="1"/>
  <c r="N782" i="1" s="1"/>
  <c r="K782" i="1"/>
  <c r="O782" i="1"/>
  <c r="M782" i="1"/>
  <c r="L782" i="1"/>
  <c r="Y364" i="1"/>
  <c r="AA364" i="1"/>
  <c r="W364" i="1"/>
  <c r="X364" i="1"/>
  <c r="AB364" i="1"/>
  <c r="Z364" i="1"/>
  <c r="J782" i="1" l="1"/>
  <c r="P782" i="1" s="1"/>
  <c r="I783" i="1" s="1"/>
  <c r="AC364" i="1"/>
  <c r="V365" i="1" s="1"/>
  <c r="M783" i="1" l="1"/>
  <c r="O783" i="1"/>
  <c r="N784" i="1" s="1"/>
  <c r="K783" i="1"/>
  <c r="J783" i="1"/>
  <c r="N783" i="1"/>
  <c r="L783" i="1"/>
  <c r="P783" i="1" s="1"/>
  <c r="I784" i="1" s="1"/>
  <c r="L784" i="1" s="1"/>
  <c r="O784" i="1"/>
  <c r="J784" i="1"/>
  <c r="AH12" i="1"/>
  <c r="AH13" i="1" s="1"/>
  <c r="AH11" i="1"/>
  <c r="AH17" i="1" l="1"/>
  <c r="AH16" i="1"/>
  <c r="M784" i="1"/>
  <c r="K784" i="1"/>
  <c r="AH3" i="1"/>
  <c r="AH4" i="1"/>
  <c r="AH7" i="1"/>
  <c r="AH9" i="1" s="1"/>
  <c r="P784" i="1"/>
  <c r="AH15" i="1"/>
  <c r="AH19" i="1" s="1"/>
  <c r="AH20" i="1" s="1"/>
  <c r="AH14" i="1"/>
  <c r="AH18" i="1" s="1"/>
  <c r="Y365" i="1"/>
  <c r="X365" i="1"/>
  <c r="W365" i="1"/>
  <c r="AB365" i="1"/>
  <c r="Z365" i="1"/>
  <c r="AA365" i="1"/>
  <c r="AH8" i="1" l="1"/>
  <c r="C34" i="1"/>
  <c r="AC365" i="1"/>
  <c r="V366" i="1" s="1"/>
  <c r="Y366" i="1" l="1"/>
  <c r="AA366" i="1"/>
  <c r="X366" i="1"/>
  <c r="W366" i="1"/>
  <c r="Z366" i="1"/>
  <c r="AB366" i="1"/>
  <c r="AC366" i="1" l="1"/>
  <c r="V367" i="1" s="1"/>
  <c r="Y367" i="1" l="1"/>
  <c r="AA367" i="1"/>
  <c r="AB367" i="1"/>
  <c r="W367" i="1"/>
  <c r="X367" i="1"/>
  <c r="Z367" i="1"/>
  <c r="AC367" i="1" l="1"/>
  <c r="V368" i="1" s="1"/>
  <c r="Y368" i="1" l="1"/>
  <c r="W368" i="1"/>
  <c r="X368" i="1"/>
  <c r="AA368" i="1"/>
  <c r="Z368" i="1"/>
  <c r="AB368" i="1"/>
  <c r="AC368" i="1" l="1"/>
  <c r="V369" i="1" s="1"/>
  <c r="Y369" i="1" l="1"/>
  <c r="X369" i="1"/>
  <c r="Z369" i="1"/>
  <c r="W369" i="1"/>
  <c r="AA369" i="1"/>
  <c r="AB369" i="1"/>
  <c r="AC369" i="1" l="1"/>
  <c r="V370" i="1" s="1"/>
  <c r="Y370" i="1" l="1"/>
  <c r="AA370" i="1"/>
  <c r="W370" i="1"/>
  <c r="AB370" i="1"/>
  <c r="X370" i="1"/>
  <c r="Z370" i="1"/>
  <c r="AC370" i="1" l="1"/>
  <c r="V371" i="1" s="1"/>
  <c r="Y371" i="1" l="1"/>
  <c r="AA371" i="1"/>
  <c r="AB371" i="1"/>
  <c r="W371" i="1"/>
  <c r="X371" i="1"/>
  <c r="Z371" i="1"/>
  <c r="AC371" i="1" l="1"/>
  <c r="V372" i="1" s="1"/>
  <c r="Y372" i="1" l="1"/>
  <c r="W372" i="1"/>
  <c r="AB372" i="1"/>
  <c r="X372" i="1"/>
  <c r="Z372" i="1"/>
  <c r="AA372" i="1"/>
  <c r="AC372" i="1" l="1"/>
  <c r="V373" i="1" s="1"/>
  <c r="Y373" i="1" l="1"/>
  <c r="Z373" i="1"/>
  <c r="AB373" i="1"/>
  <c r="X373" i="1"/>
  <c r="W373" i="1"/>
  <c r="AA373" i="1"/>
  <c r="AC373" i="1" l="1"/>
  <c r="V374" i="1" s="1"/>
  <c r="Y374" i="1" l="1"/>
  <c r="X374" i="1"/>
  <c r="W374" i="1"/>
  <c r="Z374" i="1"/>
  <c r="AB374" i="1"/>
  <c r="AA374" i="1"/>
  <c r="AC374" i="1" l="1"/>
  <c r="V375" i="1" s="1"/>
  <c r="Y375" i="1" l="1"/>
  <c r="AA375" i="1"/>
  <c r="AB375" i="1"/>
  <c r="X375" i="1"/>
  <c r="Z375" i="1"/>
  <c r="W375" i="1"/>
  <c r="AC375" i="1" l="1"/>
  <c r="V376" i="1" s="1"/>
  <c r="Y376" i="1" l="1"/>
  <c r="AA376" i="1"/>
  <c r="X376" i="1"/>
  <c r="AB376" i="1"/>
  <c r="W376" i="1"/>
  <c r="Z376" i="1"/>
  <c r="AC376" i="1" l="1"/>
  <c r="V377" i="1" s="1"/>
  <c r="Y377" i="1" l="1"/>
  <c r="AA377" i="1"/>
  <c r="X377" i="1"/>
  <c r="Z377" i="1"/>
  <c r="W377" i="1"/>
  <c r="AB377" i="1"/>
  <c r="AC377" i="1" l="1"/>
  <c r="V378" i="1" s="1"/>
  <c r="Y378" i="1" l="1"/>
  <c r="AB378" i="1"/>
  <c r="Z378" i="1"/>
  <c r="W378" i="1"/>
  <c r="X378" i="1"/>
  <c r="AA378" i="1"/>
  <c r="AC378" i="1" l="1"/>
  <c r="AG378" i="1" l="1"/>
  <c r="V379" i="1"/>
  <c r="AB379" i="1" s="1"/>
  <c r="W379" i="1" l="1"/>
  <c r="X379" i="1"/>
  <c r="Z379" i="1"/>
  <c r="Y379" i="1"/>
  <c r="AA379" i="1"/>
  <c r="AC379" i="1" l="1"/>
  <c r="AG379" i="1" l="1"/>
  <c r="V380" i="1"/>
  <c r="AB380" i="1" s="1"/>
  <c r="X380" i="1" l="1"/>
  <c r="AA380" i="1"/>
  <c r="Y380" i="1"/>
  <c r="Z380" i="1"/>
  <c r="W380" i="1"/>
  <c r="AG380" i="1"/>
  <c r="AC380" i="1" l="1"/>
  <c r="AG381" i="1"/>
  <c r="V381" i="1" l="1"/>
  <c r="Z381" i="1" s="1"/>
  <c r="Y381" i="1" l="1"/>
  <c r="AA381" i="1"/>
  <c r="W381" i="1"/>
  <c r="X381" i="1"/>
  <c r="AB381" i="1"/>
  <c r="AC381" i="1" l="1"/>
  <c r="V382" i="1" s="1"/>
  <c r="W382" i="1" s="1"/>
  <c r="AB382" i="1" l="1"/>
  <c r="Z382" i="1"/>
  <c r="Y382" i="1"/>
  <c r="AA382" i="1"/>
  <c r="X382" i="1"/>
  <c r="AC382" i="1" l="1"/>
  <c r="V383" i="1" s="1"/>
  <c r="Z383" i="1" l="1"/>
  <c r="AB383" i="1"/>
  <c r="AA383" i="1"/>
  <c r="Y383" i="1"/>
  <c r="X383" i="1"/>
  <c r="W383" i="1"/>
  <c r="AC383" i="1" l="1"/>
  <c r="V384" i="1" s="1"/>
  <c r="Y384" i="1" s="1"/>
  <c r="W384" i="1" l="1"/>
  <c r="AA384" i="1"/>
  <c r="Z384" i="1"/>
  <c r="X384" i="1"/>
  <c r="AB384" i="1"/>
  <c r="AC384" i="1" l="1"/>
  <c r="V385" i="1" s="1"/>
  <c r="Y385" i="1" s="1"/>
  <c r="Z385" i="1" l="1"/>
  <c r="X385" i="1"/>
  <c r="AB385" i="1"/>
  <c r="W385" i="1"/>
  <c r="AA385" i="1"/>
  <c r="AC385" i="1" l="1"/>
  <c r="V386" i="1" s="1"/>
  <c r="Z386" i="1" s="1"/>
  <c r="AA386" i="1" l="1"/>
  <c r="AB386" i="1"/>
  <c r="X386" i="1"/>
  <c r="Y386" i="1"/>
  <c r="W386" i="1"/>
  <c r="AC386" i="1" l="1"/>
  <c r="V387" i="1" s="1"/>
  <c r="Y387" i="1" s="1"/>
  <c r="Z387" i="1" l="1"/>
  <c r="W387" i="1"/>
  <c r="X387" i="1"/>
  <c r="AB387" i="1"/>
  <c r="AA387" i="1"/>
  <c r="AC387" i="1" l="1"/>
  <c r="V388" i="1" s="1"/>
  <c r="Y388" i="1" s="1"/>
  <c r="AA388" i="1" l="1"/>
  <c r="X388" i="1"/>
  <c r="AB388" i="1"/>
  <c r="W388" i="1"/>
  <c r="Z388" i="1"/>
  <c r="AC388" i="1" l="1"/>
  <c r="V389" i="1" s="1"/>
  <c r="Y389" i="1" s="1"/>
  <c r="X389" i="1" l="1"/>
  <c r="Z389" i="1"/>
  <c r="AB389" i="1"/>
  <c r="W389" i="1"/>
  <c r="AA389" i="1"/>
  <c r="AC389" i="1" l="1"/>
  <c r="V390" i="1" s="1"/>
  <c r="Y390" i="1" s="1"/>
  <c r="X390" i="1" l="1"/>
  <c r="Z390" i="1"/>
  <c r="W390" i="1"/>
  <c r="AB390" i="1"/>
  <c r="AA390" i="1"/>
  <c r="AC390" i="1" l="1"/>
  <c r="V391" i="1" s="1"/>
  <c r="Y391" i="1" s="1"/>
  <c r="AB391" i="1" l="1"/>
  <c r="AA391" i="1"/>
  <c r="W391" i="1"/>
  <c r="X391" i="1"/>
  <c r="Z391" i="1"/>
  <c r="AC391" i="1" l="1"/>
  <c r="V392" i="1" s="1"/>
  <c r="Y392" i="1" s="1"/>
  <c r="W392" i="1" l="1"/>
  <c r="AB392" i="1"/>
  <c r="AA392" i="1"/>
  <c r="X392" i="1"/>
  <c r="Z392" i="1"/>
  <c r="AC392" i="1" l="1"/>
  <c r="V393" i="1" s="1"/>
  <c r="Y393" i="1" s="1"/>
  <c r="AA393" i="1" l="1"/>
  <c r="AB393" i="1"/>
  <c r="Z393" i="1"/>
  <c r="W393" i="1"/>
  <c r="X393" i="1"/>
  <c r="AC393" i="1" l="1"/>
  <c r="V394" i="1" s="1"/>
  <c r="Y394" i="1" s="1"/>
  <c r="Z394" i="1" l="1"/>
  <c r="X394" i="1"/>
  <c r="AB394" i="1"/>
  <c r="W394" i="1"/>
  <c r="AA394" i="1"/>
  <c r="AC394" i="1" s="1"/>
  <c r="V395" i="1" s="1"/>
  <c r="Y395" i="1" l="1"/>
  <c r="AA395" i="1"/>
  <c r="AB395" i="1"/>
  <c r="Z395" i="1"/>
  <c r="X395" i="1"/>
  <c r="W395" i="1"/>
  <c r="AC395" i="1" l="1"/>
  <c r="V396" i="1" s="1"/>
  <c r="Y396" i="1" l="1"/>
  <c r="X396" i="1"/>
  <c r="AB396" i="1"/>
  <c r="Z396" i="1"/>
  <c r="W396" i="1"/>
  <c r="AA396" i="1"/>
  <c r="AC396" i="1" l="1"/>
  <c r="V397" i="1" s="1"/>
  <c r="Y397" i="1" l="1"/>
  <c r="AA397" i="1"/>
  <c r="AB397" i="1"/>
  <c r="X397" i="1"/>
  <c r="W397" i="1"/>
  <c r="Z397" i="1"/>
  <c r="AC397" i="1" l="1"/>
  <c r="V398" i="1" s="1"/>
  <c r="Y398" i="1" l="1"/>
  <c r="AA398" i="1"/>
  <c r="Z398" i="1"/>
  <c r="X398" i="1"/>
  <c r="W398" i="1"/>
  <c r="AB398" i="1"/>
  <c r="AC398" i="1" l="1"/>
  <c r="V399" i="1" s="1"/>
  <c r="Y399" i="1" l="1"/>
  <c r="AA399" i="1"/>
  <c r="X399" i="1"/>
  <c r="Z399" i="1"/>
  <c r="W399" i="1"/>
  <c r="AB399" i="1"/>
  <c r="AC399" i="1" l="1"/>
  <c r="V400" i="1" s="1"/>
  <c r="AB400" i="1" l="1"/>
  <c r="Y400" i="1" l="1"/>
  <c r="X400" i="1"/>
  <c r="Z400" i="1"/>
  <c r="W400" i="1"/>
  <c r="AA400" i="1"/>
  <c r="AC400" i="1" l="1"/>
  <c r="V401" i="1" s="1"/>
  <c r="Y401" i="1" l="1"/>
  <c r="X401" i="1"/>
  <c r="W401" i="1"/>
  <c r="AB401" i="1"/>
  <c r="Z401" i="1"/>
  <c r="AA401" i="1"/>
  <c r="AC401" i="1" l="1"/>
  <c r="V402" i="1" s="1"/>
  <c r="Y402" i="1" l="1"/>
  <c r="X402" i="1"/>
  <c r="Z402" i="1"/>
  <c r="AA402" i="1"/>
  <c r="AB402" i="1"/>
  <c r="W402" i="1"/>
  <c r="AC402" i="1" l="1"/>
  <c r="V403" i="1" s="1"/>
  <c r="Y403" i="1" l="1"/>
  <c r="AB403" i="1"/>
  <c r="W403" i="1"/>
  <c r="X403" i="1"/>
  <c r="Z403" i="1"/>
  <c r="AA403" i="1"/>
  <c r="AC403" i="1" l="1"/>
  <c r="V404" i="1" s="1"/>
  <c r="AB404" i="1" l="1"/>
  <c r="Y404" i="1" l="1"/>
  <c r="AA404" i="1"/>
  <c r="W404" i="1"/>
  <c r="Z404" i="1"/>
  <c r="X404" i="1"/>
  <c r="AC404" i="1" l="1"/>
  <c r="V405" i="1" s="1"/>
  <c r="Y405" i="1" l="1"/>
  <c r="X405" i="1"/>
  <c r="AB405" i="1"/>
  <c r="AA405" i="1"/>
  <c r="Z405" i="1"/>
  <c r="W405" i="1"/>
  <c r="AC405" i="1" l="1"/>
  <c r="V406" i="1" s="1"/>
  <c r="Y406" i="1" l="1"/>
  <c r="Z406" i="1"/>
  <c r="W406" i="1"/>
  <c r="AB406" i="1"/>
  <c r="AA406" i="1"/>
  <c r="X406" i="1"/>
  <c r="AC406" i="1" l="1"/>
  <c r="V407" i="1" s="1"/>
  <c r="Y407" i="1" l="1"/>
  <c r="W407" i="1"/>
  <c r="X407" i="1"/>
  <c r="AB407" i="1"/>
  <c r="Z407" i="1"/>
  <c r="AA407" i="1"/>
  <c r="AC407" i="1" l="1"/>
  <c r="V408" i="1" s="1"/>
  <c r="Y408" i="1" l="1"/>
  <c r="AA408" i="1"/>
  <c r="AB408" i="1"/>
  <c r="Z408" i="1"/>
  <c r="X408" i="1"/>
  <c r="W408" i="1"/>
  <c r="AC408" i="1" l="1"/>
  <c r="V409" i="1" s="1"/>
  <c r="Y409" i="1" l="1"/>
  <c r="AA409" i="1"/>
  <c r="X409" i="1"/>
  <c r="Z409" i="1"/>
  <c r="W409" i="1"/>
  <c r="AB409" i="1"/>
  <c r="AC409" i="1" l="1"/>
  <c r="V410" i="1" s="1"/>
  <c r="Y410" i="1" l="1"/>
  <c r="AA410" i="1"/>
  <c r="W410" i="1"/>
  <c r="Z410" i="1"/>
  <c r="X410" i="1"/>
  <c r="AB410" i="1"/>
  <c r="AC410" i="1" l="1"/>
  <c r="V411" i="1" s="1"/>
  <c r="Y411" i="1" l="1"/>
  <c r="AB411" i="1"/>
  <c r="W411" i="1"/>
  <c r="X411" i="1"/>
  <c r="Z411" i="1"/>
  <c r="AA411" i="1"/>
  <c r="AC411" i="1" l="1"/>
  <c r="V412" i="1" s="1"/>
  <c r="Y412" i="1" l="1"/>
  <c r="AA412" i="1"/>
  <c r="W412" i="1"/>
  <c r="AB412" i="1"/>
  <c r="X412" i="1"/>
  <c r="Z412" i="1"/>
  <c r="AC412" i="1" l="1"/>
  <c r="V413" i="1" s="1"/>
  <c r="AB413" i="1" l="1"/>
  <c r="Y413" i="1" l="1"/>
  <c r="AA413" i="1"/>
  <c r="X413" i="1"/>
  <c r="Z413" i="1"/>
  <c r="W413" i="1"/>
  <c r="AC413" i="1" l="1"/>
  <c r="V414" i="1" s="1"/>
  <c r="Y414" i="1" l="1"/>
  <c r="Z414" i="1"/>
  <c r="AB414" i="1"/>
  <c r="W414" i="1"/>
  <c r="X414" i="1"/>
  <c r="AA414" i="1"/>
  <c r="AC414" i="1" l="1"/>
  <c r="V415" i="1" s="1"/>
  <c r="Y415" i="1" l="1"/>
  <c r="AB415" i="1"/>
  <c r="Z415" i="1"/>
  <c r="X415" i="1"/>
  <c r="W415" i="1"/>
  <c r="AA415" i="1"/>
  <c r="AC415" i="1" l="1"/>
  <c r="V416" i="1" s="1"/>
  <c r="Y416" i="1" l="1"/>
  <c r="W416" i="1"/>
  <c r="AB416" i="1"/>
  <c r="X416" i="1"/>
  <c r="Z416" i="1"/>
  <c r="AA416" i="1"/>
  <c r="AC416" i="1" l="1"/>
  <c r="V417" i="1" s="1"/>
  <c r="Y417" i="1" l="1"/>
  <c r="AB417" i="1"/>
  <c r="Z417" i="1"/>
  <c r="W417" i="1"/>
  <c r="X417" i="1"/>
  <c r="AA417" i="1"/>
  <c r="AC417" i="1" l="1"/>
  <c r="V418" i="1" s="1"/>
  <c r="Y418" i="1" l="1"/>
  <c r="W418" i="1"/>
  <c r="AA418" i="1"/>
  <c r="AB418" i="1"/>
  <c r="X418" i="1"/>
  <c r="Z418" i="1"/>
  <c r="AC418" i="1" l="1"/>
  <c r="V419" i="1" s="1"/>
  <c r="Y419" i="1" l="1"/>
  <c r="W419" i="1"/>
  <c r="AA419" i="1"/>
  <c r="AB419" i="1"/>
  <c r="Z419" i="1"/>
  <c r="X419" i="1"/>
  <c r="AC419" i="1" l="1"/>
  <c r="V420" i="1" s="1"/>
  <c r="Y420" i="1" l="1"/>
  <c r="AA420" i="1"/>
  <c r="AB420" i="1"/>
  <c r="W420" i="1"/>
  <c r="Z420" i="1"/>
  <c r="X420" i="1"/>
  <c r="AC420" i="1" l="1"/>
  <c r="V421" i="1" s="1"/>
  <c r="Y421" i="1" l="1"/>
  <c r="AA421" i="1"/>
  <c r="AB421" i="1"/>
  <c r="X421" i="1"/>
  <c r="W421" i="1"/>
  <c r="Z421" i="1"/>
  <c r="AC421" i="1" l="1"/>
  <c r="V422" i="1" s="1"/>
  <c r="Y422" i="1" l="1"/>
  <c r="AB422" i="1"/>
  <c r="X422" i="1"/>
  <c r="Z422" i="1"/>
  <c r="W422" i="1"/>
  <c r="AA422" i="1"/>
  <c r="AC422" i="1" l="1"/>
  <c r="V423" i="1" s="1"/>
  <c r="Y423" i="1" l="1"/>
  <c r="W423" i="1"/>
  <c r="Z423" i="1"/>
  <c r="X423" i="1"/>
  <c r="AB423" i="1"/>
  <c r="AA423" i="1"/>
  <c r="AC423" i="1" l="1"/>
  <c r="V424" i="1" s="1"/>
  <c r="Y424" i="1" l="1"/>
  <c r="AB424" i="1"/>
  <c r="Z424" i="1"/>
  <c r="X424" i="1"/>
  <c r="W424" i="1"/>
  <c r="AA424" i="1"/>
  <c r="AC424" i="1" l="1"/>
  <c r="V425" i="1" s="1"/>
  <c r="C38" i="1" l="1"/>
  <c r="C42" i="1"/>
  <c r="Y425" i="1" l="1"/>
  <c r="AB425" i="1"/>
  <c r="AA425" i="1"/>
  <c r="X425" i="1"/>
  <c r="Z425" i="1"/>
  <c r="W425" i="1"/>
  <c r="AC425" i="1" l="1"/>
  <c r="V426" i="1" s="1"/>
  <c r="Y426" i="1" l="1"/>
  <c r="W426" i="1"/>
  <c r="AB426" i="1"/>
  <c r="Z426" i="1"/>
  <c r="X426" i="1"/>
  <c r="AA426" i="1"/>
  <c r="AC426" i="1" l="1"/>
  <c r="V427" i="1" s="1"/>
  <c r="Y427" i="1" l="1"/>
  <c r="AA427" i="1"/>
  <c r="AB427" i="1"/>
  <c r="X427" i="1"/>
  <c r="W427" i="1"/>
  <c r="Z427" i="1"/>
  <c r="AC427" i="1" l="1"/>
  <c r="V428" i="1" l="1"/>
  <c r="Z428" i="1" s="1"/>
  <c r="AB428" i="1" l="1"/>
  <c r="W428" i="1"/>
  <c r="AA428" i="1"/>
  <c r="Y428" i="1"/>
  <c r="X428" i="1"/>
  <c r="AC428" i="1" l="1"/>
  <c r="V429" i="1" s="1"/>
  <c r="Y429" i="1" s="1"/>
  <c r="Z429" i="1" l="1"/>
  <c r="AB429" i="1"/>
  <c r="X429" i="1"/>
  <c r="W429" i="1"/>
  <c r="AA429" i="1"/>
  <c r="AC429" i="1" l="1"/>
  <c r="V430" i="1" s="1"/>
  <c r="Y430" i="1" s="1"/>
  <c r="X430" i="1" l="1"/>
  <c r="W430" i="1"/>
  <c r="Z430" i="1"/>
  <c r="AB430" i="1"/>
  <c r="AA430" i="1"/>
  <c r="AC430" i="1" l="1"/>
  <c r="V431" i="1" s="1"/>
  <c r="Y431" i="1" s="1"/>
  <c r="AB431" i="1" l="1"/>
  <c r="Z431" i="1"/>
  <c r="W431" i="1"/>
  <c r="X431" i="1"/>
  <c r="AA431" i="1"/>
  <c r="AC431" i="1" l="1"/>
  <c r="V432" i="1" s="1"/>
  <c r="Y432" i="1" s="1"/>
  <c r="W432" i="1" l="1"/>
  <c r="AA432" i="1"/>
  <c r="AB432" i="1"/>
  <c r="X432" i="1"/>
  <c r="Z432" i="1"/>
  <c r="AC432" i="1" l="1"/>
  <c r="V433" i="1" s="1"/>
  <c r="Y433" i="1" s="1"/>
  <c r="W433" i="1" l="1"/>
  <c r="AA433" i="1"/>
  <c r="AB433" i="1"/>
  <c r="X433" i="1"/>
  <c r="Z433" i="1"/>
  <c r="AC433" i="1" l="1"/>
  <c r="V434" i="1" s="1"/>
  <c r="Y434" i="1" s="1"/>
  <c r="AB434" i="1" l="1"/>
  <c r="AA434" i="1"/>
  <c r="W434" i="1"/>
  <c r="Z434" i="1"/>
  <c r="X434" i="1"/>
  <c r="AC434" i="1" l="1"/>
  <c r="V435" i="1" s="1"/>
  <c r="Z435" i="1" s="1"/>
  <c r="AB435" i="1"/>
  <c r="AA435" i="1" l="1"/>
  <c r="W435" i="1"/>
  <c r="Y435" i="1"/>
  <c r="X435" i="1"/>
  <c r="AC435" i="1" l="1"/>
  <c r="V436" i="1" s="1"/>
  <c r="Y436" i="1" s="1"/>
  <c r="W436" i="1" l="1"/>
  <c r="X436" i="1"/>
  <c r="AA436" i="1"/>
  <c r="AB436" i="1"/>
  <c r="Z436" i="1"/>
  <c r="AC436" i="1" l="1"/>
  <c r="V437" i="1" s="1"/>
  <c r="X437" i="1" s="1"/>
  <c r="Z437" i="1" l="1"/>
  <c r="W437" i="1"/>
  <c r="AB437" i="1"/>
  <c r="AA437" i="1"/>
  <c r="Y437" i="1"/>
  <c r="AC437" i="1" l="1"/>
  <c r="V438" i="1" s="1"/>
  <c r="Y438" i="1" s="1"/>
  <c r="Z438" i="1"/>
  <c r="AB438" i="1"/>
  <c r="X438" i="1" l="1"/>
  <c r="W438" i="1"/>
  <c r="AA438" i="1"/>
  <c r="AC438" i="1" s="1"/>
  <c r="V439" i="1" s="1"/>
  <c r="Y439" i="1" l="1"/>
  <c r="AA439" i="1"/>
  <c r="W439" i="1"/>
  <c r="Z439" i="1"/>
  <c r="X439" i="1"/>
  <c r="AB439" i="1"/>
  <c r="AC439" i="1" l="1"/>
  <c r="V440" i="1" s="1"/>
  <c r="Y440" i="1" l="1"/>
  <c r="AA440" i="1"/>
  <c r="AB440" i="1"/>
  <c r="Z440" i="1"/>
  <c r="W440" i="1"/>
  <c r="X440" i="1"/>
  <c r="AC440" i="1" l="1"/>
  <c r="V441" i="1" s="1"/>
  <c r="Y441" i="1" l="1"/>
  <c r="AA441" i="1"/>
  <c r="W441" i="1"/>
  <c r="X441" i="1"/>
  <c r="Z441" i="1"/>
  <c r="AB441" i="1"/>
  <c r="AC441" i="1" l="1"/>
  <c r="V442" i="1" s="1"/>
  <c r="Y442" i="1" l="1"/>
  <c r="AA442" i="1"/>
  <c r="X442" i="1"/>
  <c r="AB442" i="1"/>
  <c r="Z442" i="1"/>
  <c r="W442" i="1"/>
  <c r="AC442" i="1" l="1"/>
  <c r="V443" i="1" s="1"/>
  <c r="Y443" i="1" l="1"/>
  <c r="Z443" i="1"/>
  <c r="W443" i="1"/>
  <c r="X443" i="1"/>
  <c r="AB443" i="1"/>
  <c r="AA443" i="1"/>
  <c r="AC443" i="1" l="1"/>
  <c r="V444" i="1" s="1"/>
  <c r="Y444" i="1" l="1"/>
  <c r="AA444" i="1"/>
  <c r="X444" i="1"/>
  <c r="AB444" i="1"/>
  <c r="Z444" i="1"/>
  <c r="W444" i="1"/>
  <c r="AC444" i="1" l="1"/>
  <c r="V445" i="1" s="1"/>
  <c r="Y445" i="1" l="1"/>
  <c r="X445" i="1"/>
  <c r="AB445" i="1"/>
  <c r="Z445" i="1"/>
  <c r="W445" i="1"/>
  <c r="AA445" i="1"/>
  <c r="AC445" i="1" l="1"/>
  <c r="V446" i="1" s="1"/>
  <c r="Y446" i="1" l="1"/>
  <c r="AA446" i="1"/>
  <c r="AB446" i="1"/>
  <c r="W446" i="1"/>
  <c r="X446" i="1"/>
  <c r="Z446" i="1"/>
  <c r="AC446" i="1" l="1"/>
  <c r="V447" i="1" s="1"/>
  <c r="Y447" i="1" l="1"/>
  <c r="AA447" i="1"/>
  <c r="Z447" i="1"/>
  <c r="AB447" i="1"/>
  <c r="W447" i="1"/>
  <c r="X447" i="1"/>
  <c r="AC447" i="1" l="1"/>
  <c r="V448" i="1" s="1"/>
  <c r="Y448" i="1" l="1"/>
  <c r="AA448" i="1"/>
  <c r="W448" i="1"/>
  <c r="X448" i="1"/>
  <c r="Z448" i="1"/>
  <c r="AB448" i="1"/>
  <c r="AC448" i="1" l="1"/>
  <c r="V449" i="1" s="1"/>
  <c r="Y449" i="1" l="1"/>
  <c r="AA449" i="1"/>
  <c r="X449" i="1"/>
  <c r="AB449" i="1"/>
  <c r="W449" i="1"/>
  <c r="Z449" i="1"/>
  <c r="AC449" i="1" l="1"/>
  <c r="V450" i="1" s="1"/>
  <c r="Y450" i="1" l="1"/>
  <c r="AA450" i="1"/>
  <c r="Z450" i="1"/>
  <c r="AB450" i="1"/>
  <c r="W450" i="1"/>
  <c r="X450" i="1"/>
  <c r="AC450" i="1" l="1"/>
  <c r="V451" i="1" s="1"/>
  <c r="Y451" i="1" l="1"/>
  <c r="AA451" i="1"/>
  <c r="Z451" i="1"/>
  <c r="W451" i="1"/>
  <c r="AB451" i="1"/>
  <c r="X451" i="1"/>
  <c r="AC451" i="1" l="1"/>
  <c r="V452" i="1" s="1"/>
  <c r="Y452" i="1" l="1"/>
  <c r="AA452" i="1"/>
  <c r="AB452" i="1"/>
  <c r="X452" i="1"/>
  <c r="Z452" i="1"/>
  <c r="W452" i="1"/>
  <c r="AC452" i="1" l="1"/>
  <c r="V453" i="1" s="1"/>
  <c r="Y453" i="1" l="1"/>
  <c r="AB453" i="1"/>
  <c r="W453" i="1"/>
  <c r="Z453" i="1"/>
  <c r="AA453" i="1"/>
  <c r="X453" i="1"/>
  <c r="AC453" i="1" l="1"/>
  <c r="V454" i="1" s="1"/>
  <c r="Y454" i="1" l="1"/>
  <c r="AA454" i="1"/>
  <c r="AB454" i="1"/>
  <c r="W454" i="1"/>
  <c r="Z454" i="1"/>
  <c r="X454" i="1"/>
  <c r="AC454" i="1" l="1"/>
  <c r="V455" i="1" s="1"/>
  <c r="Y455" i="1" l="1"/>
  <c r="AA455" i="1"/>
  <c r="X455" i="1"/>
  <c r="AB455" i="1"/>
  <c r="Z455" i="1"/>
  <c r="W455" i="1"/>
  <c r="AC455" i="1" l="1"/>
  <c r="V456" i="1" s="1"/>
  <c r="Y456" i="1" l="1"/>
  <c r="AA456" i="1"/>
  <c r="Z456" i="1"/>
  <c r="X456" i="1"/>
  <c r="AB456" i="1"/>
  <c r="W456" i="1"/>
  <c r="AC456" i="1" l="1"/>
  <c r="V457" i="1" s="1"/>
  <c r="Y457" i="1" l="1"/>
  <c r="AA457" i="1"/>
  <c r="Z457" i="1"/>
  <c r="X457" i="1"/>
  <c r="AB457" i="1"/>
  <c r="W457" i="1"/>
  <c r="AC457" i="1" l="1"/>
  <c r="V458" i="1" s="1"/>
  <c r="AB458" i="1" l="1"/>
  <c r="Y458" i="1" l="1"/>
  <c r="AA458" i="1"/>
  <c r="Z458" i="1"/>
  <c r="X458" i="1"/>
  <c r="W458" i="1"/>
  <c r="AC458" i="1" l="1"/>
  <c r="V459" i="1" s="1"/>
  <c r="Y459" i="1" l="1"/>
  <c r="AA459" i="1"/>
  <c r="X459" i="1"/>
  <c r="Z459" i="1"/>
  <c r="AB459" i="1"/>
  <c r="W459" i="1"/>
  <c r="AC459" i="1" l="1"/>
  <c r="V460" i="1" s="1"/>
  <c r="Y460" i="1" l="1"/>
  <c r="AB460" i="1"/>
  <c r="AA460" i="1"/>
  <c r="W460" i="1"/>
  <c r="Z460" i="1"/>
  <c r="X460" i="1"/>
  <c r="AC460" i="1" l="1"/>
  <c r="V461" i="1" s="1"/>
  <c r="Y461" i="1" l="1"/>
  <c r="X461" i="1"/>
  <c r="AA461" i="1"/>
  <c r="W461" i="1"/>
  <c r="Z461" i="1"/>
  <c r="AB461" i="1"/>
  <c r="AC461" i="1" l="1"/>
  <c r="V462" i="1" s="1"/>
  <c r="AB462" i="1" l="1"/>
  <c r="X462" i="1" l="1"/>
  <c r="W462" i="1"/>
  <c r="Y462" i="1"/>
  <c r="Z462" i="1"/>
  <c r="AA462" i="1"/>
  <c r="AC462" i="1" l="1"/>
  <c r="V463" i="1" l="1"/>
  <c r="W463" i="1" s="1"/>
  <c r="AA463" i="1" l="1"/>
  <c r="Y463" i="1"/>
  <c r="Z463" i="1"/>
  <c r="X463" i="1"/>
  <c r="AB463" i="1"/>
  <c r="AC463" i="1" s="1"/>
  <c r="V464" i="1" s="1"/>
  <c r="Y464" i="1" l="1"/>
  <c r="AA464" i="1"/>
  <c r="Z464" i="1"/>
  <c r="X464" i="1"/>
  <c r="W464" i="1"/>
  <c r="AB464" i="1"/>
  <c r="AC464" i="1" l="1"/>
  <c r="V465" i="1" s="1"/>
  <c r="Y465" i="1" l="1"/>
  <c r="Z465" i="1"/>
  <c r="AB465" i="1"/>
  <c r="X465" i="1"/>
  <c r="W465" i="1"/>
  <c r="AA465" i="1"/>
  <c r="AC465" i="1" l="1"/>
  <c r="V466" i="1" s="1"/>
  <c r="Y466" i="1" l="1"/>
  <c r="AB466" i="1"/>
  <c r="X466" i="1"/>
  <c r="W466" i="1"/>
  <c r="Z466" i="1"/>
  <c r="AA466" i="1"/>
  <c r="AC466" i="1" l="1"/>
  <c r="V467" i="1" s="1"/>
  <c r="Y467" i="1" l="1"/>
  <c r="AA467" i="1"/>
  <c r="AB467" i="1"/>
  <c r="X467" i="1"/>
  <c r="W467" i="1"/>
  <c r="Z467" i="1"/>
  <c r="AC467" i="1" l="1"/>
  <c r="V468" i="1" s="1"/>
  <c r="Y468" i="1" l="1"/>
  <c r="AA468" i="1"/>
  <c r="W468" i="1"/>
  <c r="X468" i="1"/>
  <c r="Z468" i="1"/>
  <c r="AB468" i="1"/>
  <c r="AC468" i="1" l="1"/>
  <c r="V469" i="1" s="1"/>
  <c r="Y469" i="1" l="1"/>
  <c r="AA469" i="1"/>
  <c r="W469" i="1"/>
  <c r="X469" i="1"/>
  <c r="Z469" i="1"/>
  <c r="AB469" i="1"/>
  <c r="AC469" i="1" l="1"/>
  <c r="V470" i="1" s="1"/>
  <c r="Y470" i="1" l="1"/>
  <c r="AA470" i="1"/>
  <c r="AB470" i="1"/>
  <c r="W470" i="1"/>
  <c r="Z470" i="1"/>
  <c r="X470" i="1"/>
  <c r="AC470" i="1" l="1"/>
  <c r="V471" i="1" s="1"/>
  <c r="Y471" i="1" l="1"/>
  <c r="AA471" i="1"/>
  <c r="Z471" i="1"/>
  <c r="AB471" i="1"/>
  <c r="X471" i="1"/>
  <c r="W471" i="1"/>
  <c r="AC471" i="1" l="1"/>
  <c r="V472" i="1" s="1"/>
  <c r="Y472" i="1" l="1"/>
  <c r="AB472" i="1"/>
  <c r="AA472" i="1"/>
  <c r="X472" i="1"/>
  <c r="Z472" i="1"/>
  <c r="W472" i="1"/>
  <c r="AC472" i="1" l="1"/>
  <c r="V473" i="1" s="1"/>
  <c r="Y473" i="1" l="1"/>
  <c r="W473" i="1"/>
  <c r="AB473" i="1"/>
  <c r="Z473" i="1"/>
  <c r="X473" i="1"/>
  <c r="AA473" i="1"/>
  <c r="AC473" i="1" l="1"/>
  <c r="V474" i="1" s="1"/>
  <c r="Y474" i="1" l="1"/>
  <c r="W474" i="1"/>
  <c r="X474" i="1"/>
  <c r="AA474" i="1"/>
  <c r="Z474" i="1"/>
  <c r="AB474" i="1"/>
  <c r="AC474" i="1" l="1"/>
  <c r="V475" i="1" s="1"/>
  <c r="Y475" i="1" l="1"/>
  <c r="Z475" i="1"/>
  <c r="AB475" i="1"/>
  <c r="AA475" i="1"/>
  <c r="W475" i="1"/>
  <c r="X475" i="1"/>
  <c r="AC475" i="1" l="1"/>
  <c r="V476" i="1" s="1"/>
  <c r="Y476" i="1" l="1"/>
  <c r="AB476" i="1"/>
  <c r="Z476" i="1"/>
  <c r="X476" i="1"/>
  <c r="AA476" i="1"/>
  <c r="W476" i="1"/>
  <c r="AC476" i="1" l="1"/>
  <c r="V477" i="1" s="1"/>
  <c r="Y477" i="1" l="1"/>
  <c r="AA477" i="1"/>
  <c r="Z477" i="1"/>
  <c r="W477" i="1"/>
  <c r="X477" i="1"/>
  <c r="AB477" i="1"/>
  <c r="AC477" i="1" l="1"/>
  <c r="V478" i="1" s="1"/>
  <c r="Y478" i="1" l="1"/>
  <c r="X478" i="1"/>
  <c r="W478" i="1"/>
  <c r="AB478" i="1"/>
  <c r="Z478" i="1"/>
  <c r="AA478" i="1"/>
  <c r="AC478" i="1" l="1"/>
  <c r="V479" i="1" s="1"/>
  <c r="Y479" i="1" l="1"/>
  <c r="AA479" i="1"/>
  <c r="W479" i="1"/>
  <c r="X479" i="1"/>
  <c r="Z479" i="1"/>
  <c r="AB479" i="1"/>
  <c r="AC479" i="1" l="1"/>
  <c r="V480" i="1" s="1"/>
  <c r="Y480" i="1" l="1"/>
  <c r="AA480" i="1"/>
  <c r="X480" i="1"/>
  <c r="Z480" i="1"/>
  <c r="W480" i="1"/>
  <c r="AB480" i="1"/>
  <c r="AC480" i="1" l="1"/>
  <c r="V481" i="1" s="1"/>
  <c r="Y481" i="1" l="1"/>
  <c r="AA481" i="1"/>
  <c r="Z481" i="1"/>
  <c r="W481" i="1"/>
  <c r="X481" i="1"/>
  <c r="AB481" i="1"/>
  <c r="AC481" i="1" l="1"/>
  <c r="V482" i="1" s="1"/>
  <c r="Y482" i="1" l="1"/>
  <c r="AB482" i="1"/>
  <c r="W482" i="1"/>
  <c r="X482" i="1"/>
  <c r="Z482" i="1"/>
  <c r="AA482" i="1"/>
  <c r="AC482" i="1" l="1"/>
  <c r="V483" i="1" s="1"/>
  <c r="Y483" i="1" l="1"/>
  <c r="X483" i="1"/>
  <c r="W483" i="1"/>
  <c r="Z483" i="1"/>
  <c r="AA483" i="1"/>
  <c r="AB483" i="1"/>
  <c r="AC483" i="1" l="1"/>
  <c r="V484" i="1" s="1"/>
  <c r="Y484" i="1" l="1"/>
  <c r="X484" i="1"/>
  <c r="AB484" i="1"/>
  <c r="W484" i="1"/>
  <c r="Z484" i="1"/>
  <c r="AA484" i="1"/>
  <c r="AC484" i="1" l="1"/>
  <c r="V485" i="1" s="1"/>
  <c r="Y485" i="1" l="1"/>
  <c r="AB485" i="1"/>
  <c r="X485" i="1"/>
  <c r="W485" i="1"/>
  <c r="Z485" i="1"/>
  <c r="AA485" i="1"/>
  <c r="AC485" i="1" l="1"/>
  <c r="V486" i="1" s="1"/>
  <c r="Y486" i="1" l="1"/>
  <c r="AA486" i="1"/>
  <c r="Z486" i="1"/>
  <c r="W486" i="1"/>
  <c r="X486" i="1"/>
  <c r="AB486" i="1"/>
  <c r="AC486" i="1" l="1"/>
  <c r="V487" i="1" s="1"/>
  <c r="Y487" i="1" l="1"/>
  <c r="Z487" i="1"/>
  <c r="AA487" i="1"/>
  <c r="W487" i="1"/>
  <c r="AB487" i="1"/>
  <c r="X487" i="1"/>
  <c r="AC487" i="1" l="1"/>
  <c r="V488" i="1" s="1"/>
  <c r="Y488" i="1" l="1"/>
  <c r="AB488" i="1"/>
  <c r="Z488" i="1"/>
  <c r="X488" i="1"/>
  <c r="W488" i="1"/>
  <c r="AA488" i="1"/>
  <c r="AC488" i="1" l="1"/>
  <c r="V489" i="1" s="1"/>
  <c r="Y489" i="1" l="1"/>
  <c r="W489" i="1"/>
  <c r="AB489" i="1"/>
  <c r="Z489" i="1"/>
  <c r="X489" i="1"/>
  <c r="AA489" i="1"/>
  <c r="AC489" i="1" l="1"/>
  <c r="V490" i="1" s="1"/>
  <c r="Y490" i="1" l="1"/>
  <c r="AA490" i="1"/>
  <c r="W490" i="1"/>
  <c r="AB490" i="1"/>
  <c r="X490" i="1"/>
  <c r="Z490" i="1"/>
  <c r="AC490" i="1" l="1"/>
  <c r="V491" i="1" s="1"/>
  <c r="Y491" i="1" l="1"/>
  <c r="AA491" i="1"/>
  <c r="W491" i="1"/>
  <c r="Z491" i="1"/>
  <c r="AB491" i="1"/>
  <c r="X491" i="1"/>
  <c r="AC491" i="1" l="1"/>
  <c r="V492" i="1" s="1"/>
  <c r="Y492" i="1" l="1"/>
  <c r="AA492" i="1"/>
  <c r="W492" i="1"/>
  <c r="AB492" i="1"/>
  <c r="Z492" i="1"/>
  <c r="X492" i="1"/>
  <c r="AC492" i="1" l="1"/>
  <c r="V493" i="1" s="1"/>
  <c r="Y493" i="1" l="1"/>
  <c r="AA493" i="1"/>
  <c r="W493" i="1"/>
  <c r="Z493" i="1"/>
  <c r="X493" i="1"/>
  <c r="AB493" i="1"/>
  <c r="AC493" i="1" l="1"/>
  <c r="V494" i="1" l="1"/>
  <c r="AB494" i="1" s="1"/>
  <c r="AA494" i="1" l="1"/>
  <c r="X494" i="1"/>
  <c r="W494" i="1"/>
  <c r="Y494" i="1"/>
  <c r="Z494" i="1"/>
  <c r="AC494" i="1" l="1"/>
  <c r="V495" i="1" s="1"/>
  <c r="Y495" i="1" s="1"/>
  <c r="W495" i="1" l="1"/>
  <c r="AB495" i="1"/>
  <c r="X495" i="1"/>
  <c r="Z495" i="1"/>
  <c r="AA495" i="1"/>
  <c r="AC495" i="1" l="1"/>
  <c r="V496" i="1" s="1"/>
  <c r="Y496" i="1" s="1"/>
  <c r="AA496" i="1" l="1"/>
  <c r="X496" i="1"/>
  <c r="AB496" i="1"/>
  <c r="Z496" i="1"/>
  <c r="W496" i="1"/>
  <c r="AC496" i="1" l="1"/>
  <c r="V497" i="1" s="1"/>
  <c r="AB497" i="1" s="1"/>
  <c r="Y497" i="1" l="1"/>
  <c r="AA497" i="1"/>
  <c r="W497" i="1"/>
  <c r="X497" i="1"/>
  <c r="Z497" i="1"/>
  <c r="AC497" i="1" l="1"/>
  <c r="V498" i="1" s="1"/>
  <c r="X498" i="1" s="1"/>
  <c r="AA498" i="1" l="1"/>
  <c r="AB498" i="1"/>
  <c r="W498" i="1"/>
  <c r="Y498" i="1"/>
  <c r="Z498" i="1"/>
  <c r="AC498" i="1" l="1"/>
  <c r="V499" i="1" s="1"/>
  <c r="Y499" i="1" s="1"/>
  <c r="X499" i="1" l="1"/>
  <c r="W499" i="1"/>
  <c r="Z499" i="1"/>
  <c r="AB499" i="1"/>
  <c r="AA499" i="1"/>
  <c r="AC499" i="1" l="1"/>
  <c r="V500" i="1" s="1"/>
  <c r="AB500" i="1" s="1"/>
  <c r="Y500" i="1" l="1"/>
  <c r="AA500" i="1"/>
  <c r="X500" i="1"/>
  <c r="W500" i="1"/>
  <c r="Z500" i="1"/>
  <c r="AC500" i="1" l="1"/>
  <c r="V501" i="1" s="1"/>
  <c r="Y501" i="1" l="1"/>
  <c r="AB501" i="1"/>
  <c r="X501" i="1"/>
  <c r="W501" i="1"/>
  <c r="Z501" i="1"/>
  <c r="AA501" i="1"/>
  <c r="AC501" i="1" l="1"/>
  <c r="V502" i="1" s="1"/>
  <c r="W502" i="1" l="1"/>
  <c r="X502" i="1" l="1"/>
  <c r="Z502" i="1"/>
  <c r="AB502" i="1"/>
  <c r="Y502" i="1"/>
  <c r="AA502" i="1"/>
  <c r="AC502" i="1" l="1"/>
  <c r="V503" i="1" s="1"/>
  <c r="Y503" i="1" l="1"/>
  <c r="W503" i="1"/>
  <c r="AA503" i="1"/>
  <c r="X503" i="1"/>
  <c r="Z503" i="1"/>
  <c r="AB503" i="1"/>
  <c r="AC503" i="1" l="1"/>
  <c r="V504" i="1" s="1"/>
  <c r="Y504" i="1" l="1"/>
  <c r="W504" i="1"/>
  <c r="X504" i="1"/>
  <c r="Z504" i="1"/>
  <c r="AB504" i="1"/>
  <c r="AA504" i="1"/>
  <c r="AC504" i="1" l="1"/>
  <c r="V505" i="1" s="1"/>
  <c r="Y505" i="1" l="1"/>
  <c r="AA505" i="1"/>
  <c r="X505" i="1"/>
  <c r="W505" i="1"/>
  <c r="Z505" i="1"/>
  <c r="AB505" i="1"/>
  <c r="AC505" i="1" l="1"/>
  <c r="V506" i="1" s="1"/>
  <c r="Y506" i="1" l="1"/>
  <c r="Z506" i="1"/>
  <c r="W506" i="1"/>
  <c r="AB506" i="1"/>
  <c r="X506" i="1"/>
  <c r="AA506" i="1"/>
  <c r="AC506" i="1" l="1"/>
  <c r="V507" i="1" s="1"/>
  <c r="Y507" i="1" l="1"/>
  <c r="AA507" i="1"/>
  <c r="AB507" i="1"/>
  <c r="X507" i="1"/>
  <c r="W507" i="1"/>
  <c r="Z507" i="1"/>
  <c r="AC507" i="1" l="1"/>
  <c r="V508" i="1" s="1"/>
  <c r="Y508" i="1" l="1"/>
  <c r="W508" i="1"/>
  <c r="AA508" i="1"/>
  <c r="AB508" i="1"/>
  <c r="X508" i="1"/>
  <c r="Z508" i="1"/>
  <c r="AC508" i="1" l="1"/>
  <c r="V509" i="1" s="1"/>
  <c r="Y509" i="1" l="1"/>
  <c r="AB509" i="1"/>
  <c r="W509" i="1"/>
  <c r="Z509" i="1"/>
  <c r="X509" i="1"/>
  <c r="AA509" i="1"/>
  <c r="AC509" i="1" l="1"/>
  <c r="V510" i="1" s="1"/>
  <c r="Y510" i="1" l="1"/>
  <c r="W510" i="1"/>
  <c r="AA510" i="1"/>
  <c r="AB510" i="1"/>
  <c r="X510" i="1"/>
  <c r="Z510" i="1"/>
  <c r="AC510" i="1" l="1"/>
  <c r="V511" i="1" s="1"/>
  <c r="Y511" i="1" l="1"/>
  <c r="Z511" i="1"/>
  <c r="AB511" i="1"/>
  <c r="X511" i="1"/>
  <c r="W511" i="1"/>
  <c r="AA511" i="1"/>
  <c r="AC511" i="1" l="1"/>
  <c r="V512" i="1" l="1"/>
  <c r="X512" i="1" s="1"/>
  <c r="AB512" i="1" l="1"/>
  <c r="Y512" i="1"/>
  <c r="AA512" i="1"/>
  <c r="W512" i="1"/>
  <c r="Z512" i="1"/>
  <c r="AC512" i="1" l="1"/>
  <c r="V513" i="1" s="1"/>
  <c r="Z513" i="1" l="1"/>
  <c r="AB513" i="1"/>
  <c r="X513" i="1"/>
  <c r="AA513" i="1"/>
  <c r="Y513" i="1"/>
  <c r="W513" i="1"/>
  <c r="AC513" i="1" l="1"/>
  <c r="V514" i="1" s="1"/>
  <c r="AB514" i="1" l="1"/>
  <c r="Y514" i="1"/>
  <c r="AA514" i="1"/>
  <c r="X514" i="1"/>
  <c r="W514" i="1"/>
  <c r="Z514" i="1"/>
  <c r="AC514" i="1" l="1"/>
  <c r="V515" i="1" s="1"/>
  <c r="AA515" i="1" s="1"/>
  <c r="Y515" i="1" l="1"/>
  <c r="X515" i="1"/>
  <c r="W515" i="1"/>
  <c r="AB515" i="1"/>
  <c r="Z515" i="1"/>
  <c r="AC515" i="1" l="1"/>
  <c r="V516" i="1" l="1"/>
  <c r="AA516" i="1" s="1"/>
  <c r="Y516" i="1" l="1"/>
  <c r="Z516" i="1"/>
  <c r="AB516" i="1"/>
  <c r="X516" i="1"/>
  <c r="W516" i="1"/>
  <c r="AC516" i="1" l="1"/>
  <c r="V517" i="1" l="1"/>
  <c r="Y517" i="1" l="1"/>
  <c r="AA517" i="1"/>
  <c r="AB517" i="1"/>
  <c r="Z517" i="1"/>
  <c r="X517" i="1"/>
  <c r="W517" i="1"/>
  <c r="AC517" i="1" l="1"/>
  <c r="V518" i="1" s="1"/>
  <c r="AA518" i="1" s="1"/>
  <c r="Y518" i="1" l="1"/>
  <c r="W518" i="1"/>
  <c r="X518" i="1"/>
  <c r="Z518" i="1"/>
  <c r="AB518" i="1"/>
  <c r="AC518" i="1" l="1"/>
  <c r="V519" i="1" l="1"/>
  <c r="AA519" i="1" s="1"/>
  <c r="Y519" i="1" l="1"/>
  <c r="Z519" i="1"/>
  <c r="W519" i="1"/>
  <c r="AB519" i="1"/>
  <c r="X519" i="1"/>
  <c r="AC519" i="1" l="1"/>
  <c r="V520" i="1" s="1"/>
  <c r="AA520" i="1" s="1"/>
  <c r="Y520" i="1" l="1"/>
  <c r="X520" i="1"/>
  <c r="W520" i="1"/>
  <c r="AB520" i="1"/>
  <c r="Z520" i="1"/>
  <c r="AC520" i="1" l="1"/>
  <c r="V521" i="1" s="1"/>
  <c r="AA521" i="1" s="1"/>
  <c r="Y521" i="1" l="1"/>
  <c r="AB521" i="1"/>
  <c r="Z521" i="1"/>
  <c r="W521" i="1"/>
  <c r="X521" i="1"/>
  <c r="AC521" i="1" l="1"/>
  <c r="V522" i="1" s="1"/>
  <c r="AB522" i="1" s="1"/>
  <c r="Y522" i="1" l="1"/>
  <c r="AA522" i="1"/>
  <c r="X522" i="1"/>
  <c r="W522" i="1"/>
  <c r="Z522" i="1"/>
  <c r="AC522" i="1" l="1"/>
  <c r="V523" i="1" s="1"/>
  <c r="AA523" i="1" s="1"/>
  <c r="Y523" i="1" l="1"/>
  <c r="W523" i="1"/>
  <c r="AB523" i="1"/>
  <c r="Z523" i="1"/>
  <c r="X523" i="1"/>
  <c r="AC523" i="1" l="1"/>
  <c r="V524" i="1" s="1"/>
  <c r="AA524" i="1" s="1"/>
  <c r="Y524" i="1" l="1"/>
  <c r="Z524" i="1"/>
  <c r="AB524" i="1"/>
  <c r="X524" i="1"/>
  <c r="W524" i="1"/>
  <c r="AC524" i="1" l="1"/>
  <c r="V525" i="1" l="1"/>
  <c r="AA525" i="1" s="1"/>
  <c r="Y525" i="1" l="1"/>
  <c r="W525" i="1"/>
  <c r="X525" i="1"/>
  <c r="AB525" i="1"/>
  <c r="Z525" i="1"/>
  <c r="AC525" i="1" l="1"/>
  <c r="V526" i="1" s="1"/>
  <c r="AA526" i="1" s="1"/>
  <c r="Y526" i="1" l="1"/>
  <c r="W526" i="1"/>
  <c r="X526" i="1"/>
  <c r="Z526" i="1"/>
  <c r="AB526" i="1"/>
  <c r="AC526" i="1" l="1"/>
  <c r="V527" i="1" s="1"/>
  <c r="AA527" i="1" s="1"/>
  <c r="Y527" i="1" l="1"/>
  <c r="W527" i="1"/>
  <c r="X527" i="1"/>
  <c r="AB527" i="1"/>
  <c r="Z527" i="1"/>
  <c r="AC527" i="1" l="1"/>
  <c r="V528" i="1" s="1"/>
  <c r="X528" i="1" s="1"/>
  <c r="AA528" i="1" l="1"/>
  <c r="Y528" i="1"/>
  <c r="AB528" i="1"/>
  <c r="W528" i="1"/>
  <c r="Z528" i="1"/>
  <c r="AC528" i="1" l="1"/>
  <c r="V529" i="1" s="1"/>
  <c r="W529" i="1" s="1"/>
  <c r="AB529" i="1" l="1"/>
  <c r="Y529" i="1"/>
  <c r="AA529" i="1"/>
  <c r="X529" i="1"/>
  <c r="Z529" i="1"/>
  <c r="AC529" i="1" l="1"/>
  <c r="V530" i="1" s="1"/>
  <c r="Y530" i="1" s="1"/>
  <c r="Z530" i="1" l="1"/>
  <c r="W530" i="1"/>
  <c r="AB530" i="1"/>
  <c r="X530" i="1"/>
  <c r="AA530" i="1"/>
  <c r="AC530" i="1" l="1"/>
  <c r="V531" i="1" s="1"/>
  <c r="AA531" i="1" s="1"/>
  <c r="Z531" i="1" l="1"/>
  <c r="AB531" i="1"/>
  <c r="W531" i="1"/>
  <c r="X531" i="1"/>
  <c r="Y531" i="1"/>
  <c r="AC531" i="1" l="1"/>
  <c r="V532" i="1" s="1"/>
  <c r="AA532" i="1" s="1"/>
  <c r="W532" i="1" l="1"/>
  <c r="X532" i="1"/>
  <c r="AB532" i="1"/>
  <c r="Z532" i="1"/>
  <c r="Y532" i="1"/>
  <c r="AC532" i="1" l="1"/>
  <c r="V533" i="1" s="1"/>
  <c r="AA533" i="1" l="1"/>
  <c r="Y533" i="1"/>
  <c r="Z533" i="1"/>
  <c r="AB533" i="1"/>
  <c r="X533" i="1"/>
  <c r="W533" i="1"/>
  <c r="AC533" i="1" l="1"/>
  <c r="V534" i="1" s="1"/>
  <c r="W534" i="1" s="1"/>
  <c r="Y534" i="1" l="1"/>
  <c r="Z534" i="1"/>
  <c r="AB534" i="1"/>
  <c r="AA534" i="1"/>
  <c r="X534" i="1"/>
  <c r="AC534" i="1" l="1"/>
  <c r="V535" i="1" s="1"/>
  <c r="Y535" i="1" s="1"/>
  <c r="AB535" i="1" l="1"/>
  <c r="Z535" i="1"/>
  <c r="AA535" i="1"/>
  <c r="W535" i="1"/>
  <c r="X535" i="1"/>
  <c r="AC535" i="1" l="1"/>
  <c r="V536" i="1" s="1"/>
  <c r="AA536" i="1" l="1"/>
  <c r="Y536" i="1"/>
  <c r="Z536" i="1"/>
  <c r="X536" i="1"/>
  <c r="W536" i="1"/>
  <c r="AB536" i="1"/>
  <c r="AC536" i="1" l="1"/>
  <c r="V537" i="1" s="1"/>
  <c r="Y537" i="1" s="1"/>
  <c r="AA537" i="1" l="1"/>
  <c r="X537" i="1"/>
  <c r="AB537" i="1"/>
  <c r="Z537" i="1"/>
  <c r="W537" i="1"/>
  <c r="AC537" i="1" l="1"/>
  <c r="V538" i="1" s="1"/>
  <c r="Y538" i="1" s="1"/>
  <c r="AA538" i="1" l="1"/>
  <c r="AB538" i="1"/>
  <c r="X538" i="1"/>
  <c r="Z538" i="1"/>
  <c r="W538" i="1"/>
  <c r="AC538" i="1" l="1"/>
  <c r="V539" i="1" s="1"/>
  <c r="Y539" i="1" s="1"/>
  <c r="AA539" i="1" l="1"/>
  <c r="X539" i="1"/>
  <c r="W539" i="1"/>
  <c r="Z539" i="1"/>
  <c r="AB539" i="1"/>
  <c r="AC539" i="1" l="1"/>
  <c r="V540" i="1" s="1"/>
  <c r="Y540" i="1" s="1"/>
  <c r="AA540" i="1" l="1"/>
  <c r="W540" i="1"/>
  <c r="X540" i="1"/>
  <c r="Z540" i="1"/>
  <c r="AB540" i="1"/>
  <c r="AC540" i="1" l="1"/>
  <c r="V541" i="1" l="1"/>
  <c r="Y541" i="1" l="1"/>
  <c r="AA541" i="1"/>
  <c r="AB541" i="1"/>
  <c r="W541" i="1"/>
  <c r="Z541" i="1"/>
  <c r="X541" i="1"/>
  <c r="AC541" i="1" l="1"/>
  <c r="V542" i="1" l="1"/>
  <c r="AA542" i="1" l="1"/>
  <c r="Y542" i="1"/>
  <c r="X542" i="1"/>
  <c r="AB542" i="1"/>
  <c r="W542" i="1"/>
  <c r="Z542" i="1"/>
  <c r="AC542" i="1" l="1"/>
  <c r="V543" i="1" s="1"/>
  <c r="Y543" i="1" s="1"/>
  <c r="AA543" i="1" l="1"/>
  <c r="Z543" i="1"/>
  <c r="X543" i="1"/>
  <c r="AB543" i="1"/>
  <c r="W543" i="1"/>
  <c r="AC543" i="1" l="1"/>
  <c r="V544" i="1" s="1"/>
  <c r="AA544" i="1" s="1"/>
  <c r="Y544" i="1" l="1"/>
  <c r="AB544" i="1"/>
  <c r="X544" i="1"/>
  <c r="W544" i="1"/>
  <c r="Z544" i="1"/>
  <c r="AC544" i="1" l="1"/>
  <c r="V545" i="1" s="1"/>
  <c r="AA545" i="1" s="1"/>
  <c r="Y545" i="1" l="1"/>
  <c r="Z545" i="1"/>
  <c r="X545" i="1"/>
  <c r="W545" i="1"/>
  <c r="AB545" i="1"/>
  <c r="AC545" i="1" l="1"/>
  <c r="V546" i="1" l="1"/>
  <c r="AA546" i="1" s="1"/>
  <c r="Y546" i="1" l="1"/>
  <c r="AB546" i="1"/>
  <c r="X546" i="1"/>
  <c r="Z546" i="1"/>
  <c r="W546" i="1"/>
  <c r="AC546" i="1" l="1"/>
  <c r="V547" i="1" s="1"/>
  <c r="AA547" i="1" s="1"/>
  <c r="Y547" i="1" l="1"/>
  <c r="X547" i="1"/>
  <c r="W547" i="1"/>
  <c r="Z547" i="1"/>
  <c r="AB547" i="1"/>
  <c r="AC547" i="1" l="1"/>
  <c r="V548" i="1" s="1"/>
  <c r="Y548" i="1" s="1"/>
  <c r="AG375" i="1"/>
  <c r="C37" i="1"/>
  <c r="AA548" i="1" l="1"/>
  <c r="Z548" i="1"/>
  <c r="W548" i="1"/>
  <c r="AB548" i="1"/>
  <c r="X548" i="1"/>
  <c r="AC548" i="1" l="1"/>
  <c r="V549" i="1" s="1"/>
  <c r="AA549" i="1" s="1"/>
  <c r="Y549" i="1" l="1"/>
  <c r="W549" i="1"/>
  <c r="X549" i="1"/>
  <c r="AB549" i="1"/>
  <c r="Z549" i="1"/>
  <c r="AC549" i="1" l="1"/>
  <c r="V550" i="1" s="1"/>
  <c r="Y550" i="1" s="1"/>
  <c r="AA550" i="1" l="1"/>
  <c r="W550" i="1"/>
  <c r="AB550" i="1"/>
  <c r="Z550" i="1"/>
  <c r="X550" i="1"/>
  <c r="AC550" i="1" l="1"/>
  <c r="V551" i="1" s="1"/>
  <c r="Y551" i="1" s="1"/>
  <c r="AA551" i="1" l="1"/>
  <c r="AB551" i="1"/>
  <c r="Z551" i="1"/>
  <c r="X551" i="1"/>
  <c r="W551" i="1"/>
  <c r="AC551" i="1" l="1"/>
  <c r="V552" i="1" s="1"/>
  <c r="Y552" i="1" s="1"/>
  <c r="AA552" i="1" l="1"/>
  <c r="AB552" i="1"/>
  <c r="W552" i="1"/>
  <c r="Z552" i="1"/>
  <c r="X552" i="1"/>
  <c r="AC552" i="1" l="1"/>
  <c r="V553" i="1" s="1"/>
  <c r="AA553" i="1" s="1"/>
  <c r="Y553" i="1" l="1"/>
  <c r="W553" i="1"/>
  <c r="AB553" i="1"/>
  <c r="Z553" i="1"/>
  <c r="X553" i="1"/>
  <c r="AC553" i="1" l="1"/>
  <c r="V554" i="1" s="1"/>
  <c r="AA554" i="1" s="1"/>
  <c r="Y554" i="1" l="1"/>
  <c r="W554" i="1"/>
  <c r="Z554" i="1"/>
  <c r="AB554" i="1"/>
  <c r="X554" i="1"/>
  <c r="AC554" i="1" l="1"/>
  <c r="V555" i="1" s="1"/>
  <c r="Y555" i="1" s="1"/>
  <c r="AA555" i="1" l="1"/>
  <c r="X555" i="1"/>
  <c r="AB555" i="1"/>
  <c r="W555" i="1"/>
  <c r="Z555" i="1"/>
  <c r="AC555" i="1" l="1"/>
  <c r="V556" i="1" s="1"/>
  <c r="AA556" i="1" s="1"/>
  <c r="Y556" i="1" l="1"/>
  <c r="Z556" i="1"/>
  <c r="W556" i="1"/>
  <c r="AB556" i="1"/>
  <c r="X556" i="1"/>
  <c r="AC556" i="1" l="1"/>
  <c r="V557" i="1" s="1"/>
  <c r="Y557" i="1" s="1"/>
  <c r="AA557" i="1" l="1"/>
  <c r="Z557" i="1"/>
  <c r="AB557" i="1"/>
  <c r="X557" i="1"/>
  <c r="W557" i="1"/>
  <c r="AC557" i="1" l="1"/>
  <c r="V558" i="1" s="1"/>
  <c r="AA558" i="1" s="1"/>
  <c r="Y558" i="1" l="1"/>
  <c r="W558" i="1"/>
  <c r="AB558" i="1"/>
  <c r="Z558" i="1"/>
  <c r="X558" i="1"/>
  <c r="AC558" i="1" l="1"/>
  <c r="V559" i="1" s="1"/>
  <c r="AA559" i="1" s="1"/>
  <c r="Y559" i="1" l="1"/>
  <c r="AB559" i="1"/>
  <c r="X559" i="1"/>
  <c r="W559" i="1"/>
  <c r="Z559" i="1"/>
  <c r="AC559" i="1" l="1"/>
  <c r="V560" i="1" s="1"/>
  <c r="Y560" i="1" s="1"/>
  <c r="AA560" i="1" l="1"/>
  <c r="Z560" i="1"/>
  <c r="AB560" i="1"/>
  <c r="W560" i="1"/>
  <c r="X560" i="1"/>
  <c r="AC560" i="1" l="1"/>
  <c r="V561" i="1" s="1"/>
  <c r="AA561" i="1" l="1"/>
  <c r="Y561" i="1"/>
  <c r="Z561" i="1"/>
  <c r="W561" i="1"/>
  <c r="X561" i="1"/>
  <c r="AB561" i="1"/>
  <c r="AC561" i="1" l="1"/>
  <c r="V562" i="1" l="1"/>
  <c r="AA562" i="1" l="1"/>
  <c r="Y562" i="1"/>
  <c r="AB562" i="1"/>
  <c r="W562" i="1"/>
  <c r="X562" i="1"/>
  <c r="Z562" i="1"/>
  <c r="AC562" i="1" l="1"/>
  <c r="V563" i="1" s="1"/>
  <c r="AA563" i="1" s="1"/>
  <c r="Y563" i="1" l="1"/>
  <c r="AB563" i="1"/>
  <c r="X563" i="1"/>
  <c r="W563" i="1"/>
  <c r="Z563" i="1"/>
  <c r="AC563" i="1" l="1"/>
  <c r="V564" i="1" s="1"/>
  <c r="AA564" i="1" s="1"/>
  <c r="Y564" i="1" l="1"/>
  <c r="X564" i="1"/>
  <c r="AB564" i="1"/>
  <c r="Z564" i="1"/>
  <c r="W564" i="1"/>
  <c r="AC564" i="1" l="1"/>
  <c r="V565" i="1" s="1"/>
  <c r="Y565" i="1" s="1"/>
  <c r="AA565" i="1" l="1"/>
  <c r="Z565" i="1"/>
  <c r="AB565" i="1"/>
  <c r="X565" i="1"/>
  <c r="W565" i="1"/>
  <c r="AC565" i="1" l="1"/>
  <c r="V566" i="1" s="1"/>
  <c r="AA566" i="1" s="1"/>
  <c r="Y566" i="1" l="1"/>
  <c r="Z566" i="1"/>
  <c r="W566" i="1"/>
  <c r="X566" i="1"/>
  <c r="AB566" i="1"/>
  <c r="AC566" i="1" l="1"/>
  <c r="V567" i="1" s="1"/>
  <c r="AA567" i="1" s="1"/>
  <c r="Y567" i="1" l="1"/>
  <c r="AB567" i="1"/>
  <c r="X567" i="1"/>
  <c r="W567" i="1"/>
  <c r="Z567" i="1"/>
  <c r="AC567" i="1" l="1"/>
  <c r="V568" i="1" s="1"/>
  <c r="Y568" i="1" s="1"/>
  <c r="AA568" i="1" l="1"/>
  <c r="W568" i="1"/>
  <c r="AB568" i="1"/>
  <c r="X568" i="1"/>
  <c r="Z568" i="1"/>
  <c r="AC568" i="1" l="1"/>
  <c r="V569" i="1" s="1"/>
  <c r="Y569" i="1" s="1"/>
  <c r="AA569" i="1" l="1"/>
  <c r="AB569" i="1"/>
  <c r="W569" i="1"/>
  <c r="Z569" i="1"/>
  <c r="X569" i="1"/>
  <c r="AC569" i="1" l="1"/>
  <c r="V570" i="1" l="1"/>
  <c r="Y570" i="1" l="1"/>
  <c r="AA570" i="1"/>
  <c r="W570" i="1"/>
  <c r="Z570" i="1"/>
  <c r="AB570" i="1"/>
  <c r="X570" i="1"/>
  <c r="AC570" i="1" l="1"/>
  <c r="V571" i="1" s="1"/>
  <c r="AA571" i="1" s="1"/>
  <c r="Y571" i="1" l="1"/>
  <c r="Z571" i="1"/>
  <c r="W571" i="1"/>
  <c r="AB571" i="1"/>
  <c r="X571" i="1"/>
  <c r="AC571" i="1" l="1"/>
  <c r="V572" i="1" s="1"/>
  <c r="AA572" i="1" s="1"/>
  <c r="Y572" i="1" l="1"/>
  <c r="Z572" i="1"/>
  <c r="W572" i="1"/>
  <c r="AB572" i="1"/>
  <c r="X572" i="1"/>
  <c r="AC572" i="1" l="1"/>
  <c r="V573" i="1" s="1"/>
  <c r="AA573" i="1" s="1"/>
  <c r="Y573" i="1" l="1"/>
  <c r="Z573" i="1"/>
  <c r="X573" i="1"/>
  <c r="AB573" i="1"/>
  <c r="W573" i="1"/>
  <c r="AC573" i="1" l="1"/>
  <c r="V574" i="1" s="1"/>
  <c r="Y574" i="1" s="1"/>
  <c r="AA574" i="1" l="1"/>
  <c r="AB574" i="1"/>
  <c r="Z574" i="1"/>
  <c r="W574" i="1"/>
  <c r="X574" i="1"/>
  <c r="AC574" i="1" l="1"/>
  <c r="V575" i="1" s="1"/>
  <c r="AA575" i="1" s="1"/>
  <c r="Y575" i="1" l="1"/>
  <c r="X575" i="1"/>
  <c r="Z575" i="1"/>
  <c r="AB575" i="1"/>
  <c r="W575" i="1"/>
  <c r="AC575" i="1" l="1"/>
  <c r="V576" i="1" s="1"/>
  <c r="Y576" i="1" s="1"/>
  <c r="AA576" i="1" l="1"/>
  <c r="Z576" i="1"/>
  <c r="AB576" i="1"/>
  <c r="X576" i="1"/>
  <c r="W576" i="1"/>
  <c r="AC576" i="1" l="1"/>
  <c r="V577" i="1" s="1"/>
  <c r="AA577" i="1" s="1"/>
  <c r="Y577" i="1" l="1"/>
  <c r="AB577" i="1"/>
  <c r="Z577" i="1"/>
  <c r="W577" i="1"/>
  <c r="X577" i="1"/>
  <c r="AC577" i="1" l="1"/>
  <c r="V578" i="1" s="1"/>
  <c r="Y578" i="1" s="1"/>
  <c r="AA578" i="1" l="1"/>
  <c r="X578" i="1"/>
  <c r="Z578" i="1"/>
  <c r="AB578" i="1"/>
  <c r="W578" i="1"/>
  <c r="AC578" i="1" l="1"/>
  <c r="V579" i="1" s="1"/>
  <c r="Z579" i="1" s="1"/>
  <c r="AA579" i="1" l="1"/>
  <c r="AB579" i="1"/>
  <c r="Y579" i="1"/>
  <c r="W579" i="1"/>
  <c r="X579" i="1"/>
  <c r="AC579" i="1" l="1"/>
  <c r="V580" i="1" s="1"/>
  <c r="AA580" i="1" s="1"/>
  <c r="AB580" i="1" l="1"/>
  <c r="X580" i="1"/>
  <c r="W580" i="1"/>
  <c r="Z580" i="1"/>
  <c r="Y580" i="1"/>
  <c r="AC580" i="1" l="1"/>
  <c r="V581" i="1" s="1"/>
  <c r="AA581" i="1" s="1"/>
  <c r="Z581" i="1" l="1"/>
  <c r="AB581" i="1"/>
  <c r="W581" i="1"/>
  <c r="X581" i="1"/>
  <c r="Y581" i="1"/>
  <c r="AC581" i="1" l="1"/>
  <c r="V582" i="1" s="1"/>
  <c r="X582" i="1" s="1"/>
  <c r="Z582" i="1" l="1"/>
  <c r="Y582" i="1"/>
  <c r="AA582" i="1"/>
  <c r="W582" i="1"/>
  <c r="AB582" i="1"/>
  <c r="AC582" i="1" l="1"/>
  <c r="V583" i="1" s="1"/>
  <c r="X583" i="1" s="1"/>
  <c r="AA583" i="1" l="1"/>
  <c r="Y583" i="1"/>
  <c r="W583" i="1"/>
  <c r="Z583" i="1"/>
  <c r="AB583" i="1"/>
  <c r="AC583" i="1" s="1"/>
  <c r="V584" i="1" s="1"/>
  <c r="Y584" i="1" s="1"/>
  <c r="AB584" i="1" l="1"/>
  <c r="X584" i="1"/>
  <c r="W584" i="1"/>
  <c r="Z584" i="1"/>
  <c r="AA584" i="1"/>
  <c r="AC584" i="1" l="1"/>
  <c r="V585" i="1" s="1"/>
  <c r="AA585" i="1" l="1"/>
  <c r="Y585" i="1"/>
  <c r="Z585" i="1"/>
  <c r="AB585" i="1"/>
  <c r="W585" i="1"/>
  <c r="X585" i="1"/>
  <c r="AC585" i="1" l="1"/>
  <c r="V586" i="1" s="1"/>
  <c r="AA586" i="1" s="1"/>
  <c r="Y586" i="1" l="1"/>
  <c r="AB586" i="1"/>
  <c r="Z586" i="1"/>
  <c r="W586" i="1"/>
  <c r="X586" i="1"/>
  <c r="AC586" i="1" l="1"/>
  <c r="V587" i="1" s="1"/>
  <c r="AA587" i="1" s="1"/>
  <c r="Y587" i="1" l="1"/>
  <c r="X587" i="1"/>
  <c r="W587" i="1"/>
  <c r="AB587" i="1"/>
  <c r="Z587" i="1"/>
  <c r="AC587" i="1" l="1"/>
  <c r="V588" i="1" s="1"/>
  <c r="AA588" i="1" l="1"/>
  <c r="Y588" i="1"/>
  <c r="W588" i="1"/>
  <c r="AB588" i="1"/>
  <c r="X588" i="1"/>
  <c r="Z588" i="1"/>
  <c r="AC588" i="1" l="1"/>
  <c r="V589" i="1" s="1"/>
  <c r="AA589" i="1" s="1"/>
  <c r="Y589" i="1" l="1"/>
  <c r="X589" i="1"/>
  <c r="AB589" i="1"/>
  <c r="Z589" i="1"/>
  <c r="W589" i="1"/>
  <c r="AC589" i="1" l="1"/>
  <c r="V590" i="1" s="1"/>
  <c r="Z590" i="1" s="1"/>
  <c r="AA590" i="1" l="1"/>
  <c r="Y590" i="1"/>
  <c r="AB590" i="1"/>
  <c r="X590" i="1"/>
  <c r="W590" i="1"/>
  <c r="AC590" i="1" l="1"/>
  <c r="V591" i="1" s="1"/>
  <c r="W591" i="1" s="1"/>
  <c r="AB591" i="1" l="1"/>
  <c r="Z591" i="1"/>
  <c r="Y591" i="1"/>
  <c r="AA591" i="1"/>
  <c r="X591" i="1"/>
  <c r="AC591" i="1" l="1"/>
  <c r="V592" i="1" s="1"/>
  <c r="X592" i="1" s="1"/>
  <c r="AB592" i="1" l="1"/>
  <c r="W592" i="1"/>
  <c r="Z592" i="1"/>
  <c r="Y592" i="1"/>
  <c r="AA592" i="1"/>
  <c r="AC592" i="1" l="1"/>
  <c r="V593" i="1" s="1"/>
  <c r="X593" i="1" s="1"/>
  <c r="Y593" i="1" l="1"/>
  <c r="AA593" i="1"/>
  <c r="Z593" i="1"/>
  <c r="W593" i="1"/>
  <c r="AB593" i="1"/>
  <c r="AC593" i="1" l="1"/>
  <c r="V594" i="1" s="1"/>
  <c r="Y594" i="1" s="1"/>
  <c r="AB594" i="1" l="1"/>
  <c r="Z594" i="1"/>
  <c r="AA594" i="1"/>
  <c r="X594" i="1"/>
  <c r="W594" i="1"/>
  <c r="AC594" i="1" l="1"/>
  <c r="V595" i="1" s="1"/>
  <c r="X595" i="1" s="1"/>
  <c r="AA595" i="1" l="1"/>
  <c r="W595" i="1"/>
  <c r="AB595" i="1"/>
  <c r="Y595" i="1"/>
  <c r="Z595" i="1"/>
  <c r="AC595" i="1" l="1"/>
  <c r="V596" i="1" s="1"/>
  <c r="X596" i="1" s="1"/>
  <c r="AB596" i="1" l="1"/>
  <c r="W596" i="1"/>
  <c r="Z596" i="1"/>
  <c r="AA596" i="1"/>
  <c r="Y596" i="1"/>
  <c r="AC596" i="1" l="1"/>
  <c r="V597" i="1" s="1"/>
  <c r="AA597" i="1" s="1"/>
  <c r="X597" i="1" l="1"/>
  <c r="AB597" i="1"/>
  <c r="Y597" i="1"/>
  <c r="Z597" i="1"/>
  <c r="W597" i="1"/>
  <c r="AC597" i="1" l="1"/>
  <c r="V598" i="1" s="1"/>
  <c r="AB598" i="1" s="1"/>
  <c r="X598" i="1" l="1"/>
  <c r="Y598" i="1"/>
  <c r="Z598" i="1"/>
  <c r="W598" i="1"/>
  <c r="AA598" i="1"/>
  <c r="AC598" i="1" l="1"/>
  <c r="V599" i="1" s="1"/>
  <c r="W599" i="1" s="1"/>
  <c r="AA599" i="1" l="1"/>
  <c r="Y599" i="1"/>
  <c r="Z599" i="1"/>
  <c r="AB599" i="1"/>
  <c r="X599" i="1"/>
  <c r="AC599" i="1" l="1"/>
  <c r="V600" i="1" s="1"/>
  <c r="Z600" i="1" s="1"/>
  <c r="AB600" i="1" l="1"/>
  <c r="X600" i="1"/>
  <c r="W600" i="1"/>
  <c r="Y600" i="1"/>
  <c r="AA600" i="1"/>
  <c r="AC600" i="1" l="1"/>
  <c r="V601" i="1" s="1"/>
  <c r="X601" i="1" s="1"/>
  <c r="AB601" i="1"/>
  <c r="Z601" i="1" l="1"/>
  <c r="Y601" i="1"/>
  <c r="AA601" i="1"/>
  <c r="W601" i="1"/>
  <c r="AC601" i="1" l="1"/>
  <c r="V602" i="1" s="1"/>
  <c r="Y602" i="1" s="1"/>
  <c r="AA602" i="1"/>
  <c r="W602" i="1" l="1"/>
  <c r="X602" i="1"/>
  <c r="Z602" i="1"/>
  <c r="AB602" i="1"/>
  <c r="AC602" i="1"/>
  <c r="V603" i="1" s="1"/>
  <c r="X603" i="1" s="1"/>
  <c r="Y603" i="1"/>
  <c r="AA603" i="1"/>
  <c r="Z603" i="1"/>
  <c r="AB603" i="1" l="1"/>
  <c r="W603" i="1"/>
  <c r="AC603" i="1"/>
  <c r="V604" i="1" s="1"/>
  <c r="W604" i="1" s="1"/>
  <c r="AA604" i="1"/>
  <c r="Y604" i="1"/>
  <c r="Z604" i="1"/>
  <c r="AB604" i="1" l="1"/>
  <c r="X604" i="1"/>
  <c r="AC604" i="1" l="1"/>
  <c r="V605" i="1" s="1"/>
  <c r="X605" i="1" s="1"/>
  <c r="AB605" i="1"/>
  <c r="Z605" i="1"/>
  <c r="Y605" i="1"/>
  <c r="AA605" i="1"/>
  <c r="W605" i="1" l="1"/>
  <c r="AC605" i="1"/>
  <c r="V606" i="1" s="1"/>
  <c r="Y606" i="1" s="1"/>
  <c r="X606" i="1"/>
  <c r="AB606" i="1" l="1"/>
  <c r="AA606" i="1"/>
  <c r="W606" i="1"/>
  <c r="Z606" i="1"/>
  <c r="AC606" i="1" s="1"/>
  <c r="V607" i="1" s="1"/>
  <c r="AA607" i="1" s="1"/>
  <c r="W607" i="1" l="1"/>
  <c r="AB607" i="1"/>
  <c r="X607" i="1"/>
  <c r="Z607" i="1"/>
  <c r="Y607" i="1"/>
  <c r="AC607" i="1" l="1"/>
  <c r="V608" i="1" s="1"/>
  <c r="AA608" i="1" s="1"/>
  <c r="AB608" i="1" l="1"/>
  <c r="Z608" i="1"/>
  <c r="X608" i="1"/>
  <c r="Y608" i="1"/>
  <c r="W608" i="1"/>
  <c r="AC608" i="1" l="1"/>
  <c r="V609" i="1" s="1"/>
  <c r="Z609" i="1" s="1"/>
  <c r="AB609" i="1" l="1"/>
  <c r="Y609" i="1"/>
  <c r="AA609" i="1"/>
  <c r="X609" i="1"/>
  <c r="W609" i="1"/>
  <c r="AC609" i="1" l="1"/>
  <c r="V610" i="1" s="1"/>
  <c r="AA610" i="1" s="1"/>
  <c r="Y610" i="1" l="1"/>
  <c r="W610" i="1"/>
  <c r="AB610" i="1"/>
  <c r="X610" i="1"/>
  <c r="Z610" i="1"/>
  <c r="AC610" i="1" l="1"/>
  <c r="V611" i="1" s="1"/>
  <c r="Y611" i="1" s="1"/>
  <c r="AB611" i="1" l="1"/>
  <c r="Z611" i="1"/>
  <c r="X611" i="1"/>
  <c r="AA611" i="1"/>
  <c r="W611" i="1"/>
  <c r="AC611" i="1" l="1"/>
  <c r="V612" i="1" s="1"/>
  <c r="Y612" i="1" s="1"/>
  <c r="AB612" i="1" l="1"/>
  <c r="X612" i="1"/>
  <c r="W612" i="1"/>
  <c r="Z612" i="1"/>
  <c r="AA612" i="1"/>
  <c r="AC612" i="1" l="1"/>
  <c r="V613" i="1" s="1"/>
  <c r="Y613" i="1" s="1"/>
  <c r="W613" i="1" l="1"/>
  <c r="AB613" i="1"/>
  <c r="AA613" i="1"/>
  <c r="Z613" i="1"/>
  <c r="X613" i="1"/>
  <c r="AC613" i="1" l="1"/>
  <c r="V614" i="1" s="1"/>
  <c r="Y614" i="1" s="1"/>
  <c r="AB614" i="1"/>
  <c r="W614" i="1"/>
  <c r="Z614" i="1"/>
  <c r="AA614" i="1"/>
  <c r="X614" i="1" l="1"/>
  <c r="AC614" i="1" s="1"/>
  <c r="V615" i="1" s="1"/>
  <c r="Y615" i="1" l="1"/>
  <c r="AB615" i="1"/>
  <c r="X615" i="1"/>
  <c r="Z615" i="1"/>
  <c r="AA615" i="1"/>
  <c r="W615" i="1"/>
  <c r="AC615" i="1" l="1"/>
  <c r="V616" i="1" s="1"/>
  <c r="AA616" i="1" s="1"/>
  <c r="Z616" i="1"/>
  <c r="W616" i="1" l="1"/>
  <c r="X616" i="1"/>
  <c r="AB616" i="1"/>
  <c r="Y616" i="1"/>
  <c r="AC616" i="1" l="1"/>
  <c r="V617" i="1" s="1"/>
  <c r="Y617" i="1" s="1"/>
  <c r="AA617" i="1"/>
  <c r="AB617" i="1"/>
  <c r="Z617" i="1"/>
  <c r="X617" i="1" l="1"/>
  <c r="AC617" i="1" s="1"/>
  <c r="V618" i="1" s="1"/>
  <c r="W617" i="1"/>
  <c r="AB618" i="1" l="1"/>
  <c r="AA618" i="1"/>
  <c r="Y618" i="1"/>
  <c r="X618" i="1"/>
  <c r="W618" i="1"/>
  <c r="Z618" i="1"/>
  <c r="AC618" i="1" l="1"/>
  <c r="V619" i="1" s="1"/>
  <c r="AA619" i="1" s="1"/>
  <c r="Y619" i="1" l="1"/>
  <c r="W619" i="1"/>
  <c r="Z619" i="1"/>
  <c r="AB619" i="1"/>
  <c r="X619" i="1"/>
  <c r="AC619" i="1" l="1"/>
  <c r="V620" i="1" s="1"/>
  <c r="Y620" i="1" s="1"/>
  <c r="AA620" i="1" l="1"/>
  <c r="W620" i="1"/>
  <c r="Z620" i="1"/>
  <c r="AB620" i="1"/>
  <c r="X620" i="1"/>
  <c r="AC620" i="1" l="1"/>
  <c r="V621" i="1" s="1"/>
  <c r="X621" i="1" s="1"/>
  <c r="AB621" i="1" l="1"/>
  <c r="Y621" i="1"/>
  <c r="W621" i="1"/>
  <c r="Z621" i="1"/>
  <c r="AA621" i="1"/>
  <c r="AC621" i="1" l="1"/>
  <c r="V622" i="1" s="1"/>
  <c r="W622" i="1" s="1"/>
  <c r="AA622" i="1" l="1"/>
  <c r="Y622" i="1"/>
  <c r="Z622" i="1"/>
  <c r="AB622" i="1"/>
  <c r="X622" i="1"/>
  <c r="AC622" i="1" l="1"/>
  <c r="V623" i="1" s="1"/>
  <c r="AA623" i="1" s="1"/>
  <c r="Y623" i="1" l="1"/>
  <c r="Z623" i="1"/>
  <c r="X623" i="1"/>
  <c r="AB623" i="1"/>
  <c r="W623" i="1"/>
  <c r="AC623" i="1" l="1"/>
  <c r="V624" i="1" s="1"/>
  <c r="Z624" i="1" s="1"/>
  <c r="Y624" i="1" l="1"/>
  <c r="X624" i="1"/>
  <c r="W624" i="1"/>
  <c r="AB624" i="1"/>
  <c r="AA624" i="1"/>
  <c r="AC624" i="1" l="1"/>
  <c r="V625" i="1" s="1"/>
  <c r="Y625" i="1" s="1"/>
  <c r="X625" i="1" l="1"/>
  <c r="AA625" i="1"/>
  <c r="AB625" i="1"/>
  <c r="Z625" i="1"/>
  <c r="W625" i="1"/>
  <c r="AC625" i="1" l="1"/>
  <c r="V626" i="1" s="1"/>
  <c r="W626" i="1" s="1"/>
  <c r="Y626" i="1" l="1"/>
  <c r="AB626" i="1"/>
  <c r="AA626" i="1"/>
  <c r="X626" i="1"/>
  <c r="Z626" i="1"/>
  <c r="AC626" i="1" l="1"/>
  <c r="V627" i="1" s="1"/>
  <c r="AA627" i="1" s="1"/>
  <c r="AB627" i="1" l="1"/>
  <c r="Z627" i="1"/>
  <c r="Y627" i="1"/>
  <c r="W627" i="1"/>
  <c r="X627" i="1"/>
  <c r="AC627" i="1" l="1"/>
  <c r="V628" i="1" s="1"/>
  <c r="W628" i="1" s="1"/>
  <c r="AA628" i="1" l="1"/>
  <c r="AB628" i="1"/>
  <c r="X628" i="1"/>
  <c r="Z628" i="1"/>
  <c r="Y628" i="1"/>
  <c r="AC628" i="1" l="1"/>
  <c r="V629" i="1" s="1"/>
  <c r="X629" i="1" s="1"/>
  <c r="AA629" i="1" l="1"/>
  <c r="Z629" i="1"/>
  <c r="AB629" i="1"/>
  <c r="Y629" i="1"/>
  <c r="W629" i="1"/>
  <c r="AC629" i="1" l="1"/>
  <c r="V630" i="1" s="1"/>
  <c r="AA630" i="1" s="1"/>
  <c r="Y630" i="1"/>
  <c r="W630" i="1" l="1"/>
  <c r="X630" i="1"/>
  <c r="Z630" i="1"/>
  <c r="AB630" i="1"/>
  <c r="AC630" i="1" l="1"/>
  <c r="V631" i="1" s="1"/>
  <c r="Y631" i="1" s="1"/>
  <c r="AA631" i="1"/>
  <c r="X631" i="1" l="1"/>
  <c r="AB631" i="1"/>
  <c r="W631" i="1"/>
  <c r="Z631" i="1"/>
  <c r="AC631" i="1"/>
  <c r="V632" i="1" s="1"/>
  <c r="AA632" i="1" s="1"/>
  <c r="Y632" i="1" l="1"/>
  <c r="X632" i="1"/>
  <c r="W632" i="1"/>
  <c r="Z632" i="1"/>
  <c r="AB632" i="1"/>
  <c r="AC632" i="1" l="1"/>
  <c r="V633" i="1" s="1"/>
  <c r="Y633" i="1" s="1"/>
  <c r="X633" i="1" l="1"/>
  <c r="Z633" i="1"/>
  <c r="AB633" i="1"/>
  <c r="W633" i="1"/>
  <c r="AA633" i="1"/>
  <c r="AC633" i="1" l="1"/>
  <c r="V634" i="1" s="1"/>
  <c r="Y634" i="1" l="1"/>
  <c r="AA634" i="1"/>
  <c r="AB634" i="1"/>
  <c r="Z634" i="1"/>
  <c r="W634" i="1"/>
  <c r="X634" i="1"/>
  <c r="AC634" i="1" l="1"/>
  <c r="V635" i="1" s="1"/>
  <c r="Y635" i="1" s="1"/>
  <c r="AA635" i="1" l="1"/>
  <c r="AB635" i="1"/>
  <c r="Z635" i="1"/>
  <c r="X635" i="1"/>
  <c r="W635" i="1"/>
  <c r="AC635" i="1" l="1"/>
  <c r="V636" i="1" s="1"/>
  <c r="Y636" i="1" s="1"/>
  <c r="AA636" i="1" l="1"/>
  <c r="W636" i="1"/>
  <c r="AB636" i="1"/>
  <c r="Z636" i="1"/>
  <c r="X636" i="1"/>
  <c r="AC636" i="1" l="1"/>
  <c r="V637" i="1" s="1"/>
  <c r="AA637" i="1" s="1"/>
  <c r="Y637" i="1" l="1"/>
  <c r="X637" i="1"/>
  <c r="Z637" i="1"/>
  <c r="AB637" i="1"/>
  <c r="W637" i="1"/>
  <c r="AC637" i="1" l="1"/>
  <c r="V638" i="1" s="1"/>
  <c r="AA638" i="1" s="1"/>
  <c r="Y638" i="1" l="1"/>
  <c r="AB638" i="1"/>
  <c r="X638" i="1"/>
  <c r="Z638" i="1"/>
  <c r="W638" i="1"/>
  <c r="AC638" i="1" l="1"/>
  <c r="V639" i="1" s="1"/>
  <c r="Y639" i="1" s="1"/>
  <c r="AA639" i="1" l="1"/>
  <c r="AB639" i="1"/>
  <c r="X639" i="1"/>
  <c r="W639" i="1"/>
  <c r="Z639" i="1"/>
  <c r="AC639" i="1" l="1"/>
  <c r="V640" i="1" s="1"/>
  <c r="AA640" i="1" s="1"/>
  <c r="Y640" i="1" l="1"/>
  <c r="AB640" i="1"/>
  <c r="W640" i="1"/>
  <c r="X640" i="1"/>
  <c r="Z640" i="1"/>
  <c r="AC640" i="1" l="1"/>
  <c r="V641" i="1" s="1"/>
  <c r="Y641" i="1" s="1"/>
  <c r="X641" i="1" l="1"/>
  <c r="AB641" i="1"/>
  <c r="W641" i="1"/>
  <c r="Z641" i="1"/>
  <c r="AA641" i="1"/>
  <c r="AC641" i="1" l="1"/>
  <c r="V642" i="1" s="1"/>
  <c r="Y642" i="1" l="1"/>
  <c r="AA642" i="1"/>
  <c r="Z642" i="1"/>
  <c r="AB642" i="1"/>
  <c r="X642" i="1"/>
  <c r="W642" i="1"/>
  <c r="AC642" i="1" l="1"/>
  <c r="V643" i="1" l="1"/>
  <c r="AA643" i="1" l="1"/>
  <c r="Y643" i="1"/>
  <c r="AB643" i="1"/>
  <c r="X643" i="1"/>
  <c r="Z643" i="1"/>
  <c r="W643" i="1"/>
  <c r="AC643" i="1" l="1"/>
  <c r="V644" i="1" s="1"/>
  <c r="X644" i="1" s="1"/>
  <c r="Y644" i="1" l="1"/>
  <c r="AA644" i="1"/>
  <c r="W644" i="1"/>
  <c r="Z644" i="1"/>
  <c r="AB644" i="1"/>
  <c r="AC644" i="1" l="1"/>
  <c r="V645" i="1" s="1"/>
  <c r="Y645" i="1" s="1"/>
  <c r="AA645" i="1" l="1"/>
  <c r="W645" i="1"/>
  <c r="AB645" i="1"/>
  <c r="X645" i="1"/>
  <c r="Z645" i="1"/>
  <c r="AC645" i="1" l="1"/>
  <c r="V646" i="1" s="1"/>
  <c r="Y646" i="1" s="1"/>
  <c r="AA646" i="1" l="1"/>
  <c r="W646" i="1"/>
  <c r="Z646" i="1"/>
  <c r="X646" i="1"/>
  <c r="AB646" i="1"/>
  <c r="AC646" i="1" l="1"/>
  <c r="V647" i="1" s="1"/>
  <c r="AA647" i="1" s="1"/>
  <c r="W647" i="1" l="1"/>
  <c r="Z647" i="1"/>
  <c r="X647" i="1"/>
  <c r="AB647" i="1"/>
  <c r="Y647" i="1"/>
  <c r="AC647" i="1" l="1"/>
  <c r="V648" i="1" s="1"/>
  <c r="Y648" i="1" s="1"/>
  <c r="Z648" i="1" l="1"/>
  <c r="AB648" i="1"/>
  <c r="AA648" i="1"/>
  <c r="X648" i="1"/>
  <c r="W648" i="1"/>
  <c r="AC648" i="1" l="1"/>
  <c r="V649" i="1" s="1"/>
  <c r="AA649" i="1" s="1"/>
  <c r="X649" i="1" l="1"/>
  <c r="Z649" i="1"/>
  <c r="AB649" i="1"/>
  <c r="W649" i="1"/>
  <c r="Y649" i="1"/>
  <c r="AC649" i="1" l="1"/>
  <c r="V650" i="1" s="1"/>
  <c r="Y650" i="1" s="1"/>
  <c r="Z650" i="1" l="1"/>
  <c r="AB650" i="1"/>
  <c r="X650" i="1"/>
  <c r="W650" i="1"/>
  <c r="AA650" i="1"/>
  <c r="AC650" i="1" l="1"/>
  <c r="V651" i="1" s="1"/>
  <c r="AA651" i="1" s="1"/>
  <c r="Y651" i="1" l="1"/>
  <c r="X651" i="1"/>
  <c r="AB651" i="1"/>
  <c r="Z651" i="1"/>
  <c r="W651" i="1"/>
  <c r="AC651" i="1" l="1"/>
  <c r="V652" i="1" s="1"/>
  <c r="AA652" i="1" s="1"/>
  <c r="AB652" i="1" l="1"/>
  <c r="W652" i="1"/>
  <c r="X652" i="1"/>
  <c r="Z652" i="1"/>
  <c r="Y652" i="1"/>
  <c r="AC652" i="1" l="1"/>
  <c r="V653" i="1" s="1"/>
  <c r="Y653" i="1" s="1"/>
  <c r="X653" i="1" l="1"/>
  <c r="AB653" i="1"/>
  <c r="W653" i="1"/>
  <c r="Z653" i="1"/>
  <c r="AA653" i="1"/>
  <c r="AC653" i="1" l="1"/>
  <c r="V654" i="1" s="1"/>
  <c r="Y654" i="1" l="1"/>
  <c r="AA654" i="1"/>
  <c r="X654" i="1"/>
  <c r="Z654" i="1"/>
  <c r="AB654" i="1"/>
  <c r="W654" i="1"/>
  <c r="AC654" i="1" l="1"/>
  <c r="V655" i="1" s="1"/>
  <c r="AA655" i="1" s="1"/>
  <c r="Y655" i="1" l="1"/>
  <c r="Z655" i="1"/>
  <c r="AB655" i="1"/>
  <c r="X655" i="1"/>
  <c r="W655" i="1"/>
  <c r="AC655" i="1" l="1"/>
  <c r="V656" i="1" s="1"/>
  <c r="AA656" i="1" s="1"/>
  <c r="Y656" i="1" l="1"/>
  <c r="AB656" i="1"/>
  <c r="Z656" i="1"/>
  <c r="W656" i="1"/>
  <c r="X656" i="1"/>
  <c r="AC656" i="1" l="1"/>
  <c r="V657" i="1" s="1"/>
  <c r="AA657" i="1" s="1"/>
  <c r="Y657" i="1" l="1"/>
  <c r="W657" i="1"/>
  <c r="X657" i="1"/>
  <c r="AB657" i="1"/>
  <c r="Z657" i="1"/>
  <c r="AC657" i="1" l="1"/>
  <c r="V658" i="1" s="1"/>
  <c r="W658" i="1" s="1"/>
  <c r="Y658" i="1" l="1"/>
  <c r="AA658" i="1"/>
  <c r="AB658" i="1"/>
  <c r="Z658" i="1"/>
  <c r="X658" i="1"/>
  <c r="AC658" i="1" l="1"/>
  <c r="V659" i="1" s="1"/>
  <c r="X659" i="1" s="1"/>
  <c r="Y659" i="1" l="1"/>
  <c r="AA659" i="1"/>
  <c r="AB659" i="1"/>
  <c r="Z659" i="1"/>
  <c r="W659" i="1"/>
  <c r="AC659" i="1" l="1"/>
  <c r="V660" i="1" s="1"/>
  <c r="W660" i="1" s="1"/>
  <c r="Y660" i="1" l="1"/>
  <c r="AA660" i="1"/>
  <c r="AB660" i="1"/>
  <c r="Z660" i="1"/>
  <c r="X660" i="1"/>
  <c r="AC660" i="1" l="1"/>
  <c r="V661" i="1" s="1"/>
  <c r="Z661" i="1" s="1"/>
  <c r="X661" i="1" l="1"/>
  <c r="AB661" i="1"/>
  <c r="AA661" i="1"/>
  <c r="W661" i="1"/>
  <c r="Y661" i="1"/>
  <c r="AC661" i="1" l="1"/>
  <c r="V662" i="1" s="1"/>
  <c r="Y662" i="1" s="1"/>
  <c r="AA662" i="1" l="1"/>
  <c r="Z662" i="1"/>
  <c r="AB662" i="1"/>
  <c r="W662" i="1"/>
  <c r="X662" i="1"/>
  <c r="AC662" i="1" l="1"/>
  <c r="V663" i="1" s="1"/>
  <c r="Y663" i="1" s="1"/>
  <c r="AB663" i="1" l="1"/>
  <c r="X663" i="1"/>
  <c r="Z663" i="1"/>
  <c r="W663" i="1"/>
  <c r="AA663" i="1"/>
  <c r="AC663" i="1" l="1"/>
  <c r="V664" i="1" s="1"/>
  <c r="X664" i="1" s="1"/>
  <c r="Y664" i="1" l="1"/>
  <c r="AA664" i="1"/>
  <c r="Z664" i="1"/>
  <c r="AB664" i="1"/>
  <c r="W664" i="1"/>
  <c r="AC664" i="1" l="1"/>
  <c r="V665" i="1" s="1"/>
  <c r="AB665" i="1" s="1"/>
  <c r="X665" i="1" l="1"/>
  <c r="W665" i="1"/>
  <c r="Z665" i="1"/>
  <c r="AA665" i="1"/>
  <c r="Y665" i="1"/>
  <c r="AC665" i="1" l="1"/>
  <c r="V666" i="1" s="1"/>
  <c r="X666" i="1" s="1"/>
  <c r="AB666" i="1" l="1"/>
  <c r="Y666" i="1"/>
  <c r="W666" i="1"/>
  <c r="Z666" i="1"/>
  <c r="AA666" i="1"/>
  <c r="AC666" i="1" l="1"/>
  <c r="V667" i="1" s="1"/>
  <c r="Y667" i="1" s="1"/>
  <c r="AA667" i="1" l="1"/>
  <c r="Z667" i="1"/>
  <c r="W667" i="1"/>
  <c r="X667" i="1"/>
  <c r="AB667" i="1"/>
  <c r="AC667" i="1" s="1"/>
  <c r="V668" i="1" s="1"/>
  <c r="AA668" i="1" s="1"/>
  <c r="Y668" i="1" l="1"/>
  <c r="X668" i="1"/>
  <c r="AB668" i="1"/>
  <c r="W668" i="1"/>
  <c r="Z668" i="1"/>
  <c r="AC668" i="1" l="1"/>
  <c r="V669" i="1" s="1"/>
  <c r="X669" i="1" s="1"/>
  <c r="AB669" i="1" l="1"/>
  <c r="W669" i="1"/>
  <c r="Z669" i="1"/>
  <c r="Y669" i="1"/>
  <c r="AA669" i="1"/>
  <c r="AC669" i="1" l="1"/>
  <c r="V670" i="1" s="1"/>
  <c r="AA670" i="1" s="1"/>
  <c r="AB670" i="1" l="1"/>
  <c r="X670" i="1"/>
  <c r="W670" i="1"/>
  <c r="Z670" i="1"/>
  <c r="Y670" i="1"/>
  <c r="AC670" i="1" l="1"/>
  <c r="V671" i="1" s="1"/>
  <c r="AA671" i="1" s="1"/>
  <c r="Z671" i="1" l="1"/>
  <c r="AB671" i="1"/>
  <c r="W671" i="1"/>
  <c r="X671" i="1"/>
  <c r="Y671" i="1"/>
  <c r="AC671" i="1" l="1"/>
  <c r="V672" i="1" s="1"/>
  <c r="AA672" i="1" s="1"/>
  <c r="Z672" i="1" l="1"/>
  <c r="X672" i="1"/>
  <c r="AB672" i="1"/>
  <c r="W672" i="1"/>
  <c r="Y672" i="1"/>
  <c r="AC672" i="1" l="1"/>
  <c r="V673" i="1" s="1"/>
  <c r="Z673" i="1" s="1"/>
  <c r="AB673" i="1" l="1"/>
  <c r="Y673" i="1"/>
  <c r="AA673" i="1"/>
  <c r="X673" i="1"/>
  <c r="W673" i="1"/>
  <c r="AC673" i="1" l="1"/>
  <c r="V674" i="1" s="1"/>
  <c r="Y674" i="1" s="1"/>
  <c r="W674" i="1" l="1"/>
  <c r="Z674" i="1"/>
  <c r="AA674" i="1"/>
  <c r="X674" i="1"/>
  <c r="AB674" i="1"/>
  <c r="AC674" i="1" l="1"/>
  <c r="V675" i="1" s="1"/>
  <c r="Y675" i="1" s="1"/>
  <c r="AA675" i="1" l="1"/>
  <c r="W675" i="1"/>
  <c r="AB675" i="1"/>
  <c r="X675" i="1"/>
  <c r="Z675" i="1"/>
  <c r="AC675" i="1" l="1"/>
  <c r="V676" i="1" s="1"/>
  <c r="AA676" i="1" s="1"/>
  <c r="Y676" i="1" l="1"/>
  <c r="AB676" i="1"/>
  <c r="Z676" i="1"/>
  <c r="X676" i="1"/>
  <c r="W676" i="1"/>
  <c r="AC676" i="1" l="1"/>
  <c r="V677" i="1" s="1"/>
  <c r="X677" i="1" s="1"/>
  <c r="Y677" i="1" l="1"/>
  <c r="AA677" i="1"/>
  <c r="AB677" i="1"/>
  <c r="W677" i="1"/>
  <c r="Z677" i="1"/>
  <c r="AC677" i="1" l="1"/>
  <c r="V678" i="1" s="1"/>
  <c r="Y678" i="1" s="1"/>
  <c r="AB678" i="1" l="1"/>
  <c r="Z678" i="1"/>
  <c r="W678" i="1"/>
  <c r="X678" i="1"/>
  <c r="AA678" i="1"/>
  <c r="AC678" i="1" s="1"/>
  <c r="V679" i="1" s="1"/>
  <c r="X679" i="1" s="1"/>
  <c r="AA679" i="1" l="1"/>
  <c r="Y679" i="1"/>
  <c r="Z679" i="1"/>
  <c r="W679" i="1"/>
  <c r="AB679" i="1"/>
  <c r="AC679" i="1" s="1"/>
  <c r="V680" i="1" s="1"/>
  <c r="AA680" i="1" l="1"/>
  <c r="Y680" i="1"/>
  <c r="X680" i="1"/>
  <c r="Z680" i="1"/>
  <c r="AB680" i="1"/>
  <c r="W680" i="1"/>
  <c r="AC680" i="1" l="1"/>
  <c r="V681" i="1" s="1"/>
  <c r="Z681" i="1" s="1"/>
  <c r="Y681" i="1" l="1"/>
  <c r="AB681" i="1"/>
  <c r="AA681" i="1"/>
  <c r="X681" i="1"/>
  <c r="W681" i="1"/>
  <c r="AC681" i="1" l="1"/>
  <c r="V682" i="1" s="1"/>
  <c r="X682" i="1" s="1"/>
  <c r="AA682" i="1" l="1"/>
  <c r="Y682" i="1"/>
  <c r="Z682" i="1"/>
  <c r="AB682" i="1"/>
  <c r="W682" i="1"/>
  <c r="AC682" i="1" l="1"/>
  <c r="V683" i="1" s="1"/>
  <c r="W683" i="1" s="1"/>
  <c r="Z683" i="1" l="1"/>
  <c r="Y683" i="1"/>
  <c r="AA683" i="1"/>
  <c r="AB683" i="1"/>
  <c r="X683" i="1"/>
  <c r="AC683" i="1" l="1"/>
  <c r="V684" i="1" s="1"/>
  <c r="W684" i="1" s="1"/>
  <c r="AA684" i="1" l="1"/>
  <c r="Z684" i="1"/>
  <c r="AB684" i="1"/>
  <c r="X684" i="1"/>
  <c r="Y684" i="1"/>
  <c r="AC684" i="1" l="1"/>
  <c r="V685" i="1" s="1"/>
  <c r="AA685" i="1" s="1"/>
  <c r="AB685" i="1" l="1"/>
  <c r="W685" i="1"/>
  <c r="X685" i="1"/>
  <c r="Z685" i="1"/>
  <c r="Y685" i="1"/>
  <c r="AC685" i="1" l="1"/>
  <c r="V686" i="1" s="1"/>
  <c r="Y686" i="1" s="1"/>
  <c r="AB686" i="1" l="1"/>
  <c r="X686" i="1"/>
  <c r="Z686" i="1"/>
  <c r="AA686" i="1"/>
  <c r="W686" i="1"/>
  <c r="AC686" i="1" l="1"/>
  <c r="V687" i="1" s="1"/>
  <c r="Y687" i="1" s="1"/>
  <c r="AB687" i="1" l="1"/>
  <c r="W687" i="1"/>
  <c r="X687" i="1"/>
  <c r="Z687" i="1"/>
  <c r="AA687" i="1"/>
  <c r="AC687" i="1" l="1"/>
  <c r="V688" i="1" s="1"/>
  <c r="Y688" i="1" s="1"/>
  <c r="W688" i="1" l="1"/>
  <c r="X688" i="1"/>
  <c r="Z688" i="1"/>
  <c r="AB688" i="1"/>
  <c r="AA688" i="1"/>
  <c r="AC688" i="1" l="1"/>
  <c r="V689" i="1" s="1"/>
  <c r="Y689" i="1" s="1"/>
  <c r="AA689" i="1"/>
  <c r="AB689" i="1"/>
  <c r="Z689" i="1"/>
  <c r="X689" i="1"/>
  <c r="W689" i="1" l="1"/>
  <c r="AC689" i="1" s="1"/>
  <c r="V690" i="1" s="1"/>
  <c r="Y690" i="1" s="1"/>
  <c r="AA690" i="1" l="1"/>
  <c r="Z690" i="1"/>
  <c r="AB690" i="1"/>
  <c r="X690" i="1"/>
  <c r="W690" i="1"/>
  <c r="AC690" i="1" l="1"/>
  <c r="V691" i="1" s="1"/>
  <c r="Z691" i="1" s="1"/>
  <c r="AB691" i="1" l="1"/>
  <c r="AA691" i="1"/>
  <c r="Y691" i="1"/>
  <c r="X691" i="1"/>
  <c r="W691" i="1"/>
  <c r="AC691" i="1" l="1"/>
  <c r="V692" i="1" s="1"/>
  <c r="AB692" i="1" s="1"/>
  <c r="X692" i="1" l="1"/>
  <c r="AA692" i="1"/>
  <c r="Y692" i="1"/>
  <c r="Z692" i="1"/>
  <c r="W692" i="1"/>
  <c r="AC692" i="1" l="1"/>
  <c r="V693" i="1" s="1"/>
  <c r="AA693" i="1" s="1"/>
  <c r="X693" i="1" l="1"/>
  <c r="AB693" i="1"/>
  <c r="W693" i="1"/>
  <c r="Z693" i="1"/>
  <c r="Y693" i="1"/>
  <c r="AC693" i="1" l="1"/>
  <c r="V694" i="1" s="1"/>
  <c r="X694" i="1" s="1"/>
  <c r="AB694" i="1" l="1"/>
  <c r="Y694" i="1"/>
  <c r="W694" i="1"/>
  <c r="Z694" i="1"/>
  <c r="AA694" i="1"/>
  <c r="AC694" i="1" l="1"/>
  <c r="V695" i="1" s="1"/>
  <c r="Y695" i="1" s="1"/>
  <c r="AA695" i="1" l="1"/>
  <c r="AB695" i="1"/>
  <c r="Z695" i="1"/>
  <c r="W695" i="1"/>
  <c r="X695" i="1"/>
  <c r="AC695" i="1" l="1"/>
  <c r="V696" i="1" s="1"/>
  <c r="Y696" i="1" s="1"/>
  <c r="X696" i="1" l="1"/>
  <c r="W696" i="1"/>
  <c r="Z696" i="1"/>
  <c r="AB696" i="1"/>
  <c r="AA696" i="1"/>
  <c r="AC696" i="1" l="1"/>
  <c r="V697" i="1" s="1"/>
  <c r="AA697" i="1" s="1"/>
  <c r="W697" i="1" l="1"/>
  <c r="X697" i="1"/>
  <c r="Y697" i="1"/>
  <c r="Z697" i="1"/>
  <c r="AB697" i="1"/>
  <c r="AC697" i="1" l="1"/>
  <c r="V698" i="1" s="1"/>
  <c r="AA698" i="1" s="1"/>
  <c r="X698" i="1" l="1"/>
  <c r="W698" i="1"/>
  <c r="Z698" i="1"/>
  <c r="Y698" i="1"/>
  <c r="AB698" i="1"/>
  <c r="AC698" i="1" s="1"/>
  <c r="V699" i="1" s="1"/>
  <c r="Y699" i="1" s="1"/>
  <c r="W699" i="1" l="1"/>
  <c r="AB699" i="1"/>
  <c r="Z699" i="1"/>
  <c r="X699" i="1"/>
  <c r="AA699" i="1"/>
  <c r="P4" i="3"/>
  <c r="AC699" i="1" l="1"/>
  <c r="V700" i="1" s="1"/>
  <c r="AA700" i="1" s="1"/>
  <c r="I5" i="3"/>
  <c r="K5" i="3" s="1"/>
  <c r="AB700" i="1" l="1"/>
  <c r="W700" i="1"/>
  <c r="X700" i="1"/>
  <c r="Z700" i="1"/>
  <c r="Y700" i="1"/>
  <c r="M5" i="3"/>
  <c r="L5" i="3"/>
  <c r="N5" i="3"/>
  <c r="O5" i="3"/>
  <c r="J5" i="3"/>
  <c r="AB4" i="3"/>
  <c r="X4" i="3"/>
  <c r="AA4" i="3"/>
  <c r="W4" i="3"/>
  <c r="Y4" i="3"/>
  <c r="AC700" i="1" l="1"/>
  <c r="V701" i="1" s="1"/>
  <c r="AA701" i="1" s="1"/>
  <c r="P5" i="3"/>
  <c r="I6" i="3" s="1"/>
  <c r="O6" i="3" s="1"/>
  <c r="AC4" i="3"/>
  <c r="V5" i="3" s="1"/>
  <c r="Y701" i="1" l="1"/>
  <c r="AB701" i="1"/>
  <c r="X701" i="1"/>
  <c r="Z701" i="1"/>
  <c r="W701" i="1"/>
  <c r="Z5" i="3"/>
  <c r="K6" i="3"/>
  <c r="J6" i="3"/>
  <c r="L6" i="3"/>
  <c r="M6" i="3"/>
  <c r="N6" i="3"/>
  <c r="AC701" i="1" l="1"/>
  <c r="V702" i="1" s="1"/>
  <c r="Y702" i="1" s="1"/>
  <c r="AA5" i="3"/>
  <c r="W5" i="3"/>
  <c r="Y5" i="3"/>
  <c r="AB5" i="3"/>
  <c r="X5" i="3"/>
  <c r="P6" i="3"/>
  <c r="AA702" i="1" l="1"/>
  <c r="W702" i="1"/>
  <c r="Z702" i="1"/>
  <c r="AB702" i="1"/>
  <c r="X702" i="1"/>
  <c r="AC5" i="3"/>
  <c r="V6" i="3" s="1"/>
  <c r="I7" i="3"/>
  <c r="M7" i="3" s="1"/>
  <c r="AC702" i="1" l="1"/>
  <c r="V703" i="1" s="1"/>
  <c r="Y703" i="1" s="1"/>
  <c r="Z6" i="3"/>
  <c r="L7" i="3"/>
  <c r="N7" i="3"/>
  <c r="O7" i="3"/>
  <c r="J7" i="3"/>
  <c r="K7" i="3"/>
  <c r="Z703" i="1" l="1"/>
  <c r="W703" i="1"/>
  <c r="X703" i="1"/>
  <c r="AB703" i="1"/>
  <c r="AA703" i="1"/>
  <c r="AB6" i="3"/>
  <c r="Y6" i="3"/>
  <c r="AA6" i="3"/>
  <c r="W6" i="3"/>
  <c r="X6" i="3"/>
  <c r="P7" i="3"/>
  <c r="I8" i="3" s="1"/>
  <c r="O8" i="3" s="1"/>
  <c r="AC703" i="1" l="1"/>
  <c r="V704" i="1" s="1"/>
  <c r="Y704" i="1" s="1"/>
  <c r="AC6" i="3"/>
  <c r="V7" i="3" s="1"/>
  <c r="K8" i="3"/>
  <c r="J8" i="3"/>
  <c r="L8" i="3"/>
  <c r="N8" i="3"/>
  <c r="M8" i="3"/>
  <c r="AA704" i="1" l="1"/>
  <c r="AB704" i="1"/>
  <c r="Z704" i="1"/>
  <c r="X704" i="1"/>
  <c r="W704" i="1"/>
  <c r="Z7" i="3"/>
  <c r="AA7" i="3"/>
  <c r="Y7" i="3"/>
  <c r="X7" i="3"/>
  <c r="AB7" i="3"/>
  <c r="W7" i="3"/>
  <c r="P8" i="3"/>
  <c r="I9" i="3" s="1"/>
  <c r="O9" i="3" s="1"/>
  <c r="AC704" i="1" l="1"/>
  <c r="V705" i="1" s="1"/>
  <c r="Y705" i="1" s="1"/>
  <c r="AC7" i="3"/>
  <c r="V8" i="3" s="1"/>
  <c r="J9" i="3"/>
  <c r="K9" i="3"/>
  <c r="N9" i="3"/>
  <c r="M9" i="3"/>
  <c r="L9" i="3"/>
  <c r="W705" i="1" l="1"/>
  <c r="Z705" i="1"/>
  <c r="AB705" i="1"/>
  <c r="X705" i="1"/>
  <c r="AA705" i="1"/>
  <c r="Z8" i="3"/>
  <c r="P9" i="3"/>
  <c r="I10" i="3" s="1"/>
  <c r="O10" i="3" s="1"/>
  <c r="AC705" i="1" l="1"/>
  <c r="V706" i="1" s="1"/>
  <c r="AA706" i="1" s="1"/>
  <c r="AA8" i="3"/>
  <c r="X8" i="3"/>
  <c r="Y8" i="3"/>
  <c r="AB8" i="3"/>
  <c r="W8" i="3"/>
  <c r="K10" i="3"/>
  <c r="J10" i="3"/>
  <c r="L10" i="3"/>
  <c r="N10" i="3"/>
  <c r="M10" i="3"/>
  <c r="W706" i="1" l="1"/>
  <c r="X706" i="1"/>
  <c r="AB706" i="1"/>
  <c r="Z706" i="1"/>
  <c r="Y706" i="1"/>
  <c r="AC8" i="3"/>
  <c r="V9" i="3" s="1"/>
  <c r="P10" i="3"/>
  <c r="I11" i="3" s="1"/>
  <c r="O11" i="3" s="1"/>
  <c r="AC706" i="1" l="1"/>
  <c r="V707" i="1" s="1"/>
  <c r="Y707" i="1" s="1"/>
  <c r="AB707" i="1"/>
  <c r="X707" i="1"/>
  <c r="Y9" i="3"/>
  <c r="AA9" i="3"/>
  <c r="W9" i="3"/>
  <c r="AB9" i="3"/>
  <c r="X9" i="3"/>
  <c r="Z9" i="3"/>
  <c r="M11" i="3"/>
  <c r="N11" i="3"/>
  <c r="L11" i="3"/>
  <c r="K11" i="3"/>
  <c r="J11" i="3"/>
  <c r="Z707" i="1" l="1"/>
  <c r="W707" i="1"/>
  <c r="AA707" i="1"/>
  <c r="AC9" i="3"/>
  <c r="V10" i="3" s="1"/>
  <c r="P11" i="3"/>
  <c r="I12" i="3" s="1"/>
  <c r="O12" i="3" s="1"/>
  <c r="AC707" i="1" l="1"/>
  <c r="V708" i="1" s="1"/>
  <c r="Z708" i="1" s="1"/>
  <c r="AA708" i="1"/>
  <c r="Y708" i="1"/>
  <c r="W708" i="1"/>
  <c r="AB708" i="1"/>
  <c r="X708" i="1"/>
  <c r="Z10" i="3"/>
  <c r="M12" i="3"/>
  <c r="N12" i="3"/>
  <c r="L12" i="3"/>
  <c r="K12" i="3"/>
  <c r="J12" i="3"/>
  <c r="AC708" i="1" l="1"/>
  <c r="AB10" i="3"/>
  <c r="W10" i="3"/>
  <c r="AA10" i="3"/>
  <c r="X10" i="3"/>
  <c r="Y10" i="3"/>
  <c r="P12" i="3"/>
  <c r="I13" i="3" s="1"/>
  <c r="K13" i="3" s="1"/>
  <c r="V709" i="1" l="1"/>
  <c r="AC10" i="3"/>
  <c r="V11" i="3" s="1"/>
  <c r="J13" i="3"/>
  <c r="N13" i="3"/>
  <c r="L13" i="3"/>
  <c r="M13" i="3"/>
  <c r="O13" i="3"/>
  <c r="AA709" i="1" l="1"/>
  <c r="Y709" i="1"/>
  <c r="W709" i="1"/>
  <c r="X709" i="1"/>
  <c r="Z709" i="1"/>
  <c r="AB709" i="1"/>
  <c r="Y11" i="3"/>
  <c r="P13" i="3"/>
  <c r="I14" i="3" s="1"/>
  <c r="J14" i="3" s="1"/>
  <c r="AC709" i="1" l="1"/>
  <c r="V710" i="1" s="1"/>
  <c r="AA710" i="1" s="1"/>
  <c r="AA11" i="3"/>
  <c r="X11" i="3"/>
  <c r="AB11" i="3"/>
  <c r="W11" i="3"/>
  <c r="Z11" i="3"/>
  <c r="O14" i="3"/>
  <c r="N14" i="3"/>
  <c r="L14" i="3"/>
  <c r="M14" i="3"/>
  <c r="K14" i="3"/>
  <c r="Y710" i="1" l="1"/>
  <c r="Z710" i="1"/>
  <c r="AB710" i="1"/>
  <c r="W710" i="1"/>
  <c r="X710" i="1"/>
  <c r="AC11" i="3"/>
  <c r="V12" i="3" s="1"/>
  <c r="P14" i="3"/>
  <c r="I15" i="3" s="1"/>
  <c r="O15" i="3" s="1"/>
  <c r="AC710" i="1" l="1"/>
  <c r="V711" i="1" s="1"/>
  <c r="Y711" i="1" s="1"/>
  <c r="Z12" i="3"/>
  <c r="AA12" i="3"/>
  <c r="Y12" i="3"/>
  <c r="AB12" i="3"/>
  <c r="X12" i="3"/>
  <c r="K15" i="3"/>
  <c r="L15" i="3"/>
  <c r="N15" i="3"/>
  <c r="M15" i="3"/>
  <c r="J15" i="3"/>
  <c r="AA711" i="1" l="1"/>
  <c r="Z711" i="1"/>
  <c r="X711" i="1"/>
  <c r="AB711" i="1"/>
  <c r="W711" i="1"/>
  <c r="W12" i="3"/>
  <c r="AC12" i="3" s="1"/>
  <c r="V13" i="3" s="1"/>
  <c r="P15" i="3"/>
  <c r="I16" i="3" s="1"/>
  <c r="N16" i="3" s="1"/>
  <c r="AC711" i="1" l="1"/>
  <c r="V712" i="1" s="1"/>
  <c r="AA712" i="1" s="1"/>
  <c r="Z13" i="3"/>
  <c r="AB13" i="3"/>
  <c r="AA13" i="3"/>
  <c r="X13" i="3"/>
  <c r="Y13" i="3"/>
  <c r="W13" i="3"/>
  <c r="L16" i="3"/>
  <c r="O16" i="3"/>
  <c r="M16" i="3"/>
  <c r="J16" i="3"/>
  <c r="K16" i="3"/>
  <c r="Y712" i="1" l="1"/>
  <c r="Z712" i="1"/>
  <c r="W712" i="1"/>
  <c r="X712" i="1"/>
  <c r="AB712" i="1"/>
  <c r="AC13" i="3"/>
  <c r="V14" i="3" s="1"/>
  <c r="P16" i="3"/>
  <c r="I17" i="3" s="1"/>
  <c r="N17" i="3" s="1"/>
  <c r="AC712" i="1" l="1"/>
  <c r="Y14" i="3"/>
  <c r="AA14" i="3"/>
  <c r="X14" i="3"/>
  <c r="Z14" i="3"/>
  <c r="AB14" i="3"/>
  <c r="O17" i="3"/>
  <c r="M17" i="3"/>
  <c r="W14" i="3"/>
  <c r="K17" i="3"/>
  <c r="L17" i="3"/>
  <c r="J17" i="3"/>
  <c r="V713" i="1" l="1"/>
  <c r="AC14" i="3"/>
  <c r="V15" i="3" s="1"/>
  <c r="P17" i="3"/>
  <c r="I18" i="3" s="1"/>
  <c r="L18" i="3" s="1"/>
  <c r="AA713" i="1" l="1"/>
  <c r="Y713" i="1"/>
  <c r="AB713" i="1"/>
  <c r="W713" i="1"/>
  <c r="Z713" i="1"/>
  <c r="X713" i="1"/>
  <c r="AA15" i="3"/>
  <c r="O18" i="3"/>
  <c r="K18" i="3"/>
  <c r="N18" i="3"/>
  <c r="M18" i="3"/>
  <c r="J18" i="3"/>
  <c r="AC713" i="1" l="1"/>
  <c r="W15" i="3"/>
  <c r="Z15" i="3"/>
  <c r="X15" i="3"/>
  <c r="Y15" i="3"/>
  <c r="AB15" i="3"/>
  <c r="P18" i="3"/>
  <c r="I19" i="3" s="1"/>
  <c r="O19" i="3" s="1"/>
  <c r="V714" i="1" l="1"/>
  <c r="AC15" i="3"/>
  <c r="V16" i="3" s="1"/>
  <c r="J19" i="3"/>
  <c r="K19" i="3"/>
  <c r="L19" i="3"/>
  <c r="N19" i="3"/>
  <c r="M19" i="3"/>
  <c r="AA714" i="1" l="1"/>
  <c r="Y714" i="1"/>
  <c r="X714" i="1"/>
  <c r="Z714" i="1"/>
  <c r="AB714" i="1"/>
  <c r="W714" i="1"/>
  <c r="Z16" i="3"/>
  <c r="P19" i="3"/>
  <c r="I20" i="3" s="1"/>
  <c r="AC714" i="1" l="1"/>
  <c r="X16" i="3"/>
  <c r="AB16" i="3"/>
  <c r="AA16" i="3"/>
  <c r="W16" i="3"/>
  <c r="Y16" i="3"/>
  <c r="L20" i="3"/>
  <c r="J20" i="3"/>
  <c r="M20" i="3"/>
  <c r="O20" i="3"/>
  <c r="N20" i="3"/>
  <c r="K20" i="3"/>
  <c r="V715" i="1" l="1"/>
  <c r="AC16" i="3"/>
  <c r="V17" i="3" s="1"/>
  <c r="P20" i="3"/>
  <c r="I21" i="3" s="1"/>
  <c r="Y715" i="1" l="1"/>
  <c r="AA715" i="1"/>
  <c r="X715" i="1"/>
  <c r="W715" i="1"/>
  <c r="AB715" i="1"/>
  <c r="Z715" i="1"/>
  <c r="Z17" i="3"/>
  <c r="AB17" i="3"/>
  <c r="W17" i="3"/>
  <c r="AA17" i="3"/>
  <c r="X17" i="3"/>
  <c r="Y17" i="3"/>
  <c r="L21" i="3"/>
  <c r="J21" i="3"/>
  <c r="O21" i="3"/>
  <c r="K21" i="3"/>
  <c r="N21" i="3"/>
  <c r="M21" i="3"/>
  <c r="AC715" i="1" l="1"/>
  <c r="AC17" i="3"/>
  <c r="V18" i="3" s="1"/>
  <c r="P21" i="3"/>
  <c r="I22" i="3" s="1"/>
  <c r="M22" i="3" s="1"/>
  <c r="V716" i="1" l="1"/>
  <c r="AB18" i="3"/>
  <c r="X18" i="3"/>
  <c r="Y18" i="3"/>
  <c r="Z18" i="3"/>
  <c r="AA18" i="3"/>
  <c r="O22" i="3"/>
  <c r="J22" i="3"/>
  <c r="K22" i="3"/>
  <c r="N22" i="3"/>
  <c r="L22" i="3"/>
  <c r="Y716" i="1" l="1"/>
  <c r="AA716" i="1"/>
  <c r="W716" i="1"/>
  <c r="X716" i="1"/>
  <c r="AB716" i="1"/>
  <c r="Z716" i="1"/>
  <c r="W18" i="3"/>
  <c r="AC18" i="3" s="1"/>
  <c r="V19" i="3" s="1"/>
  <c r="P22" i="3"/>
  <c r="I23" i="3" s="1"/>
  <c r="K23" i="3" s="1"/>
  <c r="AC716" i="1" l="1"/>
  <c r="V717" i="1" s="1"/>
  <c r="Y717" i="1" s="1"/>
  <c r="O23" i="3"/>
  <c r="J23" i="3"/>
  <c r="L23" i="3"/>
  <c r="Z19" i="3"/>
  <c r="W19" i="3"/>
  <c r="AA19" i="3"/>
  <c r="X19" i="3"/>
  <c r="Y19" i="3"/>
  <c r="AB19" i="3"/>
  <c r="M23" i="3"/>
  <c r="N23" i="3"/>
  <c r="AA717" i="1" l="1"/>
  <c r="Z717" i="1"/>
  <c r="X717" i="1"/>
  <c r="AB717" i="1"/>
  <c r="W717" i="1"/>
  <c r="AC19" i="3"/>
  <c r="V20" i="3" s="1"/>
  <c r="P23" i="3"/>
  <c r="I24" i="3" s="1"/>
  <c r="J24" i="3" s="1"/>
  <c r="AC717" i="1" l="1"/>
  <c r="V718" i="1" s="1"/>
  <c r="AB718" i="1" s="1"/>
  <c r="L24" i="3"/>
  <c r="O24" i="3"/>
  <c r="K24" i="3"/>
  <c r="M24" i="3"/>
  <c r="N24" i="3"/>
  <c r="Y718" i="1" l="1"/>
  <c r="AA718" i="1"/>
  <c r="X718" i="1"/>
  <c r="Z718" i="1"/>
  <c r="W718" i="1"/>
  <c r="P24" i="3"/>
  <c r="I25" i="3" s="1"/>
  <c r="M25" i="3" s="1"/>
  <c r="X20" i="3"/>
  <c r="AB20" i="3"/>
  <c r="W20" i="3"/>
  <c r="Z20" i="3"/>
  <c r="AA20" i="3"/>
  <c r="Y20" i="3"/>
  <c r="AC718" i="1" l="1"/>
  <c r="V719" i="1" s="1"/>
  <c r="X719" i="1" s="1"/>
  <c r="J25" i="3"/>
  <c r="N25" i="3"/>
  <c r="K25" i="3"/>
  <c r="O25" i="3"/>
  <c r="L25" i="3"/>
  <c r="AC20" i="3"/>
  <c r="V21" i="3" s="1"/>
  <c r="AB719" i="1" l="1"/>
  <c r="W719" i="1"/>
  <c r="Z719" i="1"/>
  <c r="Y719" i="1"/>
  <c r="AA719" i="1"/>
  <c r="Y21" i="3"/>
  <c r="P25" i="3"/>
  <c r="I26" i="3" s="1"/>
  <c r="K26" i="3" s="1"/>
  <c r="AA21" i="3"/>
  <c r="AB21" i="3"/>
  <c r="W21" i="3"/>
  <c r="Z21" i="3"/>
  <c r="X21" i="3"/>
  <c r="AC719" i="1" l="1"/>
  <c r="V720" i="1" s="1"/>
  <c r="W720" i="1" s="1"/>
  <c r="M26" i="3"/>
  <c r="J26" i="3"/>
  <c r="L26" i="3"/>
  <c r="N26" i="3"/>
  <c r="O26" i="3"/>
  <c r="AC21" i="3"/>
  <c r="V22" i="3" s="1"/>
  <c r="Z720" i="1" l="1"/>
  <c r="X720" i="1"/>
  <c r="AB720" i="1"/>
  <c r="AA720" i="1"/>
  <c r="Y720" i="1"/>
  <c r="P26" i="3"/>
  <c r="I27" i="3" s="1"/>
  <c r="M27" i="3" s="1"/>
  <c r="Y22" i="3"/>
  <c r="AA22" i="3"/>
  <c r="Z22" i="3"/>
  <c r="AB22" i="3"/>
  <c r="X22" i="3"/>
  <c r="W22" i="3"/>
  <c r="AC720" i="1" l="1"/>
  <c r="V721" i="1" s="1"/>
  <c r="AB721" i="1" s="1"/>
  <c r="O27" i="3"/>
  <c r="L27" i="3"/>
  <c r="N27" i="3"/>
  <c r="J27" i="3"/>
  <c r="K27" i="3"/>
  <c r="AC22" i="3"/>
  <c r="V23" i="3" s="1"/>
  <c r="Y721" i="1" l="1"/>
  <c r="AA721" i="1"/>
  <c r="W721" i="1"/>
  <c r="X721" i="1"/>
  <c r="Z721" i="1"/>
  <c r="P27" i="3"/>
  <c r="I28" i="3" s="1"/>
  <c r="N28" i="3" s="1"/>
  <c r="Y23" i="3"/>
  <c r="AC721" i="1" l="1"/>
  <c r="V722" i="1" s="1"/>
  <c r="AA722" i="1" s="1"/>
  <c r="K28" i="3"/>
  <c r="J28" i="3"/>
  <c r="L28" i="3"/>
  <c r="O28" i="3"/>
  <c r="M28" i="3"/>
  <c r="AB23" i="3"/>
  <c r="W23" i="3"/>
  <c r="Z23" i="3"/>
  <c r="AA23" i="3"/>
  <c r="X23" i="3"/>
  <c r="Y722" i="1" l="1"/>
  <c r="X722" i="1"/>
  <c r="Z722" i="1"/>
  <c r="W722" i="1"/>
  <c r="AB722" i="1"/>
  <c r="P28" i="3"/>
  <c r="I29" i="3" s="1"/>
  <c r="K29" i="3" s="1"/>
  <c r="AC23" i="3"/>
  <c r="V24" i="3" s="1"/>
  <c r="AC722" i="1" l="1"/>
  <c r="V723" i="1" s="1"/>
  <c r="Y723" i="1" s="1"/>
  <c r="M29" i="3"/>
  <c r="J29" i="3"/>
  <c r="O29" i="3"/>
  <c r="L29" i="3"/>
  <c r="N29" i="3"/>
  <c r="Z24" i="3"/>
  <c r="Z723" i="1" l="1"/>
  <c r="W723" i="1"/>
  <c r="AA723" i="1"/>
  <c r="X723" i="1"/>
  <c r="AB723" i="1"/>
  <c r="P29" i="3"/>
  <c r="I30" i="3" s="1"/>
  <c r="J30" i="3" s="1"/>
  <c r="Y24" i="3"/>
  <c r="X24" i="3"/>
  <c r="AA24" i="3"/>
  <c r="AB24" i="3"/>
  <c r="W24" i="3"/>
  <c r="AC723" i="1" l="1"/>
  <c r="V724" i="1" s="1"/>
  <c r="AB724" i="1" s="1"/>
  <c r="O30" i="3"/>
  <c r="M30" i="3"/>
  <c r="K30" i="3"/>
  <c r="N30" i="3"/>
  <c r="L30" i="3"/>
  <c r="AC24" i="3"/>
  <c r="V25" i="3" s="1"/>
  <c r="Y724" i="1" l="1"/>
  <c r="AA724" i="1"/>
  <c r="X724" i="1"/>
  <c r="W724" i="1"/>
  <c r="Z724" i="1"/>
  <c r="P30" i="3"/>
  <c r="I31" i="3" s="1"/>
  <c r="J31" i="3" s="1"/>
  <c r="Z25" i="3"/>
  <c r="AC724" i="1" l="1"/>
  <c r="V725" i="1" s="1"/>
  <c r="W725" i="1" s="1"/>
  <c r="K31" i="3"/>
  <c r="L31" i="3"/>
  <c r="M31" i="3"/>
  <c r="N31" i="3"/>
  <c r="O31" i="3"/>
  <c r="X25" i="3"/>
  <c r="AA25" i="3"/>
  <c r="AB25" i="3"/>
  <c r="W25" i="3"/>
  <c r="Y25" i="3"/>
  <c r="AA725" i="1" l="1"/>
  <c r="AB725" i="1"/>
  <c r="Z725" i="1"/>
  <c r="X725" i="1"/>
  <c r="Y725" i="1"/>
  <c r="P31" i="3"/>
  <c r="I32" i="3" s="1"/>
  <c r="K32" i="3" s="1"/>
  <c r="AC25" i="3"/>
  <c r="V26" i="3" s="1"/>
  <c r="AC725" i="1" l="1"/>
  <c r="V726" i="1" s="1"/>
  <c r="W726" i="1" s="1"/>
  <c r="W26" i="3"/>
  <c r="L32" i="3"/>
  <c r="J32" i="3"/>
  <c r="O32" i="3"/>
  <c r="N32" i="3"/>
  <c r="M32" i="3"/>
  <c r="X26" i="3"/>
  <c r="Z26" i="3"/>
  <c r="Y26" i="3"/>
  <c r="AA26" i="3"/>
  <c r="AB26" i="3"/>
  <c r="AA726" i="1" l="1"/>
  <c r="Y726" i="1"/>
  <c r="Z726" i="1"/>
  <c r="AB726" i="1"/>
  <c r="X726" i="1"/>
  <c r="P32" i="3"/>
  <c r="I33" i="3" s="1"/>
  <c r="K33" i="3" s="1"/>
  <c r="AC26" i="3"/>
  <c r="V27" i="3" s="1"/>
  <c r="AC726" i="1" l="1"/>
  <c r="V727" i="1" s="1"/>
  <c r="X727" i="1" s="1"/>
  <c r="AA27" i="3"/>
  <c r="L33" i="3"/>
  <c r="M33" i="3"/>
  <c r="N33" i="3"/>
  <c r="O33" i="3"/>
  <c r="J33" i="3"/>
  <c r="AB27" i="3"/>
  <c r="W27" i="3"/>
  <c r="X27" i="3"/>
  <c r="Z27" i="3"/>
  <c r="Y27" i="3"/>
  <c r="AB727" i="1" l="1"/>
  <c r="Y727" i="1"/>
  <c r="AA727" i="1"/>
  <c r="Z727" i="1"/>
  <c r="W727" i="1"/>
  <c r="P33" i="3"/>
  <c r="I34" i="3" s="1"/>
  <c r="N34" i="3" s="1"/>
  <c r="AC27" i="3"/>
  <c r="V28" i="3" s="1"/>
  <c r="AC727" i="1" l="1"/>
  <c r="V728" i="1" s="1"/>
  <c r="K34" i="3"/>
  <c r="J34" i="3"/>
  <c r="O34" i="3"/>
  <c r="M34" i="3"/>
  <c r="L34" i="3"/>
  <c r="AA28" i="3"/>
  <c r="AB728" i="1" l="1"/>
  <c r="AA728" i="1"/>
  <c r="Y728" i="1"/>
  <c r="W728" i="1"/>
  <c r="X728" i="1"/>
  <c r="Z728" i="1"/>
  <c r="P34" i="3"/>
  <c r="I35" i="3" s="1"/>
  <c r="K35" i="3" s="1"/>
  <c r="Z28" i="3"/>
  <c r="AB28" i="3"/>
  <c r="W28" i="3"/>
  <c r="Y28" i="3"/>
  <c r="X28" i="3"/>
  <c r="AC728" i="1" l="1"/>
  <c r="V729" i="1" s="1"/>
  <c r="Z729" i="1" s="1"/>
  <c r="M35" i="3"/>
  <c r="N35" i="3"/>
  <c r="O35" i="3"/>
  <c r="L35" i="3"/>
  <c r="J35" i="3"/>
  <c r="AC28" i="3"/>
  <c r="V29" i="3" s="1"/>
  <c r="AB729" i="1" l="1"/>
  <c r="W729" i="1"/>
  <c r="AA729" i="1"/>
  <c r="X729" i="1"/>
  <c r="Y729" i="1"/>
  <c r="P35" i="3"/>
  <c r="I36" i="3" s="1"/>
  <c r="L36" i="3" s="1"/>
  <c r="AC729" i="1" l="1"/>
  <c r="V730" i="1" s="1"/>
  <c r="AA730" i="1" s="1"/>
  <c r="M36" i="3"/>
  <c r="O36" i="3"/>
  <c r="K36" i="3"/>
  <c r="N36" i="3"/>
  <c r="J36" i="3"/>
  <c r="W29" i="3"/>
  <c r="Z29" i="3"/>
  <c r="AB29" i="3"/>
  <c r="X29" i="3"/>
  <c r="Y29" i="3"/>
  <c r="AA29" i="3"/>
  <c r="AB730" i="1" l="1"/>
  <c r="W730" i="1"/>
  <c r="Z730" i="1"/>
  <c r="X730" i="1"/>
  <c r="Y730" i="1"/>
  <c r="P36" i="3"/>
  <c r="I37" i="3" s="1"/>
  <c r="J37" i="3" s="1"/>
  <c r="AC29" i="3"/>
  <c r="V30" i="3" s="1"/>
  <c r="AC730" i="1" l="1"/>
  <c r="V731" i="1" s="1"/>
  <c r="Y731" i="1" s="1"/>
  <c r="O37" i="3"/>
  <c r="N37" i="3"/>
  <c r="K37" i="3"/>
  <c r="M37" i="3"/>
  <c r="L37" i="3"/>
  <c r="X30" i="3"/>
  <c r="AB30" i="3"/>
  <c r="AA30" i="3"/>
  <c r="Y30" i="3"/>
  <c r="W30" i="3"/>
  <c r="AA731" i="1" l="1"/>
  <c r="Z731" i="1"/>
  <c r="W731" i="1"/>
  <c r="X731" i="1"/>
  <c r="AB731" i="1"/>
  <c r="P37" i="3"/>
  <c r="I38" i="3" s="1"/>
  <c r="L38" i="3" s="1"/>
  <c r="Z30" i="3"/>
  <c r="AC30" i="3" s="1"/>
  <c r="V31" i="3" s="1"/>
  <c r="AC731" i="1" l="1"/>
  <c r="V732" i="1" s="1"/>
  <c r="W732" i="1" s="1"/>
  <c r="M38" i="3"/>
  <c r="N38" i="3"/>
  <c r="K38" i="3"/>
  <c r="J38" i="3"/>
  <c r="O38" i="3"/>
  <c r="AB31" i="3"/>
  <c r="Y732" i="1" l="1"/>
  <c r="Z732" i="1"/>
  <c r="X732" i="1"/>
  <c r="AA732" i="1"/>
  <c r="AB732" i="1"/>
  <c r="P38" i="3"/>
  <c r="I39" i="3" s="1"/>
  <c r="K39" i="3" s="1"/>
  <c r="Z31" i="3"/>
  <c r="X31" i="3"/>
  <c r="AA31" i="3"/>
  <c r="Y31" i="3"/>
  <c r="W31" i="3"/>
  <c r="AC732" i="1" l="1"/>
  <c r="V733" i="1" s="1"/>
  <c r="Z733" i="1" s="1"/>
  <c r="M39" i="3"/>
  <c r="N39" i="3"/>
  <c r="L39" i="3"/>
  <c r="O39" i="3"/>
  <c r="J39" i="3"/>
  <c r="AC31" i="3"/>
  <c r="V32" i="3" s="1"/>
  <c r="AA733" i="1" l="1"/>
  <c r="Y733" i="1"/>
  <c r="AB733" i="1"/>
  <c r="X733" i="1"/>
  <c r="W733" i="1"/>
  <c r="P39" i="3"/>
  <c r="I40" i="3" s="1"/>
  <c r="L40" i="3" s="1"/>
  <c r="Y32" i="3"/>
  <c r="AB32" i="3"/>
  <c r="W32" i="3"/>
  <c r="AA32" i="3"/>
  <c r="X32" i="3"/>
  <c r="Z32" i="3"/>
  <c r="AC733" i="1" l="1"/>
  <c r="V734" i="1" s="1"/>
  <c r="W734" i="1" s="1"/>
  <c r="N40" i="3"/>
  <c r="M40" i="3"/>
  <c r="J40" i="3"/>
  <c r="O40" i="3"/>
  <c r="K40" i="3"/>
  <c r="AC32" i="3"/>
  <c r="V33" i="3" s="1"/>
  <c r="AA734" i="1" l="1"/>
  <c r="Y734" i="1"/>
  <c r="Z734" i="1"/>
  <c r="AB734" i="1"/>
  <c r="X734" i="1"/>
  <c r="P40" i="3"/>
  <c r="I41" i="3" s="1"/>
  <c r="K41" i="3" s="1"/>
  <c r="AC734" i="1" l="1"/>
  <c r="V735" i="1" s="1"/>
  <c r="Z735" i="1" s="1"/>
  <c r="N41" i="3"/>
  <c r="L41" i="3"/>
  <c r="M41" i="3"/>
  <c r="O41" i="3"/>
  <c r="J41" i="3"/>
  <c r="AB33" i="3"/>
  <c r="W33" i="3"/>
  <c r="X33" i="3"/>
  <c r="AA33" i="3"/>
  <c r="Y33" i="3"/>
  <c r="Z33" i="3"/>
  <c r="X735" i="1" l="1"/>
  <c r="AB735" i="1"/>
  <c r="Y735" i="1"/>
  <c r="W735" i="1"/>
  <c r="AA735" i="1"/>
  <c r="P41" i="3"/>
  <c r="I42" i="3" s="1"/>
  <c r="K42" i="3" s="1"/>
  <c r="AC33" i="3"/>
  <c r="V34" i="3" s="1"/>
  <c r="AC735" i="1" l="1"/>
  <c r="V736" i="1" s="1"/>
  <c r="Y736" i="1" s="1"/>
  <c r="L42" i="3"/>
  <c r="N42" i="3"/>
  <c r="M42" i="3"/>
  <c r="O42" i="3"/>
  <c r="J42" i="3"/>
  <c r="Z736" i="1" l="1"/>
  <c r="W736" i="1"/>
  <c r="X736" i="1"/>
  <c r="AB736" i="1"/>
  <c r="AA736" i="1"/>
  <c r="Z34" i="3"/>
  <c r="P42" i="3"/>
  <c r="I43" i="3" s="1"/>
  <c r="J43" i="3" s="1"/>
  <c r="Y34" i="3"/>
  <c r="X34" i="3"/>
  <c r="AA34" i="3"/>
  <c r="W34" i="3"/>
  <c r="AB34" i="3"/>
  <c r="AC736" i="1" l="1"/>
  <c r="V737" i="1" s="1"/>
  <c r="W737" i="1" s="1"/>
  <c r="L43" i="3"/>
  <c r="M43" i="3"/>
  <c r="N43" i="3"/>
  <c r="O43" i="3"/>
  <c r="K43" i="3"/>
  <c r="AC34" i="3"/>
  <c r="V35" i="3" s="1"/>
  <c r="Z737" i="1" l="1"/>
  <c r="X737" i="1"/>
  <c r="AB737" i="1"/>
  <c r="Y737" i="1"/>
  <c r="AA737" i="1"/>
  <c r="X35" i="3"/>
  <c r="P43" i="3"/>
  <c r="I44" i="3" s="1"/>
  <c r="J44" i="3" s="1"/>
  <c r="Z35" i="3"/>
  <c r="W35" i="3"/>
  <c r="Y35" i="3"/>
  <c r="AB35" i="3"/>
  <c r="AA35" i="3"/>
  <c r="AC737" i="1" l="1"/>
  <c r="V738" i="1" s="1"/>
  <c r="X738" i="1" s="1"/>
  <c r="O44" i="3"/>
  <c r="K44" i="3"/>
  <c r="N44" i="3"/>
  <c r="M44" i="3"/>
  <c r="L44" i="3"/>
  <c r="AC35" i="3"/>
  <c r="V36" i="3" s="1"/>
  <c r="AB738" i="1" l="1"/>
  <c r="W738" i="1"/>
  <c r="Z738" i="1"/>
  <c r="Y738" i="1"/>
  <c r="AA738" i="1"/>
  <c r="Y36" i="3"/>
  <c r="P44" i="3"/>
  <c r="I45" i="3" s="1"/>
  <c r="J45" i="3" s="1"/>
  <c r="Z36" i="3"/>
  <c r="W36" i="3"/>
  <c r="AB36" i="3"/>
  <c r="AA36" i="3"/>
  <c r="X36" i="3"/>
  <c r="AC738" i="1" l="1"/>
  <c r="V739" i="1" s="1"/>
  <c r="Y739" i="1" s="1"/>
  <c r="L45" i="3"/>
  <c r="K45" i="3"/>
  <c r="O45" i="3"/>
  <c r="M45" i="3"/>
  <c r="N45" i="3"/>
  <c r="AC36" i="3"/>
  <c r="V37" i="3" s="1"/>
  <c r="AA739" i="1" l="1"/>
  <c r="Z739" i="1"/>
  <c r="W739" i="1"/>
  <c r="X739" i="1"/>
  <c r="AB739" i="1"/>
  <c r="W37" i="3"/>
  <c r="P45" i="3"/>
  <c r="I46" i="3" s="1"/>
  <c r="N46" i="3" s="1"/>
  <c r="Y37" i="3"/>
  <c r="AA37" i="3"/>
  <c r="AB37" i="3"/>
  <c r="Z37" i="3"/>
  <c r="X37" i="3"/>
  <c r="AC739" i="1" l="1"/>
  <c r="V740" i="1" s="1"/>
  <c r="W740" i="1" s="1"/>
  <c r="M46" i="3"/>
  <c r="O46" i="3"/>
  <c r="L46" i="3"/>
  <c r="K46" i="3"/>
  <c r="J46" i="3"/>
  <c r="AC37" i="3"/>
  <c r="V38" i="3" s="1"/>
  <c r="AA740" i="1" l="1"/>
  <c r="Y740" i="1"/>
  <c r="X740" i="1"/>
  <c r="Z740" i="1"/>
  <c r="AB740" i="1"/>
  <c r="AA38" i="3"/>
  <c r="P46" i="3"/>
  <c r="I47" i="3" s="1"/>
  <c r="N47" i="3" s="1"/>
  <c r="Z38" i="3"/>
  <c r="W38" i="3"/>
  <c r="Y38" i="3"/>
  <c r="X38" i="3"/>
  <c r="AB38" i="3"/>
  <c r="AC740" i="1" l="1"/>
  <c r="V741" i="1" s="1"/>
  <c r="W741" i="1" s="1"/>
  <c r="M47" i="3"/>
  <c r="O47" i="3"/>
  <c r="L47" i="3"/>
  <c r="K47" i="3"/>
  <c r="J47" i="3"/>
  <c r="AC38" i="3"/>
  <c r="V39" i="3" s="1"/>
  <c r="Y741" i="1" l="1"/>
  <c r="AA741" i="1"/>
  <c r="X741" i="1"/>
  <c r="Z741" i="1"/>
  <c r="AB741" i="1"/>
  <c r="AB39" i="3"/>
  <c r="P47" i="3"/>
  <c r="I48" i="3" s="1"/>
  <c r="K48" i="3" s="1"/>
  <c r="Z39" i="3"/>
  <c r="X39" i="3"/>
  <c r="Y39" i="3"/>
  <c r="W39" i="3"/>
  <c r="AA39" i="3"/>
  <c r="AC741" i="1" l="1"/>
  <c r="V742" i="1" s="1"/>
  <c r="W742" i="1" s="1"/>
  <c r="O48" i="3"/>
  <c r="M48" i="3"/>
  <c r="N48" i="3"/>
  <c r="L48" i="3"/>
  <c r="J48" i="3"/>
  <c r="AC39" i="3"/>
  <c r="V40" i="3" s="1"/>
  <c r="X742" i="1" l="1"/>
  <c r="AA742" i="1"/>
  <c r="Y742" i="1"/>
  <c r="AB742" i="1"/>
  <c r="Z742" i="1"/>
  <c r="W40" i="3"/>
  <c r="P48" i="3"/>
  <c r="I49" i="3" s="1"/>
  <c r="J49" i="3" s="1"/>
  <c r="AA40" i="3"/>
  <c r="Z40" i="3"/>
  <c r="X40" i="3"/>
  <c r="AB40" i="3"/>
  <c r="Y40" i="3"/>
  <c r="AC742" i="1" l="1"/>
  <c r="V743" i="1" s="1"/>
  <c r="AA743" i="1" s="1"/>
  <c r="O49" i="3"/>
  <c r="M49" i="3"/>
  <c r="L49" i="3"/>
  <c r="N49" i="3"/>
  <c r="K49" i="3"/>
  <c r="AC40" i="3"/>
  <c r="V41" i="3" s="1"/>
  <c r="Z743" i="1" l="1"/>
  <c r="X743" i="1"/>
  <c r="AB743" i="1"/>
  <c r="W743" i="1"/>
  <c r="Y743" i="1"/>
  <c r="AA41" i="3"/>
  <c r="P49" i="3"/>
  <c r="I50" i="3" s="1"/>
  <c r="L50" i="3" s="1"/>
  <c r="X41" i="3"/>
  <c r="W41" i="3"/>
  <c r="Z41" i="3"/>
  <c r="Y41" i="3"/>
  <c r="AB41" i="3"/>
  <c r="AC743" i="1" l="1"/>
  <c r="V744" i="1" s="1"/>
  <c r="AA744" i="1" s="1"/>
  <c r="Y744" i="1"/>
  <c r="M50" i="3"/>
  <c r="N50" i="3"/>
  <c r="J50" i="3"/>
  <c r="K50" i="3"/>
  <c r="O50" i="3"/>
  <c r="AC41" i="3"/>
  <c r="V42" i="3" s="1"/>
  <c r="X744" i="1" l="1"/>
  <c r="W744" i="1"/>
  <c r="Z744" i="1"/>
  <c r="AB744" i="1"/>
  <c r="AC744" i="1"/>
  <c r="V745" i="1" s="1"/>
  <c r="AA745" i="1" s="1"/>
  <c r="X42" i="3"/>
  <c r="P50" i="3"/>
  <c r="I51" i="3" s="1"/>
  <c r="K51" i="3" s="1"/>
  <c r="AA42" i="3"/>
  <c r="Z42" i="3"/>
  <c r="AB42" i="3"/>
  <c r="W42" i="3"/>
  <c r="Y42" i="3"/>
  <c r="W745" i="1" l="1"/>
  <c r="X745" i="1"/>
  <c r="Z745" i="1"/>
  <c r="AB745" i="1"/>
  <c r="Y745" i="1"/>
  <c r="M51" i="3"/>
  <c r="J51" i="3"/>
  <c r="O51" i="3"/>
  <c r="N51" i="3"/>
  <c r="L51" i="3"/>
  <c r="AC42" i="3"/>
  <c r="V43" i="3" s="1"/>
  <c r="AC745" i="1" l="1"/>
  <c r="V746" i="1" s="1"/>
  <c r="AB746" i="1" s="1"/>
  <c r="P51" i="3"/>
  <c r="I52" i="3" s="1"/>
  <c r="K52" i="3" s="1"/>
  <c r="X43" i="3"/>
  <c r="Y43" i="3"/>
  <c r="AA43" i="3"/>
  <c r="Y746" i="1" l="1"/>
  <c r="AA746" i="1"/>
  <c r="X746" i="1"/>
  <c r="W746" i="1"/>
  <c r="Z746" i="1"/>
  <c r="M52" i="3"/>
  <c r="L52" i="3"/>
  <c r="N52" i="3"/>
  <c r="O52" i="3"/>
  <c r="J52" i="3"/>
  <c r="Z43" i="3"/>
  <c r="AB43" i="3"/>
  <c r="W43" i="3"/>
  <c r="AC746" i="1" l="1"/>
  <c r="V747" i="1" s="1"/>
  <c r="X747" i="1" s="1"/>
  <c r="P52" i="3"/>
  <c r="I53" i="3" s="1"/>
  <c r="K53" i="3" s="1"/>
  <c r="AC43" i="3"/>
  <c r="V44" i="3" s="1"/>
  <c r="Y747" i="1" l="1"/>
  <c r="Z747" i="1"/>
  <c r="AA747" i="1"/>
  <c r="AB747" i="1"/>
  <c r="W747" i="1"/>
  <c r="L53" i="3"/>
  <c r="N53" i="3"/>
  <c r="M53" i="3"/>
  <c r="J53" i="3"/>
  <c r="O53" i="3"/>
  <c r="Z44" i="3"/>
  <c r="AB44" i="3"/>
  <c r="W44" i="3"/>
  <c r="AA44" i="3"/>
  <c r="X44" i="3"/>
  <c r="Y44" i="3"/>
  <c r="AC747" i="1" l="1"/>
  <c r="V748" i="1" s="1"/>
  <c r="X748" i="1" s="1"/>
  <c r="P53" i="3"/>
  <c r="I54" i="3" s="1"/>
  <c r="J54" i="3" s="1"/>
  <c r="AC44" i="3"/>
  <c r="V45" i="3" s="1"/>
  <c r="AB748" i="1" l="1"/>
  <c r="Y748" i="1"/>
  <c r="W748" i="1"/>
  <c r="AA748" i="1"/>
  <c r="Z748" i="1"/>
  <c r="L54" i="3"/>
  <c r="M54" i="3"/>
  <c r="N54" i="3"/>
  <c r="O54" i="3"/>
  <c r="K54" i="3"/>
  <c r="AC748" i="1" l="1"/>
  <c r="V749" i="1" s="1"/>
  <c r="AB749" i="1" s="1"/>
  <c r="Y749" i="1"/>
  <c r="AA749" i="1"/>
  <c r="P54" i="3"/>
  <c r="I55" i="3" s="1"/>
  <c r="K55" i="3" s="1"/>
  <c r="Z45" i="3"/>
  <c r="AB45" i="3"/>
  <c r="W45" i="3"/>
  <c r="X45" i="3"/>
  <c r="AA45" i="3"/>
  <c r="Y45" i="3"/>
  <c r="Z749" i="1" l="1"/>
  <c r="W749" i="1"/>
  <c r="X749" i="1"/>
  <c r="L55" i="3"/>
  <c r="M55" i="3"/>
  <c r="N55" i="3"/>
  <c r="O55" i="3"/>
  <c r="J55" i="3"/>
  <c r="AC45" i="3"/>
  <c r="V46" i="3" s="1"/>
  <c r="AC749" i="1" l="1"/>
  <c r="V750" i="1" s="1"/>
  <c r="AA750" i="1" s="1"/>
  <c r="W750" i="1"/>
  <c r="AB750" i="1"/>
  <c r="Z750" i="1"/>
  <c r="Y750" i="1"/>
  <c r="P55" i="3"/>
  <c r="I56" i="3" s="1"/>
  <c r="O56" i="3" s="1"/>
  <c r="W46" i="3"/>
  <c r="AA46" i="3"/>
  <c r="X750" i="1" l="1"/>
  <c r="AC750" i="1"/>
  <c r="V751" i="1" s="1"/>
  <c r="Y751" i="1" s="1"/>
  <c r="M56" i="3"/>
  <c r="L56" i="3"/>
  <c r="N56" i="3"/>
  <c r="J56" i="3"/>
  <c r="K56" i="3"/>
  <c r="Y46" i="3"/>
  <c r="X46" i="3"/>
  <c r="AB46" i="3"/>
  <c r="Z46" i="3"/>
  <c r="X751" i="1" l="1"/>
  <c r="W751" i="1"/>
  <c r="AA751" i="1"/>
  <c r="Z751" i="1"/>
  <c r="AB751" i="1"/>
  <c r="P56" i="3"/>
  <c r="I57" i="3" s="1"/>
  <c r="K57" i="3" s="1"/>
  <c r="AC46" i="3"/>
  <c r="V47" i="3" s="1"/>
  <c r="AC751" i="1" l="1"/>
  <c r="V752" i="1" s="1"/>
  <c r="AA752" i="1" s="1"/>
  <c r="M57" i="3"/>
  <c r="N57" i="3"/>
  <c r="L57" i="3"/>
  <c r="O57" i="3"/>
  <c r="J57" i="3"/>
  <c r="X47" i="3"/>
  <c r="W47" i="3"/>
  <c r="Z47" i="3"/>
  <c r="AA47" i="3"/>
  <c r="Y47" i="3"/>
  <c r="AB47" i="3"/>
  <c r="Y752" i="1" l="1"/>
  <c r="Z752" i="1"/>
  <c r="W752" i="1"/>
  <c r="X752" i="1"/>
  <c r="AB752" i="1"/>
  <c r="P57" i="3"/>
  <c r="I58" i="3" s="1"/>
  <c r="J58" i="3" s="1"/>
  <c r="AC47" i="3"/>
  <c r="V48" i="3" s="1"/>
  <c r="AC752" i="1" l="1"/>
  <c r="V753" i="1" s="1"/>
  <c r="Y753" i="1" s="1"/>
  <c r="M58" i="3"/>
  <c r="N58" i="3"/>
  <c r="L58" i="3"/>
  <c r="K58" i="3"/>
  <c r="O58" i="3"/>
  <c r="Y48" i="3"/>
  <c r="AB48" i="3"/>
  <c r="Z48" i="3"/>
  <c r="W48" i="3"/>
  <c r="X48" i="3"/>
  <c r="AA48" i="3"/>
  <c r="X753" i="1" l="1"/>
  <c r="AA753" i="1"/>
  <c r="W753" i="1"/>
  <c r="Z753" i="1"/>
  <c r="AB753" i="1"/>
  <c r="P58" i="3"/>
  <c r="I59" i="3" s="1"/>
  <c r="K59" i="3" s="1"/>
  <c r="AC48" i="3"/>
  <c r="V49" i="3" s="1"/>
  <c r="AC753" i="1" l="1"/>
  <c r="V754" i="1" s="1"/>
  <c r="Z754" i="1" s="1"/>
  <c r="O59" i="3"/>
  <c r="N59" i="3"/>
  <c r="M59" i="3"/>
  <c r="L59" i="3"/>
  <c r="J59" i="3"/>
  <c r="AB49" i="3"/>
  <c r="X49" i="3"/>
  <c r="Z49" i="3"/>
  <c r="W49" i="3"/>
  <c r="Y49" i="3"/>
  <c r="AA49" i="3"/>
  <c r="X754" i="1" l="1"/>
  <c r="W754" i="1"/>
  <c r="AB754" i="1"/>
  <c r="Y754" i="1"/>
  <c r="AA754" i="1"/>
  <c r="P59" i="3"/>
  <c r="I60" i="3" s="1"/>
  <c r="O60" i="3" s="1"/>
  <c r="AC49" i="3"/>
  <c r="V50" i="3" s="1"/>
  <c r="AC754" i="1" l="1"/>
  <c r="V755" i="1" s="1"/>
  <c r="X755" i="1" s="1"/>
  <c r="K60" i="3"/>
  <c r="J60" i="3"/>
  <c r="L60" i="3"/>
  <c r="M60" i="3"/>
  <c r="N60" i="3"/>
  <c r="Z50" i="3"/>
  <c r="Y755" i="1" l="1"/>
  <c r="AA755" i="1"/>
  <c r="AB755" i="1"/>
  <c r="W755" i="1"/>
  <c r="Z755" i="1"/>
  <c r="P60" i="3"/>
  <c r="I61" i="3" s="1"/>
  <c r="N61" i="3" s="1"/>
  <c r="AB50" i="3"/>
  <c r="W50" i="3"/>
  <c r="X50" i="3"/>
  <c r="AA50" i="3"/>
  <c r="Y50" i="3"/>
  <c r="AC755" i="1" l="1"/>
  <c r="V756" i="1" s="1"/>
  <c r="AA756" i="1" s="1"/>
  <c r="O61" i="3"/>
  <c r="K61" i="3"/>
  <c r="J61" i="3"/>
  <c r="L61" i="3"/>
  <c r="M61" i="3"/>
  <c r="AC50" i="3"/>
  <c r="V51" i="3" s="1"/>
  <c r="X756" i="1" l="1"/>
  <c r="Z756" i="1"/>
  <c r="AB756" i="1"/>
  <c r="W756" i="1"/>
  <c r="Y756" i="1"/>
  <c r="P61" i="3"/>
  <c r="I62" i="3" s="1"/>
  <c r="L62" i="3" s="1"/>
  <c r="W51" i="3"/>
  <c r="AC756" i="1" l="1"/>
  <c r="V757" i="1" s="1"/>
  <c r="Y757" i="1" s="1"/>
  <c r="J62" i="3"/>
  <c r="K62" i="3"/>
  <c r="M62" i="3"/>
  <c r="O62" i="3"/>
  <c r="N62" i="3"/>
  <c r="Z51" i="3"/>
  <c r="X51" i="3"/>
  <c r="AA51" i="3"/>
  <c r="AB51" i="3"/>
  <c r="Y51" i="3"/>
  <c r="X757" i="1" l="1"/>
  <c r="W757" i="1"/>
  <c r="Z757" i="1"/>
  <c r="AB757" i="1"/>
  <c r="AA757" i="1"/>
  <c r="P62" i="3"/>
  <c r="I63" i="3" s="1"/>
  <c r="J63" i="3" s="1"/>
  <c r="AC51" i="3"/>
  <c r="V52" i="3" s="1"/>
  <c r="AC757" i="1" l="1"/>
  <c r="V758" i="1" s="1"/>
  <c r="AA758" i="1" s="1"/>
  <c r="K63" i="3"/>
  <c r="O63" i="3"/>
  <c r="L63" i="3"/>
  <c r="N63" i="3"/>
  <c r="M63" i="3"/>
  <c r="W52" i="3"/>
  <c r="Z52" i="3"/>
  <c r="X52" i="3"/>
  <c r="AB52" i="3"/>
  <c r="Y52" i="3"/>
  <c r="AA52" i="3"/>
  <c r="W758" i="1" l="1"/>
  <c r="X758" i="1"/>
  <c r="Y758" i="1"/>
  <c r="Z758" i="1"/>
  <c r="AB758" i="1"/>
  <c r="P63" i="3"/>
  <c r="I64" i="3" s="1"/>
  <c r="J64" i="3" s="1"/>
  <c r="AC52" i="3"/>
  <c r="V53" i="3" s="1"/>
  <c r="AC758" i="1" l="1"/>
  <c r="V759" i="1" s="1"/>
  <c r="W759" i="1" s="1"/>
  <c r="AB759" i="1"/>
  <c r="X759" i="1"/>
  <c r="Z759" i="1"/>
  <c r="Y759" i="1"/>
  <c r="AA759" i="1"/>
  <c r="AC759" i="1" s="1"/>
  <c r="V760" i="1" s="1"/>
  <c r="AA760" i="1" s="1"/>
  <c r="O64" i="3"/>
  <c r="K64" i="3"/>
  <c r="L64" i="3"/>
  <c r="N64" i="3"/>
  <c r="M64" i="3"/>
  <c r="Y53" i="3"/>
  <c r="AB53" i="3"/>
  <c r="Z53" i="3"/>
  <c r="W53" i="3"/>
  <c r="X53" i="3"/>
  <c r="W760" i="1" l="1"/>
  <c r="X760" i="1"/>
  <c r="AB760" i="1"/>
  <c r="Z760" i="1"/>
  <c r="Y760" i="1"/>
  <c r="P64" i="3"/>
  <c r="I65" i="3" s="1"/>
  <c r="J65" i="3" s="1"/>
  <c r="AA53" i="3"/>
  <c r="AC53" i="3" s="1"/>
  <c r="V54" i="3" s="1"/>
  <c r="AC760" i="1" l="1"/>
  <c r="V761" i="1" s="1"/>
  <c r="Y761" i="1" s="1"/>
  <c r="O65" i="3"/>
  <c r="K65" i="3"/>
  <c r="M65" i="3"/>
  <c r="N65" i="3"/>
  <c r="L65" i="3"/>
  <c r="X54" i="3"/>
  <c r="Z761" i="1" l="1"/>
  <c r="W761" i="1"/>
  <c r="AB761" i="1"/>
  <c r="X761" i="1"/>
  <c r="AA761" i="1"/>
  <c r="P65" i="3"/>
  <c r="I66" i="3" s="1"/>
  <c r="K66" i="3" s="1"/>
  <c r="AB54" i="3"/>
  <c r="W54" i="3"/>
  <c r="Z54" i="3"/>
  <c r="AA54" i="3"/>
  <c r="Y54" i="3"/>
  <c r="AC761" i="1" l="1"/>
  <c r="V762" i="1" s="1"/>
  <c r="W762" i="1" s="1"/>
  <c r="N66" i="3"/>
  <c r="L66" i="3"/>
  <c r="J66" i="3"/>
  <c r="M66" i="3"/>
  <c r="AC54" i="3"/>
  <c r="V55" i="3" s="1"/>
  <c r="Y762" i="1" l="1"/>
  <c r="X762" i="1"/>
  <c r="AA762" i="1"/>
  <c r="Z762" i="1"/>
  <c r="AB762" i="1"/>
  <c r="Z55" i="3"/>
  <c r="AC762" i="1" l="1"/>
  <c r="V763" i="1" s="1"/>
  <c r="Z763" i="1" s="1"/>
  <c r="Y763" i="1"/>
  <c r="AA763" i="1"/>
  <c r="AB55" i="3"/>
  <c r="AA55" i="3"/>
  <c r="Y55" i="3"/>
  <c r="W55" i="3"/>
  <c r="X55" i="3"/>
  <c r="X763" i="1" l="1"/>
  <c r="AB763" i="1"/>
  <c r="W763" i="1"/>
  <c r="AC55" i="3"/>
  <c r="V56" i="3" s="1"/>
  <c r="AC763" i="1" l="1"/>
  <c r="V764" i="1" s="1"/>
  <c r="X764" i="1" s="1"/>
  <c r="AB764" i="1"/>
  <c r="Y764" i="1"/>
  <c r="W764" i="1"/>
  <c r="AA764" i="1"/>
  <c r="Z764" i="1"/>
  <c r="Y56" i="3"/>
  <c r="AB56" i="3"/>
  <c r="X56" i="3"/>
  <c r="AA56" i="3"/>
  <c r="AC764" i="1" l="1"/>
  <c r="V765" i="1" s="1"/>
  <c r="Z765" i="1" s="1"/>
  <c r="W56" i="3"/>
  <c r="Z56" i="3"/>
  <c r="AB765" i="1" l="1"/>
  <c r="AA765" i="1"/>
  <c r="Y765" i="1"/>
  <c r="X765" i="1"/>
  <c r="W765" i="1"/>
  <c r="AC56" i="3"/>
  <c r="V57" i="3" s="1"/>
  <c r="AC765" i="1" l="1"/>
  <c r="V766" i="1" s="1"/>
  <c r="Z766" i="1" s="1"/>
  <c r="Y57" i="3"/>
  <c r="AA57" i="3"/>
  <c r="X57" i="3"/>
  <c r="Z57" i="3"/>
  <c r="AB57" i="3"/>
  <c r="W57" i="3"/>
  <c r="X766" i="1" l="1"/>
  <c r="Y766" i="1"/>
  <c r="AA766" i="1"/>
  <c r="AB766" i="1"/>
  <c r="W766" i="1"/>
  <c r="AC57" i="3"/>
  <c r="V58" i="3" s="1"/>
  <c r="AC766" i="1" l="1"/>
  <c r="V767" i="1" s="1"/>
  <c r="W767" i="1" s="1"/>
  <c r="Z58" i="3"/>
  <c r="Y58" i="3"/>
  <c r="AB58" i="3"/>
  <c r="W58" i="3"/>
  <c r="X58" i="3"/>
  <c r="AA58" i="3"/>
  <c r="AB767" i="1" l="1"/>
  <c r="X767" i="1"/>
  <c r="AA767" i="1"/>
  <c r="Z767" i="1"/>
  <c r="Y767" i="1"/>
  <c r="AC58" i="3"/>
  <c r="V59" i="3" s="1"/>
  <c r="AC767" i="1" l="1"/>
  <c r="V768" i="1" s="1"/>
  <c r="Y768" i="1" s="1"/>
  <c r="AB768" i="1"/>
  <c r="Y59" i="3"/>
  <c r="W59" i="3"/>
  <c r="X59" i="3"/>
  <c r="AA59" i="3"/>
  <c r="Z59" i="3"/>
  <c r="AB59" i="3"/>
  <c r="W768" i="1" l="1"/>
  <c r="AA768" i="1"/>
  <c r="X768" i="1"/>
  <c r="Z768" i="1"/>
  <c r="AC59" i="3"/>
  <c r="V60" i="3" s="1"/>
  <c r="AC768" i="1" l="1"/>
  <c r="V769" i="1" s="1"/>
  <c r="Z769" i="1" s="1"/>
  <c r="Y769" i="1"/>
  <c r="W60" i="3"/>
  <c r="X769" i="1" l="1"/>
  <c r="AB769" i="1"/>
  <c r="W769" i="1"/>
  <c r="AA769" i="1"/>
  <c r="Z60" i="3"/>
  <c r="AA60" i="3"/>
  <c r="AB60" i="3"/>
  <c r="X60" i="3"/>
  <c r="Y60" i="3"/>
  <c r="AC769" i="1" l="1"/>
  <c r="V770" i="1" s="1"/>
  <c r="X770" i="1" s="1"/>
  <c r="AB770" i="1"/>
  <c r="Z770" i="1"/>
  <c r="Y770" i="1"/>
  <c r="W770" i="1"/>
  <c r="AA770" i="1"/>
  <c r="AC60" i="3"/>
  <c r="V61" i="3" s="1"/>
  <c r="AC770" i="1" l="1"/>
  <c r="V771" i="1" s="1"/>
  <c r="W771" i="1" s="1"/>
  <c r="AB61" i="3"/>
  <c r="AB771" i="1" l="1"/>
  <c r="Z771" i="1"/>
  <c r="X771" i="1"/>
  <c r="AA771" i="1"/>
  <c r="Y771" i="1"/>
  <c r="W61" i="3"/>
  <c r="AA61" i="3"/>
  <c r="X61" i="3"/>
  <c r="Y61" i="3"/>
  <c r="Z61" i="3"/>
  <c r="AC771" i="1" l="1"/>
  <c r="V772" i="1" s="1"/>
  <c r="X772" i="1" s="1"/>
  <c r="AC61" i="3"/>
  <c r="V62" i="3" s="1"/>
  <c r="AA772" i="1" l="1"/>
  <c r="Y772" i="1"/>
  <c r="W772" i="1"/>
  <c r="Z772" i="1"/>
  <c r="AB772" i="1"/>
  <c r="Y62" i="3"/>
  <c r="Z62" i="3"/>
  <c r="W62" i="3"/>
  <c r="AB62" i="3"/>
  <c r="X62" i="3"/>
  <c r="AC772" i="1" l="1"/>
  <c r="V773" i="1" s="1"/>
  <c r="AA773" i="1" s="1"/>
  <c r="AA62" i="3"/>
  <c r="AC62" i="3" s="1"/>
  <c r="V63" i="3" s="1"/>
  <c r="Y773" i="1" l="1"/>
  <c r="Z773" i="1"/>
  <c r="X773" i="1"/>
  <c r="W773" i="1"/>
  <c r="AB773" i="1"/>
  <c r="Y63" i="3"/>
  <c r="Z63" i="3"/>
  <c r="AB63" i="3"/>
  <c r="X63" i="3"/>
  <c r="AC773" i="1" l="1"/>
  <c r="V774" i="1" s="1"/>
  <c r="AA774" i="1" s="1"/>
  <c r="W63" i="3"/>
  <c r="AA63" i="3"/>
  <c r="Y774" i="1" l="1"/>
  <c r="AB774" i="1"/>
  <c r="X774" i="1"/>
  <c r="Z774" i="1"/>
  <c r="W774" i="1"/>
  <c r="AC63" i="3"/>
  <c r="V64" i="3" s="1"/>
  <c r="AC774" i="1" l="1"/>
  <c r="V775" i="1" s="1"/>
  <c r="W775" i="1" s="1"/>
  <c r="Y64" i="3"/>
  <c r="AB64" i="3"/>
  <c r="W64" i="3"/>
  <c r="X64" i="3"/>
  <c r="Z64" i="3"/>
  <c r="AA64" i="3"/>
  <c r="AB775" i="1" l="1"/>
  <c r="AA775" i="1"/>
  <c r="Z775" i="1"/>
  <c r="X775" i="1"/>
  <c r="Y775" i="1"/>
  <c r="AC64" i="3"/>
  <c r="V65" i="3" s="1"/>
  <c r="AC775" i="1" l="1"/>
  <c r="V776" i="1" s="1"/>
  <c r="W776" i="1" s="1"/>
  <c r="X776" i="1"/>
  <c r="AB65" i="3"/>
  <c r="Z65" i="3"/>
  <c r="W65" i="3"/>
  <c r="X65" i="3"/>
  <c r="AA65" i="3"/>
  <c r="Y65" i="3"/>
  <c r="Z776" i="1" l="1"/>
  <c r="Y776" i="1"/>
  <c r="AA776" i="1"/>
  <c r="AB776" i="1"/>
  <c r="AC65" i="3"/>
  <c r="V66" i="3" s="1"/>
  <c r="AC776" i="1" l="1"/>
  <c r="V777" i="1" s="1"/>
  <c r="X777" i="1" s="1"/>
  <c r="Y777" i="1"/>
  <c r="AA777" i="1"/>
  <c r="Z777" i="1"/>
  <c r="U66" i="3"/>
  <c r="W777" i="1" l="1"/>
  <c r="AB777" i="1"/>
  <c r="AC777" i="1"/>
  <c r="V778" i="1" s="1"/>
  <c r="AB778" i="1" s="1"/>
  <c r="W66" i="3"/>
  <c r="O66" i="3"/>
  <c r="P66" i="3" s="1"/>
  <c r="I67" i="3" s="1"/>
  <c r="M67" i="3" s="1"/>
  <c r="X66" i="3"/>
  <c r="Z66" i="3"/>
  <c r="Y66" i="3"/>
  <c r="AA66" i="3"/>
  <c r="AB66" i="3"/>
  <c r="Y778" i="1" l="1"/>
  <c r="AA778" i="1"/>
  <c r="X778" i="1"/>
  <c r="W778" i="1"/>
  <c r="Z778" i="1"/>
  <c r="L67" i="3"/>
  <c r="J67" i="3"/>
  <c r="K67" i="3"/>
  <c r="N67" i="3"/>
  <c r="AC66" i="3"/>
  <c r="V67" i="3" s="1"/>
  <c r="AC778" i="1" l="1"/>
  <c r="V779" i="1" s="1"/>
  <c r="AA779" i="1" s="1"/>
  <c r="U67" i="3"/>
  <c r="AB779" i="1" l="1"/>
  <c r="Y779" i="1"/>
  <c r="X779" i="1"/>
  <c r="Z779" i="1"/>
  <c r="W779" i="1"/>
  <c r="Y67" i="3"/>
  <c r="O67" i="3"/>
  <c r="P67" i="3" s="1"/>
  <c r="I68" i="3" s="1"/>
  <c r="N68" i="3" s="1"/>
  <c r="AB67" i="3"/>
  <c r="Z67" i="3"/>
  <c r="AA67" i="3"/>
  <c r="X67" i="3"/>
  <c r="W67" i="3"/>
  <c r="AC779" i="1" l="1"/>
  <c r="V780" i="1" s="1"/>
  <c r="W780" i="1" s="1"/>
  <c r="L68" i="3"/>
  <c r="J68" i="3"/>
  <c r="K68" i="3"/>
  <c r="M68" i="3"/>
  <c r="AC67" i="3"/>
  <c r="V68" i="3" s="1"/>
  <c r="AB780" i="1" l="1"/>
  <c r="X780" i="1"/>
  <c r="Y780" i="1"/>
  <c r="AA780" i="1"/>
  <c r="Z780" i="1"/>
  <c r="U68" i="3"/>
  <c r="AC780" i="1" l="1"/>
  <c r="V781" i="1" s="1"/>
  <c r="Y781" i="1" s="1"/>
  <c r="O68" i="3"/>
  <c r="P68" i="3" s="1"/>
  <c r="I69" i="3" s="1"/>
  <c r="N69" i="3" s="1"/>
  <c r="X68" i="3"/>
  <c r="W781" i="1" l="1"/>
  <c r="X781" i="1"/>
  <c r="AB781" i="1"/>
  <c r="Z781" i="1"/>
  <c r="AA781" i="1"/>
  <c r="AB68" i="3"/>
  <c r="AA68" i="3"/>
  <c r="Y68" i="3"/>
  <c r="Z68" i="3"/>
  <c r="W68" i="3"/>
  <c r="M69" i="3"/>
  <c r="L69" i="3"/>
  <c r="J69" i="3"/>
  <c r="K69" i="3"/>
  <c r="AC781" i="1" l="1"/>
  <c r="V782" i="1" s="1"/>
  <c r="Y782" i="1" s="1"/>
  <c r="AC68" i="3"/>
  <c r="V69" i="3" s="1"/>
  <c r="Z782" i="1" l="1"/>
  <c r="X782" i="1"/>
  <c r="W782" i="1"/>
  <c r="AB782" i="1"/>
  <c r="AA782" i="1"/>
  <c r="U69" i="3"/>
  <c r="AC782" i="1" l="1"/>
  <c r="V783" i="1" s="1"/>
  <c r="W783" i="1" s="1"/>
  <c r="O69" i="3"/>
  <c r="P69" i="3" s="1"/>
  <c r="I70" i="3" s="1"/>
  <c r="M70" i="3" s="1"/>
  <c r="AB69" i="3"/>
  <c r="Y69" i="3"/>
  <c r="W69" i="3"/>
  <c r="AA69" i="3"/>
  <c r="X69" i="3"/>
  <c r="Z69" i="3"/>
  <c r="Y783" i="1" l="1"/>
  <c r="AA783" i="1"/>
  <c r="Z783" i="1"/>
  <c r="AB783" i="1"/>
  <c r="X783" i="1"/>
  <c r="L70" i="3"/>
  <c r="J70" i="3"/>
  <c r="N70" i="3"/>
  <c r="K70" i="3"/>
  <c r="AC69" i="3"/>
  <c r="V70" i="3" s="1"/>
  <c r="U70" i="3"/>
  <c r="AC783" i="1" l="1"/>
  <c r="V784" i="1" s="1"/>
  <c r="AA784" i="1" s="1"/>
  <c r="X784" i="1"/>
  <c r="Y784" i="1"/>
  <c r="AA70" i="3"/>
  <c r="O70" i="3"/>
  <c r="P70" i="3" s="1"/>
  <c r="I71" i="3" s="1"/>
  <c r="N71" i="3" s="1"/>
  <c r="Z70" i="3"/>
  <c r="AB70" i="3"/>
  <c r="W70" i="3"/>
  <c r="X70" i="3"/>
  <c r="Y70" i="3"/>
  <c r="W784" i="1" l="1"/>
  <c r="AB784" i="1"/>
  <c r="Z784" i="1"/>
  <c r="AC784" i="1"/>
  <c r="M71" i="3"/>
  <c r="K71" i="3"/>
  <c r="L71" i="3"/>
  <c r="J71" i="3"/>
  <c r="AC70" i="3"/>
  <c r="V71" i="3" s="1"/>
  <c r="U71" i="3"/>
  <c r="O71" i="3" l="1"/>
  <c r="P71" i="3" s="1"/>
  <c r="I72" i="3" s="1"/>
  <c r="L72" i="3" s="1"/>
  <c r="X71" i="3"/>
  <c r="AB71" i="3"/>
  <c r="K72" i="3" l="1"/>
  <c r="J72" i="3"/>
  <c r="N72" i="3"/>
  <c r="M72" i="3"/>
  <c r="Y71" i="3"/>
  <c r="AA71" i="3"/>
  <c r="W71" i="3"/>
  <c r="Z71" i="3"/>
  <c r="U72" i="3"/>
  <c r="AC71" i="3" l="1"/>
  <c r="V72" i="3" s="1"/>
  <c r="O72" i="3"/>
  <c r="P72" i="3" s="1"/>
  <c r="I73" i="3" s="1"/>
  <c r="L73" i="3" s="1"/>
  <c r="X72" i="3" l="1"/>
  <c r="AB72" i="3"/>
  <c r="Y72" i="3"/>
  <c r="Z72" i="3"/>
  <c r="AA72" i="3"/>
  <c r="W72" i="3"/>
  <c r="M73" i="3"/>
  <c r="N73" i="3"/>
  <c r="J73" i="3"/>
  <c r="K73" i="3"/>
  <c r="U73" i="3"/>
  <c r="AC72" i="3" l="1"/>
  <c r="V73" i="3" s="1"/>
  <c r="O73" i="3"/>
  <c r="P73" i="3" s="1"/>
  <c r="I74" i="3" s="1"/>
  <c r="K74" i="3" s="1"/>
  <c r="Z73" i="3" l="1"/>
  <c r="AA73" i="3"/>
  <c r="AB73" i="3"/>
  <c r="Y73" i="3"/>
  <c r="X73" i="3"/>
  <c r="W73" i="3"/>
  <c r="N74" i="3"/>
  <c r="L74" i="3"/>
  <c r="M74" i="3"/>
  <c r="J74" i="3"/>
  <c r="AC73" i="3" l="1"/>
  <c r="V74" i="3" s="1"/>
  <c r="U74" i="3"/>
  <c r="O74" i="3" l="1"/>
  <c r="P74" i="3" s="1"/>
  <c r="I75" i="3" s="1"/>
  <c r="AA74" i="3"/>
  <c r="Y74" i="3"/>
  <c r="Z74" i="3"/>
  <c r="W74" i="3"/>
  <c r="AB74" i="3"/>
  <c r="X74" i="3"/>
  <c r="N75" i="3" l="1"/>
  <c r="K75" i="3"/>
  <c r="J75" i="3"/>
  <c r="M75" i="3"/>
  <c r="L75" i="3"/>
  <c r="AC74" i="3"/>
  <c r="V75" i="3" s="1"/>
  <c r="U75" i="3" l="1"/>
  <c r="O75" i="3" l="1"/>
  <c r="P75" i="3" s="1"/>
  <c r="I76" i="3" s="1"/>
  <c r="L76" i="3" s="1"/>
  <c r="AB75" i="3"/>
  <c r="Y75" i="3" l="1"/>
  <c r="W75" i="3"/>
  <c r="Z75" i="3"/>
  <c r="AA75" i="3"/>
  <c r="X75" i="3"/>
  <c r="K76" i="3"/>
  <c r="J76" i="3"/>
  <c r="M76" i="3"/>
  <c r="N76" i="3"/>
  <c r="U76" i="3"/>
  <c r="AC75" i="3" l="1"/>
  <c r="V76" i="3" s="1"/>
  <c r="O76" i="3"/>
  <c r="P76" i="3" s="1"/>
  <c r="I77" i="3" s="1"/>
  <c r="M77" i="3" s="1"/>
  <c r="X76" i="3" l="1"/>
  <c r="AB76" i="3"/>
  <c r="Y76" i="3"/>
  <c r="Z76" i="3"/>
  <c r="W76" i="3"/>
  <c r="AA76" i="3"/>
  <c r="N77" i="3"/>
  <c r="K77" i="3"/>
  <c r="J77" i="3"/>
  <c r="L77" i="3"/>
  <c r="AC76" i="3" l="1"/>
  <c r="V77" i="3" s="1"/>
  <c r="U77" i="3"/>
  <c r="O77" i="3" l="1"/>
  <c r="P77" i="3" s="1"/>
  <c r="I78" i="3" s="1"/>
  <c r="K78" i="3" s="1"/>
  <c r="AB77" i="3"/>
  <c r="X77" i="3"/>
  <c r="L78" i="3" l="1"/>
  <c r="N78" i="3"/>
  <c r="J78" i="3"/>
  <c r="M78" i="3"/>
  <c r="AA77" i="3"/>
  <c r="Z77" i="3"/>
  <c r="W77" i="3"/>
  <c r="Y77" i="3"/>
  <c r="U78" i="3"/>
  <c r="AC77" i="3" l="1"/>
  <c r="V78" i="3" s="1"/>
  <c r="O78" i="3"/>
  <c r="P78" i="3" s="1"/>
  <c r="I79" i="3" s="1"/>
  <c r="N79" i="3" s="1"/>
  <c r="Y78" i="3" l="1"/>
  <c r="AB78" i="3"/>
  <c r="Z78" i="3"/>
  <c r="X78" i="3"/>
  <c r="AA78" i="3"/>
  <c r="W78" i="3"/>
  <c r="K79" i="3"/>
  <c r="J79" i="3"/>
  <c r="M79" i="3"/>
  <c r="L79" i="3"/>
  <c r="U79" i="3"/>
  <c r="AC78" i="3" l="1"/>
  <c r="V79" i="3" s="1"/>
  <c r="O79" i="3"/>
  <c r="P79" i="3" s="1"/>
  <c r="I80" i="3" s="1"/>
  <c r="X79" i="3" l="1"/>
  <c r="AA79" i="3"/>
  <c r="W79" i="3"/>
  <c r="AB79" i="3"/>
  <c r="Y79" i="3"/>
  <c r="Z79" i="3"/>
  <c r="M80" i="3"/>
  <c r="J80" i="3"/>
  <c r="K80" i="3"/>
  <c r="L80" i="3"/>
  <c r="N80" i="3"/>
  <c r="AC79" i="3" l="1"/>
  <c r="V80" i="3" s="1"/>
  <c r="U80" i="3"/>
  <c r="O80" i="3" l="1"/>
  <c r="P80" i="3" s="1"/>
  <c r="I81" i="3" s="1"/>
  <c r="M81" i="3" s="1"/>
  <c r="AB80" i="3"/>
  <c r="AA80" i="3"/>
  <c r="Y80" i="3"/>
  <c r="X80" i="3"/>
  <c r="Z80" i="3"/>
  <c r="W80" i="3"/>
  <c r="N81" i="3" l="1"/>
  <c r="L81" i="3"/>
  <c r="J81" i="3"/>
  <c r="K81" i="3"/>
  <c r="AC80" i="3"/>
  <c r="V81" i="3" s="1"/>
  <c r="U81" i="3" l="1"/>
  <c r="AA81" i="3" l="1"/>
  <c r="O81" i="3"/>
  <c r="P81" i="3" s="1"/>
  <c r="I82" i="3" s="1"/>
  <c r="J82" i="3" s="1"/>
  <c r="Y81" i="3"/>
  <c r="Z81" i="3"/>
  <c r="AB81" i="3"/>
  <c r="X81" i="3"/>
  <c r="W81" i="3"/>
  <c r="K82" i="3" l="1"/>
  <c r="L82" i="3"/>
  <c r="N82" i="3"/>
  <c r="M82" i="3"/>
  <c r="AC81" i="3"/>
  <c r="V82" i="3" s="1"/>
  <c r="U82" i="3"/>
  <c r="O82" i="3" l="1"/>
  <c r="P82" i="3" s="1"/>
  <c r="I83" i="3" s="1"/>
  <c r="X82" i="3"/>
  <c r="Y82" i="3"/>
  <c r="Z82" i="3"/>
  <c r="AA82" i="3"/>
  <c r="AB82" i="3"/>
  <c r="W82" i="3"/>
  <c r="N83" i="3" l="1"/>
  <c r="K83" i="3"/>
  <c r="J83" i="3"/>
  <c r="M83" i="3"/>
  <c r="L83" i="3"/>
  <c r="AC82" i="3"/>
  <c r="V83" i="3" s="1"/>
  <c r="U83" i="3" l="1"/>
  <c r="O83" i="3" l="1"/>
  <c r="P83" i="3" s="1"/>
  <c r="I84" i="3" s="1"/>
  <c r="X83" i="3"/>
  <c r="AB83" i="3"/>
  <c r="AA83" i="3"/>
  <c r="Y83" i="3"/>
  <c r="W83" i="3" l="1"/>
  <c r="Z83" i="3"/>
  <c r="K84" i="3"/>
  <c r="J84" i="3"/>
  <c r="M84" i="3"/>
  <c r="N84" i="3"/>
  <c r="L84" i="3"/>
  <c r="AC83" i="3" l="1"/>
  <c r="V84" i="3" s="1"/>
  <c r="U84" i="3"/>
  <c r="O84" i="3" l="1"/>
  <c r="P84" i="3" s="1"/>
  <c r="I85" i="3" s="1"/>
  <c r="AB84" i="3"/>
  <c r="X84" i="3"/>
  <c r="Z84" i="3"/>
  <c r="W84" i="3"/>
  <c r="Y84" i="3"/>
  <c r="AA84" i="3"/>
  <c r="J85" i="3" l="1"/>
  <c r="K85" i="3"/>
  <c r="L85" i="3"/>
  <c r="N85" i="3"/>
  <c r="M85" i="3"/>
  <c r="AC84" i="3"/>
  <c r="V85" i="3" s="1"/>
  <c r="U85" i="3" l="1"/>
  <c r="Y85" i="3" l="1"/>
  <c r="O85" i="3"/>
  <c r="P85" i="3" s="1"/>
  <c r="I86" i="3" s="1"/>
  <c r="N86" i="3" s="1"/>
  <c r="AB85" i="3"/>
  <c r="X85" i="3"/>
  <c r="AA85" i="3"/>
  <c r="Z85" i="3"/>
  <c r="W85" i="3"/>
  <c r="L86" i="3" l="1"/>
  <c r="M86" i="3"/>
  <c r="J86" i="3"/>
  <c r="K86" i="3"/>
  <c r="AC85" i="3"/>
  <c r="V86" i="3" s="1"/>
  <c r="U86" i="3" l="1"/>
  <c r="W86" i="3" l="1"/>
  <c r="O86" i="3"/>
  <c r="P86" i="3" s="1"/>
  <c r="I87" i="3" s="1"/>
  <c r="J87" i="3" s="1"/>
  <c r="AB86" i="3"/>
  <c r="X86" i="3"/>
  <c r="Z86" i="3"/>
  <c r="Y86" i="3"/>
  <c r="AA86" i="3"/>
  <c r="M87" i="3" l="1"/>
  <c r="K87" i="3"/>
  <c r="N87" i="3"/>
  <c r="L87" i="3"/>
  <c r="AC86" i="3"/>
  <c r="V87" i="3" s="1"/>
  <c r="U87" i="3" l="1"/>
  <c r="AA87" i="3" l="1"/>
  <c r="O87" i="3"/>
  <c r="P87" i="3" s="1"/>
  <c r="I88" i="3" s="1"/>
  <c r="L88" i="3" s="1"/>
  <c r="AB87" i="3"/>
  <c r="W87" i="3"/>
  <c r="Z87" i="3"/>
  <c r="X87" i="3"/>
  <c r="Y87" i="3"/>
  <c r="M88" i="3" l="1"/>
  <c r="J88" i="3"/>
  <c r="N88" i="3"/>
  <c r="K88" i="3"/>
  <c r="AC87" i="3"/>
  <c r="V88" i="3" s="1"/>
  <c r="U88" i="3"/>
  <c r="Z88" i="3" l="1"/>
  <c r="O88" i="3"/>
  <c r="P88" i="3" s="1"/>
  <c r="I89" i="3" s="1"/>
  <c r="M89" i="3" s="1"/>
  <c r="AA88" i="3"/>
  <c r="W88" i="3"/>
  <c r="Y88" i="3"/>
  <c r="AB88" i="3"/>
  <c r="X88" i="3"/>
  <c r="N89" i="3" l="1"/>
  <c r="L89" i="3"/>
  <c r="J89" i="3"/>
  <c r="K89" i="3"/>
  <c r="AC88" i="3"/>
  <c r="V89" i="3" s="1"/>
  <c r="U89" i="3" l="1"/>
  <c r="AA89" i="3" l="1"/>
  <c r="Y89" i="3"/>
  <c r="X89" i="3"/>
  <c r="O89" i="3"/>
  <c r="P89" i="3" s="1"/>
  <c r="I90" i="3" s="1"/>
  <c r="M90" i="3" s="1"/>
  <c r="AB89" i="3"/>
  <c r="W89" i="3"/>
  <c r="Z89" i="3"/>
  <c r="U90" i="3"/>
  <c r="N90" i="3" l="1"/>
  <c r="L90" i="3"/>
  <c r="K90" i="3"/>
  <c r="J90" i="3"/>
  <c r="O90" i="3"/>
  <c r="AC89" i="3"/>
  <c r="V90" i="3" s="1"/>
  <c r="P90" i="3" l="1"/>
  <c r="I91" i="3" s="1"/>
  <c r="N91" i="3" s="1"/>
  <c r="Z90" i="3"/>
  <c r="K91" i="3" l="1"/>
  <c r="J91" i="3"/>
  <c r="M91" i="3"/>
  <c r="L91" i="3"/>
  <c r="Y90" i="3"/>
  <c r="AA90" i="3"/>
  <c r="X90" i="3"/>
  <c r="AB90" i="3"/>
  <c r="W90" i="3"/>
  <c r="AC90" i="3" l="1"/>
  <c r="V91" i="3" s="1"/>
  <c r="U91" i="3" l="1"/>
  <c r="AA91" i="3" l="1"/>
  <c r="O91" i="3"/>
  <c r="P91" i="3" s="1"/>
  <c r="I92" i="3" s="1"/>
  <c r="K92" i="3" s="1"/>
  <c r="Y91" i="3"/>
  <c r="U92" i="3"/>
  <c r="X91" i="3"/>
  <c r="W91" i="3"/>
  <c r="Z91" i="3"/>
  <c r="AB91" i="3"/>
  <c r="L92" i="3" l="1"/>
  <c r="M92" i="3"/>
  <c r="O92" i="3"/>
  <c r="J92" i="3"/>
  <c r="N92" i="3"/>
  <c r="AC91" i="3"/>
  <c r="V92" i="3" s="1"/>
  <c r="P92" i="3" l="1"/>
  <c r="I93" i="3" s="1"/>
  <c r="M93" i="3" s="1"/>
  <c r="L93" i="3" l="1"/>
  <c r="N93" i="3"/>
  <c r="K93" i="3"/>
  <c r="J93" i="3"/>
  <c r="Z92" i="3"/>
  <c r="X92" i="3"/>
  <c r="Y92" i="3"/>
  <c r="AB92" i="3"/>
  <c r="AA92" i="3"/>
  <c r="W92" i="3"/>
  <c r="AC92" i="3" l="1"/>
  <c r="V93" i="3" s="1"/>
  <c r="U93" i="3"/>
  <c r="O93" i="3" l="1"/>
  <c r="P93" i="3" s="1"/>
  <c r="I94" i="3" s="1"/>
  <c r="K94" i="3" s="1"/>
  <c r="Y93" i="3"/>
  <c r="Z93" i="3"/>
  <c r="W93" i="3"/>
  <c r="AA93" i="3"/>
  <c r="X93" i="3"/>
  <c r="U94" i="3"/>
  <c r="AB93" i="3"/>
  <c r="J94" i="3" l="1"/>
  <c r="L94" i="3"/>
  <c r="N94" i="3"/>
  <c r="M94" i="3"/>
  <c r="O94" i="3"/>
  <c r="AC93" i="3"/>
  <c r="V94" i="3" s="1"/>
  <c r="P94" i="3" l="1"/>
  <c r="I95" i="3" s="1"/>
  <c r="J95" i="3" s="1"/>
  <c r="X94" i="3"/>
  <c r="AB94" i="3"/>
  <c r="W94" i="3"/>
  <c r="AA94" i="3"/>
  <c r="Z94" i="3"/>
  <c r="Y94" i="3"/>
  <c r="U95" i="3"/>
  <c r="M95" i="3" l="1"/>
  <c r="L95" i="3"/>
  <c r="N95" i="3"/>
  <c r="K95" i="3"/>
  <c r="AC94" i="3"/>
  <c r="V95" i="3" s="1"/>
  <c r="O95" i="3"/>
  <c r="P95" i="3" l="1"/>
  <c r="I96" i="3" s="1"/>
  <c r="M96" i="3" s="1"/>
  <c r="AA95" i="3"/>
  <c r="Y95" i="3"/>
  <c r="X95" i="3"/>
  <c r="Z95" i="3"/>
  <c r="AB95" i="3"/>
  <c r="W95" i="3"/>
  <c r="N96" i="3"/>
  <c r="K96" i="3"/>
  <c r="L96" i="3" l="1"/>
  <c r="J96" i="3"/>
  <c r="AC95" i="3"/>
  <c r="V96" i="3" s="1"/>
  <c r="U96" i="3"/>
  <c r="O96" i="3" l="1"/>
  <c r="P96" i="3" s="1"/>
  <c r="I97" i="3" s="1"/>
  <c r="M97" i="3" s="1"/>
  <c r="Y96" i="3"/>
  <c r="AB96" i="3"/>
  <c r="Z96" i="3"/>
  <c r="W96" i="3"/>
  <c r="X96" i="3"/>
  <c r="AA96" i="3"/>
  <c r="L97" i="3" l="1"/>
  <c r="N97" i="3"/>
  <c r="K97" i="3"/>
  <c r="J97" i="3"/>
  <c r="AC96" i="3"/>
  <c r="V97" i="3" s="1"/>
  <c r="U97" i="3"/>
  <c r="O97" i="3" l="1"/>
  <c r="P97" i="3" s="1"/>
  <c r="I98" i="3" s="1"/>
  <c r="Y97" i="3"/>
  <c r="AA97" i="3"/>
  <c r="W97" i="3" l="1"/>
  <c r="X97" i="3"/>
  <c r="Z97" i="3"/>
  <c r="AB97" i="3"/>
  <c r="K98" i="3"/>
  <c r="J98" i="3"/>
  <c r="N98" i="3"/>
  <c r="M98" i="3"/>
  <c r="L98" i="3"/>
  <c r="AC97" i="3" l="1"/>
  <c r="V98" i="3" s="1"/>
  <c r="U98" i="3"/>
  <c r="O98" i="3" l="1"/>
  <c r="P98" i="3" s="1"/>
  <c r="I99" i="3" s="1"/>
  <c r="N99" i="3" s="1"/>
  <c r="X98" i="3"/>
  <c r="AB98" i="3" l="1"/>
  <c r="Y98" i="3"/>
  <c r="AA98" i="3"/>
  <c r="Z98" i="3"/>
  <c r="W98" i="3"/>
  <c r="J99" i="3"/>
  <c r="K99" i="3"/>
  <c r="M99" i="3"/>
  <c r="L99" i="3"/>
  <c r="U99" i="3"/>
  <c r="AC98" i="3" l="1"/>
  <c r="V99" i="3" s="1"/>
  <c r="O99" i="3"/>
  <c r="P99" i="3" s="1"/>
  <c r="I100" i="3" s="1"/>
  <c r="K100" i="3" s="1"/>
  <c r="AA99" i="3" l="1"/>
  <c r="Y99" i="3"/>
  <c r="X99" i="3"/>
  <c r="W99" i="3"/>
  <c r="Z99" i="3"/>
  <c r="AB99" i="3"/>
  <c r="N100" i="3"/>
  <c r="L100" i="3"/>
  <c r="M100" i="3"/>
  <c r="J100" i="3"/>
  <c r="AC99" i="3" l="1"/>
  <c r="V100" i="3" s="1"/>
  <c r="U100" i="3" l="1"/>
  <c r="W100" i="3" l="1"/>
  <c r="O100" i="3"/>
  <c r="P100" i="3" s="1"/>
  <c r="I101" i="3" s="1"/>
  <c r="L101" i="3" s="1"/>
  <c r="Z100" i="3"/>
  <c r="Y100" i="3"/>
  <c r="AA100" i="3"/>
  <c r="X100" i="3"/>
  <c r="AB100" i="3"/>
  <c r="N101" i="3" l="1"/>
  <c r="M101" i="3"/>
  <c r="J101" i="3"/>
  <c r="K101" i="3"/>
  <c r="AC100" i="3"/>
  <c r="V101" i="3" s="1"/>
  <c r="U101" i="3"/>
  <c r="W101" i="3" l="1"/>
  <c r="Y101" i="3"/>
  <c r="Z101" i="3"/>
  <c r="AB101" i="3"/>
  <c r="AA101" i="3"/>
  <c r="X101" i="3"/>
  <c r="O101" i="3"/>
  <c r="P101" i="3" s="1"/>
  <c r="I102" i="3" s="1"/>
  <c r="M102" i="3" s="1"/>
  <c r="U102" i="3"/>
  <c r="AC101" i="3" l="1"/>
  <c r="V102" i="3" s="1"/>
  <c r="N102" i="3"/>
  <c r="L102" i="3"/>
  <c r="K102" i="3"/>
  <c r="J102" i="3"/>
  <c r="O102" i="3"/>
  <c r="AB102" i="3" l="1"/>
  <c r="P102" i="3"/>
  <c r="I103" i="3" s="1"/>
  <c r="M103" i="3" s="1"/>
  <c r="Y102" i="3"/>
  <c r="X102" i="3"/>
  <c r="Z102" i="3"/>
  <c r="AA102" i="3"/>
  <c r="W102" i="3"/>
  <c r="L103" i="3" l="1"/>
  <c r="N103" i="3"/>
  <c r="J103" i="3"/>
  <c r="K103" i="3"/>
  <c r="AC102" i="3"/>
  <c r="V103" i="3" s="1"/>
  <c r="U103" i="3"/>
  <c r="O103" i="3" l="1"/>
  <c r="P103" i="3" s="1"/>
  <c r="I104" i="3" s="1"/>
  <c r="X103" i="3"/>
  <c r="AB103" i="3" l="1"/>
  <c r="AA103" i="3"/>
  <c r="Y103" i="3"/>
  <c r="Z103" i="3"/>
  <c r="W103" i="3"/>
  <c r="N104" i="3"/>
  <c r="J104" i="3"/>
  <c r="K104" i="3"/>
  <c r="M104" i="3"/>
  <c r="L104" i="3"/>
  <c r="U104" i="3"/>
  <c r="AC103" i="3" l="1"/>
  <c r="V104" i="3" s="1"/>
  <c r="O104" i="3"/>
  <c r="P104" i="3" s="1"/>
  <c r="I105" i="3" s="1"/>
  <c r="L105" i="3" s="1"/>
  <c r="X104" i="3" l="1"/>
  <c r="AB104" i="3"/>
  <c r="Y104" i="3"/>
  <c r="Z104" i="3"/>
  <c r="AA104" i="3"/>
  <c r="W104" i="3"/>
  <c r="N105" i="3"/>
  <c r="K105" i="3"/>
  <c r="J105" i="3"/>
  <c r="M105" i="3"/>
  <c r="U105" i="3"/>
  <c r="AC104" i="3" l="1"/>
  <c r="V105" i="3" s="1"/>
  <c r="O105" i="3"/>
  <c r="P105" i="3" s="1"/>
  <c r="I106" i="3" s="1"/>
  <c r="N106" i="3" s="1"/>
  <c r="AA105" i="3" l="1"/>
  <c r="Y105" i="3"/>
  <c r="Z105" i="3"/>
  <c r="AB105" i="3"/>
  <c r="W105" i="3"/>
  <c r="X105" i="3"/>
  <c r="L106" i="3"/>
  <c r="J106" i="3"/>
  <c r="K106" i="3"/>
  <c r="M106" i="3"/>
  <c r="AC105" i="3" l="1"/>
  <c r="V106" i="3" s="1"/>
  <c r="U106" i="3"/>
  <c r="O106" i="3" l="1"/>
  <c r="P106" i="3" s="1"/>
  <c r="I107" i="3" s="1"/>
  <c r="M107" i="3" s="1"/>
  <c r="W106" i="3"/>
  <c r="AB106" i="3"/>
  <c r="X106" i="3"/>
  <c r="Y106" i="3"/>
  <c r="AA106" i="3"/>
  <c r="Z106" i="3"/>
  <c r="N107" i="3" l="1"/>
  <c r="L107" i="3"/>
  <c r="J107" i="3"/>
  <c r="K107" i="3"/>
  <c r="AC106" i="3"/>
  <c r="V107" i="3" s="1"/>
  <c r="U107" i="3"/>
  <c r="O107" i="3" l="1"/>
  <c r="P107" i="3" s="1"/>
  <c r="I108" i="3" s="1"/>
  <c r="AA107" i="3"/>
  <c r="Z107" i="3"/>
  <c r="Y107" i="3"/>
  <c r="AB107" i="3" l="1"/>
  <c r="X107" i="3"/>
  <c r="W107" i="3"/>
  <c r="N108" i="3"/>
  <c r="K108" i="3"/>
  <c r="J108" i="3"/>
  <c r="L108" i="3"/>
  <c r="M108" i="3"/>
  <c r="AC107" i="3" l="1"/>
  <c r="V108" i="3" s="1"/>
  <c r="U108" i="3" l="1"/>
  <c r="Z108" i="3" l="1"/>
  <c r="O108" i="3"/>
  <c r="P108" i="3" s="1"/>
  <c r="I109" i="3" s="1"/>
  <c r="L109" i="3" s="1"/>
  <c r="X108" i="3"/>
  <c r="Y108" i="3"/>
  <c r="AA108" i="3"/>
  <c r="W108" i="3"/>
  <c r="AB108" i="3"/>
  <c r="U109" i="3"/>
  <c r="M109" i="3" l="1"/>
  <c r="N109" i="3"/>
  <c r="J109" i="3"/>
  <c r="K109" i="3"/>
  <c r="AC108" i="3"/>
  <c r="V109" i="3" s="1"/>
  <c r="O109" i="3"/>
  <c r="P109" i="3" s="1"/>
  <c r="I110" i="3" s="1"/>
  <c r="J110" i="3" l="1"/>
  <c r="K110" i="3"/>
  <c r="N110" i="3"/>
  <c r="L110" i="3"/>
  <c r="M110" i="3"/>
  <c r="U110" i="3"/>
  <c r="AB109" i="3" l="1"/>
  <c r="AA109" i="3"/>
  <c r="Z109" i="3"/>
  <c r="W109" i="3"/>
  <c r="Y109" i="3"/>
  <c r="X109" i="3"/>
  <c r="O110" i="3"/>
  <c r="AC109" i="3" l="1"/>
  <c r="V110" i="3" s="1"/>
  <c r="P110" i="3"/>
  <c r="I111" i="3" s="1"/>
  <c r="L111" i="3" s="1"/>
  <c r="U111" i="3"/>
  <c r="AA110" i="3" l="1"/>
  <c r="Y110" i="3"/>
  <c r="Z110" i="3"/>
  <c r="X110" i="3"/>
  <c r="W110" i="3"/>
  <c r="AB110" i="3"/>
  <c r="K111" i="3"/>
  <c r="N111" i="3"/>
  <c r="J111" i="3"/>
  <c r="M111" i="3"/>
  <c r="O111" i="3"/>
  <c r="AC110" i="3" l="1"/>
  <c r="V111" i="3" s="1"/>
  <c r="AA111" i="3" s="1"/>
  <c r="P111" i="3"/>
  <c r="I112" i="3" s="1"/>
  <c r="N112" i="3" s="1"/>
  <c r="U112" i="3"/>
  <c r="Y111" i="3" l="1"/>
  <c r="AB111" i="3"/>
  <c r="Z111" i="3"/>
  <c r="X111" i="3"/>
  <c r="W111" i="3"/>
  <c r="J112" i="3"/>
  <c r="L112" i="3"/>
  <c r="K112" i="3"/>
  <c r="M112" i="3"/>
  <c r="O112" i="3"/>
  <c r="AC111" i="3" l="1"/>
  <c r="V112" i="3" s="1"/>
  <c r="Y112" i="3" s="1"/>
  <c r="P112" i="3"/>
  <c r="I113" i="3" s="1"/>
  <c r="L113" i="3" s="1"/>
  <c r="M113" i="3" l="1"/>
  <c r="N113" i="3"/>
  <c r="AA112" i="3"/>
  <c r="W112" i="3"/>
  <c r="AB112" i="3"/>
  <c r="Z112" i="3"/>
  <c r="X112" i="3"/>
  <c r="J113" i="3"/>
  <c r="K113" i="3"/>
  <c r="U113" i="3"/>
  <c r="O113" i="3" l="1"/>
  <c r="AC112" i="3"/>
  <c r="V113" i="3" s="1"/>
  <c r="Y113" i="3" l="1"/>
  <c r="P113" i="3"/>
  <c r="I114" i="3" s="1"/>
  <c r="J114" i="3" s="1"/>
  <c r="X113" i="3"/>
  <c r="AB113" i="3"/>
  <c r="W113" i="3"/>
  <c r="AA113" i="3"/>
  <c r="Z113" i="3"/>
  <c r="U114" i="3"/>
  <c r="M114" i="3" l="1"/>
  <c r="L114" i="3"/>
  <c r="N114" i="3"/>
  <c r="K114" i="3"/>
  <c r="AC113" i="3"/>
  <c r="V114" i="3" s="1"/>
  <c r="O114" i="3"/>
  <c r="P114" i="3" l="1"/>
  <c r="I115" i="3" s="1"/>
  <c r="L115" i="3" s="1"/>
  <c r="W114" i="3"/>
  <c r="X114" i="3"/>
  <c r="AB114" i="3"/>
  <c r="Z114" i="3"/>
  <c r="Y114" i="3"/>
  <c r="AA114" i="3"/>
  <c r="K115" i="3" l="1"/>
  <c r="N115" i="3"/>
  <c r="M115" i="3"/>
  <c r="J115" i="3"/>
  <c r="AC114" i="3"/>
  <c r="V115" i="3" s="1"/>
  <c r="U115" i="3" l="1"/>
  <c r="Y115" i="3" l="1"/>
  <c r="O115" i="3"/>
  <c r="P115" i="3" s="1"/>
  <c r="I116" i="3" s="1"/>
  <c r="M116" i="3" s="1"/>
  <c r="U116" i="3"/>
  <c r="Z115" i="3"/>
  <c r="W115" i="3"/>
  <c r="AA115" i="3"/>
  <c r="X115" i="3"/>
  <c r="AB115" i="3"/>
  <c r="O116" i="3" l="1"/>
  <c r="N116" i="3"/>
  <c r="L116" i="3"/>
  <c r="K116" i="3"/>
  <c r="J116" i="3"/>
  <c r="AC115" i="3"/>
  <c r="V116" i="3" s="1"/>
  <c r="U117" i="3"/>
  <c r="P116" i="3" l="1"/>
  <c r="I117" i="3" s="1"/>
  <c r="N117" i="3" s="1"/>
  <c r="Y116" i="3"/>
  <c r="W116" i="3"/>
  <c r="Z116" i="3"/>
  <c r="X116" i="3"/>
  <c r="AA116" i="3"/>
  <c r="AB116" i="3"/>
  <c r="O117" i="3"/>
  <c r="M117" i="3" l="1"/>
  <c r="L117" i="3"/>
  <c r="J117" i="3"/>
  <c r="K117" i="3"/>
  <c r="AC116" i="3"/>
  <c r="V117" i="3" s="1"/>
  <c r="P117" i="3" l="1"/>
  <c r="I118" i="3" s="1"/>
  <c r="L118" i="3" s="1"/>
  <c r="AB117" i="3"/>
  <c r="Z117" i="3"/>
  <c r="AA117" i="3"/>
  <c r="Y117" i="3"/>
  <c r="W117" i="3"/>
  <c r="X117" i="3"/>
  <c r="U118" i="3"/>
  <c r="M118" i="3" l="1"/>
  <c r="J118" i="3"/>
  <c r="K118" i="3"/>
  <c r="N118" i="3"/>
  <c r="O118" i="3"/>
  <c r="P118" i="3" s="1"/>
  <c r="I119" i="3" s="1"/>
  <c r="L119" i="3" s="1"/>
  <c r="AC117" i="3"/>
  <c r="V118" i="3" s="1"/>
  <c r="Y118" i="3" l="1"/>
  <c r="Z118" i="3"/>
  <c r="AA118" i="3"/>
  <c r="W118" i="3"/>
  <c r="AB118" i="3"/>
  <c r="X118" i="3"/>
  <c r="K119" i="3"/>
  <c r="M119" i="3"/>
  <c r="N119" i="3"/>
  <c r="J119" i="3"/>
  <c r="U119" i="3"/>
  <c r="AC118" i="3" l="1"/>
  <c r="V119" i="3" s="1"/>
  <c r="O119" i="3"/>
  <c r="P119" i="3" s="1"/>
  <c r="I120" i="3" s="1"/>
  <c r="L120" i="3" s="1"/>
  <c r="AA119" i="3" l="1"/>
  <c r="X119" i="3"/>
  <c r="AB119" i="3"/>
  <c r="W119" i="3"/>
  <c r="Z119" i="3"/>
  <c r="Y119" i="3"/>
  <c r="N120" i="3"/>
  <c r="J120" i="3"/>
  <c r="K120" i="3"/>
  <c r="M120" i="3"/>
  <c r="AC119" i="3" l="1"/>
  <c r="V120" i="3" s="1"/>
  <c r="U120" i="3"/>
  <c r="O120" i="3" l="1"/>
  <c r="P120" i="3" s="1"/>
  <c r="I121" i="3" s="1"/>
  <c r="M121" i="3" s="1"/>
  <c r="Z120" i="3"/>
  <c r="Y120" i="3"/>
  <c r="AB120" i="3"/>
  <c r="X120" i="3"/>
  <c r="W120" i="3"/>
  <c r="AA120" i="3"/>
  <c r="K121" i="3" l="1"/>
  <c r="N121" i="3"/>
  <c r="J121" i="3"/>
  <c r="L121" i="3"/>
  <c r="AC120" i="3"/>
  <c r="V121" i="3" s="1"/>
  <c r="U121" i="3" l="1"/>
  <c r="AA121" i="3" l="1"/>
  <c r="O121" i="3"/>
  <c r="P121" i="3" s="1"/>
  <c r="I122" i="3" s="1"/>
  <c r="J122" i="3" s="1"/>
  <c r="W121" i="3"/>
  <c r="Z121" i="3"/>
  <c r="Y121" i="3"/>
  <c r="AB121" i="3"/>
  <c r="X121" i="3"/>
  <c r="U122" i="3"/>
  <c r="N122" i="3" l="1"/>
  <c r="M122" i="3"/>
  <c r="K122" i="3"/>
  <c r="L122" i="3"/>
  <c r="AC121" i="3"/>
  <c r="V122" i="3" s="1"/>
  <c r="O122" i="3"/>
  <c r="P122" i="3" l="1"/>
  <c r="I123" i="3" s="1"/>
  <c r="L123" i="3" s="1"/>
  <c r="W122" i="3"/>
  <c r="AA122" i="3"/>
  <c r="AB122" i="3"/>
  <c r="Y122" i="3"/>
  <c r="X122" i="3"/>
  <c r="Z122" i="3"/>
  <c r="M123" i="3"/>
  <c r="J123" i="3"/>
  <c r="N123" i="3"/>
  <c r="K123" i="3" l="1"/>
  <c r="AC122" i="3"/>
  <c r="V123" i="3" s="1"/>
  <c r="U123" i="3"/>
  <c r="O123" i="3" l="1"/>
  <c r="P123" i="3" s="1"/>
  <c r="I124" i="3" s="1"/>
  <c r="W123" i="3"/>
  <c r="Y123" i="3"/>
  <c r="AB123" i="3"/>
  <c r="Z123" i="3"/>
  <c r="AA123" i="3"/>
  <c r="X123" i="3" l="1"/>
  <c r="AC123" i="3" s="1"/>
  <c r="V124" i="3" s="1"/>
  <c r="L124" i="3"/>
  <c r="J124" i="3"/>
  <c r="K124" i="3"/>
  <c r="M124" i="3"/>
  <c r="N124" i="3"/>
  <c r="U124" i="3" l="1"/>
  <c r="O124" i="3" l="1"/>
  <c r="P124" i="3" s="1"/>
  <c r="I125" i="3" s="1"/>
  <c r="AB124" i="3"/>
  <c r="AA124" i="3"/>
  <c r="W124" i="3"/>
  <c r="Z124" i="3"/>
  <c r="Y124" i="3"/>
  <c r="X124" i="3" l="1"/>
  <c r="AC124" i="3" s="1"/>
  <c r="V125" i="3" s="1"/>
  <c r="K125" i="3"/>
  <c r="J125" i="3"/>
  <c r="N125" i="3"/>
  <c r="L125" i="3"/>
  <c r="M125" i="3"/>
  <c r="U125" i="3" l="1"/>
  <c r="O125" i="3" l="1"/>
  <c r="P125" i="3" s="1"/>
  <c r="I126" i="3" s="1"/>
  <c r="Y125" i="3"/>
  <c r="Z125" i="3"/>
  <c r="AB125" i="3"/>
  <c r="W125" i="3"/>
  <c r="X125" i="3"/>
  <c r="AA125" i="3" l="1"/>
  <c r="AC125" i="3" s="1"/>
  <c r="V126" i="3" s="1"/>
  <c r="L126" i="3"/>
  <c r="J126" i="3"/>
  <c r="K126" i="3"/>
  <c r="N126" i="3"/>
  <c r="M126" i="3"/>
  <c r="U126" i="3" l="1"/>
  <c r="O126" i="3" l="1"/>
  <c r="P126" i="3" s="1"/>
  <c r="I127" i="3" s="1"/>
  <c r="X126" i="3"/>
  <c r="AB126" i="3" l="1"/>
  <c r="Y126" i="3"/>
  <c r="AA126" i="3"/>
  <c r="W126" i="3"/>
  <c r="Z126" i="3"/>
  <c r="L127" i="3"/>
  <c r="J127" i="3"/>
  <c r="K127" i="3"/>
  <c r="M127" i="3"/>
  <c r="N127" i="3"/>
  <c r="U127" i="3"/>
  <c r="AC126" i="3" l="1"/>
  <c r="V127" i="3" s="1"/>
  <c r="O127" i="3"/>
  <c r="P127" i="3" s="1"/>
  <c r="I128" i="3" s="1"/>
  <c r="M128" i="3" s="1"/>
  <c r="Z127" i="3" l="1"/>
  <c r="AB127" i="3"/>
  <c r="X127" i="3"/>
  <c r="W127" i="3"/>
  <c r="AA127" i="3"/>
  <c r="Y127" i="3"/>
  <c r="N128" i="3"/>
  <c r="L128" i="3"/>
  <c r="J128" i="3"/>
  <c r="K128" i="3"/>
  <c r="AC127" i="3" l="1"/>
  <c r="V128" i="3" s="1"/>
  <c r="U128" i="3" l="1"/>
  <c r="Y128" i="3" l="1"/>
  <c r="O128" i="3"/>
  <c r="P128" i="3" s="1"/>
  <c r="I129" i="3" s="1"/>
  <c r="K129" i="3" s="1"/>
  <c r="AA128" i="3"/>
  <c r="AB128" i="3"/>
  <c r="X128" i="3"/>
  <c r="Z128" i="3"/>
  <c r="W128" i="3"/>
  <c r="N129" i="3" l="1"/>
  <c r="J129" i="3"/>
  <c r="M129" i="3"/>
  <c r="L129" i="3"/>
  <c r="AC128" i="3"/>
  <c r="V129" i="3" s="1"/>
  <c r="U129" i="3" l="1"/>
  <c r="Y129" i="3" l="1"/>
  <c r="O129" i="3"/>
  <c r="P129" i="3" s="1"/>
  <c r="I130" i="3" s="1"/>
  <c r="J130" i="3" s="1"/>
  <c r="U130" i="3"/>
  <c r="W129" i="3"/>
  <c r="Z129" i="3"/>
  <c r="AA129" i="3"/>
  <c r="AB129" i="3"/>
  <c r="X129" i="3"/>
  <c r="O130" i="3" l="1"/>
  <c r="N130" i="3"/>
  <c r="M130" i="3"/>
  <c r="L130" i="3"/>
  <c r="K130" i="3"/>
  <c r="AC129" i="3"/>
  <c r="V130" i="3" s="1"/>
  <c r="Y130" i="3" l="1"/>
  <c r="P130" i="3"/>
  <c r="I131" i="3" s="1"/>
  <c r="N131" i="3" s="1"/>
  <c r="AB130" i="3"/>
  <c r="AA130" i="3"/>
  <c r="Z130" i="3"/>
  <c r="W130" i="3"/>
  <c r="X130" i="3"/>
  <c r="U131" i="3"/>
  <c r="L131" i="3" l="1"/>
  <c r="K131" i="3"/>
  <c r="J131" i="3"/>
  <c r="M131" i="3"/>
  <c r="AC130" i="3"/>
  <c r="V131" i="3" s="1"/>
  <c r="O131" i="3"/>
  <c r="U132" i="3"/>
  <c r="P131" i="3" l="1"/>
  <c r="I132" i="3" s="1"/>
  <c r="M132" i="3" s="1"/>
  <c r="X131" i="3"/>
  <c r="AA131" i="3"/>
  <c r="AB131" i="3"/>
  <c r="Y131" i="3"/>
  <c r="Z131" i="3"/>
  <c r="W131" i="3"/>
  <c r="K132" i="3" l="1"/>
  <c r="L132" i="3"/>
  <c r="N132" i="3"/>
  <c r="O132" i="3"/>
  <c r="J132" i="3"/>
  <c r="AC131" i="3"/>
  <c r="V132" i="3" s="1"/>
  <c r="P132" i="3" l="1"/>
  <c r="I133" i="3" s="1"/>
  <c r="K133" i="3" s="1"/>
  <c r="AB132" i="3"/>
  <c r="Z132" i="3"/>
  <c r="Y132" i="3"/>
  <c r="AA132" i="3"/>
  <c r="X132" i="3"/>
  <c r="W132" i="3"/>
  <c r="U133" i="3"/>
  <c r="J133" i="3" l="1"/>
  <c r="N133" i="3"/>
  <c r="L133" i="3"/>
  <c r="M133" i="3"/>
  <c r="AC132" i="3"/>
  <c r="V133" i="3" s="1"/>
  <c r="O133" i="3"/>
  <c r="P133" i="3" s="1"/>
  <c r="I134" i="3" s="1"/>
  <c r="Y133" i="3" l="1"/>
  <c r="AA133" i="3"/>
  <c r="W133" i="3"/>
  <c r="X133" i="3"/>
  <c r="AB133" i="3"/>
  <c r="Z133" i="3"/>
  <c r="J134" i="3"/>
  <c r="K134" i="3"/>
  <c r="M134" i="3"/>
  <c r="L134" i="3"/>
  <c r="N134" i="3"/>
  <c r="AC133" i="3" l="1"/>
  <c r="V134" i="3" s="1"/>
  <c r="U134" i="3" l="1"/>
  <c r="Y134" i="3" l="1"/>
  <c r="O134" i="3"/>
  <c r="P134" i="3" s="1"/>
  <c r="I135" i="3" s="1"/>
  <c r="L135" i="3" s="1"/>
  <c r="Z134" i="3"/>
  <c r="W134" i="3"/>
  <c r="AA134" i="3"/>
  <c r="AB134" i="3"/>
  <c r="X134" i="3"/>
  <c r="U135" i="3"/>
  <c r="J135" i="3" l="1"/>
  <c r="N135" i="3"/>
  <c r="K135" i="3"/>
  <c r="M135" i="3"/>
  <c r="AC134" i="3"/>
  <c r="V135" i="3" s="1"/>
  <c r="O135" i="3"/>
  <c r="P135" i="3" l="1"/>
  <c r="I136" i="3" s="1"/>
  <c r="N136" i="3" s="1"/>
  <c r="W135" i="3"/>
  <c r="AA135" i="3"/>
  <c r="Y135" i="3"/>
  <c r="Z135" i="3"/>
  <c r="AB135" i="3"/>
  <c r="X135" i="3"/>
  <c r="J136" i="3" l="1"/>
  <c r="K136" i="3"/>
  <c r="L136" i="3"/>
  <c r="M136" i="3"/>
  <c r="AC135" i="3"/>
  <c r="V136" i="3" s="1"/>
  <c r="U136" i="3"/>
  <c r="O136" i="3" l="1"/>
  <c r="P136" i="3" s="1"/>
  <c r="I137" i="3" s="1"/>
  <c r="AB136" i="3"/>
  <c r="X136" i="3" l="1"/>
  <c r="Z136" i="3"/>
  <c r="AA136" i="3"/>
  <c r="W136" i="3"/>
  <c r="Y136" i="3"/>
  <c r="J137" i="3"/>
  <c r="K137" i="3"/>
  <c r="N137" i="3"/>
  <c r="L137" i="3"/>
  <c r="M137" i="3"/>
  <c r="U137" i="3"/>
  <c r="AC136" i="3" l="1"/>
  <c r="V137" i="3" s="1"/>
  <c r="O137" i="3"/>
  <c r="P137" i="3" s="1"/>
  <c r="I138" i="3" s="1"/>
  <c r="N138" i="3" s="1"/>
  <c r="W137" i="3" l="1"/>
  <c r="Y137" i="3"/>
  <c r="AA137" i="3"/>
  <c r="AB137" i="3"/>
  <c r="X137" i="3"/>
  <c r="Z137" i="3"/>
  <c r="M138" i="3"/>
  <c r="J138" i="3"/>
  <c r="K138" i="3"/>
  <c r="L138" i="3"/>
  <c r="AC137" i="3" l="1"/>
  <c r="V138" i="3" s="1"/>
  <c r="U138" i="3"/>
  <c r="O138" i="3" l="1"/>
  <c r="P138" i="3" s="1"/>
  <c r="I139" i="3" s="1"/>
  <c r="M139" i="3" s="1"/>
  <c r="Y138" i="3"/>
  <c r="AA138" i="3"/>
  <c r="Z138" i="3"/>
  <c r="X138" i="3"/>
  <c r="W138" i="3"/>
  <c r="AB138" i="3"/>
  <c r="J139" i="3" l="1"/>
  <c r="L139" i="3"/>
  <c r="N139" i="3"/>
  <c r="K139" i="3"/>
  <c r="AC138" i="3"/>
  <c r="V139" i="3" s="1"/>
  <c r="U139" i="3" l="1"/>
  <c r="AA139" i="3" l="1"/>
  <c r="W139" i="3"/>
  <c r="Z139" i="3"/>
  <c r="Y139" i="3"/>
  <c r="O139" i="3"/>
  <c r="AB139" i="3"/>
  <c r="X139" i="3"/>
  <c r="AC139" i="3" l="1"/>
  <c r="V140" i="3" s="1"/>
  <c r="P139" i="3"/>
  <c r="I140" i="3" s="1"/>
  <c r="L140" i="3" s="1"/>
  <c r="M140" i="3" l="1"/>
  <c r="N140" i="3"/>
  <c r="U140" i="3"/>
  <c r="K140" i="3"/>
  <c r="J140" i="3"/>
  <c r="AB140" i="3" l="1"/>
  <c r="O140" i="3"/>
  <c r="Y140" i="3"/>
  <c r="AA140" i="3"/>
  <c r="X140" i="3" l="1"/>
  <c r="Z140" i="3"/>
  <c r="W140" i="3"/>
  <c r="P140" i="3"/>
  <c r="I141" i="3" s="1"/>
  <c r="AC140" i="3" l="1"/>
  <c r="V141" i="3" s="1"/>
  <c r="K141" i="3"/>
  <c r="J141" i="3"/>
  <c r="N141" i="3"/>
  <c r="U141" i="3"/>
  <c r="L141" i="3"/>
  <c r="M141" i="3"/>
  <c r="AA141" i="3" l="1"/>
  <c r="Z141" i="3"/>
  <c r="X141" i="3"/>
  <c r="Y141" i="3"/>
  <c r="W141" i="3"/>
  <c r="O141" i="3"/>
  <c r="AB141" i="3"/>
  <c r="P141" i="3" l="1"/>
  <c r="I142" i="3" s="1"/>
  <c r="N142" i="3" s="1"/>
  <c r="AC141" i="3"/>
  <c r="V142" i="3" s="1"/>
  <c r="L142" i="3" l="1"/>
  <c r="M142" i="3"/>
  <c r="U142" i="3"/>
  <c r="J142" i="3"/>
  <c r="K142" i="3"/>
  <c r="AA142" i="3" l="1"/>
  <c r="W142" i="3"/>
  <c r="Y142" i="3"/>
  <c r="X142" i="3"/>
  <c r="Z142" i="3"/>
  <c r="O142" i="3"/>
  <c r="AB142" i="3"/>
  <c r="P142" i="3" l="1"/>
  <c r="I143" i="3" s="1"/>
  <c r="L143" i="3" s="1"/>
  <c r="AC142" i="3"/>
  <c r="V143" i="3" s="1"/>
  <c r="U143" i="3" l="1"/>
  <c r="N143" i="3"/>
  <c r="J143" i="3"/>
  <c r="K143" i="3"/>
  <c r="M143" i="3"/>
  <c r="X143" i="3" l="1"/>
  <c r="W143" i="3"/>
  <c r="Z143" i="3"/>
  <c r="Y143" i="3"/>
  <c r="AA143" i="3"/>
  <c r="O143" i="3"/>
  <c r="AB143" i="3"/>
  <c r="AC143" i="3" l="1"/>
  <c r="V144" i="3" s="1"/>
  <c r="U144" i="3"/>
  <c r="P143" i="3"/>
  <c r="I144" i="3" s="1"/>
  <c r="M144" i="3" l="1"/>
  <c r="K144" i="3"/>
  <c r="J144" i="3"/>
  <c r="N144" i="3"/>
  <c r="Y144" i="3"/>
  <c r="Z144" i="3"/>
  <c r="AA144" i="3"/>
  <c r="W144" i="3"/>
  <c r="X144" i="3"/>
  <c r="L144" i="3"/>
  <c r="O144" i="3"/>
  <c r="AB144" i="3"/>
  <c r="AC144" i="3" l="1"/>
  <c r="V145" i="3" s="1"/>
  <c r="P144" i="3"/>
  <c r="I145" i="3" s="1"/>
  <c r="N145" i="3" s="1"/>
  <c r="L145" i="3" l="1"/>
  <c r="K145" i="3"/>
  <c r="J145" i="3"/>
  <c r="U145" i="3"/>
  <c r="M145" i="3"/>
  <c r="O145" i="3" l="1"/>
  <c r="AB145" i="3"/>
  <c r="W145" i="3"/>
  <c r="Y145" i="3"/>
  <c r="Z145" i="3"/>
  <c r="X145" i="3"/>
  <c r="AA145" i="3"/>
  <c r="AC145" i="3" l="1"/>
  <c r="V146" i="3" s="1"/>
  <c r="U146" i="3"/>
  <c r="P145" i="3"/>
  <c r="I146" i="3" s="1"/>
  <c r="W146" i="3" l="1"/>
  <c r="Z146" i="3"/>
  <c r="AA146" i="3"/>
  <c r="Y146" i="3"/>
  <c r="AB146" i="3"/>
  <c r="X146" i="3"/>
  <c r="M146" i="3"/>
  <c r="J146" i="3"/>
  <c r="K146" i="3"/>
  <c r="N146" i="3"/>
  <c r="L146" i="3"/>
  <c r="O146" i="3"/>
  <c r="AC146" i="3" l="1"/>
  <c r="V147" i="3" s="1"/>
  <c r="P146" i="3"/>
  <c r="I147" i="3" s="1"/>
  <c r="M147" i="3" s="1"/>
  <c r="U147" i="3"/>
  <c r="X147" i="3" l="1"/>
  <c r="K147" i="3"/>
  <c r="N147" i="3"/>
  <c r="J147" i="3"/>
  <c r="AA147" i="3"/>
  <c r="L147" i="3"/>
  <c r="O147" i="3"/>
  <c r="Z147" i="3" l="1"/>
  <c r="AB147" i="3"/>
  <c r="W147" i="3"/>
  <c r="Y147" i="3"/>
  <c r="P147" i="3"/>
  <c r="I148" i="3" s="1"/>
  <c r="M148" i="3" s="1"/>
  <c r="U148" i="3"/>
  <c r="AC147" i="3" l="1"/>
  <c r="V148" i="3" s="1"/>
  <c r="J148" i="3"/>
  <c r="K148" i="3"/>
  <c r="L148" i="3"/>
  <c r="N148" i="3"/>
  <c r="O148" i="3"/>
  <c r="W148" i="3" l="1"/>
  <c r="AB148" i="3"/>
  <c r="X148" i="3"/>
  <c r="Z148" i="3"/>
  <c r="Y148" i="3"/>
  <c r="AA148" i="3"/>
  <c r="U149" i="3"/>
  <c r="P148" i="3"/>
  <c r="I149" i="3" s="1"/>
  <c r="M149" i="3" s="1"/>
  <c r="AC148" i="3" l="1"/>
  <c r="V149" i="3" s="1"/>
  <c r="O149" i="3"/>
  <c r="K149" i="3"/>
  <c r="J149" i="3"/>
  <c r="L149" i="3"/>
  <c r="N149" i="3"/>
  <c r="AA149" i="3" l="1"/>
  <c r="X149" i="3"/>
  <c r="Z149" i="3"/>
  <c r="W149" i="3"/>
  <c r="Y149" i="3"/>
  <c r="AB149" i="3"/>
  <c r="P149" i="3"/>
  <c r="I150" i="3" s="1"/>
  <c r="K150" i="3" s="1"/>
  <c r="U150" i="3"/>
  <c r="AC149" i="3" l="1"/>
  <c r="V150" i="3" s="1"/>
  <c r="N150" i="3"/>
  <c r="J150" i="3"/>
  <c r="L150" i="3"/>
  <c r="M150" i="3"/>
  <c r="O150" i="3"/>
  <c r="Z150" i="3" l="1"/>
  <c r="AB150" i="3"/>
  <c r="W150" i="3"/>
  <c r="X150" i="3"/>
  <c r="Y150" i="3"/>
  <c r="AA150" i="3"/>
  <c r="U151" i="3"/>
  <c r="P150" i="3"/>
  <c r="I151" i="3" s="1"/>
  <c r="L151" i="3" s="1"/>
  <c r="AC150" i="3" l="1"/>
  <c r="V151" i="3" s="1"/>
  <c r="M151" i="3"/>
  <c r="J151" i="3"/>
  <c r="K151" i="3"/>
  <c r="N151" i="3"/>
  <c r="O151" i="3"/>
  <c r="Y151" i="3" l="1"/>
  <c r="AA151" i="3"/>
  <c r="Z151" i="3"/>
  <c r="AB151" i="3"/>
  <c r="W151" i="3"/>
  <c r="X151" i="3"/>
  <c r="P151" i="3"/>
  <c r="I152" i="3" s="1"/>
  <c r="N152" i="3" s="1"/>
  <c r="AC151" i="3" l="1"/>
  <c r="V152" i="3" s="1"/>
  <c r="M152" i="3"/>
  <c r="L152" i="3"/>
  <c r="K152" i="3"/>
  <c r="J152" i="3"/>
  <c r="U152" i="3"/>
  <c r="Y152" i="3" l="1"/>
  <c r="Z152" i="3"/>
  <c r="W152" i="3"/>
  <c r="X152" i="3"/>
  <c r="AA152" i="3"/>
  <c r="O152" i="3"/>
  <c r="AB152" i="3"/>
  <c r="P152" i="3" l="1"/>
  <c r="I153" i="3" s="1"/>
  <c r="AC152" i="3"/>
  <c r="V153" i="3" s="1"/>
  <c r="M153" i="3" l="1"/>
  <c r="J153" i="3"/>
  <c r="K153" i="3"/>
  <c r="U153" i="3"/>
  <c r="L153" i="3"/>
  <c r="N153" i="3"/>
  <c r="W153" i="3" l="1"/>
  <c r="X153" i="3"/>
  <c r="Z153" i="3"/>
  <c r="AA153" i="3"/>
  <c r="Y153" i="3"/>
  <c r="O153" i="3"/>
  <c r="AB153" i="3"/>
  <c r="AC153" i="3" l="1"/>
  <c r="V154" i="3" s="1"/>
  <c r="U154" i="3"/>
  <c r="P153" i="3"/>
  <c r="I154" i="3" s="1"/>
  <c r="M154" i="3" s="1"/>
  <c r="N154" i="3" l="1"/>
  <c r="K154" i="3"/>
  <c r="J154" i="3"/>
  <c r="L154" i="3"/>
  <c r="Y154" i="3"/>
  <c r="X154" i="3"/>
  <c r="Z154" i="3"/>
  <c r="AA154" i="3"/>
  <c r="O154" i="3"/>
  <c r="AB154" i="3"/>
  <c r="W154" i="3" l="1"/>
  <c r="AC154" i="3" s="1"/>
  <c r="V155" i="3" s="1"/>
  <c r="P154" i="3"/>
  <c r="I155" i="3" s="1"/>
  <c r="M155" i="3" s="1"/>
  <c r="U155" i="3"/>
  <c r="K155" i="3" l="1"/>
  <c r="J155" i="3"/>
  <c r="N155" i="3"/>
  <c r="L155" i="3"/>
  <c r="W155" i="3"/>
  <c r="Z155" i="3"/>
  <c r="AA155" i="3"/>
  <c r="Y155" i="3"/>
  <c r="O155" i="3"/>
  <c r="AB155" i="3"/>
  <c r="X155" i="3" l="1"/>
  <c r="AC155" i="3" s="1"/>
  <c r="V156" i="3" s="1"/>
  <c r="U156" i="3"/>
  <c r="P155" i="3"/>
  <c r="I156" i="3" s="1"/>
  <c r="X156" i="3" l="1"/>
  <c r="Z156" i="3"/>
  <c r="N156" i="3"/>
  <c r="J156" i="3"/>
  <c r="K156" i="3"/>
  <c r="L156" i="3"/>
  <c r="M156" i="3"/>
  <c r="Y156" i="3"/>
  <c r="AA156" i="3"/>
  <c r="O156" i="3"/>
  <c r="AB156" i="3"/>
  <c r="W156" i="3" l="1"/>
  <c r="AC156" i="3" s="1"/>
  <c r="V157" i="3" s="1"/>
  <c r="P156" i="3"/>
  <c r="I157" i="3" s="1"/>
  <c r="M157" i="3" s="1"/>
  <c r="U157" i="3"/>
  <c r="L157" i="3" l="1"/>
  <c r="K157" i="3"/>
  <c r="J157" i="3"/>
  <c r="N157" i="3"/>
  <c r="O157" i="3"/>
  <c r="AB157" i="3"/>
  <c r="Z157" i="3"/>
  <c r="X157" i="3"/>
  <c r="W157" i="3"/>
  <c r="AA157" i="3"/>
  <c r="Y157" i="3"/>
  <c r="AC157" i="3" l="1"/>
  <c r="V158" i="3" s="1"/>
  <c r="U158" i="3"/>
  <c r="P157" i="3"/>
  <c r="I158" i="3" s="1"/>
  <c r="N158" i="3" s="1"/>
  <c r="L158" i="3" l="1"/>
  <c r="K158" i="3"/>
  <c r="J158" i="3"/>
  <c r="M158" i="3"/>
  <c r="AA158" i="3"/>
  <c r="X158" i="3"/>
  <c r="Z158" i="3"/>
  <c r="Y158" i="3"/>
  <c r="O158" i="3"/>
  <c r="AB158" i="3"/>
  <c r="W158" i="3" l="1"/>
  <c r="AC158" i="3" s="1"/>
  <c r="V159" i="3" s="1"/>
  <c r="P158" i="3"/>
  <c r="I159" i="3" s="1"/>
  <c r="L159" i="3" s="1"/>
  <c r="M159" i="3" l="1"/>
  <c r="N159" i="3"/>
  <c r="K159" i="3"/>
  <c r="J159" i="3"/>
  <c r="U159" i="3"/>
  <c r="O159" i="3" l="1"/>
  <c r="AB159" i="3"/>
  <c r="Y159" i="3"/>
  <c r="AA159" i="3"/>
  <c r="X159" i="3"/>
  <c r="W159" i="3"/>
  <c r="Z159" i="3"/>
  <c r="AC159" i="3" l="1"/>
  <c r="V160" i="3" s="1"/>
  <c r="U160" i="3"/>
  <c r="P159" i="3"/>
  <c r="I160" i="3" s="1"/>
  <c r="L160" i="3" s="1"/>
  <c r="W160" i="3" l="1"/>
  <c r="Y160" i="3"/>
  <c r="AB160" i="3"/>
  <c r="X160" i="3"/>
  <c r="J160" i="3"/>
  <c r="K160" i="3"/>
  <c r="N160" i="3"/>
  <c r="M160" i="3"/>
  <c r="AA160" i="3"/>
  <c r="Z160" i="3"/>
  <c r="O160" i="3"/>
  <c r="P160" i="3" l="1"/>
  <c r="I161" i="3" s="1"/>
  <c r="M161" i="3" s="1"/>
  <c r="AC160" i="3"/>
  <c r="V161" i="3" s="1"/>
  <c r="U161" i="3"/>
  <c r="O161" i="3" l="1"/>
  <c r="W161" i="3"/>
  <c r="N161" i="3"/>
  <c r="L161" i="3"/>
  <c r="J161" i="3"/>
  <c r="K161" i="3"/>
  <c r="Z161" i="3" l="1"/>
  <c r="AA161" i="3"/>
  <c r="AB161" i="3"/>
  <c r="Y161" i="3"/>
  <c r="X161" i="3"/>
  <c r="P161" i="3"/>
  <c r="I162" i="3" s="1"/>
  <c r="N162" i="3" s="1"/>
  <c r="AC161" i="3" l="1"/>
  <c r="V162" i="3" s="1"/>
  <c r="K162" i="3"/>
  <c r="L162" i="3"/>
  <c r="M162" i="3"/>
  <c r="J162" i="3"/>
  <c r="U162" i="3" l="1"/>
  <c r="Z162" i="3" l="1"/>
  <c r="O162" i="3"/>
  <c r="P162" i="3" s="1"/>
  <c r="I163" i="3" s="1"/>
  <c r="N163" i="3" s="1"/>
  <c r="AB162" i="3"/>
  <c r="X162" i="3"/>
  <c r="AA162" i="3"/>
  <c r="Y162" i="3"/>
  <c r="W162" i="3"/>
  <c r="U163" i="3"/>
  <c r="L163" i="3" l="1"/>
  <c r="M163" i="3"/>
  <c r="J163" i="3"/>
  <c r="K163" i="3"/>
  <c r="AC162" i="3"/>
  <c r="V163" i="3" s="1"/>
  <c r="O163" i="3"/>
  <c r="P163" i="3" l="1"/>
  <c r="I164" i="3" s="1"/>
  <c r="J164" i="3" s="1"/>
  <c r="Y163" i="3"/>
  <c r="Z163" i="3"/>
  <c r="X163" i="3"/>
  <c r="AB163" i="3"/>
  <c r="AA163" i="3"/>
  <c r="W163" i="3"/>
  <c r="N164" i="3" l="1"/>
  <c r="L164" i="3"/>
  <c r="M164" i="3"/>
  <c r="K164" i="3"/>
  <c r="AC163" i="3"/>
  <c r="V164" i="3" s="1"/>
  <c r="U164" i="3"/>
  <c r="W164" i="3" l="1"/>
  <c r="O164" i="3"/>
  <c r="P164" i="3" s="1"/>
  <c r="I165" i="3" s="1"/>
  <c r="M165" i="3" s="1"/>
  <c r="X164" i="3"/>
  <c r="Y164" i="3"/>
  <c r="Z164" i="3"/>
  <c r="AA164" i="3"/>
  <c r="AB164" i="3"/>
  <c r="L165" i="3" l="1"/>
  <c r="J165" i="3"/>
  <c r="K165" i="3"/>
  <c r="N165" i="3"/>
  <c r="AC164" i="3"/>
  <c r="V165" i="3" s="1"/>
  <c r="U165" i="3"/>
  <c r="O165" i="3" l="1"/>
  <c r="P165" i="3" s="1"/>
  <c r="I166" i="3" s="1"/>
  <c r="AA165" i="3"/>
  <c r="AB165" i="3"/>
  <c r="W165" i="3"/>
  <c r="X165" i="3"/>
  <c r="Y165" i="3"/>
  <c r="Z165" i="3" l="1"/>
  <c r="AC165" i="3" s="1"/>
  <c r="V166" i="3" s="1"/>
  <c r="K166" i="3"/>
  <c r="J166" i="3"/>
  <c r="L166" i="3"/>
  <c r="N166" i="3"/>
  <c r="M166" i="3"/>
  <c r="U166" i="3" l="1"/>
  <c r="O166" i="3" l="1"/>
  <c r="P166" i="3" s="1"/>
  <c r="I167" i="3" s="1"/>
  <c r="M167" i="3" s="1"/>
  <c r="W166" i="3"/>
  <c r="AB166" i="3"/>
  <c r="X166" i="3"/>
  <c r="Z166" i="3"/>
  <c r="Y166" i="3"/>
  <c r="AA166" i="3"/>
  <c r="N167" i="3" l="1"/>
  <c r="K167" i="3"/>
  <c r="J167" i="3"/>
  <c r="L167" i="3"/>
  <c r="AC166" i="3"/>
  <c r="V167" i="3" s="1"/>
  <c r="U167" i="3" l="1"/>
  <c r="Y167" i="3" l="1"/>
  <c r="O167" i="3"/>
  <c r="P167" i="3" s="1"/>
  <c r="I168" i="3" s="1"/>
  <c r="M168" i="3" s="1"/>
  <c r="AB167" i="3"/>
  <c r="X167" i="3"/>
  <c r="W167" i="3"/>
  <c r="Z167" i="3"/>
  <c r="AA167" i="3"/>
  <c r="N168" i="3" l="1"/>
  <c r="K168" i="3"/>
  <c r="J168" i="3"/>
  <c r="L168" i="3"/>
  <c r="AC167" i="3"/>
  <c r="V168" i="3" s="1"/>
  <c r="U168" i="3"/>
  <c r="O168" i="3" l="1"/>
  <c r="P168" i="3" s="1"/>
  <c r="I169" i="3" s="1"/>
  <c r="Z168" i="3"/>
  <c r="Y168" i="3"/>
  <c r="AB168" i="3"/>
  <c r="AA168" i="3" l="1"/>
  <c r="W168" i="3"/>
  <c r="X168" i="3"/>
  <c r="M169" i="3"/>
  <c r="K169" i="3"/>
  <c r="J169" i="3"/>
  <c r="L169" i="3"/>
  <c r="N169" i="3"/>
  <c r="AC168" i="3" l="1"/>
  <c r="V169" i="3" s="1"/>
  <c r="U169" i="3"/>
  <c r="O169" i="3" l="1"/>
  <c r="P169" i="3" s="1"/>
  <c r="I170" i="3" s="1"/>
  <c r="Y169" i="3"/>
  <c r="Z169" i="3"/>
  <c r="AB169" i="3"/>
  <c r="W169" i="3"/>
  <c r="AA169" i="3"/>
  <c r="X169" i="3" l="1"/>
  <c r="AC169" i="3" s="1"/>
  <c r="V170" i="3" s="1"/>
  <c r="M170" i="3"/>
  <c r="K170" i="3"/>
  <c r="J170" i="3"/>
  <c r="N170" i="3"/>
  <c r="L170" i="3"/>
  <c r="U170" i="3"/>
  <c r="O170" i="3" l="1"/>
  <c r="P170" i="3" s="1"/>
  <c r="I171" i="3" s="1"/>
  <c r="M171" i="3" s="1"/>
  <c r="Y170" i="3"/>
  <c r="X170" i="3"/>
  <c r="AB170" i="3"/>
  <c r="Z170" i="3"/>
  <c r="W170" i="3"/>
  <c r="AA170" i="3"/>
  <c r="L171" i="3" l="1"/>
  <c r="N171" i="3"/>
  <c r="J171" i="3"/>
  <c r="K171" i="3"/>
  <c r="AC170" i="3"/>
  <c r="V171" i="3" s="1"/>
  <c r="U171" i="3"/>
  <c r="O171" i="3" l="1"/>
  <c r="P171" i="3" s="1"/>
  <c r="I172" i="3" s="1"/>
  <c r="W171" i="3"/>
  <c r="AB171" i="3"/>
  <c r="Z171" i="3"/>
  <c r="Y171" i="3" l="1"/>
  <c r="X171" i="3"/>
  <c r="AA171" i="3"/>
  <c r="L172" i="3"/>
  <c r="J172" i="3"/>
  <c r="K172" i="3"/>
  <c r="N172" i="3"/>
  <c r="M172" i="3"/>
  <c r="U172" i="3"/>
  <c r="AC171" i="3" l="1"/>
  <c r="V172" i="3" s="1"/>
  <c r="O172" i="3"/>
  <c r="P172" i="3" s="1"/>
  <c r="I173" i="3" s="1"/>
  <c r="M173" i="3" s="1"/>
  <c r="Y172" i="3" l="1"/>
  <c r="X172" i="3"/>
  <c r="Z172" i="3"/>
  <c r="AB172" i="3"/>
  <c r="AA172" i="3"/>
  <c r="W172" i="3"/>
  <c r="N173" i="3"/>
  <c r="L173" i="3"/>
  <c r="K173" i="3"/>
  <c r="J173" i="3"/>
  <c r="AC172" i="3" l="1"/>
  <c r="V173" i="3" s="1"/>
  <c r="U173" i="3"/>
  <c r="O173" i="3" l="1"/>
  <c r="P173" i="3" s="1"/>
  <c r="I174" i="3" s="1"/>
  <c r="N174" i="3" s="1"/>
  <c r="AB173" i="3"/>
  <c r="U174" i="3"/>
  <c r="O174" i="3" l="1"/>
  <c r="Y173" i="3"/>
  <c r="AA173" i="3"/>
  <c r="Z173" i="3"/>
  <c r="W173" i="3"/>
  <c r="X173" i="3"/>
  <c r="M174" i="3"/>
  <c r="J174" i="3"/>
  <c r="K174" i="3"/>
  <c r="L174" i="3"/>
  <c r="AC173" i="3" l="1"/>
  <c r="V174" i="3" s="1"/>
  <c r="P174" i="3"/>
  <c r="I175" i="3" s="1"/>
  <c r="J175" i="3" s="1"/>
  <c r="M175" i="3" l="1"/>
  <c r="L175" i="3"/>
  <c r="N175" i="3"/>
  <c r="K175" i="3"/>
  <c r="U175" i="3"/>
  <c r="Y174" i="3" l="1"/>
  <c r="AA174" i="3"/>
  <c r="AB174" i="3"/>
  <c r="W174" i="3"/>
  <c r="X174" i="3"/>
  <c r="Z174" i="3"/>
  <c r="O175" i="3"/>
  <c r="P175" i="3" s="1"/>
  <c r="I176" i="3" s="1"/>
  <c r="M176" i="3" s="1"/>
  <c r="AC174" i="3" l="1"/>
  <c r="V175" i="3" s="1"/>
  <c r="N176" i="3"/>
  <c r="K176" i="3"/>
  <c r="J176" i="3"/>
  <c r="L176" i="3"/>
  <c r="X175" i="3" l="1"/>
  <c r="Y175" i="3"/>
  <c r="AA175" i="3"/>
  <c r="W175" i="3"/>
  <c r="Z175" i="3"/>
  <c r="AB175" i="3"/>
  <c r="U176" i="3"/>
  <c r="O176" i="3" l="1"/>
  <c r="P176" i="3" s="1"/>
  <c r="I177" i="3" s="1"/>
  <c r="L177" i="3" s="1"/>
  <c r="AC175" i="3"/>
  <c r="V176" i="3" s="1"/>
  <c r="Z176" i="3" l="1"/>
  <c r="AB176" i="3"/>
  <c r="M177" i="3"/>
  <c r="K177" i="3"/>
  <c r="J177" i="3"/>
  <c r="N177" i="3"/>
  <c r="Y176" i="3"/>
  <c r="X176" i="3"/>
  <c r="AA176" i="3"/>
  <c r="W176" i="3"/>
  <c r="AC176" i="3" l="1"/>
  <c r="V177" i="3" s="1"/>
  <c r="U177" i="3"/>
  <c r="O177" i="3" l="1"/>
  <c r="P177" i="3" s="1"/>
  <c r="I178" i="3" s="1"/>
  <c r="K178" i="3" s="1"/>
  <c r="U178" i="3"/>
  <c r="X177" i="3"/>
  <c r="AB177" i="3"/>
  <c r="Y177" i="3"/>
  <c r="Z177" i="3"/>
  <c r="W177" i="3"/>
  <c r="AA177" i="3"/>
  <c r="M178" i="3" l="1"/>
  <c r="L178" i="3"/>
  <c r="N178" i="3"/>
  <c r="J178" i="3"/>
  <c r="O178" i="3"/>
  <c r="AC177" i="3"/>
  <c r="V178" i="3" s="1"/>
  <c r="P178" i="3" l="1"/>
  <c r="I179" i="3" s="1"/>
  <c r="N179" i="3" s="1"/>
  <c r="X178" i="3"/>
  <c r="Y178" i="3"/>
  <c r="Z178" i="3"/>
  <c r="AA178" i="3"/>
  <c r="W178" i="3"/>
  <c r="AB178" i="3"/>
  <c r="J179" i="3" l="1"/>
  <c r="M179" i="3"/>
  <c r="K179" i="3"/>
  <c r="L179" i="3"/>
  <c r="AC178" i="3"/>
  <c r="V179" i="3" s="1"/>
  <c r="U179" i="3" l="1"/>
  <c r="X179" i="3" l="1"/>
  <c r="AA179" i="3"/>
  <c r="Y179" i="3"/>
  <c r="Z179" i="3"/>
  <c r="W179" i="3"/>
  <c r="O179" i="3"/>
  <c r="AB179" i="3"/>
  <c r="U180" i="3"/>
  <c r="AC179" i="3" l="1"/>
  <c r="V180" i="3" s="1"/>
  <c r="P179" i="3"/>
  <c r="I180" i="3" s="1"/>
  <c r="M180" i="3" s="1"/>
  <c r="Y180" i="3" l="1"/>
  <c r="AB180" i="3"/>
  <c r="O180" i="3"/>
  <c r="N180" i="3"/>
  <c r="L180" i="3"/>
  <c r="J180" i="3"/>
  <c r="K180" i="3"/>
  <c r="W180" i="3"/>
  <c r="AA180" i="3"/>
  <c r="Z180" i="3" l="1"/>
  <c r="X180" i="3"/>
  <c r="P180" i="3"/>
  <c r="I181" i="3" s="1"/>
  <c r="N181" i="3" s="1"/>
  <c r="AC180" i="3" l="1"/>
  <c r="V181" i="3" s="1"/>
  <c r="U181" i="3"/>
  <c r="M181" i="3"/>
  <c r="K181" i="3"/>
  <c r="L181" i="3"/>
  <c r="J181" i="3"/>
  <c r="Z181" i="3" l="1"/>
  <c r="Y181" i="3"/>
  <c r="O181" i="3"/>
  <c r="P181" i="3" s="1"/>
  <c r="I182" i="3" s="1"/>
  <c r="K182" i="3" s="1"/>
  <c r="W181" i="3"/>
  <c r="U182" i="3"/>
  <c r="AB181" i="3"/>
  <c r="X181" i="3"/>
  <c r="AA181" i="3"/>
  <c r="AC181" i="3" l="1"/>
  <c r="V182" i="3" s="1"/>
  <c r="L182" i="3"/>
  <c r="J182" i="3"/>
  <c r="N182" i="3"/>
  <c r="O182" i="3"/>
  <c r="M182" i="3"/>
  <c r="Y182" i="3" l="1"/>
  <c r="AA182" i="3"/>
  <c r="AB182" i="3"/>
  <c r="P182" i="3"/>
  <c r="I183" i="3" s="1"/>
  <c r="M183" i="3" s="1"/>
  <c r="Z182" i="3"/>
  <c r="W182" i="3"/>
  <c r="X182" i="3"/>
  <c r="K183" i="3" l="1"/>
  <c r="L183" i="3"/>
  <c r="J183" i="3"/>
  <c r="N183" i="3"/>
  <c r="AC182" i="3"/>
  <c r="V183" i="3" s="1"/>
  <c r="U183" i="3" l="1"/>
  <c r="Y183" i="3" l="1"/>
  <c r="O183" i="3"/>
  <c r="P183" i="3" s="1"/>
  <c r="I184" i="3" s="1"/>
  <c r="K184" i="3" s="1"/>
  <c r="AA183" i="3"/>
  <c r="X183" i="3"/>
  <c r="AB183" i="3"/>
  <c r="W183" i="3"/>
  <c r="Z183" i="3"/>
  <c r="U184" i="3"/>
  <c r="L184" i="3" l="1"/>
  <c r="N184" i="3"/>
  <c r="J184" i="3"/>
  <c r="M184" i="3"/>
  <c r="AC183" i="3"/>
  <c r="V184" i="3" s="1"/>
  <c r="O184" i="3"/>
  <c r="P184" i="3" l="1"/>
  <c r="I185" i="3" s="1"/>
  <c r="M185" i="3" s="1"/>
  <c r="W184" i="3"/>
  <c r="AA184" i="3"/>
  <c r="X184" i="3"/>
  <c r="Y184" i="3"/>
  <c r="AB184" i="3"/>
  <c r="Z184" i="3"/>
  <c r="J185" i="3"/>
  <c r="K185" i="3"/>
  <c r="L185" i="3" l="1"/>
  <c r="N185" i="3"/>
  <c r="AC184" i="3"/>
  <c r="V185" i="3" s="1"/>
  <c r="U185" i="3"/>
  <c r="AA185" i="3" l="1"/>
  <c r="O185" i="3"/>
  <c r="P185" i="3" s="1"/>
  <c r="I186" i="3" s="1"/>
  <c r="N186" i="3" s="1"/>
  <c r="W185" i="3"/>
  <c r="Z185" i="3"/>
  <c r="AB185" i="3"/>
  <c r="X185" i="3"/>
  <c r="Y185" i="3"/>
  <c r="M186" i="3" l="1"/>
  <c r="K186" i="3"/>
  <c r="J186" i="3"/>
  <c r="L186" i="3"/>
  <c r="AC185" i="3"/>
  <c r="V186" i="3" s="1"/>
  <c r="U186" i="3"/>
  <c r="O186" i="3" l="1"/>
  <c r="P186" i="3" s="1"/>
  <c r="I187" i="3" s="1"/>
  <c r="M187" i="3" s="1"/>
  <c r="W186" i="3"/>
  <c r="X186" i="3" l="1"/>
  <c r="AB186" i="3"/>
  <c r="AA186" i="3"/>
  <c r="Z186" i="3"/>
  <c r="Y186" i="3"/>
  <c r="L187" i="3"/>
  <c r="K187" i="3"/>
  <c r="J187" i="3"/>
  <c r="N187" i="3"/>
  <c r="U187" i="3"/>
  <c r="AC186" i="3" l="1"/>
  <c r="V187" i="3" s="1"/>
  <c r="O187" i="3"/>
  <c r="P187" i="3" s="1"/>
  <c r="I188" i="3" s="1"/>
  <c r="M188" i="3" s="1"/>
  <c r="AB187" i="3" l="1"/>
  <c r="X187" i="3"/>
  <c r="Y187" i="3"/>
  <c r="Z187" i="3"/>
  <c r="W187" i="3"/>
  <c r="AA187" i="3"/>
  <c r="L188" i="3"/>
  <c r="N188" i="3"/>
  <c r="K188" i="3"/>
  <c r="J188" i="3"/>
  <c r="AC187" i="3" l="1"/>
  <c r="V188" i="3" s="1"/>
  <c r="U188" i="3" l="1"/>
  <c r="Y188" i="3" l="1"/>
  <c r="O188" i="3"/>
  <c r="P188" i="3" s="1"/>
  <c r="I189" i="3" s="1"/>
  <c r="L189" i="3" s="1"/>
  <c r="U189" i="3"/>
  <c r="AA188" i="3"/>
  <c r="AB188" i="3"/>
  <c r="W188" i="3"/>
  <c r="X188" i="3"/>
  <c r="Z188" i="3"/>
  <c r="K189" i="3" l="1"/>
  <c r="O189" i="3"/>
  <c r="J189" i="3"/>
  <c r="N189" i="3"/>
  <c r="M189" i="3"/>
  <c r="AC188" i="3"/>
  <c r="V189" i="3" s="1"/>
  <c r="P189" i="3" l="1"/>
  <c r="I190" i="3" s="1"/>
  <c r="J190" i="3" s="1"/>
  <c r="U190" i="3"/>
  <c r="L190" i="3" l="1"/>
  <c r="M190" i="3"/>
  <c r="N190" i="3"/>
  <c r="K190" i="3"/>
  <c r="X189" i="3"/>
  <c r="Y189" i="3"/>
  <c r="AB189" i="3"/>
  <c r="W189" i="3"/>
  <c r="AA189" i="3"/>
  <c r="Z189" i="3"/>
  <c r="O190" i="3"/>
  <c r="U191" i="3"/>
  <c r="P190" i="3" l="1"/>
  <c r="I191" i="3" s="1"/>
  <c r="L191" i="3" s="1"/>
  <c r="AC189" i="3"/>
  <c r="V190" i="3" s="1"/>
  <c r="O191" i="3" l="1"/>
  <c r="J191" i="3"/>
  <c r="K191" i="3"/>
  <c r="N191" i="3"/>
  <c r="M191" i="3"/>
  <c r="W190" i="3"/>
  <c r="Z190" i="3"/>
  <c r="X190" i="3"/>
  <c r="AB190" i="3"/>
  <c r="AA190" i="3"/>
  <c r="Y190" i="3"/>
  <c r="P191" i="3" l="1"/>
  <c r="I192" i="3" s="1"/>
  <c r="N192" i="3" s="1"/>
  <c r="AC190" i="3"/>
  <c r="V191" i="3" s="1"/>
  <c r="U192" i="3"/>
  <c r="L192" i="3" l="1"/>
  <c r="M192" i="3"/>
  <c r="K192" i="3"/>
  <c r="J192" i="3"/>
  <c r="Y191" i="3"/>
  <c r="AB191" i="3"/>
  <c r="AA191" i="3"/>
  <c r="W191" i="3"/>
  <c r="Z191" i="3"/>
  <c r="X191" i="3"/>
  <c r="O192" i="3"/>
  <c r="P192" i="3" l="1"/>
  <c r="I193" i="3" s="1"/>
  <c r="M193" i="3" s="1"/>
  <c r="AC191" i="3"/>
  <c r="V192" i="3" s="1"/>
  <c r="U193" i="3"/>
  <c r="L193" i="3" l="1"/>
  <c r="J193" i="3"/>
  <c r="K193" i="3"/>
  <c r="N193" i="3"/>
  <c r="W192" i="3"/>
  <c r="Y192" i="3"/>
  <c r="AA192" i="3"/>
  <c r="Z192" i="3"/>
  <c r="AB192" i="3"/>
  <c r="X192" i="3"/>
  <c r="O193" i="3"/>
  <c r="P193" i="3" l="1"/>
  <c r="I194" i="3" s="1"/>
  <c r="L194" i="3" s="1"/>
  <c r="AC192" i="3"/>
  <c r="V193" i="3" s="1"/>
  <c r="N194" i="3" l="1"/>
  <c r="M194" i="3"/>
  <c r="K194" i="3"/>
  <c r="J194" i="3"/>
  <c r="AA193" i="3"/>
  <c r="Z193" i="3"/>
  <c r="W193" i="3"/>
  <c r="Y193" i="3"/>
  <c r="AB193" i="3"/>
  <c r="X193" i="3"/>
  <c r="U194" i="3"/>
  <c r="O194" i="3" l="1"/>
  <c r="P194" i="3" s="1"/>
  <c r="I195" i="3" s="1"/>
  <c r="J195" i="3" s="1"/>
  <c r="AC193" i="3"/>
  <c r="V194" i="3" s="1"/>
  <c r="AA194" i="3" l="1"/>
  <c r="AB194" i="3"/>
  <c r="N195" i="3"/>
  <c r="M195" i="3"/>
  <c r="K195" i="3"/>
  <c r="L195" i="3"/>
  <c r="Y194" i="3"/>
  <c r="X194" i="3"/>
  <c r="Z194" i="3"/>
  <c r="W194" i="3"/>
  <c r="U195" i="3"/>
  <c r="AC194" i="3" l="1"/>
  <c r="V195" i="3" s="1"/>
  <c r="Y195" i="3" s="1"/>
  <c r="O195" i="3"/>
  <c r="P195" i="3" s="1"/>
  <c r="I196" i="3" s="1"/>
  <c r="W195" i="3" l="1"/>
  <c r="AB195" i="3"/>
  <c r="Z195" i="3"/>
  <c r="X195" i="3"/>
  <c r="AA195" i="3"/>
  <c r="K196" i="3"/>
  <c r="J196" i="3"/>
  <c r="N196" i="3"/>
  <c r="L196" i="3"/>
  <c r="M196" i="3"/>
  <c r="AC195" i="3" l="1"/>
  <c r="V196" i="3" s="1"/>
  <c r="U196" i="3" l="1"/>
  <c r="AA196" i="3" l="1"/>
  <c r="O196" i="3"/>
  <c r="P196" i="3" s="1"/>
  <c r="I197" i="3" s="1"/>
  <c r="L197" i="3" s="1"/>
  <c r="Y196" i="3"/>
  <c r="W196" i="3"/>
  <c r="Z196" i="3"/>
  <c r="X196" i="3"/>
  <c r="AB196" i="3"/>
  <c r="K197" i="3" l="1"/>
  <c r="J197" i="3"/>
  <c r="M197" i="3"/>
  <c r="N197" i="3"/>
  <c r="AC196" i="3"/>
  <c r="V197" i="3" s="1"/>
  <c r="U197" i="3"/>
  <c r="O197" i="3" l="1"/>
  <c r="P197" i="3" s="1"/>
  <c r="I198" i="3" s="1"/>
  <c r="L198" i="3" s="1"/>
  <c r="X197" i="3"/>
  <c r="AB197" i="3" l="1"/>
  <c r="W197" i="3"/>
  <c r="Y197" i="3"/>
  <c r="Z197" i="3"/>
  <c r="AA197" i="3"/>
  <c r="K198" i="3"/>
  <c r="J198" i="3"/>
  <c r="M198" i="3"/>
  <c r="N198" i="3"/>
  <c r="U198" i="3"/>
  <c r="AC197" i="3" l="1"/>
  <c r="V198" i="3" s="1"/>
  <c r="O198" i="3"/>
  <c r="P198" i="3" s="1"/>
  <c r="I199" i="3" s="1"/>
  <c r="M199" i="3" s="1"/>
  <c r="Y198" i="3" l="1"/>
  <c r="AB198" i="3"/>
  <c r="Z198" i="3"/>
  <c r="W198" i="3"/>
  <c r="AA198" i="3"/>
  <c r="X198" i="3"/>
  <c r="L199" i="3"/>
  <c r="K199" i="3"/>
  <c r="J199" i="3"/>
  <c r="N199" i="3"/>
  <c r="U199" i="3"/>
  <c r="AC198" i="3" l="1"/>
  <c r="V199" i="3" s="1"/>
  <c r="O199" i="3"/>
  <c r="P199" i="3" s="1"/>
  <c r="I200" i="3" s="1"/>
  <c r="N200" i="3" s="1"/>
  <c r="X199" i="3" l="1"/>
  <c r="AB199" i="3"/>
  <c r="W199" i="3"/>
  <c r="Z199" i="3"/>
  <c r="Y199" i="3"/>
  <c r="AA199" i="3"/>
  <c r="J200" i="3"/>
  <c r="M200" i="3"/>
  <c r="K200" i="3"/>
  <c r="L200" i="3"/>
  <c r="AC199" i="3" l="1"/>
  <c r="V200" i="3" s="1"/>
  <c r="U200" i="3"/>
  <c r="O200" i="3" l="1"/>
  <c r="AB200" i="3"/>
  <c r="Y200" i="3"/>
  <c r="AA200" i="3"/>
  <c r="Z200" i="3"/>
  <c r="W200" i="3"/>
  <c r="X200" i="3" l="1"/>
  <c r="AC200" i="3" s="1"/>
  <c r="V201" i="3" s="1"/>
  <c r="P200" i="3"/>
  <c r="I201" i="3" s="1"/>
  <c r="M201" i="3" s="1"/>
  <c r="L201" i="3" l="1"/>
  <c r="N201" i="3"/>
  <c r="U201" i="3"/>
  <c r="K201" i="3"/>
  <c r="J201" i="3"/>
  <c r="Z201" i="3" l="1"/>
  <c r="W201" i="3"/>
  <c r="X201" i="3"/>
  <c r="AA201" i="3"/>
  <c r="Y201" i="3"/>
  <c r="O201" i="3"/>
  <c r="AB201" i="3"/>
  <c r="AC201" i="3" l="1"/>
  <c r="V202" i="3" s="1"/>
  <c r="U202" i="3"/>
  <c r="P201" i="3"/>
  <c r="I202" i="3" s="1"/>
  <c r="N202" i="3" s="1"/>
  <c r="Y202" i="3" l="1"/>
  <c r="K202" i="3"/>
  <c r="J202" i="3"/>
  <c r="M202" i="3"/>
  <c r="AA202" i="3"/>
  <c r="W202" i="3"/>
  <c r="Z202" i="3"/>
  <c r="X202" i="3"/>
  <c r="L202" i="3"/>
  <c r="O202" i="3"/>
  <c r="AB202" i="3"/>
  <c r="P202" i="3" l="1"/>
  <c r="I203" i="3" s="1"/>
  <c r="J203" i="3" s="1"/>
  <c r="AC202" i="3"/>
  <c r="V203" i="3" s="1"/>
  <c r="L203" i="3" l="1"/>
  <c r="M203" i="3"/>
  <c r="N203" i="3"/>
  <c r="K203" i="3"/>
  <c r="U203" i="3"/>
  <c r="O203" i="3" l="1"/>
  <c r="P203" i="3" s="1"/>
  <c r="I204" i="3" s="1"/>
  <c r="N204" i="3" s="1"/>
  <c r="Z203" i="3"/>
  <c r="X203" i="3" l="1"/>
  <c r="AA203" i="3"/>
  <c r="Y203" i="3"/>
  <c r="W203" i="3"/>
  <c r="AB203" i="3"/>
  <c r="J204" i="3"/>
  <c r="K204" i="3"/>
  <c r="L204" i="3"/>
  <c r="M204" i="3"/>
  <c r="AC203" i="3" l="1"/>
  <c r="V204" i="3" s="1"/>
  <c r="U204" i="3"/>
  <c r="X204" i="3" l="1"/>
  <c r="Z204" i="3"/>
  <c r="W204" i="3"/>
  <c r="Y204" i="3"/>
  <c r="AA204" i="3"/>
  <c r="O204" i="3"/>
  <c r="AB204" i="3"/>
  <c r="AC204" i="3" l="1"/>
  <c r="V205" i="3" s="1"/>
  <c r="U205" i="3"/>
  <c r="P204" i="3"/>
  <c r="I205" i="3" s="1"/>
  <c r="N205" i="3" s="1"/>
  <c r="AA205" i="3" l="1"/>
  <c r="Y205" i="3"/>
  <c r="L205" i="3"/>
  <c r="M205" i="3"/>
  <c r="O205" i="3"/>
  <c r="AB205" i="3"/>
  <c r="J205" i="3"/>
  <c r="K205" i="3"/>
  <c r="W205" i="3"/>
  <c r="X205" i="3"/>
  <c r="Z205" i="3"/>
  <c r="P205" i="3" l="1"/>
  <c r="I206" i="3" s="1"/>
  <c r="K206" i="3" s="1"/>
  <c r="AC205" i="3"/>
  <c r="V206" i="3" s="1"/>
  <c r="U206" i="3"/>
  <c r="AA206" i="3" s="1"/>
  <c r="M206" i="3" l="1"/>
  <c r="L206" i="3"/>
  <c r="N206" i="3"/>
  <c r="J206" i="3"/>
  <c r="Y206" i="3"/>
  <c r="W206" i="3"/>
  <c r="X206" i="3"/>
  <c r="Z206" i="3"/>
  <c r="O206" i="3"/>
  <c r="AB206" i="3"/>
  <c r="AC206" i="3" l="1"/>
  <c r="V207" i="3" s="1"/>
  <c r="P206" i="3"/>
  <c r="I207" i="3" s="1"/>
  <c r="J207" i="3" l="1"/>
  <c r="K207" i="3"/>
  <c r="N207" i="3"/>
  <c r="U207" i="3"/>
  <c r="M207" i="3"/>
  <c r="L207" i="3"/>
  <c r="W207" i="3" l="1"/>
  <c r="Z207" i="3"/>
  <c r="X207" i="3"/>
  <c r="AA207" i="3"/>
  <c r="Y207" i="3"/>
  <c r="O207" i="3"/>
  <c r="AB207" i="3"/>
  <c r="AC207" i="3" l="1"/>
  <c r="V208" i="3" s="1"/>
  <c r="U208" i="3"/>
  <c r="P207" i="3"/>
  <c r="I208" i="3" s="1"/>
  <c r="N208" i="3" s="1"/>
  <c r="Z208" i="3" l="1"/>
  <c r="O208" i="3"/>
  <c r="M208" i="3"/>
  <c r="J208" i="3"/>
  <c r="K208" i="3"/>
  <c r="L208" i="3"/>
  <c r="X208" i="3" l="1"/>
  <c r="Y208" i="3"/>
  <c r="W208" i="3"/>
  <c r="AB208" i="3"/>
  <c r="AA208" i="3"/>
  <c r="P208" i="3"/>
  <c r="I209" i="3" s="1"/>
  <c r="N209" i="3" s="1"/>
  <c r="U209" i="3"/>
  <c r="AC208" i="3" l="1"/>
  <c r="V209" i="3" s="1"/>
  <c r="K209" i="3"/>
  <c r="J209" i="3"/>
  <c r="L209" i="3"/>
  <c r="M209" i="3"/>
  <c r="O209" i="3"/>
  <c r="Y209" i="3" l="1"/>
  <c r="AA209" i="3"/>
  <c r="X209" i="3"/>
  <c r="AB209" i="3"/>
  <c r="Z209" i="3"/>
  <c r="W209" i="3"/>
  <c r="P209" i="3"/>
  <c r="I210" i="3" s="1"/>
  <c r="N210" i="3" s="1"/>
  <c r="AC209" i="3" l="1"/>
  <c r="V210" i="3" s="1"/>
  <c r="U210" i="3"/>
  <c r="L210" i="3"/>
  <c r="K210" i="3"/>
  <c r="J210" i="3"/>
  <c r="M210" i="3"/>
  <c r="Y210" i="3" l="1"/>
  <c r="AA210" i="3"/>
  <c r="Z210" i="3"/>
  <c r="X210" i="3"/>
  <c r="W210" i="3"/>
  <c r="O210" i="3"/>
  <c r="AB210" i="3"/>
  <c r="AC210" i="3" l="1"/>
  <c r="V211" i="3" s="1"/>
  <c r="P210" i="3"/>
  <c r="I211" i="3" s="1"/>
  <c r="M211" i="3" s="1"/>
  <c r="L211" i="3" l="1"/>
  <c r="N211" i="3"/>
  <c r="K211" i="3"/>
  <c r="J211" i="3"/>
  <c r="U211" i="3"/>
  <c r="O211" i="3" l="1"/>
  <c r="AB211" i="3"/>
  <c r="X211" i="3"/>
  <c r="W211" i="3"/>
  <c r="Y211" i="3"/>
  <c r="Z211" i="3"/>
  <c r="AA211" i="3"/>
  <c r="AC211" i="3" l="1"/>
  <c r="V212" i="3" s="1"/>
  <c r="U212" i="3"/>
  <c r="P211" i="3"/>
  <c r="I212" i="3" s="1"/>
  <c r="M212" i="3" s="1"/>
  <c r="O212" i="3" l="1"/>
  <c r="X212" i="3"/>
  <c r="N212" i="3"/>
  <c r="L212" i="3"/>
  <c r="J212" i="3"/>
  <c r="K212" i="3"/>
  <c r="AB212" i="3" l="1"/>
  <c r="AA212" i="3"/>
  <c r="Y212" i="3"/>
  <c r="W212" i="3"/>
  <c r="Z212" i="3"/>
  <c r="P212" i="3"/>
  <c r="I213" i="3" s="1"/>
  <c r="M213" i="3" s="1"/>
  <c r="U213" i="3"/>
  <c r="AC212" i="3" l="1"/>
  <c r="V213" i="3" s="1"/>
  <c r="N213" i="3"/>
  <c r="L213" i="3"/>
  <c r="K213" i="3"/>
  <c r="O213" i="3"/>
  <c r="J213" i="3"/>
  <c r="X213" i="3" l="1"/>
  <c r="Y213" i="3"/>
  <c r="P213" i="3"/>
  <c r="I214" i="3" s="1"/>
  <c r="L214" i="3" s="1"/>
  <c r="AA213" i="3"/>
  <c r="Z213" i="3"/>
  <c r="AB213" i="3"/>
  <c r="W213" i="3" l="1"/>
  <c r="N214" i="3"/>
  <c r="M214" i="3"/>
  <c r="J214" i="3"/>
  <c r="K214" i="3"/>
  <c r="AC213" i="3"/>
  <c r="V214" i="3" s="1"/>
  <c r="U214" i="3"/>
  <c r="O214" i="3" l="1"/>
  <c r="P214" i="3" s="1"/>
  <c r="I215" i="3" s="1"/>
  <c r="Y214" i="3"/>
  <c r="AA214" i="3"/>
  <c r="Z214" i="3" l="1"/>
  <c r="W214" i="3"/>
  <c r="AB214" i="3"/>
  <c r="X214" i="3"/>
  <c r="N215" i="3"/>
  <c r="J215" i="3"/>
  <c r="K215" i="3"/>
  <c r="M215" i="3"/>
  <c r="L215" i="3"/>
  <c r="AC214" i="3" l="1"/>
  <c r="V215" i="3" s="1"/>
  <c r="U215" i="3" l="1"/>
  <c r="O215" i="3" s="1"/>
  <c r="P215" i="3" s="1"/>
  <c r="I216" i="3" s="1"/>
  <c r="M216" i="3" s="1"/>
  <c r="AA215" i="3"/>
  <c r="W215" i="3" l="1"/>
  <c r="Y215" i="3"/>
  <c r="X215" i="3"/>
  <c r="Z215" i="3"/>
  <c r="AB215" i="3"/>
  <c r="J216" i="3"/>
  <c r="L216" i="3"/>
  <c r="K216" i="3"/>
  <c r="N216" i="3"/>
  <c r="U216" i="3"/>
  <c r="AC215" i="3" l="1"/>
  <c r="V216" i="3" s="1"/>
  <c r="O216" i="3"/>
  <c r="P216" i="3" s="1"/>
  <c r="I217" i="3" s="1"/>
  <c r="M217" i="3" s="1"/>
  <c r="X216" i="3" l="1"/>
  <c r="AB216" i="3"/>
  <c r="Y216" i="3"/>
  <c r="Z216" i="3"/>
  <c r="AA216" i="3"/>
  <c r="W216" i="3"/>
  <c r="N217" i="3"/>
  <c r="K217" i="3"/>
  <c r="J217" i="3"/>
  <c r="L217" i="3"/>
  <c r="U217" i="3"/>
  <c r="AC216" i="3" l="1"/>
  <c r="V217" i="3" s="1"/>
  <c r="O217" i="3"/>
  <c r="P217" i="3" s="1"/>
  <c r="I218" i="3" s="1"/>
  <c r="N218" i="3" s="1"/>
  <c r="AB217" i="3" l="1"/>
  <c r="X217" i="3"/>
  <c r="AA217" i="3"/>
  <c r="Y217" i="3"/>
  <c r="W217" i="3"/>
  <c r="Z217" i="3"/>
  <c r="J218" i="3"/>
  <c r="K218" i="3"/>
  <c r="M218" i="3"/>
  <c r="L218" i="3"/>
  <c r="U218" i="3"/>
  <c r="AC217" i="3" l="1"/>
  <c r="V218" i="3" s="1"/>
  <c r="O218" i="3"/>
  <c r="P218" i="3" s="1"/>
  <c r="I219" i="3" s="1"/>
  <c r="X218" i="3" l="1"/>
  <c r="AA218" i="3"/>
  <c r="AB218" i="3"/>
  <c r="Z218" i="3"/>
  <c r="W218" i="3"/>
  <c r="Y218" i="3"/>
  <c r="L219" i="3"/>
  <c r="J219" i="3"/>
  <c r="K219" i="3"/>
  <c r="N219" i="3"/>
  <c r="M219" i="3"/>
  <c r="AC218" i="3" l="1"/>
  <c r="V219" i="3" s="1"/>
  <c r="U219" i="3"/>
  <c r="O219" i="3" l="1"/>
  <c r="P219" i="3" s="1"/>
  <c r="I220" i="3" s="1"/>
  <c r="AA219" i="3"/>
  <c r="AB219" i="3"/>
  <c r="Y219" i="3"/>
  <c r="W219" i="3" l="1"/>
  <c r="Z219" i="3"/>
  <c r="X219" i="3"/>
  <c r="J220" i="3"/>
  <c r="K220" i="3"/>
  <c r="L220" i="3"/>
  <c r="M220" i="3"/>
  <c r="N220" i="3"/>
  <c r="AC219" i="3" l="1"/>
  <c r="V220" i="3" s="1"/>
  <c r="U220" i="3"/>
  <c r="O220" i="3" s="1"/>
  <c r="P220" i="3" s="1"/>
  <c r="I221" i="3" s="1"/>
  <c r="M221" i="3" s="1"/>
  <c r="Y220" i="3" l="1"/>
  <c r="X220" i="3"/>
  <c r="N221" i="3"/>
  <c r="K221" i="3"/>
  <c r="J221" i="3"/>
  <c r="L221" i="3"/>
  <c r="AB220" i="3"/>
  <c r="Z220" i="3"/>
  <c r="AA220" i="3"/>
  <c r="W220" i="3" l="1"/>
  <c r="AC220" i="3" s="1"/>
  <c r="V221" i="3" s="1"/>
  <c r="U221" i="3"/>
  <c r="O221" i="3" l="1"/>
  <c r="P221" i="3" s="1"/>
  <c r="I222" i="3" s="1"/>
  <c r="Y221" i="3"/>
  <c r="AA221" i="3"/>
  <c r="W221" i="3"/>
  <c r="Z221" i="3"/>
  <c r="X221" i="3"/>
  <c r="AB221" i="3"/>
  <c r="J222" i="3" l="1"/>
  <c r="K222" i="3"/>
  <c r="M222" i="3"/>
  <c r="L222" i="3"/>
  <c r="N222" i="3"/>
  <c r="AC221" i="3"/>
  <c r="V222" i="3" s="1"/>
  <c r="U222" i="3" l="1"/>
  <c r="O222" i="3" l="1"/>
  <c r="P222" i="3" s="1"/>
  <c r="I223" i="3" s="1"/>
  <c r="L223" i="3" s="1"/>
  <c r="AB222" i="3"/>
  <c r="Z222" i="3"/>
  <c r="W222" i="3"/>
  <c r="X222" i="3"/>
  <c r="Y222" i="3"/>
  <c r="AA222" i="3"/>
  <c r="M223" i="3" l="1"/>
  <c r="J223" i="3"/>
  <c r="K223" i="3"/>
  <c r="N223" i="3"/>
  <c r="AC222" i="3"/>
  <c r="V223" i="3" s="1"/>
  <c r="U223" i="3" l="1"/>
  <c r="O223" i="3" s="1"/>
  <c r="P223" i="3" s="1"/>
  <c r="I224" i="3" s="1"/>
  <c r="N224" i="3" s="1"/>
  <c r="W223" i="3"/>
  <c r="L224" i="3" l="1"/>
  <c r="M224" i="3"/>
  <c r="J224" i="3"/>
  <c r="K224" i="3"/>
  <c r="AB223" i="3"/>
  <c r="Z223" i="3"/>
  <c r="AA223" i="3"/>
  <c r="Y223" i="3"/>
  <c r="X223" i="3"/>
  <c r="AC223" i="3" l="1"/>
  <c r="V224" i="3" s="1"/>
  <c r="U224" i="3" l="1"/>
  <c r="O224" i="3" s="1"/>
  <c r="P224" i="3" s="1"/>
  <c r="I225" i="3" s="1"/>
  <c r="X224" i="3" l="1"/>
  <c r="K225" i="3"/>
  <c r="J225" i="3"/>
  <c r="M225" i="3"/>
  <c r="L225" i="3"/>
  <c r="N225" i="3"/>
  <c r="W224" i="3"/>
  <c r="AA224" i="3"/>
  <c r="AB224" i="3"/>
  <c r="Z224" i="3"/>
  <c r="Y224" i="3"/>
  <c r="AC224" i="3" l="1"/>
  <c r="V225" i="3" s="1"/>
  <c r="U225" i="3"/>
  <c r="O225" i="3" l="1"/>
  <c r="P225" i="3" s="1"/>
  <c r="I226" i="3" s="1"/>
  <c r="Z225" i="3"/>
  <c r="X225" i="3" l="1"/>
  <c r="Y225" i="3"/>
  <c r="AA225" i="3"/>
  <c r="AB225" i="3"/>
  <c r="W225" i="3"/>
  <c r="M226" i="3"/>
  <c r="K226" i="3"/>
  <c r="J226" i="3"/>
  <c r="L226" i="3"/>
  <c r="N226" i="3"/>
  <c r="AC225" i="3" l="1"/>
  <c r="V226" i="3" s="1"/>
  <c r="U226" i="3"/>
  <c r="O226" i="3" l="1"/>
  <c r="P226" i="3" s="1"/>
  <c r="I227" i="3" s="1"/>
  <c r="N227" i="3" s="1"/>
  <c r="Y226" i="3"/>
  <c r="AA226" i="3"/>
  <c r="W226" i="3"/>
  <c r="X226" i="3"/>
  <c r="Z226" i="3"/>
  <c r="AB226" i="3"/>
  <c r="M227" i="3" l="1"/>
  <c r="J227" i="3"/>
  <c r="K227" i="3"/>
  <c r="L227" i="3"/>
  <c r="AC226" i="3"/>
  <c r="V227" i="3" s="1"/>
  <c r="U227" i="3" l="1"/>
  <c r="O227" i="3" l="1"/>
  <c r="P227" i="3" s="1"/>
  <c r="I228" i="3" s="1"/>
  <c r="AA227" i="3"/>
  <c r="AB227" i="3"/>
  <c r="Y227" i="3"/>
  <c r="Z227" i="3" l="1"/>
  <c r="X227" i="3"/>
  <c r="W227" i="3"/>
  <c r="J228" i="3"/>
  <c r="K228" i="3"/>
  <c r="M228" i="3"/>
  <c r="L228" i="3"/>
  <c r="N228" i="3"/>
  <c r="AC227" i="3" l="1"/>
  <c r="V228" i="3" s="1"/>
  <c r="U228" i="3"/>
  <c r="X228" i="3" l="1"/>
  <c r="O228" i="3"/>
  <c r="P228" i="3" s="1"/>
  <c r="I229" i="3" s="1"/>
  <c r="N229" i="3" s="1"/>
  <c r="AB228" i="3"/>
  <c r="W228" i="3"/>
  <c r="Z228" i="3"/>
  <c r="AA228" i="3"/>
  <c r="Y228" i="3"/>
  <c r="J229" i="3" l="1"/>
  <c r="K229" i="3"/>
  <c r="M229" i="3"/>
  <c r="L229" i="3"/>
  <c r="AC228" i="3"/>
  <c r="V229" i="3" s="1"/>
  <c r="U229" i="3"/>
  <c r="O229" i="3" l="1"/>
  <c r="P229" i="3" s="1"/>
  <c r="I230" i="3" s="1"/>
  <c r="X229" i="3"/>
  <c r="AB229" i="3" l="1"/>
  <c r="W229" i="3"/>
  <c r="Z229" i="3"/>
  <c r="AA229" i="3"/>
  <c r="Y229" i="3"/>
  <c r="K230" i="3"/>
  <c r="J230" i="3"/>
  <c r="M230" i="3"/>
  <c r="N230" i="3"/>
  <c r="L230" i="3"/>
  <c r="AC229" i="3" l="1"/>
  <c r="V230" i="3" s="1"/>
  <c r="U230" i="3" l="1"/>
  <c r="O230" i="3" s="1"/>
  <c r="P230" i="3" s="1"/>
  <c r="I231" i="3" s="1"/>
  <c r="M231" i="3" s="1"/>
  <c r="Y230" i="3"/>
  <c r="U231" i="3" l="1"/>
  <c r="O231" i="3" s="1"/>
  <c r="L231" i="3"/>
  <c r="J231" i="3"/>
  <c r="K231" i="3"/>
  <c r="N231" i="3"/>
  <c r="AB230" i="3"/>
  <c r="X230" i="3"/>
  <c r="AA230" i="3"/>
  <c r="W230" i="3"/>
  <c r="Z230" i="3"/>
  <c r="P231" i="3" l="1"/>
  <c r="I232" i="3" s="1"/>
  <c r="M232" i="3" s="1"/>
  <c r="AC230" i="3"/>
  <c r="V231" i="3" s="1"/>
  <c r="U232" i="3"/>
  <c r="N232" i="3" l="1"/>
  <c r="L232" i="3"/>
  <c r="K232" i="3"/>
  <c r="J232" i="3"/>
  <c r="Z231" i="3"/>
  <c r="AB231" i="3"/>
  <c r="W231" i="3"/>
  <c r="AA231" i="3"/>
  <c r="Y231" i="3"/>
  <c r="X231" i="3"/>
  <c r="O232" i="3"/>
  <c r="P232" i="3" l="1"/>
  <c r="I233" i="3" s="1"/>
  <c r="L233" i="3" s="1"/>
  <c r="AC231" i="3"/>
  <c r="V232" i="3" s="1"/>
  <c r="U233" i="3"/>
  <c r="J233" i="3" l="1"/>
  <c r="M233" i="3"/>
  <c r="K233" i="3"/>
  <c r="N233" i="3"/>
  <c r="X232" i="3"/>
  <c r="O233" i="3"/>
  <c r="P233" i="3" s="1"/>
  <c r="I234" i="3" s="1"/>
  <c r="N234" i="3" s="1"/>
  <c r="AB232" i="3" l="1"/>
  <c r="Z232" i="3"/>
  <c r="W232" i="3"/>
  <c r="AA232" i="3"/>
  <c r="Y232" i="3"/>
  <c r="L234" i="3"/>
  <c r="M234" i="3"/>
  <c r="J234" i="3"/>
  <c r="K234" i="3"/>
  <c r="AC232" i="3" l="1"/>
  <c r="V233" i="3" s="1"/>
  <c r="U234" i="3"/>
  <c r="X233" i="3" l="1"/>
  <c r="AB233" i="3"/>
  <c r="Y233" i="3"/>
  <c r="AA233" i="3"/>
  <c r="W233" i="3"/>
  <c r="Z233" i="3"/>
  <c r="O234" i="3"/>
  <c r="P234" i="3" s="1"/>
  <c r="I235" i="3" s="1"/>
  <c r="AC233" i="3" l="1"/>
  <c r="V234" i="3" s="1"/>
  <c r="N235" i="3"/>
  <c r="K235" i="3"/>
  <c r="J235" i="3"/>
  <c r="M235" i="3"/>
  <c r="L235" i="3"/>
  <c r="X234" i="3" l="1"/>
  <c r="W234" i="3"/>
  <c r="Z234" i="3"/>
  <c r="AA234" i="3"/>
  <c r="Y234" i="3"/>
  <c r="AB234" i="3"/>
  <c r="U235" i="3"/>
  <c r="AC234" i="3" l="1"/>
  <c r="V235" i="3" s="1"/>
  <c r="O235" i="3"/>
  <c r="AB235" i="3" l="1"/>
  <c r="Y235" i="3"/>
  <c r="Z235" i="3"/>
  <c r="AA235" i="3"/>
  <c r="X235" i="3"/>
  <c r="U236" i="3"/>
  <c r="P235" i="3"/>
  <c r="I236" i="3" s="1"/>
  <c r="W235" i="3" l="1"/>
  <c r="AC235" i="3" s="1"/>
  <c r="V236" i="3" s="1"/>
  <c r="AA236" i="3" s="1"/>
  <c r="K236" i="3"/>
  <c r="J236" i="3"/>
  <c r="L236" i="3"/>
  <c r="O236" i="3"/>
  <c r="N236" i="3"/>
  <c r="M236" i="3"/>
  <c r="X236" i="3" l="1"/>
  <c r="AB236" i="3"/>
  <c r="Y236" i="3"/>
  <c r="W236" i="3"/>
  <c r="Z236" i="3"/>
  <c r="P236" i="3"/>
  <c r="I237" i="3" s="1"/>
  <c r="N237" i="3" s="1"/>
  <c r="AC236" i="3" l="1"/>
  <c r="V237" i="3" s="1"/>
  <c r="M237" i="3"/>
  <c r="J237" i="3"/>
  <c r="K237" i="3"/>
  <c r="L237" i="3"/>
  <c r="U237" i="3"/>
  <c r="O237" i="3" l="1"/>
  <c r="AB237" i="3"/>
  <c r="W237" i="3"/>
  <c r="X237" i="3"/>
  <c r="Z237" i="3"/>
  <c r="Y237" i="3"/>
  <c r="AA237" i="3"/>
  <c r="AC237" i="3" l="1"/>
  <c r="V238" i="3" s="1"/>
  <c r="U238" i="3"/>
  <c r="P237" i="3"/>
  <c r="I238" i="3" s="1"/>
  <c r="N238" i="3" s="1"/>
  <c r="Y238" i="3" l="1"/>
  <c r="M238" i="3"/>
  <c r="O238" i="3"/>
  <c r="AB238" i="3"/>
  <c r="J238" i="3"/>
  <c r="K238" i="3"/>
  <c r="L238" i="3"/>
  <c r="AA238" i="3"/>
  <c r="W238" i="3"/>
  <c r="Z238" i="3"/>
  <c r="X238" i="3"/>
  <c r="P238" i="3" l="1"/>
  <c r="I239" i="3" s="1"/>
  <c r="J239" i="3" s="1"/>
  <c r="AC238" i="3"/>
  <c r="V239" i="3" s="1"/>
  <c r="U239" i="3"/>
  <c r="M239" i="3" l="1"/>
  <c r="L239" i="3"/>
  <c r="N239" i="3"/>
  <c r="K239" i="3"/>
  <c r="O239" i="3"/>
  <c r="AB239" i="3"/>
  <c r="Z239" i="3"/>
  <c r="X239" i="3"/>
  <c r="Y239" i="3"/>
  <c r="W239" i="3"/>
  <c r="AA239" i="3"/>
  <c r="AC239" i="3" l="1"/>
  <c r="V240" i="3" s="1"/>
  <c r="P239" i="3"/>
  <c r="I240" i="3" s="1"/>
  <c r="J240" i="3" l="1"/>
  <c r="K240" i="3"/>
  <c r="M240" i="3"/>
  <c r="U240" i="3"/>
  <c r="L240" i="3"/>
  <c r="N240" i="3"/>
  <c r="O240" i="3" l="1"/>
  <c r="AB240" i="3"/>
  <c r="AA240" i="3"/>
  <c r="X240" i="3"/>
  <c r="W240" i="3"/>
  <c r="Z240" i="3"/>
  <c r="Y240" i="3"/>
  <c r="AC240" i="3" l="1"/>
  <c r="V241" i="3" s="1"/>
  <c r="U241" i="3"/>
  <c r="P240" i="3"/>
  <c r="I241" i="3" s="1"/>
  <c r="L241" i="3" s="1"/>
  <c r="AA241" i="3" l="1"/>
  <c r="N241" i="3"/>
  <c r="X241" i="3"/>
  <c r="W241" i="3"/>
  <c r="Z241" i="3"/>
  <c r="Y241" i="3"/>
  <c r="M241" i="3"/>
  <c r="K241" i="3"/>
  <c r="J241" i="3"/>
  <c r="O241" i="3"/>
  <c r="AB241" i="3"/>
  <c r="P241" i="3" l="1"/>
  <c r="I242" i="3" s="1"/>
  <c r="J242" i="3" s="1"/>
  <c r="AC241" i="3"/>
  <c r="V242" i="3" s="1"/>
  <c r="L242" i="3" l="1"/>
  <c r="M242" i="3"/>
  <c r="N242" i="3"/>
  <c r="K242" i="3"/>
  <c r="U242" i="3"/>
  <c r="O242" i="3" l="1"/>
  <c r="AB242" i="3"/>
  <c r="AA242" i="3"/>
  <c r="W242" i="3"/>
  <c r="X242" i="3"/>
  <c r="Y242" i="3"/>
  <c r="Z242" i="3"/>
  <c r="AC242" i="3" l="1"/>
  <c r="V243" i="3" s="1"/>
  <c r="U243" i="3"/>
  <c r="P242" i="3"/>
  <c r="I243" i="3" s="1"/>
  <c r="M243" i="3" s="1"/>
  <c r="AA243" i="3" l="1"/>
  <c r="Y243" i="3"/>
  <c r="N243" i="3"/>
  <c r="L243" i="3"/>
  <c r="W243" i="3"/>
  <c r="X243" i="3"/>
  <c r="Z243" i="3"/>
  <c r="K243" i="3"/>
  <c r="J243" i="3"/>
  <c r="O243" i="3"/>
  <c r="AB243" i="3"/>
  <c r="P243" i="3" l="1"/>
  <c r="I244" i="3" s="1"/>
  <c r="L244" i="3" s="1"/>
  <c r="AC243" i="3"/>
  <c r="V244" i="3" s="1"/>
  <c r="N244" i="3" l="1"/>
  <c r="J244" i="3"/>
  <c r="K244" i="3"/>
  <c r="M244" i="3"/>
  <c r="U244" i="3"/>
  <c r="Z244" i="3" l="1"/>
  <c r="X244" i="3"/>
  <c r="W244" i="3"/>
  <c r="Y244" i="3"/>
  <c r="AA244" i="3"/>
  <c r="O244" i="3"/>
  <c r="AB244" i="3"/>
  <c r="P244" i="3" l="1"/>
  <c r="I245" i="3" s="1"/>
  <c r="M245" i="3" s="1"/>
  <c r="AC244" i="3"/>
  <c r="V245" i="3" s="1"/>
  <c r="U245" i="3" l="1"/>
  <c r="L245" i="3"/>
  <c r="J245" i="3"/>
  <c r="K245" i="3"/>
  <c r="N245" i="3"/>
  <c r="AA245" i="3" l="1"/>
  <c r="W245" i="3"/>
  <c r="Z245" i="3"/>
  <c r="X245" i="3"/>
  <c r="Y245" i="3"/>
  <c r="O245" i="3"/>
  <c r="AB245" i="3"/>
  <c r="AC245" i="3" l="1"/>
  <c r="V246" i="3" s="1"/>
  <c r="P245" i="3"/>
  <c r="I246" i="3" s="1"/>
  <c r="N246" i="3" s="1"/>
  <c r="U246" i="3"/>
  <c r="M246" i="3" l="1"/>
  <c r="Z246" i="3"/>
  <c r="X246" i="3"/>
  <c r="W246" i="3"/>
  <c r="AA246" i="3"/>
  <c r="Y246" i="3"/>
  <c r="O246" i="3"/>
  <c r="AB246" i="3"/>
  <c r="K246" i="3"/>
  <c r="J246" i="3"/>
  <c r="L246" i="3"/>
  <c r="P246" i="3" l="1"/>
  <c r="I247" i="3" s="1"/>
  <c r="K247" i="3" s="1"/>
  <c r="AC246" i="3"/>
  <c r="V247" i="3" s="1"/>
  <c r="U247" i="3"/>
  <c r="M247" i="3" l="1"/>
  <c r="N247" i="3"/>
  <c r="L247" i="3"/>
  <c r="J247" i="3"/>
  <c r="X247" i="3"/>
  <c r="W247" i="3"/>
  <c r="Z247" i="3"/>
  <c r="Y247" i="3"/>
  <c r="AA247" i="3"/>
  <c r="O247" i="3"/>
  <c r="AB247" i="3"/>
  <c r="AC247" i="3" l="1"/>
  <c r="V248" i="3" s="1"/>
  <c r="U248" i="3"/>
  <c r="P247" i="3"/>
  <c r="I248" i="3" s="1"/>
  <c r="M248" i="3" s="1"/>
  <c r="AA248" i="3" l="1"/>
  <c r="Y248" i="3"/>
  <c r="L248" i="3"/>
  <c r="N248" i="3"/>
  <c r="O248" i="3"/>
  <c r="AB248" i="3"/>
  <c r="J248" i="3"/>
  <c r="K248" i="3"/>
  <c r="Z248" i="3"/>
  <c r="X248" i="3"/>
  <c r="W248" i="3"/>
  <c r="P248" i="3" l="1"/>
  <c r="I249" i="3" s="1"/>
  <c r="N249" i="3" s="1"/>
  <c r="AC248" i="3"/>
  <c r="V249" i="3" s="1"/>
  <c r="U249" i="3"/>
  <c r="AA249" i="3" l="1"/>
  <c r="K249" i="3"/>
  <c r="M249" i="3"/>
  <c r="J249" i="3"/>
  <c r="L249" i="3"/>
  <c r="Y249" i="3"/>
  <c r="Z249" i="3"/>
  <c r="X249" i="3"/>
  <c r="W249" i="3"/>
  <c r="O249" i="3"/>
  <c r="AB249" i="3"/>
  <c r="AC249" i="3" l="1"/>
  <c r="V250" i="3" s="1"/>
  <c r="P249" i="3"/>
  <c r="I250" i="3" s="1"/>
  <c r="N250" i="3" l="1"/>
  <c r="K250" i="3"/>
  <c r="J250" i="3"/>
  <c r="M250" i="3"/>
  <c r="L250" i="3"/>
  <c r="U250" i="3"/>
  <c r="W250" i="3" l="1"/>
  <c r="Z250" i="3"/>
  <c r="X250" i="3"/>
  <c r="Y250" i="3"/>
  <c r="AA250" i="3"/>
  <c r="O250" i="3"/>
  <c r="AB250" i="3"/>
  <c r="AC250" i="3" l="1"/>
  <c r="V251" i="3" s="1"/>
  <c r="U251" i="3"/>
  <c r="P250" i="3"/>
  <c r="I251" i="3" s="1"/>
  <c r="M251" i="3" s="1"/>
  <c r="L251" i="3" l="1"/>
  <c r="N251" i="3"/>
  <c r="K251" i="3"/>
  <c r="J251" i="3"/>
  <c r="AA251" i="3"/>
  <c r="W251" i="3"/>
  <c r="Z251" i="3"/>
  <c r="X251" i="3"/>
  <c r="Y251" i="3"/>
  <c r="O251" i="3"/>
  <c r="AB251" i="3"/>
  <c r="AC251" i="3" l="1"/>
  <c r="V252" i="3" s="1"/>
  <c r="U252" i="3"/>
  <c r="P251" i="3"/>
  <c r="I252" i="3" s="1"/>
  <c r="M252" i="3" s="1"/>
  <c r="AA252" i="3" l="1"/>
  <c r="Y252" i="3"/>
  <c r="J252" i="3"/>
  <c r="K252" i="3"/>
  <c r="Z252" i="3"/>
  <c r="W252" i="3"/>
  <c r="X252" i="3"/>
  <c r="O252" i="3"/>
  <c r="AB252" i="3"/>
  <c r="N252" i="3"/>
  <c r="L252" i="3"/>
  <c r="AC252" i="3" l="1"/>
  <c r="V253" i="3" s="1"/>
  <c r="P252" i="3"/>
  <c r="I253" i="3" s="1"/>
  <c r="L253" i="3" s="1"/>
  <c r="U253" i="3"/>
  <c r="Y253" i="3" s="1"/>
  <c r="K253" i="3" l="1"/>
  <c r="N253" i="3"/>
  <c r="AA253" i="3"/>
  <c r="M253" i="3"/>
  <c r="J253" i="3"/>
  <c r="X253" i="3"/>
  <c r="Z253" i="3"/>
  <c r="W253" i="3"/>
  <c r="O253" i="3"/>
  <c r="AB253" i="3"/>
  <c r="P253" i="3" l="1"/>
  <c r="I254" i="3" s="1"/>
  <c r="M254" i="3" s="1"/>
  <c r="AC253" i="3"/>
  <c r="V254" i="3" s="1"/>
  <c r="N254" i="3" l="1"/>
  <c r="U254" i="3"/>
  <c r="L254" i="3"/>
  <c r="J254" i="3"/>
  <c r="K254" i="3"/>
  <c r="O254" i="3" l="1"/>
  <c r="AB254" i="3"/>
  <c r="Y254" i="3"/>
  <c r="Z254" i="3"/>
  <c r="X254" i="3"/>
  <c r="W254" i="3"/>
  <c r="AA254" i="3"/>
  <c r="AC254" i="3" l="1"/>
  <c r="V255" i="3" s="1"/>
  <c r="U255" i="3"/>
  <c r="P254" i="3"/>
  <c r="I255" i="3" s="1"/>
  <c r="M255" i="3" s="1"/>
  <c r="AA255" i="3" l="1"/>
  <c r="L255" i="3"/>
  <c r="K255" i="3"/>
  <c r="J255" i="3"/>
  <c r="N255" i="3"/>
  <c r="O255" i="3"/>
  <c r="AB255" i="3"/>
  <c r="W255" i="3"/>
  <c r="Z255" i="3"/>
  <c r="X255" i="3"/>
  <c r="Y255" i="3"/>
  <c r="P255" i="3" l="1"/>
  <c r="I256" i="3" s="1"/>
  <c r="L256" i="3" s="1"/>
  <c r="AC255" i="3"/>
  <c r="V256" i="3" s="1"/>
  <c r="M256" i="3" l="1"/>
  <c r="K256" i="3"/>
  <c r="N256" i="3"/>
  <c r="J256" i="3"/>
  <c r="U256" i="3"/>
  <c r="W256" i="3" l="1"/>
  <c r="X256" i="3"/>
  <c r="Z256" i="3"/>
  <c r="Y256" i="3"/>
  <c r="AA256" i="3"/>
  <c r="O256" i="3"/>
  <c r="AB256" i="3"/>
  <c r="AC256" i="3" l="1"/>
  <c r="V257" i="3" s="1"/>
  <c r="P256" i="3"/>
  <c r="I257" i="3" s="1"/>
  <c r="L257" i="3" s="1"/>
  <c r="M257" i="3" l="1"/>
  <c r="N257" i="3"/>
  <c r="K257" i="3"/>
  <c r="J257" i="3"/>
  <c r="U257" i="3"/>
  <c r="O257" i="3" l="1"/>
  <c r="AB257" i="3"/>
  <c r="AA257" i="3"/>
  <c r="X257" i="3"/>
  <c r="W257" i="3"/>
  <c r="Z257" i="3"/>
  <c r="Y257" i="3"/>
  <c r="AC257" i="3" l="1"/>
  <c r="V258" i="3" s="1"/>
  <c r="U258" i="3"/>
  <c r="P257" i="3"/>
  <c r="I258" i="3" s="1"/>
  <c r="L258" i="3" s="1"/>
  <c r="Y258" i="3" l="1"/>
  <c r="AA258" i="3"/>
  <c r="N258" i="3"/>
  <c r="K258" i="3"/>
  <c r="J258" i="3"/>
  <c r="X258" i="3"/>
  <c r="W258" i="3"/>
  <c r="Z258" i="3"/>
  <c r="M258" i="3"/>
  <c r="O258" i="3"/>
  <c r="AB258" i="3"/>
  <c r="AC258" i="3" l="1"/>
  <c r="V259" i="3" s="1"/>
  <c r="U259" i="3"/>
  <c r="P258" i="3"/>
  <c r="I259" i="3" s="1"/>
  <c r="L259" i="3" s="1"/>
  <c r="AA259" i="3" l="1"/>
  <c r="Y259" i="3"/>
  <c r="X259" i="3"/>
  <c r="W259" i="3"/>
  <c r="Z259" i="3"/>
  <c r="O259" i="3"/>
  <c r="AB259" i="3"/>
  <c r="M259" i="3"/>
  <c r="K259" i="3"/>
  <c r="J259" i="3"/>
  <c r="N259" i="3"/>
  <c r="P259" i="3" l="1"/>
  <c r="I260" i="3" s="1"/>
  <c r="N260" i="3" s="1"/>
  <c r="AC259" i="3"/>
  <c r="V260" i="3" s="1"/>
  <c r="L260" i="3" l="1"/>
  <c r="M260" i="3"/>
  <c r="J260" i="3"/>
  <c r="K260" i="3"/>
  <c r="U260" i="3"/>
  <c r="Z260" i="3" l="1"/>
  <c r="W260" i="3"/>
  <c r="X260" i="3"/>
  <c r="Y260" i="3"/>
  <c r="AA260" i="3"/>
  <c r="O260" i="3"/>
  <c r="AB260" i="3"/>
  <c r="AC260" i="3" l="1"/>
  <c r="V261" i="3" s="1"/>
  <c r="U261" i="3"/>
  <c r="P260" i="3"/>
  <c r="I261" i="3" s="1"/>
  <c r="M261" i="3" s="1"/>
  <c r="AA261" i="3" l="1"/>
  <c r="Y261" i="3"/>
  <c r="N261" i="3"/>
  <c r="K261" i="3"/>
  <c r="J261" i="3"/>
  <c r="L261" i="3"/>
  <c r="X261" i="3"/>
  <c r="Z261" i="3"/>
  <c r="W261" i="3"/>
  <c r="O261" i="3"/>
  <c r="AB261" i="3"/>
  <c r="P261" i="3" l="1"/>
  <c r="I262" i="3" s="1"/>
  <c r="N262" i="3" s="1"/>
  <c r="AC261" i="3"/>
  <c r="V262" i="3" s="1"/>
  <c r="M262" i="3" l="1"/>
  <c r="L262" i="3"/>
  <c r="K262" i="3"/>
  <c r="J262" i="3"/>
  <c r="U262" i="3"/>
  <c r="Z262" i="3" l="1"/>
  <c r="W262" i="3"/>
  <c r="X262" i="3"/>
  <c r="Y262" i="3"/>
  <c r="AA262" i="3"/>
  <c r="O262" i="3"/>
  <c r="AB262" i="3"/>
  <c r="AC262" i="3" l="1"/>
  <c r="V263" i="3" s="1"/>
  <c r="U263" i="3"/>
  <c r="P262" i="3"/>
  <c r="I263" i="3" s="1"/>
  <c r="J263" i="3" l="1"/>
  <c r="K263" i="3"/>
  <c r="L263" i="3"/>
  <c r="N263" i="3"/>
  <c r="M263" i="3"/>
  <c r="O263" i="3"/>
  <c r="AB263" i="3"/>
  <c r="W263" i="3"/>
  <c r="X263" i="3"/>
  <c r="Z263" i="3"/>
  <c r="AA263" i="3"/>
  <c r="Y263" i="3"/>
  <c r="AC263" i="3" l="1"/>
  <c r="V264" i="3" s="1"/>
  <c r="P263" i="3"/>
  <c r="I264" i="3" s="1"/>
  <c r="M264" i="3" s="1"/>
  <c r="U264" i="3"/>
  <c r="L264" i="3" l="1"/>
  <c r="K264" i="3"/>
  <c r="J264" i="3"/>
  <c r="N264" i="3"/>
  <c r="AA264" i="3"/>
  <c r="O264" i="3"/>
  <c r="AB264" i="3"/>
  <c r="W264" i="3"/>
  <c r="X264" i="3"/>
  <c r="Z264" i="3"/>
  <c r="Y264" i="3"/>
  <c r="AC264" i="3" l="1"/>
  <c r="V265" i="3" s="1"/>
  <c r="U265" i="3"/>
  <c r="Y265" i="3" s="1"/>
  <c r="P264" i="3"/>
  <c r="I265" i="3" s="1"/>
  <c r="N265" i="3" l="1"/>
  <c r="K265" i="3"/>
  <c r="J265" i="3"/>
  <c r="L265" i="3"/>
  <c r="M265" i="3"/>
  <c r="AA265" i="3"/>
  <c r="W265" i="3"/>
  <c r="Z265" i="3"/>
  <c r="X265" i="3"/>
  <c r="O265" i="3"/>
  <c r="AB265" i="3"/>
  <c r="P265" i="3" l="1"/>
  <c r="I266" i="3" s="1"/>
  <c r="J266" i="3" s="1"/>
  <c r="AC265" i="3"/>
  <c r="V266" i="3" s="1"/>
  <c r="U266" i="3"/>
  <c r="L266" i="3" l="1"/>
  <c r="M266" i="3"/>
  <c r="N266" i="3"/>
  <c r="K266" i="3"/>
  <c r="Y266" i="3"/>
  <c r="X266" i="3"/>
  <c r="W266" i="3"/>
  <c r="Z266" i="3"/>
  <c r="O266" i="3"/>
  <c r="AB266" i="3" l="1"/>
  <c r="AA266" i="3"/>
  <c r="U267" i="3"/>
  <c r="P266" i="3"/>
  <c r="I267" i="3" s="1"/>
  <c r="N267" i="3" s="1"/>
  <c r="AC266" i="3" l="1"/>
  <c r="V267" i="3" s="1"/>
  <c r="O267" i="3"/>
  <c r="L267" i="3"/>
  <c r="J267" i="3"/>
  <c r="K267" i="3"/>
  <c r="M267" i="3"/>
  <c r="W267" i="3" l="1"/>
  <c r="AB267" i="3"/>
  <c r="X267" i="3"/>
  <c r="Y267" i="3"/>
  <c r="Z267" i="3"/>
  <c r="AA267" i="3"/>
  <c r="P267" i="3"/>
  <c r="I268" i="3" s="1"/>
  <c r="AC267" i="3" l="1"/>
  <c r="V268" i="3" s="1"/>
  <c r="U268" i="3"/>
  <c r="K268" i="3"/>
  <c r="J268" i="3"/>
  <c r="N268" i="3"/>
  <c r="M268" i="3"/>
  <c r="L268" i="3"/>
  <c r="AB268" i="3" l="1"/>
  <c r="O268" i="3"/>
  <c r="Y268" i="3"/>
  <c r="X268" i="3"/>
  <c r="AA268" i="3"/>
  <c r="Z268" i="3"/>
  <c r="W268" i="3"/>
  <c r="AC268" i="3" l="1"/>
  <c r="V269" i="3" s="1"/>
  <c r="U269" i="3"/>
  <c r="P268" i="3"/>
  <c r="I269" i="3" s="1"/>
  <c r="L269" i="3" s="1"/>
  <c r="AA269" i="3" l="1"/>
  <c r="Y269" i="3"/>
  <c r="M269" i="3"/>
  <c r="N269" i="3"/>
  <c r="W269" i="3"/>
  <c r="Z269" i="3"/>
  <c r="X269" i="3"/>
  <c r="J269" i="3"/>
  <c r="K269" i="3"/>
  <c r="O269" i="3"/>
  <c r="AB269" i="3"/>
  <c r="P269" i="3" l="1"/>
  <c r="I270" i="3" s="1"/>
  <c r="N270" i="3" s="1"/>
  <c r="AC269" i="3"/>
  <c r="V270" i="3" s="1"/>
  <c r="M270" i="3" l="1"/>
  <c r="K270" i="3"/>
  <c r="J270" i="3"/>
  <c r="L270" i="3"/>
  <c r="U270" i="3"/>
  <c r="O270" i="3" l="1"/>
  <c r="AB270" i="3"/>
  <c r="W270" i="3"/>
  <c r="Z270" i="3"/>
  <c r="X270" i="3"/>
  <c r="AA270" i="3"/>
  <c r="Y270" i="3"/>
  <c r="AC270" i="3" l="1"/>
  <c r="V271" i="3" s="1"/>
  <c r="U271" i="3"/>
  <c r="P270" i="3"/>
  <c r="I271" i="3" s="1"/>
  <c r="N271" i="3" s="1"/>
  <c r="AA271" i="3" l="1"/>
  <c r="Y271" i="3"/>
  <c r="M271" i="3"/>
  <c r="L271" i="3"/>
  <c r="J271" i="3"/>
  <c r="K271" i="3"/>
  <c r="X271" i="3"/>
  <c r="Z271" i="3"/>
  <c r="W271" i="3"/>
  <c r="O271" i="3"/>
  <c r="AB271" i="3"/>
  <c r="P271" i="3" l="1"/>
  <c r="I272" i="3" s="1"/>
  <c r="K272" i="3" s="1"/>
  <c r="AC271" i="3"/>
  <c r="V272" i="3" s="1"/>
  <c r="U272" i="3"/>
  <c r="M272" i="3" l="1"/>
  <c r="L272" i="3"/>
  <c r="N272" i="3"/>
  <c r="Y272" i="3"/>
  <c r="J272" i="3"/>
  <c r="AB272" i="3"/>
  <c r="AA272" i="3"/>
  <c r="W272" i="3"/>
  <c r="Z272" i="3"/>
  <c r="X272" i="3"/>
  <c r="O272" i="3"/>
  <c r="AC272" i="3" l="1"/>
  <c r="V273" i="3" s="1"/>
  <c r="U273" i="3"/>
  <c r="P272" i="3"/>
  <c r="I273" i="3" s="1"/>
  <c r="M273" i="3" s="1"/>
  <c r="AA273" i="3" l="1"/>
  <c r="Z273" i="3"/>
  <c r="X273" i="3"/>
  <c r="W273" i="3"/>
  <c r="O273" i="3"/>
  <c r="AB273" i="3"/>
  <c r="K273" i="3"/>
  <c r="J273" i="3"/>
  <c r="N273" i="3"/>
  <c r="L273" i="3"/>
  <c r="Y273" i="3"/>
  <c r="AC273" i="3" l="1"/>
  <c r="V274" i="3" s="1"/>
  <c r="P273" i="3"/>
  <c r="I274" i="3" s="1"/>
  <c r="J274" i="3" s="1"/>
  <c r="U274" i="3"/>
  <c r="Y274" i="3" l="1"/>
  <c r="M274" i="3"/>
  <c r="N274" i="3"/>
  <c r="L274" i="3"/>
  <c r="K274" i="3"/>
  <c r="AA274" i="3"/>
  <c r="O274" i="3"/>
  <c r="AB274" i="3"/>
  <c r="Z274" i="3"/>
  <c r="W274" i="3"/>
  <c r="X274" i="3"/>
  <c r="AC274" i="3" l="1"/>
  <c r="V275" i="3" s="1"/>
  <c r="U275" i="3"/>
  <c r="P274" i="3"/>
  <c r="I275" i="3" s="1"/>
  <c r="L275" i="3" s="1"/>
  <c r="Y275" i="3" l="1"/>
  <c r="N275" i="3"/>
  <c r="M275" i="3"/>
  <c r="AA275" i="3"/>
  <c r="W275" i="3"/>
  <c r="Z275" i="3"/>
  <c r="X275" i="3"/>
  <c r="K275" i="3"/>
  <c r="J275" i="3"/>
  <c r="O275" i="3"/>
  <c r="AB275" i="3"/>
  <c r="P275" i="3" l="1"/>
  <c r="I276" i="3" s="1"/>
  <c r="N276" i="3" s="1"/>
  <c r="AC275" i="3"/>
  <c r="V276" i="3" s="1"/>
  <c r="L276" i="3" l="1"/>
  <c r="M276" i="3"/>
  <c r="K276" i="3"/>
  <c r="J276" i="3"/>
  <c r="U276" i="3"/>
  <c r="O276" i="3" l="1"/>
  <c r="AB276" i="3"/>
  <c r="Y276" i="3"/>
  <c r="Z276" i="3"/>
  <c r="X276" i="3"/>
  <c r="W276" i="3"/>
  <c r="AA276" i="3"/>
  <c r="AC276" i="3" l="1"/>
  <c r="V277" i="3" s="1"/>
  <c r="U277" i="3"/>
  <c r="P276" i="3"/>
  <c r="I277" i="3" s="1"/>
  <c r="N277" i="3" s="1"/>
  <c r="AA277" i="3" l="1"/>
  <c r="L277" i="3"/>
  <c r="M277" i="3"/>
  <c r="X277" i="3"/>
  <c r="W277" i="3"/>
  <c r="Z277" i="3"/>
  <c r="Y277" i="3"/>
  <c r="K277" i="3"/>
  <c r="J277" i="3"/>
  <c r="O277" i="3"/>
  <c r="AB277" i="3"/>
  <c r="P277" i="3" l="1"/>
  <c r="I278" i="3" s="1"/>
  <c r="K278" i="3" s="1"/>
  <c r="AC277" i="3"/>
  <c r="V278" i="3" s="1"/>
  <c r="U278" i="3"/>
  <c r="M278" i="3" l="1"/>
  <c r="L278" i="3"/>
  <c r="N278" i="3"/>
  <c r="J278" i="3"/>
  <c r="AB278" i="3"/>
  <c r="Z278" i="3"/>
  <c r="W278" i="3"/>
  <c r="X278" i="3"/>
  <c r="Y278" i="3"/>
  <c r="AA278" i="3"/>
  <c r="O278" i="3"/>
  <c r="AC278" i="3" l="1"/>
  <c r="V279" i="3" s="1"/>
  <c r="U279" i="3"/>
  <c r="P278" i="3"/>
  <c r="I279" i="3" s="1"/>
  <c r="M279" i="3" s="1"/>
  <c r="AB279" i="3" l="1"/>
  <c r="L279" i="3"/>
  <c r="O279" i="3"/>
  <c r="K279" i="3"/>
  <c r="J279" i="3"/>
  <c r="N279" i="3"/>
  <c r="Z279" i="3"/>
  <c r="W279" i="3"/>
  <c r="X279" i="3"/>
  <c r="AA279" i="3"/>
  <c r="Y279" i="3"/>
  <c r="P279" i="3" l="1"/>
  <c r="I280" i="3" s="1"/>
  <c r="N280" i="3" s="1"/>
  <c r="AC279" i="3"/>
  <c r="V280" i="3" s="1"/>
  <c r="U280" i="3"/>
  <c r="L280" i="3" l="1"/>
  <c r="M280" i="3"/>
  <c r="K280" i="3"/>
  <c r="J280" i="3"/>
  <c r="O280" i="3"/>
  <c r="AB280" i="3"/>
  <c r="X280" i="3"/>
  <c r="Z280" i="3"/>
  <c r="W280" i="3"/>
  <c r="Y280" i="3"/>
  <c r="AA280" i="3"/>
  <c r="AC280" i="3" l="1"/>
  <c r="V281" i="3" s="1"/>
  <c r="U281" i="3"/>
  <c r="P280" i="3"/>
  <c r="I281" i="3" s="1"/>
  <c r="L281" i="3" s="1"/>
  <c r="Y281" i="3" l="1"/>
  <c r="N281" i="3"/>
  <c r="K281" i="3"/>
  <c r="J281" i="3"/>
  <c r="O281" i="3"/>
  <c r="AB281" i="3"/>
  <c r="M281" i="3"/>
  <c r="W281" i="3"/>
  <c r="X281" i="3"/>
  <c r="Z281" i="3"/>
  <c r="AA281" i="3"/>
  <c r="AC281" i="3" l="1"/>
  <c r="V282" i="3" s="1"/>
  <c r="U282" i="3"/>
  <c r="P281" i="3"/>
  <c r="I282" i="3" s="1"/>
  <c r="M282" i="3" s="1"/>
  <c r="L282" i="3" l="1"/>
  <c r="O282" i="3"/>
  <c r="AB282" i="3"/>
  <c r="J282" i="3"/>
  <c r="K282" i="3"/>
  <c r="W282" i="3"/>
  <c r="Z282" i="3"/>
  <c r="X282" i="3"/>
  <c r="AA282" i="3"/>
  <c r="Y282" i="3"/>
  <c r="N282" i="3"/>
  <c r="P282" i="3" l="1"/>
  <c r="I283" i="3" s="1"/>
  <c r="N283" i="3" s="1"/>
  <c r="AC282" i="3"/>
  <c r="V283" i="3" s="1"/>
  <c r="U283" i="3"/>
  <c r="M283" i="3" l="1"/>
  <c r="L283" i="3"/>
  <c r="K283" i="3"/>
  <c r="J283" i="3"/>
  <c r="O283" i="3"/>
  <c r="AB283" i="3"/>
  <c r="W283" i="3"/>
  <c r="Z283" i="3"/>
  <c r="X283" i="3"/>
  <c r="AA283" i="3"/>
  <c r="Y283" i="3"/>
  <c r="AC283" i="3" l="1"/>
  <c r="V284" i="3" s="1"/>
  <c r="U284" i="3"/>
  <c r="P283" i="3"/>
  <c r="I284" i="3" s="1"/>
  <c r="N284" i="3" s="1"/>
  <c r="AA284" i="3" l="1"/>
  <c r="L284" i="3"/>
  <c r="M284" i="3"/>
  <c r="J284" i="3"/>
  <c r="K284" i="3"/>
  <c r="W284" i="3"/>
  <c r="X284" i="3"/>
  <c r="Z284" i="3"/>
  <c r="Y284" i="3"/>
  <c r="O284" i="3"/>
  <c r="AB284" i="3"/>
  <c r="AC284" i="3" l="1"/>
  <c r="V285" i="3" s="1"/>
  <c r="U285" i="3"/>
  <c r="P284" i="3"/>
  <c r="I285" i="3" s="1"/>
  <c r="L285" i="3" s="1"/>
  <c r="Y285" i="3" l="1"/>
  <c r="AA285" i="3"/>
  <c r="N285" i="3"/>
  <c r="O285" i="3"/>
  <c r="AB285" i="3"/>
  <c r="Z285" i="3"/>
  <c r="W285" i="3"/>
  <c r="X285" i="3"/>
  <c r="J285" i="3"/>
  <c r="K285" i="3"/>
  <c r="M285" i="3"/>
  <c r="AC285" i="3" l="1"/>
  <c r="V286" i="3" s="1"/>
  <c r="P285" i="3"/>
  <c r="I286" i="3" s="1"/>
  <c r="K286" i="3" s="1"/>
  <c r="U286" i="3"/>
  <c r="AA286" i="3" s="1"/>
  <c r="L286" i="3" l="1"/>
  <c r="N286" i="3"/>
  <c r="M286" i="3"/>
  <c r="J286" i="3"/>
  <c r="O286" i="3"/>
  <c r="AB286" i="3"/>
  <c r="X286" i="3"/>
  <c r="W286" i="3"/>
  <c r="Z286" i="3"/>
  <c r="Y286" i="3"/>
  <c r="AC286" i="3" l="1"/>
  <c r="V287" i="3" s="1"/>
  <c r="U287" i="3"/>
  <c r="P286" i="3"/>
  <c r="I287" i="3" s="1"/>
  <c r="L287" i="3" s="1"/>
  <c r="AA287" i="3" l="1"/>
  <c r="Y287" i="3"/>
  <c r="N287" i="3"/>
  <c r="K287" i="3"/>
  <c r="J287" i="3"/>
  <c r="M287" i="3"/>
  <c r="O287" i="3"/>
  <c r="AB287" i="3"/>
  <c r="W287" i="3"/>
  <c r="X287" i="3"/>
  <c r="Z287" i="3"/>
  <c r="P287" i="3" l="1"/>
  <c r="I288" i="3" s="1"/>
  <c r="J288" i="3" s="1"/>
  <c r="AC287" i="3"/>
  <c r="V288" i="3" s="1"/>
  <c r="U288" i="3"/>
  <c r="M288" i="3" l="1"/>
  <c r="L288" i="3"/>
  <c r="N288" i="3"/>
  <c r="K288" i="3"/>
  <c r="X288" i="3"/>
  <c r="W288" i="3"/>
  <c r="Z288" i="3"/>
  <c r="AA288" i="3"/>
  <c r="O288" i="3"/>
  <c r="AB288" i="3"/>
  <c r="Y288" i="3"/>
  <c r="AC288" i="3" l="1"/>
  <c r="V289" i="3" s="1"/>
  <c r="U289" i="3"/>
  <c r="P288" i="3"/>
  <c r="I289" i="3" s="1"/>
  <c r="AA289" i="3" l="1"/>
  <c r="Y289" i="3"/>
  <c r="O289" i="3"/>
  <c r="AB289" i="3"/>
  <c r="N289" i="3"/>
  <c r="J289" i="3"/>
  <c r="K289" i="3"/>
  <c r="M289" i="3"/>
  <c r="L289" i="3"/>
  <c r="Z289" i="3"/>
  <c r="X289" i="3"/>
  <c r="W289" i="3"/>
  <c r="P289" i="3" l="1"/>
  <c r="I290" i="3" s="1"/>
  <c r="L290" i="3" s="1"/>
  <c r="AC289" i="3"/>
  <c r="V290" i="3" s="1"/>
  <c r="U290" i="3"/>
  <c r="M290" i="3" l="1"/>
  <c r="K290" i="3"/>
  <c r="N290" i="3"/>
  <c r="J290" i="3"/>
  <c r="W290" i="3"/>
  <c r="AA290" i="3"/>
  <c r="Z290" i="3"/>
  <c r="X290" i="3"/>
  <c r="O290" i="3"/>
  <c r="AB290" i="3"/>
  <c r="Y290" i="3"/>
  <c r="AC290" i="3" l="1"/>
  <c r="V291" i="3" s="1"/>
  <c r="U291" i="3"/>
  <c r="P290" i="3"/>
  <c r="I291" i="3" s="1"/>
  <c r="Y291" i="3" l="1"/>
  <c r="AA291" i="3"/>
  <c r="J291" i="3"/>
  <c r="K291" i="3"/>
  <c r="M291" i="3"/>
  <c r="N291" i="3"/>
  <c r="O291" i="3"/>
  <c r="AB291" i="3"/>
  <c r="L291" i="3"/>
  <c r="X291" i="3"/>
  <c r="W291" i="3"/>
  <c r="Z291" i="3"/>
  <c r="P291" i="3" l="1"/>
  <c r="I292" i="3" s="1"/>
  <c r="M292" i="3" s="1"/>
  <c r="AC291" i="3"/>
  <c r="V292" i="3" s="1"/>
  <c r="N292" i="3" l="1"/>
  <c r="L292" i="3"/>
  <c r="J292" i="3"/>
  <c r="K292" i="3"/>
  <c r="U292" i="3"/>
  <c r="O292" i="3" l="1"/>
  <c r="AB292" i="3"/>
  <c r="Z292" i="3"/>
  <c r="X292" i="3"/>
  <c r="W292" i="3"/>
  <c r="AA292" i="3"/>
  <c r="Y292" i="3"/>
  <c r="AC292" i="3" l="1"/>
  <c r="V293" i="3" s="1"/>
  <c r="U293" i="3"/>
  <c r="P292" i="3"/>
  <c r="I293" i="3" s="1"/>
  <c r="Y293" i="3" l="1"/>
  <c r="AA293" i="3"/>
  <c r="N293" i="3"/>
  <c r="K293" i="3"/>
  <c r="J293" i="3"/>
  <c r="L293" i="3"/>
  <c r="M293" i="3"/>
  <c r="X293" i="3"/>
  <c r="W293" i="3"/>
  <c r="Z293" i="3"/>
  <c r="O293" i="3"/>
  <c r="AB293" i="3"/>
  <c r="AC293" i="3" l="1"/>
  <c r="V294" i="3" s="1"/>
  <c r="P293" i="3"/>
  <c r="I294" i="3" s="1"/>
  <c r="L294" i="3" s="1"/>
  <c r="K294" i="3" l="1"/>
  <c r="J294" i="3"/>
  <c r="N294" i="3"/>
  <c r="U294" i="3"/>
  <c r="M294" i="3"/>
  <c r="O294" i="3" l="1"/>
  <c r="AB294" i="3"/>
  <c r="X294" i="3"/>
  <c r="W294" i="3"/>
  <c r="Z294" i="3"/>
  <c r="Y294" i="3"/>
  <c r="AA294" i="3"/>
  <c r="AC294" i="3" l="1"/>
  <c r="V295" i="3" s="1"/>
  <c r="U295" i="3"/>
  <c r="P294" i="3"/>
  <c r="I295" i="3" s="1"/>
  <c r="Y295" i="3" l="1"/>
  <c r="AA295" i="3"/>
  <c r="J295" i="3"/>
  <c r="K295" i="3"/>
  <c r="L295" i="3"/>
  <c r="N295" i="3"/>
  <c r="M295" i="3"/>
  <c r="W295" i="3"/>
  <c r="X295" i="3"/>
  <c r="Z295" i="3"/>
  <c r="O295" i="3"/>
  <c r="AB295" i="3"/>
  <c r="AC295" i="3" l="1"/>
  <c r="V296" i="3" s="1"/>
  <c r="P295" i="3"/>
  <c r="I296" i="3" s="1"/>
  <c r="K296" i="3" s="1"/>
  <c r="U296" i="3"/>
  <c r="M296" i="3" l="1"/>
  <c r="L296" i="3"/>
  <c r="N296" i="3"/>
  <c r="J296" i="3"/>
  <c r="O296" i="3"/>
  <c r="AB296" i="3"/>
  <c r="Z296" i="3"/>
  <c r="X296" i="3"/>
  <c r="W296" i="3"/>
  <c r="AA296" i="3"/>
  <c r="Y296" i="3"/>
  <c r="AC296" i="3" l="1"/>
  <c r="V297" i="3" s="1"/>
  <c r="U297" i="3"/>
  <c r="P296" i="3"/>
  <c r="I297" i="3" s="1"/>
  <c r="M297" i="3" s="1"/>
  <c r="Y297" i="3" l="1"/>
  <c r="AA297" i="3"/>
  <c r="K297" i="3"/>
  <c r="J297" i="3"/>
  <c r="L297" i="3"/>
  <c r="N297" i="3"/>
  <c r="W297" i="3"/>
  <c r="Z297" i="3"/>
  <c r="X297" i="3"/>
  <c r="O297" i="3"/>
  <c r="AB297" i="3"/>
  <c r="P297" i="3" l="1"/>
  <c r="I298" i="3" s="1"/>
  <c r="N298" i="3" s="1"/>
  <c r="AC297" i="3"/>
  <c r="V298" i="3" s="1"/>
  <c r="L298" i="3" l="1"/>
  <c r="M298" i="3"/>
  <c r="K298" i="3"/>
  <c r="J298" i="3"/>
  <c r="U298" i="3"/>
  <c r="AA298" i="3" l="1"/>
  <c r="W298" i="3"/>
  <c r="Z298" i="3"/>
  <c r="X298" i="3"/>
  <c r="Y298" i="3"/>
  <c r="O298" i="3"/>
  <c r="AB298" i="3"/>
  <c r="P298" i="3" l="1"/>
  <c r="I299" i="3" s="1"/>
  <c r="AC298" i="3"/>
  <c r="V299" i="3" s="1"/>
  <c r="J299" i="3" l="1"/>
  <c r="K299" i="3"/>
  <c r="N299" i="3"/>
  <c r="U299" i="3"/>
  <c r="M299" i="3"/>
  <c r="L299" i="3"/>
  <c r="Z299" i="3" l="1"/>
  <c r="X299" i="3"/>
  <c r="W299" i="3"/>
  <c r="Y299" i="3"/>
  <c r="AA299" i="3"/>
  <c r="O299" i="3"/>
  <c r="AB299" i="3"/>
  <c r="AC299" i="3" l="1"/>
  <c r="V300" i="3" s="1"/>
  <c r="U300" i="3"/>
  <c r="P299" i="3"/>
  <c r="I300" i="3" s="1"/>
  <c r="L300" i="3" s="1"/>
  <c r="M300" i="3" l="1"/>
  <c r="N300" i="3"/>
  <c r="J300" i="3"/>
  <c r="K300" i="3"/>
  <c r="W300" i="3"/>
  <c r="X300" i="3"/>
  <c r="Z300" i="3"/>
  <c r="AA300" i="3"/>
  <c r="Y300" i="3"/>
  <c r="O300" i="3"/>
  <c r="AB300" i="3"/>
  <c r="P300" i="3" l="1"/>
  <c r="I301" i="3" s="1"/>
  <c r="M301" i="3" s="1"/>
  <c r="AC300" i="3"/>
  <c r="V301" i="3" s="1"/>
  <c r="U301" i="3"/>
  <c r="N301" i="3" l="1"/>
  <c r="L301" i="3"/>
  <c r="J301" i="3"/>
  <c r="K301" i="3"/>
  <c r="O301" i="3"/>
  <c r="AB301" i="3"/>
  <c r="X301" i="3"/>
  <c r="W301" i="3"/>
  <c r="Z301" i="3"/>
  <c r="Y301" i="3"/>
  <c r="AA301" i="3"/>
  <c r="AC301" i="3" l="1"/>
  <c r="V302" i="3" s="1"/>
  <c r="U302" i="3"/>
  <c r="P301" i="3"/>
  <c r="I302" i="3" s="1"/>
  <c r="M302" i="3" s="1"/>
  <c r="N302" i="3" l="1"/>
  <c r="J302" i="3"/>
  <c r="K302" i="3"/>
  <c r="L302" i="3"/>
  <c r="X302" i="3"/>
  <c r="W302" i="3"/>
  <c r="Z302" i="3"/>
  <c r="Y302" i="3"/>
  <c r="AA302" i="3"/>
  <c r="O302" i="3"/>
  <c r="AB302" i="3"/>
  <c r="AC302" i="3" l="1"/>
  <c r="V303" i="3" s="1"/>
  <c r="P302" i="3"/>
  <c r="I303" i="3" s="1"/>
  <c r="M303" i="3" s="1"/>
  <c r="U303" i="3"/>
  <c r="Y303" i="3" l="1"/>
  <c r="N303" i="3"/>
  <c r="J303" i="3"/>
  <c r="K303" i="3"/>
  <c r="L303" i="3"/>
  <c r="O303" i="3"/>
  <c r="AB303" i="3"/>
  <c r="AA303" i="3"/>
  <c r="X303" i="3"/>
  <c r="Z303" i="3"/>
  <c r="W303" i="3"/>
  <c r="AC303" i="3" l="1"/>
  <c r="V304" i="3" s="1"/>
  <c r="U304" i="3"/>
  <c r="P303" i="3"/>
  <c r="I304" i="3" s="1"/>
  <c r="AA304" i="3" l="1"/>
  <c r="Y304" i="3"/>
  <c r="L304" i="3"/>
  <c r="K304" i="3"/>
  <c r="J304" i="3"/>
  <c r="O304" i="3"/>
  <c r="AB304" i="3"/>
  <c r="M304" i="3"/>
  <c r="N304" i="3"/>
  <c r="X304" i="3"/>
  <c r="Z304" i="3"/>
  <c r="W304" i="3"/>
  <c r="AC304" i="3" l="1"/>
  <c r="V305" i="3" s="1"/>
  <c r="P304" i="3"/>
  <c r="I305" i="3" s="1"/>
  <c r="K305" i="3" s="1"/>
  <c r="U305" i="3"/>
  <c r="AB305" i="3" l="1"/>
  <c r="M305" i="3"/>
  <c r="N305" i="3"/>
  <c r="L305" i="3"/>
  <c r="J305" i="3"/>
  <c r="Z305" i="3"/>
  <c r="W305" i="3"/>
  <c r="X305" i="3"/>
  <c r="Y305" i="3"/>
  <c r="AA305" i="3"/>
  <c r="O305" i="3"/>
  <c r="AC305" i="3" l="1"/>
  <c r="V306" i="3" s="1"/>
  <c r="U306" i="3"/>
  <c r="P305" i="3"/>
  <c r="I306" i="3" s="1"/>
  <c r="N306" i="3" l="1"/>
  <c r="K306" i="3"/>
  <c r="J306" i="3"/>
  <c r="L306" i="3"/>
  <c r="M306" i="3"/>
  <c r="AA306" i="3"/>
  <c r="W306" i="3"/>
  <c r="Z306" i="3"/>
  <c r="X306" i="3"/>
  <c r="Y306" i="3"/>
  <c r="O306" i="3"/>
  <c r="AB306" i="3"/>
  <c r="AC306" i="3" l="1"/>
  <c r="V307" i="3" s="1"/>
  <c r="P306" i="3"/>
  <c r="I307" i="3" s="1"/>
  <c r="M307" i="3" s="1"/>
  <c r="U307" i="3"/>
  <c r="N307" i="3" l="1"/>
  <c r="L307" i="3"/>
  <c r="K307" i="3"/>
  <c r="J307" i="3"/>
  <c r="O307" i="3"/>
  <c r="AB307" i="3"/>
  <c r="W307" i="3"/>
  <c r="X307" i="3"/>
  <c r="Z307" i="3"/>
  <c r="Y307" i="3"/>
  <c r="AA307" i="3"/>
  <c r="AC307" i="3" l="1"/>
  <c r="V308" i="3" s="1"/>
  <c r="U308" i="3"/>
  <c r="P307" i="3"/>
  <c r="I308" i="3" s="1"/>
  <c r="N308" i="3" l="1"/>
  <c r="J308" i="3"/>
  <c r="K308" i="3"/>
  <c r="O308" i="3"/>
  <c r="AB308" i="3"/>
  <c r="L308" i="3"/>
  <c r="M308" i="3"/>
  <c r="Y308" i="3"/>
  <c r="X308" i="3"/>
  <c r="W308" i="3"/>
  <c r="Z308" i="3"/>
  <c r="AA308" i="3"/>
  <c r="AC308" i="3" l="1"/>
  <c r="V309" i="3" s="1"/>
  <c r="U309" i="3"/>
  <c r="P308" i="3"/>
  <c r="I309" i="3" s="1"/>
  <c r="M309" i="3" s="1"/>
  <c r="Y309" i="3" l="1"/>
  <c r="AB309" i="3"/>
  <c r="O309" i="3"/>
  <c r="J309" i="3"/>
  <c r="K309" i="3"/>
  <c r="N309" i="3"/>
  <c r="L309" i="3"/>
  <c r="AA309" i="3"/>
  <c r="X309" i="3"/>
  <c r="W309" i="3"/>
  <c r="Z309" i="3"/>
  <c r="P309" i="3" l="1"/>
  <c r="I310" i="3" s="1"/>
  <c r="J310" i="3" s="1"/>
  <c r="AC309" i="3"/>
  <c r="V310" i="3" s="1"/>
  <c r="M310" i="3" l="1"/>
  <c r="N310" i="3"/>
  <c r="L310" i="3"/>
  <c r="U310" i="3"/>
  <c r="W310" i="3"/>
  <c r="K310" i="3"/>
  <c r="AA310" i="3" l="1"/>
  <c r="Y310" i="3"/>
  <c r="Z310" i="3"/>
  <c r="X310" i="3"/>
  <c r="O310" i="3"/>
  <c r="P310" i="3" s="1"/>
  <c r="I311" i="3" s="1"/>
  <c r="L311" i="3" s="1"/>
  <c r="AB310" i="3"/>
  <c r="U311" i="3"/>
  <c r="AC310" i="3" l="1"/>
  <c r="V311" i="3" s="1"/>
  <c r="W311" i="3" s="1"/>
  <c r="N311" i="3"/>
  <c r="K311" i="3"/>
  <c r="J311" i="3"/>
  <c r="M311" i="3"/>
  <c r="O311" i="3"/>
  <c r="Z311" i="3" l="1"/>
  <c r="AA311" i="3"/>
  <c r="Y311" i="3"/>
  <c r="X311" i="3"/>
  <c r="AB311" i="3"/>
  <c r="P311" i="3"/>
  <c r="I312" i="3" s="1"/>
  <c r="M312" i="3" s="1"/>
  <c r="AC311" i="3" l="1"/>
  <c r="V312" i="3" s="1"/>
  <c r="L312" i="3"/>
  <c r="N312" i="3"/>
  <c r="J312" i="3"/>
  <c r="K312" i="3"/>
  <c r="U312" i="3"/>
  <c r="Z312" i="3" l="1"/>
  <c r="X312" i="3"/>
  <c r="AA312" i="3"/>
  <c r="Y312" i="3"/>
  <c r="W312" i="3"/>
  <c r="O312" i="3"/>
  <c r="AB312" i="3"/>
  <c r="AC312" i="3" l="1"/>
  <c r="V313" i="3" s="1"/>
  <c r="P312" i="3"/>
  <c r="I313" i="3" s="1"/>
  <c r="J313" i="3" l="1"/>
  <c r="K313" i="3"/>
  <c r="N313" i="3"/>
  <c r="M313" i="3"/>
  <c r="L313" i="3"/>
  <c r="U313" i="3"/>
  <c r="X313" i="3" l="1"/>
  <c r="Y313" i="3"/>
  <c r="W313" i="3"/>
  <c r="AA313" i="3"/>
  <c r="Z313" i="3"/>
  <c r="O313" i="3"/>
  <c r="AB313" i="3"/>
  <c r="AC313" i="3" l="1"/>
  <c r="V314" i="3" s="1"/>
  <c r="P313" i="3"/>
  <c r="I314" i="3" s="1"/>
  <c r="L314" i="3" l="1"/>
  <c r="K314" i="3"/>
  <c r="J314" i="3"/>
  <c r="N314" i="3"/>
  <c r="M314" i="3"/>
  <c r="U314" i="3"/>
  <c r="O314" i="3" l="1"/>
  <c r="AB314" i="3"/>
  <c r="X314" i="3"/>
  <c r="AA314" i="3"/>
  <c r="Y314" i="3"/>
  <c r="W314" i="3"/>
  <c r="Z314" i="3"/>
  <c r="AC314" i="3" l="1"/>
  <c r="V315" i="3" s="1"/>
  <c r="U315" i="3"/>
  <c r="P314" i="3"/>
  <c r="I315" i="3" s="1"/>
  <c r="Y315" i="3" l="1"/>
  <c r="AA315" i="3"/>
  <c r="N315" i="3"/>
  <c r="K315" i="3"/>
  <c r="J315" i="3"/>
  <c r="L315" i="3"/>
  <c r="M315" i="3"/>
  <c r="X315" i="3"/>
  <c r="Z315" i="3"/>
  <c r="W315" i="3"/>
  <c r="O315" i="3"/>
  <c r="AB315" i="3"/>
  <c r="P315" i="3" l="1"/>
  <c r="I316" i="3" s="1"/>
  <c r="K316" i="3" s="1"/>
  <c r="AC315" i="3"/>
  <c r="V316" i="3" s="1"/>
  <c r="N316" i="3" l="1"/>
  <c r="L316" i="3"/>
  <c r="M316" i="3"/>
  <c r="J316" i="3"/>
  <c r="U316" i="3"/>
  <c r="Y316" i="3" l="1"/>
  <c r="W316" i="3"/>
  <c r="X316" i="3"/>
  <c r="Z316" i="3"/>
  <c r="AA316" i="3"/>
  <c r="O316" i="3"/>
  <c r="AB316" i="3"/>
  <c r="AC316" i="3" l="1"/>
  <c r="V317" i="3" s="1"/>
  <c r="U317" i="3"/>
  <c r="P316" i="3"/>
  <c r="I317" i="3" s="1"/>
  <c r="L317" i="3" s="1"/>
  <c r="Y317" i="3" l="1"/>
  <c r="N317" i="3"/>
  <c r="M317" i="3"/>
  <c r="J317" i="3"/>
  <c r="K317" i="3"/>
  <c r="AA317" i="3"/>
  <c r="X317" i="3"/>
  <c r="W317" i="3"/>
  <c r="Z317" i="3"/>
  <c r="O317" i="3"/>
  <c r="AB317" i="3"/>
  <c r="AC317" i="3" l="1"/>
  <c r="V318" i="3" s="1"/>
  <c r="U318" i="3"/>
  <c r="P317" i="3"/>
  <c r="I318" i="3" s="1"/>
  <c r="AA318" i="3" l="1"/>
  <c r="K318" i="3"/>
  <c r="J318" i="3"/>
  <c r="L318" i="3"/>
  <c r="Y318" i="3"/>
  <c r="Z318" i="3"/>
  <c r="W318" i="3"/>
  <c r="X318" i="3"/>
  <c r="O318" i="3"/>
  <c r="AB318" i="3"/>
  <c r="M318" i="3"/>
  <c r="N318" i="3"/>
  <c r="AC318" i="3" l="1"/>
  <c r="V319" i="3" s="1"/>
  <c r="P318" i="3"/>
  <c r="I319" i="3" s="1"/>
  <c r="N319" i="3" s="1"/>
  <c r="U319" i="3"/>
  <c r="AA319" i="3" s="1"/>
  <c r="M319" i="3" l="1"/>
  <c r="J319" i="3"/>
  <c r="Y319" i="3"/>
  <c r="K319" i="3"/>
  <c r="L319" i="3"/>
  <c r="O319" i="3"/>
  <c r="AB319" i="3"/>
  <c r="X319" i="3"/>
  <c r="Z319" i="3"/>
  <c r="W319" i="3"/>
  <c r="AC319" i="3" l="1"/>
  <c r="V320" i="3" s="1"/>
  <c r="U320" i="3"/>
  <c r="P319" i="3"/>
  <c r="I320" i="3" s="1"/>
  <c r="K320" i="3" l="1"/>
  <c r="J320" i="3"/>
  <c r="M320" i="3"/>
  <c r="W320" i="3"/>
  <c r="Z320" i="3"/>
  <c r="X320" i="3"/>
  <c r="Y320" i="3"/>
  <c r="O320" i="3"/>
  <c r="AB320" i="3"/>
  <c r="L320" i="3"/>
  <c r="N320" i="3"/>
  <c r="AA320" i="3"/>
  <c r="AC320" i="3" l="1"/>
  <c r="V321" i="3" s="1"/>
  <c r="P320" i="3"/>
  <c r="I321" i="3" s="1"/>
  <c r="M321" i="3" s="1"/>
  <c r="U321" i="3"/>
  <c r="AA321" i="3" l="1"/>
  <c r="J321" i="3"/>
  <c r="L321" i="3"/>
  <c r="K321" i="3"/>
  <c r="N321" i="3"/>
  <c r="Y321" i="3"/>
  <c r="X321" i="3"/>
  <c r="Z321" i="3"/>
  <c r="W321" i="3"/>
  <c r="O321" i="3"/>
  <c r="AB321" i="3"/>
  <c r="AC321" i="3" l="1"/>
  <c r="V322" i="3" s="1"/>
  <c r="P321" i="3"/>
  <c r="I322" i="3" s="1"/>
  <c r="N322" i="3" l="1"/>
  <c r="K322" i="3"/>
  <c r="J322" i="3"/>
  <c r="L322" i="3"/>
  <c r="M322" i="3"/>
  <c r="U322" i="3"/>
  <c r="O322" i="3" l="1"/>
  <c r="AB322" i="3"/>
  <c r="AA322" i="3"/>
  <c r="Z322" i="3"/>
  <c r="Y322" i="3"/>
  <c r="W322" i="3"/>
  <c r="X322" i="3"/>
  <c r="AC322" i="3" l="1"/>
  <c r="V323" i="3" s="1"/>
  <c r="P322" i="3"/>
  <c r="I323" i="3" s="1"/>
  <c r="K323" i="3" l="1"/>
  <c r="J323" i="3"/>
  <c r="L323" i="3"/>
  <c r="U323" i="3"/>
  <c r="N323" i="3"/>
  <c r="M323" i="3"/>
  <c r="AB323" i="3" l="1"/>
  <c r="AA323" i="3"/>
  <c r="W323" i="3"/>
  <c r="X323" i="3"/>
  <c r="Z323" i="3"/>
  <c r="Y323" i="3"/>
  <c r="O323" i="3"/>
  <c r="AC323" i="3" l="1"/>
  <c r="V324" i="3" s="1"/>
  <c r="U324" i="3"/>
  <c r="P323" i="3"/>
  <c r="I324" i="3" s="1"/>
  <c r="L324" i="3" s="1"/>
  <c r="N324" i="3" l="1"/>
  <c r="O324" i="3"/>
  <c r="AB324" i="3"/>
  <c r="M324" i="3"/>
  <c r="J324" i="3"/>
  <c r="K324" i="3"/>
  <c r="AA324" i="3"/>
  <c r="W324" i="3"/>
  <c r="X324" i="3"/>
  <c r="Z324" i="3"/>
  <c r="Y324" i="3"/>
  <c r="P324" i="3" l="1"/>
  <c r="I325" i="3" s="1"/>
  <c r="L325" i="3" s="1"/>
  <c r="AC324" i="3"/>
  <c r="V325" i="3" s="1"/>
  <c r="N325" i="3" l="1"/>
  <c r="M325" i="3"/>
  <c r="J325" i="3"/>
  <c r="K325" i="3"/>
  <c r="U325" i="3"/>
  <c r="O325" i="3" l="1"/>
  <c r="AB325" i="3"/>
  <c r="Z325" i="3"/>
  <c r="X325" i="3"/>
  <c r="AA325" i="3"/>
  <c r="W325" i="3"/>
  <c r="Y325" i="3"/>
  <c r="AC325" i="3" l="1"/>
  <c r="V326" i="3" s="1"/>
  <c r="U326" i="3"/>
  <c r="P325" i="3"/>
  <c r="I326" i="3" s="1"/>
  <c r="M326" i="3" s="1"/>
  <c r="AA326" i="3" l="1"/>
  <c r="L326" i="3"/>
  <c r="N326" i="3"/>
  <c r="J326" i="3"/>
  <c r="K326" i="3"/>
  <c r="AB326" i="3"/>
  <c r="Y326" i="3"/>
  <c r="Z326" i="3"/>
  <c r="W326" i="3"/>
  <c r="X326" i="3"/>
  <c r="O326" i="3"/>
  <c r="P326" i="3" l="1"/>
  <c r="I327" i="3" s="1"/>
  <c r="L327" i="3" s="1"/>
  <c r="AC326" i="3"/>
  <c r="V327" i="3" s="1"/>
  <c r="M327" i="3" l="1"/>
  <c r="N327" i="3"/>
  <c r="J327" i="3"/>
  <c r="K327" i="3"/>
  <c r="U327" i="3"/>
  <c r="W327" i="3" l="1"/>
  <c r="X327" i="3"/>
  <c r="Z327" i="3"/>
  <c r="Y327" i="3"/>
  <c r="AA327" i="3"/>
  <c r="O327" i="3"/>
  <c r="AB327" i="3"/>
  <c r="AC327" i="3" l="1"/>
  <c r="V328" i="3" s="1"/>
  <c r="U328" i="3"/>
  <c r="P327" i="3"/>
  <c r="I328" i="3" s="1"/>
  <c r="N328" i="3" s="1"/>
  <c r="AA328" i="3" l="1"/>
  <c r="M328" i="3"/>
  <c r="L328" i="3"/>
  <c r="J328" i="3"/>
  <c r="K328" i="3"/>
  <c r="Y328" i="3"/>
  <c r="W328" i="3"/>
  <c r="X328" i="3"/>
  <c r="Z328" i="3"/>
  <c r="O328" i="3"/>
  <c r="AB328" i="3"/>
  <c r="AC328" i="3" l="1"/>
  <c r="V329" i="3" s="1"/>
  <c r="U329" i="3"/>
  <c r="P328" i="3"/>
  <c r="I329" i="3" s="1"/>
  <c r="N329" i="3" s="1"/>
  <c r="AA329" i="3" l="1"/>
  <c r="Y329" i="3"/>
  <c r="AB329" i="3"/>
  <c r="M329" i="3"/>
  <c r="O329" i="3"/>
  <c r="J329" i="3"/>
  <c r="K329" i="3"/>
  <c r="Z329" i="3"/>
  <c r="X329" i="3"/>
  <c r="W329" i="3"/>
  <c r="L329" i="3"/>
  <c r="AC329" i="3" l="1"/>
  <c r="V330" i="3" s="1"/>
  <c r="P329" i="3"/>
  <c r="I330" i="3" s="1"/>
  <c r="L330" i="3" s="1"/>
  <c r="U330" i="3"/>
  <c r="N330" i="3" l="1"/>
  <c r="M330" i="3"/>
  <c r="K330" i="3"/>
  <c r="J330" i="3"/>
  <c r="W330" i="3"/>
  <c r="X330" i="3"/>
  <c r="Z330" i="3"/>
  <c r="Y330" i="3"/>
  <c r="AA330" i="3"/>
  <c r="O330" i="3"/>
  <c r="AB330" i="3"/>
  <c r="AC330" i="3" l="1"/>
  <c r="V331" i="3" s="1"/>
  <c r="U331" i="3"/>
  <c r="P330" i="3"/>
  <c r="I331" i="3" s="1"/>
  <c r="Y331" i="3" l="1"/>
  <c r="J331" i="3"/>
  <c r="K331" i="3"/>
  <c r="L331" i="3"/>
  <c r="O331" i="3"/>
  <c r="AB331" i="3"/>
  <c r="M331" i="3"/>
  <c r="N331" i="3"/>
  <c r="X331" i="3"/>
  <c r="Z331" i="3"/>
  <c r="AA331" i="3"/>
  <c r="W331" i="3"/>
  <c r="P331" i="3" l="1"/>
  <c r="I332" i="3" s="1"/>
  <c r="L332" i="3" s="1"/>
  <c r="AC331" i="3"/>
  <c r="V332" i="3" s="1"/>
  <c r="N332" i="3" l="1"/>
  <c r="J332" i="3"/>
  <c r="K332" i="3"/>
  <c r="M332" i="3"/>
  <c r="U332" i="3"/>
  <c r="X332" i="3" l="1"/>
  <c r="W332" i="3"/>
  <c r="Z332" i="3"/>
  <c r="AA332" i="3"/>
  <c r="Y332" i="3"/>
  <c r="O332" i="3"/>
  <c r="AB332" i="3"/>
  <c r="P332" i="3" l="1"/>
  <c r="I333" i="3" s="1"/>
  <c r="AC332" i="3"/>
  <c r="V333" i="3" s="1"/>
  <c r="U333" i="3" l="1"/>
  <c r="K333" i="3"/>
  <c r="J333" i="3"/>
  <c r="N333" i="3"/>
  <c r="M333" i="3"/>
  <c r="L333" i="3"/>
  <c r="X333" i="3" l="1"/>
  <c r="Z333" i="3"/>
  <c r="W333" i="3"/>
  <c r="AA333" i="3"/>
  <c r="Y333" i="3"/>
  <c r="O333" i="3"/>
  <c r="AB333" i="3"/>
  <c r="AC333" i="3" l="1"/>
  <c r="V334" i="3" s="1"/>
  <c r="U334" i="3"/>
  <c r="P333" i="3"/>
  <c r="I334" i="3" s="1"/>
  <c r="N334" i="3" s="1"/>
  <c r="AA334" i="3" l="1"/>
  <c r="Y334" i="3"/>
  <c r="M334" i="3"/>
  <c r="W334" i="3"/>
  <c r="Z334" i="3"/>
  <c r="X334" i="3"/>
  <c r="L334" i="3"/>
  <c r="K334" i="3"/>
  <c r="J334" i="3"/>
  <c r="O334" i="3"/>
  <c r="AB334" i="3"/>
  <c r="P334" i="3" l="1"/>
  <c r="I335" i="3" s="1"/>
  <c r="K335" i="3" s="1"/>
  <c r="AC334" i="3"/>
  <c r="V335" i="3" s="1"/>
  <c r="U335" i="3"/>
  <c r="N335" i="3" l="1"/>
  <c r="M335" i="3"/>
  <c r="L335" i="3"/>
  <c r="J335" i="3"/>
  <c r="X335" i="3"/>
  <c r="Z335" i="3"/>
  <c r="W335" i="3"/>
  <c r="AA335" i="3"/>
  <c r="Y335" i="3"/>
  <c r="O335" i="3"/>
  <c r="AB335" i="3"/>
  <c r="AC335" i="3" l="1"/>
  <c r="V336" i="3" s="1"/>
  <c r="U336" i="3"/>
  <c r="P335" i="3"/>
  <c r="I336" i="3" s="1"/>
  <c r="L336" i="3" s="1"/>
  <c r="K336" i="3" l="1"/>
  <c r="J336" i="3"/>
  <c r="M336" i="3"/>
  <c r="Z336" i="3"/>
  <c r="X336" i="3"/>
  <c r="AA336" i="3"/>
  <c r="W336" i="3"/>
  <c r="Y336" i="3"/>
  <c r="N336" i="3"/>
  <c r="O336" i="3"/>
  <c r="AB336" i="3"/>
  <c r="P336" i="3" l="1"/>
  <c r="I337" i="3" s="1"/>
  <c r="J337" i="3" s="1"/>
  <c r="AC336" i="3"/>
  <c r="V337" i="3" s="1"/>
  <c r="N337" i="3" l="1"/>
  <c r="M337" i="3"/>
  <c r="L337" i="3"/>
  <c r="K337" i="3"/>
  <c r="U337" i="3"/>
  <c r="Y337" i="3" l="1"/>
  <c r="X337" i="3"/>
  <c r="AA337" i="3"/>
  <c r="W337" i="3"/>
  <c r="Z337" i="3"/>
  <c r="O337" i="3"/>
  <c r="AB337" i="3"/>
  <c r="P337" i="3" l="1"/>
  <c r="I338" i="3" s="1"/>
  <c r="L338" i="3" s="1"/>
  <c r="AC337" i="3"/>
  <c r="V338" i="3" s="1"/>
  <c r="U338" i="3" l="1"/>
  <c r="N338" i="3"/>
  <c r="K338" i="3"/>
  <c r="J338" i="3"/>
  <c r="M338" i="3"/>
  <c r="O338" i="3" l="1"/>
  <c r="AB338" i="3"/>
  <c r="X338" i="3"/>
  <c r="Z338" i="3"/>
  <c r="W338" i="3"/>
  <c r="Y338" i="3"/>
  <c r="AA338" i="3"/>
  <c r="AC338" i="3" l="1"/>
  <c r="V339" i="3" s="1"/>
  <c r="U339" i="3"/>
  <c r="P338" i="3"/>
  <c r="I339" i="3" s="1"/>
  <c r="M339" i="3" s="1"/>
  <c r="Y339" i="3" l="1"/>
  <c r="L339" i="3"/>
  <c r="J339" i="3"/>
  <c r="K339" i="3"/>
  <c r="N339" i="3"/>
  <c r="X339" i="3"/>
  <c r="Z339" i="3"/>
  <c r="W339" i="3"/>
  <c r="AA339" i="3"/>
  <c r="O339" i="3"/>
  <c r="AB339" i="3"/>
  <c r="P339" i="3" l="1"/>
  <c r="I340" i="3" s="1"/>
  <c r="K340" i="3" s="1"/>
  <c r="AC339" i="3"/>
  <c r="V340" i="3" s="1"/>
  <c r="N340" i="3" l="1"/>
  <c r="L340" i="3"/>
  <c r="M340" i="3"/>
  <c r="J340" i="3"/>
  <c r="U340" i="3"/>
  <c r="O340" i="3" l="1"/>
  <c r="AB340" i="3"/>
  <c r="W340" i="3"/>
  <c r="X340" i="3"/>
  <c r="Z340" i="3"/>
  <c r="AA340" i="3"/>
  <c r="Y340" i="3"/>
  <c r="AC340" i="3" l="1"/>
  <c r="V341" i="3" s="1"/>
  <c r="U341" i="3"/>
  <c r="P340" i="3"/>
  <c r="I341" i="3" s="1"/>
  <c r="M341" i="3" s="1"/>
  <c r="Y341" i="3" l="1"/>
  <c r="AB341" i="3"/>
  <c r="O341" i="3"/>
  <c r="K341" i="3"/>
  <c r="J341" i="3"/>
  <c r="N341" i="3"/>
  <c r="AA341" i="3"/>
  <c r="Z341" i="3"/>
  <c r="W341" i="3"/>
  <c r="X341" i="3"/>
  <c r="L341" i="3"/>
  <c r="AC341" i="3" l="1"/>
  <c r="V342" i="3" s="1"/>
  <c r="P341" i="3"/>
  <c r="I342" i="3" s="1"/>
  <c r="J342" i="3" s="1"/>
  <c r="U342" i="3"/>
  <c r="N342" i="3" l="1"/>
  <c r="M342" i="3"/>
  <c r="L342" i="3"/>
  <c r="K342" i="3"/>
  <c r="Z342" i="3"/>
  <c r="W342" i="3"/>
  <c r="X342" i="3"/>
  <c r="Y342" i="3"/>
  <c r="O342" i="3"/>
  <c r="AB342" i="3"/>
  <c r="AA342" i="3"/>
  <c r="AC342" i="3" l="1"/>
  <c r="V343" i="3" s="1"/>
  <c r="P342" i="3"/>
  <c r="I343" i="3" s="1"/>
  <c r="L343" i="3" s="1"/>
  <c r="U343" i="3" l="1"/>
  <c r="J343" i="3"/>
  <c r="K343" i="3"/>
  <c r="M343" i="3"/>
  <c r="N343" i="3"/>
  <c r="X343" i="3" l="1"/>
  <c r="W343" i="3"/>
  <c r="Z343" i="3"/>
  <c r="Y343" i="3"/>
  <c r="AA343" i="3"/>
  <c r="O343" i="3"/>
  <c r="AB343" i="3"/>
  <c r="AC343" i="3" l="1"/>
  <c r="V344" i="3" s="1"/>
  <c r="U344" i="3"/>
  <c r="P343" i="3"/>
  <c r="I344" i="3" s="1"/>
  <c r="L344" i="3" s="1"/>
  <c r="AA344" i="3" l="1"/>
  <c r="O344" i="3"/>
  <c r="AB344" i="3"/>
  <c r="M344" i="3"/>
  <c r="J344" i="3"/>
  <c r="K344" i="3"/>
  <c r="N344" i="3"/>
  <c r="Z344" i="3"/>
  <c r="W344" i="3"/>
  <c r="X344" i="3"/>
  <c r="Y344" i="3"/>
  <c r="P344" i="3" l="1"/>
  <c r="I345" i="3" s="1"/>
  <c r="M345" i="3" s="1"/>
  <c r="AC344" i="3"/>
  <c r="V345" i="3" s="1"/>
  <c r="U345" i="3"/>
  <c r="J345" i="3" l="1"/>
  <c r="L345" i="3"/>
  <c r="N345" i="3"/>
  <c r="K345" i="3"/>
  <c r="O345" i="3"/>
  <c r="AB345" i="3"/>
  <c r="Z345" i="3"/>
  <c r="W345" i="3"/>
  <c r="X345" i="3"/>
  <c r="AA345" i="3"/>
  <c r="Y345" i="3"/>
  <c r="AC345" i="3" l="1"/>
  <c r="V346" i="3" s="1"/>
  <c r="P345" i="3"/>
  <c r="I346" i="3" s="1"/>
  <c r="N346" i="3" s="1"/>
  <c r="M346" i="3" l="1"/>
  <c r="L346" i="3"/>
  <c r="J346" i="3"/>
  <c r="K346" i="3"/>
  <c r="U346" i="3"/>
  <c r="Z346" i="3" l="1"/>
  <c r="AA346" i="3"/>
  <c r="Y346" i="3"/>
  <c r="X346" i="3"/>
  <c r="W346" i="3"/>
  <c r="O346" i="3"/>
  <c r="AB346" i="3"/>
  <c r="P346" i="3" l="1"/>
  <c r="I347" i="3" s="1"/>
  <c r="L347" i="3" s="1"/>
  <c r="AC346" i="3"/>
  <c r="V347" i="3" s="1"/>
  <c r="N347" i="3" l="1"/>
  <c r="U347" i="3"/>
  <c r="M347" i="3"/>
  <c r="J347" i="3"/>
  <c r="K347" i="3"/>
  <c r="O347" i="3" l="1"/>
  <c r="AB347" i="3"/>
  <c r="W347" i="3"/>
  <c r="Z347" i="3"/>
  <c r="X347" i="3"/>
  <c r="Y347" i="3"/>
  <c r="AA347" i="3"/>
  <c r="AC347" i="3" l="1"/>
  <c r="V348" i="3" s="1"/>
  <c r="U348" i="3"/>
  <c r="P347" i="3"/>
  <c r="I348" i="3" s="1"/>
  <c r="M348" i="3" s="1"/>
  <c r="AA348" i="3" l="1"/>
  <c r="Y348" i="3"/>
  <c r="N348" i="3"/>
  <c r="O348" i="3"/>
  <c r="AB348" i="3"/>
  <c r="L348" i="3"/>
  <c r="K348" i="3"/>
  <c r="J348" i="3"/>
  <c r="W348" i="3"/>
  <c r="X348" i="3"/>
  <c r="Z348" i="3"/>
  <c r="P348" i="3" l="1"/>
  <c r="I349" i="3" s="1"/>
  <c r="N349" i="3" s="1"/>
  <c r="AC348" i="3"/>
  <c r="V349" i="3" s="1"/>
  <c r="U349" i="3"/>
  <c r="M349" i="3" l="1"/>
  <c r="Y349" i="3"/>
  <c r="K349" i="3"/>
  <c r="J349" i="3"/>
  <c r="L349" i="3"/>
  <c r="AA349" i="3"/>
  <c r="X349" i="3"/>
  <c r="Z349" i="3"/>
  <c r="W349" i="3"/>
  <c r="O349" i="3"/>
  <c r="AB349" i="3"/>
  <c r="P349" i="3" l="1"/>
  <c r="I350" i="3" s="1"/>
  <c r="M350" i="3" s="1"/>
  <c r="AC349" i="3"/>
  <c r="V350" i="3" s="1"/>
  <c r="N350" i="3" l="1"/>
  <c r="U350" i="3"/>
  <c r="L350" i="3"/>
  <c r="K350" i="3"/>
  <c r="J350" i="3"/>
  <c r="AA350" i="3" l="1"/>
  <c r="X350" i="3"/>
  <c r="Z350" i="3"/>
  <c r="W350" i="3"/>
  <c r="Y350" i="3"/>
  <c r="O350" i="3"/>
  <c r="AB350" i="3"/>
  <c r="AC350" i="3" l="1"/>
  <c r="V351" i="3" s="1"/>
  <c r="U351" i="3"/>
  <c r="P350" i="3"/>
  <c r="I351" i="3" s="1"/>
  <c r="M351" i="3" s="1"/>
  <c r="Y351" i="3" l="1"/>
  <c r="AA351" i="3"/>
  <c r="L351" i="3"/>
  <c r="J351" i="3"/>
  <c r="K351" i="3"/>
  <c r="N351" i="3"/>
  <c r="X351" i="3"/>
  <c r="Z351" i="3"/>
  <c r="W351" i="3"/>
  <c r="O351" i="3"/>
  <c r="AB351" i="3"/>
  <c r="AC351" i="3" l="1"/>
  <c r="V352" i="3" s="1"/>
  <c r="P351" i="3"/>
  <c r="I352" i="3" s="1"/>
  <c r="N352" i="3" s="1"/>
  <c r="U352" i="3"/>
  <c r="Y352" i="3" s="1"/>
  <c r="J352" i="3" l="1"/>
  <c r="L352" i="3"/>
  <c r="K352" i="3"/>
  <c r="AA352" i="3"/>
  <c r="M352" i="3"/>
  <c r="Z352" i="3"/>
  <c r="X352" i="3"/>
  <c r="W352" i="3"/>
  <c r="O352" i="3"/>
  <c r="AB352" i="3"/>
  <c r="P352" i="3" l="1"/>
  <c r="I353" i="3" s="1"/>
  <c r="AC352" i="3"/>
  <c r="V353" i="3" s="1"/>
  <c r="U353" i="3" l="1"/>
  <c r="K353" i="3"/>
  <c r="J353" i="3"/>
  <c r="N353" i="3"/>
  <c r="L353" i="3"/>
  <c r="M353" i="3"/>
  <c r="X353" i="3" l="1"/>
  <c r="W353" i="3"/>
  <c r="Z353" i="3"/>
  <c r="Y353" i="3"/>
  <c r="AA353" i="3"/>
  <c r="O353" i="3"/>
  <c r="AB353" i="3"/>
  <c r="AC353" i="3" l="1"/>
  <c r="V354" i="3" s="1"/>
  <c r="U354" i="3"/>
  <c r="P353" i="3"/>
  <c r="I354" i="3" s="1"/>
  <c r="L354" i="3" s="1"/>
  <c r="AA354" i="3" l="1"/>
  <c r="M354" i="3"/>
  <c r="N354" i="3"/>
  <c r="Y354" i="3"/>
  <c r="Z354" i="3"/>
  <c r="W354" i="3"/>
  <c r="X354" i="3"/>
  <c r="J354" i="3"/>
  <c r="K354" i="3"/>
  <c r="O354" i="3"/>
  <c r="AB354" i="3"/>
  <c r="P354" i="3" l="1"/>
  <c r="I355" i="3" s="1"/>
  <c r="L355" i="3" s="1"/>
  <c r="AC354" i="3"/>
  <c r="V355" i="3" s="1"/>
  <c r="M355" i="3" l="1"/>
  <c r="J355" i="3"/>
  <c r="K355" i="3"/>
  <c r="N355" i="3"/>
  <c r="U355" i="3"/>
  <c r="Z355" i="3" l="1"/>
  <c r="X355" i="3"/>
  <c r="AA355" i="3"/>
  <c r="W355" i="3"/>
  <c r="Y355" i="3"/>
  <c r="O355" i="3"/>
  <c r="AB355" i="3"/>
  <c r="AC355" i="3" l="1"/>
  <c r="V356" i="3" s="1"/>
  <c r="U356" i="3"/>
  <c r="P355" i="3"/>
  <c r="I356" i="3" s="1"/>
  <c r="M356" i="3" s="1"/>
  <c r="Y356" i="3" l="1"/>
  <c r="AA356" i="3"/>
  <c r="L356" i="3"/>
  <c r="K356" i="3"/>
  <c r="J356" i="3"/>
  <c r="N356" i="3"/>
  <c r="W356" i="3"/>
  <c r="X356" i="3"/>
  <c r="Z356" i="3"/>
  <c r="O356" i="3"/>
  <c r="AB356" i="3"/>
  <c r="AC356" i="3" l="1"/>
  <c r="V357" i="3" s="1"/>
  <c r="P356" i="3"/>
  <c r="I357" i="3" s="1"/>
  <c r="M357" i="3" s="1"/>
  <c r="U357" i="3"/>
  <c r="AA357" i="3" l="1"/>
  <c r="L357" i="3"/>
  <c r="K357" i="3"/>
  <c r="J357" i="3"/>
  <c r="Y357" i="3"/>
  <c r="N357" i="3"/>
  <c r="Z357" i="3"/>
  <c r="W357" i="3"/>
  <c r="X357" i="3"/>
  <c r="O357" i="3"/>
  <c r="AB357" i="3"/>
  <c r="AC357" i="3" l="1"/>
  <c r="V358" i="3" s="1"/>
  <c r="P357" i="3"/>
  <c r="I358" i="3" s="1"/>
  <c r="M358" i="3" s="1"/>
  <c r="J358" i="3" l="1"/>
  <c r="K358" i="3"/>
  <c r="N358" i="3"/>
  <c r="L358" i="3"/>
  <c r="U358" i="3"/>
  <c r="Y358" i="3" l="1"/>
  <c r="Z358" i="3"/>
  <c r="W358" i="3"/>
  <c r="X358" i="3"/>
  <c r="AA358" i="3"/>
  <c r="O358" i="3"/>
  <c r="AB358" i="3"/>
  <c r="AC358" i="3" l="1"/>
  <c r="V359" i="3" s="1"/>
  <c r="U359" i="3"/>
  <c r="P358" i="3"/>
  <c r="I359" i="3" s="1"/>
  <c r="N359" i="3" s="1"/>
  <c r="AA359" i="3" l="1"/>
  <c r="Y359" i="3"/>
  <c r="M359" i="3"/>
  <c r="L359" i="3"/>
  <c r="O359" i="3"/>
  <c r="AB359" i="3"/>
  <c r="K359" i="3"/>
  <c r="J359" i="3"/>
  <c r="X359" i="3"/>
  <c r="W359" i="3"/>
  <c r="Z359" i="3"/>
  <c r="P359" i="3" l="1"/>
  <c r="I360" i="3" s="1"/>
  <c r="M360" i="3" s="1"/>
  <c r="AC359" i="3"/>
  <c r="V360" i="3" s="1"/>
  <c r="U360" i="3"/>
  <c r="L360" i="3" l="1"/>
  <c r="N360" i="3"/>
  <c r="K360" i="3"/>
  <c r="J360" i="3"/>
  <c r="O360" i="3"/>
  <c r="AB360" i="3"/>
  <c r="Z360" i="3"/>
  <c r="AA360" i="3"/>
  <c r="W360" i="3"/>
  <c r="X360" i="3"/>
  <c r="Y360" i="3"/>
  <c r="AC360" i="3" l="1"/>
  <c r="V361" i="3" s="1"/>
  <c r="P360" i="3"/>
  <c r="I361" i="3" s="1"/>
  <c r="M361" i="3" l="1"/>
  <c r="K361" i="3"/>
  <c r="J361" i="3"/>
  <c r="L361" i="3"/>
  <c r="U361" i="3"/>
  <c r="N361" i="3"/>
  <c r="O361" i="3" l="1"/>
  <c r="AB361" i="3"/>
  <c r="W361" i="3"/>
  <c r="Z361" i="3"/>
  <c r="X361" i="3"/>
  <c r="Y361" i="3"/>
  <c r="AA361" i="3"/>
  <c r="AC361" i="3" l="1"/>
  <c r="V362" i="3" s="1"/>
  <c r="U362" i="3"/>
  <c r="P361" i="3"/>
  <c r="I362" i="3" s="1"/>
  <c r="Y362" i="3" l="1"/>
  <c r="AB362" i="3"/>
  <c r="O362" i="3"/>
  <c r="J362" i="3"/>
  <c r="K362" i="3"/>
  <c r="L362" i="3"/>
  <c r="N362" i="3"/>
  <c r="M362" i="3"/>
  <c r="AA362" i="3"/>
  <c r="W362" i="3"/>
  <c r="X362" i="3"/>
  <c r="Z362" i="3"/>
  <c r="AC362" i="3" l="1"/>
  <c r="V363" i="3" s="1"/>
  <c r="P362" i="3"/>
  <c r="I363" i="3" s="1"/>
  <c r="M363" i="3" s="1"/>
  <c r="U363" i="3"/>
  <c r="N363" i="3" l="1"/>
  <c r="L363" i="3"/>
  <c r="J363" i="3"/>
  <c r="K363" i="3"/>
  <c r="Z363" i="3"/>
  <c r="W363" i="3"/>
  <c r="Y363" i="3"/>
  <c r="X363" i="3"/>
  <c r="AA363" i="3"/>
  <c r="O363" i="3"/>
  <c r="AB363" i="3"/>
  <c r="AC363" i="3" l="1"/>
  <c r="V364" i="3" s="1"/>
  <c r="P363" i="3"/>
  <c r="I364" i="3" s="1"/>
  <c r="K364" i="3" l="1"/>
  <c r="J364" i="3"/>
  <c r="M364" i="3"/>
  <c r="U364" i="3"/>
  <c r="L364" i="3"/>
  <c r="N364" i="3"/>
  <c r="O364" i="3" l="1"/>
  <c r="AB364" i="3"/>
  <c r="X364" i="3"/>
  <c r="W364" i="3"/>
  <c r="Z364" i="3"/>
  <c r="AA364" i="3"/>
  <c r="Y364" i="3"/>
  <c r="AC364" i="3" l="1"/>
  <c r="V365" i="3" s="1"/>
  <c r="U365" i="3"/>
  <c r="P364" i="3"/>
  <c r="I365" i="3" s="1"/>
  <c r="N365" i="3" s="1"/>
  <c r="Y365" i="3" l="1"/>
  <c r="M365" i="3"/>
  <c r="K365" i="3"/>
  <c r="J365" i="3"/>
  <c r="O365" i="3"/>
  <c r="AB365" i="3"/>
  <c r="L365" i="3"/>
  <c r="X365" i="3"/>
  <c r="Z365" i="3"/>
  <c r="W365" i="3"/>
  <c r="AA365" i="3"/>
  <c r="P365" i="3" l="1"/>
  <c r="I366" i="3" s="1"/>
  <c r="M366" i="3" s="1"/>
  <c r="AC365" i="3"/>
  <c r="V366" i="3" s="1"/>
  <c r="N366" i="3" l="1"/>
  <c r="L366" i="3"/>
  <c r="K366" i="3"/>
  <c r="J366" i="3"/>
  <c r="U366" i="3"/>
  <c r="W366" i="3" l="1"/>
  <c r="X366" i="3"/>
  <c r="Z366" i="3"/>
  <c r="Y366" i="3"/>
  <c r="AA366" i="3"/>
  <c r="O366" i="3"/>
  <c r="AB366" i="3"/>
  <c r="AC366" i="3" l="1"/>
  <c r="V367" i="3" s="1"/>
  <c r="U367" i="3"/>
  <c r="P366" i="3"/>
  <c r="I367" i="3" s="1"/>
  <c r="M367" i="3" s="1"/>
  <c r="N367" i="3" l="1"/>
  <c r="L367" i="3"/>
  <c r="O367" i="3"/>
  <c r="AB367" i="3"/>
  <c r="K367" i="3"/>
  <c r="J367" i="3"/>
  <c r="AA367" i="3"/>
  <c r="Z367" i="3"/>
  <c r="X367" i="3"/>
  <c r="W367" i="3"/>
  <c r="Y367" i="3"/>
  <c r="P367" i="3" l="1"/>
  <c r="I368" i="3" s="1"/>
  <c r="L368" i="3" s="1"/>
  <c r="AC367" i="3"/>
  <c r="V368" i="3" s="1"/>
  <c r="U368" i="3"/>
  <c r="J368" i="3" l="1"/>
  <c r="K368" i="3"/>
  <c r="M368" i="3"/>
  <c r="AA368" i="3"/>
  <c r="N368" i="3"/>
  <c r="Y368" i="3"/>
  <c r="O368" i="3"/>
  <c r="AB368" i="3"/>
  <c r="W368" i="3"/>
  <c r="Z368" i="3"/>
  <c r="X368" i="3"/>
  <c r="AC368" i="3" l="1"/>
  <c r="V369" i="3" s="1"/>
  <c r="U369" i="3"/>
  <c r="P368" i="3"/>
  <c r="I369" i="3" s="1"/>
  <c r="M369" i="3" s="1"/>
  <c r="Y369" i="3" l="1"/>
  <c r="N369" i="3"/>
  <c r="L369" i="3"/>
  <c r="J369" i="3"/>
  <c r="K369" i="3"/>
  <c r="Z369" i="3"/>
  <c r="W369" i="3"/>
  <c r="X369" i="3"/>
  <c r="AA369" i="3"/>
  <c r="O369" i="3"/>
  <c r="AB369" i="3"/>
  <c r="P369" i="3" l="1"/>
  <c r="I370" i="3" s="1"/>
  <c r="N370" i="3" s="1"/>
  <c r="AC369" i="3"/>
  <c r="V370" i="3" s="1"/>
  <c r="L370" i="3" l="1"/>
  <c r="U370" i="3"/>
  <c r="J370" i="3"/>
  <c r="K370" i="3"/>
  <c r="M370" i="3"/>
  <c r="Y370" i="3" l="1"/>
  <c r="Z370" i="3"/>
  <c r="X370" i="3"/>
  <c r="W370" i="3"/>
  <c r="AA370" i="3"/>
  <c r="O370" i="3"/>
  <c r="AB370" i="3"/>
  <c r="AC370" i="3" l="1"/>
  <c r="V371" i="3" s="1"/>
  <c r="P370" i="3"/>
  <c r="I371" i="3" s="1"/>
  <c r="M371" i="3" s="1"/>
  <c r="U371" i="3" l="1"/>
  <c r="J371" i="3"/>
  <c r="K371" i="3"/>
  <c r="N371" i="3"/>
  <c r="L371" i="3"/>
  <c r="O371" i="3" l="1"/>
  <c r="AB371" i="3"/>
  <c r="W371" i="3"/>
  <c r="X371" i="3"/>
  <c r="Z371" i="3"/>
  <c r="AA371" i="3"/>
  <c r="Y371" i="3"/>
  <c r="AC371" i="3" l="1"/>
  <c r="V372" i="3" s="1"/>
  <c r="U372" i="3"/>
  <c r="P371" i="3"/>
  <c r="I372" i="3" s="1"/>
  <c r="M372" i="3" s="1"/>
  <c r="AA372" i="3" l="1"/>
  <c r="O372" i="3"/>
  <c r="AB372" i="3"/>
  <c r="L372" i="3"/>
  <c r="K372" i="3"/>
  <c r="J372" i="3"/>
  <c r="N372" i="3"/>
  <c r="Y372" i="3"/>
  <c r="X372" i="3"/>
  <c r="Z372" i="3"/>
  <c r="W372" i="3"/>
  <c r="P372" i="3" l="1"/>
  <c r="I373" i="3" s="1"/>
  <c r="N373" i="3" s="1"/>
  <c r="AC372" i="3"/>
  <c r="V373" i="3" s="1"/>
  <c r="U373" i="3"/>
  <c r="L373" i="3" l="1"/>
  <c r="M373" i="3"/>
  <c r="J373" i="3"/>
  <c r="K373" i="3"/>
  <c r="X373" i="3"/>
  <c r="W373" i="3"/>
  <c r="AA373" i="3"/>
  <c r="Z373" i="3"/>
  <c r="Y373" i="3"/>
  <c r="O373" i="3"/>
  <c r="AB373" i="3"/>
  <c r="AC373" i="3" l="1"/>
  <c r="V374" i="3" s="1"/>
  <c r="P373" i="3"/>
  <c r="I374" i="3" s="1"/>
  <c r="L374" i="3" s="1"/>
  <c r="N374" i="3" l="1"/>
  <c r="K374" i="3"/>
  <c r="J374" i="3"/>
  <c r="U374" i="3"/>
  <c r="M374" i="3"/>
  <c r="Z374" i="3" l="1"/>
  <c r="W374" i="3"/>
  <c r="X374" i="3"/>
  <c r="AA374" i="3"/>
  <c r="Y374" i="3"/>
  <c r="O374" i="3"/>
  <c r="AB374" i="3"/>
  <c r="AC374" i="3" l="1"/>
  <c r="V375" i="3" s="1"/>
  <c r="U375" i="3"/>
  <c r="P374" i="3"/>
  <c r="I375" i="3" s="1"/>
  <c r="M375" i="3" s="1"/>
  <c r="Y375" i="3" l="1"/>
  <c r="AA375" i="3"/>
  <c r="L375" i="3"/>
  <c r="W375" i="3"/>
  <c r="X375" i="3"/>
  <c r="Z375" i="3"/>
  <c r="N375" i="3"/>
  <c r="J375" i="3"/>
  <c r="K375" i="3"/>
  <c r="O375" i="3"/>
  <c r="AB375" i="3"/>
  <c r="P375" i="3" l="1"/>
  <c r="I376" i="3" s="1"/>
  <c r="M376" i="3" s="1"/>
  <c r="AC375" i="3"/>
  <c r="V376" i="3" s="1"/>
  <c r="N376" i="3" l="1"/>
  <c r="L376" i="3"/>
  <c r="K376" i="3"/>
  <c r="J376" i="3"/>
  <c r="U376" i="3"/>
  <c r="W376" i="3" l="1"/>
  <c r="Z376" i="3"/>
  <c r="X376" i="3"/>
  <c r="AA376" i="3"/>
  <c r="Y376" i="3"/>
  <c r="O376" i="3"/>
  <c r="AB376" i="3"/>
  <c r="AC376" i="3" l="1"/>
  <c r="V377" i="3" s="1"/>
  <c r="U377" i="3"/>
  <c r="P376" i="3"/>
  <c r="I377" i="3" s="1"/>
  <c r="N377" i="3" s="1"/>
  <c r="Y377" i="3" l="1"/>
  <c r="AA377" i="3"/>
  <c r="L377" i="3"/>
  <c r="J377" i="3"/>
  <c r="K377" i="3"/>
  <c r="AB377" i="3"/>
  <c r="X377" i="3"/>
  <c r="Z377" i="3"/>
  <c r="W377" i="3"/>
  <c r="M377" i="3"/>
  <c r="O377" i="3"/>
  <c r="P377" i="3" l="1"/>
  <c r="I378" i="3" s="1"/>
  <c r="J378" i="3" s="1"/>
  <c r="AC377" i="3"/>
  <c r="V378" i="3" s="1"/>
  <c r="N378" i="3" l="1"/>
  <c r="M378" i="3"/>
  <c r="L378" i="3"/>
  <c r="K378" i="3"/>
  <c r="U378" i="3"/>
  <c r="O378" i="3" l="1"/>
  <c r="AB378" i="3"/>
  <c r="AA378" i="3"/>
  <c r="X378" i="3"/>
  <c r="Z378" i="3"/>
  <c r="W378" i="3"/>
  <c r="Y378" i="3"/>
  <c r="AC378" i="3" l="1"/>
  <c r="V379" i="3" s="1"/>
  <c r="P378" i="3"/>
  <c r="I379" i="3" s="1"/>
  <c r="L379" i="3" s="1"/>
  <c r="J379" i="3" l="1"/>
  <c r="K379" i="3"/>
  <c r="N379" i="3"/>
  <c r="AG378" i="3"/>
  <c r="U379" i="3"/>
  <c r="M379" i="3"/>
  <c r="O379" i="3" l="1"/>
  <c r="AB379" i="3"/>
  <c r="Y379" i="3" l="1"/>
  <c r="AA379" i="3"/>
  <c r="W379" i="3"/>
  <c r="Z379" i="3"/>
  <c r="X379" i="3"/>
  <c r="P379" i="3"/>
  <c r="I380" i="3" s="1"/>
  <c r="L380" i="3" s="1"/>
  <c r="AC379" i="3" l="1"/>
  <c r="V380" i="3" s="1"/>
  <c r="K380" i="3"/>
  <c r="J380" i="3"/>
  <c r="M380" i="3"/>
  <c r="N380" i="3"/>
  <c r="AG379" i="3" l="1"/>
  <c r="U380" i="3"/>
  <c r="Z380" i="3" s="1"/>
  <c r="AA380" i="3" l="1"/>
  <c r="Y380" i="3"/>
  <c r="W380" i="3"/>
  <c r="AB380" i="3"/>
  <c r="O380" i="3"/>
  <c r="X380" i="3"/>
  <c r="AC380" i="3" l="1"/>
  <c r="V381" i="3" s="1"/>
  <c r="P380" i="3"/>
  <c r="I381" i="3" s="1"/>
  <c r="J381" i="3" l="1"/>
  <c r="K381" i="3"/>
  <c r="L381" i="3"/>
  <c r="N381" i="3"/>
  <c r="M381" i="3"/>
  <c r="AG380" i="3" l="1"/>
  <c r="U381" i="3"/>
  <c r="Z381" i="3" s="1"/>
  <c r="Y381" i="3" l="1"/>
  <c r="AA381" i="3"/>
  <c r="W381" i="3"/>
  <c r="O381" i="3"/>
  <c r="AB381" i="3"/>
  <c r="X381" i="3"/>
  <c r="AC381" i="3" l="1"/>
  <c r="V382" i="3" s="1"/>
  <c r="P381" i="3"/>
  <c r="I382" i="3" s="1"/>
  <c r="M382" i="3" s="1"/>
  <c r="L382" i="3" l="1"/>
  <c r="N382" i="3"/>
  <c r="J382" i="3"/>
  <c r="K382" i="3"/>
  <c r="AG381" i="3" l="1"/>
  <c r="U382" i="3"/>
  <c r="O382" i="3" l="1"/>
  <c r="AB382" i="3"/>
  <c r="AA382" i="3" l="1"/>
  <c r="Y382" i="3"/>
  <c r="W382" i="3"/>
  <c r="Z382" i="3"/>
  <c r="X382" i="3"/>
  <c r="P382" i="3"/>
  <c r="I383" i="3" s="1"/>
  <c r="N383" i="3" s="1"/>
  <c r="AC382" i="3" l="1"/>
  <c r="V383" i="3" s="1"/>
  <c r="L383" i="3"/>
  <c r="M383" i="3"/>
  <c r="U383" i="3"/>
  <c r="K383" i="3"/>
  <c r="J383" i="3"/>
  <c r="O383" i="3" l="1"/>
  <c r="AB383" i="3"/>
  <c r="X383" i="3"/>
  <c r="W383" i="3"/>
  <c r="Z383" i="3"/>
  <c r="AA383" i="3"/>
  <c r="Y383" i="3"/>
  <c r="AC383" i="3" l="1"/>
  <c r="V384" i="3" s="1"/>
  <c r="U384" i="3"/>
  <c r="P383" i="3"/>
  <c r="I384" i="3" s="1"/>
  <c r="N384" i="3" s="1"/>
  <c r="AB384" i="3" l="1"/>
  <c r="M384" i="3"/>
  <c r="L384" i="3"/>
  <c r="O384" i="3"/>
  <c r="J384" i="3"/>
  <c r="K384" i="3"/>
  <c r="X384" i="3"/>
  <c r="Z384" i="3"/>
  <c r="W384" i="3"/>
  <c r="AA384" i="3"/>
  <c r="Y384" i="3"/>
  <c r="P384" i="3" l="1"/>
  <c r="I385" i="3" s="1"/>
  <c r="K385" i="3" s="1"/>
  <c r="AC384" i="3"/>
  <c r="V385" i="3" s="1"/>
  <c r="U385" i="3"/>
  <c r="N385" i="3" l="1"/>
  <c r="L385" i="3"/>
  <c r="M385" i="3"/>
  <c r="Y385" i="3"/>
  <c r="J385" i="3"/>
  <c r="AA385" i="3"/>
  <c r="X385" i="3"/>
  <c r="W385" i="3"/>
  <c r="Z385" i="3"/>
  <c r="O385" i="3"/>
  <c r="AB385" i="3"/>
  <c r="AC385" i="3" l="1"/>
  <c r="V386" i="3" s="1"/>
  <c r="U386" i="3"/>
  <c r="P385" i="3"/>
  <c r="I386" i="3" s="1"/>
  <c r="Y386" i="3" l="1"/>
  <c r="AA386" i="3"/>
  <c r="N386" i="3"/>
  <c r="K386" i="3"/>
  <c r="J386" i="3"/>
  <c r="L386" i="3"/>
  <c r="O386" i="3"/>
  <c r="AB386" i="3"/>
  <c r="M386" i="3"/>
  <c r="X386" i="3"/>
  <c r="Z386" i="3"/>
  <c r="W386" i="3"/>
  <c r="P386" i="3" l="1"/>
  <c r="I387" i="3" s="1"/>
  <c r="K387" i="3" s="1"/>
  <c r="AC386" i="3"/>
  <c r="V387" i="3" s="1"/>
  <c r="M387" i="3" l="1"/>
  <c r="N387" i="3"/>
  <c r="L387" i="3"/>
  <c r="J387" i="3"/>
  <c r="U387" i="3"/>
  <c r="O387" i="3" l="1"/>
  <c r="AB387" i="3"/>
  <c r="W387" i="3"/>
  <c r="Z387" i="3"/>
  <c r="X387" i="3"/>
  <c r="AA387" i="3"/>
  <c r="Y387" i="3"/>
  <c r="AC387" i="3" l="1"/>
  <c r="V388" i="3" s="1"/>
  <c r="U388" i="3"/>
  <c r="P387" i="3"/>
  <c r="I388" i="3" s="1"/>
  <c r="X388" i="3" l="1"/>
  <c r="M388" i="3"/>
  <c r="K388" i="3"/>
  <c r="J388" i="3"/>
  <c r="L388" i="3"/>
  <c r="N388" i="3"/>
  <c r="O388" i="3"/>
  <c r="AA388" i="3"/>
  <c r="Y388" i="3"/>
  <c r="AB388" i="3" l="1"/>
  <c r="W388" i="3"/>
  <c r="Z388" i="3"/>
  <c r="P388" i="3"/>
  <c r="I389" i="3" s="1"/>
  <c r="J389" i="3" s="1"/>
  <c r="U389" i="3"/>
  <c r="AC388" i="3" l="1"/>
  <c r="V389" i="3" s="1"/>
  <c r="M389" i="3"/>
  <c r="L389" i="3"/>
  <c r="N389" i="3"/>
  <c r="K389" i="3"/>
  <c r="O389" i="3"/>
  <c r="X389" i="3" l="1"/>
  <c r="Z389" i="3"/>
  <c r="AA389" i="3"/>
  <c r="Y389" i="3"/>
  <c r="AB389" i="3"/>
  <c r="U390" i="3"/>
  <c r="P389" i="3"/>
  <c r="I390" i="3" s="1"/>
  <c r="M390" i="3" s="1"/>
  <c r="W389" i="3" l="1"/>
  <c r="AC389" i="3" s="1"/>
  <c r="V390" i="3" s="1"/>
  <c r="N390" i="3"/>
  <c r="J390" i="3"/>
  <c r="K390" i="3"/>
  <c r="L390" i="3"/>
  <c r="O390" i="3"/>
  <c r="Y390" i="3" l="1"/>
  <c r="X390" i="3"/>
  <c r="AB390" i="3"/>
  <c r="AA390" i="3"/>
  <c r="W390" i="3"/>
  <c r="Z390" i="3"/>
  <c r="P390" i="3"/>
  <c r="I391" i="3" s="1"/>
  <c r="N391" i="3" s="1"/>
  <c r="U391" i="3"/>
  <c r="AC390" i="3" l="1"/>
  <c r="V391" i="3" s="1"/>
  <c r="Y391" i="3" s="1"/>
  <c r="L391" i="3"/>
  <c r="J391" i="3"/>
  <c r="K391" i="3"/>
  <c r="M391" i="3"/>
  <c r="O391" i="3"/>
  <c r="AA391" i="3" l="1"/>
  <c r="P391" i="3"/>
  <c r="I392" i="3" s="1"/>
  <c r="Z391" i="3" l="1"/>
  <c r="AB391" i="3"/>
  <c r="X391" i="3"/>
  <c r="W391" i="3"/>
  <c r="M392" i="3"/>
  <c r="J392" i="3"/>
  <c r="K392" i="3"/>
  <c r="U392" i="3"/>
  <c r="N392" i="3"/>
  <c r="L392" i="3"/>
  <c r="AC391" i="3" l="1"/>
  <c r="V392" i="3" s="1"/>
  <c r="AA392" i="3" s="1"/>
  <c r="O392" i="3"/>
  <c r="Y392" i="3" l="1"/>
  <c r="U393" i="3"/>
  <c r="P392" i="3"/>
  <c r="I393" i="3" s="1"/>
  <c r="W392" i="3" l="1"/>
  <c r="Z392" i="3"/>
  <c r="AB392" i="3"/>
  <c r="X392" i="3"/>
  <c r="M393" i="3"/>
  <c r="K393" i="3"/>
  <c r="J393" i="3"/>
  <c r="L393" i="3"/>
  <c r="N393" i="3"/>
  <c r="O393" i="3"/>
  <c r="AC392" i="3" l="1"/>
  <c r="V393" i="3" s="1"/>
  <c r="X393" i="3" s="1"/>
  <c r="U394" i="3"/>
  <c r="P393" i="3"/>
  <c r="I394" i="3" s="1"/>
  <c r="M394" i="3" s="1"/>
  <c r="AA393" i="3" l="1"/>
  <c r="Y393" i="3"/>
  <c r="Z393" i="3"/>
  <c r="W393" i="3"/>
  <c r="AB393" i="3"/>
  <c r="L394" i="3"/>
  <c r="J394" i="3"/>
  <c r="K394" i="3"/>
  <c r="O394" i="3"/>
  <c r="N394" i="3"/>
  <c r="AC393" i="3" l="1"/>
  <c r="V394" i="3" s="1"/>
  <c r="Z394" i="3" s="1"/>
  <c r="P394" i="3"/>
  <c r="I395" i="3" s="1"/>
  <c r="N395" i="3" s="1"/>
  <c r="U395" i="3"/>
  <c r="Y394" i="3" l="1"/>
  <c r="M395" i="3"/>
  <c r="AA394" i="3"/>
  <c r="AB394" i="3"/>
  <c r="X394" i="3"/>
  <c r="W394" i="3"/>
  <c r="K395" i="3"/>
  <c r="J395" i="3"/>
  <c r="L395" i="3"/>
  <c r="O395" i="3"/>
  <c r="AC394" i="3" l="1"/>
  <c r="V395" i="3" s="1"/>
  <c r="Y395" i="3" s="1"/>
  <c r="U396" i="3"/>
  <c r="P395" i="3"/>
  <c r="I396" i="3" s="1"/>
  <c r="M396" i="3" s="1"/>
  <c r="AB395" i="3" l="1"/>
  <c r="Z395" i="3"/>
  <c r="X395" i="3"/>
  <c r="W395" i="3"/>
  <c r="AA395" i="3"/>
  <c r="N396" i="3"/>
  <c r="O396" i="3"/>
  <c r="L396" i="3"/>
  <c r="K396" i="3"/>
  <c r="J396" i="3"/>
  <c r="AC395" i="3" l="1"/>
  <c r="V396" i="3" s="1"/>
  <c r="W396" i="3" s="1"/>
  <c r="P396" i="3"/>
  <c r="I397" i="3" s="1"/>
  <c r="L397" i="3" s="1"/>
  <c r="U397" i="3"/>
  <c r="AA396" i="3" l="1"/>
  <c r="Z396" i="3"/>
  <c r="X396" i="3"/>
  <c r="Y396" i="3"/>
  <c r="AB396" i="3"/>
  <c r="M397" i="3"/>
  <c r="K397" i="3"/>
  <c r="J397" i="3"/>
  <c r="N397" i="3"/>
  <c r="O397" i="3"/>
  <c r="AC396" i="3" l="1"/>
  <c r="V397" i="3" s="1"/>
  <c r="AA397" i="3" s="1"/>
  <c r="U398" i="3"/>
  <c r="P397" i="3"/>
  <c r="I398" i="3" s="1"/>
  <c r="N398" i="3" s="1"/>
  <c r="AB397" i="3" l="1"/>
  <c r="Z397" i="3"/>
  <c r="X397" i="3"/>
  <c r="W397" i="3"/>
  <c r="Y397" i="3"/>
  <c r="M398" i="3"/>
  <c r="L398" i="3"/>
  <c r="J398" i="3"/>
  <c r="K398" i="3"/>
  <c r="O398" i="3"/>
  <c r="AC397" i="3" l="1"/>
  <c r="V398" i="3" s="1"/>
  <c r="W398" i="3" s="1"/>
  <c r="P398" i="3"/>
  <c r="I399" i="3" s="1"/>
  <c r="M399" i="3" s="1"/>
  <c r="U399" i="3"/>
  <c r="X398" i="3" l="1"/>
  <c r="Y398" i="3"/>
  <c r="AA398" i="3"/>
  <c r="Z398" i="3"/>
  <c r="AB398" i="3"/>
  <c r="AC398" i="3" s="1"/>
  <c r="V399" i="3" s="1"/>
  <c r="Y399" i="3" s="1"/>
  <c r="L399" i="3"/>
  <c r="N399" i="3"/>
  <c r="K399" i="3"/>
  <c r="J399" i="3"/>
  <c r="O399" i="3"/>
  <c r="X399" i="3" l="1"/>
  <c r="AA399" i="3"/>
  <c r="AB399" i="3"/>
  <c r="W399" i="3"/>
  <c r="Z399" i="3"/>
  <c r="U400" i="3"/>
  <c r="P399" i="3"/>
  <c r="I400" i="3" s="1"/>
  <c r="AC399" i="3" l="1"/>
  <c r="V400" i="3" s="1"/>
  <c r="AA400" i="3" s="1"/>
  <c r="M400" i="3"/>
  <c r="J400" i="3"/>
  <c r="K400" i="3"/>
  <c r="N400" i="3"/>
  <c r="L400" i="3"/>
  <c r="O400" i="3"/>
  <c r="Z400" i="3" l="1"/>
  <c r="W400" i="3"/>
  <c r="X400" i="3"/>
  <c r="AB400" i="3"/>
  <c r="Y400" i="3"/>
  <c r="P400" i="3"/>
  <c r="I401" i="3" s="1"/>
  <c r="K401" i="3" s="1"/>
  <c r="U401" i="3"/>
  <c r="AC400" i="3" l="1"/>
  <c r="V401" i="3" s="1"/>
  <c r="Y401" i="3" s="1"/>
  <c r="N401" i="3"/>
  <c r="L401" i="3"/>
  <c r="M401" i="3"/>
  <c r="J401" i="3"/>
  <c r="O401" i="3"/>
  <c r="W401" i="3" l="1"/>
  <c r="AA401" i="3"/>
  <c r="X401" i="3"/>
  <c r="AB401" i="3"/>
  <c r="Z401" i="3"/>
  <c r="U402" i="3"/>
  <c r="P401" i="3"/>
  <c r="I402" i="3" s="1"/>
  <c r="N402" i="3" s="1"/>
  <c r="AC401" i="3" l="1"/>
  <c r="V402" i="3" s="1"/>
  <c r="Y402" i="3" s="1"/>
  <c r="M402" i="3"/>
  <c r="K402" i="3"/>
  <c r="J402" i="3"/>
  <c r="L402" i="3"/>
  <c r="W402" i="3"/>
  <c r="Z402" i="3"/>
  <c r="AA402" i="3"/>
  <c r="O402" i="3"/>
  <c r="AB402" i="3" l="1"/>
  <c r="X402" i="3"/>
  <c r="P402" i="3"/>
  <c r="I403" i="3" s="1"/>
  <c r="J403" i="3" s="1"/>
  <c r="AC402" i="3"/>
  <c r="V403" i="3" s="1"/>
  <c r="U403" i="3"/>
  <c r="L403" i="3" l="1"/>
  <c r="N403" i="3"/>
  <c r="M403" i="3"/>
  <c r="K403" i="3"/>
  <c r="AA403" i="3"/>
  <c r="Y403" i="3"/>
  <c r="O403" i="3"/>
  <c r="AB403" i="3"/>
  <c r="Z403" i="3"/>
  <c r="X403" i="3"/>
  <c r="W403" i="3"/>
  <c r="AC403" i="3" l="1"/>
  <c r="V404" i="3" s="1"/>
  <c r="U404" i="3"/>
  <c r="P403" i="3"/>
  <c r="I404" i="3" s="1"/>
  <c r="L404" i="3" s="1"/>
  <c r="Y404" i="3" l="1"/>
  <c r="N404" i="3"/>
  <c r="J404" i="3"/>
  <c r="K404" i="3"/>
  <c r="M404" i="3"/>
  <c r="Z404" i="3"/>
  <c r="W404" i="3"/>
  <c r="X404" i="3"/>
  <c r="AA404" i="3"/>
  <c r="O404" i="3"/>
  <c r="AB404" i="3"/>
  <c r="P404" i="3" l="1"/>
  <c r="I405" i="3" s="1"/>
  <c r="J405" i="3" s="1"/>
  <c r="AC404" i="3"/>
  <c r="V405" i="3" s="1"/>
  <c r="U405" i="3"/>
  <c r="L405" i="3" l="1"/>
  <c r="M405" i="3"/>
  <c r="N405" i="3"/>
  <c r="AA405" i="3"/>
  <c r="K405" i="3"/>
  <c r="Y405" i="3"/>
  <c r="O405" i="3"/>
  <c r="AB405" i="3"/>
  <c r="X405" i="3"/>
  <c r="Z405" i="3"/>
  <c r="W405" i="3"/>
  <c r="AC405" i="3" l="1"/>
  <c r="V406" i="3" s="1"/>
  <c r="U406" i="3"/>
  <c r="P405" i="3"/>
  <c r="I406" i="3" s="1"/>
  <c r="J406" i="3" l="1"/>
  <c r="K406" i="3"/>
  <c r="L406" i="3"/>
  <c r="N406" i="3"/>
  <c r="M406" i="3"/>
  <c r="O406" i="3"/>
  <c r="AB406" i="3"/>
  <c r="X406" i="3"/>
  <c r="W406" i="3"/>
  <c r="Z406" i="3"/>
  <c r="AA406" i="3"/>
  <c r="Y406" i="3"/>
  <c r="P406" i="3" l="1"/>
  <c r="I407" i="3" s="1"/>
  <c r="K407" i="3" s="1"/>
  <c r="AC406" i="3"/>
  <c r="V407" i="3" s="1"/>
  <c r="U407" i="3"/>
  <c r="L407" i="3" l="1"/>
  <c r="M407" i="3"/>
  <c r="N407" i="3"/>
  <c r="J407" i="3"/>
  <c r="O407" i="3"/>
  <c r="AB407" i="3"/>
  <c r="Y407" i="3"/>
  <c r="W407" i="3"/>
  <c r="X407" i="3"/>
  <c r="Z407" i="3"/>
  <c r="AA407" i="3"/>
  <c r="AC407" i="3" l="1"/>
  <c r="V408" i="3" s="1"/>
  <c r="U408" i="3"/>
  <c r="P407" i="3"/>
  <c r="I408" i="3" s="1"/>
  <c r="M408" i="3" s="1"/>
  <c r="AA408" i="3" l="1"/>
  <c r="AB408" i="3"/>
  <c r="L408" i="3"/>
  <c r="N408" i="3"/>
  <c r="O408" i="3"/>
  <c r="K408" i="3"/>
  <c r="J408" i="3"/>
  <c r="Z408" i="3"/>
  <c r="W408" i="3"/>
  <c r="X408" i="3"/>
  <c r="Y408" i="3"/>
  <c r="P408" i="3" l="1"/>
  <c r="I409" i="3" s="1"/>
  <c r="N409" i="3" s="1"/>
  <c r="AC408" i="3"/>
  <c r="V409" i="3" s="1"/>
  <c r="U409" i="3"/>
  <c r="L409" i="3" l="1"/>
  <c r="K409" i="3"/>
  <c r="M409" i="3"/>
  <c r="J409" i="3"/>
  <c r="O409" i="3"/>
  <c r="AB409" i="3"/>
  <c r="X409" i="3"/>
  <c r="W409" i="3"/>
  <c r="Z409" i="3"/>
  <c r="AA409" i="3"/>
  <c r="Y409" i="3"/>
  <c r="AC409" i="3" l="1"/>
  <c r="V410" i="3" s="1"/>
  <c r="P409" i="3"/>
  <c r="I410" i="3" s="1"/>
  <c r="L410" i="3" s="1"/>
  <c r="N410" i="3" l="1"/>
  <c r="K410" i="3"/>
  <c r="J410" i="3"/>
  <c r="M410" i="3"/>
  <c r="U410" i="3"/>
  <c r="O410" i="3" l="1"/>
  <c r="AB410" i="3"/>
  <c r="Y410" i="3"/>
  <c r="W410" i="3"/>
  <c r="Z410" i="3"/>
  <c r="X410" i="3"/>
  <c r="AA410" i="3"/>
  <c r="AC410" i="3" l="1"/>
  <c r="V411" i="3" s="1"/>
  <c r="U411" i="3"/>
  <c r="P410" i="3"/>
  <c r="I411" i="3" s="1"/>
  <c r="AA411" i="3" l="1"/>
  <c r="L411" i="3"/>
  <c r="J411" i="3"/>
  <c r="K411" i="3"/>
  <c r="N411" i="3"/>
  <c r="M411" i="3"/>
  <c r="O411" i="3"/>
  <c r="AB411" i="3"/>
  <c r="X411" i="3"/>
  <c r="Z411" i="3"/>
  <c r="W411" i="3"/>
  <c r="Y411" i="3"/>
  <c r="AC411" i="3" l="1"/>
  <c r="V412" i="3" s="1"/>
  <c r="P411" i="3"/>
  <c r="I412" i="3" s="1"/>
  <c r="K412" i="3" s="1"/>
  <c r="U412" i="3"/>
  <c r="AA412" i="3" s="1"/>
  <c r="M412" i="3" l="1"/>
  <c r="L412" i="3"/>
  <c r="N412" i="3"/>
  <c r="J412" i="3"/>
  <c r="O412" i="3"/>
  <c r="AB412" i="3"/>
  <c r="W412" i="3"/>
  <c r="X412" i="3"/>
  <c r="Z412" i="3"/>
  <c r="Y412" i="3"/>
  <c r="AC412" i="3" l="1"/>
  <c r="V413" i="3" s="1"/>
  <c r="U413" i="3"/>
  <c r="P412" i="3"/>
  <c r="I413" i="3" s="1"/>
  <c r="N413" i="3" s="1"/>
  <c r="Y413" i="3" l="1"/>
  <c r="L413" i="3"/>
  <c r="J413" i="3"/>
  <c r="K413" i="3"/>
  <c r="O413" i="3"/>
  <c r="AB413" i="3"/>
  <c r="M413" i="3"/>
  <c r="W413" i="3"/>
  <c r="X413" i="3"/>
  <c r="Z413" i="3"/>
  <c r="AA413" i="3"/>
  <c r="AC413" i="3" l="1"/>
  <c r="V414" i="3" s="1"/>
  <c r="U414" i="3"/>
  <c r="P413" i="3"/>
  <c r="I414" i="3" s="1"/>
  <c r="AA414" i="3" l="1"/>
  <c r="Y414" i="3"/>
  <c r="M414" i="3"/>
  <c r="K414" i="3"/>
  <c r="J414" i="3"/>
  <c r="O414" i="3"/>
  <c r="AB414" i="3"/>
  <c r="L414" i="3"/>
  <c r="X414" i="3"/>
  <c r="Z414" i="3"/>
  <c r="W414" i="3"/>
  <c r="N414" i="3"/>
  <c r="AC414" i="3" l="1"/>
  <c r="V415" i="3" s="1"/>
  <c r="P414" i="3"/>
  <c r="I415" i="3" s="1"/>
  <c r="M415" i="3" s="1"/>
  <c r="U415" i="3"/>
  <c r="L415" i="3" l="1"/>
  <c r="N415" i="3"/>
  <c r="J415" i="3"/>
  <c r="K415" i="3"/>
  <c r="O415" i="3"/>
  <c r="AB415" i="3"/>
  <c r="Y415" i="3"/>
  <c r="X415" i="3"/>
  <c r="Z415" i="3"/>
  <c r="W415" i="3"/>
  <c r="AA415" i="3"/>
  <c r="AC415" i="3" l="1"/>
  <c r="V416" i="3" s="1"/>
  <c r="U416" i="3"/>
  <c r="P415" i="3"/>
  <c r="I416" i="3" s="1"/>
  <c r="Y416" i="3" l="1"/>
  <c r="AB416" i="3"/>
  <c r="O416" i="3"/>
  <c r="K416" i="3"/>
  <c r="J416" i="3"/>
  <c r="M416" i="3"/>
  <c r="L416" i="3"/>
  <c r="N416" i="3"/>
  <c r="AA416" i="3"/>
  <c r="X416" i="3"/>
  <c r="Z416" i="3"/>
  <c r="W416" i="3"/>
  <c r="AC416" i="3" l="1"/>
  <c r="V417" i="3" s="1"/>
  <c r="P416" i="3"/>
  <c r="I417" i="3" s="1"/>
  <c r="K417" i="3" s="1"/>
  <c r="U417" i="3"/>
  <c r="L417" i="3" l="1"/>
  <c r="M417" i="3"/>
  <c r="N417" i="3"/>
  <c r="J417" i="3"/>
  <c r="X417" i="3"/>
  <c r="Z417" i="3"/>
  <c r="W417" i="3"/>
  <c r="Y417" i="3"/>
  <c r="O417" i="3"/>
  <c r="AB417" i="3"/>
  <c r="AA417" i="3"/>
  <c r="AC417" i="3" l="1"/>
  <c r="V418" i="3" s="1"/>
  <c r="U418" i="3"/>
  <c r="P417" i="3"/>
  <c r="I418" i="3" s="1"/>
  <c r="N418" i="3" s="1"/>
  <c r="Y418" i="3" l="1"/>
  <c r="AA418" i="3"/>
  <c r="L418" i="3"/>
  <c r="M418" i="3"/>
  <c r="K418" i="3"/>
  <c r="J418" i="3"/>
  <c r="Z418" i="3"/>
  <c r="W418" i="3"/>
  <c r="X418" i="3"/>
  <c r="O418" i="3"/>
  <c r="AB418" i="3"/>
  <c r="P418" i="3" l="1"/>
  <c r="I419" i="3" s="1"/>
  <c r="J419" i="3" s="1"/>
  <c r="AC418" i="3"/>
  <c r="V419" i="3" s="1"/>
  <c r="L419" i="3" l="1"/>
  <c r="N419" i="3"/>
  <c r="M419" i="3"/>
  <c r="K419" i="3"/>
  <c r="U419" i="3"/>
  <c r="AA419" i="3" l="1"/>
  <c r="W419" i="3"/>
  <c r="Z419" i="3"/>
  <c r="X419" i="3"/>
  <c r="Y419" i="3"/>
  <c r="O419" i="3"/>
  <c r="AB419" i="3"/>
  <c r="AC419" i="3" l="1"/>
  <c r="V420" i="3" s="1"/>
  <c r="U420" i="3"/>
  <c r="P419" i="3"/>
  <c r="I420" i="3" s="1"/>
  <c r="K420" i="3" l="1"/>
  <c r="J420" i="3"/>
  <c r="O420" i="3"/>
  <c r="AB420" i="3"/>
  <c r="M420" i="3"/>
  <c r="N420" i="3"/>
  <c r="L420" i="3"/>
  <c r="W420" i="3"/>
  <c r="Z420" i="3"/>
  <c r="X420" i="3"/>
  <c r="Y420" i="3"/>
  <c r="AA420" i="3"/>
  <c r="P420" i="3" l="1"/>
  <c r="I421" i="3" s="1"/>
  <c r="J421" i="3" s="1"/>
  <c r="AC420" i="3"/>
  <c r="V421" i="3" s="1"/>
  <c r="L421" i="3" l="1"/>
  <c r="M421" i="3"/>
  <c r="N421" i="3"/>
  <c r="K421" i="3"/>
  <c r="U421" i="3"/>
  <c r="W421" i="3" l="1"/>
  <c r="X421" i="3"/>
  <c r="Z421" i="3"/>
  <c r="Y421" i="3"/>
  <c r="AA421" i="3"/>
  <c r="O421" i="3"/>
  <c r="AB421" i="3"/>
  <c r="AC421" i="3" l="1"/>
  <c r="V422" i="3" s="1"/>
  <c r="U422" i="3"/>
  <c r="P421" i="3"/>
  <c r="I422" i="3" s="1"/>
  <c r="N422" i="3" l="1"/>
  <c r="J422" i="3"/>
  <c r="K422" i="3"/>
  <c r="M422" i="3"/>
  <c r="L422" i="3"/>
  <c r="AA422" i="3"/>
  <c r="Z422" i="3"/>
  <c r="X422" i="3"/>
  <c r="W422" i="3"/>
  <c r="Y422" i="3"/>
  <c r="O422" i="3"/>
  <c r="AB422" i="3"/>
  <c r="P422" i="3" l="1"/>
  <c r="I423" i="3" s="1"/>
  <c r="K423" i="3" s="1"/>
  <c r="AC422" i="3"/>
  <c r="V423" i="3" s="1"/>
  <c r="M423" i="3" l="1"/>
  <c r="N423" i="3"/>
  <c r="U423" i="3"/>
  <c r="O423" i="3" s="1"/>
  <c r="Y423" i="3"/>
  <c r="L423" i="3"/>
  <c r="J423" i="3"/>
  <c r="AA423" i="3" l="1"/>
  <c r="W423" i="3"/>
  <c r="Z423" i="3"/>
  <c r="X423" i="3"/>
  <c r="AB423" i="3"/>
  <c r="U424" i="3"/>
  <c r="P423" i="3"/>
  <c r="I424" i="3" s="1"/>
  <c r="AC423" i="3" l="1"/>
  <c r="V424" i="3" s="1"/>
  <c r="K424" i="3"/>
  <c r="J424" i="3"/>
  <c r="N424" i="3"/>
  <c r="O424" i="3"/>
  <c r="M424" i="3"/>
  <c r="L424" i="3"/>
  <c r="AB424" i="3" l="1"/>
  <c r="W424" i="3"/>
  <c r="Y424" i="3"/>
  <c r="AA424" i="3"/>
  <c r="X424" i="3"/>
  <c r="Z424" i="3"/>
  <c r="P424" i="3"/>
  <c r="I425" i="3" s="1"/>
  <c r="M425" i="3" s="1"/>
  <c r="AC424" i="3" l="1"/>
  <c r="V425" i="3" s="1"/>
  <c r="C32" i="3"/>
  <c r="L425" i="3"/>
  <c r="K425" i="3"/>
  <c r="J425" i="3"/>
  <c r="N425" i="3"/>
  <c r="U425" i="3"/>
  <c r="O425" i="3" l="1"/>
  <c r="AB425" i="3"/>
  <c r="W425" i="3"/>
  <c r="X425" i="3"/>
  <c r="Z425" i="3"/>
  <c r="Y425" i="3"/>
  <c r="AA425" i="3"/>
  <c r="AC425" i="3" l="1"/>
  <c r="V426" i="3" s="1"/>
  <c r="U426" i="3"/>
  <c r="P425" i="3"/>
  <c r="I426" i="3" s="1"/>
  <c r="M426" i="3" s="1"/>
  <c r="L426" i="3" l="1"/>
  <c r="K426" i="3"/>
  <c r="J426" i="3"/>
  <c r="N426" i="3"/>
  <c r="O426" i="3"/>
  <c r="AB426" i="3"/>
  <c r="Z426" i="3"/>
  <c r="X426" i="3"/>
  <c r="W426" i="3"/>
  <c r="Y426" i="3"/>
  <c r="AA426" i="3"/>
  <c r="P426" i="3" l="1"/>
  <c r="I427" i="3" s="1"/>
  <c r="L427" i="3" s="1"/>
  <c r="AC426" i="3"/>
  <c r="V427" i="3" s="1"/>
  <c r="U427" i="3"/>
  <c r="J427" i="3" l="1"/>
  <c r="K427" i="3"/>
  <c r="N427" i="3"/>
  <c r="M427" i="3"/>
  <c r="O427" i="3"/>
  <c r="AB427" i="3"/>
  <c r="Z427" i="3"/>
  <c r="X427" i="3"/>
  <c r="W427" i="3"/>
  <c r="AA427" i="3"/>
  <c r="Y427" i="3"/>
  <c r="AC427" i="3" l="1"/>
  <c r="V428" i="3" s="1"/>
  <c r="U428" i="3"/>
  <c r="P427" i="3"/>
  <c r="I428" i="3" s="1"/>
  <c r="N428" i="3" s="1"/>
  <c r="M428" i="3" l="1"/>
  <c r="L428" i="3"/>
  <c r="K428" i="3"/>
  <c r="J428" i="3"/>
  <c r="Z428" i="3"/>
  <c r="X428" i="3"/>
  <c r="W428" i="3"/>
  <c r="Y428" i="3"/>
  <c r="AA428" i="3"/>
  <c r="O428" i="3"/>
  <c r="AB428" i="3"/>
  <c r="AC428" i="3" l="1"/>
  <c r="V429" i="3" s="1"/>
  <c r="U429" i="3"/>
  <c r="AA429" i="3" s="1"/>
  <c r="P428" i="3"/>
  <c r="I429" i="3" s="1"/>
  <c r="L429" i="3" s="1"/>
  <c r="Y429" i="3" l="1"/>
  <c r="M429" i="3"/>
  <c r="J429" i="3"/>
  <c r="K429" i="3"/>
  <c r="N429" i="3"/>
  <c r="W429" i="3"/>
  <c r="X429" i="3"/>
  <c r="Z429" i="3"/>
  <c r="O429" i="3"/>
  <c r="AB429" i="3"/>
  <c r="P429" i="3" l="1"/>
  <c r="I430" i="3" s="1"/>
  <c r="M430" i="3" s="1"/>
  <c r="AC429" i="3"/>
  <c r="V430" i="3" s="1"/>
  <c r="L430" i="3" l="1"/>
  <c r="N430" i="3"/>
  <c r="J430" i="3"/>
  <c r="K430" i="3"/>
  <c r="U430" i="3"/>
  <c r="O430" i="3" l="1"/>
  <c r="AB430" i="3"/>
  <c r="Y430" i="3"/>
  <c r="X430" i="3"/>
  <c r="Z430" i="3"/>
  <c r="W430" i="3"/>
  <c r="AA430" i="3"/>
  <c r="AC430" i="3" l="1"/>
  <c r="V431" i="3" s="1"/>
  <c r="U431" i="3"/>
  <c r="P430" i="3"/>
  <c r="I431" i="3" s="1"/>
  <c r="L431" i="3" s="1"/>
  <c r="Y431" i="3" l="1"/>
  <c r="M431" i="3"/>
  <c r="J431" i="3"/>
  <c r="K431" i="3"/>
  <c r="W431" i="3"/>
  <c r="Z431" i="3"/>
  <c r="X431" i="3"/>
  <c r="AA431" i="3"/>
  <c r="N431" i="3"/>
  <c r="O431" i="3"/>
  <c r="AB431" i="3"/>
  <c r="P431" i="3" l="1"/>
  <c r="I432" i="3" s="1"/>
  <c r="K432" i="3" s="1"/>
  <c r="AC431" i="3"/>
  <c r="V432" i="3" s="1"/>
  <c r="U432" i="3"/>
  <c r="M432" i="3"/>
  <c r="L432" i="3"/>
  <c r="N432" i="3"/>
  <c r="J432" i="3" l="1"/>
  <c r="AA432" i="3"/>
  <c r="Y432" i="3"/>
  <c r="X432" i="3"/>
  <c r="W432" i="3"/>
  <c r="Z432" i="3"/>
  <c r="O432" i="3"/>
  <c r="AB432" i="3"/>
  <c r="AC432" i="3" l="1"/>
  <c r="V433" i="3" s="1"/>
  <c r="P432" i="3"/>
  <c r="I433" i="3" s="1"/>
  <c r="U433" i="3" l="1"/>
  <c r="M433" i="3"/>
  <c r="J433" i="3"/>
  <c r="K433" i="3"/>
  <c r="L433" i="3"/>
  <c r="N433" i="3"/>
  <c r="O433" i="3" l="1"/>
  <c r="AB433" i="3"/>
  <c r="AA433" i="3"/>
  <c r="W433" i="3"/>
  <c r="X433" i="3"/>
  <c r="Z433" i="3"/>
  <c r="Y433" i="3"/>
  <c r="AC433" i="3" l="1"/>
  <c r="V434" i="3" s="1"/>
  <c r="U434" i="3"/>
  <c r="P433" i="3"/>
  <c r="I434" i="3" s="1"/>
  <c r="N434" i="3" s="1"/>
  <c r="AA434" i="3" l="1"/>
  <c r="M434" i="3"/>
  <c r="L434" i="3"/>
  <c r="K434" i="3"/>
  <c r="J434" i="3"/>
  <c r="O434" i="3"/>
  <c r="AB434" i="3"/>
  <c r="W434" i="3"/>
  <c r="Z434" i="3"/>
  <c r="X434" i="3"/>
  <c r="Y434" i="3"/>
  <c r="AC434" i="3" l="1"/>
  <c r="V435" i="3" s="1"/>
  <c r="U435" i="3"/>
  <c r="P434" i="3"/>
  <c r="I435" i="3" s="1"/>
  <c r="N435" i="3" s="1"/>
  <c r="M435" i="3" l="1"/>
  <c r="K435" i="3"/>
  <c r="J435" i="3"/>
  <c r="X435" i="3"/>
  <c r="W435" i="3"/>
  <c r="Z435" i="3"/>
  <c r="AA435" i="3"/>
  <c r="Y435" i="3"/>
  <c r="O435" i="3"/>
  <c r="AB435" i="3"/>
  <c r="L435" i="3"/>
  <c r="P435" i="3" l="1"/>
  <c r="I436" i="3" s="1"/>
  <c r="M436" i="3" s="1"/>
  <c r="AC435" i="3"/>
  <c r="V436" i="3" s="1"/>
  <c r="U436" i="3"/>
  <c r="AA436" i="3" l="1"/>
  <c r="J436" i="3"/>
  <c r="N436" i="3"/>
  <c r="K436" i="3"/>
  <c r="Y436" i="3"/>
  <c r="L436" i="3"/>
  <c r="O436" i="3"/>
  <c r="AB436" i="3"/>
  <c r="X436" i="3"/>
  <c r="Z436" i="3"/>
  <c r="W436" i="3"/>
  <c r="AC436" i="3" l="1"/>
  <c r="V437" i="3" s="1"/>
  <c r="U437" i="3"/>
  <c r="P436" i="3"/>
  <c r="I437" i="3" s="1"/>
  <c r="N437" i="3" s="1"/>
  <c r="L437" i="3" l="1"/>
  <c r="M437" i="3"/>
  <c r="K437" i="3"/>
  <c r="J437" i="3"/>
  <c r="AA437" i="3"/>
  <c r="Z437" i="3"/>
  <c r="W437" i="3"/>
  <c r="X437" i="3"/>
  <c r="Y437" i="3"/>
  <c r="O437" i="3"/>
  <c r="AB437" i="3"/>
  <c r="P437" i="3" l="1"/>
  <c r="I438" i="3" s="1"/>
  <c r="K438" i="3" s="1"/>
  <c r="AC437" i="3"/>
  <c r="V438" i="3" s="1"/>
  <c r="U438" i="3"/>
  <c r="L438" i="3" l="1"/>
  <c r="M438" i="3"/>
  <c r="N438" i="3"/>
  <c r="J438" i="3"/>
  <c r="Y438" i="3"/>
  <c r="W438" i="3"/>
  <c r="X438" i="3"/>
  <c r="Z438" i="3"/>
  <c r="AA438" i="3"/>
  <c r="O438" i="3"/>
  <c r="AB438" i="3"/>
  <c r="AC438" i="3" l="1"/>
  <c r="V439" i="3" s="1"/>
  <c r="U439" i="3"/>
  <c r="P438" i="3"/>
  <c r="I439" i="3" s="1"/>
  <c r="L439" i="3" s="1"/>
  <c r="J439" i="3" l="1"/>
  <c r="K439" i="3"/>
  <c r="N439" i="3"/>
  <c r="M439" i="3"/>
  <c r="Z439" i="3"/>
  <c r="W439" i="3"/>
  <c r="X439" i="3"/>
  <c r="Y439" i="3"/>
  <c r="AA439" i="3"/>
  <c r="O439" i="3"/>
  <c r="AB439" i="3"/>
  <c r="AC439" i="3" l="1"/>
  <c r="V440" i="3" s="1"/>
  <c r="P439" i="3"/>
  <c r="I440" i="3" s="1"/>
  <c r="K440" i="3" s="1"/>
  <c r="U440" i="3"/>
  <c r="M440" i="3" l="1"/>
  <c r="N440" i="3"/>
  <c r="L440" i="3"/>
  <c r="J440" i="3"/>
  <c r="Z440" i="3"/>
  <c r="X440" i="3"/>
  <c r="W440" i="3"/>
  <c r="AA440" i="3"/>
  <c r="Y440" i="3"/>
  <c r="O440" i="3"/>
  <c r="AB440" i="3"/>
  <c r="AC440" i="3" l="1"/>
  <c r="V441" i="3" s="1"/>
  <c r="U441" i="3"/>
  <c r="P440" i="3"/>
  <c r="I441" i="3" s="1"/>
  <c r="M441" i="3" s="1"/>
  <c r="AB441" i="3" l="1"/>
  <c r="L441" i="3"/>
  <c r="O441" i="3"/>
  <c r="J441" i="3"/>
  <c r="K441" i="3"/>
  <c r="N441" i="3"/>
  <c r="Y441" i="3"/>
  <c r="Z441" i="3"/>
  <c r="W441" i="3"/>
  <c r="X441" i="3"/>
  <c r="AA441" i="3"/>
  <c r="P441" i="3" l="1"/>
  <c r="I442" i="3" s="1"/>
  <c r="K442" i="3" s="1"/>
  <c r="AC441" i="3"/>
  <c r="V442" i="3" s="1"/>
  <c r="U442" i="3"/>
  <c r="L442" i="3"/>
  <c r="M442" i="3"/>
  <c r="N442" i="3" l="1"/>
  <c r="J442" i="3"/>
  <c r="Z442" i="3"/>
  <c r="X442" i="3"/>
  <c r="W442" i="3"/>
  <c r="Y442" i="3"/>
  <c r="AA442" i="3"/>
  <c r="O442" i="3"/>
  <c r="AB442" i="3"/>
  <c r="AC442" i="3" l="1"/>
  <c r="V443" i="3" s="1"/>
  <c r="U443" i="3"/>
  <c r="P442" i="3"/>
  <c r="I443" i="3" s="1"/>
  <c r="L443" i="3" s="1"/>
  <c r="W443" i="3" l="1"/>
  <c r="M443" i="3"/>
  <c r="N443" i="3"/>
  <c r="O443" i="3"/>
  <c r="K443" i="3"/>
  <c r="J443" i="3"/>
  <c r="X443" i="3" l="1"/>
  <c r="AB443" i="3"/>
  <c r="Y443" i="3"/>
  <c r="Z443" i="3"/>
  <c r="AA443" i="3"/>
  <c r="P443" i="3"/>
  <c r="I444" i="3" s="1"/>
  <c r="M444" i="3" s="1"/>
  <c r="U444" i="3"/>
  <c r="AC443" i="3" l="1"/>
  <c r="V444" i="3" s="1"/>
  <c r="N444" i="3"/>
  <c r="K444" i="3"/>
  <c r="J444" i="3"/>
  <c r="L444" i="3"/>
  <c r="O444" i="3"/>
  <c r="W444" i="3" l="1"/>
  <c r="AB444" i="3"/>
  <c r="Y444" i="3"/>
  <c r="AA444" i="3"/>
  <c r="Z444" i="3"/>
  <c r="X444" i="3"/>
  <c r="U445" i="3"/>
  <c r="P444" i="3"/>
  <c r="I445" i="3" s="1"/>
  <c r="AC444" i="3" l="1"/>
  <c r="V445" i="3" s="1"/>
  <c r="O445" i="3"/>
  <c r="K445" i="3"/>
  <c r="J445" i="3"/>
  <c r="M445" i="3"/>
  <c r="N445" i="3"/>
  <c r="L445" i="3"/>
  <c r="AA445" i="3" l="1"/>
  <c r="AB445" i="3"/>
  <c r="Y445" i="3"/>
  <c r="W445" i="3"/>
  <c r="Z445" i="3"/>
  <c r="X445" i="3"/>
  <c r="P445" i="3"/>
  <c r="I446" i="3" s="1"/>
  <c r="K446" i="3" s="1"/>
  <c r="U446" i="3"/>
  <c r="AC445" i="3" l="1"/>
  <c r="V446" i="3" s="1"/>
  <c r="L446" i="3"/>
  <c r="M446" i="3"/>
  <c r="N446" i="3"/>
  <c r="J446" i="3"/>
  <c r="O446" i="3"/>
  <c r="Z446" i="3" l="1"/>
  <c r="AB446" i="3"/>
  <c r="AA446" i="3"/>
  <c r="Y446" i="3"/>
  <c r="X446" i="3"/>
  <c r="W446" i="3"/>
  <c r="U447" i="3"/>
  <c r="P446" i="3"/>
  <c r="I447" i="3" s="1"/>
  <c r="AC446" i="3" l="1"/>
  <c r="V447" i="3" s="1"/>
  <c r="J447" i="3"/>
  <c r="K447" i="3"/>
  <c r="N447" i="3"/>
  <c r="M447" i="3"/>
  <c r="L447" i="3"/>
  <c r="O447" i="3"/>
  <c r="Y447" i="3" l="1"/>
  <c r="AB447" i="3"/>
  <c r="AA447" i="3"/>
  <c r="Z447" i="3"/>
  <c r="W447" i="3"/>
  <c r="X447" i="3"/>
  <c r="P447" i="3"/>
  <c r="I448" i="3" s="1"/>
  <c r="J448" i="3" s="1"/>
  <c r="U448" i="3"/>
  <c r="AC447" i="3" l="1"/>
  <c r="V448" i="3" s="1"/>
  <c r="L448" i="3"/>
  <c r="M448" i="3"/>
  <c r="N448" i="3"/>
  <c r="K448" i="3"/>
  <c r="O448" i="3"/>
  <c r="W448" i="3" l="1"/>
  <c r="AB448" i="3"/>
  <c r="AA448" i="3"/>
  <c r="Y448" i="3"/>
  <c r="Z448" i="3"/>
  <c r="X448" i="3"/>
  <c r="U449" i="3"/>
  <c r="P448" i="3"/>
  <c r="I449" i="3" s="1"/>
  <c r="M449" i="3" s="1"/>
  <c r="AC448" i="3" l="1"/>
  <c r="V449" i="3" s="1"/>
  <c r="N449" i="3"/>
  <c r="L449" i="3"/>
  <c r="O449" i="3"/>
  <c r="J449" i="3"/>
  <c r="K449" i="3"/>
  <c r="AA449" i="3" l="1"/>
  <c r="X449" i="3"/>
  <c r="W449" i="3"/>
  <c r="AB449" i="3"/>
  <c r="Z449" i="3"/>
  <c r="Y449" i="3"/>
  <c r="P449" i="3"/>
  <c r="I450" i="3" s="1"/>
  <c r="N450" i="3" s="1"/>
  <c r="U450" i="3"/>
  <c r="AC449" i="3" l="1"/>
  <c r="V450" i="3" s="1"/>
  <c r="Y450" i="3" s="1"/>
  <c r="J450" i="3"/>
  <c r="L450" i="3"/>
  <c r="K450" i="3"/>
  <c r="M450" i="3"/>
  <c r="O450" i="3"/>
  <c r="AA450" i="3" l="1"/>
  <c r="X450" i="3"/>
  <c r="Z450" i="3"/>
  <c r="AB450" i="3"/>
  <c r="P450" i="3"/>
  <c r="I451" i="3" s="1"/>
  <c r="N451" i="3" s="1"/>
  <c r="W450" i="3" l="1"/>
  <c r="AC450" i="3" s="1"/>
  <c r="V451" i="3" s="1"/>
  <c r="L451" i="3"/>
  <c r="M451" i="3"/>
  <c r="K451" i="3"/>
  <c r="J451" i="3"/>
  <c r="U451" i="3"/>
  <c r="AB451" i="3" l="1"/>
  <c r="Y451" i="3"/>
  <c r="O451" i="3"/>
  <c r="P451" i="3" s="1"/>
  <c r="I452" i="3" s="1"/>
  <c r="W451" i="3" l="1"/>
  <c r="X451" i="3"/>
  <c r="Z451" i="3"/>
  <c r="AA451" i="3"/>
  <c r="U452" i="3"/>
  <c r="K452" i="3"/>
  <c r="J452" i="3"/>
  <c r="L452" i="3"/>
  <c r="M452" i="3"/>
  <c r="N452" i="3"/>
  <c r="AC451" i="3" l="1"/>
  <c r="V452" i="3" s="1"/>
  <c r="O452" i="3"/>
  <c r="AA452" i="3" l="1"/>
  <c r="AB452" i="3"/>
  <c r="Z452" i="3"/>
  <c r="W452" i="3"/>
  <c r="Y452" i="3"/>
  <c r="P452" i="3"/>
  <c r="I453" i="3" s="1"/>
  <c r="L453" i="3" s="1"/>
  <c r="X452" i="3" l="1"/>
  <c r="AC452" i="3" s="1"/>
  <c r="V453" i="3" s="1"/>
  <c r="N453" i="3"/>
  <c r="J453" i="3"/>
  <c r="K453" i="3"/>
  <c r="M453" i="3"/>
  <c r="U453" i="3"/>
  <c r="AA453" i="3" l="1"/>
  <c r="X453" i="3"/>
  <c r="W453" i="3"/>
  <c r="Z453" i="3"/>
  <c r="Y453" i="3"/>
  <c r="O453" i="3"/>
  <c r="AB453" i="3"/>
  <c r="AC453" i="3" l="1"/>
  <c r="V454" i="3" s="1"/>
  <c r="U454" i="3"/>
  <c r="P453" i="3"/>
  <c r="I454" i="3" s="1"/>
  <c r="M454" i="3" s="1"/>
  <c r="AA454" i="3" l="1"/>
  <c r="Y454" i="3"/>
  <c r="L454" i="3"/>
  <c r="N454" i="3"/>
  <c r="W454" i="3"/>
  <c r="X454" i="3"/>
  <c r="Z454" i="3"/>
  <c r="K454" i="3"/>
  <c r="J454" i="3"/>
  <c r="O454" i="3"/>
  <c r="AB454" i="3"/>
  <c r="P454" i="3" l="1"/>
  <c r="I455" i="3" s="1"/>
  <c r="M455" i="3" s="1"/>
  <c r="AC454" i="3"/>
  <c r="V455" i="3" s="1"/>
  <c r="K455" i="3" l="1"/>
  <c r="L455" i="3"/>
  <c r="J455" i="3"/>
  <c r="N455" i="3"/>
  <c r="U455" i="3"/>
  <c r="O455" i="3" l="1"/>
  <c r="AB455" i="3"/>
  <c r="AA455" i="3"/>
  <c r="X455" i="3"/>
  <c r="Z455" i="3"/>
  <c r="W455" i="3"/>
  <c r="Y455" i="3"/>
  <c r="AC455" i="3" l="1"/>
  <c r="V456" i="3" s="1"/>
  <c r="U456" i="3"/>
  <c r="P455" i="3"/>
  <c r="I456" i="3" s="1"/>
  <c r="N456" i="3" s="1"/>
  <c r="L456" i="3" l="1"/>
  <c r="K456" i="3"/>
  <c r="J456" i="3"/>
  <c r="M456" i="3"/>
  <c r="X456" i="3"/>
  <c r="W456" i="3"/>
  <c r="Z456" i="3"/>
  <c r="AA456" i="3"/>
  <c r="O456" i="3"/>
  <c r="AB456" i="3"/>
  <c r="Y456" i="3"/>
  <c r="AC456" i="3" l="1"/>
  <c r="V457" i="3" s="1"/>
  <c r="U457" i="3"/>
  <c r="P456" i="3"/>
  <c r="I457" i="3" s="1"/>
  <c r="AA457" i="3" l="1"/>
  <c r="Y457" i="3"/>
  <c r="J457" i="3"/>
  <c r="K457" i="3"/>
  <c r="L457" i="3"/>
  <c r="M457" i="3"/>
  <c r="N457" i="3"/>
  <c r="O457" i="3"/>
  <c r="AB457" i="3"/>
  <c r="Z457" i="3"/>
  <c r="X457" i="3"/>
  <c r="W457" i="3"/>
  <c r="AC457" i="3" l="1"/>
  <c r="V458" i="3" s="1"/>
  <c r="U458" i="3"/>
  <c r="P457" i="3"/>
  <c r="I458" i="3" s="1"/>
  <c r="AA458" i="3" l="1"/>
  <c r="Y458" i="3"/>
  <c r="M458" i="3"/>
  <c r="J458" i="3"/>
  <c r="K458" i="3"/>
  <c r="W458" i="3"/>
  <c r="X458" i="3"/>
  <c r="Z458" i="3"/>
  <c r="L458" i="3"/>
  <c r="O458" i="3"/>
  <c r="AB458" i="3"/>
  <c r="N458" i="3"/>
  <c r="AC458" i="3" l="1"/>
  <c r="V459" i="3" s="1"/>
  <c r="P458" i="3"/>
  <c r="I459" i="3" s="1"/>
  <c r="M459" i="3" s="1"/>
  <c r="U459" i="3"/>
  <c r="AA459" i="3" l="1"/>
  <c r="K459" i="3"/>
  <c r="J459" i="3"/>
  <c r="AB459" i="3"/>
  <c r="O459" i="3"/>
  <c r="Y459" i="3"/>
  <c r="L459" i="3"/>
  <c r="N459" i="3"/>
  <c r="Z459" i="3"/>
  <c r="X459" i="3"/>
  <c r="W459" i="3"/>
  <c r="AC459" i="3" l="1"/>
  <c r="V460" i="3" s="1"/>
  <c r="P459" i="3"/>
  <c r="I460" i="3" s="1"/>
  <c r="M460" i="3" s="1"/>
  <c r="U460" i="3"/>
  <c r="N460" i="3" l="1"/>
  <c r="K460" i="3"/>
  <c r="J460" i="3"/>
  <c r="L460" i="3"/>
  <c r="Z460" i="3"/>
  <c r="AA460" i="3"/>
  <c r="Y460" i="3"/>
  <c r="W460" i="3"/>
  <c r="X460" i="3"/>
  <c r="O460" i="3"/>
  <c r="AB460" i="3"/>
  <c r="P460" i="3" l="1"/>
  <c r="I461" i="3" s="1"/>
  <c r="M461" i="3" s="1"/>
  <c r="AC460" i="3"/>
  <c r="V461" i="3" s="1"/>
  <c r="U461" i="3" l="1"/>
  <c r="N461" i="3"/>
  <c r="J461" i="3"/>
  <c r="K461" i="3"/>
  <c r="L461" i="3"/>
  <c r="AA461" i="3" l="1"/>
  <c r="X461" i="3"/>
  <c r="Z461" i="3"/>
  <c r="W461" i="3"/>
  <c r="Y461" i="3"/>
  <c r="O461" i="3"/>
  <c r="AB461" i="3"/>
  <c r="AC461" i="3" l="1"/>
  <c r="V462" i="3" s="1"/>
  <c r="U462" i="3"/>
  <c r="P461" i="3"/>
  <c r="I462" i="3" s="1"/>
  <c r="M462" i="3" s="1"/>
  <c r="Y462" i="3" l="1"/>
  <c r="L462" i="3"/>
  <c r="W462" i="3"/>
  <c r="Z462" i="3"/>
  <c r="X462" i="3"/>
  <c r="O462" i="3"/>
  <c r="AB462" i="3"/>
  <c r="N462" i="3"/>
  <c r="J462" i="3"/>
  <c r="K462" i="3"/>
  <c r="AA462" i="3"/>
  <c r="P462" i="3" l="1"/>
  <c r="I463" i="3" s="1"/>
  <c r="J463" i="3" s="1"/>
  <c r="AC462" i="3"/>
  <c r="V463" i="3" s="1"/>
  <c r="U463" i="3"/>
  <c r="N463" i="3" l="1"/>
  <c r="AA463" i="3"/>
  <c r="M463" i="3"/>
  <c r="L463" i="3"/>
  <c r="K463" i="3"/>
  <c r="O463" i="3"/>
  <c r="AB463" i="3"/>
  <c r="Y463" i="3"/>
  <c r="X463" i="3"/>
  <c r="Z463" i="3"/>
  <c r="W463" i="3"/>
  <c r="AC463" i="3" l="1"/>
  <c r="V464" i="3" s="1"/>
  <c r="U464" i="3"/>
  <c r="P463" i="3"/>
  <c r="I464" i="3" s="1"/>
  <c r="N464" i="3" s="1"/>
  <c r="Y464" i="3" l="1"/>
  <c r="AA464" i="3"/>
  <c r="L464" i="3"/>
  <c r="M464" i="3"/>
  <c r="O464" i="3"/>
  <c r="AB464" i="3"/>
  <c r="J464" i="3"/>
  <c r="K464" i="3"/>
  <c r="W464" i="3"/>
  <c r="Z464" i="3"/>
  <c r="X464" i="3"/>
  <c r="P464" i="3" l="1"/>
  <c r="I465" i="3" s="1"/>
  <c r="N465" i="3" s="1"/>
  <c r="AC464" i="3"/>
  <c r="V465" i="3" s="1"/>
  <c r="U465" i="3"/>
  <c r="M465" i="3" l="1"/>
  <c r="Y465" i="3"/>
  <c r="L465" i="3"/>
  <c r="K465" i="3"/>
  <c r="J465" i="3"/>
  <c r="AA465" i="3"/>
  <c r="O465" i="3"/>
  <c r="AB465" i="3"/>
  <c r="Z465" i="3"/>
  <c r="W465" i="3"/>
  <c r="X465" i="3"/>
  <c r="AC465" i="3" l="1"/>
  <c r="V466" i="3" s="1"/>
  <c r="U466" i="3"/>
  <c r="P465" i="3"/>
  <c r="I466" i="3" s="1"/>
  <c r="AA466" i="3" l="1"/>
  <c r="Y466" i="3"/>
  <c r="N466" i="3"/>
  <c r="K466" i="3"/>
  <c r="J466" i="3"/>
  <c r="L466" i="3"/>
  <c r="Z466" i="3"/>
  <c r="W466" i="3"/>
  <c r="X466" i="3"/>
  <c r="M466" i="3"/>
  <c r="O466" i="3"/>
  <c r="AB466" i="3"/>
  <c r="AC466" i="3" l="1"/>
  <c r="V467" i="3" s="1"/>
  <c r="U467" i="3"/>
  <c r="P466" i="3"/>
  <c r="I467" i="3" s="1"/>
  <c r="M467" i="3" s="1"/>
  <c r="Y467" i="3" l="1"/>
  <c r="AA467" i="3"/>
  <c r="L467" i="3"/>
  <c r="J467" i="3"/>
  <c r="K467" i="3"/>
  <c r="O467" i="3"/>
  <c r="AB467" i="3"/>
  <c r="N467" i="3"/>
  <c r="W467" i="3"/>
  <c r="X467" i="3"/>
  <c r="Z467" i="3"/>
  <c r="P467" i="3" l="1"/>
  <c r="I468" i="3" s="1"/>
  <c r="M468" i="3" s="1"/>
  <c r="AC467" i="3"/>
  <c r="V468" i="3" s="1"/>
  <c r="U468" i="3"/>
  <c r="N468" i="3" l="1"/>
  <c r="J468" i="3"/>
  <c r="K468" i="3"/>
  <c r="L468" i="3"/>
  <c r="W468" i="3"/>
  <c r="Z468" i="3"/>
  <c r="X468" i="3"/>
  <c r="AA468" i="3"/>
  <c r="Y468" i="3"/>
  <c r="O468" i="3"/>
  <c r="AB468" i="3"/>
  <c r="AC468" i="3" l="1"/>
  <c r="V469" i="3" s="1"/>
  <c r="U469" i="3"/>
  <c r="P468" i="3"/>
  <c r="I469" i="3" s="1"/>
  <c r="M469" i="3" s="1"/>
  <c r="Y469" i="3" l="1"/>
  <c r="AB469" i="3"/>
  <c r="O469" i="3"/>
  <c r="J469" i="3"/>
  <c r="K469" i="3"/>
  <c r="L469" i="3"/>
  <c r="N469" i="3"/>
  <c r="X469" i="3"/>
  <c r="W469" i="3"/>
  <c r="Z469" i="3"/>
  <c r="AA469" i="3"/>
  <c r="P469" i="3" l="1"/>
  <c r="I470" i="3" s="1"/>
  <c r="J470" i="3" s="1"/>
  <c r="AC469" i="3"/>
  <c r="V470" i="3" s="1"/>
  <c r="U470" i="3"/>
  <c r="N470" i="3" l="1"/>
  <c r="L470" i="3"/>
  <c r="M470" i="3"/>
  <c r="K470" i="3"/>
  <c r="W470" i="3"/>
  <c r="Z470" i="3"/>
  <c r="X470" i="3"/>
  <c r="AA470" i="3"/>
  <c r="O470" i="3"/>
  <c r="AB470" i="3"/>
  <c r="Y470" i="3"/>
  <c r="AC470" i="3" l="1"/>
  <c r="V471" i="3" s="1"/>
  <c r="U471" i="3"/>
  <c r="P470" i="3"/>
  <c r="I471" i="3" s="1"/>
  <c r="Y471" i="3" l="1"/>
  <c r="AA471" i="3"/>
  <c r="K471" i="3"/>
  <c r="J471" i="3"/>
  <c r="L471" i="3"/>
  <c r="M471" i="3"/>
  <c r="N471" i="3"/>
  <c r="W471" i="3"/>
  <c r="Z471" i="3"/>
  <c r="X471" i="3"/>
  <c r="O471" i="3"/>
  <c r="AB471" i="3"/>
  <c r="P471" i="3" l="1"/>
  <c r="I472" i="3" s="1"/>
  <c r="J472" i="3" s="1"/>
  <c r="AC471" i="3"/>
  <c r="V472" i="3" s="1"/>
  <c r="L472" i="3" l="1"/>
  <c r="N472" i="3"/>
  <c r="M472" i="3"/>
  <c r="K472" i="3"/>
  <c r="U472" i="3"/>
  <c r="W472" i="3" l="1"/>
  <c r="Z472" i="3"/>
  <c r="X472" i="3"/>
  <c r="Y472" i="3"/>
  <c r="AA472" i="3"/>
  <c r="O472" i="3"/>
  <c r="AB472" i="3"/>
  <c r="AC472" i="3" l="1"/>
  <c r="V473" i="3" s="1"/>
  <c r="U473" i="3"/>
  <c r="P472" i="3"/>
  <c r="I473" i="3" s="1"/>
  <c r="L473" i="3" s="1"/>
  <c r="M473" i="3" l="1"/>
  <c r="N473" i="3"/>
  <c r="W473" i="3"/>
  <c r="X473" i="3"/>
  <c r="Z473" i="3"/>
  <c r="Y473" i="3"/>
  <c r="AA473" i="3"/>
  <c r="J473" i="3"/>
  <c r="K473" i="3"/>
  <c r="O473" i="3"/>
  <c r="AB473" i="3"/>
  <c r="P473" i="3" l="1"/>
  <c r="I474" i="3" s="1"/>
  <c r="M474" i="3" s="1"/>
  <c r="AC473" i="3"/>
  <c r="V474" i="3" s="1"/>
  <c r="U474" i="3"/>
  <c r="L474" i="3" l="1"/>
  <c r="J474" i="3"/>
  <c r="Y474" i="3"/>
  <c r="K474" i="3"/>
  <c r="N474" i="3"/>
  <c r="O474" i="3"/>
  <c r="AB474" i="3"/>
  <c r="X474" i="3"/>
  <c r="W474" i="3"/>
  <c r="Z474" i="3"/>
  <c r="AA474" i="3"/>
  <c r="AC474" i="3" l="1"/>
  <c r="V475" i="3" s="1"/>
  <c r="U475" i="3"/>
  <c r="P474" i="3"/>
  <c r="I475" i="3" s="1"/>
  <c r="L475" i="3" s="1"/>
  <c r="Y475" i="3" l="1"/>
  <c r="M475" i="3"/>
  <c r="N475" i="3"/>
  <c r="J475" i="3"/>
  <c r="K475" i="3"/>
  <c r="W475" i="3"/>
  <c r="X475" i="3"/>
  <c r="Z475" i="3"/>
  <c r="AA475" i="3"/>
  <c r="O475" i="3"/>
  <c r="AB475" i="3"/>
  <c r="P475" i="3" l="1"/>
  <c r="I476" i="3" s="1"/>
  <c r="K476" i="3" s="1"/>
  <c r="AC475" i="3"/>
  <c r="V476" i="3" s="1"/>
  <c r="U476" i="3"/>
  <c r="AA476" i="3" l="1"/>
  <c r="M476" i="3"/>
  <c r="L476" i="3"/>
  <c r="N476" i="3"/>
  <c r="AB476" i="3"/>
  <c r="J476" i="3"/>
  <c r="Y476" i="3"/>
  <c r="X476" i="3"/>
  <c r="W476" i="3"/>
  <c r="Z476" i="3"/>
  <c r="O476" i="3"/>
  <c r="AC476" i="3" l="1"/>
  <c r="V477" i="3" s="1"/>
  <c r="U477" i="3"/>
  <c r="P476" i="3"/>
  <c r="I477" i="3" s="1"/>
  <c r="M477" i="3" s="1"/>
  <c r="AA477" i="3" l="1"/>
  <c r="Y477" i="3"/>
  <c r="J477" i="3"/>
  <c r="K477" i="3"/>
  <c r="N477" i="3"/>
  <c r="W477" i="3"/>
  <c r="Z477" i="3"/>
  <c r="X477" i="3"/>
  <c r="L477" i="3"/>
  <c r="O477" i="3"/>
  <c r="AB477" i="3"/>
  <c r="P477" i="3" l="1"/>
  <c r="I478" i="3" s="1"/>
  <c r="J478" i="3" s="1"/>
  <c r="AC477" i="3"/>
  <c r="V478" i="3" s="1"/>
  <c r="U478" i="3"/>
  <c r="L478" i="3" l="1"/>
  <c r="Y478" i="3"/>
  <c r="N478" i="3"/>
  <c r="M478" i="3"/>
  <c r="K478" i="3"/>
  <c r="X478" i="3"/>
  <c r="Z478" i="3"/>
  <c r="AA478" i="3"/>
  <c r="W478" i="3"/>
  <c r="O478" i="3"/>
  <c r="AB478" i="3"/>
  <c r="P478" i="3" l="1"/>
  <c r="I479" i="3" s="1"/>
  <c r="M479" i="3" s="1"/>
  <c r="AC478" i="3"/>
  <c r="V479" i="3" s="1"/>
  <c r="K479" i="3" l="1"/>
  <c r="J479" i="3"/>
  <c r="U479" i="3"/>
  <c r="N479" i="3"/>
  <c r="L479" i="3"/>
  <c r="O479" i="3" l="1"/>
  <c r="AB479" i="3"/>
  <c r="W479" i="3"/>
  <c r="Z479" i="3"/>
  <c r="X479" i="3"/>
  <c r="Y479" i="3"/>
  <c r="AA479" i="3"/>
  <c r="AC479" i="3" l="1"/>
  <c r="V480" i="3" s="1"/>
  <c r="U480" i="3"/>
  <c r="P479" i="3"/>
  <c r="I480" i="3" s="1"/>
  <c r="Y480" i="3" l="1"/>
  <c r="AA480" i="3"/>
  <c r="L480" i="3"/>
  <c r="K480" i="3"/>
  <c r="J480" i="3"/>
  <c r="N480" i="3"/>
  <c r="M480" i="3"/>
  <c r="X480" i="3"/>
  <c r="Z480" i="3"/>
  <c r="W480" i="3"/>
  <c r="O480" i="3"/>
  <c r="AB480" i="3"/>
  <c r="P480" i="3" l="1"/>
  <c r="I481" i="3" s="1"/>
  <c r="K481" i="3" s="1"/>
  <c r="AC480" i="3"/>
  <c r="V481" i="3" s="1"/>
  <c r="N481" i="3" l="1"/>
  <c r="L481" i="3"/>
  <c r="M481" i="3"/>
  <c r="J481" i="3"/>
  <c r="U481" i="3"/>
  <c r="X481" i="3" l="1"/>
  <c r="Z481" i="3"/>
  <c r="W481" i="3"/>
  <c r="Y481" i="3"/>
  <c r="AA481" i="3"/>
  <c r="O481" i="3"/>
  <c r="AB481" i="3"/>
  <c r="AC481" i="3" l="1"/>
  <c r="V482" i="3" s="1"/>
  <c r="U482" i="3"/>
  <c r="P481" i="3"/>
  <c r="I482" i="3" s="1"/>
  <c r="N482" i="3" s="1"/>
  <c r="Y482" i="3" l="1"/>
  <c r="L482" i="3"/>
  <c r="J482" i="3"/>
  <c r="K482" i="3"/>
  <c r="M482" i="3"/>
  <c r="AB482" i="3"/>
  <c r="Z482" i="3"/>
  <c r="W482" i="3"/>
  <c r="X482" i="3"/>
  <c r="AA482" i="3"/>
  <c r="O482" i="3"/>
  <c r="P482" i="3" l="1"/>
  <c r="I483" i="3" s="1"/>
  <c r="K483" i="3" s="1"/>
  <c r="AC482" i="3"/>
  <c r="V483" i="3" s="1"/>
  <c r="U483" i="3"/>
  <c r="L483" i="3" l="1"/>
  <c r="M483" i="3"/>
  <c r="N483" i="3"/>
  <c r="J483" i="3"/>
  <c r="W483" i="3"/>
  <c r="X483" i="3"/>
  <c r="Z483" i="3"/>
  <c r="AA483" i="3"/>
  <c r="Y483" i="3"/>
  <c r="O483" i="3"/>
  <c r="AB483" i="3"/>
  <c r="AC483" i="3" l="1"/>
  <c r="V484" i="3" s="1"/>
  <c r="U484" i="3"/>
  <c r="P483" i="3"/>
  <c r="I484" i="3" s="1"/>
  <c r="N484" i="3" s="1"/>
  <c r="O484" i="3" l="1"/>
  <c r="AB484" i="3"/>
  <c r="J484" i="3"/>
  <c r="K484" i="3"/>
  <c r="M484" i="3"/>
  <c r="L484" i="3"/>
  <c r="Z484" i="3"/>
  <c r="W484" i="3"/>
  <c r="X484" i="3"/>
  <c r="Y484" i="3"/>
  <c r="AA484" i="3"/>
  <c r="P484" i="3" l="1"/>
  <c r="I485" i="3" s="1"/>
  <c r="N485" i="3" s="1"/>
  <c r="AC484" i="3"/>
  <c r="V485" i="3" s="1"/>
  <c r="U485" i="3"/>
  <c r="L485" i="3" l="1"/>
  <c r="J485" i="3"/>
  <c r="K485" i="3"/>
  <c r="M485" i="3"/>
  <c r="AA485" i="3"/>
  <c r="W485" i="3"/>
  <c r="Z485" i="3"/>
  <c r="X485" i="3"/>
  <c r="Y485" i="3"/>
  <c r="O485" i="3"/>
  <c r="AB485" i="3"/>
  <c r="AC485" i="3" l="1"/>
  <c r="V486" i="3" s="1"/>
  <c r="U486" i="3"/>
  <c r="P485" i="3"/>
  <c r="I486" i="3" s="1"/>
  <c r="N486" i="3" s="1"/>
  <c r="AA486" i="3" l="1"/>
  <c r="L486" i="3"/>
  <c r="M486" i="3"/>
  <c r="K486" i="3"/>
  <c r="J486" i="3"/>
  <c r="X486" i="3"/>
  <c r="Z486" i="3"/>
  <c r="W486" i="3"/>
  <c r="Y486" i="3"/>
  <c r="O486" i="3"/>
  <c r="AB486" i="3"/>
  <c r="AC486" i="3" l="1"/>
  <c r="V487" i="3" s="1"/>
  <c r="U487" i="3"/>
  <c r="P486" i="3"/>
  <c r="I487" i="3" s="1"/>
  <c r="AA487" i="3" l="1"/>
  <c r="Y487" i="3"/>
  <c r="M487" i="3"/>
  <c r="J487" i="3"/>
  <c r="K487" i="3"/>
  <c r="O487" i="3"/>
  <c r="AB487" i="3"/>
  <c r="N487" i="3"/>
  <c r="X487" i="3"/>
  <c r="W487" i="3"/>
  <c r="Z487" i="3"/>
  <c r="L487" i="3"/>
  <c r="AC487" i="3" l="1"/>
  <c r="V488" i="3" s="1"/>
  <c r="U488" i="3"/>
  <c r="P487" i="3"/>
  <c r="I488" i="3" s="1"/>
  <c r="M488" i="3" s="1"/>
  <c r="K488" i="3" l="1"/>
  <c r="J488" i="3"/>
  <c r="L488" i="3"/>
  <c r="O488" i="3"/>
  <c r="AB488" i="3"/>
  <c r="X488" i="3"/>
  <c r="W488" i="3"/>
  <c r="Z488" i="3"/>
  <c r="Y488" i="3"/>
  <c r="AA488" i="3"/>
  <c r="N488" i="3"/>
  <c r="P488" i="3" l="1"/>
  <c r="I489" i="3" s="1"/>
  <c r="L489" i="3" s="1"/>
  <c r="AC488" i="3"/>
  <c r="V489" i="3" s="1"/>
  <c r="U489" i="3"/>
  <c r="M489" i="3" l="1"/>
  <c r="K489" i="3"/>
  <c r="J489" i="3"/>
  <c r="N489" i="3"/>
  <c r="X489" i="3"/>
  <c r="W489" i="3"/>
  <c r="Z489" i="3"/>
  <c r="AA489" i="3"/>
  <c r="Y489" i="3"/>
  <c r="O489" i="3"/>
  <c r="AB489" i="3"/>
  <c r="AC489" i="3" l="1"/>
  <c r="V490" i="3" s="1"/>
  <c r="U490" i="3"/>
  <c r="P489" i="3"/>
  <c r="I490" i="3" s="1"/>
  <c r="N490" i="3" s="1"/>
  <c r="M490" i="3" l="1"/>
  <c r="L490" i="3"/>
  <c r="X490" i="3"/>
  <c r="Z490" i="3"/>
  <c r="W490" i="3"/>
  <c r="AA490" i="3"/>
  <c r="Y490" i="3"/>
  <c r="J490" i="3"/>
  <c r="K490" i="3"/>
  <c r="O490" i="3"/>
  <c r="AB490" i="3"/>
  <c r="AC490" i="3" l="1"/>
  <c r="V491" i="3" s="1"/>
  <c r="P490" i="3"/>
  <c r="I491" i="3" s="1"/>
  <c r="M491" i="3" s="1"/>
  <c r="U491" i="3"/>
  <c r="Y491" i="3" l="1"/>
  <c r="L491" i="3"/>
  <c r="N491" i="3"/>
  <c r="J491" i="3"/>
  <c r="K491" i="3"/>
  <c r="AA491" i="3"/>
  <c r="Z491" i="3"/>
  <c r="W491" i="3"/>
  <c r="X491" i="3"/>
  <c r="O491" i="3"/>
  <c r="AB491" i="3"/>
  <c r="P491" i="3" l="1"/>
  <c r="I492" i="3" s="1"/>
  <c r="N492" i="3" s="1"/>
  <c r="AC491" i="3"/>
  <c r="V492" i="3" s="1"/>
  <c r="L492" i="3" l="1"/>
  <c r="U492" i="3"/>
  <c r="M492" i="3"/>
  <c r="J492" i="3"/>
  <c r="K492" i="3"/>
  <c r="W492" i="3" l="1"/>
  <c r="Z492" i="3"/>
  <c r="X492" i="3"/>
  <c r="AA492" i="3"/>
  <c r="Y492" i="3"/>
  <c r="O492" i="3"/>
  <c r="AB492" i="3"/>
  <c r="AC492" i="3" l="1"/>
  <c r="V493" i="3" s="1"/>
  <c r="U493" i="3"/>
  <c r="P492" i="3"/>
  <c r="I493" i="3" s="1"/>
  <c r="M493" i="3" s="1"/>
  <c r="O493" i="3" l="1"/>
  <c r="AB493" i="3"/>
  <c r="J493" i="3"/>
  <c r="K493" i="3"/>
  <c r="N493" i="3"/>
  <c r="L493" i="3"/>
  <c r="AA493" i="3"/>
  <c r="X493" i="3"/>
  <c r="W493" i="3"/>
  <c r="Z493" i="3"/>
  <c r="Y493" i="3"/>
  <c r="P493" i="3" l="1"/>
  <c r="I494" i="3" s="1"/>
  <c r="N494" i="3" s="1"/>
  <c r="AC493" i="3"/>
  <c r="V494" i="3" s="1"/>
  <c r="M494" i="3" l="1"/>
  <c r="L494" i="3"/>
  <c r="J494" i="3"/>
  <c r="K494" i="3"/>
  <c r="U494" i="3"/>
  <c r="O494" i="3" l="1"/>
  <c r="AB494" i="3"/>
  <c r="Y494" i="3"/>
  <c r="W494" i="3"/>
  <c r="X494" i="3"/>
  <c r="Z494" i="3"/>
  <c r="AA494" i="3"/>
  <c r="AC494" i="3" l="1"/>
  <c r="V495" i="3" s="1"/>
  <c r="U495" i="3"/>
  <c r="P494" i="3"/>
  <c r="I495" i="3" s="1"/>
  <c r="L495" i="3" l="1"/>
  <c r="J495" i="3"/>
  <c r="K495" i="3"/>
  <c r="O495" i="3"/>
  <c r="AB495" i="3"/>
  <c r="M495" i="3"/>
  <c r="N495" i="3"/>
  <c r="Y495" i="3"/>
  <c r="W495" i="3"/>
  <c r="X495" i="3"/>
  <c r="Z495" i="3"/>
  <c r="AA495" i="3"/>
  <c r="AC495" i="3" l="1"/>
  <c r="V496" i="3" s="1"/>
  <c r="U496" i="3"/>
  <c r="P495" i="3"/>
  <c r="I496" i="3" s="1"/>
  <c r="M496" i="3" s="1"/>
  <c r="L496" i="3" l="1"/>
  <c r="Y496" i="3"/>
  <c r="X496" i="3"/>
  <c r="W496" i="3"/>
  <c r="Z496" i="3"/>
  <c r="K496" i="3"/>
  <c r="J496" i="3"/>
  <c r="O496" i="3"/>
  <c r="AB496" i="3"/>
  <c r="AA496" i="3"/>
  <c r="N496" i="3"/>
  <c r="AC496" i="3" l="1"/>
  <c r="V497" i="3" s="1"/>
  <c r="U497" i="3"/>
  <c r="P496" i="3"/>
  <c r="I497" i="3" s="1"/>
  <c r="M497" i="3" s="1"/>
  <c r="Y497" i="3" l="1"/>
  <c r="AA497" i="3"/>
  <c r="N497" i="3"/>
  <c r="O497" i="3"/>
  <c r="AB497" i="3"/>
  <c r="L497" i="3"/>
  <c r="J497" i="3"/>
  <c r="K497" i="3"/>
  <c r="Z497" i="3"/>
  <c r="X497" i="3"/>
  <c r="W497" i="3"/>
  <c r="AC497" i="3" l="1"/>
  <c r="V498" i="3" s="1"/>
  <c r="P497" i="3"/>
  <c r="I498" i="3" s="1"/>
  <c r="N498" i="3" s="1"/>
  <c r="U498" i="3"/>
  <c r="L498" i="3" l="1"/>
  <c r="J498" i="3"/>
  <c r="K498" i="3"/>
  <c r="M498" i="3"/>
  <c r="Y498" i="3"/>
  <c r="Z498" i="3"/>
  <c r="W498" i="3"/>
  <c r="X498" i="3"/>
  <c r="AA498" i="3"/>
  <c r="O498" i="3"/>
  <c r="AB498" i="3"/>
  <c r="AC498" i="3" l="1"/>
  <c r="V499" i="3" s="1"/>
  <c r="U499" i="3"/>
  <c r="P498" i="3"/>
  <c r="I499" i="3" s="1"/>
  <c r="L499" i="3" s="1"/>
  <c r="AA499" i="3" l="1"/>
  <c r="Y499" i="3"/>
  <c r="N499" i="3"/>
  <c r="J499" i="3"/>
  <c r="K499" i="3"/>
  <c r="M499" i="3"/>
  <c r="Z499" i="3"/>
  <c r="X499" i="3"/>
  <c r="W499" i="3"/>
  <c r="O499" i="3"/>
  <c r="AB499" i="3"/>
  <c r="AC499" i="3" l="1"/>
  <c r="V500" i="3" s="1"/>
  <c r="P499" i="3"/>
  <c r="I500" i="3" s="1"/>
  <c r="M500" i="3" s="1"/>
  <c r="U500" i="3"/>
  <c r="AA500" i="3" l="1"/>
  <c r="N500" i="3"/>
  <c r="L500" i="3"/>
  <c r="K500" i="3"/>
  <c r="J500" i="3"/>
  <c r="Y500" i="3"/>
  <c r="X500" i="3"/>
  <c r="Z500" i="3"/>
  <c r="W500" i="3"/>
  <c r="O500" i="3"/>
  <c r="AB500" i="3"/>
  <c r="AC500" i="3" l="1"/>
  <c r="V501" i="3" s="1"/>
  <c r="P500" i="3"/>
  <c r="I501" i="3" s="1"/>
  <c r="M501" i="3" s="1"/>
  <c r="K501" i="3" l="1"/>
  <c r="J501" i="3"/>
  <c r="N501" i="3"/>
  <c r="L501" i="3"/>
  <c r="U501" i="3"/>
  <c r="O501" i="3" l="1"/>
  <c r="AB501" i="3"/>
  <c r="Z501" i="3"/>
  <c r="X501" i="3"/>
  <c r="W501" i="3"/>
  <c r="Y501" i="3"/>
  <c r="AA501" i="3"/>
  <c r="AC501" i="3" l="1"/>
  <c r="V502" i="3" s="1"/>
  <c r="U502" i="3"/>
  <c r="P501" i="3"/>
  <c r="I502" i="3" s="1"/>
  <c r="M502" i="3" s="1"/>
  <c r="AA502" i="3" l="1"/>
  <c r="Y502" i="3"/>
  <c r="N502" i="3"/>
  <c r="L502" i="3"/>
  <c r="O502" i="3"/>
  <c r="AB502" i="3"/>
  <c r="K502" i="3"/>
  <c r="J502" i="3"/>
  <c r="Z502" i="3"/>
  <c r="W502" i="3"/>
  <c r="X502" i="3"/>
  <c r="P502" i="3" l="1"/>
  <c r="I503" i="3" s="1"/>
  <c r="M503" i="3" s="1"/>
  <c r="AC502" i="3"/>
  <c r="V503" i="3" s="1"/>
  <c r="U503" i="3"/>
  <c r="J503" i="3" l="1"/>
  <c r="L503" i="3"/>
  <c r="K503" i="3"/>
  <c r="N503" i="3"/>
  <c r="Y503" i="3"/>
  <c r="W503" i="3"/>
  <c r="AA503" i="3"/>
  <c r="X503" i="3"/>
  <c r="Z503" i="3"/>
  <c r="O503" i="3"/>
  <c r="AB503" i="3"/>
  <c r="AC503" i="3" l="1"/>
  <c r="V504" i="3" s="1"/>
  <c r="P503" i="3"/>
  <c r="I504" i="3" s="1"/>
  <c r="J504" i="3" l="1"/>
  <c r="K504" i="3"/>
  <c r="L504" i="3"/>
  <c r="N504" i="3"/>
  <c r="M504" i="3"/>
  <c r="U504" i="3"/>
  <c r="X504" i="3" l="1"/>
  <c r="W504" i="3"/>
  <c r="Z504" i="3"/>
  <c r="AA504" i="3"/>
  <c r="Y504" i="3"/>
  <c r="O504" i="3"/>
  <c r="AB504" i="3"/>
  <c r="AC504" i="3" l="1"/>
  <c r="V505" i="3" s="1"/>
  <c r="U505" i="3"/>
  <c r="P504" i="3"/>
  <c r="I505" i="3" s="1"/>
  <c r="M505" i="3" l="1"/>
  <c r="K505" i="3"/>
  <c r="J505" i="3"/>
  <c r="N505" i="3"/>
  <c r="L505" i="3"/>
  <c r="O505" i="3"/>
  <c r="AB505" i="3"/>
  <c r="W505" i="3"/>
  <c r="X505" i="3"/>
  <c r="Y505" i="3"/>
  <c r="Z505" i="3"/>
  <c r="AA505" i="3"/>
  <c r="P505" i="3" l="1"/>
  <c r="I506" i="3" s="1"/>
  <c r="J506" i="3" s="1"/>
  <c r="AC505" i="3"/>
  <c r="V506" i="3" s="1"/>
  <c r="N506" i="3" l="1"/>
  <c r="L506" i="3"/>
  <c r="M506" i="3"/>
  <c r="K506" i="3"/>
  <c r="U506" i="3"/>
  <c r="O506" i="3" l="1"/>
  <c r="AB506" i="3"/>
  <c r="W506" i="3"/>
  <c r="Z506" i="3"/>
  <c r="AA506" i="3"/>
  <c r="X506" i="3"/>
  <c r="Y506" i="3"/>
  <c r="AC506" i="3" l="1"/>
  <c r="V507" i="3" s="1"/>
  <c r="U507" i="3"/>
  <c r="P506" i="3"/>
  <c r="I507" i="3" s="1"/>
  <c r="N507" i="3" s="1"/>
  <c r="AA507" i="3" l="1"/>
  <c r="L507" i="3"/>
  <c r="J507" i="3"/>
  <c r="K507" i="3"/>
  <c r="M507" i="3"/>
  <c r="Y507" i="3"/>
  <c r="W507" i="3"/>
  <c r="Z507" i="3"/>
  <c r="X507" i="3"/>
  <c r="O507" i="3"/>
  <c r="AB507" i="3"/>
  <c r="P507" i="3" l="1"/>
  <c r="I508" i="3" s="1"/>
  <c r="N508" i="3" s="1"/>
  <c r="AC507" i="3"/>
  <c r="V508" i="3" s="1"/>
  <c r="M508" i="3"/>
  <c r="O508" i="3" l="1"/>
  <c r="AB508" i="3"/>
  <c r="L508" i="3"/>
  <c r="K508" i="3"/>
  <c r="J508" i="3"/>
  <c r="Z508" i="3"/>
  <c r="W508" i="3"/>
  <c r="AA508" i="3"/>
  <c r="Y508" i="3"/>
  <c r="X508" i="3"/>
  <c r="P508" i="3" l="1"/>
  <c r="I509" i="3" s="1"/>
  <c r="N509" i="3" s="1"/>
  <c r="AC508" i="3"/>
  <c r="V509" i="3" s="1"/>
  <c r="W509" i="3" l="1"/>
  <c r="AB509" i="3"/>
  <c r="M509" i="3"/>
  <c r="J509" i="3"/>
  <c r="O509" i="3"/>
  <c r="L509" i="3"/>
  <c r="K509" i="3"/>
  <c r="AA509" i="3" l="1"/>
  <c r="Y509" i="3"/>
  <c r="X509" i="3"/>
  <c r="Z509" i="3"/>
  <c r="P509" i="3"/>
  <c r="I510" i="3" s="1"/>
  <c r="M510" i="3" s="1"/>
  <c r="AC509" i="3" l="1"/>
  <c r="V510" i="3" s="1"/>
  <c r="O510" i="3"/>
  <c r="N510" i="3"/>
  <c r="L510" i="3"/>
  <c r="J510" i="3"/>
  <c r="K510" i="3"/>
  <c r="W510" i="3" l="1"/>
  <c r="AB510" i="3"/>
  <c r="Z510" i="3"/>
  <c r="Y510" i="3"/>
  <c r="AA510" i="3"/>
  <c r="P510" i="3"/>
  <c r="I511" i="3" s="1"/>
  <c r="J511" i="3" s="1"/>
  <c r="X510" i="3"/>
  <c r="O511" i="3" l="1"/>
  <c r="AC510" i="3"/>
  <c r="V511" i="3" s="1"/>
  <c r="M511" i="3"/>
  <c r="L511" i="3"/>
  <c r="N511" i="3"/>
  <c r="K511" i="3"/>
  <c r="Y511" i="3" l="1"/>
  <c r="P511" i="3"/>
  <c r="I512" i="3" s="1"/>
  <c r="N512" i="3" s="1"/>
  <c r="AA511" i="3"/>
  <c r="X511" i="3"/>
  <c r="Z511" i="3"/>
  <c r="AB511" i="3"/>
  <c r="W511" i="3"/>
  <c r="K512" i="3" l="1"/>
  <c r="J512" i="3"/>
  <c r="M512" i="3"/>
  <c r="L512" i="3"/>
  <c r="O512" i="3"/>
  <c r="AC511" i="3"/>
  <c r="V512" i="3" s="1"/>
  <c r="AA512" i="3" l="1"/>
  <c r="P512" i="3"/>
  <c r="I513" i="3" s="1"/>
  <c r="J513" i="3" s="1"/>
  <c r="Y512" i="3"/>
  <c r="X512" i="3"/>
  <c r="AB512" i="3"/>
  <c r="W512" i="3"/>
  <c r="Z512" i="3"/>
  <c r="M513" i="3" l="1"/>
  <c r="L513" i="3"/>
  <c r="K513" i="3"/>
  <c r="N513" i="3"/>
  <c r="O513" i="3"/>
  <c r="AC512" i="3"/>
  <c r="V513" i="3" s="1"/>
  <c r="P513" i="3" l="1"/>
  <c r="I514" i="3" s="1"/>
  <c r="N514" i="3" s="1"/>
  <c r="X513" i="3"/>
  <c r="M514" i="3" l="1"/>
  <c r="L514" i="3"/>
  <c r="O514" i="3"/>
  <c r="J514" i="3"/>
  <c r="K514" i="3"/>
  <c r="Z513" i="3"/>
  <c r="AB513" i="3"/>
  <c r="AA513" i="3"/>
  <c r="Y513" i="3"/>
  <c r="W513" i="3"/>
  <c r="P514" i="3" l="1"/>
  <c r="I515" i="3" s="1"/>
  <c r="M515" i="3" s="1"/>
  <c r="AC513" i="3"/>
  <c r="V514" i="3" s="1"/>
  <c r="L515" i="3" l="1"/>
  <c r="O515" i="3"/>
  <c r="K515" i="3"/>
  <c r="N515" i="3"/>
  <c r="J515" i="3"/>
  <c r="X514" i="3"/>
  <c r="Z514" i="3"/>
  <c r="Y514" i="3"/>
  <c r="AB514" i="3"/>
  <c r="W514" i="3"/>
  <c r="AA514" i="3"/>
  <c r="P515" i="3" l="1"/>
  <c r="I516" i="3" s="1"/>
  <c r="O516" i="3" s="1"/>
  <c r="AC514" i="3"/>
  <c r="V515" i="3" s="1"/>
  <c r="K516" i="3" l="1"/>
  <c r="L516" i="3"/>
  <c r="N516" i="3"/>
  <c r="M516" i="3"/>
  <c r="J516" i="3"/>
  <c r="AA515" i="3"/>
  <c r="X515" i="3"/>
  <c r="Z515" i="3"/>
  <c r="Y515" i="3"/>
  <c r="AB515" i="3"/>
  <c r="W515" i="3"/>
  <c r="P516" i="3" l="1"/>
  <c r="I517" i="3" s="1"/>
  <c r="L517" i="3" s="1"/>
  <c r="AC515" i="3"/>
  <c r="V516" i="3" s="1"/>
  <c r="M517" i="3" l="1"/>
  <c r="N517" i="3"/>
  <c r="K517" i="3"/>
  <c r="J517" i="3"/>
  <c r="O517" i="3"/>
  <c r="P517" i="3" s="1"/>
  <c r="I518" i="3" s="1"/>
  <c r="M518" i="3" s="1"/>
  <c r="AB516" i="3"/>
  <c r="AA516" i="3"/>
  <c r="Z516" i="3"/>
  <c r="Y516" i="3"/>
  <c r="W516" i="3"/>
  <c r="X516" i="3"/>
  <c r="AC516" i="3" l="1"/>
  <c r="V517" i="3" s="1"/>
  <c r="J518" i="3"/>
  <c r="N518" i="3"/>
  <c r="O518" i="3"/>
  <c r="K518" i="3"/>
  <c r="L518" i="3"/>
  <c r="Y517" i="3" l="1"/>
  <c r="W517" i="3"/>
  <c r="Z517" i="3"/>
  <c r="AA517" i="3"/>
  <c r="X517" i="3"/>
  <c r="AB517" i="3"/>
  <c r="P518" i="3"/>
  <c r="I519" i="3" s="1"/>
  <c r="O519" i="3" s="1"/>
  <c r="AC517" i="3" l="1"/>
  <c r="V518" i="3" s="1"/>
  <c r="N519" i="3"/>
  <c r="L519" i="3"/>
  <c r="M519" i="3"/>
  <c r="J519" i="3"/>
  <c r="K519" i="3"/>
  <c r="AA518" i="3"/>
  <c r="Y518" i="3" l="1"/>
  <c r="Z518" i="3"/>
  <c r="P519" i="3"/>
  <c r="I520" i="3" s="1"/>
  <c r="N520" i="3" s="1"/>
  <c r="X518" i="3" l="1"/>
  <c r="AB518" i="3"/>
  <c r="W518" i="3"/>
  <c r="J520" i="3"/>
  <c r="O520" i="3"/>
  <c r="K520" i="3"/>
  <c r="M520" i="3"/>
  <c r="L520" i="3"/>
  <c r="AC518" i="3" l="1"/>
  <c r="V519" i="3" s="1"/>
  <c r="X519" i="3" s="1"/>
  <c r="P520" i="3"/>
  <c r="I521" i="3" s="1"/>
  <c r="L521" i="3" s="1"/>
  <c r="Y519" i="3" l="1"/>
  <c r="AA519" i="3"/>
  <c r="Z519" i="3"/>
  <c r="AB519" i="3"/>
  <c r="W519" i="3"/>
  <c r="N521" i="3"/>
  <c r="K521" i="3"/>
  <c r="O521" i="3"/>
  <c r="M521" i="3"/>
  <c r="J521" i="3"/>
  <c r="AC519" i="3" l="1"/>
  <c r="V520" i="3" s="1"/>
  <c r="X520" i="3" s="1"/>
  <c r="P521" i="3"/>
  <c r="I522" i="3" s="1"/>
  <c r="M522" i="3" s="1"/>
  <c r="Y520" i="3" l="1"/>
  <c r="Z520" i="3"/>
  <c r="AB520" i="3"/>
  <c r="W520" i="3"/>
  <c r="AA520" i="3"/>
  <c r="N522" i="3"/>
  <c r="L522" i="3"/>
  <c r="O522" i="3"/>
  <c r="J522" i="3"/>
  <c r="K522" i="3"/>
  <c r="AC520" i="3" l="1"/>
  <c r="V521" i="3" s="1"/>
  <c r="Y521" i="3" s="1"/>
  <c r="P522" i="3"/>
  <c r="I523" i="3" s="1"/>
  <c r="N523" i="3" s="1"/>
  <c r="M523" i="3" l="1"/>
  <c r="K523" i="3"/>
  <c r="J523" i="3"/>
  <c r="L523" i="3"/>
  <c r="O523" i="3"/>
  <c r="Z521" i="3"/>
  <c r="AB521" i="3"/>
  <c r="W521" i="3"/>
  <c r="X521" i="3"/>
  <c r="AA521" i="3"/>
  <c r="P523" i="3" l="1"/>
  <c r="I524" i="3" s="1"/>
  <c r="N524" i="3" s="1"/>
  <c r="AC521" i="3"/>
  <c r="V522" i="3" s="1"/>
  <c r="M524" i="3" l="1"/>
  <c r="L524" i="3"/>
  <c r="Y522" i="3"/>
  <c r="W522" i="3"/>
  <c r="K524" i="3"/>
  <c r="O524" i="3"/>
  <c r="J524" i="3"/>
  <c r="AB522" i="3"/>
  <c r="Z522" i="3"/>
  <c r="X522" i="3"/>
  <c r="AA522" i="3"/>
  <c r="P524" i="3" l="1"/>
  <c r="I525" i="3" s="1"/>
  <c r="O525" i="3" s="1"/>
  <c r="AC522" i="3"/>
  <c r="V523" i="3" s="1"/>
  <c r="N525" i="3" l="1"/>
  <c r="L525" i="3"/>
  <c r="M525" i="3"/>
  <c r="K525" i="3"/>
  <c r="J525" i="3"/>
  <c r="Y523" i="3"/>
  <c r="Z523" i="3"/>
  <c r="AB523" i="3"/>
  <c r="W523" i="3"/>
  <c r="AA523" i="3"/>
  <c r="P525" i="3" l="1"/>
  <c r="I526" i="3" s="1"/>
  <c r="J526" i="3" s="1"/>
  <c r="X523" i="3"/>
  <c r="AC523" i="3" s="1"/>
  <c r="V524" i="3" s="1"/>
  <c r="O526" i="3" l="1"/>
  <c r="K526" i="3"/>
  <c r="M526" i="3"/>
  <c r="N526" i="3"/>
  <c r="L526" i="3"/>
  <c r="AA524" i="3"/>
  <c r="Y524" i="3"/>
  <c r="AB524" i="3"/>
  <c r="X524" i="3"/>
  <c r="W524" i="3"/>
  <c r="Z524" i="3"/>
  <c r="P526" i="3" l="1"/>
  <c r="I527" i="3" s="1"/>
  <c r="J527" i="3" s="1"/>
  <c r="AC524" i="3"/>
  <c r="V525" i="3" s="1"/>
  <c r="K527" i="3" l="1"/>
  <c r="O527" i="3"/>
  <c r="N527" i="3"/>
  <c r="L527" i="3"/>
  <c r="M527" i="3"/>
  <c r="AA525" i="3"/>
  <c r="W525" i="3"/>
  <c r="Y525" i="3"/>
  <c r="X525" i="3"/>
  <c r="Z525" i="3"/>
  <c r="P527" i="3" l="1"/>
  <c r="I528" i="3" s="1"/>
  <c r="K528" i="3" s="1"/>
  <c r="AB525" i="3"/>
  <c r="AC525" i="3" s="1"/>
  <c r="V526" i="3" s="1"/>
  <c r="J528" i="3" l="1"/>
  <c r="O528" i="3"/>
  <c r="L528" i="3"/>
  <c r="M528" i="3"/>
  <c r="N528" i="3"/>
  <c r="AA526" i="3"/>
  <c r="P528" i="3" l="1"/>
  <c r="I529" i="3" s="1"/>
  <c r="N529" i="3" s="1"/>
  <c r="AB526" i="3"/>
  <c r="Z526" i="3"/>
  <c r="X526" i="3"/>
  <c r="W526" i="3"/>
  <c r="Y526" i="3"/>
  <c r="M529" i="3" l="1"/>
  <c r="L529" i="3"/>
  <c r="O529" i="3"/>
  <c r="J529" i="3"/>
  <c r="K529" i="3"/>
  <c r="AC526" i="3"/>
  <c r="V527" i="3" s="1"/>
  <c r="P529" i="3" l="1"/>
  <c r="I530" i="3" s="1"/>
  <c r="K530" i="3" s="1"/>
  <c r="Y527" i="3"/>
  <c r="Z527" i="3"/>
  <c r="AB527" i="3"/>
  <c r="W527" i="3"/>
  <c r="X527" i="3"/>
  <c r="AA527" i="3"/>
  <c r="N530" i="3" l="1"/>
  <c r="L530" i="3"/>
  <c r="M530" i="3"/>
  <c r="J530" i="3"/>
  <c r="O530" i="3"/>
  <c r="AC527" i="3"/>
  <c r="V528" i="3" s="1"/>
  <c r="P530" i="3" l="1"/>
  <c r="I531" i="3" s="1"/>
  <c r="J531" i="3" s="1"/>
  <c r="AA528" i="3"/>
  <c r="X528" i="3"/>
  <c r="Y528" i="3"/>
  <c r="AB528" i="3"/>
  <c r="W528" i="3"/>
  <c r="Z528" i="3"/>
  <c r="N531" i="3" l="1"/>
  <c r="L531" i="3"/>
  <c r="M531" i="3"/>
  <c r="O531" i="3"/>
  <c r="K531" i="3"/>
  <c r="AC528" i="3"/>
  <c r="V529" i="3" s="1"/>
  <c r="P531" i="3" l="1"/>
  <c r="I532" i="3" s="1"/>
  <c r="J532" i="3" s="1"/>
  <c r="Y529" i="3"/>
  <c r="Z529" i="3"/>
  <c r="AB529" i="3"/>
  <c r="AA529" i="3"/>
  <c r="X529" i="3"/>
  <c r="W529" i="3"/>
  <c r="N532" i="3" l="1"/>
  <c r="M532" i="3"/>
  <c r="L532" i="3"/>
  <c r="K532" i="3"/>
  <c r="O532" i="3"/>
  <c r="P532" i="3" s="1"/>
  <c r="I533" i="3" s="1"/>
  <c r="J533" i="3" s="1"/>
  <c r="AC529" i="3"/>
  <c r="V530" i="3" s="1"/>
  <c r="O533" i="3" l="1"/>
  <c r="K533" i="3"/>
  <c r="N533" i="3"/>
  <c r="M533" i="3"/>
  <c r="L533" i="3"/>
  <c r="AB530" i="3"/>
  <c r="Y530" i="3"/>
  <c r="AA530" i="3"/>
  <c r="Z530" i="3"/>
  <c r="W530" i="3"/>
  <c r="X530" i="3"/>
  <c r="P533" i="3" l="1"/>
  <c r="I534" i="3" s="1"/>
  <c r="M534" i="3" s="1"/>
  <c r="AC530" i="3"/>
  <c r="V531" i="3" s="1"/>
  <c r="L534" i="3" l="1"/>
  <c r="N534" i="3"/>
  <c r="O534" i="3"/>
  <c r="K534" i="3"/>
  <c r="J534" i="3"/>
  <c r="AA531" i="3"/>
  <c r="P534" i="3" l="1"/>
  <c r="I535" i="3" s="1"/>
  <c r="K535" i="3" s="1"/>
  <c r="AB531" i="3"/>
  <c r="Y531" i="3"/>
  <c r="X531" i="3"/>
  <c r="Z531" i="3"/>
  <c r="W531" i="3"/>
  <c r="O535" i="3" l="1"/>
  <c r="N535" i="3"/>
  <c r="M535" i="3"/>
  <c r="L535" i="3"/>
  <c r="J535" i="3"/>
  <c r="AC531" i="3"/>
  <c r="V532" i="3" s="1"/>
  <c r="P535" i="3" l="1"/>
  <c r="I536" i="3" s="1"/>
  <c r="M536" i="3" s="1"/>
  <c r="X532" i="3"/>
  <c r="AA532" i="3"/>
  <c r="Y532" i="3"/>
  <c r="AB532" i="3"/>
  <c r="Z532" i="3"/>
  <c r="W532" i="3"/>
  <c r="K536" i="3" l="1"/>
  <c r="O536" i="3"/>
  <c r="J536" i="3"/>
  <c r="N536" i="3"/>
  <c r="L536" i="3"/>
  <c r="AC532" i="3"/>
  <c r="V533" i="3" s="1"/>
  <c r="P536" i="3" l="1"/>
  <c r="I537" i="3" s="1"/>
  <c r="K537" i="3" s="1"/>
  <c r="AB533" i="3"/>
  <c r="W533" i="3"/>
  <c r="X533" i="3"/>
  <c r="Y533" i="3"/>
  <c r="Z533" i="3"/>
  <c r="AA533" i="3"/>
  <c r="N537" i="3" l="1"/>
  <c r="L537" i="3"/>
  <c r="M537" i="3"/>
  <c r="J537" i="3"/>
  <c r="O537" i="3"/>
  <c r="AC533" i="3"/>
  <c r="V534" i="3" s="1"/>
  <c r="P537" i="3" l="1"/>
  <c r="I538" i="3" s="1"/>
  <c r="M538" i="3" s="1"/>
  <c r="N538" i="3" l="1"/>
  <c r="K538" i="3"/>
  <c r="O538" i="3"/>
  <c r="J538" i="3"/>
  <c r="L538" i="3"/>
  <c r="AB534" i="3"/>
  <c r="X534" i="3"/>
  <c r="Z534" i="3"/>
  <c r="AA534" i="3"/>
  <c r="Y534" i="3"/>
  <c r="W534" i="3"/>
  <c r="P538" i="3" l="1"/>
  <c r="I539" i="3" s="1"/>
  <c r="L539" i="3" s="1"/>
  <c r="AC534" i="3"/>
  <c r="V535" i="3" s="1"/>
  <c r="M539" i="3" l="1"/>
  <c r="N539" i="3"/>
  <c r="K539" i="3"/>
  <c r="J539" i="3"/>
  <c r="O539" i="3"/>
  <c r="P539" i="3" s="1"/>
  <c r="I540" i="3" s="1"/>
  <c r="L540" i="3" s="1"/>
  <c r="N540" i="3" l="1"/>
  <c r="M540" i="3"/>
  <c r="O540" i="3"/>
  <c r="J540" i="3"/>
  <c r="K540" i="3"/>
  <c r="W535" i="3"/>
  <c r="X535" i="3"/>
  <c r="Z535" i="3"/>
  <c r="AB535" i="3"/>
  <c r="AA535" i="3"/>
  <c r="Y535" i="3"/>
  <c r="P540" i="3" l="1"/>
  <c r="I541" i="3" s="1"/>
  <c r="L541" i="3" s="1"/>
  <c r="AC535" i="3"/>
  <c r="V536" i="3" s="1"/>
  <c r="N541" i="3" l="1"/>
  <c r="M541" i="3"/>
  <c r="O541" i="3"/>
  <c r="J541" i="3"/>
  <c r="K541" i="3"/>
  <c r="Y536" i="3"/>
  <c r="W536" i="3"/>
  <c r="AB536" i="3"/>
  <c r="Z536" i="3"/>
  <c r="X536" i="3"/>
  <c r="AA536" i="3"/>
  <c r="P541" i="3" l="1"/>
  <c r="I542" i="3" s="1"/>
  <c r="AC536" i="3"/>
  <c r="V537" i="3" s="1"/>
  <c r="O542" i="3" l="1"/>
  <c r="J542" i="3"/>
  <c r="L542" i="3"/>
  <c r="N542" i="3"/>
  <c r="M542" i="3"/>
  <c r="K542" i="3"/>
  <c r="Z537" i="3"/>
  <c r="W537" i="3"/>
  <c r="AB537" i="3"/>
  <c r="X537" i="3"/>
  <c r="AA537" i="3"/>
  <c r="Y537" i="3"/>
  <c r="P542" i="3" l="1"/>
  <c r="I543" i="3" s="1"/>
  <c r="N543" i="3" s="1"/>
  <c r="AC537" i="3"/>
  <c r="V538" i="3" s="1"/>
  <c r="L543" i="3" l="1"/>
  <c r="O543" i="3"/>
  <c r="K543" i="3"/>
  <c r="J543" i="3"/>
  <c r="M543" i="3"/>
  <c r="AA538" i="3"/>
  <c r="W538" i="3"/>
  <c r="Z538" i="3"/>
  <c r="X538" i="3"/>
  <c r="AB538" i="3"/>
  <c r="Y538" i="3"/>
  <c r="P543" i="3" l="1"/>
  <c r="I544" i="3" s="1"/>
  <c r="J544" i="3" s="1"/>
  <c r="AC538" i="3"/>
  <c r="V539" i="3" s="1"/>
  <c r="M544" i="3" l="1"/>
  <c r="L544" i="3"/>
  <c r="N544" i="3"/>
  <c r="K544" i="3"/>
  <c r="O544" i="3"/>
  <c r="AA539" i="3"/>
  <c r="AB539" i="3"/>
  <c r="W539" i="3"/>
  <c r="Z539" i="3"/>
  <c r="X539" i="3"/>
  <c r="Y539" i="3"/>
  <c r="P544" i="3" l="1"/>
  <c r="I545" i="3" s="1"/>
  <c r="M545" i="3" s="1"/>
  <c r="O545" i="3"/>
  <c r="AC539" i="3"/>
  <c r="V540" i="3" s="1"/>
  <c r="J545" i="3" l="1"/>
  <c r="K545" i="3"/>
  <c r="N545" i="3"/>
  <c r="L545" i="3"/>
  <c r="Z540" i="3"/>
  <c r="W540" i="3"/>
  <c r="AB540" i="3"/>
  <c r="Y540" i="3"/>
  <c r="AA540" i="3"/>
  <c r="X540" i="3"/>
  <c r="P545" i="3" l="1"/>
  <c r="I546" i="3" s="1"/>
  <c r="L546" i="3" s="1"/>
  <c r="M546" i="3"/>
  <c r="K546" i="3"/>
  <c r="O546" i="3"/>
  <c r="AC540" i="3"/>
  <c r="V541" i="3" s="1"/>
  <c r="J546" i="3" l="1"/>
  <c r="N546" i="3"/>
  <c r="P546" i="3" s="1"/>
  <c r="I547" i="3" s="1"/>
  <c r="X541" i="3"/>
  <c r="AB541" i="3"/>
  <c r="AA541" i="3"/>
  <c r="Y541" i="3"/>
  <c r="W541" i="3"/>
  <c r="Z541" i="3"/>
  <c r="K547" i="3" l="1"/>
  <c r="N547" i="3"/>
  <c r="M547" i="3"/>
  <c r="J547" i="3"/>
  <c r="O547" i="3"/>
  <c r="L547" i="3"/>
  <c r="P547" i="3" s="1"/>
  <c r="I548" i="3" s="1"/>
  <c r="N548" i="3" s="1"/>
  <c r="AC541" i="3"/>
  <c r="V542" i="3" s="1"/>
  <c r="O548" i="3" l="1"/>
  <c r="M548" i="3"/>
  <c r="L548" i="3"/>
  <c r="K548" i="3"/>
  <c r="J548" i="3"/>
  <c r="P548" i="3" s="1"/>
  <c r="I549" i="3" s="1"/>
  <c r="L549" i="3" s="1"/>
  <c r="Z542" i="3"/>
  <c r="AA542" i="3"/>
  <c r="Y542" i="3"/>
  <c r="X542" i="3"/>
  <c r="AB542" i="3"/>
  <c r="W542" i="3"/>
  <c r="M549" i="3" l="1"/>
  <c r="N549" i="3"/>
  <c r="K549" i="3"/>
  <c r="O549" i="3"/>
  <c r="J549" i="3"/>
  <c r="AC542" i="3"/>
  <c r="V543" i="3" s="1"/>
  <c r="P549" i="3" l="1"/>
  <c r="I550" i="3" s="1"/>
  <c r="N550" i="3" s="1"/>
  <c r="M550" i="3"/>
  <c r="L550" i="3"/>
  <c r="X543" i="3"/>
  <c r="Z543" i="3"/>
  <c r="AB543" i="3"/>
  <c r="W543" i="3"/>
  <c r="AA543" i="3"/>
  <c r="Y543" i="3"/>
  <c r="J550" i="3" l="1"/>
  <c r="K550" i="3"/>
  <c r="O550" i="3"/>
  <c r="P550" i="3" s="1"/>
  <c r="I551" i="3" s="1"/>
  <c r="N551" i="3" s="1"/>
  <c r="AC543" i="3"/>
  <c r="V544" i="3" s="1"/>
  <c r="L551" i="3" l="1"/>
  <c r="M551" i="3"/>
  <c r="J551" i="3"/>
  <c r="K551" i="3"/>
  <c r="O551" i="3"/>
  <c r="P551" i="3" s="1"/>
  <c r="I552" i="3" s="1"/>
  <c r="K552" i="3" s="1"/>
  <c r="X544" i="3"/>
  <c r="Y544" i="3"/>
  <c r="AA544" i="3"/>
  <c r="W544" i="3"/>
  <c r="Z544" i="3"/>
  <c r="AB544" i="3"/>
  <c r="J552" i="3" l="1"/>
  <c r="N552" i="3"/>
  <c r="L552" i="3"/>
  <c r="M552" i="3"/>
  <c r="O552" i="3"/>
  <c r="AC544" i="3"/>
  <c r="V545" i="3" s="1"/>
  <c r="X545" i="3" l="1"/>
  <c r="P552" i="3"/>
  <c r="I553" i="3" s="1"/>
  <c r="K553" i="3" s="1"/>
  <c r="AA545" i="3"/>
  <c r="Y545" i="3"/>
  <c r="Z545" i="3"/>
  <c r="AB545" i="3"/>
  <c r="L553" i="3" l="1"/>
  <c r="M553" i="3"/>
  <c r="N553" i="3"/>
  <c r="W545" i="3"/>
  <c r="AC545" i="3" s="1"/>
  <c r="V546" i="3" s="1"/>
  <c r="J553" i="3"/>
  <c r="O553" i="3"/>
  <c r="P553" i="3" l="1"/>
  <c r="I554" i="3" s="1"/>
  <c r="K554" i="3" s="1"/>
  <c r="AB546" i="3"/>
  <c r="M554" i="3"/>
  <c r="J554" i="3"/>
  <c r="N554" i="3"/>
  <c r="L554" i="3"/>
  <c r="O554" i="3"/>
  <c r="AA546" i="3"/>
  <c r="Y546" i="3"/>
  <c r="W546" i="3"/>
  <c r="X546" i="3"/>
  <c r="Z546" i="3"/>
  <c r="P554" i="3" l="1"/>
  <c r="I555" i="3" s="1"/>
  <c r="L555" i="3" s="1"/>
  <c r="AC546" i="3"/>
  <c r="V547" i="3" s="1"/>
  <c r="N555" i="3" l="1"/>
  <c r="M555" i="3"/>
  <c r="O555" i="3"/>
  <c r="Y547" i="3"/>
  <c r="W547" i="3"/>
  <c r="J555" i="3"/>
  <c r="K555" i="3"/>
  <c r="AB547" i="3"/>
  <c r="AA547" i="3"/>
  <c r="Z547" i="3"/>
  <c r="X547" i="3"/>
  <c r="P555" i="3" l="1"/>
  <c r="I556" i="3" s="1"/>
  <c r="K556" i="3" s="1"/>
  <c r="AC547" i="3"/>
  <c r="V548" i="3" s="1"/>
  <c r="O556" i="3" l="1"/>
  <c r="L556" i="3"/>
  <c r="M556" i="3"/>
  <c r="N556" i="3"/>
  <c r="J556" i="3"/>
  <c r="Z548" i="3"/>
  <c r="X548" i="3"/>
  <c r="AB548" i="3"/>
  <c r="W548" i="3"/>
  <c r="Y548" i="3"/>
  <c r="AA548" i="3"/>
  <c r="P556" i="3" l="1"/>
  <c r="I557" i="3" s="1"/>
  <c r="L557" i="3" s="1"/>
  <c r="AC548" i="3"/>
  <c r="V549" i="3" s="1"/>
  <c r="Y549" i="3" s="1"/>
  <c r="K557" i="3" l="1"/>
  <c r="J557" i="3"/>
  <c r="O557" i="3"/>
  <c r="N557" i="3"/>
  <c r="M557" i="3"/>
  <c r="AA549" i="3"/>
  <c r="AB549" i="3"/>
  <c r="X549" i="3"/>
  <c r="Z549" i="3"/>
  <c r="W549" i="3"/>
  <c r="P557" i="3" l="1"/>
  <c r="I558" i="3" s="1"/>
  <c r="L558" i="3" s="1"/>
  <c r="AC549" i="3"/>
  <c r="V550" i="3" s="1"/>
  <c r="AA550" i="3" s="1"/>
  <c r="J558" i="3" l="1"/>
  <c r="K558" i="3"/>
  <c r="O558" i="3"/>
  <c r="M558" i="3"/>
  <c r="N558" i="3"/>
  <c r="Y550" i="3"/>
  <c r="Z550" i="3"/>
  <c r="AB550" i="3"/>
  <c r="W550" i="3"/>
  <c r="X550" i="3"/>
  <c r="AG375" i="3"/>
  <c r="C31" i="3"/>
  <c r="P558" i="3" l="1"/>
  <c r="I559" i="3" s="1"/>
  <c r="K559" i="3" s="1"/>
  <c r="AC550" i="3"/>
  <c r="V551" i="3" s="1"/>
  <c r="Y551" i="3" s="1"/>
  <c r="J559" i="3" l="1"/>
  <c r="O559" i="3"/>
  <c r="L559" i="3"/>
  <c r="M559" i="3"/>
  <c r="N559" i="3"/>
  <c r="AA551" i="3"/>
  <c r="AB551" i="3"/>
  <c r="W551" i="3"/>
  <c r="Z551" i="3"/>
  <c r="P559" i="3" l="1"/>
  <c r="I560" i="3" s="1"/>
  <c r="K560" i="3" s="1"/>
  <c r="X551" i="3"/>
  <c r="L560" i="3" l="1"/>
  <c r="M560" i="3"/>
  <c r="J560" i="3"/>
  <c r="O560" i="3"/>
  <c r="N560" i="3"/>
  <c r="AC551" i="3"/>
  <c r="V552" i="3" s="1"/>
  <c r="AA552" i="3" s="1"/>
  <c r="P560" i="3" l="1"/>
  <c r="I561" i="3" s="1"/>
  <c r="L561" i="3" s="1"/>
  <c r="Y552" i="3"/>
  <c r="M561" i="3" l="1"/>
  <c r="K561" i="3"/>
  <c r="O561" i="3"/>
  <c r="J561" i="3"/>
  <c r="N561" i="3"/>
  <c r="X552" i="3"/>
  <c r="AB552" i="3"/>
  <c r="W552" i="3"/>
  <c r="Z552" i="3"/>
  <c r="P561" i="3" l="1"/>
  <c r="I562" i="3" s="1"/>
  <c r="J562" i="3" s="1"/>
  <c r="AC552" i="3"/>
  <c r="V553" i="3" s="1"/>
  <c r="Y553" i="3" s="1"/>
  <c r="N562" i="3" l="1"/>
  <c r="L562" i="3"/>
  <c r="O562" i="3"/>
  <c r="M562" i="3"/>
  <c r="K562" i="3"/>
  <c r="AA553" i="3"/>
  <c r="Z553" i="3"/>
  <c r="AB553" i="3"/>
  <c r="X553" i="3"/>
  <c r="W553" i="3"/>
  <c r="P562" i="3" l="1"/>
  <c r="I563" i="3" s="1"/>
  <c r="L563" i="3" s="1"/>
  <c r="AC553" i="3"/>
  <c r="V554" i="3" s="1"/>
  <c r="AA554" i="3" s="1"/>
  <c r="J563" i="3" l="1"/>
  <c r="O563" i="3"/>
  <c r="K563" i="3"/>
  <c r="M563" i="3"/>
  <c r="N563" i="3"/>
  <c r="Y554" i="3"/>
  <c r="Z554" i="3"/>
  <c r="W554" i="3"/>
  <c r="X554" i="3"/>
  <c r="AB554" i="3"/>
  <c r="P563" i="3" l="1"/>
  <c r="I564" i="3" s="1"/>
  <c r="M564" i="3" s="1"/>
  <c r="O564" i="3"/>
  <c r="N564" i="3"/>
  <c r="K564" i="3"/>
  <c r="L564" i="3"/>
  <c r="J564" i="3"/>
  <c r="AC554" i="3"/>
  <c r="V555" i="3" s="1"/>
  <c r="Y555" i="3" s="1"/>
  <c r="P564" i="3" l="1"/>
  <c r="I565" i="3" s="1"/>
  <c r="K565" i="3" s="1"/>
  <c r="L565" i="3"/>
  <c r="AA555" i="3"/>
  <c r="O565" i="3"/>
  <c r="J565" i="3"/>
  <c r="N565" i="3" l="1"/>
  <c r="M565" i="3"/>
  <c r="Z555" i="3"/>
  <c r="X555" i="3"/>
  <c r="W555" i="3"/>
  <c r="AB555" i="3"/>
  <c r="P565" i="3" l="1"/>
  <c r="I566" i="3" s="1"/>
  <c r="K566" i="3" s="1"/>
  <c r="L566" i="3"/>
  <c r="AC555" i="3"/>
  <c r="V556" i="3" s="1"/>
  <c r="Y556" i="3" s="1"/>
  <c r="O566" i="3"/>
  <c r="J566" i="3"/>
  <c r="N566" i="3" l="1"/>
  <c r="M566" i="3"/>
  <c r="AA556" i="3"/>
  <c r="P566" i="3"/>
  <c r="I567" i="3" s="1"/>
  <c r="K567" i="3" s="1"/>
  <c r="W556" i="3"/>
  <c r="O567" i="3" l="1"/>
  <c r="N567" i="3"/>
  <c r="M567" i="3"/>
  <c r="L567" i="3"/>
  <c r="J567" i="3"/>
  <c r="AB556" i="3"/>
  <c r="X556" i="3"/>
  <c r="Z556" i="3"/>
  <c r="P567" i="3" l="1"/>
  <c r="I568" i="3" s="1"/>
  <c r="L568" i="3" s="1"/>
  <c r="AC556" i="3"/>
  <c r="V557" i="3" s="1"/>
  <c r="AA557" i="3" s="1"/>
  <c r="O568" i="3" l="1"/>
  <c r="K568" i="3"/>
  <c r="J568" i="3"/>
  <c r="N568" i="3"/>
  <c r="M568" i="3"/>
  <c r="Y557" i="3"/>
  <c r="W557" i="3"/>
  <c r="AB557" i="3"/>
  <c r="Z557" i="3"/>
  <c r="X557" i="3"/>
  <c r="P568" i="3" l="1"/>
  <c r="I569" i="3" s="1"/>
  <c r="L569" i="3" s="1"/>
  <c r="AC557" i="3"/>
  <c r="V558" i="3" s="1"/>
  <c r="AA558" i="3" s="1"/>
  <c r="K569" i="3" l="1"/>
  <c r="O569" i="3"/>
  <c r="J569" i="3"/>
  <c r="N569" i="3"/>
  <c r="M569" i="3"/>
  <c r="Y558" i="3"/>
  <c r="P569" i="3" l="1"/>
  <c r="I570" i="3" s="1"/>
  <c r="J570" i="3" s="1"/>
  <c r="Z558" i="3"/>
  <c r="X558" i="3"/>
  <c r="W558" i="3"/>
  <c r="AB558" i="3"/>
  <c r="K570" i="3" l="1"/>
  <c r="N570" i="3"/>
  <c r="M570" i="3"/>
  <c r="L570" i="3"/>
  <c r="O570" i="3"/>
  <c r="AC558" i="3"/>
  <c r="V559" i="3" s="1"/>
  <c r="AA559" i="3" s="1"/>
  <c r="P570" i="3" l="1"/>
  <c r="I571" i="3" s="1"/>
  <c r="L571" i="3" s="1"/>
  <c r="Y559" i="3"/>
  <c r="M571" i="3"/>
  <c r="AB559" i="3"/>
  <c r="Z559" i="3"/>
  <c r="X559" i="3"/>
  <c r="W559" i="3"/>
  <c r="N571" i="3" l="1"/>
  <c r="O571" i="3"/>
  <c r="J571" i="3"/>
  <c r="K571" i="3"/>
  <c r="AC559" i="3"/>
  <c r="V560" i="3" s="1"/>
  <c r="AA560" i="3" s="1"/>
  <c r="P571" i="3" l="1"/>
  <c r="I572" i="3" s="1"/>
  <c r="L572" i="3" s="1"/>
  <c r="Y560" i="3"/>
  <c r="M572" i="3"/>
  <c r="J572" i="3"/>
  <c r="O572" i="3"/>
  <c r="AB560" i="3"/>
  <c r="Z560" i="3"/>
  <c r="X560" i="3"/>
  <c r="W560" i="3"/>
  <c r="N572" i="3" l="1"/>
  <c r="K572" i="3"/>
  <c r="P572" i="3"/>
  <c r="I573" i="3" s="1"/>
  <c r="J573" i="3" s="1"/>
  <c r="M573" i="3"/>
  <c r="N573" i="3"/>
  <c r="AC560" i="3"/>
  <c r="V561" i="3" s="1"/>
  <c r="AA561" i="3" s="1"/>
  <c r="L573" i="3" l="1"/>
  <c r="K573" i="3"/>
  <c r="O573" i="3"/>
  <c r="P573" i="3" s="1"/>
  <c r="I574" i="3" s="1"/>
  <c r="N574" i="3" s="1"/>
  <c r="Y561" i="3"/>
  <c r="W561" i="3"/>
  <c r="X561" i="3"/>
  <c r="Z561" i="3"/>
  <c r="AB561" i="3"/>
  <c r="L574" i="3" l="1"/>
  <c r="J574" i="3"/>
  <c r="K574" i="3"/>
  <c r="O574" i="3"/>
  <c r="M574" i="3"/>
  <c r="AC561" i="3"/>
  <c r="V562" i="3" s="1"/>
  <c r="AA562" i="3" s="1"/>
  <c r="P574" i="3" l="1"/>
  <c r="I575" i="3" s="1"/>
  <c r="M575" i="3" s="1"/>
  <c r="Y562" i="3"/>
  <c r="O575" i="3" l="1"/>
  <c r="J575" i="3"/>
  <c r="K575" i="3"/>
  <c r="N575" i="3"/>
  <c r="L575" i="3"/>
  <c r="X562" i="3"/>
  <c r="AB562" i="3"/>
  <c r="W562" i="3"/>
  <c r="Z562" i="3"/>
  <c r="P575" i="3" l="1"/>
  <c r="I576" i="3" s="1"/>
  <c r="K576" i="3" s="1"/>
  <c r="AC562" i="3"/>
  <c r="V563" i="3" s="1"/>
  <c r="AA563" i="3" s="1"/>
  <c r="O576" i="3" l="1"/>
  <c r="J576" i="3"/>
  <c r="L576" i="3"/>
  <c r="M576" i="3"/>
  <c r="N576" i="3"/>
  <c r="Y563" i="3"/>
  <c r="W563" i="3"/>
  <c r="Z563" i="3"/>
  <c r="AB563" i="3"/>
  <c r="X563" i="3"/>
  <c r="P576" i="3" l="1"/>
  <c r="I577" i="3" s="1"/>
  <c r="K577" i="3" s="1"/>
  <c r="AC563" i="3"/>
  <c r="V564" i="3" s="1"/>
  <c r="AA564" i="3" s="1"/>
  <c r="O577" i="3" l="1"/>
  <c r="J577" i="3"/>
  <c r="L577" i="3"/>
  <c r="M577" i="3"/>
  <c r="N577" i="3"/>
  <c r="Y564" i="3"/>
  <c r="Z564" i="3"/>
  <c r="AB564" i="3"/>
  <c r="W564" i="3"/>
  <c r="X564" i="3"/>
  <c r="P577" i="3" l="1"/>
  <c r="I578" i="3" s="1"/>
  <c r="J578" i="3" s="1"/>
  <c r="AC564" i="3"/>
  <c r="V565" i="3" s="1"/>
  <c r="Y565" i="3" s="1"/>
  <c r="K578" i="3" l="1"/>
  <c r="O578" i="3"/>
  <c r="N578" i="3"/>
  <c r="M578" i="3"/>
  <c r="L578" i="3"/>
  <c r="AA565" i="3"/>
  <c r="AB565" i="3"/>
  <c r="Z565" i="3"/>
  <c r="W565" i="3"/>
  <c r="X565" i="3"/>
  <c r="P578" i="3" l="1"/>
  <c r="I579" i="3" s="1"/>
  <c r="L579" i="3" s="1"/>
  <c r="AC565" i="3"/>
  <c r="V566" i="3" s="1"/>
  <c r="Y566" i="3" s="1"/>
  <c r="O579" i="3" l="1"/>
  <c r="M579" i="3"/>
  <c r="K579" i="3"/>
  <c r="J579" i="3"/>
  <c r="N579" i="3"/>
  <c r="AA566" i="3"/>
  <c r="X566" i="3"/>
  <c r="W566" i="3"/>
  <c r="Z566" i="3"/>
  <c r="AB566" i="3"/>
  <c r="P579" i="3" l="1"/>
  <c r="I580" i="3" s="1"/>
  <c r="L580" i="3" s="1"/>
  <c r="AC566" i="3"/>
  <c r="V567" i="3" s="1"/>
  <c r="AA567" i="3" s="1"/>
  <c r="J580" i="3" l="1"/>
  <c r="O580" i="3"/>
  <c r="K580" i="3"/>
  <c r="M580" i="3"/>
  <c r="N580" i="3"/>
  <c r="Y567" i="3"/>
  <c r="X567" i="3"/>
  <c r="AB567" i="3"/>
  <c r="W567" i="3"/>
  <c r="Z567" i="3"/>
  <c r="P580" i="3" l="1"/>
  <c r="I581" i="3" s="1"/>
  <c r="J581" i="3" s="1"/>
  <c r="L581" i="3"/>
  <c r="O581" i="3"/>
  <c r="K581" i="3"/>
  <c r="AC567" i="3"/>
  <c r="V568" i="3" s="1"/>
  <c r="AA568" i="3" s="1"/>
  <c r="M581" i="3" l="1"/>
  <c r="N581" i="3"/>
  <c r="P581" i="3" s="1"/>
  <c r="I582" i="3" s="1"/>
  <c r="J582" i="3" s="1"/>
  <c r="Y568" i="3"/>
  <c r="AB568" i="3"/>
  <c r="W568" i="3"/>
  <c r="X568" i="3"/>
  <c r="Z568" i="3"/>
  <c r="N582" i="3" l="1"/>
  <c r="L582" i="3"/>
  <c r="M582" i="3"/>
  <c r="O582" i="3"/>
  <c r="K582" i="3"/>
  <c r="AC568" i="3"/>
  <c r="V569" i="3" s="1"/>
  <c r="AA569" i="3" s="1"/>
  <c r="Y569" i="3" l="1"/>
  <c r="P582" i="3"/>
  <c r="I583" i="3" s="1"/>
  <c r="J583" i="3" s="1"/>
  <c r="Z569" i="3"/>
  <c r="W569" i="3"/>
  <c r="AB569" i="3"/>
  <c r="X569" i="3"/>
  <c r="N583" i="3" l="1"/>
  <c r="M583" i="3"/>
  <c r="L583" i="3"/>
  <c r="K583" i="3"/>
  <c r="O583" i="3"/>
  <c r="AC569" i="3"/>
  <c r="V570" i="3" s="1"/>
  <c r="Y570" i="3" s="1"/>
  <c r="AA570" i="3" l="1"/>
  <c r="P583" i="3"/>
  <c r="I584" i="3" s="1"/>
  <c r="J584" i="3" s="1"/>
  <c r="Z570" i="3"/>
  <c r="W570" i="3"/>
  <c r="X570" i="3"/>
  <c r="AB570" i="3"/>
  <c r="O584" i="3" l="1"/>
  <c r="L584" i="3"/>
  <c r="N584" i="3"/>
  <c r="M584" i="3"/>
  <c r="K584" i="3"/>
  <c r="AC570" i="3"/>
  <c r="V571" i="3" s="1"/>
  <c r="Y571" i="3" s="1"/>
  <c r="P584" i="3" l="1"/>
  <c r="I585" i="3" s="1"/>
  <c r="L585" i="3" s="1"/>
  <c r="AA571" i="3"/>
  <c r="W571" i="3"/>
  <c r="Z571" i="3"/>
  <c r="X571" i="3"/>
  <c r="AB571" i="3"/>
  <c r="O585" i="3" l="1"/>
  <c r="J585" i="3"/>
  <c r="K585" i="3"/>
  <c r="N585" i="3"/>
  <c r="M585" i="3"/>
  <c r="AC571" i="3"/>
  <c r="V572" i="3" s="1"/>
  <c r="AA572" i="3" s="1"/>
  <c r="P585" i="3" l="1"/>
  <c r="I586" i="3" s="1"/>
  <c r="K586" i="3" s="1"/>
  <c r="Y572" i="3"/>
  <c r="L586" i="3" l="1"/>
  <c r="M586" i="3"/>
  <c r="N586" i="3"/>
  <c r="J586" i="3"/>
  <c r="O586" i="3"/>
  <c r="W572" i="3"/>
  <c r="Z572" i="3"/>
  <c r="AB572" i="3"/>
  <c r="X572" i="3"/>
  <c r="P586" i="3" l="1"/>
  <c r="I587" i="3" s="1"/>
  <c r="J587" i="3" s="1"/>
  <c r="AC572" i="3"/>
  <c r="V573" i="3" s="1"/>
  <c r="Y573" i="3" s="1"/>
  <c r="O587" i="3" l="1"/>
  <c r="M587" i="3"/>
  <c r="N587" i="3"/>
  <c r="L587" i="3"/>
  <c r="K587" i="3"/>
  <c r="AA573" i="3"/>
  <c r="P587" i="3" l="1"/>
  <c r="I588" i="3" s="1"/>
  <c r="M588" i="3" s="1"/>
  <c r="AB573" i="3"/>
  <c r="X573" i="3"/>
  <c r="W573" i="3"/>
  <c r="Z573" i="3"/>
  <c r="O588" i="3" l="1"/>
  <c r="K588" i="3"/>
  <c r="J588" i="3"/>
  <c r="L588" i="3"/>
  <c r="N588" i="3"/>
  <c r="AC573" i="3"/>
  <c r="V574" i="3" s="1"/>
  <c r="AA574" i="3" s="1"/>
  <c r="P588" i="3" l="1"/>
  <c r="I589" i="3" s="1"/>
  <c r="M589" i="3" s="1"/>
  <c r="Y574" i="3"/>
  <c r="AB574" i="3"/>
  <c r="Z574" i="3"/>
  <c r="W574" i="3"/>
  <c r="X574" i="3"/>
  <c r="L589" i="3" l="1"/>
  <c r="N589" i="3"/>
  <c r="J589" i="3"/>
  <c r="O589" i="3"/>
  <c r="K589" i="3"/>
  <c r="AC574" i="3"/>
  <c r="V575" i="3" s="1"/>
  <c r="Y575" i="3" s="1"/>
  <c r="P589" i="3" l="1"/>
  <c r="I590" i="3" s="1"/>
  <c r="J590" i="3" s="1"/>
  <c r="AA575" i="3"/>
  <c r="X575" i="3"/>
  <c r="W575" i="3"/>
  <c r="Z575" i="3"/>
  <c r="AB575" i="3"/>
  <c r="N590" i="3" l="1"/>
  <c r="O590" i="3"/>
  <c r="K590" i="3"/>
  <c r="L590" i="3"/>
  <c r="M590" i="3"/>
  <c r="AC575" i="3"/>
  <c r="V576" i="3" s="1"/>
  <c r="AA576" i="3" s="1"/>
  <c r="P590" i="3" l="1"/>
  <c r="I591" i="3" s="1"/>
  <c r="K591" i="3" s="1"/>
  <c r="Y576" i="3"/>
  <c r="L591" i="3" l="1"/>
  <c r="N591" i="3"/>
  <c r="M591" i="3"/>
  <c r="O591" i="3"/>
  <c r="J591" i="3"/>
  <c r="X576" i="3"/>
  <c r="Z576" i="3"/>
  <c r="AB576" i="3"/>
  <c r="W576" i="3"/>
  <c r="P591" i="3" l="1"/>
  <c r="I592" i="3" s="1"/>
  <c r="N592" i="3" s="1"/>
  <c r="O592" i="3"/>
  <c r="AC576" i="3"/>
  <c r="V577" i="3" s="1"/>
  <c r="AA577" i="3" s="1"/>
  <c r="J592" i="3" l="1"/>
  <c r="M592" i="3"/>
  <c r="L592" i="3"/>
  <c r="K592" i="3"/>
  <c r="Y577" i="3"/>
  <c r="Z577" i="3"/>
  <c r="W577" i="3"/>
  <c r="X577" i="3"/>
  <c r="AB577" i="3"/>
  <c r="P592" i="3" l="1"/>
  <c r="I593" i="3" s="1"/>
  <c r="K593" i="3" s="1"/>
  <c r="AC577" i="3"/>
  <c r="V578" i="3" s="1"/>
  <c r="Y578" i="3" s="1"/>
  <c r="O593" i="3" l="1"/>
  <c r="M593" i="3"/>
  <c r="J593" i="3"/>
  <c r="L593" i="3"/>
  <c r="N593" i="3"/>
  <c r="AA578" i="3"/>
  <c r="P593" i="3" l="1"/>
  <c r="I594" i="3" s="1"/>
  <c r="J594" i="3" s="1"/>
  <c r="L594" i="3"/>
  <c r="K594" i="3"/>
  <c r="M594" i="3"/>
  <c r="O594" i="3"/>
  <c r="AB578" i="3"/>
  <c r="Z578" i="3"/>
  <c r="W578" i="3"/>
  <c r="X578" i="3"/>
  <c r="N594" i="3" l="1"/>
  <c r="P594" i="3"/>
  <c r="I595" i="3" s="1"/>
  <c r="J595" i="3" s="1"/>
  <c r="AC578" i="3"/>
  <c r="V579" i="3" s="1"/>
  <c r="AA579" i="3" s="1"/>
  <c r="N595" i="3" l="1"/>
  <c r="M595" i="3"/>
  <c r="L595" i="3"/>
  <c r="O595" i="3"/>
  <c r="K595" i="3"/>
  <c r="Y579" i="3"/>
  <c r="P595" i="3" l="1"/>
  <c r="I596" i="3" s="1"/>
  <c r="M596" i="3" s="1"/>
  <c r="Z579" i="3"/>
  <c r="W579" i="3"/>
  <c r="AB579" i="3"/>
  <c r="X579" i="3"/>
  <c r="K596" i="3" l="1"/>
  <c r="J596" i="3"/>
  <c r="O596" i="3"/>
  <c r="L596" i="3"/>
  <c r="N596" i="3"/>
  <c r="P596" i="3" s="1"/>
  <c r="I597" i="3" s="1"/>
  <c r="L597" i="3" s="1"/>
  <c r="AC579" i="3"/>
  <c r="V580" i="3" s="1"/>
  <c r="AA580" i="3" s="1"/>
  <c r="M597" i="3" l="1"/>
  <c r="N597" i="3"/>
  <c r="J597" i="3"/>
  <c r="O597" i="3"/>
  <c r="K597" i="3"/>
  <c r="Y580" i="3"/>
  <c r="W580" i="3"/>
  <c r="Z580" i="3"/>
  <c r="X580" i="3"/>
  <c r="AB580" i="3"/>
  <c r="P597" i="3" l="1"/>
  <c r="I598" i="3" s="1"/>
  <c r="L598" i="3" s="1"/>
  <c r="AC580" i="3"/>
  <c r="V581" i="3" s="1"/>
  <c r="W581" i="3" s="1"/>
  <c r="N598" i="3" l="1"/>
  <c r="K598" i="3"/>
  <c r="J598" i="3"/>
  <c r="O598" i="3"/>
  <c r="M598" i="3"/>
  <c r="Y581" i="3"/>
  <c r="AA581" i="3"/>
  <c r="X581" i="3"/>
  <c r="Z581" i="3"/>
  <c r="AB581" i="3"/>
  <c r="P598" i="3" l="1"/>
  <c r="I599" i="3" s="1"/>
  <c r="K599" i="3" s="1"/>
  <c r="AC581" i="3"/>
  <c r="V582" i="3" s="1"/>
  <c r="W582" i="3" s="1"/>
  <c r="M599" i="3" l="1"/>
  <c r="N599" i="3"/>
  <c r="O599" i="3"/>
  <c r="L599" i="3"/>
  <c r="J599" i="3"/>
  <c r="AA582" i="3"/>
  <c r="Y582" i="3"/>
  <c r="X582" i="3"/>
  <c r="AB582" i="3"/>
  <c r="Z582" i="3"/>
  <c r="P599" i="3" l="1"/>
  <c r="I600" i="3" s="1"/>
  <c r="O600" i="3" s="1"/>
  <c r="AC582" i="3"/>
  <c r="V583" i="3" s="1"/>
  <c r="AB583" i="3" s="1"/>
  <c r="K600" i="3" l="1"/>
  <c r="J600" i="3"/>
  <c r="L600" i="3"/>
  <c r="M600" i="3"/>
  <c r="N600" i="3"/>
  <c r="Y583" i="3"/>
  <c r="AA583" i="3"/>
  <c r="W583" i="3"/>
  <c r="X583" i="3"/>
  <c r="Z583" i="3"/>
  <c r="P600" i="3" l="1"/>
  <c r="I601" i="3" s="1"/>
  <c r="M601" i="3" s="1"/>
  <c r="AC583" i="3"/>
  <c r="V584" i="3" s="1"/>
  <c r="Z584" i="3" s="1"/>
  <c r="J601" i="3" l="1"/>
  <c r="O601" i="3"/>
  <c r="K601" i="3"/>
  <c r="N601" i="3"/>
  <c r="L601" i="3"/>
  <c r="AA584" i="3"/>
  <c r="AB584" i="3"/>
  <c r="W584" i="3"/>
  <c r="X584" i="3"/>
  <c r="Y584" i="3"/>
  <c r="P601" i="3" l="1"/>
  <c r="I602" i="3" s="1"/>
  <c r="L602" i="3" s="1"/>
  <c r="AC584" i="3"/>
  <c r="V585" i="3" s="1"/>
  <c r="W585" i="3" s="1"/>
  <c r="N602" i="3" l="1"/>
  <c r="M602" i="3"/>
  <c r="K602" i="3"/>
  <c r="J602" i="3"/>
  <c r="O602" i="3"/>
  <c r="P602" i="3" s="1"/>
  <c r="I603" i="3" s="1"/>
  <c r="Y585" i="3"/>
  <c r="AA585" i="3"/>
  <c r="Z585" i="3"/>
  <c r="AB585" i="3"/>
  <c r="X585" i="3"/>
  <c r="K603" i="3" l="1"/>
  <c r="J603" i="3"/>
  <c r="O603" i="3"/>
  <c r="L603" i="3"/>
  <c r="N603" i="3"/>
  <c r="M603" i="3"/>
  <c r="AC585" i="3"/>
  <c r="V586" i="3" s="1"/>
  <c r="X586" i="3" s="1"/>
  <c r="P603" i="3" l="1"/>
  <c r="I604" i="3" s="1"/>
  <c r="AB586" i="3"/>
  <c r="L604" i="3"/>
  <c r="N604" i="3"/>
  <c r="M604" i="3"/>
  <c r="O604" i="3"/>
  <c r="K604" i="3"/>
  <c r="J604" i="3"/>
  <c r="Z586" i="3"/>
  <c r="W586" i="3"/>
  <c r="AA586" i="3"/>
  <c r="Y586" i="3"/>
  <c r="P604" i="3" l="1"/>
  <c r="I605" i="3" s="1"/>
  <c r="K605" i="3" s="1"/>
  <c r="AC586" i="3"/>
  <c r="V587" i="3" s="1"/>
  <c r="W587" i="3" s="1"/>
  <c r="L605" i="3"/>
  <c r="M605" i="3"/>
  <c r="O605" i="3" l="1"/>
  <c r="Y587" i="3"/>
  <c r="J605" i="3"/>
  <c r="P605" i="3" s="1"/>
  <c r="I606" i="3" s="1"/>
  <c r="N605" i="3"/>
  <c r="AA587" i="3"/>
  <c r="Z587" i="3"/>
  <c r="AB587" i="3"/>
  <c r="X587" i="3"/>
  <c r="AC587" i="3" l="1"/>
  <c r="V588" i="3" s="1"/>
  <c r="W588" i="3" s="1"/>
  <c r="O606" i="3"/>
  <c r="M606" i="3"/>
  <c r="L606" i="3"/>
  <c r="J606" i="3"/>
  <c r="K606" i="3"/>
  <c r="N606" i="3"/>
  <c r="Y588" i="3"/>
  <c r="AA588" i="3"/>
  <c r="AB588" i="3"/>
  <c r="Z588" i="3"/>
  <c r="X588" i="3" l="1"/>
  <c r="P606" i="3"/>
  <c r="I607" i="3" s="1"/>
  <c r="M607" i="3" s="1"/>
  <c r="AC588" i="3"/>
  <c r="V589" i="3" s="1"/>
  <c r="AA589" i="3" s="1"/>
  <c r="N607" i="3" l="1"/>
  <c r="L607" i="3"/>
  <c r="K607" i="3"/>
  <c r="O607" i="3"/>
  <c r="AB589" i="3"/>
  <c r="J607" i="3"/>
  <c r="Y589" i="3"/>
  <c r="X589" i="3"/>
  <c r="W589" i="3"/>
  <c r="Z589" i="3"/>
  <c r="P607" i="3" l="1"/>
  <c r="I608" i="3" s="1"/>
  <c r="K608" i="3" s="1"/>
  <c r="AC589" i="3"/>
  <c r="V590" i="3" s="1"/>
  <c r="Y590" i="3" s="1"/>
  <c r="N608" i="3" l="1"/>
  <c r="O608" i="3"/>
  <c r="L608" i="3"/>
  <c r="M608" i="3"/>
  <c r="J608" i="3"/>
  <c r="AB590" i="3"/>
  <c r="AA590" i="3"/>
  <c r="X590" i="3"/>
  <c r="Z590" i="3"/>
  <c r="W590" i="3"/>
  <c r="P608" i="3" l="1"/>
  <c r="I609" i="3" s="1"/>
  <c r="N609" i="3" s="1"/>
  <c r="AC590" i="3"/>
  <c r="V591" i="3" s="1"/>
  <c r="Y591" i="3" s="1"/>
  <c r="K609" i="3" l="1"/>
  <c r="J609" i="3"/>
  <c r="O609" i="3"/>
  <c r="L609" i="3"/>
  <c r="M609" i="3"/>
  <c r="AA591" i="3"/>
  <c r="X591" i="3"/>
  <c r="W591" i="3"/>
  <c r="Z591" i="3"/>
  <c r="AB591" i="3"/>
  <c r="P609" i="3" l="1"/>
  <c r="I610" i="3" s="1"/>
  <c r="L610" i="3" s="1"/>
  <c r="AC591" i="3"/>
  <c r="V592" i="3" s="1"/>
  <c r="Y592" i="3" s="1"/>
  <c r="N610" i="3" l="1"/>
  <c r="K610" i="3"/>
  <c r="J610" i="3"/>
  <c r="O610" i="3"/>
  <c r="M610" i="3"/>
  <c r="X592" i="3"/>
  <c r="AB592" i="3"/>
  <c r="W592" i="3"/>
  <c r="Z592" i="3"/>
  <c r="AA592" i="3"/>
  <c r="P610" i="3" l="1"/>
  <c r="I611" i="3" s="1"/>
  <c r="J611" i="3" s="1"/>
  <c r="AC592" i="3"/>
  <c r="V593" i="3" s="1"/>
  <c r="AA593" i="3" s="1"/>
  <c r="M611" i="3" l="1"/>
  <c r="L611" i="3"/>
  <c r="O611" i="3"/>
  <c r="K611" i="3"/>
  <c r="N611" i="3"/>
  <c r="AB593" i="3"/>
  <c r="X593" i="3"/>
  <c r="Z593" i="3"/>
  <c r="W593" i="3"/>
  <c r="Y593" i="3"/>
  <c r="P611" i="3" l="1"/>
  <c r="I612" i="3" s="1"/>
  <c r="K612" i="3" s="1"/>
  <c r="AC593" i="3"/>
  <c r="V594" i="3" s="1"/>
  <c r="AA594" i="3" s="1"/>
  <c r="L612" i="3" l="1"/>
  <c r="N612" i="3"/>
  <c r="J612" i="3"/>
  <c r="M612" i="3"/>
  <c r="O612" i="3"/>
  <c r="Y594" i="3"/>
  <c r="AB594" i="3"/>
  <c r="X594" i="3"/>
  <c r="Z594" i="3"/>
  <c r="W594" i="3"/>
  <c r="P612" i="3" l="1"/>
  <c r="I613" i="3" s="1"/>
  <c r="L613" i="3" s="1"/>
  <c r="AC594" i="3"/>
  <c r="V595" i="3" s="1"/>
  <c r="AA595" i="3" s="1"/>
  <c r="O613" i="3" l="1"/>
  <c r="N613" i="3"/>
  <c r="M613" i="3"/>
  <c r="J613" i="3"/>
  <c r="K613" i="3"/>
  <c r="W595" i="3"/>
  <c r="AB595" i="3"/>
  <c r="Z595" i="3"/>
  <c r="X595" i="3"/>
  <c r="Y595" i="3"/>
  <c r="P613" i="3" l="1"/>
  <c r="I614" i="3" s="1"/>
  <c r="M614" i="3" s="1"/>
  <c r="AC595" i="3"/>
  <c r="V596" i="3" s="1"/>
  <c r="AA596" i="3" s="1"/>
  <c r="Y596" i="3" l="1"/>
  <c r="J614" i="3"/>
  <c r="L614" i="3"/>
  <c r="N614" i="3"/>
  <c r="K614" i="3"/>
  <c r="O614" i="3"/>
  <c r="AB596" i="3"/>
  <c r="Z596" i="3"/>
  <c r="W596" i="3"/>
  <c r="X596" i="3"/>
  <c r="P614" i="3" l="1"/>
  <c r="I615" i="3" s="1"/>
  <c r="J615" i="3" s="1"/>
  <c r="AC596" i="3"/>
  <c r="V597" i="3" s="1"/>
  <c r="AA597" i="3" s="1"/>
  <c r="O615" i="3" l="1"/>
  <c r="N615" i="3"/>
  <c r="Y597" i="3"/>
  <c r="L615" i="3"/>
  <c r="M615" i="3"/>
  <c r="K615" i="3"/>
  <c r="W597" i="3"/>
  <c r="X597" i="3"/>
  <c r="AB597" i="3"/>
  <c r="Z597" i="3"/>
  <c r="P615" i="3" l="1"/>
  <c r="I616" i="3" s="1"/>
  <c r="M616" i="3" s="1"/>
  <c r="AC597" i="3"/>
  <c r="V598" i="3" s="1"/>
  <c r="AA598" i="3" s="1"/>
  <c r="O616" i="3" l="1"/>
  <c r="K616" i="3"/>
  <c r="J616" i="3"/>
  <c r="N616" i="3"/>
  <c r="L616" i="3"/>
  <c r="Y598" i="3"/>
  <c r="X598" i="3"/>
  <c r="AB598" i="3"/>
  <c r="Z598" i="3"/>
  <c r="W598" i="3"/>
  <c r="P616" i="3" l="1"/>
  <c r="I617" i="3" s="1"/>
  <c r="L617" i="3" s="1"/>
  <c r="O617" i="3"/>
  <c r="AC598" i="3"/>
  <c r="V599" i="3" s="1"/>
  <c r="W599" i="3" s="1"/>
  <c r="J617" i="3" l="1"/>
  <c r="N617" i="3"/>
  <c r="K617" i="3"/>
  <c r="M617" i="3"/>
  <c r="P617" i="3" s="1"/>
  <c r="I618" i="3" s="1"/>
  <c r="L618" i="3" s="1"/>
  <c r="AA599" i="3"/>
  <c r="Y599" i="3"/>
  <c r="AB599" i="3"/>
  <c r="X599" i="3"/>
  <c r="Z599" i="3"/>
  <c r="N618" i="3" l="1"/>
  <c r="M618" i="3"/>
  <c r="J618" i="3"/>
  <c r="O618" i="3"/>
  <c r="K618" i="3"/>
  <c r="AC599" i="3"/>
  <c r="V600" i="3" s="1"/>
  <c r="AB600" i="3" s="1"/>
  <c r="P618" i="3" l="1"/>
  <c r="I619" i="3" s="1"/>
  <c r="K619" i="3" s="1"/>
  <c r="AA600" i="3"/>
  <c r="Y600" i="3"/>
  <c r="W600" i="3"/>
  <c r="X600" i="3"/>
  <c r="Z600" i="3"/>
  <c r="L619" i="3" l="1"/>
  <c r="N619" i="3"/>
  <c r="M619" i="3"/>
  <c r="J619" i="3"/>
  <c r="O619" i="3"/>
  <c r="AC600" i="3"/>
  <c r="V601" i="3" s="1"/>
  <c r="AB601" i="3" s="1"/>
  <c r="P619" i="3" l="1"/>
  <c r="I620" i="3" s="1"/>
  <c r="M620" i="3" s="1"/>
  <c r="L620" i="3"/>
  <c r="O620" i="3"/>
  <c r="K620" i="3"/>
  <c r="N620" i="3"/>
  <c r="J620" i="3"/>
  <c r="Y601" i="3"/>
  <c r="AA601" i="3"/>
  <c r="Z601" i="3"/>
  <c r="W601" i="3"/>
  <c r="X601" i="3"/>
  <c r="P620" i="3" l="1"/>
  <c r="I621" i="3" s="1"/>
  <c r="N621" i="3" s="1"/>
  <c r="AC601" i="3"/>
  <c r="V602" i="3" s="1"/>
  <c r="AB602" i="3" s="1"/>
  <c r="O621" i="3" l="1"/>
  <c r="M621" i="3"/>
  <c r="L621" i="3"/>
  <c r="K621" i="3"/>
  <c r="J621" i="3"/>
  <c r="W602" i="3"/>
  <c r="Z602" i="3"/>
  <c r="X602" i="3"/>
  <c r="AA602" i="3"/>
  <c r="Y602" i="3"/>
  <c r="P621" i="3" l="1"/>
  <c r="I622" i="3" s="1"/>
  <c r="L622" i="3" s="1"/>
  <c r="AC602" i="3"/>
  <c r="V603" i="3" s="1"/>
  <c r="W603" i="3" s="1"/>
  <c r="O622" i="3" l="1"/>
  <c r="K622" i="3"/>
  <c r="J622" i="3"/>
  <c r="M622" i="3"/>
  <c r="N622" i="3"/>
  <c r="AA603" i="3"/>
  <c r="Z603" i="3"/>
  <c r="X603" i="3"/>
  <c r="AB603" i="3"/>
  <c r="Y603" i="3"/>
  <c r="P622" i="3" l="1"/>
  <c r="I623" i="3" s="1"/>
  <c r="L623" i="3" s="1"/>
  <c r="AC603" i="3"/>
  <c r="V604" i="3" s="1"/>
  <c r="W604" i="3" s="1"/>
  <c r="N623" i="3" l="1"/>
  <c r="M623" i="3"/>
  <c r="J623" i="3"/>
  <c r="O623" i="3"/>
  <c r="K623" i="3"/>
  <c r="Z604" i="3"/>
  <c r="Y604" i="3"/>
  <c r="AB604" i="3"/>
  <c r="AA604" i="3"/>
  <c r="X604" i="3"/>
  <c r="P623" i="3" l="1"/>
  <c r="I624" i="3" s="1"/>
  <c r="N624" i="3" s="1"/>
  <c r="M624" i="3"/>
  <c r="O624" i="3"/>
  <c r="K624" i="3"/>
  <c r="J624" i="3"/>
  <c r="L624" i="3"/>
  <c r="AC604" i="3"/>
  <c r="V605" i="3" s="1"/>
  <c r="Y605" i="3" s="1"/>
  <c r="P624" i="3" l="1"/>
  <c r="I625" i="3" s="1"/>
  <c r="L625" i="3" s="1"/>
  <c r="O625" i="3"/>
  <c r="K625" i="3"/>
  <c r="M625" i="3"/>
  <c r="N625" i="3"/>
  <c r="X605" i="3"/>
  <c r="Z605" i="3"/>
  <c r="AB605" i="3"/>
  <c r="W605" i="3"/>
  <c r="AA605" i="3"/>
  <c r="J625" i="3" l="1"/>
  <c r="P625" i="3"/>
  <c r="I626" i="3" s="1"/>
  <c r="L626" i="3" s="1"/>
  <c r="AC605" i="3"/>
  <c r="V606" i="3" s="1"/>
  <c r="X606" i="3" s="1"/>
  <c r="K626" i="3" l="1"/>
  <c r="O626" i="3"/>
  <c r="J626" i="3"/>
  <c r="N626" i="3"/>
  <c r="M626" i="3"/>
  <c r="W606" i="3"/>
  <c r="Y606" i="3"/>
  <c r="AA606" i="3"/>
  <c r="AB606" i="3"/>
  <c r="Z606" i="3"/>
  <c r="P626" i="3" l="1"/>
  <c r="I627" i="3" s="1"/>
  <c r="L627" i="3" s="1"/>
  <c r="M627" i="3"/>
  <c r="N627" i="3"/>
  <c r="K627" i="3"/>
  <c r="AC606" i="3"/>
  <c r="V607" i="3" s="1"/>
  <c r="X607" i="3" s="1"/>
  <c r="J627" i="3" l="1"/>
  <c r="O627" i="3"/>
  <c r="P627" i="3"/>
  <c r="I628" i="3" s="1"/>
  <c r="O628" i="3" s="1"/>
  <c r="Z607" i="3"/>
  <c r="AA607" i="3"/>
  <c r="AB607" i="3"/>
  <c r="Y607" i="3"/>
  <c r="W607" i="3"/>
  <c r="L628" i="3" l="1"/>
  <c r="N628" i="3"/>
  <c r="M628" i="3"/>
  <c r="K628" i="3"/>
  <c r="J628" i="3"/>
  <c r="AC607" i="3"/>
  <c r="V608" i="3" s="1"/>
  <c r="AA608" i="3" s="1"/>
  <c r="P628" i="3" l="1"/>
  <c r="I629" i="3" s="1"/>
  <c r="K629" i="3" s="1"/>
  <c r="Y608" i="3"/>
  <c r="AB608" i="3"/>
  <c r="X608" i="3"/>
  <c r="Z608" i="3"/>
  <c r="W608" i="3"/>
  <c r="O629" i="3" l="1"/>
  <c r="J629" i="3"/>
  <c r="N629" i="3"/>
  <c r="L629" i="3"/>
  <c r="M629" i="3"/>
  <c r="AC608" i="3"/>
  <c r="V609" i="3" s="1"/>
  <c r="Z609" i="3" s="1"/>
  <c r="P629" i="3" l="1"/>
  <c r="I630" i="3" s="1"/>
  <c r="N630" i="3" s="1"/>
  <c r="AA609" i="3"/>
  <c r="Y609" i="3"/>
  <c r="X609" i="3"/>
  <c r="W609" i="3"/>
  <c r="AB609" i="3"/>
  <c r="J630" i="3" l="1"/>
  <c r="L630" i="3"/>
  <c r="K630" i="3"/>
  <c r="M630" i="3"/>
  <c r="O630" i="3"/>
  <c r="P630" i="3" s="1"/>
  <c r="I631" i="3" s="1"/>
  <c r="L631" i="3" s="1"/>
  <c r="AC609" i="3"/>
  <c r="V610" i="3" s="1"/>
  <c r="Y610" i="3" s="1"/>
  <c r="N631" i="3" l="1"/>
  <c r="O631" i="3"/>
  <c r="K631" i="3"/>
  <c r="J631" i="3"/>
  <c r="M631" i="3"/>
  <c r="W610" i="3"/>
  <c r="X610" i="3"/>
  <c r="Z610" i="3"/>
  <c r="AB610" i="3"/>
  <c r="AA610" i="3"/>
  <c r="P631" i="3" l="1"/>
  <c r="I632" i="3" s="1"/>
  <c r="M632" i="3" s="1"/>
  <c r="AC610" i="3"/>
  <c r="V611" i="3" s="1"/>
  <c r="AA611" i="3" s="1"/>
  <c r="O632" i="3" l="1"/>
  <c r="N632" i="3"/>
  <c r="J632" i="3"/>
  <c r="L632" i="3"/>
  <c r="K632" i="3"/>
  <c r="Z611" i="3"/>
  <c r="X611" i="3"/>
  <c r="AB611" i="3"/>
  <c r="Y611" i="3"/>
  <c r="W611" i="3"/>
  <c r="P632" i="3" l="1"/>
  <c r="I633" i="3" s="1"/>
  <c r="L633" i="3"/>
  <c r="O633" i="3"/>
  <c r="K633" i="3"/>
  <c r="J633" i="3"/>
  <c r="N633" i="3"/>
  <c r="M633" i="3"/>
  <c r="AC611" i="3"/>
  <c r="V612" i="3" s="1"/>
  <c r="W612" i="3" s="1"/>
  <c r="P633" i="3" l="1"/>
  <c r="I634" i="3" s="1"/>
  <c r="O634" i="3" s="1"/>
  <c r="AB612" i="3"/>
  <c r="N634" i="3"/>
  <c r="Y612" i="3"/>
  <c r="Z612" i="3"/>
  <c r="X612" i="3"/>
  <c r="AA612" i="3"/>
  <c r="J634" i="3" l="1"/>
  <c r="K634" i="3"/>
  <c r="L634" i="3"/>
  <c r="M634" i="3"/>
  <c r="P634" i="3" s="1"/>
  <c r="I635" i="3" s="1"/>
  <c r="AC612" i="3"/>
  <c r="V613" i="3" s="1"/>
  <c r="AA613" i="3" s="1"/>
  <c r="N635" i="3" l="1"/>
  <c r="J635" i="3"/>
  <c r="M635" i="3"/>
  <c r="L635" i="3"/>
  <c r="K635" i="3"/>
  <c r="O635" i="3"/>
  <c r="W613" i="3"/>
  <c r="Z613" i="3"/>
  <c r="AB613" i="3"/>
  <c r="Y613" i="3"/>
  <c r="X613" i="3"/>
  <c r="P635" i="3" l="1"/>
  <c r="I636" i="3" s="1"/>
  <c r="J636" i="3"/>
  <c r="L636" i="3"/>
  <c r="N636" i="3"/>
  <c r="K636" i="3"/>
  <c r="M636" i="3"/>
  <c r="O636" i="3"/>
  <c r="AC613" i="3"/>
  <c r="V614" i="3" s="1"/>
  <c r="Y614" i="3" s="1"/>
  <c r="AB614" i="3" l="1"/>
  <c r="P636" i="3"/>
  <c r="I637" i="3" s="1"/>
  <c r="J637" i="3" s="1"/>
  <c r="W614" i="3"/>
  <c r="AA614" i="3"/>
  <c r="Z614" i="3"/>
  <c r="O637" i="3"/>
  <c r="X614" i="3"/>
  <c r="N637" i="3"/>
  <c r="L637" i="3"/>
  <c r="M637" i="3" l="1"/>
  <c r="K637" i="3"/>
  <c r="AC614" i="3"/>
  <c r="V615" i="3" s="1"/>
  <c r="Z615" i="3" s="1"/>
  <c r="P637" i="3"/>
  <c r="I638" i="3" s="1"/>
  <c r="J638" i="3" s="1"/>
  <c r="AB615" i="3"/>
  <c r="Y615" i="3"/>
  <c r="AA615" i="3"/>
  <c r="X615" i="3"/>
  <c r="L638" i="3" l="1"/>
  <c r="W615" i="3"/>
  <c r="AC615" i="3" s="1"/>
  <c r="V616" i="3" s="1"/>
  <c r="X616" i="3" s="1"/>
  <c r="O638" i="3"/>
  <c r="K638" i="3"/>
  <c r="N638" i="3"/>
  <c r="M638" i="3"/>
  <c r="P638" i="3" l="1"/>
  <c r="I639" i="3" s="1"/>
  <c r="Y616" i="3"/>
  <c r="K639" i="3"/>
  <c r="L639" i="3"/>
  <c r="M639" i="3"/>
  <c r="N639" i="3"/>
  <c r="O639" i="3"/>
  <c r="J639" i="3"/>
  <c r="Z616" i="3"/>
  <c r="W616" i="3"/>
  <c r="AB616" i="3"/>
  <c r="AA616" i="3"/>
  <c r="P639" i="3" l="1"/>
  <c r="I640" i="3" s="1"/>
  <c r="O640" i="3" s="1"/>
  <c r="AC616" i="3"/>
  <c r="V617" i="3" s="1"/>
  <c r="Z617" i="3" s="1"/>
  <c r="M640" i="3"/>
  <c r="L640" i="3"/>
  <c r="AA617" i="3" l="1"/>
  <c r="J640" i="3"/>
  <c r="P640" i="3" s="1"/>
  <c r="I641" i="3" s="1"/>
  <c r="M641" i="3" s="1"/>
  <c r="N640" i="3"/>
  <c r="K640" i="3"/>
  <c r="AB617" i="3"/>
  <c r="Y617" i="3"/>
  <c r="W617" i="3"/>
  <c r="X617" i="3"/>
  <c r="AC617" i="3" l="1"/>
  <c r="V618" i="3" s="1"/>
  <c r="X618" i="3" s="1"/>
  <c r="N641" i="3"/>
  <c r="O641" i="3"/>
  <c r="K641" i="3"/>
  <c r="L641" i="3"/>
  <c r="J641" i="3"/>
  <c r="Y618" i="3" l="1"/>
  <c r="AB618" i="3"/>
  <c r="AA618" i="3"/>
  <c r="W618" i="3"/>
  <c r="Z618" i="3"/>
  <c r="P641" i="3"/>
  <c r="I642" i="3" s="1"/>
  <c r="L642" i="3" s="1"/>
  <c r="AC618" i="3"/>
  <c r="V619" i="3" s="1"/>
  <c r="Z619" i="3" s="1"/>
  <c r="N642" i="3" l="1"/>
  <c r="M642" i="3"/>
  <c r="K642" i="3"/>
  <c r="J642" i="3"/>
  <c r="O642" i="3"/>
  <c r="Y619" i="3"/>
  <c r="AA619" i="3"/>
  <c r="AB619" i="3"/>
  <c r="X619" i="3"/>
  <c r="W619" i="3"/>
  <c r="P642" i="3" l="1"/>
  <c r="I643" i="3" s="1"/>
  <c r="L643" i="3" s="1"/>
  <c r="O643" i="3"/>
  <c r="AC619" i="3"/>
  <c r="V620" i="3" s="1"/>
  <c r="AB620" i="3" s="1"/>
  <c r="K643" i="3" l="1"/>
  <c r="J643" i="3"/>
  <c r="N643" i="3"/>
  <c r="M643" i="3"/>
  <c r="P643" i="3" s="1"/>
  <c r="I644" i="3" s="1"/>
  <c r="J644" i="3" s="1"/>
  <c r="AA620" i="3"/>
  <c r="Y620" i="3"/>
  <c r="Z620" i="3"/>
  <c r="X620" i="3"/>
  <c r="W620" i="3"/>
  <c r="N644" i="3" l="1"/>
  <c r="M644" i="3"/>
  <c r="L644" i="3"/>
  <c r="K644" i="3"/>
  <c r="O644" i="3"/>
  <c r="AC620" i="3"/>
  <c r="V621" i="3" s="1"/>
  <c r="Y621" i="3" s="1"/>
  <c r="P644" i="3" l="1"/>
  <c r="I645" i="3" s="1"/>
  <c r="O645" i="3" s="1"/>
  <c r="AB621" i="3"/>
  <c r="AA621" i="3"/>
  <c r="Z621" i="3"/>
  <c r="W621" i="3"/>
  <c r="X621" i="3"/>
  <c r="L645" i="3" l="1"/>
  <c r="M645" i="3"/>
  <c r="N645" i="3"/>
  <c r="K645" i="3"/>
  <c r="J645" i="3"/>
  <c r="AC621" i="3"/>
  <c r="V622" i="3" s="1"/>
  <c r="W622" i="3" s="1"/>
  <c r="P645" i="3" l="1"/>
  <c r="I646" i="3" s="1"/>
  <c r="J646" i="3" s="1"/>
  <c r="AA622" i="3"/>
  <c r="Y622" i="3"/>
  <c r="AB622" i="3"/>
  <c r="Z622" i="3"/>
  <c r="X622" i="3"/>
  <c r="O646" i="3" l="1"/>
  <c r="K646" i="3"/>
  <c r="N646" i="3"/>
  <c r="M646" i="3"/>
  <c r="L646" i="3"/>
  <c r="AC622" i="3"/>
  <c r="V623" i="3" s="1"/>
  <c r="X623" i="3" s="1"/>
  <c r="P646" i="3" l="1"/>
  <c r="I647" i="3" s="1"/>
  <c r="L647" i="3" s="1"/>
  <c r="Z623" i="3"/>
  <c r="W623" i="3"/>
  <c r="AB623" i="3"/>
  <c r="Y623" i="3"/>
  <c r="AA623" i="3"/>
  <c r="M647" i="3" l="1"/>
  <c r="N647" i="3"/>
  <c r="O647" i="3"/>
  <c r="J647" i="3"/>
  <c r="K647" i="3"/>
  <c r="AC623" i="3"/>
  <c r="V624" i="3" s="1"/>
  <c r="Y624" i="3" s="1"/>
  <c r="P647" i="3" l="1"/>
  <c r="I648" i="3" s="1"/>
  <c r="K648" i="3" s="1"/>
  <c r="X624" i="3"/>
  <c r="Z624" i="3"/>
  <c r="AB624" i="3"/>
  <c r="AA624" i="3"/>
  <c r="W624" i="3"/>
  <c r="O648" i="3" l="1"/>
  <c r="M648" i="3"/>
  <c r="L648" i="3"/>
  <c r="N648" i="3"/>
  <c r="J648" i="3"/>
  <c r="AC624" i="3"/>
  <c r="V625" i="3" s="1"/>
  <c r="Z625" i="3" s="1"/>
  <c r="P648" i="3" l="1"/>
  <c r="I649" i="3" s="1"/>
  <c r="N649" i="3" s="1"/>
  <c r="X625" i="3"/>
  <c r="Y625" i="3"/>
  <c r="AA625" i="3"/>
  <c r="AB625" i="3"/>
  <c r="W625" i="3"/>
  <c r="J649" i="3" l="1"/>
  <c r="K649" i="3"/>
  <c r="L649" i="3"/>
  <c r="O649" i="3"/>
  <c r="M649" i="3"/>
  <c r="AC625" i="3"/>
  <c r="V626" i="3" s="1"/>
  <c r="Z626" i="3" s="1"/>
  <c r="P649" i="3" l="1"/>
  <c r="I650" i="3" s="1"/>
  <c r="M650" i="3" s="1"/>
  <c r="Y626" i="3"/>
  <c r="AA626" i="3"/>
  <c r="AB626" i="3"/>
  <c r="W626" i="3"/>
  <c r="X626" i="3"/>
  <c r="O650" i="3" l="1"/>
  <c r="N650" i="3"/>
  <c r="K650" i="3"/>
  <c r="J650" i="3"/>
  <c r="L650" i="3"/>
  <c r="AC626" i="3"/>
  <c r="V627" i="3" s="1"/>
  <c r="W627" i="3" s="1"/>
  <c r="P650" i="3" l="1"/>
  <c r="I651" i="3" s="1"/>
  <c r="AA627" i="3"/>
  <c r="X627" i="3"/>
  <c r="Y627" i="3"/>
  <c r="Z627" i="3"/>
  <c r="AB627" i="3"/>
  <c r="J651" i="3" l="1"/>
  <c r="M651" i="3"/>
  <c r="N651" i="3"/>
  <c r="K651" i="3"/>
  <c r="L651" i="3"/>
  <c r="O651" i="3"/>
  <c r="AC627" i="3"/>
  <c r="V628" i="3" s="1"/>
  <c r="W628" i="3" s="1"/>
  <c r="P651" i="3" l="1"/>
  <c r="I652" i="3" s="1"/>
  <c r="Z628" i="3"/>
  <c r="AA628" i="3"/>
  <c r="Y628" i="3"/>
  <c r="AB628" i="3"/>
  <c r="X628" i="3"/>
  <c r="K652" i="3" l="1"/>
  <c r="O652" i="3"/>
  <c r="J652" i="3"/>
  <c r="M652" i="3"/>
  <c r="L652" i="3"/>
  <c r="N652" i="3"/>
  <c r="AC628" i="3"/>
  <c r="V629" i="3" s="1"/>
  <c r="AA629" i="3" s="1"/>
  <c r="Y629" i="3" l="1"/>
  <c r="P652" i="3"/>
  <c r="I653" i="3" s="1"/>
  <c r="M653" i="3" s="1"/>
  <c r="W629" i="3"/>
  <c r="X629" i="3"/>
  <c r="AB629" i="3"/>
  <c r="Z629" i="3"/>
  <c r="L653" i="3" l="1"/>
  <c r="AC629" i="3"/>
  <c r="V630" i="3" s="1"/>
  <c r="W630" i="3" s="1"/>
  <c r="J653" i="3"/>
  <c r="K653" i="3"/>
  <c r="O653" i="3"/>
  <c r="N653" i="3"/>
  <c r="Z630" i="3" l="1"/>
  <c r="AA630" i="3"/>
  <c r="Y630" i="3"/>
  <c r="AB630" i="3"/>
  <c r="X630" i="3"/>
  <c r="P653" i="3"/>
  <c r="I654" i="3" s="1"/>
  <c r="N654" i="3" s="1"/>
  <c r="O654" i="3" l="1"/>
  <c r="M654" i="3"/>
  <c r="L654" i="3"/>
  <c r="K654" i="3"/>
  <c r="AC630" i="3"/>
  <c r="V631" i="3" s="1"/>
  <c r="X631" i="3" s="1"/>
  <c r="J654" i="3"/>
  <c r="P654" i="3" l="1"/>
  <c r="I655" i="3" s="1"/>
  <c r="N655" i="3" s="1"/>
  <c r="AB631" i="3"/>
  <c r="Y631" i="3"/>
  <c r="W631" i="3"/>
  <c r="AA631" i="3"/>
  <c r="Z631" i="3"/>
  <c r="O655" i="3"/>
  <c r="K655" i="3"/>
  <c r="J655" i="3"/>
  <c r="M655" i="3"/>
  <c r="L655" i="3" l="1"/>
  <c r="P655" i="3" s="1"/>
  <c r="I656" i="3" s="1"/>
  <c r="AC631" i="3"/>
  <c r="V632" i="3" s="1"/>
  <c r="Y632" i="3" s="1"/>
  <c r="W632" i="3" l="1"/>
  <c r="X632" i="3"/>
  <c r="AB632" i="3"/>
  <c r="Z632" i="3"/>
  <c r="AA632" i="3"/>
  <c r="J656" i="3"/>
  <c r="K656" i="3"/>
  <c r="O656" i="3"/>
  <c r="N656" i="3"/>
  <c r="M656" i="3"/>
  <c r="L656" i="3"/>
  <c r="AC632" i="3" l="1"/>
  <c r="V633" i="3" s="1"/>
  <c r="X633" i="3" s="1"/>
  <c r="P656" i="3"/>
  <c r="I657" i="3" s="1"/>
  <c r="K657" i="3" s="1"/>
  <c r="Y633" i="3" l="1"/>
  <c r="AA633" i="3"/>
  <c r="AB633" i="3"/>
  <c r="Z633" i="3"/>
  <c r="W633" i="3"/>
  <c r="L657" i="3"/>
  <c r="N657" i="3"/>
  <c r="M657" i="3"/>
  <c r="O657" i="3"/>
  <c r="J657" i="3"/>
  <c r="AC633" i="3" l="1"/>
  <c r="V634" i="3" s="1"/>
  <c r="Z634" i="3" s="1"/>
  <c r="P657" i="3"/>
  <c r="I658" i="3" s="1"/>
  <c r="L658" i="3" s="1"/>
  <c r="X634" i="3" l="1"/>
  <c r="W634" i="3"/>
  <c r="AB634" i="3"/>
  <c r="Y634" i="3"/>
  <c r="AA634" i="3"/>
  <c r="AC634" i="3" s="1"/>
  <c r="V635" i="3" s="1"/>
  <c r="Z635" i="3" s="1"/>
  <c r="O658" i="3"/>
  <c r="M658" i="3"/>
  <c r="K658" i="3"/>
  <c r="J658" i="3"/>
  <c r="N658" i="3"/>
  <c r="P658" i="3" l="1"/>
  <c r="I659" i="3" s="1"/>
  <c r="K659" i="3" s="1"/>
  <c r="AB635" i="3"/>
  <c r="W635" i="3"/>
  <c r="Y635" i="3"/>
  <c r="AA635" i="3"/>
  <c r="X635" i="3"/>
  <c r="O659" i="3"/>
  <c r="J659" i="3" l="1"/>
  <c r="M659" i="3"/>
  <c r="N659" i="3"/>
  <c r="L659" i="3"/>
  <c r="AC635" i="3"/>
  <c r="V636" i="3" s="1"/>
  <c r="Y636" i="3" s="1"/>
  <c r="P659" i="3"/>
  <c r="I660" i="3" s="1"/>
  <c r="K660" i="3" s="1"/>
  <c r="AB636" i="3"/>
  <c r="Z636" i="3"/>
  <c r="AA636" i="3" l="1"/>
  <c r="M660" i="3"/>
  <c r="W636" i="3"/>
  <c r="X636" i="3"/>
  <c r="AC636" i="3" s="1"/>
  <c r="V637" i="3" s="1"/>
  <c r="Z637" i="3" s="1"/>
  <c r="O660" i="3"/>
  <c r="J660" i="3"/>
  <c r="N660" i="3"/>
  <c r="L660" i="3"/>
  <c r="P660" i="3" l="1"/>
  <c r="I661" i="3" s="1"/>
  <c r="J661" i="3" s="1"/>
  <c r="W637" i="3"/>
  <c r="Y637" i="3"/>
  <c r="K661" i="3"/>
  <c r="AB637" i="3"/>
  <c r="X637" i="3"/>
  <c r="AA637" i="3"/>
  <c r="M661" i="3" l="1"/>
  <c r="N661" i="3"/>
  <c r="L661" i="3"/>
  <c r="O661" i="3"/>
  <c r="P661" i="3" s="1"/>
  <c r="I662" i="3" s="1"/>
  <c r="AC637" i="3"/>
  <c r="V638" i="3" s="1"/>
  <c r="AB638" i="3" s="1"/>
  <c r="Y638" i="3" l="1"/>
  <c r="N662" i="3"/>
  <c r="L662" i="3"/>
  <c r="J662" i="3"/>
  <c r="AA638" i="3"/>
  <c r="M662" i="3"/>
  <c r="O662" i="3"/>
  <c r="K662" i="3"/>
  <c r="X638" i="3"/>
  <c r="W638" i="3"/>
  <c r="Z638" i="3"/>
  <c r="P662" i="3" l="1"/>
  <c r="I663" i="3" s="1"/>
  <c r="K663" i="3" s="1"/>
  <c r="AC638" i="3"/>
  <c r="V639" i="3" s="1"/>
  <c r="X639" i="3" s="1"/>
  <c r="Z639" i="3"/>
  <c r="W639" i="3"/>
  <c r="Y639" i="3"/>
  <c r="AA639" i="3"/>
  <c r="AB639" i="3"/>
  <c r="L663" i="3"/>
  <c r="O663" i="3"/>
  <c r="M663" i="3"/>
  <c r="J663" i="3"/>
  <c r="N663" i="3"/>
  <c r="AC639" i="3" l="1"/>
  <c r="V640" i="3" s="1"/>
  <c r="Z640" i="3" s="1"/>
  <c r="P663" i="3"/>
  <c r="I664" i="3" s="1"/>
  <c r="K664" i="3" s="1"/>
  <c r="Y640" i="3"/>
  <c r="AA640" i="3"/>
  <c r="M664" i="3" l="1"/>
  <c r="J664" i="3"/>
  <c r="O664" i="3"/>
  <c r="N664" i="3"/>
  <c r="W640" i="3"/>
  <c r="X640" i="3"/>
  <c r="AB640" i="3"/>
  <c r="L664" i="3"/>
  <c r="P664" i="3" l="1"/>
  <c r="I665" i="3" s="1"/>
  <c r="N665" i="3" s="1"/>
  <c r="AC640" i="3"/>
  <c r="V641" i="3" s="1"/>
  <c r="X641" i="3" s="1"/>
  <c r="L665" i="3"/>
  <c r="O665" i="3"/>
  <c r="J665" i="3"/>
  <c r="M665" i="3"/>
  <c r="K665" i="3"/>
  <c r="W641" i="3"/>
  <c r="Z641" i="3"/>
  <c r="Y641" i="3"/>
  <c r="AA641" i="3" l="1"/>
  <c r="AB641" i="3"/>
  <c r="AC641" i="3" s="1"/>
  <c r="V642" i="3" s="1"/>
  <c r="X642" i="3" s="1"/>
  <c r="P665" i="3"/>
  <c r="I666" i="3" s="1"/>
  <c r="K666" i="3" s="1"/>
  <c r="N666" i="3"/>
  <c r="O666" i="3"/>
  <c r="M666" i="3"/>
  <c r="L666" i="3"/>
  <c r="J666" i="3" l="1"/>
  <c r="Z642" i="3"/>
  <c r="W642" i="3"/>
  <c r="AB642" i="3"/>
  <c r="Y642" i="3"/>
  <c r="AA642" i="3"/>
  <c r="P666" i="3"/>
  <c r="I667" i="3" s="1"/>
  <c r="K667" i="3" s="1"/>
  <c r="AC642" i="3" l="1"/>
  <c r="V643" i="3" s="1"/>
  <c r="X643" i="3" s="1"/>
  <c r="N667" i="3"/>
  <c r="L667" i="3"/>
  <c r="O667" i="3"/>
  <c r="M667" i="3"/>
  <c r="J667" i="3"/>
  <c r="AA643" i="3"/>
  <c r="Y643" i="3"/>
  <c r="AB643" i="3"/>
  <c r="Z643" i="3" l="1"/>
  <c r="W643" i="3"/>
  <c r="P667" i="3"/>
  <c r="I668" i="3" s="1"/>
  <c r="J668" i="3" s="1"/>
  <c r="AC643" i="3" l="1"/>
  <c r="V644" i="3" s="1"/>
  <c r="Y644" i="3" s="1"/>
  <c r="K668" i="3"/>
  <c r="M668" i="3"/>
  <c r="N668" i="3"/>
  <c r="O668" i="3"/>
  <c r="L668" i="3"/>
  <c r="X644" i="3"/>
  <c r="W644" i="3"/>
  <c r="AB644" i="3"/>
  <c r="AA644" i="3" l="1"/>
  <c r="Z644" i="3"/>
  <c r="P668" i="3"/>
  <c r="I669" i="3" s="1"/>
  <c r="M669" i="3" s="1"/>
  <c r="AC644" i="3"/>
  <c r="V645" i="3" s="1"/>
  <c r="X645" i="3" s="1"/>
  <c r="L669" i="3" l="1"/>
  <c r="N669" i="3"/>
  <c r="O669" i="3"/>
  <c r="K669" i="3"/>
  <c r="J669" i="3"/>
  <c r="W645" i="3"/>
  <c r="Z645" i="3"/>
  <c r="AB645" i="3"/>
  <c r="AA645" i="3"/>
  <c r="Y645" i="3"/>
  <c r="P669" i="3" l="1"/>
  <c r="I670" i="3" s="1"/>
  <c r="M670" i="3" s="1"/>
  <c r="AC645" i="3"/>
  <c r="V646" i="3" s="1"/>
  <c r="X646" i="3" s="1"/>
  <c r="N670" i="3" l="1"/>
  <c r="L670" i="3"/>
  <c r="K670" i="3"/>
  <c r="O670" i="3"/>
  <c r="J670" i="3"/>
  <c r="Z646" i="3"/>
  <c r="AB646" i="3"/>
  <c r="W646" i="3"/>
  <c r="Y646" i="3"/>
  <c r="AA646" i="3"/>
  <c r="P670" i="3" l="1"/>
  <c r="I671" i="3" s="1"/>
  <c r="K671" i="3" s="1"/>
  <c r="M671" i="3"/>
  <c r="L671" i="3"/>
  <c r="J671" i="3"/>
  <c r="O671" i="3"/>
  <c r="AC646" i="3"/>
  <c r="V647" i="3" s="1"/>
  <c r="X647" i="3" s="1"/>
  <c r="N671" i="3" l="1"/>
  <c r="P671" i="3" s="1"/>
  <c r="I672" i="3" s="1"/>
  <c r="AA647" i="3"/>
  <c r="Y647" i="3"/>
  <c r="Z647" i="3"/>
  <c r="AB647" i="3"/>
  <c r="W647" i="3"/>
  <c r="O672" i="3" l="1"/>
  <c r="L672" i="3"/>
  <c r="M672" i="3"/>
  <c r="N672" i="3"/>
  <c r="J672" i="3"/>
  <c r="K672" i="3"/>
  <c r="AC647" i="3"/>
  <c r="V648" i="3" s="1"/>
  <c r="X648" i="3" s="1"/>
  <c r="P672" i="3" l="1"/>
  <c r="I673" i="3" s="1"/>
  <c r="J673" i="3" s="1"/>
  <c r="M673" i="3"/>
  <c r="O673" i="3"/>
  <c r="K673" i="3"/>
  <c r="N673" i="3"/>
  <c r="Z648" i="3"/>
  <c r="W648" i="3"/>
  <c r="AA648" i="3"/>
  <c r="Y648" i="3"/>
  <c r="AB648" i="3"/>
  <c r="L673" i="3" l="1"/>
  <c r="P673" i="3"/>
  <c r="I674" i="3" s="1"/>
  <c r="K674" i="3" s="1"/>
  <c r="AC648" i="3"/>
  <c r="V649" i="3" s="1"/>
  <c r="Y649" i="3" s="1"/>
  <c r="L674" i="3" l="1"/>
  <c r="M674" i="3"/>
  <c r="N674" i="3"/>
  <c r="J674" i="3"/>
  <c r="O674" i="3"/>
  <c r="P674" i="3" s="1"/>
  <c r="I675" i="3" s="1"/>
  <c r="K675" i="3" s="1"/>
  <c r="W649" i="3"/>
  <c r="Z649" i="3"/>
  <c r="X649" i="3"/>
  <c r="AB649" i="3"/>
  <c r="AA649" i="3"/>
  <c r="M675" i="3" l="1"/>
  <c r="N675" i="3"/>
  <c r="L675" i="3"/>
  <c r="J675" i="3"/>
  <c r="O675" i="3"/>
  <c r="AC649" i="3"/>
  <c r="V650" i="3" s="1"/>
  <c r="Y650" i="3" s="1"/>
  <c r="P675" i="3" l="1"/>
  <c r="I676" i="3" s="1"/>
  <c r="L676" i="3" s="1"/>
  <c r="AB650" i="3"/>
  <c r="AA650" i="3"/>
  <c r="Z650" i="3"/>
  <c r="X650" i="3"/>
  <c r="W650" i="3"/>
  <c r="O676" i="3" l="1"/>
  <c r="N676" i="3"/>
  <c r="J676" i="3"/>
  <c r="K676" i="3"/>
  <c r="M676" i="3"/>
  <c r="P676" i="3" s="1"/>
  <c r="I677" i="3" s="1"/>
  <c r="AC650" i="3"/>
  <c r="V651" i="3" s="1"/>
  <c r="AB651" i="3" s="1"/>
  <c r="N677" i="3" l="1"/>
  <c r="O677" i="3"/>
  <c r="J677" i="3"/>
  <c r="M677" i="3"/>
  <c r="K677" i="3"/>
  <c r="L677" i="3"/>
  <c r="AA651" i="3"/>
  <c r="Y651" i="3"/>
  <c r="W651" i="3"/>
  <c r="X651" i="3"/>
  <c r="Z651" i="3"/>
  <c r="P677" i="3" l="1"/>
  <c r="I678" i="3" s="1"/>
  <c r="J678" i="3" s="1"/>
  <c r="O678" i="3"/>
  <c r="AC651" i="3"/>
  <c r="V652" i="3" s="1"/>
  <c r="AA652" i="3" s="1"/>
  <c r="K678" i="3" l="1"/>
  <c r="N678" i="3"/>
  <c r="M678" i="3"/>
  <c r="L678" i="3"/>
  <c r="AB652" i="3"/>
  <c r="Z652" i="3"/>
  <c r="X652" i="3"/>
  <c r="W652" i="3"/>
  <c r="Y652" i="3"/>
  <c r="P678" i="3" l="1"/>
  <c r="I679" i="3" s="1"/>
  <c r="M679" i="3" s="1"/>
  <c r="K679" i="3"/>
  <c r="N679" i="3"/>
  <c r="AC652" i="3"/>
  <c r="V653" i="3" s="1"/>
  <c r="J679" i="3" l="1"/>
  <c r="O679" i="3"/>
  <c r="L679" i="3"/>
  <c r="P679" i="3" s="1"/>
  <c r="I680" i="3" s="1"/>
  <c r="W653" i="3"/>
  <c r="X653" i="3"/>
  <c r="Z653" i="3"/>
  <c r="AB653" i="3"/>
  <c r="AA653" i="3"/>
  <c r="Y653" i="3"/>
  <c r="L680" i="3" l="1"/>
  <c r="O680" i="3"/>
  <c r="N680" i="3"/>
  <c r="K680" i="3"/>
  <c r="J680" i="3"/>
  <c r="M680" i="3"/>
  <c r="P680" i="3" s="1"/>
  <c r="I681" i="3" s="1"/>
  <c r="AC653" i="3"/>
  <c r="V654" i="3" s="1"/>
  <c r="L681" i="3" l="1"/>
  <c r="K681" i="3"/>
  <c r="J681" i="3"/>
  <c r="M681" i="3"/>
  <c r="O681" i="3"/>
  <c r="N681" i="3"/>
  <c r="AA654" i="3"/>
  <c r="W654" i="3"/>
  <c r="Y654" i="3"/>
  <c r="AB654" i="3"/>
  <c r="X654" i="3"/>
  <c r="Z654" i="3"/>
  <c r="P681" i="3" l="1"/>
  <c r="I682" i="3" s="1"/>
  <c r="N682" i="3" s="1"/>
  <c r="AC654" i="3"/>
  <c r="V655" i="3" s="1"/>
  <c r="M682" i="3" l="1"/>
  <c r="J682" i="3"/>
  <c r="O682" i="3"/>
  <c r="K682" i="3"/>
  <c r="L682" i="3"/>
  <c r="X655" i="3"/>
  <c r="W655" i="3"/>
  <c r="Z655" i="3"/>
  <c r="AB655" i="3"/>
  <c r="Y655" i="3"/>
  <c r="AA655" i="3"/>
  <c r="P682" i="3" l="1"/>
  <c r="I683" i="3" s="1"/>
  <c r="L683" i="3" s="1"/>
  <c r="N683" i="3"/>
  <c r="O683" i="3"/>
  <c r="M683" i="3"/>
  <c r="K683" i="3"/>
  <c r="J683" i="3"/>
  <c r="P683" i="3"/>
  <c r="I684" i="3" s="1"/>
  <c r="O684" i="3" s="1"/>
  <c r="AC655" i="3"/>
  <c r="V656" i="3" s="1"/>
  <c r="M684" i="3" l="1"/>
  <c r="L684" i="3"/>
  <c r="N684" i="3"/>
  <c r="J684" i="3"/>
  <c r="K684" i="3"/>
  <c r="Y656" i="3"/>
  <c r="X656" i="3"/>
  <c r="Z656" i="3"/>
  <c r="W656" i="3"/>
  <c r="AB656" i="3"/>
  <c r="AA656" i="3"/>
  <c r="P684" i="3" l="1"/>
  <c r="I685" i="3" s="1"/>
  <c r="L685" i="3" s="1"/>
  <c r="AC656" i="3"/>
  <c r="V657" i="3" s="1"/>
  <c r="O685" i="3" l="1"/>
  <c r="N685" i="3"/>
  <c r="M685" i="3"/>
  <c r="K685" i="3"/>
  <c r="J685" i="3"/>
  <c r="X657" i="3"/>
  <c r="W657" i="3"/>
  <c r="AB657" i="3"/>
  <c r="Z657" i="3"/>
  <c r="Y657" i="3"/>
  <c r="AA657" i="3"/>
  <c r="P685" i="3" l="1"/>
  <c r="I686" i="3" s="1"/>
  <c r="J686" i="3" s="1"/>
  <c r="AC657" i="3"/>
  <c r="V658" i="3" s="1"/>
  <c r="K686" i="3" l="1"/>
  <c r="N686" i="3"/>
  <c r="L686" i="3"/>
  <c r="M686" i="3"/>
  <c r="O686" i="3"/>
  <c r="P686" i="3" s="1"/>
  <c r="I687" i="3" s="1"/>
  <c r="X658" i="3"/>
  <c r="AB658" i="3"/>
  <c r="Z658" i="3"/>
  <c r="Y658" i="3"/>
  <c r="AA658" i="3"/>
  <c r="W658" i="3"/>
  <c r="J687" i="3" l="1"/>
  <c r="O687" i="3"/>
  <c r="K687" i="3"/>
  <c r="L687" i="3"/>
  <c r="N687" i="3"/>
  <c r="M687" i="3"/>
  <c r="AC658" i="3"/>
  <c r="V659" i="3" s="1"/>
  <c r="P687" i="3" l="1"/>
  <c r="I688" i="3" s="1"/>
  <c r="J688" i="3" s="1"/>
  <c r="M688" i="3"/>
  <c r="O688" i="3"/>
  <c r="K688" i="3"/>
  <c r="L688" i="3"/>
  <c r="N688" i="3"/>
  <c r="Z659" i="3"/>
  <c r="AB659" i="3"/>
  <c r="W659" i="3"/>
  <c r="X659" i="3"/>
  <c r="AA659" i="3"/>
  <c r="Y659" i="3"/>
  <c r="P688" i="3" l="1"/>
  <c r="I689" i="3" s="1"/>
  <c r="J689" i="3" s="1"/>
  <c r="AC659" i="3"/>
  <c r="V660" i="3" s="1"/>
  <c r="M689" i="3" l="1"/>
  <c r="L689" i="3"/>
  <c r="N689" i="3"/>
  <c r="K689" i="3"/>
  <c r="O689" i="3"/>
  <c r="AB660" i="3"/>
  <c r="W660" i="3"/>
  <c r="X660" i="3"/>
  <c r="Z660" i="3"/>
  <c r="AA660" i="3"/>
  <c r="Y660" i="3"/>
  <c r="P689" i="3" l="1"/>
  <c r="I690" i="3" s="1"/>
  <c r="N690" i="3" s="1"/>
  <c r="AC660" i="3"/>
  <c r="V661" i="3" s="1"/>
  <c r="L690" i="3" l="1"/>
  <c r="K690" i="3"/>
  <c r="J690" i="3"/>
  <c r="O690" i="3"/>
  <c r="M690" i="3"/>
  <c r="Z661" i="3"/>
  <c r="W661" i="3"/>
  <c r="X661" i="3"/>
  <c r="AB661" i="3"/>
  <c r="Y661" i="3"/>
  <c r="AA661" i="3"/>
  <c r="P690" i="3" l="1"/>
  <c r="I691" i="3" s="1"/>
  <c r="K691" i="3" s="1"/>
  <c r="O691" i="3"/>
  <c r="J691" i="3"/>
  <c r="AC661" i="3"/>
  <c r="V662" i="3" s="1"/>
  <c r="M691" i="3" l="1"/>
  <c r="L691" i="3"/>
  <c r="N691" i="3"/>
  <c r="P691" i="3" s="1"/>
  <c r="I692" i="3" s="1"/>
  <c r="O692" i="3" s="1"/>
  <c r="AA662" i="3"/>
  <c r="AB662" i="3"/>
  <c r="W662" i="3"/>
  <c r="X662" i="3"/>
  <c r="Z662" i="3"/>
  <c r="Y662" i="3"/>
  <c r="K692" i="3" l="1"/>
  <c r="J692" i="3"/>
  <c r="L692" i="3"/>
  <c r="N692" i="3"/>
  <c r="M692" i="3"/>
  <c r="AC662" i="3"/>
  <c r="V663" i="3" s="1"/>
  <c r="P692" i="3" l="1"/>
  <c r="I693" i="3" s="1"/>
  <c r="K693" i="3" s="1"/>
  <c r="Z663" i="3"/>
  <c r="X663" i="3"/>
  <c r="AB663" i="3"/>
  <c r="W663" i="3"/>
  <c r="Y663" i="3"/>
  <c r="AA663" i="3"/>
  <c r="M693" i="3" l="1"/>
  <c r="N693" i="3"/>
  <c r="L693" i="3"/>
  <c r="O693" i="3"/>
  <c r="J693" i="3"/>
  <c r="AC663" i="3"/>
  <c r="V664" i="3" s="1"/>
  <c r="P693" i="3" l="1"/>
  <c r="I694" i="3" s="1"/>
  <c r="O694" i="3" s="1"/>
  <c r="AB664" i="3"/>
  <c r="W664" i="3"/>
  <c r="X664" i="3"/>
  <c r="Z664" i="3"/>
  <c r="AA664" i="3"/>
  <c r="Y664" i="3"/>
  <c r="K694" i="3" l="1"/>
  <c r="M694" i="3"/>
  <c r="J694" i="3"/>
  <c r="L694" i="3"/>
  <c r="N694" i="3"/>
  <c r="AC664" i="3"/>
  <c r="V665" i="3" s="1"/>
  <c r="P694" i="3" l="1"/>
  <c r="I695" i="3" s="1"/>
  <c r="M695" i="3" s="1"/>
  <c r="AB665" i="3"/>
  <c r="W665" i="3"/>
  <c r="X665" i="3"/>
  <c r="Z665" i="3"/>
  <c r="Y665" i="3"/>
  <c r="AA665" i="3"/>
  <c r="L695" i="3" l="1"/>
  <c r="N695" i="3"/>
  <c r="O695" i="3"/>
  <c r="K695" i="3"/>
  <c r="J695" i="3"/>
  <c r="AC665" i="3"/>
  <c r="V666" i="3" s="1"/>
  <c r="P695" i="3" l="1"/>
  <c r="I696" i="3" s="1"/>
  <c r="O696" i="3" s="1"/>
  <c r="M696" i="3"/>
  <c r="AB666" i="3"/>
  <c r="W666" i="3"/>
  <c r="X666" i="3"/>
  <c r="Y666" i="3"/>
  <c r="AA666" i="3"/>
  <c r="Z666" i="3"/>
  <c r="K696" i="3" l="1"/>
  <c r="L696" i="3"/>
  <c r="J696" i="3"/>
  <c r="N696" i="3"/>
  <c r="P696" i="3" s="1"/>
  <c r="I697" i="3" s="1"/>
  <c r="AC666" i="3"/>
  <c r="V667" i="3" s="1"/>
  <c r="J697" i="3" l="1"/>
  <c r="M697" i="3"/>
  <c r="K697" i="3"/>
  <c r="L697" i="3"/>
  <c r="O697" i="3"/>
  <c r="N697" i="3"/>
  <c r="AB667" i="3"/>
  <c r="Z667" i="3"/>
  <c r="W667" i="3"/>
  <c r="X667" i="3"/>
  <c r="AA667" i="3"/>
  <c r="Y667" i="3"/>
  <c r="P697" i="3" l="1"/>
  <c r="I698" i="3" s="1"/>
  <c r="N698" i="3" s="1"/>
  <c r="AC667" i="3"/>
  <c r="V668" i="3" s="1"/>
  <c r="O698" i="3" l="1"/>
  <c r="L698" i="3"/>
  <c r="K698" i="3"/>
  <c r="M698" i="3"/>
  <c r="J698" i="3"/>
  <c r="P698" i="3" l="1"/>
  <c r="I699" i="3" s="1"/>
  <c r="K699" i="3" s="1"/>
  <c r="M699" i="3"/>
  <c r="AB668" i="3"/>
  <c r="X668" i="3"/>
  <c r="W668" i="3"/>
  <c r="Z668" i="3"/>
  <c r="Y668" i="3"/>
  <c r="AA668" i="3"/>
  <c r="L699" i="3" l="1"/>
  <c r="O699" i="3"/>
  <c r="J699" i="3"/>
  <c r="N699" i="3"/>
  <c r="AC668" i="3"/>
  <c r="V669" i="3" s="1"/>
  <c r="P699" i="3" l="1"/>
  <c r="I700" i="3" s="1"/>
  <c r="J700" i="3" s="1"/>
  <c r="N700" i="3"/>
  <c r="L700" i="3"/>
  <c r="K700" i="3"/>
  <c r="M700" i="3"/>
  <c r="O700" i="3"/>
  <c r="Z669" i="3"/>
  <c r="AA669" i="3"/>
  <c r="AB669" i="3"/>
  <c r="Y669" i="3"/>
  <c r="X669" i="3"/>
  <c r="W669" i="3"/>
  <c r="P700" i="3" l="1"/>
  <c r="I701" i="3" s="1"/>
  <c r="J701" i="3" s="1"/>
  <c r="L701" i="3"/>
  <c r="N701" i="3"/>
  <c r="O701" i="3"/>
  <c r="M701" i="3"/>
  <c r="AC669" i="3"/>
  <c r="V670" i="3" s="1"/>
  <c r="K701" i="3" l="1"/>
  <c r="P701" i="3"/>
  <c r="I702" i="3" s="1"/>
  <c r="J702" i="3" s="1"/>
  <c r="O702" i="3"/>
  <c r="AB670" i="3"/>
  <c r="Y670" i="3"/>
  <c r="X670" i="3"/>
  <c r="W670" i="3"/>
  <c r="Z670" i="3"/>
  <c r="AA670" i="3"/>
  <c r="L702" i="3" l="1"/>
  <c r="N702" i="3"/>
  <c r="K702" i="3"/>
  <c r="M702" i="3"/>
  <c r="P702" i="3" s="1"/>
  <c r="I703" i="3" s="1"/>
  <c r="AC670" i="3"/>
  <c r="V671" i="3" s="1"/>
  <c r="K703" i="3" l="1"/>
  <c r="M703" i="3"/>
  <c r="N703" i="3"/>
  <c r="O703" i="3"/>
  <c r="L703" i="3"/>
  <c r="J703" i="3"/>
  <c r="W671" i="3"/>
  <c r="Y671" i="3"/>
  <c r="AA671" i="3"/>
  <c r="AB671" i="3"/>
  <c r="Z671" i="3"/>
  <c r="X671" i="3"/>
  <c r="P703" i="3" l="1"/>
  <c r="I704" i="3" s="1"/>
  <c r="N704" i="3" s="1"/>
  <c r="O704" i="3"/>
  <c r="K704" i="3"/>
  <c r="L704" i="3"/>
  <c r="M704" i="3"/>
  <c r="AC671" i="3"/>
  <c r="V672" i="3" s="1"/>
  <c r="J704" i="3" l="1"/>
  <c r="P704" i="3"/>
  <c r="I705" i="3" s="1"/>
  <c r="L705" i="3" s="1"/>
  <c r="N705" i="3"/>
  <c r="O705" i="3"/>
  <c r="M705" i="3"/>
  <c r="X672" i="3"/>
  <c r="Y672" i="3"/>
  <c r="W672" i="3"/>
  <c r="AB672" i="3"/>
  <c r="AA672" i="3"/>
  <c r="J705" i="3" l="1"/>
  <c r="K705" i="3"/>
  <c r="P705" i="3"/>
  <c r="I706" i="3" s="1"/>
  <c r="M706" i="3" s="1"/>
  <c r="Z672" i="3"/>
  <c r="AC672" i="3" s="1"/>
  <c r="V673" i="3" s="1"/>
  <c r="N706" i="3" l="1"/>
  <c r="L706" i="3"/>
  <c r="J706" i="3"/>
  <c r="O706" i="3"/>
  <c r="K706" i="3"/>
  <c r="X673" i="3"/>
  <c r="AA673" i="3"/>
  <c r="Z673" i="3"/>
  <c r="AB673" i="3"/>
  <c r="Y673" i="3"/>
  <c r="W673" i="3"/>
  <c r="P706" i="3" l="1"/>
  <c r="I707" i="3" s="1"/>
  <c r="K707" i="3" s="1"/>
  <c r="AC673" i="3"/>
  <c r="V674" i="3" s="1"/>
  <c r="N707" i="3" l="1"/>
  <c r="J707" i="3"/>
  <c r="M707" i="3"/>
  <c r="O707" i="3"/>
  <c r="L707" i="3"/>
  <c r="Z674" i="3"/>
  <c r="X674" i="3"/>
  <c r="AA674" i="3"/>
  <c r="Y674" i="3"/>
  <c r="W674" i="3"/>
  <c r="P707" i="3" l="1"/>
  <c r="I708" i="3" s="1"/>
  <c r="J708" i="3" s="1"/>
  <c r="M708" i="3"/>
  <c r="K708" i="3"/>
  <c r="N708" i="3"/>
  <c r="L708" i="3"/>
  <c r="AB674" i="3"/>
  <c r="AC674" i="3" s="1"/>
  <c r="V675" i="3" s="1"/>
  <c r="O708" i="3" l="1"/>
  <c r="P708" i="3"/>
  <c r="I709" i="3" s="1"/>
  <c r="L709" i="3" s="1"/>
  <c r="W675" i="3"/>
  <c r="AB675" i="3"/>
  <c r="Z675" i="3"/>
  <c r="AA675" i="3"/>
  <c r="Y675" i="3"/>
  <c r="K709" i="3" l="1"/>
  <c r="O709" i="3"/>
  <c r="J709" i="3"/>
  <c r="M709" i="3"/>
  <c r="N709" i="3"/>
  <c r="X675" i="3"/>
  <c r="AC675" i="3" s="1"/>
  <c r="V676" i="3" s="1"/>
  <c r="P709" i="3" l="1"/>
  <c r="I710" i="3" s="1"/>
  <c r="M710" i="3" s="1"/>
  <c r="Y676" i="3"/>
  <c r="X676" i="3"/>
  <c r="Z676" i="3"/>
  <c r="AB676" i="3"/>
  <c r="AA676" i="3"/>
  <c r="W676" i="3"/>
  <c r="J710" i="3" l="1"/>
  <c r="O710" i="3"/>
  <c r="L710" i="3"/>
  <c r="N710" i="3"/>
  <c r="K710" i="3"/>
  <c r="P710" i="3" s="1"/>
  <c r="I711" i="3" s="1"/>
  <c r="K711" i="3" s="1"/>
  <c r="AC676" i="3"/>
  <c r="V677" i="3" s="1"/>
  <c r="M711" i="3" l="1"/>
  <c r="L711" i="3"/>
  <c r="J711" i="3"/>
  <c r="N711" i="3"/>
  <c r="O711" i="3"/>
  <c r="X677" i="3"/>
  <c r="Y677" i="3"/>
  <c r="AA677" i="3"/>
  <c r="Z677" i="3"/>
  <c r="P711" i="3" l="1"/>
  <c r="I712" i="3" s="1"/>
  <c r="W677" i="3"/>
  <c r="AB677" i="3"/>
  <c r="K712" i="3" l="1"/>
  <c r="J712" i="3"/>
  <c r="O712" i="3"/>
  <c r="M712" i="3"/>
  <c r="N712" i="3"/>
  <c r="L712" i="3"/>
  <c r="AC677" i="3"/>
  <c r="V678" i="3" s="1"/>
  <c r="AB678" i="3" s="1"/>
  <c r="P712" i="3" l="1"/>
  <c r="I713" i="3" s="1"/>
  <c r="N713" i="3" s="1"/>
  <c r="AA678" i="3"/>
  <c r="Y678" i="3"/>
  <c r="W678" i="3"/>
  <c r="Z678" i="3"/>
  <c r="X678" i="3"/>
  <c r="J713" i="3" l="1"/>
  <c r="O713" i="3"/>
  <c r="K713" i="3"/>
  <c r="L713" i="3"/>
  <c r="M713" i="3"/>
  <c r="AC678" i="3"/>
  <c r="V679" i="3" s="1"/>
  <c r="X679" i="3" s="1"/>
  <c r="P713" i="3" l="1"/>
  <c r="I714" i="3" s="1"/>
  <c r="L714" i="3" s="1"/>
  <c r="Y679" i="3"/>
  <c r="AA679" i="3"/>
  <c r="AB679" i="3"/>
  <c r="W679" i="3"/>
  <c r="Z679" i="3"/>
  <c r="N714" i="3" l="1"/>
  <c r="M714" i="3"/>
  <c r="K714" i="3"/>
  <c r="J714" i="3"/>
  <c r="O714" i="3"/>
  <c r="AC679" i="3"/>
  <c r="V680" i="3" s="1"/>
  <c r="AB680" i="3" s="1"/>
  <c r="P714" i="3" l="1"/>
  <c r="I715" i="3" s="1"/>
  <c r="J715" i="3" s="1"/>
  <c r="Y680" i="3"/>
  <c r="AA680" i="3"/>
  <c r="W680" i="3"/>
  <c r="X680" i="3"/>
  <c r="Z680" i="3"/>
  <c r="M715" i="3" l="1"/>
  <c r="N715" i="3"/>
  <c r="L715" i="3"/>
  <c r="O715" i="3"/>
  <c r="K715" i="3"/>
  <c r="AC680" i="3"/>
  <c r="V681" i="3" s="1"/>
  <c r="Z681" i="3" s="1"/>
  <c r="P715" i="3" l="1"/>
  <c r="I716" i="3" s="1"/>
  <c r="AA681" i="3"/>
  <c r="Y681" i="3"/>
  <c r="AB681" i="3"/>
  <c r="X681" i="3"/>
  <c r="W681" i="3"/>
  <c r="L716" i="3" l="1"/>
  <c r="N716" i="3"/>
  <c r="M716" i="3"/>
  <c r="J716" i="3"/>
  <c r="O716" i="3"/>
  <c r="K716" i="3"/>
  <c r="AC681" i="3"/>
  <c r="V682" i="3" s="1"/>
  <c r="AB682" i="3" s="1"/>
  <c r="P716" i="3" l="1"/>
  <c r="I717" i="3" s="1"/>
  <c r="AA682" i="3"/>
  <c r="Y682" i="3"/>
  <c r="Z682" i="3"/>
  <c r="W682" i="3"/>
  <c r="X682" i="3"/>
  <c r="N717" i="3" l="1"/>
  <c r="L717" i="3"/>
  <c r="M717" i="3"/>
  <c r="J717" i="3"/>
  <c r="O717" i="3"/>
  <c r="K717" i="3"/>
  <c r="AC682" i="3"/>
  <c r="V683" i="3" s="1"/>
  <c r="Z683" i="3" s="1"/>
  <c r="P717" i="3" l="1"/>
  <c r="I718" i="3" s="1"/>
  <c r="AA683" i="3"/>
  <c r="Y683" i="3"/>
  <c r="AB683" i="3"/>
  <c r="W683" i="3"/>
  <c r="X683" i="3"/>
  <c r="M718" i="3" l="1"/>
  <c r="L718" i="3"/>
  <c r="N718" i="3"/>
  <c r="O718" i="3"/>
  <c r="K718" i="3"/>
  <c r="J718" i="3"/>
  <c r="AC683" i="3"/>
  <c r="V684" i="3" s="1"/>
  <c r="Z684" i="3" s="1"/>
  <c r="P718" i="3" l="1"/>
  <c r="I719" i="3" s="1"/>
  <c r="J719" i="3" s="1"/>
  <c r="AA684" i="3"/>
  <c r="Y684" i="3"/>
  <c r="AB684" i="3"/>
  <c r="X684" i="3"/>
  <c r="W684" i="3"/>
  <c r="O719" i="3" l="1"/>
  <c r="N719" i="3"/>
  <c r="L719" i="3"/>
  <c r="K719" i="3"/>
  <c r="M719" i="3"/>
  <c r="AC684" i="3"/>
  <c r="V685" i="3" s="1"/>
  <c r="Z685" i="3" s="1"/>
  <c r="P719" i="3" l="1"/>
  <c r="I720" i="3" s="1"/>
  <c r="M720" i="3" s="1"/>
  <c r="AA685" i="3"/>
  <c r="W685" i="3"/>
  <c r="Y685" i="3"/>
  <c r="AB685" i="3"/>
  <c r="X685" i="3"/>
  <c r="L720" i="3" l="1"/>
  <c r="O720" i="3"/>
  <c r="K720" i="3"/>
  <c r="N720" i="3"/>
  <c r="J720" i="3"/>
  <c r="AC685" i="3"/>
  <c r="V686" i="3" s="1"/>
  <c r="AA686" i="3" s="1"/>
  <c r="P720" i="3" l="1"/>
  <c r="I721" i="3" s="1"/>
  <c r="M721" i="3" s="1"/>
  <c r="N721" i="3"/>
  <c r="L721" i="3"/>
  <c r="X686" i="3"/>
  <c r="AB686" i="3"/>
  <c r="Y686" i="3"/>
  <c r="Z686" i="3"/>
  <c r="W686" i="3"/>
  <c r="O721" i="3" l="1"/>
  <c r="K721" i="3"/>
  <c r="J721" i="3"/>
  <c r="AC686" i="3"/>
  <c r="V687" i="3" s="1"/>
  <c r="Y687" i="3" s="1"/>
  <c r="P721" i="3" l="1"/>
  <c r="I722" i="3" s="1"/>
  <c r="M722" i="3" s="1"/>
  <c r="O722" i="3"/>
  <c r="K722" i="3"/>
  <c r="J722" i="3"/>
  <c r="N722" i="3"/>
  <c r="L722" i="3"/>
  <c r="AA687" i="3"/>
  <c r="W687" i="3"/>
  <c r="AB687" i="3"/>
  <c r="Z687" i="3"/>
  <c r="X687" i="3"/>
  <c r="P722" i="3" l="1"/>
  <c r="I723" i="3" s="1"/>
  <c r="J723" i="3" s="1"/>
  <c r="N723" i="3"/>
  <c r="O723" i="3"/>
  <c r="K723" i="3"/>
  <c r="M723" i="3"/>
  <c r="AC687" i="3"/>
  <c r="V688" i="3" s="1"/>
  <c r="AA688" i="3" s="1"/>
  <c r="L723" i="3" l="1"/>
  <c r="P723" i="3" s="1"/>
  <c r="I724" i="3" s="1"/>
  <c r="O724" i="3" s="1"/>
  <c r="Y688" i="3"/>
  <c r="X688" i="3"/>
  <c r="AB688" i="3"/>
  <c r="W688" i="3"/>
  <c r="Z688" i="3"/>
  <c r="N724" i="3" l="1"/>
  <c r="J724" i="3"/>
  <c r="M724" i="3"/>
  <c r="L724" i="3"/>
  <c r="K724" i="3"/>
  <c r="AC688" i="3"/>
  <c r="V689" i="3" s="1"/>
  <c r="AA689" i="3" s="1"/>
  <c r="P724" i="3" l="1"/>
  <c r="I725" i="3" s="1"/>
  <c r="O725" i="3" s="1"/>
  <c r="L725" i="3"/>
  <c r="N725" i="3"/>
  <c r="Y689" i="3"/>
  <c r="J725" i="3" l="1"/>
  <c r="K725" i="3"/>
  <c r="M725" i="3"/>
  <c r="P725" i="3" s="1"/>
  <c r="I726" i="3" s="1"/>
  <c r="L726" i="3" s="1"/>
  <c r="Z689" i="3"/>
  <c r="AB689" i="3"/>
  <c r="X689" i="3"/>
  <c r="W689" i="3"/>
  <c r="M726" i="3" l="1"/>
  <c r="J726" i="3"/>
  <c r="N726" i="3"/>
  <c r="O726" i="3"/>
  <c r="K726" i="3"/>
  <c r="AC689" i="3"/>
  <c r="V690" i="3" s="1"/>
  <c r="Y690" i="3" s="1"/>
  <c r="P726" i="3" l="1"/>
  <c r="I727" i="3" s="1"/>
  <c r="J727" i="3" s="1"/>
  <c r="AA690" i="3"/>
  <c r="Z690" i="3"/>
  <c r="X690" i="3"/>
  <c r="W690" i="3"/>
  <c r="AB690" i="3"/>
  <c r="K727" i="3" l="1"/>
  <c r="O727" i="3"/>
  <c r="L727" i="3"/>
  <c r="N727" i="3"/>
  <c r="M727" i="3"/>
  <c r="AC690" i="3"/>
  <c r="V691" i="3" s="1"/>
  <c r="AA691" i="3" s="1"/>
  <c r="P727" i="3" l="1"/>
  <c r="I728" i="3" s="1"/>
  <c r="K728" i="3" s="1"/>
  <c r="Y691" i="3"/>
  <c r="J728" i="3" l="1"/>
  <c r="O728" i="3"/>
  <c r="M728" i="3"/>
  <c r="N728" i="3"/>
  <c r="L728" i="3"/>
  <c r="AB691" i="3"/>
  <c r="X691" i="3"/>
  <c r="Z691" i="3"/>
  <c r="W691" i="3"/>
  <c r="P728" i="3" l="1"/>
  <c r="I729" i="3" s="1"/>
  <c r="J729" i="3" s="1"/>
  <c r="O729" i="3"/>
  <c r="AC691" i="3"/>
  <c r="V692" i="3" s="1"/>
  <c r="AA692" i="3" s="1"/>
  <c r="N729" i="3" l="1"/>
  <c r="L729" i="3"/>
  <c r="M729" i="3"/>
  <c r="K729" i="3"/>
  <c r="Y692" i="3"/>
  <c r="X692" i="3"/>
  <c r="AB692" i="3"/>
  <c r="Z692" i="3"/>
  <c r="W692" i="3"/>
  <c r="P729" i="3" l="1"/>
  <c r="I730" i="3" s="1"/>
  <c r="K730" i="3" s="1"/>
  <c r="J730" i="3"/>
  <c r="O730" i="3"/>
  <c r="M730" i="3"/>
  <c r="N730" i="3"/>
  <c r="L730" i="3"/>
  <c r="AC692" i="3"/>
  <c r="V693" i="3" s="1"/>
  <c r="AA693" i="3" s="1"/>
  <c r="P730" i="3" l="1"/>
  <c r="I731" i="3" s="1"/>
  <c r="N731" i="3"/>
  <c r="L731" i="3"/>
  <c r="M731" i="3"/>
  <c r="O731" i="3"/>
  <c r="K731" i="3"/>
  <c r="J731" i="3"/>
  <c r="Y693" i="3"/>
  <c r="AB693" i="3"/>
  <c r="Z693" i="3"/>
  <c r="X693" i="3"/>
  <c r="W693" i="3"/>
  <c r="P731" i="3" l="1"/>
  <c r="I732" i="3" s="1"/>
  <c r="J732" i="3" s="1"/>
  <c r="AC693" i="3"/>
  <c r="V694" i="3" s="1"/>
  <c r="Y694" i="3" s="1"/>
  <c r="N732" i="3" l="1"/>
  <c r="O732" i="3"/>
  <c r="K732" i="3"/>
  <c r="L732" i="3"/>
  <c r="M732" i="3"/>
  <c r="AA694" i="3"/>
  <c r="AB694" i="3"/>
  <c r="Z694" i="3"/>
  <c r="X694" i="3"/>
  <c r="W694" i="3"/>
  <c r="P732" i="3" l="1"/>
  <c r="I733" i="3" s="1"/>
  <c r="O733" i="3" s="1"/>
  <c r="AC694" i="3"/>
  <c r="V695" i="3" s="1"/>
  <c r="Y695" i="3" s="1"/>
  <c r="N733" i="3" l="1"/>
  <c r="L733" i="3"/>
  <c r="M733" i="3"/>
  <c r="J733" i="3"/>
  <c r="K733" i="3"/>
  <c r="P733" i="3" s="1"/>
  <c r="I734" i="3" s="1"/>
  <c r="J734" i="3" s="1"/>
  <c r="AA695" i="3"/>
  <c r="W695" i="3"/>
  <c r="AB695" i="3"/>
  <c r="X695" i="3"/>
  <c r="Z695" i="3"/>
  <c r="O734" i="3" l="1"/>
  <c r="K734" i="3"/>
  <c r="N734" i="3"/>
  <c r="L734" i="3"/>
  <c r="M734" i="3"/>
  <c r="AC695" i="3"/>
  <c r="V696" i="3" s="1"/>
  <c r="AA696" i="3" s="1"/>
  <c r="P734" i="3" l="1"/>
  <c r="I735" i="3" s="1"/>
  <c r="J735" i="3" s="1"/>
  <c r="L735" i="3"/>
  <c r="N735" i="3"/>
  <c r="M735" i="3"/>
  <c r="K735" i="3"/>
  <c r="O735" i="3"/>
  <c r="Y696" i="3"/>
  <c r="AB696" i="3"/>
  <c r="X696" i="3"/>
  <c r="Z696" i="3"/>
  <c r="W696" i="3"/>
  <c r="P735" i="3" l="1"/>
  <c r="I736" i="3" s="1"/>
  <c r="L736" i="3" s="1"/>
  <c r="AC696" i="3"/>
  <c r="V697" i="3" s="1"/>
  <c r="Y697" i="3" s="1"/>
  <c r="O736" i="3" l="1"/>
  <c r="K736" i="3"/>
  <c r="J736" i="3"/>
  <c r="N736" i="3"/>
  <c r="M736" i="3"/>
  <c r="AA697" i="3"/>
  <c r="AB697" i="3"/>
  <c r="W697" i="3"/>
  <c r="X697" i="3"/>
  <c r="Z697" i="3"/>
  <c r="P736" i="3" l="1"/>
  <c r="I737" i="3" s="1"/>
  <c r="M737" i="3"/>
  <c r="K737" i="3"/>
  <c r="L737" i="3"/>
  <c r="N737" i="3"/>
  <c r="J737" i="3"/>
  <c r="O737" i="3"/>
  <c r="AC697" i="3"/>
  <c r="V698" i="3" s="1"/>
  <c r="Y698" i="3" s="1"/>
  <c r="P737" i="3" l="1"/>
  <c r="I738" i="3" s="1"/>
  <c r="L738" i="3" s="1"/>
  <c r="N738" i="3"/>
  <c r="M738" i="3"/>
  <c r="AA698" i="3"/>
  <c r="Z698" i="3"/>
  <c r="AB698" i="3"/>
  <c r="X698" i="3"/>
  <c r="W698" i="3"/>
  <c r="K738" i="3" l="1"/>
  <c r="O738" i="3"/>
  <c r="J738" i="3"/>
  <c r="AC698" i="3"/>
  <c r="V699" i="3" s="1"/>
  <c r="Y699" i="3" s="1"/>
  <c r="P738" i="3" l="1"/>
  <c r="I739" i="3" s="1"/>
  <c r="J739" i="3" s="1"/>
  <c r="M739" i="3"/>
  <c r="K739" i="3"/>
  <c r="L739" i="3"/>
  <c r="N739" i="3"/>
  <c r="AA699" i="3"/>
  <c r="AB699" i="3"/>
  <c r="X699" i="3"/>
  <c r="Z699" i="3"/>
  <c r="W699" i="3"/>
  <c r="O739" i="3" l="1"/>
  <c r="P739" i="3"/>
  <c r="I740" i="3" s="1"/>
  <c r="K740" i="3" s="1"/>
  <c r="AC699" i="3"/>
  <c r="V700" i="3" s="1"/>
  <c r="AA700" i="3" s="1"/>
  <c r="O740" i="3" l="1"/>
  <c r="J740" i="3"/>
  <c r="L740" i="3"/>
  <c r="N740" i="3"/>
  <c r="M740" i="3"/>
  <c r="Y700" i="3"/>
  <c r="AB700" i="3"/>
  <c r="Z700" i="3"/>
  <c r="X700" i="3"/>
  <c r="W700" i="3"/>
  <c r="P740" i="3" l="1"/>
  <c r="I741" i="3" s="1"/>
  <c r="O741" i="3" s="1"/>
  <c r="AC700" i="3"/>
  <c r="V701" i="3" s="1"/>
  <c r="AA701" i="3" s="1"/>
  <c r="M741" i="3" l="1"/>
  <c r="L741" i="3"/>
  <c r="N741" i="3"/>
  <c r="J741" i="3"/>
  <c r="K741" i="3"/>
  <c r="Y701" i="3"/>
  <c r="X701" i="3"/>
  <c r="W701" i="3"/>
  <c r="Z701" i="3"/>
  <c r="AB701" i="3"/>
  <c r="P741" i="3" l="1"/>
  <c r="I742" i="3" s="1"/>
  <c r="J742" i="3" s="1"/>
  <c r="L742" i="3"/>
  <c r="AC701" i="3"/>
  <c r="V702" i="3" s="1"/>
  <c r="X702" i="3" s="1"/>
  <c r="K742" i="3" l="1"/>
  <c r="O742" i="3"/>
  <c r="N742" i="3"/>
  <c r="M742" i="3"/>
  <c r="P742" i="3" s="1"/>
  <c r="I743" i="3" s="1"/>
  <c r="Y702" i="3"/>
  <c r="AA702" i="3"/>
  <c r="W702" i="3"/>
  <c r="Z702" i="3"/>
  <c r="AB702" i="3"/>
  <c r="N743" i="3" l="1"/>
  <c r="K743" i="3"/>
  <c r="J743" i="3"/>
  <c r="O743" i="3"/>
  <c r="M743" i="3"/>
  <c r="L743" i="3"/>
  <c r="AC702" i="3"/>
  <c r="V703" i="3" s="1"/>
  <c r="X703" i="3" s="1"/>
  <c r="P743" i="3" l="1"/>
  <c r="I744" i="3" s="1"/>
  <c r="J744" i="3" s="1"/>
  <c r="M744" i="3"/>
  <c r="N744" i="3"/>
  <c r="L744" i="3"/>
  <c r="O744" i="3"/>
  <c r="K744" i="3"/>
  <c r="AA703" i="3"/>
  <c r="Y703" i="3"/>
  <c r="Z703" i="3"/>
  <c r="W703" i="3"/>
  <c r="AB703" i="3"/>
  <c r="P744" i="3" l="1"/>
  <c r="I745" i="3" s="1"/>
  <c r="O745" i="3" s="1"/>
  <c r="AC703" i="3"/>
  <c r="V704" i="3" s="1"/>
  <c r="AB704" i="3" s="1"/>
  <c r="L745" i="3" l="1"/>
  <c r="K745" i="3"/>
  <c r="N745" i="3"/>
  <c r="J745" i="3"/>
  <c r="M745" i="3"/>
  <c r="P745" i="3" s="1"/>
  <c r="I746" i="3" s="1"/>
  <c r="Y704" i="3"/>
  <c r="AA704" i="3"/>
  <c r="X704" i="3"/>
  <c r="W704" i="3"/>
  <c r="Z704" i="3"/>
  <c r="L746" i="3" l="1"/>
  <c r="N746" i="3"/>
  <c r="O746" i="3"/>
  <c r="J746" i="3"/>
  <c r="M746" i="3"/>
  <c r="K746" i="3"/>
  <c r="AC704" i="3"/>
  <c r="V705" i="3" s="1"/>
  <c r="Y705" i="3" s="1"/>
  <c r="P746" i="3" l="1"/>
  <c r="I747" i="3" s="1"/>
  <c r="K747" i="3" s="1"/>
  <c r="AA705" i="3"/>
  <c r="X705" i="3"/>
  <c r="AB705" i="3"/>
  <c r="Z705" i="3"/>
  <c r="W705" i="3"/>
  <c r="O747" i="3" l="1"/>
  <c r="L747" i="3"/>
  <c r="N747" i="3"/>
  <c r="J747" i="3"/>
  <c r="M747" i="3"/>
  <c r="AC705" i="3"/>
  <c r="V706" i="3" s="1"/>
  <c r="AA706" i="3" s="1"/>
  <c r="P747" i="3" l="1"/>
  <c r="I748" i="3" s="1"/>
  <c r="N748" i="3" s="1"/>
  <c r="L748" i="3"/>
  <c r="M748" i="3"/>
  <c r="J748" i="3"/>
  <c r="O748" i="3"/>
  <c r="K748" i="3"/>
  <c r="Y706" i="3"/>
  <c r="AB706" i="3"/>
  <c r="X706" i="3"/>
  <c r="W706" i="3"/>
  <c r="P748" i="3" l="1"/>
  <c r="I749" i="3" s="1"/>
  <c r="J749" i="3" s="1"/>
  <c r="Z706" i="3"/>
  <c r="AC706" i="3" s="1"/>
  <c r="V707" i="3" s="1"/>
  <c r="AA707" i="3" s="1"/>
  <c r="O749" i="3" l="1"/>
  <c r="N749" i="3"/>
  <c r="L749" i="3"/>
  <c r="M749" i="3"/>
  <c r="K749" i="3"/>
  <c r="Y707" i="3"/>
  <c r="W707" i="3"/>
  <c r="X707" i="3"/>
  <c r="Z707" i="3"/>
  <c r="AB707" i="3"/>
  <c r="P749" i="3" l="1"/>
  <c r="I750" i="3" s="1"/>
  <c r="N750" i="3" s="1"/>
  <c r="AC707" i="3"/>
  <c r="V708" i="3" s="1"/>
  <c r="Y708" i="3" s="1"/>
  <c r="K750" i="3" l="1"/>
  <c r="L750" i="3"/>
  <c r="J750" i="3"/>
  <c r="O750" i="3"/>
  <c r="M750" i="3"/>
  <c r="AA708" i="3"/>
  <c r="W708" i="3"/>
  <c r="AB708" i="3"/>
  <c r="Z708" i="3"/>
  <c r="X708" i="3"/>
  <c r="P750" i="3" l="1"/>
  <c r="I751" i="3" s="1"/>
  <c r="L751" i="3" s="1"/>
  <c r="AC708" i="3"/>
  <c r="V709" i="3" s="1"/>
  <c r="AB709" i="3" s="1"/>
  <c r="O751" i="3" l="1"/>
  <c r="M751" i="3"/>
  <c r="K751" i="3"/>
  <c r="J751" i="3"/>
  <c r="N751" i="3"/>
  <c r="P751" i="3" s="1"/>
  <c r="I752" i="3" s="1"/>
  <c r="Y709" i="3"/>
  <c r="AA709" i="3"/>
  <c r="Z709" i="3"/>
  <c r="X709" i="3"/>
  <c r="W709" i="3"/>
  <c r="M752" i="3" l="1"/>
  <c r="N752" i="3"/>
  <c r="O752" i="3"/>
  <c r="L752" i="3"/>
  <c r="K752" i="3"/>
  <c r="J752" i="3"/>
  <c r="AC709" i="3"/>
  <c r="V710" i="3" s="1"/>
  <c r="AB710" i="3" s="1"/>
  <c r="P752" i="3" l="1"/>
  <c r="I753" i="3" s="1"/>
  <c r="L753" i="3" s="1"/>
  <c r="AA710" i="3"/>
  <c r="Y710" i="3"/>
  <c r="X710" i="3"/>
  <c r="W710" i="3"/>
  <c r="Z710" i="3"/>
  <c r="N753" i="3" l="1"/>
  <c r="M753" i="3"/>
  <c r="O753" i="3"/>
  <c r="J753" i="3"/>
  <c r="K753" i="3"/>
  <c r="AC710" i="3"/>
  <c r="V711" i="3" s="1"/>
  <c r="AB711" i="3" s="1"/>
  <c r="P753" i="3" l="1"/>
  <c r="I754" i="3" s="1"/>
  <c r="K754" i="3" s="1"/>
  <c r="AA711" i="3"/>
  <c r="Y711" i="3"/>
  <c r="X711" i="3"/>
  <c r="W711" i="3"/>
  <c r="Z711" i="3"/>
  <c r="M754" i="3" l="1"/>
  <c r="N754" i="3"/>
  <c r="O754" i="3"/>
  <c r="J754" i="3"/>
  <c r="L754" i="3"/>
  <c r="AC711" i="3"/>
  <c r="V712" i="3" s="1"/>
  <c r="AB712" i="3" s="1"/>
  <c r="P754" i="3" l="1"/>
  <c r="I755" i="3" s="1"/>
  <c r="N755" i="3" s="1"/>
  <c r="Y712" i="3"/>
  <c r="AA712" i="3"/>
  <c r="Z712" i="3"/>
  <c r="X712" i="3"/>
  <c r="W712" i="3"/>
  <c r="J755" i="3" l="1"/>
  <c r="L755" i="3"/>
  <c r="O755" i="3"/>
  <c r="P755" i="3" s="1"/>
  <c r="I756" i="3" s="1"/>
  <c r="N756" i="3" s="1"/>
  <c r="K755" i="3"/>
  <c r="M755" i="3"/>
  <c r="AC712" i="3"/>
  <c r="V713" i="3" s="1"/>
  <c r="X713" i="3" s="1"/>
  <c r="L756" i="3" l="1"/>
  <c r="O756" i="3"/>
  <c r="M756" i="3"/>
  <c r="K756" i="3"/>
  <c r="J756" i="3"/>
  <c r="AA713" i="3"/>
  <c r="Y713" i="3"/>
  <c r="AB713" i="3"/>
  <c r="W713" i="3"/>
  <c r="Z713" i="3"/>
  <c r="P756" i="3" l="1"/>
  <c r="I757" i="3" s="1"/>
  <c r="J757" i="3" s="1"/>
  <c r="AC713" i="3"/>
  <c r="V714" i="3" s="1"/>
  <c r="Y714" i="3" s="1"/>
  <c r="O757" i="3" l="1"/>
  <c r="M757" i="3"/>
  <c r="K757" i="3"/>
  <c r="L757" i="3"/>
  <c r="N757" i="3"/>
  <c r="W714" i="3"/>
  <c r="X714" i="3"/>
  <c r="Z714" i="3"/>
  <c r="AB714" i="3"/>
  <c r="AA714" i="3"/>
  <c r="P757" i="3" l="1"/>
  <c r="I758" i="3" s="1"/>
  <c r="K758" i="3" s="1"/>
  <c r="AC714" i="3"/>
  <c r="V715" i="3" s="1"/>
  <c r="Y715" i="3" s="1"/>
  <c r="N758" i="3" l="1"/>
  <c r="M758" i="3"/>
  <c r="L758" i="3"/>
  <c r="J758" i="3"/>
  <c r="O758" i="3"/>
  <c r="AA715" i="3"/>
  <c r="Z715" i="3"/>
  <c r="W715" i="3"/>
  <c r="AB715" i="3"/>
  <c r="X715" i="3"/>
  <c r="P758" i="3" l="1"/>
  <c r="I759" i="3" s="1"/>
  <c r="J759" i="3" s="1"/>
  <c r="AC715" i="3"/>
  <c r="V716" i="3" s="1"/>
  <c r="Z716" i="3" s="1"/>
  <c r="L759" i="3" l="1"/>
  <c r="O759" i="3"/>
  <c r="K759" i="3"/>
  <c r="M759" i="3"/>
  <c r="N759" i="3"/>
  <c r="X716" i="3"/>
  <c r="W716" i="3"/>
  <c r="AB716" i="3"/>
  <c r="AA716" i="3"/>
  <c r="Y716" i="3"/>
  <c r="P759" i="3" l="1"/>
  <c r="I760" i="3" s="1"/>
  <c r="J760" i="3" s="1"/>
  <c r="AC716" i="3"/>
  <c r="V717" i="3" s="1"/>
  <c r="Z717" i="3" s="1"/>
  <c r="M760" i="3" l="1"/>
  <c r="L760" i="3"/>
  <c r="N760" i="3"/>
  <c r="O760" i="3"/>
  <c r="K760" i="3"/>
  <c r="AA717" i="3"/>
  <c r="Y717" i="3"/>
  <c r="X717" i="3"/>
  <c r="W717" i="3"/>
  <c r="AB717" i="3"/>
  <c r="P760" i="3" l="1"/>
  <c r="I761" i="3" s="1"/>
  <c r="M761" i="3" s="1"/>
  <c r="AC717" i="3"/>
  <c r="V718" i="3" s="1"/>
  <c r="AB718" i="3" s="1"/>
  <c r="N761" i="3" l="1"/>
  <c r="J761" i="3"/>
  <c r="L761" i="3"/>
  <c r="O761" i="3"/>
  <c r="K761" i="3"/>
  <c r="W718" i="3"/>
  <c r="Y718" i="3"/>
  <c r="Z718" i="3"/>
  <c r="X718" i="3"/>
  <c r="AA718" i="3"/>
  <c r="P761" i="3" l="1"/>
  <c r="I762" i="3" s="1"/>
  <c r="K762" i="3" s="1"/>
  <c r="AC718" i="3"/>
  <c r="V719" i="3" s="1"/>
  <c r="Y719" i="3" s="1"/>
  <c r="M762" i="3"/>
  <c r="L762" i="3" l="1"/>
  <c r="N762" i="3"/>
  <c r="O762" i="3"/>
  <c r="J762" i="3"/>
  <c r="AB719" i="3"/>
  <c r="Z719" i="3"/>
  <c r="AA719" i="3"/>
  <c r="X719" i="3"/>
  <c r="W719" i="3"/>
  <c r="P762" i="3" l="1"/>
  <c r="I763" i="3" s="1"/>
  <c r="N763" i="3" s="1"/>
  <c r="AC719" i="3"/>
  <c r="V720" i="3" s="1"/>
  <c r="AA720" i="3" s="1"/>
  <c r="M763" i="3"/>
  <c r="J763" i="3"/>
  <c r="K763" i="3"/>
  <c r="O763" i="3"/>
  <c r="Z720" i="3" l="1"/>
  <c r="Y720" i="3"/>
  <c r="L763" i="3"/>
  <c r="P763" i="3" s="1"/>
  <c r="I764" i="3" s="1"/>
  <c r="W720" i="3"/>
  <c r="AB720" i="3"/>
  <c r="X720" i="3"/>
  <c r="L764" i="3" l="1"/>
  <c r="J764" i="3"/>
  <c r="N764" i="3"/>
  <c r="O764" i="3"/>
  <c r="M764" i="3"/>
  <c r="K764" i="3"/>
  <c r="P764" i="3" s="1"/>
  <c r="I765" i="3" s="1"/>
  <c r="L765" i="3" s="1"/>
  <c r="AC720" i="3"/>
  <c r="V721" i="3" s="1"/>
  <c r="Y721" i="3" s="1"/>
  <c r="AA721" i="3" l="1"/>
  <c r="O765" i="3"/>
  <c r="N765" i="3"/>
  <c r="K765" i="3"/>
  <c r="J765" i="3"/>
  <c r="M765" i="3"/>
  <c r="X721" i="3"/>
  <c r="Z721" i="3"/>
  <c r="AB721" i="3"/>
  <c r="W721" i="3"/>
  <c r="P765" i="3" l="1"/>
  <c r="I766" i="3" s="1"/>
  <c r="L766" i="3" s="1"/>
  <c r="AC721" i="3"/>
  <c r="V722" i="3" s="1"/>
  <c r="Y722" i="3" s="1"/>
  <c r="N766" i="3" l="1"/>
  <c r="M766" i="3"/>
  <c r="O766" i="3"/>
  <c r="K766" i="3"/>
  <c r="J766" i="3"/>
  <c r="AA722" i="3"/>
  <c r="X722" i="3"/>
  <c r="AB722" i="3"/>
  <c r="Z722" i="3"/>
  <c r="W722" i="3"/>
  <c r="P766" i="3" l="1"/>
  <c r="I767" i="3" s="1"/>
  <c r="M767" i="3" s="1"/>
  <c r="AC722" i="3"/>
  <c r="V723" i="3" s="1"/>
  <c r="AA723" i="3" s="1"/>
  <c r="K767" i="3" l="1"/>
  <c r="J767" i="3"/>
  <c r="O767" i="3"/>
  <c r="N767" i="3"/>
  <c r="L767" i="3"/>
  <c r="Y723" i="3"/>
  <c r="X723" i="3"/>
  <c r="P767" i="3" l="1"/>
  <c r="I768" i="3" s="1"/>
  <c r="J768" i="3" s="1"/>
  <c r="W723" i="3"/>
  <c r="Z723" i="3"/>
  <c r="AB723" i="3"/>
  <c r="L768" i="3" l="1"/>
  <c r="M768" i="3"/>
  <c r="N768" i="3"/>
  <c r="O768" i="3"/>
  <c r="K768" i="3"/>
  <c r="AC723" i="3"/>
  <c r="V724" i="3" s="1"/>
  <c r="AA724" i="3" s="1"/>
  <c r="P768" i="3" l="1"/>
  <c r="I769" i="3" s="1"/>
  <c r="M769" i="3" s="1"/>
  <c r="Y724" i="3"/>
  <c r="X724" i="3"/>
  <c r="Z724" i="3"/>
  <c r="AB724" i="3"/>
  <c r="W724" i="3"/>
  <c r="L769" i="3" l="1"/>
  <c r="J769" i="3"/>
  <c r="O769" i="3"/>
  <c r="K769" i="3"/>
  <c r="N769" i="3"/>
  <c r="AC724" i="3"/>
  <c r="V725" i="3" s="1"/>
  <c r="X725" i="3" s="1"/>
  <c r="P769" i="3" l="1"/>
  <c r="I770" i="3" s="1"/>
  <c r="M770" i="3" s="1"/>
  <c r="O770" i="3"/>
  <c r="J770" i="3"/>
  <c r="K770" i="3"/>
  <c r="L770" i="3"/>
  <c r="N770" i="3"/>
  <c r="Y725" i="3"/>
  <c r="AA725" i="3"/>
  <c r="Z725" i="3"/>
  <c r="W725" i="3"/>
  <c r="AB725" i="3"/>
  <c r="P770" i="3" l="1"/>
  <c r="I771" i="3" s="1"/>
  <c r="J771" i="3" s="1"/>
  <c r="M771" i="3"/>
  <c r="O771" i="3"/>
  <c r="K771" i="3"/>
  <c r="AC725" i="3"/>
  <c r="V726" i="3" s="1"/>
  <c r="Z726" i="3" s="1"/>
  <c r="N771" i="3" l="1"/>
  <c r="L771" i="3"/>
  <c r="Y726" i="3"/>
  <c r="AA726" i="3"/>
  <c r="AB726" i="3"/>
  <c r="W726" i="3"/>
  <c r="X726" i="3"/>
  <c r="P771" i="3" l="1"/>
  <c r="I772" i="3" s="1"/>
  <c r="J772" i="3" s="1"/>
  <c r="O772" i="3"/>
  <c r="K772" i="3"/>
  <c r="N772" i="3"/>
  <c r="L772" i="3"/>
  <c r="AC726" i="3"/>
  <c r="V727" i="3" s="1"/>
  <c r="Z727" i="3" s="1"/>
  <c r="M772" i="3" l="1"/>
  <c r="P772" i="3"/>
  <c r="I773" i="3" s="1"/>
  <c r="J773" i="3" s="1"/>
  <c r="AA727" i="3"/>
  <c r="Y727" i="3"/>
  <c r="W727" i="3"/>
  <c r="AB727" i="3"/>
  <c r="X727" i="3"/>
  <c r="O773" i="3" l="1"/>
  <c r="K773" i="3"/>
  <c r="M773" i="3"/>
  <c r="N773" i="3"/>
  <c r="L773" i="3"/>
  <c r="AC727" i="3"/>
  <c r="V728" i="3" s="1"/>
  <c r="AB728" i="3" s="1"/>
  <c r="P773" i="3" l="1"/>
  <c r="I774" i="3" s="1"/>
  <c r="K774" i="3" s="1"/>
  <c r="M774" i="3"/>
  <c r="L774" i="3"/>
  <c r="J774" i="3"/>
  <c r="Y728" i="3"/>
  <c r="AA728" i="3"/>
  <c r="X728" i="3"/>
  <c r="W728" i="3"/>
  <c r="Z728" i="3"/>
  <c r="N774" i="3" l="1"/>
  <c r="O774" i="3"/>
  <c r="P774" i="3" s="1"/>
  <c r="I775" i="3" s="1"/>
  <c r="M775" i="3" s="1"/>
  <c r="AC728" i="3"/>
  <c r="V729" i="3" s="1"/>
  <c r="AB729" i="3" s="1"/>
  <c r="K775" i="3" l="1"/>
  <c r="N775" i="3"/>
  <c r="O775" i="3"/>
  <c r="J775" i="3"/>
  <c r="L775" i="3"/>
  <c r="Y729" i="3"/>
  <c r="AA729" i="3"/>
  <c r="X729" i="3"/>
  <c r="W729" i="3"/>
  <c r="Z729" i="3"/>
  <c r="P775" i="3" l="1"/>
  <c r="I776" i="3" s="1"/>
  <c r="K776" i="3" s="1"/>
  <c r="AC729" i="3"/>
  <c r="V730" i="3" s="1"/>
  <c r="AB730" i="3" s="1"/>
  <c r="N776" i="3" l="1"/>
  <c r="O776" i="3"/>
  <c r="M776" i="3"/>
  <c r="J776" i="3"/>
  <c r="L776" i="3"/>
  <c r="Y730" i="3"/>
  <c r="AA730" i="3"/>
  <c r="Z730" i="3"/>
  <c r="X730" i="3"/>
  <c r="W730" i="3"/>
  <c r="P776" i="3" l="1"/>
  <c r="I777" i="3" s="1"/>
  <c r="N777" i="3" s="1"/>
  <c r="O777" i="3"/>
  <c r="AC730" i="3"/>
  <c r="V731" i="3" s="1"/>
  <c r="W731" i="3" s="1"/>
  <c r="M777" i="3" l="1"/>
  <c r="J777" i="3"/>
  <c r="K777" i="3"/>
  <c r="L777" i="3"/>
  <c r="P777" i="3" s="1"/>
  <c r="I778" i="3" s="1"/>
  <c r="AA731" i="3"/>
  <c r="Y731" i="3"/>
  <c r="AB731" i="3"/>
  <c r="Z731" i="3"/>
  <c r="X731" i="3"/>
  <c r="M778" i="3" l="1"/>
  <c r="N778" i="3"/>
  <c r="L778" i="3"/>
  <c r="O778" i="3"/>
  <c r="K778" i="3"/>
  <c r="J778" i="3"/>
  <c r="AC731" i="3"/>
  <c r="V732" i="3" s="1"/>
  <c r="W732" i="3" s="1"/>
  <c r="P778" i="3" l="1"/>
  <c r="I779" i="3" s="1"/>
  <c r="L779" i="3" s="1"/>
  <c r="O779" i="3"/>
  <c r="N779" i="3"/>
  <c r="M779" i="3"/>
  <c r="AA732" i="3"/>
  <c r="Z732" i="3"/>
  <c r="Y732" i="3"/>
  <c r="AB732" i="3"/>
  <c r="X732" i="3"/>
  <c r="J779" i="3" l="1"/>
  <c r="K779" i="3"/>
  <c r="P779" i="3"/>
  <c r="I780" i="3" s="1"/>
  <c r="K780" i="3" s="1"/>
  <c r="AC732" i="3"/>
  <c r="V733" i="3" s="1"/>
  <c r="AA733" i="3" s="1"/>
  <c r="N780" i="3" l="1"/>
  <c r="L780" i="3"/>
  <c r="M780" i="3"/>
  <c r="O780" i="3"/>
  <c r="J780" i="3"/>
  <c r="AB733" i="3"/>
  <c r="Z733" i="3"/>
  <c r="X733" i="3"/>
  <c r="Y733" i="3"/>
  <c r="W733" i="3"/>
  <c r="P780" i="3" l="1"/>
  <c r="I781" i="3" s="1"/>
  <c r="J781" i="3" s="1"/>
  <c r="AC733" i="3"/>
  <c r="V734" i="3" s="1"/>
  <c r="W734" i="3" s="1"/>
  <c r="K781" i="3" l="1"/>
  <c r="L781" i="3"/>
  <c r="O781" i="3"/>
  <c r="N781" i="3"/>
  <c r="M781" i="3"/>
  <c r="P781" i="3" s="1"/>
  <c r="I782" i="3" s="1"/>
  <c r="M782" i="3" s="1"/>
  <c r="X734" i="3"/>
  <c r="AA734" i="3"/>
  <c r="AB734" i="3"/>
  <c r="Z734" i="3"/>
  <c r="Y734" i="3"/>
  <c r="K782" i="3" l="1"/>
  <c r="J782" i="3"/>
  <c r="O782" i="3"/>
  <c r="N782" i="3"/>
  <c r="L782" i="3"/>
  <c r="AC734" i="3"/>
  <c r="V735" i="3" s="1"/>
  <c r="W735" i="3" s="1"/>
  <c r="P782" i="3" l="1"/>
  <c r="I783" i="3" s="1"/>
  <c r="N783" i="3" s="1"/>
  <c r="Y735" i="3"/>
  <c r="Z735" i="3"/>
  <c r="AB735" i="3"/>
  <c r="AA735" i="3"/>
  <c r="X735" i="3"/>
  <c r="J783" i="3" l="1"/>
  <c r="L783" i="3"/>
  <c r="O783" i="3"/>
  <c r="K783" i="3"/>
  <c r="M783" i="3"/>
  <c r="AC735" i="3"/>
  <c r="V736" i="3" s="1"/>
  <c r="Z736" i="3" s="1"/>
  <c r="P783" i="3" l="1"/>
  <c r="I784" i="3" s="1"/>
  <c r="L784" i="3" s="1"/>
  <c r="M784" i="3"/>
  <c r="AH14" i="3" s="1"/>
  <c r="K784" i="3"/>
  <c r="W736" i="3"/>
  <c r="AB736" i="3"/>
  <c r="Y736" i="3"/>
  <c r="X736" i="3"/>
  <c r="AA736" i="3"/>
  <c r="AH15" i="3"/>
  <c r="N784" i="3" l="1"/>
  <c r="O784" i="3"/>
  <c r="J784" i="3"/>
  <c r="AH11" i="3"/>
  <c r="AH12" i="3"/>
  <c r="AH13" i="3" s="1"/>
  <c r="AH16" i="3"/>
  <c r="AH17" i="3"/>
  <c r="P784" i="3"/>
  <c r="C28" i="3" s="1"/>
  <c r="AC736" i="3"/>
  <c r="V737" i="3" s="1"/>
  <c r="W737" i="3" s="1"/>
  <c r="AH4" i="3" l="1"/>
  <c r="AH3" i="3"/>
  <c r="AH19" i="3"/>
  <c r="AH20" i="3" s="1"/>
  <c r="AH18" i="3"/>
  <c r="Y737" i="3"/>
  <c r="AA737" i="3"/>
  <c r="AB737" i="3"/>
  <c r="Z737" i="3"/>
  <c r="X737" i="3"/>
  <c r="AC737" i="3" l="1"/>
  <c r="V738" i="3" s="1"/>
  <c r="Z738" i="3" s="1"/>
  <c r="W738" i="3" l="1"/>
  <c r="AB738" i="3"/>
  <c r="AA738" i="3"/>
  <c r="X738" i="3"/>
  <c r="Y738" i="3"/>
  <c r="AC738" i="3" l="1"/>
  <c r="V739" i="3" s="1"/>
  <c r="W739" i="3" s="1"/>
  <c r="Y739" i="3" l="1"/>
  <c r="AA739" i="3"/>
  <c r="AB739" i="3"/>
  <c r="X739" i="3"/>
  <c r="Z739" i="3"/>
  <c r="AC739" i="3" l="1"/>
  <c r="V740" i="3" s="1"/>
  <c r="Z740" i="3" s="1"/>
  <c r="AA740" i="3" l="1"/>
  <c r="Y740" i="3"/>
  <c r="X740" i="3"/>
  <c r="AB740" i="3"/>
  <c r="W740" i="3"/>
  <c r="AC740" i="3" l="1"/>
  <c r="V741" i="3" s="1"/>
  <c r="Z741" i="3" s="1"/>
  <c r="AA741" i="3" l="1"/>
  <c r="Y741" i="3"/>
  <c r="AB741" i="3"/>
  <c r="X741" i="3"/>
  <c r="W741" i="3"/>
  <c r="AC741" i="3" l="1"/>
  <c r="V742" i="3" s="1"/>
  <c r="W742" i="3" s="1"/>
  <c r="AB742" i="3" l="1"/>
  <c r="Z742" i="3"/>
  <c r="X742" i="3"/>
  <c r="AA742" i="3"/>
  <c r="Y742" i="3"/>
  <c r="AC742" i="3" s="1"/>
  <c r="V743" i="3" s="1"/>
  <c r="Z743" i="3" l="1"/>
  <c r="X743" i="3"/>
  <c r="AA743" i="3"/>
  <c r="Y743" i="3"/>
  <c r="W743" i="3"/>
  <c r="AB743" i="3"/>
  <c r="AC743" i="3" s="1"/>
  <c r="V744" i="3" s="1"/>
  <c r="W744" i="3" s="1"/>
  <c r="AA744" i="3" l="1"/>
  <c r="AB744" i="3"/>
  <c r="Z744" i="3"/>
  <c r="X744" i="3"/>
  <c r="Y744" i="3"/>
  <c r="AC744" i="3"/>
  <c r="V745" i="3" s="1"/>
  <c r="X745" i="3" s="1"/>
  <c r="AB745" i="3" l="1"/>
  <c r="Y745" i="3"/>
  <c r="AA745" i="3"/>
  <c r="W745" i="3"/>
  <c r="Z745" i="3"/>
  <c r="AC745" i="3" l="1"/>
  <c r="V746" i="3" s="1"/>
  <c r="W746" i="3" s="1"/>
  <c r="Z746" i="3" l="1"/>
  <c r="X746" i="3"/>
  <c r="AB746" i="3"/>
  <c r="AA746" i="3"/>
  <c r="Y746" i="3"/>
  <c r="AC746" i="3" l="1"/>
  <c r="V747" i="3" s="1"/>
  <c r="AB747" i="3" s="1"/>
  <c r="Y747" i="3" l="1"/>
  <c r="AA747" i="3"/>
  <c r="W747" i="3"/>
  <c r="Z747" i="3"/>
  <c r="X747" i="3"/>
  <c r="AC747" i="3" l="1"/>
  <c r="V748" i="3" s="1"/>
  <c r="AB748" i="3" s="1"/>
  <c r="Z748" i="3" l="1"/>
  <c r="X748" i="3"/>
  <c r="W748" i="3"/>
  <c r="AA748" i="3"/>
  <c r="Y748" i="3"/>
  <c r="AC748" i="3" l="1"/>
  <c r="V749" i="3" s="1"/>
  <c r="Z749" i="3" s="1"/>
  <c r="Y749" i="3" l="1"/>
  <c r="AA749" i="3"/>
  <c r="AB749" i="3"/>
  <c r="W749" i="3"/>
  <c r="X749" i="3"/>
  <c r="AC749" i="3" l="1"/>
  <c r="V750" i="3" s="1"/>
  <c r="Y750" i="3" s="1"/>
  <c r="AA750" i="3" l="1"/>
  <c r="Z750" i="3"/>
  <c r="X750" i="3"/>
  <c r="W750" i="3"/>
  <c r="AB750" i="3"/>
  <c r="AC750" i="3" s="1"/>
  <c r="V751" i="3" s="1"/>
  <c r="AA751" i="3" s="1"/>
  <c r="X751" i="3" l="1"/>
  <c r="W751" i="3"/>
  <c r="AB751" i="3"/>
  <c r="Y751" i="3"/>
  <c r="Z751" i="3"/>
  <c r="AC751" i="3" l="1"/>
  <c r="V752" i="3" s="1"/>
  <c r="Y752" i="3" s="1"/>
  <c r="AB752" i="3" l="1"/>
  <c r="X752" i="3"/>
  <c r="Z752" i="3"/>
  <c r="W752" i="3"/>
  <c r="AA752" i="3"/>
  <c r="AC752" i="3" l="1"/>
  <c r="V753" i="3" s="1"/>
  <c r="Y753" i="3" s="1"/>
  <c r="AA753" i="3" l="1"/>
  <c r="W753" i="3"/>
  <c r="AB753" i="3"/>
  <c r="Z753" i="3"/>
  <c r="X753" i="3"/>
  <c r="AC753" i="3" l="1"/>
  <c r="V754" i="3" s="1"/>
  <c r="Z754" i="3" s="1"/>
  <c r="Y754" i="3" l="1"/>
  <c r="AA754" i="3"/>
  <c r="AB754" i="3"/>
  <c r="X754" i="3"/>
  <c r="W754" i="3"/>
  <c r="AC754" i="3" l="1"/>
  <c r="V755" i="3" s="1"/>
  <c r="W755" i="3" s="1"/>
  <c r="AA755" i="3" l="1"/>
  <c r="Y755" i="3"/>
  <c r="AB755" i="3"/>
  <c r="Z755" i="3"/>
  <c r="X755" i="3"/>
  <c r="AC755" i="3" l="1"/>
  <c r="V756" i="3" s="1"/>
  <c r="AB756" i="3" s="1"/>
  <c r="AA756" i="3" l="1"/>
  <c r="Y756" i="3"/>
  <c r="Z756" i="3"/>
  <c r="W756" i="3"/>
  <c r="X756" i="3"/>
  <c r="AC756" i="3" l="1"/>
  <c r="V757" i="3" s="1"/>
  <c r="Y757" i="3" s="1"/>
  <c r="Z757" i="3" l="1"/>
  <c r="W757" i="3"/>
  <c r="AB757" i="3"/>
  <c r="X757" i="3"/>
  <c r="AA757" i="3"/>
  <c r="AC757" i="3" l="1"/>
  <c r="V758" i="3" s="1"/>
  <c r="Y758" i="3" s="1"/>
  <c r="Z758" i="3" l="1"/>
  <c r="X758" i="3"/>
  <c r="AB758" i="3"/>
  <c r="AA758" i="3"/>
  <c r="W758" i="3"/>
  <c r="AC758" i="3" l="1"/>
  <c r="V759" i="3" s="1"/>
  <c r="AA759" i="3" s="1"/>
  <c r="AB759" i="3" l="1"/>
  <c r="X759" i="3"/>
  <c r="Y759" i="3"/>
  <c r="Z759" i="3"/>
  <c r="W759" i="3"/>
  <c r="AC759" i="3" l="1"/>
  <c r="V760" i="3" s="1"/>
  <c r="Y760" i="3" s="1"/>
  <c r="X760" i="3" l="1"/>
  <c r="AB760" i="3"/>
  <c r="Z760" i="3"/>
  <c r="W760" i="3"/>
  <c r="AA760" i="3"/>
  <c r="AC760" i="3" l="1"/>
  <c r="V761" i="3" s="1"/>
  <c r="X761" i="3" s="1"/>
  <c r="AB761" i="3" l="1"/>
  <c r="AA761" i="3"/>
  <c r="Y761" i="3"/>
  <c r="W761" i="3"/>
  <c r="Z761" i="3"/>
  <c r="AC761" i="3" l="1"/>
  <c r="V762" i="3" s="1"/>
  <c r="Z762" i="3" s="1"/>
  <c r="X762" i="3" l="1"/>
  <c r="W762" i="3"/>
  <c r="AA762" i="3"/>
  <c r="AB762" i="3"/>
  <c r="Y762" i="3"/>
  <c r="AC762" i="3" l="1"/>
  <c r="V763" i="3" s="1"/>
  <c r="AA763" i="3" s="1"/>
  <c r="Z763" i="3" l="1"/>
  <c r="W763" i="3"/>
  <c r="AB763" i="3"/>
  <c r="Y763" i="3"/>
  <c r="X763" i="3"/>
  <c r="AC763" i="3" l="1"/>
  <c r="V764" i="3" s="1"/>
  <c r="Z764" i="3" s="1"/>
  <c r="Y764" i="3" l="1"/>
  <c r="AA764" i="3"/>
  <c r="W764" i="3"/>
  <c r="AB764" i="3"/>
  <c r="X764" i="3"/>
  <c r="AC764" i="3" l="1"/>
  <c r="V765" i="3" s="1"/>
  <c r="X765" i="3" s="1"/>
  <c r="Y765" i="3" l="1"/>
  <c r="AA765" i="3"/>
  <c r="AB765" i="3"/>
  <c r="Z765" i="3"/>
  <c r="W765" i="3"/>
  <c r="AC765" i="3" l="1"/>
  <c r="V766" i="3" s="1"/>
  <c r="Y766" i="3" s="1"/>
  <c r="Z766" i="3"/>
  <c r="AB766" i="3" l="1"/>
  <c r="X766" i="3"/>
  <c r="W766" i="3"/>
  <c r="AA766" i="3"/>
  <c r="AC766" i="3" l="1"/>
  <c r="V767" i="3" s="1"/>
  <c r="X767" i="3" s="1"/>
  <c r="Y767" i="3"/>
  <c r="AA767" i="3"/>
  <c r="W767" i="3"/>
  <c r="AB767" i="3" l="1"/>
  <c r="Z767" i="3"/>
  <c r="AC767" i="3" s="1"/>
  <c r="V768" i="3" s="1"/>
  <c r="Z768" i="3" s="1"/>
  <c r="X768" i="3" l="1"/>
  <c r="AB768" i="3"/>
  <c r="W768" i="3"/>
  <c r="Y768" i="3"/>
  <c r="AA768" i="3"/>
  <c r="AC768" i="3" l="1"/>
  <c r="V769" i="3" s="1"/>
  <c r="X769" i="3" s="1"/>
  <c r="AA769" i="3" l="1"/>
  <c r="AB769" i="3"/>
  <c r="Y769" i="3"/>
  <c r="Z769" i="3"/>
  <c r="W769" i="3"/>
  <c r="AC769" i="3" l="1"/>
  <c r="V770" i="3" s="1"/>
  <c r="Z770" i="3" s="1"/>
  <c r="AB770" i="3" l="1"/>
  <c r="W770" i="3"/>
  <c r="AA770" i="3"/>
  <c r="Y770" i="3"/>
  <c r="X770" i="3"/>
  <c r="AC770" i="3" l="1"/>
  <c r="V771" i="3" s="1"/>
  <c r="W771" i="3" s="1"/>
  <c r="AB771" i="3" l="1"/>
  <c r="Y771" i="3"/>
  <c r="AA771" i="3"/>
  <c r="Z771" i="3"/>
  <c r="X771" i="3"/>
  <c r="AC771" i="3" l="1"/>
  <c r="V772" i="3" s="1"/>
  <c r="Y772" i="3" s="1"/>
  <c r="AB772" i="3"/>
  <c r="AA772" i="3"/>
  <c r="Z772" i="3"/>
  <c r="X772" i="3" l="1"/>
  <c r="W772" i="3"/>
  <c r="AC772" i="3"/>
  <c r="V773" i="3" s="1"/>
  <c r="W773" i="3" s="1"/>
  <c r="Y773" i="3"/>
  <c r="AA773" i="3" l="1"/>
  <c r="X773" i="3"/>
  <c r="Z773" i="3"/>
  <c r="AB773" i="3"/>
  <c r="AC773" i="3" s="1"/>
  <c r="V774" i="3" s="1"/>
  <c r="X774" i="3" s="1"/>
  <c r="Y774" i="3" l="1"/>
  <c r="AB774" i="3"/>
  <c r="AA774" i="3"/>
  <c r="Z774" i="3"/>
  <c r="W774" i="3"/>
  <c r="AC774" i="3" l="1"/>
  <c r="V775" i="3" s="1"/>
  <c r="W775" i="3" s="1"/>
  <c r="Y775" i="3" l="1"/>
  <c r="AA775" i="3"/>
  <c r="X775" i="3"/>
  <c r="AB775" i="3"/>
  <c r="Z775" i="3"/>
  <c r="AC775" i="3" l="1"/>
  <c r="V776" i="3" s="1"/>
  <c r="X776" i="3" s="1"/>
  <c r="Y776" i="3" l="1"/>
  <c r="AA776" i="3"/>
  <c r="W776" i="3"/>
  <c r="Z776" i="3"/>
  <c r="AB776" i="3"/>
  <c r="AC776" i="3" l="1"/>
  <c r="V777" i="3" s="1"/>
  <c r="W777" i="3" s="1"/>
  <c r="AA777" i="3" l="1"/>
  <c r="Y777" i="3"/>
  <c r="Z777" i="3"/>
  <c r="X777" i="3"/>
  <c r="AB777" i="3"/>
  <c r="AC777" i="3" l="1"/>
  <c r="V778" i="3" s="1"/>
  <c r="Z778" i="3" s="1"/>
  <c r="Y778" i="3" l="1"/>
  <c r="W778" i="3"/>
  <c r="AB778" i="3"/>
  <c r="X778" i="3"/>
  <c r="AA778" i="3"/>
  <c r="AC778" i="3" l="1"/>
  <c r="V779" i="3" s="1"/>
  <c r="W779" i="3" s="1"/>
  <c r="Y779" i="3" l="1"/>
  <c r="AA779" i="3"/>
  <c r="Z779" i="3"/>
  <c r="AB779" i="3"/>
  <c r="X779" i="3"/>
  <c r="AC779" i="3" l="1"/>
  <c r="V780" i="3" s="1"/>
  <c r="AA780" i="3" s="1"/>
  <c r="AB780" i="3" l="1"/>
  <c r="Y780" i="3"/>
  <c r="X780" i="3"/>
  <c r="W780" i="3"/>
  <c r="Z780" i="3"/>
  <c r="AC780" i="3" l="1"/>
  <c r="V781" i="3" s="1"/>
  <c r="Y781" i="3" s="1"/>
  <c r="AA781" i="3" l="1"/>
  <c r="Z781" i="3"/>
  <c r="AB781" i="3"/>
  <c r="W781" i="3"/>
  <c r="X781" i="3"/>
  <c r="AC781" i="3" l="1"/>
  <c r="V782" i="3" s="1"/>
  <c r="W782" i="3" s="1"/>
  <c r="X782" i="3"/>
  <c r="Z782" i="3"/>
  <c r="AB782" i="3" l="1"/>
  <c r="AA782" i="3"/>
  <c r="Y782" i="3"/>
  <c r="AC782" i="3" l="1"/>
  <c r="V783" i="3" s="1"/>
  <c r="X783" i="3" s="1"/>
  <c r="Z783" i="3"/>
  <c r="AB783" i="3"/>
  <c r="W783" i="3"/>
  <c r="Y783" i="3"/>
  <c r="AA783" i="3"/>
  <c r="AC783" i="3" l="1"/>
  <c r="V784" i="3" s="1"/>
  <c r="Y784" i="3" s="1"/>
  <c r="AB784" i="3"/>
  <c r="C13" i="3" s="1"/>
  <c r="Z784" i="3" l="1"/>
  <c r="X784" i="3"/>
  <c r="AA784" i="3"/>
  <c r="W784" i="3"/>
  <c r="AC784" i="3"/>
</calcChain>
</file>

<file path=xl/sharedStrings.xml><?xml version="1.0" encoding="utf-8"?>
<sst xmlns="http://schemas.openxmlformats.org/spreadsheetml/2006/main" count="264" uniqueCount="118">
  <si>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</si>
  <si>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</si>
  <si>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</si>
  <si>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</si>
  <si>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</si>
  <si>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</si>
  <si>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</si>
  <si>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</si>
  <si>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</si>
  <si>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</si>
  <si>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</si>
  <si>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</si>
  <si>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</si>
  <si>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</si>
  <si>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</si>
  <si>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</si>
  <si>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</si>
  <si>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</si>
  <si>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</si>
  <si>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</si>
  <si>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</si>
  <si>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</si>
  <si>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</si>
  <si>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</si>
  <si>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</si>
  <si>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</si>
  <si>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</si>
  <si>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</si>
  <si>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</si>
  <si>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</si>
  <si>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</si>
  <si>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</si>
  <si>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</si>
  <si>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</si>
  <si>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</si>
  <si>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</si>
  <si>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</si>
  <si>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</si>
  <si>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</si>
  <si>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</si>
  <si>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</si>
  <si>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</si>
  <si>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</si>
  <si>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</si>
  <si>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</si>
  <si>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</si>
  <si>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</si>
  <si>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</si>
  <si>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</si>
  <si>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</si>
  <si>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</si>
  <si>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</si>
  <si>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</si>
  <si>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</si>
  <si>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</si>
  <si>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</si>
  <si>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</si>
  <si>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</si>
  <si>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</si>
  <si>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</si>
  <si>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</si>
  <si>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</si>
  <si>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</si>
  <si>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</si>
  <si>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</si>
  <si>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</si>
  <si>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</si>
  <si>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</si>
  <si>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</si>
  <si>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</si>
  <si>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</si>
  <si>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</si>
  <si>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</si>
  <si>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</si>
  <si>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</si>
  <si>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</si>
  <si>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</si>
  <si>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Living Annuity Certain Phase (before Transition Point)</t>
  </si>
  <si>
    <t>Retirement Annuity Phase (after Transition Point)</t>
  </si>
  <si>
    <t>Output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</si>
  <si>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</si>
  <si>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</si>
  <si>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</si>
  <si>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</si>
  <si>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</si>
  <si>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</si>
  <si>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</si>
  <si>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</si>
  <si>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</si>
  <si>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</si>
  <si>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</si>
  <si>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</si>
  <si>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</si>
  <si>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</si>
  <si>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 to apply when Retirement Annuty starts</t>
  </si>
  <si>
    <t>Check Minimum</t>
  </si>
  <si>
    <t>Living Annuity Period</t>
  </si>
  <si>
    <t>5 years</t>
  </si>
  <si>
    <t>Tracking survival</t>
  </si>
  <si>
    <t>Administration fee (p.a.) - For Living Annuity, and then for RA thereafter</t>
  </si>
  <si>
    <t>Discount Curve</t>
  </si>
  <si>
    <t>YTM</t>
  </si>
  <si>
    <t>Dur M</t>
  </si>
  <si>
    <t>Dur Y</t>
  </si>
  <si>
    <t>Per month</t>
  </si>
  <si>
    <t>Disc factor</t>
  </si>
  <si>
    <t>Use Curve?</t>
  </si>
  <si>
    <t>Yes</t>
  </si>
  <si>
    <t>Montye Markets + Gov bonds for Long temr</t>
  </si>
  <si>
    <t>Money Markets</t>
  </si>
  <si>
    <t>Gov Bonds</t>
  </si>
  <si>
    <t>Curve:</t>
  </si>
  <si>
    <t>Version</t>
  </si>
  <si>
    <t>Description</t>
  </si>
  <si>
    <t>Version No.</t>
  </si>
  <si>
    <t>Updated to latest yield curve</t>
  </si>
  <si>
    <t>Duration in M</t>
  </si>
  <si>
    <t>Date of 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</si>
</sst>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  <numFmt numFmtId="174" formatCode="_-* #,##0.000000_-;\-* #,##0.000000_-;_-* &quot;-&quot;??_-;_-@_-"/>
    <numFmt numFmtId="175" formatCode="_-* #,##0.0000000000_-;\-* #,##0.0000000000_-;_-* &quot;-&quot;??_-;_-@_-"/>
    <numFmt numFmtId="176" formatCode="_-* #,##0.000000000000000000_-;\-* #,##0.000000000000000000_-;_-* &quot;-&quot;??_-;_-@_-"/>
    <numFmt numFmtId="177" formatCode="_-* #,##0.000_-;\-* #,##0.000_-;_-* &quot;-&quot;??_-;_-@_-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</font>
    <font>
      <sz val="11"/>
      <name val="Calibri"/>
      <family val="2"/>
    </font>
    <font>
      <sz val="10"/>
      <color rgb="FF0000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213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5" borderId="12" xfId="1" applyNumberFormat="1" applyFont="1" applyFill="1" applyBorder="1" applyProtection="1">
      <protection locked="0"/>
    </xf>
    <xf numFmtId="166" fontId="0" fillId="5" borderId="0" xfId="1" applyNumberFormat="1" applyFont="1" applyFill="1" applyBorder="1" applyProtection="1">
      <protection locked="0"/>
    </xf>
    <xf numFmtId="10" fontId="0" fillId="5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6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12" fillId="0" borderId="12" xfId="0" applyFont="1" applyBorder="1"/>
    <xf numFmtId="166" fontId="12" fillId="0" borderId="12" xfId="1" applyNumberFormat="1" applyFont="1" applyBorder="1" applyProtection="1"/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66" fontId="0" fillId="0" borderId="12" xfId="0" applyNumberFormat="1" applyBorder="1"/>
    <xf numFmtId="10" fontId="0" fillId="0" borderId="13" xfId="0" applyNumberFormat="1" applyBorder="1"/>
    <xf numFmtId="166" fontId="0" fillId="0" borderId="14" xfId="0" applyNumberFormat="1" applyBorder="1"/>
    <xf numFmtId="10" fontId="0" fillId="5" borderId="15" xfId="0" applyNumberFormat="1" applyFill="1" applyBorder="1"/>
    <xf numFmtId="166" fontId="0" fillId="0" borderId="18" xfId="0" applyNumberFormat="1" applyBorder="1"/>
    <xf numFmtId="10" fontId="0" fillId="5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166" fontId="16" fillId="4" borderId="23" xfId="0" applyNumberFormat="1" applyFont="1" applyFill="1" applyBorder="1" applyProtection="1">
      <protection locked="0"/>
    </xf>
    <xf numFmtId="10" fontId="0" fillId="5" borderId="12" xfId="0" applyNumberFormat="1" applyFill="1" applyBorder="1" applyProtection="1">
      <protection locked="0"/>
    </xf>
    <xf numFmtId="164" fontId="0" fillId="5" borderId="0" xfId="1" applyFont="1" applyFill="1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164" fontId="23" fillId="0" borderId="11" xfId="1" applyFont="1" applyBorder="1" applyProtection="1"/>
    <xf numFmtId="0" fontId="2" fillId="0" borderId="11" xfId="0" applyFont="1" applyBorder="1" applyAlignment="1">
      <alignment horizontal="center" vertical="center" shrinkToFit="1"/>
    </xf>
    <xf numFmtId="0" fontId="0" fillId="0" borderId="0" xfId="0" applyAlignment="1">
      <alignment horizontal="center"/>
    </xf>
    <xf numFmtId="164" fontId="0" fillId="0" borderId="0" xfId="1" applyFont="1"/>
    <xf numFmtId="174" fontId="0" fillId="0" borderId="0" xfId="1" applyNumberFormat="1" applyFont="1"/>
    <xf numFmtId="175" fontId="0" fillId="0" borderId="0" xfId="1" applyNumberFormat="1" applyFont="1"/>
    <xf numFmtId="176" fontId="0" fillId="0" borderId="0" xfId="1" applyNumberFormat="1" applyFont="1"/>
    <xf numFmtId="37" fontId="0" fillId="0" borderId="0" xfId="0" applyNumberFormat="1"/>
    <xf numFmtId="37" fontId="2" fillId="0" borderId="0" xfId="0" applyNumberFormat="1" applyFont="1"/>
    <xf numFmtId="0" fontId="2" fillId="0" borderId="0" xfId="0" applyFont="1" applyAlignment="1">
      <alignment horizontal="center"/>
    </xf>
    <xf numFmtId="3" fontId="0" fillId="0" borderId="0" xfId="0" applyNumberFormat="1"/>
    <xf numFmtId="15" fontId="13" fillId="0" borderId="11" xfId="4" applyNumberFormat="1" applyFont="1" applyBorder="1" applyAlignment="1">
      <alignment horizontal="center"/>
    </xf>
    <xf numFmtId="0" fontId="13" fillId="0" borderId="11" xfId="4" applyFont="1" applyBorder="1" applyAlignment="1">
      <alignment horizontal="center"/>
    </xf>
    <xf numFmtId="14" fontId="4" fillId="0" borderId="12" xfId="0" applyNumberFormat="1" applyFont="1" applyBorder="1" applyAlignment="1">
      <alignment horizontal="center"/>
    </xf>
    <xf numFmtId="2" fontId="24" fillId="0" borderId="12" xfId="4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/>
    </xf>
    <xf numFmtId="2" fontId="24" fillId="0" borderId="0" xfId="4" applyNumberFormat="1" applyFont="1" applyAlignment="1">
      <alignment horizontal="center"/>
    </xf>
    <xf numFmtId="14" fontId="4" fillId="0" borderId="13" xfId="0" applyNumberFormat="1" applyFont="1" applyBorder="1" applyAlignment="1">
      <alignment horizontal="center"/>
    </xf>
    <xf numFmtId="2" fontId="4" fillId="0" borderId="13" xfId="4" applyNumberFormat="1" applyFont="1" applyBorder="1" applyAlignment="1">
      <alignment horizontal="center"/>
    </xf>
    <xf numFmtId="164" fontId="4" fillId="7" borderId="11" xfId="1" applyFont="1" applyFill="1" applyBorder="1"/>
    <xf numFmtId="14" fontId="4" fillId="7" borderId="11" xfId="0" applyNumberFormat="1" applyFont="1" applyFill="1" applyBorder="1" applyAlignment="1">
      <alignment horizontal="center"/>
    </xf>
    <xf numFmtId="2" fontId="24" fillId="7" borderId="11" xfId="4" applyNumberFormat="1" applyFont="1" applyFill="1" applyBorder="1" applyAlignment="1">
      <alignment horizontal="center"/>
    </xf>
    <xf numFmtId="0" fontId="13" fillId="0" borderId="21" xfId="0" applyFont="1" applyBorder="1"/>
    <xf numFmtId="0" fontId="13" fillId="5" borderId="23" xfId="0" applyFont="1" applyFill="1" applyBorder="1"/>
    <xf numFmtId="0" fontId="13" fillId="0" borderId="11" xfId="0" applyFont="1" applyBorder="1"/>
    <xf numFmtId="10" fontId="4" fillId="0" borderId="0" xfId="2" applyNumberFormat="1" applyFont="1"/>
    <xf numFmtId="10" fontId="4" fillId="0" borderId="0" xfId="0" applyNumberFormat="1" applyFont="1"/>
    <xf numFmtId="10" fontId="13" fillId="0" borderId="11" xfId="2" applyNumberFormat="1" applyFont="1" applyBorder="1"/>
    <xf numFmtId="10" fontId="13" fillId="0" borderId="11" xfId="0" applyNumberFormat="1" applyFont="1" applyBorder="1"/>
    <xf numFmtId="0" fontId="0" fillId="5" borderId="13" xfId="0" applyFill="1" applyBorder="1" applyAlignment="1" applyProtection="1">
      <alignment horizontal="center"/>
      <protection locked="0"/>
    </xf>
    <xf numFmtId="0" fontId="0" fillId="0" borderId="11" xfId="0" applyBorder="1"/>
    <xf numFmtId="14" fontId="25" fillId="8" borderId="24" xfId="4" applyNumberFormat="1" applyFont="1" applyFill="1" applyBorder="1" applyAlignment="1">
      <alignment horizontal="center"/>
    </xf>
    <xf numFmtId="2" fontId="20" fillId="8" borderId="11" xfId="4" applyNumberFormat="1" applyFill="1" applyBorder="1"/>
    <xf numFmtId="2" fontId="20" fillId="8" borderId="25" xfId="4" applyNumberFormat="1" applyFill="1" applyBorder="1"/>
    <xf numFmtId="164" fontId="4" fillId="9" borderId="12" xfId="1" applyFont="1" applyFill="1" applyBorder="1"/>
    <xf numFmtId="164" fontId="4" fillId="9" borderId="0" xfId="1" applyFont="1" applyFill="1" applyBorder="1"/>
    <xf numFmtId="164" fontId="4" fillId="9" borderId="13" xfId="1" applyFont="1" applyFill="1" applyBorder="1"/>
    <xf numFmtId="0" fontId="13" fillId="7" borderId="11" xfId="0" applyFont="1" applyFill="1" applyBorder="1"/>
    <xf numFmtId="14" fontId="13" fillId="7" borderId="11" xfId="0" applyNumberFormat="1" applyFont="1" applyFill="1" applyBorder="1"/>
    <xf numFmtId="14" fontId="24" fillId="7" borderId="12" xfId="4" applyNumberFormat="1" applyFont="1" applyFill="1" applyBorder="1" applyAlignment="1">
      <alignment horizontal="center"/>
    </xf>
    <xf numFmtId="2" fontId="26" fillId="7" borderId="12" xfId="4" applyNumberFormat="1" applyFont="1" applyFill="1" applyBorder="1"/>
    <xf numFmtId="14" fontId="24" fillId="7" borderId="13" xfId="4" applyNumberFormat="1" applyFont="1" applyFill="1" applyBorder="1" applyAlignment="1">
      <alignment horizontal="center"/>
    </xf>
    <xf numFmtId="2" fontId="26" fillId="7" borderId="13" xfId="4" applyNumberFormat="1" applyFont="1" applyFill="1" applyBorder="1"/>
    <xf numFmtId="177" fontId="4" fillId="7" borderId="11" xfId="1" applyNumberFormat="1" applyFont="1" applyFill="1" applyBorder="1"/>
    <xf numFmtId="177" fontId="4" fillId="0" borderId="12" xfId="1" applyNumberFormat="1" applyFont="1" applyBorder="1"/>
    <xf numFmtId="177" fontId="4" fillId="0" borderId="0" xfId="1" applyNumberFormat="1" applyFont="1"/>
    <xf numFmtId="177" fontId="4" fillId="0" borderId="13" xfId="1" applyNumberFormat="1" applyFont="1" applyBorder="1"/>
    <xf numFmtId="0" fontId="7" fillId="6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lexanderRoux/Dropbox/SynapseClients/Clients/ExclusiveLife_Botswana/2024%20RetirementAnnuity/Received/2025-10-20/Bond-Yields%208%20October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"/>
    </sheetNames>
    <sheetDataSet>
      <sheetData sheetId="0">
        <row r="6">
          <cell r="B6">
            <v>46022</v>
          </cell>
          <cell r="C6">
            <v>46113</v>
          </cell>
          <cell r="D6">
            <v>46239</v>
          </cell>
          <cell r="E6">
            <v>46512</v>
          </cell>
          <cell r="F6">
            <v>47366</v>
          </cell>
          <cell r="G6">
            <v>48101</v>
          </cell>
          <cell r="H6">
            <v>49466</v>
          </cell>
          <cell r="I6">
            <v>51300</v>
          </cell>
          <cell r="J6">
            <v>52476</v>
          </cell>
        </row>
        <row r="4170">
          <cell r="A4170">
            <v>45891</v>
          </cell>
          <cell r="B4170">
            <v>5.28</v>
          </cell>
          <cell r="C4170">
            <v>6.5</v>
          </cell>
          <cell r="D4170">
            <v>6.61</v>
          </cell>
          <cell r="E4170">
            <v>6.73</v>
          </cell>
          <cell r="F4170">
            <v>8.36</v>
          </cell>
          <cell r="G4170">
            <v>8.69</v>
          </cell>
          <cell r="H4170">
            <v>8.83</v>
          </cell>
          <cell r="I4170">
            <v>10.89</v>
          </cell>
          <cell r="J4170">
            <v>10.91</v>
          </cell>
        </row>
        <row r="4171">
          <cell r="A4171">
            <v>45933</v>
          </cell>
          <cell r="E4171">
            <v>8.1</v>
          </cell>
          <cell r="F4171">
            <v>9.32</v>
          </cell>
          <cell r="G4171">
            <v>10.74</v>
          </cell>
          <cell r="H4171">
            <v>11.09</v>
          </cell>
          <cell r="I4171">
            <v>11.03</v>
          </cell>
          <cell r="J4171">
            <v>11.4</v>
          </cell>
        </row>
        <row r="4173">
          <cell r="B4173">
            <v>3</v>
          </cell>
          <cell r="C4173">
            <v>6</v>
          </cell>
          <cell r="D4173">
            <v>10</v>
          </cell>
          <cell r="E4173">
            <v>19</v>
          </cell>
          <cell r="F4173">
            <v>47</v>
          </cell>
          <cell r="G4173">
            <v>71</v>
          </cell>
          <cell r="H4173">
            <v>116</v>
          </cell>
          <cell r="I4173">
            <v>176</v>
          </cell>
          <cell r="J4173">
            <v>215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CD2218"/>
  <sheetViews>
    <sheetView showGridLines="0" zoomScale="70" zoomScaleNormal="70" workbookViewId="0">
      <selection activeCell="C20" sqref="C20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customWidth="1"/>
    <col min="5" max="5" width="8.1640625" customWidth="1"/>
    <col min="6" max="6" width="8" customWidth="1"/>
    <col min="7" max="7" width="7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bestFit="1" customWidth="1"/>
    <col min="19" max="19" width="7.6640625" bestFit="1" customWidth="1"/>
    <col min="20" max="20" width="7.6640625" customWidth="1"/>
    <col min="21" max="21" width="5.83203125" bestFit="1" customWidth="1"/>
    <col min="22" max="22" width="12.83203125" bestFit="1" customWidth="1"/>
    <col min="23" max="23" width="7.33203125" customWidth="1"/>
    <col min="24" max="24" width="6.83203125" style="131" bestFit="1" customWidth="1"/>
    <col min="25" max="25" width="6.6640625" style="131" bestFit="1" customWidth="1"/>
    <col min="26" max="26" width="7.83203125" style="131" bestFit="1" customWidth="1"/>
    <col min="27" max="27" width="7.5" style="131" bestFit="1" customWidth="1"/>
    <col min="28" max="28" width="7.6640625" bestFit="1" customWidth="1"/>
    <col min="29" max="29" width="8.83203125" bestFit="1" customWidth="1"/>
    <col min="30" max="30" width="2.1640625" customWidth="1"/>
    <col min="31" max="31" width="7.6640625" customWidth="1"/>
    <col min="32" max="32" width="5.832031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7" width="17.5" bestFit="1" customWidth="1"/>
    <col min="48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5" width="11.83203125" bestFit="1" customWidth="1"/>
    <col min="76" max="76" width="10.1640625" customWidth="1"/>
    <col min="77" max="77" width="13.83203125" bestFit="1" customWidth="1"/>
    <col min="78" max="82" width="10.83203125" bestFit="1" customWidth="1"/>
  </cols>
  <sheetData>
    <row r="1" spans="2:82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2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2">
      <c r="B3" s="39" t="s">
        <v>66</v>
      </c>
      <c r="C3" s="22">
        <v>55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Q3" s="148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2345438.0375961857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0" t="s">
        <v>100</v>
      </c>
      <c r="BQ3" s="170" t="s">
        <v>104</v>
      </c>
      <c r="BR3" s="170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2">
      <c r="B4" t="s">
        <v>0</v>
      </c>
      <c r="C4" s="23">
        <v>500000</v>
      </c>
      <c r="D4" s="2"/>
      <c r="E4">
        <v>1</v>
      </c>
      <c r="F4" s="54">
        <f>$C$3</f>
        <v>55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484300</v>
      </c>
      <c r="J4" s="57">
        <f ca="1">(I4)*$AU4</f>
        <v>3538.9609087271651</v>
      </c>
      <c r="K4" s="58">
        <f t="shared" ref="K4:K67" si="1">IF(I4=0,0,-$C$19)*H4</f>
        <v>-20</v>
      </c>
      <c r="L4" s="58">
        <f>-I4*($C$16/12)</f>
        <v>-403.58333333333337</v>
      </c>
      <c r="M4" s="58">
        <f>-IF(MOD(E4-1,12)=0,1,0)*I4*($C$17)</f>
        <v>-3632.25</v>
      </c>
      <c r="N4" s="58">
        <f>-I4*($C$18*(1+$C$20))/12</f>
        <v>0</v>
      </c>
      <c r="O4" s="59">
        <f t="shared" ref="O4:O67" si="2">-MIN(
IF(MOD(E4-1,IF($C$7="Annual",12,1))=0,1,0)
*IF(F4&lt;=$C$6,H4*$C$5*$C$4/IF($C$7="Monthly",12,1),$C$12),I4)</f>
        <v>-3333.3333333333335</v>
      </c>
      <c r="P4" s="57">
        <f t="shared" ref="P4:P67" ca="1" si="3">SUM(I4:O4)</f>
        <v>480449.79424206051</v>
      </c>
      <c r="Q4" s="35"/>
      <c r="R4" s="60">
        <f ca="1">OFFSET($E$3,MATCH(C6,F4:F784,1)+1,0)</f>
        <v>121</v>
      </c>
      <c r="S4" s="56">
        <f>$C$6</f>
        <v>65</v>
      </c>
      <c r="T4" s="55">
        <f ca="1">(1-(1-IF(S4&gt;$AJ$90,0,VLOOKUP(ROUND(S4,0),$AJ$4:$AK$90,2,FALSE)))^(1/12))
*IF(S5-S$4&lt;SUBSTITUTE($C$8, "years", "", 1)/1,0,1)</f>
        <v>0</v>
      </c>
      <c r="U4" s="61">
        <f ca="1">OFFSET($H$3,MATCH(C6,F4:F784,1),0)*(1-T4)</f>
        <v>1</v>
      </c>
      <c r="V4" s="57">
        <f ca="1">OFFSET($I$4,MATCH(C6,$F$4:$F$784,1)-1,0)</f>
        <v>411840.26364213577</v>
      </c>
      <c r="W4" s="57">
        <f t="shared" ref="W4:W67" ca="1" si="4">(V4)*$AU4</f>
        <v>3009.4705630175677</v>
      </c>
      <c r="X4" s="58">
        <f ca="1">IF(V4=0,0,-$C$19)*U4</f>
        <v>-20</v>
      </c>
      <c r="Y4" s="58">
        <f ca="1">-V4*($D$16/12)</f>
        <v>-171.60010985088991</v>
      </c>
      <c r="Z4" s="58">
        <f ca="1">-IF(MOD(R4-1,12)=0,1,0)*V4*($C$17)</f>
        <v>-3088.8019773160181</v>
      </c>
      <c r="AA4" s="58">
        <f ca="1">-V4*($C$18*(1+$C$20))/12</f>
        <v>0</v>
      </c>
      <c r="AB4" s="59">
        <f ca="1">-MIN(IF(MOD(R4,IF($C$7="Annual",12,1))=0,1,0)*$C$39*U4/IF($C$7="Monthly",12,1),V4)</f>
        <v>-2943.1740356977334</v>
      </c>
      <c r="AC4" s="57">
        <f t="shared" ref="AC4:AC67" ca="1" si="5">SUM(V4:AB4)</f>
        <v>408626.15808228875</v>
      </c>
      <c r="AD4" s="35"/>
      <c r="AE4" s="55">
        <f>(1-(1-IF(S4&gt;$AJ$90,0,VLOOKUP(ROUND(S4,0),$AJ$4:$AK$90,2,FALSE)))^(1/12))</f>
        <v>2.2646626432303307E-3</v>
      </c>
      <c r="AF4" s="61">
        <f ca="1">OFFSET($H$3,MATCH(C6,F4:F784,1),0)*(1-AE4)</f>
        <v>0.99773533735676967</v>
      </c>
      <c r="AG4" s="63" t="s">
        <v>36</v>
      </c>
      <c r="AH4" s="35">
        <f ca="1">-SUMPRODUCT(O4:O1803,AT4:AT1803)</f>
        <v>394104.88245725213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0.98923099999999997</v>
      </c>
      <c r="AP4" s="68">
        <f>AO4</f>
        <v>0.98923099999999997</v>
      </c>
      <c r="AR4" s="69">
        <f>ROUNDDOWN((AS4-1)/12,0)+1</f>
        <v>1</v>
      </c>
      <c r="AS4" s="70">
        <v>1</v>
      </c>
      <c r="AT4" s="71">
        <f ca="1">1-AU4</f>
        <v>0.99269262665965896</v>
      </c>
      <c r="AU4" s="72">
        <f ca="1">IF($AU$2="Yes",BQ4,((1+$AH$21)^(1/12))-1)</f>
        <v>7.307373340341039E-3</v>
      </c>
      <c r="AV4" s="73">
        <f ca="1">(1+AU4)</f>
        <v>1.007307373340341</v>
      </c>
      <c r="AW4" s="74">
        <f ca="1">AV4</f>
        <v>1.007307373340341</v>
      </c>
      <c r="AY4" s="75">
        <f>1</f>
        <v>1</v>
      </c>
      <c r="AZ4" s="76">
        <f t="shared" ref="AZ4:BK4" ca="1" si="6">OFFSET($AV$3,($AY4*12-11)*AZ$3,0)</f>
        <v>1.007307373340341</v>
      </c>
      <c r="BA4" s="76">
        <f t="shared" ca="1" si="6"/>
        <v>1.007307373340341</v>
      </c>
      <c r="BB4" s="76">
        <f t="shared" ca="1" si="6"/>
        <v>1.007307373340341</v>
      </c>
      <c r="BC4" s="76">
        <f t="shared" ca="1" si="6"/>
        <v>1.007307373340341</v>
      </c>
      <c r="BD4" s="76">
        <f t="shared" ca="1" si="6"/>
        <v>1.007307373340341</v>
      </c>
      <c r="BE4" s="76">
        <f t="shared" ca="1" si="6"/>
        <v>1.00758386584529</v>
      </c>
      <c r="BF4" s="76">
        <f t="shared" ca="1" si="6"/>
        <v>1.00758386584529</v>
      </c>
      <c r="BG4" s="76">
        <f t="shared" ca="1" si="6"/>
        <v>1.00758386584529</v>
      </c>
      <c r="BH4" s="76">
        <f t="shared" ca="1" si="6"/>
        <v>1.00758386584529</v>
      </c>
      <c r="BI4" s="76">
        <f t="shared" ca="1" si="6"/>
        <v>1.0077141421893498</v>
      </c>
      <c r="BJ4" s="76">
        <f t="shared" ca="1" si="6"/>
        <v>1.0077141421893498</v>
      </c>
      <c r="BK4" s="76">
        <f t="shared" ca="1" si="6"/>
        <v>1.0077141421893498</v>
      </c>
      <c r="BL4" s="76">
        <f t="shared" ref="BL4:BL35" ca="1" si="7">PRODUCT(AZ4:BK4)-1</f>
        <v>9.3822729315432785E-2</v>
      </c>
      <c r="BM4" s="77">
        <f ca="1">PRODUCT(AZ4:BK4)</f>
        <v>1.0938227293154328</v>
      </c>
      <c r="BO4" s="70">
        <v>1</v>
      </c>
      <c r="BP4" s="171">
        <f t="shared" ref="BP4:BP6" ca="1" si="8">VLOOKUP(BO4,$BT$4:$BX$13,5,TRUE)/100</f>
        <v>9.1300000000000006E-2</v>
      </c>
      <c r="BQ4" s="172">
        <f ca="1">(1+BP4)^(1/12)-1</f>
        <v>7.307373340341039E-3</v>
      </c>
      <c r="BR4" s="172">
        <f ca="1">1/(1+BQ4)</f>
        <v>0.99274563699845764</v>
      </c>
      <c r="BT4" s="165">
        <v>1</v>
      </c>
      <c r="BU4" s="189">
        <f t="shared" ref="BU4:BU12" si="9">BT4/12</f>
        <v>8.3333333333333329E-2</v>
      </c>
      <c r="BV4" s="166">
        <f>BV3+BT4</f>
        <v>45840</v>
      </c>
      <c r="BW4" s="167">
        <f ca="1">BW5</f>
        <v>9.1300000000000008</v>
      </c>
      <c r="BX4" s="165">
        <f t="shared" ref="BX4:BX9" ca="1" si="10">BW4</f>
        <v>9.1300000000000008</v>
      </c>
      <c r="BY4" t="s">
        <v>109</v>
      </c>
    </row>
    <row r="5" spans="2:82">
      <c r="B5" t="s">
        <v>59</v>
      </c>
      <c r="C5" s="24">
        <v>0.08</v>
      </c>
      <c r="D5" s="64"/>
      <c r="E5">
        <f>E4+1</f>
        <v>2</v>
      </c>
      <c r="F5" s="64">
        <f>(E5-E4)/12+F4</f>
        <v>55.083333333333336</v>
      </c>
      <c r="G5" s="55">
        <f t="shared" si="0"/>
        <v>0</v>
      </c>
      <c r="H5" s="78">
        <f>H4*(1-G4)</f>
        <v>1</v>
      </c>
      <c r="I5" s="79">
        <f t="shared" ref="I5:I68" ca="1" si="11">MAX(P4,0)*(1-G5)</f>
        <v>480449.79424206051</v>
      </c>
      <c r="J5" s="79">
        <f t="shared" ref="J5:J67" ca="1" si="12">(I5)*$AU5</f>
        <v>3510.8260178167707</v>
      </c>
      <c r="K5" s="80">
        <f t="shared" ca="1" si="1"/>
        <v>-20</v>
      </c>
      <c r="L5" s="80">
        <f t="shared" ref="L5:L68" ca="1" si="13">IF(OR(I4+O4=0,K4=0),0,-I5*($C$16/12))</f>
        <v>-400.37482853505043</v>
      </c>
      <c r="M5" s="80">
        <f t="shared" ref="M5:M14" ca="1" si="14">IF(OR(I4+O4=0,K4=0),0,-IF(MOD(E5-1,12)=0,1,0)*I5*($C$17))</f>
        <v>0</v>
      </c>
      <c r="N5" s="80">
        <f t="shared" ref="N5:N68" ca="1" si="15">IF(OR(I4+O4=0,K4=0),0,-I5*($C$18*(1+$C$20))/12)</f>
        <v>0</v>
      </c>
      <c r="O5" s="81">
        <f t="shared" ca="1" si="2"/>
        <v>-3333.3333333333335</v>
      </c>
      <c r="P5" s="79">
        <f t="shared" ca="1" si="3"/>
        <v>480206.91209800891</v>
      </c>
      <c r="Q5" s="35"/>
      <c r="R5">
        <f t="shared" ref="R5:R68" ca="1" si="16">R4+1</f>
        <v>122</v>
      </c>
      <c r="S5" s="78">
        <f ca="1">(R5-R4)/12+S4</f>
        <v>65.083333333333329</v>
      </c>
      <c r="T5" s="55">
        <f t="shared" ref="T5:T68" ca="1" si="17">(1-(1-IF(S5&gt;$AJ$90,0,VLOOKUP(ROUND(S5,0),$AJ$4:$AK$90,2,FALSE)))^(1/12))
*IF(S6-S$4&lt;SUBSTITUTE($C$8, "years", "", 1)/1,0,1)</f>
        <v>0</v>
      </c>
      <c r="U5" s="78">
        <f t="shared" ref="U5:U68" ca="1" si="18">IF(S6-S$4&lt;SUBSTITUTE($C$8, "years", "", 1)/1,U4,AF4)*
(1-T5)</f>
        <v>1</v>
      </c>
      <c r="V5" s="79">
        <f ca="1">MAX(AC4,0)*(1-AE5)</f>
        <v>407700.75768703304</v>
      </c>
      <c r="W5" s="79">
        <f t="shared" ca="1" si="4"/>
        <v>2979.2216475590672</v>
      </c>
      <c r="X5" s="80">
        <f t="shared" ref="X5" ca="1" si="19">IF(V5=0,0,-$C$19)*U5</f>
        <v>-20</v>
      </c>
      <c r="Y5" s="80">
        <f ca="1">IF(OR(V4+AB4=0,X4=0),0,-V5*($D$16/12))</f>
        <v>-169.87531570293044</v>
      </c>
      <c r="Z5" s="80">
        <f t="shared" ref="Z5:Z68" ca="1" si="20">-IF(MOD(R5-1,12)=0,1,0)*V5*($C$17)</f>
        <v>0</v>
      </c>
      <c r="AA5" s="80">
        <f ca="1">IF(OR(V4+AB4=0,X4=0),0,-V5*($C$18*(1+$C$20))/12)</f>
        <v>0</v>
      </c>
      <c r="AB5" s="81">
        <f t="shared" ref="AB5:AB67" ca="1" si="21">-MIN(IF(MOD(R5,IF($C$7="Annual",12,1))=0,1,0)*$C$39*U5/IF($C$7="Monthly",12,1),V5)</f>
        <v>-2943.1740356977334</v>
      </c>
      <c r="AC5" s="79">
        <f t="shared" ca="1" si="5"/>
        <v>407546.92998319148</v>
      </c>
      <c r="AD5" s="35"/>
      <c r="AE5" s="55">
        <f ca="1">(1-(1-IF(S5&gt;$AJ$90,0,VLOOKUP(ROUND(S5,0),$AJ$4:$AK$90,2,FALSE)))^(1/12))</f>
        <v>2.2646626432303307E-3</v>
      </c>
      <c r="AF5" s="78">
        <f ca="1">AF4*(1-AE5)</f>
        <v>0.99547580341042696</v>
      </c>
      <c r="AG5" s="63" t="s">
        <v>37</v>
      </c>
      <c r="AH5" s="35">
        <f>C4</f>
        <v>500000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 t="shared" ref="AM5:AM36" si="22">$C$6+E5-1</f>
        <v>66</v>
      </c>
      <c r="AN5" s="66">
        <f t="shared" ref="AN5:AN36" si="23">IF(AM5&gt;$AJ$90,0,VLOOKUP($C$6+E5-1,$AJ$4:$AK$90,2,FALSE))</f>
        <v>2.9425000000000003E-2</v>
      </c>
      <c r="AO5" s="67">
        <f>(1-IFERROR(AN5,1))*AO4</f>
        <v>0.96012287782499994</v>
      </c>
      <c r="AP5" s="68">
        <f t="shared" ref="AP5:AP36" ca="1" si="24">AO5/BM4</f>
        <v>0.8777682636252141</v>
      </c>
      <c r="AR5" s="69">
        <f t="shared" ref="AR5:AR68" si="25">ROUNDDOWN((AS5-1)/12,0)+1</f>
        <v>1</v>
      </c>
      <c r="AS5" s="70">
        <f>AS4+1</f>
        <v>2</v>
      </c>
      <c r="AT5" s="71">
        <f ca="1">(1-AU5)*AT4</f>
        <v>0.98543865102445305</v>
      </c>
      <c r="AU5" s="72">
        <f t="shared" ref="AU5:AU68" ca="1" si="26">IF($AU$2="Yes",BQ5,((1+$AH$21)^(1/12))-1)</f>
        <v>7.307373340341039E-3</v>
      </c>
      <c r="AV5" s="73">
        <f t="shared" ref="AV5:AV68" ca="1" si="27">(1+AU5)</f>
        <v>1.007307373340341</v>
      </c>
      <c r="AW5" s="74">
        <f ca="1">PRODUCT(AV$4:AV5)</f>
        <v>1.0146681443858172</v>
      </c>
      <c r="AY5" s="75">
        <f>AY4+1</f>
        <v>2</v>
      </c>
      <c r="AZ5" s="76">
        <f t="shared" ref="AZ5:BK14" ca="1" si="28">OFFSET($AV$3,($AY5*12-12)+AZ$3,0)</f>
        <v>1.0077141421893498</v>
      </c>
      <c r="BA5" s="76">
        <f t="shared" ca="1" si="28"/>
        <v>1.0077141421893498</v>
      </c>
      <c r="BB5" s="76">
        <f t="shared" ca="1" si="28"/>
        <v>1.0077141421893498</v>
      </c>
      <c r="BC5" s="76">
        <f t="shared" ca="1" si="28"/>
        <v>1.0077141421893498</v>
      </c>
      <c r="BD5" s="76">
        <f t="shared" ca="1" si="28"/>
        <v>1.0077141421893498</v>
      </c>
      <c r="BE5" s="76">
        <f t="shared" ca="1" si="28"/>
        <v>1.0077141421893498</v>
      </c>
      <c r="BF5" s="76">
        <f t="shared" ca="1" si="28"/>
        <v>1.0065116541199879</v>
      </c>
      <c r="BG5" s="76">
        <f t="shared" ca="1" si="28"/>
        <v>1.0065116541199879</v>
      </c>
      <c r="BH5" s="76">
        <f t="shared" ca="1" si="28"/>
        <v>1.0065116541199879</v>
      </c>
      <c r="BI5" s="76">
        <f t="shared" ca="1" si="28"/>
        <v>1.0065116541199879</v>
      </c>
      <c r="BJ5" s="76">
        <f t="shared" ca="1" si="28"/>
        <v>1.0065116541199879</v>
      </c>
      <c r="BK5" s="76">
        <f t="shared" ca="1" si="28"/>
        <v>1.0065116541199879</v>
      </c>
      <c r="BL5" s="76">
        <f t="shared" ca="1" si="7"/>
        <v>8.8772060626098215E-2</v>
      </c>
      <c r="BM5" s="77">
        <f t="shared" ref="BM5:BM36" ca="1" si="29">PRODUCT(AZ5:BK5)*BM4</f>
        <v>1.1909236269564265</v>
      </c>
      <c r="BO5" s="70">
        <f>BO4+1</f>
        <v>2</v>
      </c>
      <c r="BP5" s="171">
        <f t="shared" ca="1" si="8"/>
        <v>9.1300000000000006E-2</v>
      </c>
      <c r="BQ5" s="172">
        <f t="shared" ref="BQ5:BQ68" ca="1" si="30">(1+BP5)^(1/12)-1</f>
        <v>7.307373340341039E-3</v>
      </c>
      <c r="BR5" s="172">
        <f ca="1">BR4/(1+BQ5)</f>
        <v>0.98554389977947332</v>
      </c>
      <c r="BT5" s="180">
        <f ca="1">OFFSET($BV$17,0,AS5-2)</f>
        <v>3</v>
      </c>
      <c r="BU5" s="190">
        <f t="shared" ca="1" si="9"/>
        <v>0.25</v>
      </c>
      <c r="BV5" s="159">
        <v>45966</v>
      </c>
      <c r="BW5" s="160">
        <f ca="1">OFFSET($BV$17,1,AS5-2)</f>
        <v>9.1300000000000008</v>
      </c>
      <c r="BX5" s="180">
        <f t="shared" ca="1" si="10"/>
        <v>9.1300000000000008</v>
      </c>
      <c r="BY5" t="s">
        <v>109</v>
      </c>
    </row>
    <row r="6" spans="2:82">
      <c r="B6" t="s">
        <v>65</v>
      </c>
      <c r="C6" s="23">
        <v>65</v>
      </c>
      <c r="D6" s="64"/>
      <c r="E6">
        <f t="shared" ref="E6:E69" si="31">E5+1</f>
        <v>3</v>
      </c>
      <c r="F6" s="64">
        <f t="shared" ref="F6:F69" si="32">(E6-E5)/12+F5</f>
        <v>55.166666666666671</v>
      </c>
      <c r="G6" s="55">
        <f t="shared" si="0"/>
        <v>0</v>
      </c>
      <c r="H6" s="78">
        <f>H5*(1-G6)</f>
        <v>1</v>
      </c>
      <c r="I6" s="79">
        <f t="shared" ca="1" si="11"/>
        <v>480206.91209800891</v>
      </c>
      <c r="J6" s="79">
        <f t="shared" ca="1" si="12"/>
        <v>3509.0511873124829</v>
      </c>
      <c r="K6" s="80">
        <f t="shared" ca="1" si="1"/>
        <v>-20</v>
      </c>
      <c r="L6" s="80">
        <f t="shared" ca="1" si="13"/>
        <v>-400.1724267483408</v>
      </c>
      <c r="M6" s="80">
        <f t="shared" ca="1" si="14"/>
        <v>0</v>
      </c>
      <c r="N6" s="80">
        <f t="shared" ca="1" si="15"/>
        <v>0</v>
      </c>
      <c r="O6" s="81">
        <f t="shared" ca="1" si="2"/>
        <v>-3333.3333333333335</v>
      </c>
      <c r="P6" s="79">
        <f t="shared" ca="1" si="3"/>
        <v>479962.45752523973</v>
      </c>
      <c r="Q6" s="35"/>
      <c r="R6">
        <f t="shared" ca="1" si="16"/>
        <v>123</v>
      </c>
      <c r="S6" s="78">
        <f t="shared" ref="S6:S69" ca="1" si="33">(R6-R5)/12+S5</f>
        <v>65.166666666666657</v>
      </c>
      <c r="T6" s="55">
        <f t="shared" ca="1" si="17"/>
        <v>0</v>
      </c>
      <c r="U6" s="78">
        <f t="shared" ca="1" si="18"/>
        <v>1</v>
      </c>
      <c r="V6" s="79">
        <f t="shared" ref="V6:V69" ca="1" si="34">MAX(AC5,0)*(1-AE6)</f>
        <v>406623.97367549536</v>
      </c>
      <c r="W6" s="79">
        <f t="shared" ca="1" si="4"/>
        <v>2971.3531847798513</v>
      </c>
      <c r="X6" s="80">
        <f t="shared" ref="X6:X69" ca="1" si="35">IF(V6=0,0,-$C$19)*U6</f>
        <v>-20</v>
      </c>
      <c r="Y6" s="80">
        <f t="shared" ref="Y6:Y69" ca="1" si="36">IF(OR(V5+AB5=0,X5=0),0,-V6*($D$16/12))</f>
        <v>-169.42665569812308</v>
      </c>
      <c r="Z6" s="80">
        <f t="shared" ca="1" si="20"/>
        <v>0</v>
      </c>
      <c r="AA6" s="80">
        <f t="shared" ref="AA6:AA69" ca="1" si="37">IF(OR(V5+AB5=0,X5=0),0,-V6*($C$18*(1+$C$20))/12)</f>
        <v>0</v>
      </c>
      <c r="AB6" s="81">
        <f t="shared" ca="1" si="21"/>
        <v>-2943.1740356977334</v>
      </c>
      <c r="AC6" s="79">
        <f t="shared" ca="1" si="5"/>
        <v>406462.72616887942</v>
      </c>
      <c r="AD6" s="35"/>
      <c r="AE6" s="55">
        <f t="shared" ref="AE6:AE69" ca="1" si="38">(1-(1-IF(S6&gt;$AJ$90,0,VLOOKUP(ROUND(S6,0),$AJ$4:$AK$90,2,FALSE)))^(1/12))</f>
        <v>2.2646626432303307E-3</v>
      </c>
      <c r="AF6" s="78">
        <f t="shared" ref="AF6:AF69" ca="1" si="39">AF5*(1-AE6)</f>
        <v>0.99322138654620362</v>
      </c>
      <c r="AG6" s="1" t="str">
        <f>C7&amp;" "&amp;"benefit under Living Annuity"</f>
        <v>Monthly benefit under Living Annuity</v>
      </c>
      <c r="AH6" s="35">
        <f>$C$4*$C$5/IF($C$7="Monthly",12,1)</f>
        <v>3333.3333333333335</v>
      </c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si="22"/>
        <v>67</v>
      </c>
      <c r="AN6" s="66">
        <f t="shared" si="23"/>
        <v>3.2252000000000003E-2</v>
      </c>
      <c r="AO6" s="67">
        <f t="shared" ref="AO6:AO69" si="40">(1-IFERROR(AN6,1))*AO5</f>
        <v>0.92915699476938807</v>
      </c>
      <c r="AP6" s="68">
        <f t="shared" ca="1" si="24"/>
        <v>0.78019864056604538</v>
      </c>
      <c r="AR6" s="69">
        <f t="shared" si="25"/>
        <v>1</v>
      </c>
      <c r="AS6" s="70">
        <f t="shared" ref="AS6:AS69" si="41">AS5+1</f>
        <v>3</v>
      </c>
      <c r="AT6" s="71">
        <f t="shared" ref="AT6:AT69" ca="1" si="42">(1-AU6)*AT5</f>
        <v>0.97823768289741531</v>
      </c>
      <c r="AU6" s="72">
        <f t="shared" ca="1" si="26"/>
        <v>7.307373340341039E-3</v>
      </c>
      <c r="AV6" s="73">
        <f t="shared" ca="1" si="27"/>
        <v>1.007307373340341</v>
      </c>
      <c r="AW6" s="74">
        <f ca="1">PRODUCT(AV$4:AV6)</f>
        <v>1.0220827033333955</v>
      </c>
      <c r="AY6" s="75">
        <f t="shared" ref="AY6:AY69" si="43">AY5+1</f>
        <v>3</v>
      </c>
      <c r="AZ6" s="76">
        <f t="shared" ca="1" si="28"/>
        <v>1.0065116541199879</v>
      </c>
      <c r="BA6" s="76">
        <f t="shared" ca="1" si="28"/>
        <v>1.0065116541199879</v>
      </c>
      <c r="BB6" s="76">
        <f t="shared" ca="1" si="28"/>
        <v>1.0065116541199879</v>
      </c>
      <c r="BC6" s="76">
        <f t="shared" ca="1" si="28"/>
        <v>1.0065116541199879</v>
      </c>
      <c r="BD6" s="76">
        <f t="shared" ca="1" si="28"/>
        <v>1.0065116541199879</v>
      </c>
      <c r="BE6" s="76">
        <f t="shared" ca="1" si="28"/>
        <v>1.0065116541199879</v>
      </c>
      <c r="BF6" s="76">
        <f t="shared" ca="1" si="28"/>
        <v>1.0065116541199879</v>
      </c>
      <c r="BG6" s="76">
        <f t="shared" ca="1" si="28"/>
        <v>1.0065116541199879</v>
      </c>
      <c r="BH6" s="76">
        <f t="shared" ca="1" si="28"/>
        <v>1.0065116541199879</v>
      </c>
      <c r="BI6" s="76">
        <f t="shared" ca="1" si="28"/>
        <v>1.0065116541199879</v>
      </c>
      <c r="BJ6" s="76">
        <f t="shared" ca="1" si="28"/>
        <v>1.0065116541199879</v>
      </c>
      <c r="BK6" s="76">
        <f t="shared" ca="1" si="28"/>
        <v>1.0065116541199879</v>
      </c>
      <c r="BL6" s="76">
        <f t="shared" ca="1" si="7"/>
        <v>8.1000000000000849E-2</v>
      </c>
      <c r="BM6" s="77">
        <f t="shared" ca="1" si="29"/>
        <v>1.2873884407398981</v>
      </c>
      <c r="BO6" s="70">
        <f t="shared" ref="BO6:BO69" si="44">BO5+1</f>
        <v>3</v>
      </c>
      <c r="BP6" s="171">
        <f t="shared" ca="1" si="8"/>
        <v>9.1300000000000006E-2</v>
      </c>
      <c r="BQ6" s="172">
        <f t="shared" ca="1" si="30"/>
        <v>7.307373340341039E-3</v>
      </c>
      <c r="BR6" s="172">
        <f ca="1">BR5/(1+BQ6)</f>
        <v>0.97839440657651733</v>
      </c>
      <c r="BT6" s="181">
        <f t="shared" ref="BT6:BT13" ca="1" si="45">OFFSET($BV$17,0,AS6-2)</f>
        <v>6</v>
      </c>
      <c r="BU6" s="191">
        <f t="shared" ca="1" si="9"/>
        <v>0.5</v>
      </c>
      <c r="BV6" s="161">
        <v>46057</v>
      </c>
      <c r="BW6" s="162">
        <f t="shared" ref="BW6:BW13" ca="1" si="46">OFFSET($BV$17,1,AS6-2)</f>
        <v>9.49</v>
      </c>
      <c r="BX6" s="181">
        <f t="shared" ca="1" si="10"/>
        <v>9.49</v>
      </c>
      <c r="BY6" t="s">
        <v>109</v>
      </c>
    </row>
    <row r="7" spans="2:82">
      <c r="B7" t="s">
        <v>31</v>
      </c>
      <c r="C7" s="145" t="s">
        <v>58</v>
      </c>
      <c r="E7">
        <f t="shared" si="31"/>
        <v>4</v>
      </c>
      <c r="F7" s="64">
        <f t="shared" si="32"/>
        <v>55.250000000000007</v>
      </c>
      <c r="G7" s="55">
        <f t="shared" si="0"/>
        <v>0</v>
      </c>
      <c r="H7" s="78">
        <f t="shared" ref="H7:H70" si="47">H6*(1-G7)</f>
        <v>1</v>
      </c>
      <c r="I7" s="79">
        <f t="shared" ca="1" si="11"/>
        <v>479962.45752523973</v>
      </c>
      <c r="J7" s="79">
        <f t="shared" ca="1" si="12"/>
        <v>3507.2648664845051</v>
      </c>
      <c r="K7" s="80">
        <f t="shared" ca="1" si="1"/>
        <v>-20</v>
      </c>
      <c r="L7" s="80">
        <f t="shared" ca="1" si="13"/>
        <v>-399.96871460436648</v>
      </c>
      <c r="M7" s="80">
        <f t="shared" ca="1" si="14"/>
        <v>0</v>
      </c>
      <c r="N7" s="80">
        <f t="shared" ca="1" si="15"/>
        <v>0</v>
      </c>
      <c r="O7" s="81">
        <f t="shared" ca="1" si="2"/>
        <v>-3333.3333333333335</v>
      </c>
      <c r="P7" s="79">
        <f t="shared" ca="1" si="3"/>
        <v>479716.42034378654</v>
      </c>
      <c r="Q7" s="35"/>
      <c r="R7">
        <f t="shared" ca="1" si="16"/>
        <v>124</v>
      </c>
      <c r="S7" s="78">
        <f t="shared" ca="1" si="33"/>
        <v>65.249999999999986</v>
      </c>
      <c r="T7" s="55">
        <f t="shared" ca="1" si="17"/>
        <v>0</v>
      </c>
      <c r="U7" s="78">
        <f t="shared" ca="1" si="18"/>
        <v>1</v>
      </c>
      <c r="V7" s="79">
        <f t="shared" ca="1" si="34"/>
        <v>405542.2252170592</v>
      </c>
      <c r="W7" s="79">
        <f t="shared" ca="1" si="4"/>
        <v>2963.4484449337197</v>
      </c>
      <c r="X7" s="80">
        <f t="shared" ca="1" si="35"/>
        <v>-20</v>
      </c>
      <c r="Y7" s="80">
        <f t="shared" ca="1" si="36"/>
        <v>-168.97592717377466</v>
      </c>
      <c r="Z7" s="80">
        <f t="shared" ca="1" si="20"/>
        <v>0</v>
      </c>
      <c r="AA7" s="80">
        <f t="shared" ca="1" si="37"/>
        <v>0</v>
      </c>
      <c r="AB7" s="81">
        <f t="shared" ca="1" si="21"/>
        <v>-2943.1740356977334</v>
      </c>
      <c r="AC7" s="79">
        <f t="shared" ca="1" si="5"/>
        <v>405373.52369912143</v>
      </c>
      <c r="AD7" s="35"/>
      <c r="AE7" s="55">
        <f t="shared" ca="1" si="38"/>
        <v>2.2646626432303307E-3</v>
      </c>
      <c r="AF7" s="78">
        <f t="shared" ca="1" si="39"/>
        <v>0.99097207517563501</v>
      </c>
      <c r="AG7" s="63" t="s">
        <v>39</v>
      </c>
      <c r="AH7" s="35">
        <f ca="1">COUNTIFS(O4:O1803,-AH6)</f>
        <v>120</v>
      </c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22"/>
        <v>68</v>
      </c>
      <c r="AN7" s="66">
        <f t="shared" si="23"/>
        <v>3.5321000000000005E-2</v>
      </c>
      <c r="AO7" s="67">
        <f t="shared" si="40"/>
        <v>0.89633824055713851</v>
      </c>
      <c r="AP7" s="68">
        <f t="shared" ca="1" si="24"/>
        <v>0.69624536945662485</v>
      </c>
      <c r="AR7" s="69">
        <f t="shared" si="25"/>
        <v>1</v>
      </c>
      <c r="AS7" s="70">
        <f t="shared" si="41"/>
        <v>4</v>
      </c>
      <c r="AT7" s="71">
        <f t="shared" ca="1" si="42"/>
        <v>0.97108933493289373</v>
      </c>
      <c r="AU7" s="72">
        <f t="shared" ca="1" si="26"/>
        <v>7.307373340341039E-3</v>
      </c>
      <c r="AV7" s="73">
        <f t="shared" ca="1" si="27"/>
        <v>1.007307373340341</v>
      </c>
      <c r="AW7" s="74">
        <f ca="1">PRODUCT(AV$4:AV7)</f>
        <v>1.0295514432313577</v>
      </c>
      <c r="AY7" s="75">
        <f t="shared" si="43"/>
        <v>4</v>
      </c>
      <c r="AZ7" s="76">
        <f t="shared" ca="1" si="28"/>
        <v>1.0065116541199879</v>
      </c>
      <c r="BA7" s="76">
        <f t="shared" ca="1" si="28"/>
        <v>1.0065116541199879</v>
      </c>
      <c r="BB7" s="76">
        <f t="shared" ca="1" si="28"/>
        <v>1.0065116541199879</v>
      </c>
      <c r="BC7" s="76">
        <f t="shared" ca="1" si="28"/>
        <v>1.0065116541199879</v>
      </c>
      <c r="BD7" s="76">
        <f t="shared" ca="1" si="28"/>
        <v>1.0065116541199879</v>
      </c>
      <c r="BE7" s="76">
        <f t="shared" ca="1" si="28"/>
        <v>1.0065116541199879</v>
      </c>
      <c r="BF7" s="76">
        <f t="shared" ca="1" si="28"/>
        <v>1.0065116541199879</v>
      </c>
      <c r="BG7" s="76">
        <f t="shared" ca="1" si="28"/>
        <v>1.0065116541199879</v>
      </c>
      <c r="BH7" s="76">
        <f t="shared" ca="1" si="28"/>
        <v>1.0065116541199879</v>
      </c>
      <c r="BI7" s="76">
        <f t="shared" ca="1" si="28"/>
        <v>1.0065116541199879</v>
      </c>
      <c r="BJ7" s="76">
        <f t="shared" ca="1" si="28"/>
        <v>1.007453403951291</v>
      </c>
      <c r="BK7" s="76">
        <f t="shared" ca="1" si="28"/>
        <v>1.007453403951291</v>
      </c>
      <c r="BL7" s="76">
        <f t="shared" ca="1" si="7"/>
        <v>8.3023837136371847E-2</v>
      </c>
      <c r="BM7" s="77">
        <f t="shared" ca="1" si="29"/>
        <v>1.3942723689751351</v>
      </c>
      <c r="BO7" s="70">
        <f t="shared" si="44"/>
        <v>4</v>
      </c>
      <c r="BP7" s="171">
        <f ca="1">VLOOKUP(BO7,$BT$4:$BX$13,5,TRUE)/100</f>
        <v>9.1300000000000006E-2</v>
      </c>
      <c r="BQ7" s="172">
        <f t="shared" ca="1" si="30"/>
        <v>7.307373340341039E-3</v>
      </c>
      <c r="BR7" s="172">
        <f t="shared" ref="BR7:BR70" ca="1" si="48">BR6/(1+BQ7)</f>
        <v>0.97129677839253259</v>
      </c>
      <c r="BT7" s="181">
        <f t="shared" ca="1" si="45"/>
        <v>10</v>
      </c>
      <c r="BU7" s="191">
        <f t="shared" ca="1" si="9"/>
        <v>0.83333333333333337</v>
      </c>
      <c r="BV7" s="161">
        <v>46239</v>
      </c>
      <c r="BW7" s="162">
        <f t="shared" ca="1" si="46"/>
        <v>9.66</v>
      </c>
      <c r="BX7" s="181">
        <f t="shared" ca="1" si="10"/>
        <v>9.66</v>
      </c>
      <c r="BY7" t="s">
        <v>109</v>
      </c>
    </row>
    <row r="8" spans="2:82">
      <c r="B8" s="82" t="s">
        <v>94</v>
      </c>
      <c r="C8" s="175" t="s">
        <v>97</v>
      </c>
      <c r="E8">
        <f t="shared" si="31"/>
        <v>5</v>
      </c>
      <c r="F8" s="64">
        <f t="shared" si="32"/>
        <v>55.333333333333343</v>
      </c>
      <c r="G8" s="55">
        <f t="shared" si="0"/>
        <v>0</v>
      </c>
      <c r="H8" s="78">
        <f t="shared" si="47"/>
        <v>1</v>
      </c>
      <c r="I8" s="79">
        <f t="shared" ca="1" si="11"/>
        <v>479716.42034378654</v>
      </c>
      <c r="J8" s="79">
        <f t="shared" ca="1" si="12"/>
        <v>3505.4669809440215</v>
      </c>
      <c r="K8" s="80">
        <f t="shared" ca="1" si="1"/>
        <v>-20</v>
      </c>
      <c r="L8" s="80">
        <f t="shared" ca="1" si="13"/>
        <v>-399.76368361982213</v>
      </c>
      <c r="M8" s="80">
        <f t="shared" ca="1" si="14"/>
        <v>0</v>
      </c>
      <c r="N8" s="80">
        <f t="shared" ca="1" si="15"/>
        <v>0</v>
      </c>
      <c r="O8" s="81">
        <f t="shared" ca="1" si="2"/>
        <v>-3333.3333333333335</v>
      </c>
      <c r="P8" s="79">
        <f t="shared" ca="1" si="3"/>
        <v>479468.79030777741</v>
      </c>
      <c r="Q8" s="35"/>
      <c r="R8">
        <f t="shared" ca="1" si="16"/>
        <v>125</v>
      </c>
      <c r="S8" s="78">
        <f t="shared" ca="1" si="33"/>
        <v>65.333333333333314</v>
      </c>
      <c r="T8" s="55">
        <f t="shared" ca="1" si="17"/>
        <v>0</v>
      </c>
      <c r="U8" s="78">
        <f t="shared" ca="1" si="18"/>
        <v>1</v>
      </c>
      <c r="V8" s="79">
        <f t="shared" ca="1" si="34"/>
        <v>404455.48942344537</v>
      </c>
      <c r="W8" s="79">
        <f t="shared" ca="1" si="4"/>
        <v>2955.507260767472</v>
      </c>
      <c r="X8" s="80">
        <f t="shared" ca="1" si="35"/>
        <v>-20</v>
      </c>
      <c r="Y8" s="80">
        <f t="shared" ca="1" si="36"/>
        <v>-168.52312059310225</v>
      </c>
      <c r="Z8" s="80">
        <f t="shared" ca="1" si="20"/>
        <v>0</v>
      </c>
      <c r="AA8" s="80">
        <f t="shared" ca="1" si="37"/>
        <v>0</v>
      </c>
      <c r="AB8" s="81">
        <f t="shared" ca="1" si="21"/>
        <v>-2943.1740356977334</v>
      </c>
      <c r="AC8" s="79">
        <f t="shared" ca="1" si="5"/>
        <v>404279.299527922</v>
      </c>
      <c r="AD8" s="35"/>
      <c r="AE8" s="55">
        <f t="shared" ca="1" si="38"/>
        <v>2.2646626432303307E-3</v>
      </c>
      <c r="AF8" s="78">
        <f t="shared" ca="1" si="39"/>
        <v>0.98872785773650029</v>
      </c>
      <c r="AG8" s="63" t="s">
        <v>40</v>
      </c>
      <c r="AH8" s="35">
        <f ca="1">AH3-AH6*AH7</f>
        <v>1945438.0375961857</v>
      </c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22"/>
        <v>69</v>
      </c>
      <c r="AN8" s="66">
        <f t="shared" si="23"/>
        <v>3.8643000000000004E-2</v>
      </c>
      <c r="AO8" s="67">
        <f t="shared" si="40"/>
        <v>0.86170104192728902</v>
      </c>
      <c r="AP8" s="68">
        <f t="shared" ca="1" si="24"/>
        <v>0.61802920369187653</v>
      </c>
      <c r="AR8" s="69">
        <f t="shared" si="25"/>
        <v>1</v>
      </c>
      <c r="AS8" s="70">
        <f t="shared" si="41"/>
        <v>5</v>
      </c>
      <c r="AT8" s="71">
        <f t="shared" ca="1" si="42"/>
        <v>0.96399322261571563</v>
      </c>
      <c r="AU8" s="72">
        <f t="shared" ca="1" si="26"/>
        <v>7.307373340341039E-3</v>
      </c>
      <c r="AV8" s="73">
        <f t="shared" ca="1" si="27"/>
        <v>1.007307373340341</v>
      </c>
      <c r="AW8" s="74">
        <f ca="1">PRODUCT(AV$4:AV8)</f>
        <v>1.0370747600001362</v>
      </c>
      <c r="AY8" s="75">
        <f t="shared" si="43"/>
        <v>5</v>
      </c>
      <c r="AZ8" s="76">
        <f t="shared" ca="1" si="28"/>
        <v>1.007453403951291</v>
      </c>
      <c r="BA8" s="76">
        <f t="shared" ca="1" si="28"/>
        <v>1.007453403951291</v>
      </c>
      <c r="BB8" s="76">
        <f t="shared" ca="1" si="28"/>
        <v>1.007453403951291</v>
      </c>
      <c r="BC8" s="76">
        <f t="shared" ca="1" si="28"/>
        <v>1.007453403951291</v>
      </c>
      <c r="BD8" s="76">
        <f t="shared" ca="1" si="28"/>
        <v>1.007453403951291</v>
      </c>
      <c r="BE8" s="76">
        <f t="shared" ca="1" si="28"/>
        <v>1.007453403951291</v>
      </c>
      <c r="BF8" s="76">
        <f t="shared" ca="1" si="28"/>
        <v>1.007453403951291</v>
      </c>
      <c r="BG8" s="76">
        <f t="shared" ca="1" si="28"/>
        <v>1.007453403951291</v>
      </c>
      <c r="BH8" s="76">
        <f t="shared" ca="1" si="28"/>
        <v>1.007453403951291</v>
      </c>
      <c r="BI8" s="76">
        <f t="shared" ca="1" si="28"/>
        <v>1.007453403951291</v>
      </c>
      <c r="BJ8" s="76">
        <f t="shared" ca="1" si="28"/>
        <v>1.007453403951291</v>
      </c>
      <c r="BK8" s="76">
        <f t="shared" ca="1" si="28"/>
        <v>1.007453403951291</v>
      </c>
      <c r="BL8" s="76">
        <f t="shared" ca="1" si="7"/>
        <v>9.3199999999999728E-2</v>
      </c>
      <c r="BM8" s="77">
        <f t="shared" ca="1" si="29"/>
        <v>1.5242185537636173</v>
      </c>
      <c r="BO8" s="70">
        <f t="shared" si="44"/>
        <v>5</v>
      </c>
      <c r="BP8" s="171">
        <f t="shared" ref="BP8:BP71" ca="1" si="49">VLOOKUP(BO8,$BT$4:$BX$13,5,TRUE)/100</f>
        <v>9.1300000000000006E-2</v>
      </c>
      <c r="BQ8" s="172">
        <f t="shared" ca="1" si="30"/>
        <v>7.307373340341039E-3</v>
      </c>
      <c r="BR8" s="172">
        <f t="shared" ca="1" si="48"/>
        <v>0.96425063897984442</v>
      </c>
      <c r="BT8" s="181">
        <f t="shared" ca="1" si="45"/>
        <v>19</v>
      </c>
      <c r="BU8" s="191">
        <f t="shared" ca="1" si="9"/>
        <v>1.5833333333333333</v>
      </c>
      <c r="BV8" s="161">
        <v>46512</v>
      </c>
      <c r="BW8" s="162">
        <f t="shared" ca="1" si="46"/>
        <v>8.1</v>
      </c>
      <c r="BX8" s="181">
        <f t="shared" ca="1" si="10"/>
        <v>8.1</v>
      </c>
      <c r="BY8" t="s">
        <v>110</v>
      </c>
    </row>
    <row r="9" spans="2:82">
      <c r="B9" s="83" t="s">
        <v>96</v>
      </c>
      <c r="C9" s="84">
        <f>StartofRA-StartofLA</f>
        <v>10</v>
      </c>
      <c r="D9" s="147" t="s">
        <v>95</v>
      </c>
      <c r="E9">
        <f t="shared" si="31"/>
        <v>6</v>
      </c>
      <c r="F9" s="64">
        <f t="shared" si="32"/>
        <v>55.416666666666679</v>
      </c>
      <c r="G9" s="55">
        <f t="shared" si="0"/>
        <v>0</v>
      </c>
      <c r="H9" s="78">
        <f t="shared" si="47"/>
        <v>1</v>
      </c>
      <c r="I9" s="79">
        <f t="shared" ca="1" si="11"/>
        <v>479468.79030777741</v>
      </c>
      <c r="J9" s="79">
        <f t="shared" ca="1" si="12"/>
        <v>3636.2269826976794</v>
      </c>
      <c r="K9" s="80">
        <f t="shared" ca="1" si="1"/>
        <v>-20</v>
      </c>
      <c r="L9" s="80">
        <f t="shared" ca="1" si="13"/>
        <v>-399.55732525648119</v>
      </c>
      <c r="M9" s="80">
        <f t="shared" ca="1" si="14"/>
        <v>0</v>
      </c>
      <c r="N9" s="80">
        <f t="shared" ca="1" si="15"/>
        <v>0</v>
      </c>
      <c r="O9" s="81">
        <f t="shared" ca="1" si="2"/>
        <v>-3333.3333333333335</v>
      </c>
      <c r="P9" s="79">
        <f t="shared" ca="1" si="3"/>
        <v>479352.1266318853</v>
      </c>
      <c r="Q9" s="35"/>
      <c r="R9">
        <f t="shared" ca="1" si="16"/>
        <v>126</v>
      </c>
      <c r="S9" s="78">
        <f t="shared" ca="1" si="33"/>
        <v>65.416666666666643</v>
      </c>
      <c r="T9" s="55">
        <f t="shared" ca="1" si="17"/>
        <v>0</v>
      </c>
      <c r="U9" s="78">
        <f t="shared" ca="1" si="18"/>
        <v>1</v>
      </c>
      <c r="V9" s="79">
        <f t="shared" ca="1" si="34"/>
        <v>403363.7433008498</v>
      </c>
      <c r="W9" s="79">
        <f t="shared" ca="1" si="4"/>
        <v>3059.056516047649</v>
      </c>
      <c r="X9" s="80">
        <f t="shared" ca="1" si="35"/>
        <v>-20</v>
      </c>
      <c r="Y9" s="80">
        <f t="shared" ca="1" si="36"/>
        <v>-168.0682263753541</v>
      </c>
      <c r="Z9" s="80">
        <f t="shared" ca="1" si="20"/>
        <v>0</v>
      </c>
      <c r="AA9" s="80">
        <f t="shared" ca="1" si="37"/>
        <v>0</v>
      </c>
      <c r="AB9" s="81">
        <f t="shared" ca="1" si="21"/>
        <v>-2943.1740356977334</v>
      </c>
      <c r="AC9" s="79">
        <f t="shared" ca="1" si="5"/>
        <v>403291.55755482439</v>
      </c>
      <c r="AD9" s="35"/>
      <c r="AE9" s="55">
        <f t="shared" ca="1" si="38"/>
        <v>2.2646626432303307E-3</v>
      </c>
      <c r="AF9" s="78">
        <f t="shared" ca="1" si="39"/>
        <v>0.98648872269276333</v>
      </c>
      <c r="AG9" s="85" t="s">
        <v>41</v>
      </c>
      <c r="AH9" s="86" t="str">
        <f ca="1">TEXT(AH7/IF(C7="Annual",1,12),"##0.00")&amp;" "&amp;"Years"</f>
        <v>10.00 Years</v>
      </c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22"/>
        <v>70</v>
      </c>
      <c r="AN9" s="66">
        <f t="shared" si="23"/>
        <v>4.224E-2</v>
      </c>
      <c r="AO9" s="67">
        <f t="shared" si="40"/>
        <v>0.82530278991628025</v>
      </c>
      <c r="AP9" s="68">
        <f t="shared" ca="1" si="24"/>
        <v>0.5414596140943394</v>
      </c>
      <c r="AR9" s="69">
        <f t="shared" si="25"/>
        <v>1</v>
      </c>
      <c r="AS9" s="70">
        <f t="shared" si="41"/>
        <v>6</v>
      </c>
      <c r="AT9" s="71">
        <f t="shared" ca="1" si="42"/>
        <v>0.95668242733962927</v>
      </c>
      <c r="AU9" s="72">
        <f t="shared" ca="1" si="26"/>
        <v>7.5838658452900276E-3</v>
      </c>
      <c r="AV9" s="73">
        <f t="shared" ca="1" si="27"/>
        <v>1.00758386584529</v>
      </c>
      <c r="AW9" s="74">
        <f ca="1">PRODUCT(AV$4:AV9)</f>
        <v>1.0449397958515136</v>
      </c>
      <c r="AY9" s="75">
        <f t="shared" si="43"/>
        <v>6</v>
      </c>
      <c r="AZ9" s="76">
        <f t="shared" ca="1" si="28"/>
        <v>1.007453403951291</v>
      </c>
      <c r="BA9" s="76">
        <f t="shared" ca="1" si="28"/>
        <v>1.007453403951291</v>
      </c>
      <c r="BB9" s="76">
        <f t="shared" ca="1" si="28"/>
        <v>1.007453403951291</v>
      </c>
      <c r="BC9" s="76">
        <f t="shared" ca="1" si="28"/>
        <v>1.007453403951291</v>
      </c>
      <c r="BD9" s="76">
        <f t="shared" ca="1" si="28"/>
        <v>1.007453403951291</v>
      </c>
      <c r="BE9" s="76">
        <f t="shared" ca="1" si="28"/>
        <v>1.007453403951291</v>
      </c>
      <c r="BF9" s="76">
        <f t="shared" ca="1" si="28"/>
        <v>1.007453403951291</v>
      </c>
      <c r="BG9" s="76">
        <f t="shared" ca="1" si="28"/>
        <v>1.007453403951291</v>
      </c>
      <c r="BH9" s="76">
        <f t="shared" ca="1" si="28"/>
        <v>1.007453403951291</v>
      </c>
      <c r="BI9" s="76">
        <f t="shared" ca="1" si="28"/>
        <v>1.007453403951291</v>
      </c>
      <c r="BJ9" s="76">
        <f t="shared" ca="1" si="28"/>
        <v>1.0085374819739361</v>
      </c>
      <c r="BK9" s="76">
        <f t="shared" ca="1" si="28"/>
        <v>1.0085374819739361</v>
      </c>
      <c r="BL9" s="76">
        <f t="shared" ca="1" si="7"/>
        <v>9.5553958436779052E-2</v>
      </c>
      <c r="BM9" s="77">
        <f t="shared" ca="1" si="29"/>
        <v>1.6698636700985134</v>
      </c>
      <c r="BO9" s="70">
        <f t="shared" si="44"/>
        <v>6</v>
      </c>
      <c r="BP9" s="171">
        <f t="shared" ca="1" si="49"/>
        <v>9.4899999999999998E-2</v>
      </c>
      <c r="BQ9" s="172">
        <f t="shared" ca="1" si="30"/>
        <v>7.5838658452900276E-3</v>
      </c>
      <c r="BR9" s="172">
        <f t="shared" ca="1" si="48"/>
        <v>0.95699293296137478</v>
      </c>
      <c r="BT9" s="181">
        <f t="shared" ca="1" si="45"/>
        <v>47</v>
      </c>
      <c r="BU9" s="191">
        <f t="shared" ca="1" si="9"/>
        <v>3.9166666666666665</v>
      </c>
      <c r="BV9" s="161">
        <v>47366</v>
      </c>
      <c r="BW9" s="162">
        <f t="shared" ca="1" si="46"/>
        <v>9.32</v>
      </c>
      <c r="BX9" s="181">
        <f t="shared" ca="1" si="10"/>
        <v>9.32</v>
      </c>
      <c r="BY9" t="s">
        <v>110</v>
      </c>
    </row>
    <row r="10" spans="2:82">
      <c r="B10" s="83" t="str">
        <f>"Living (Guaranteed) Annuity per "&amp;IF($C$7="Annual", "Annum", "Month")&amp; " between "&amp;ROUND(C3,0)&amp;" and "&amp;ROUND(C6,0)</f>
        <v>Living (Guaranteed) Annuity per Month between 55 and 65</v>
      </c>
      <c r="C10" s="84">
        <f>H4*$C$5*$C$4/IF($C$7="Monthly",12,1)</f>
        <v>3333.3333333333335</v>
      </c>
      <c r="D10" s="87">
        <f>C10*IF($C$7="Monthly",12,1)</f>
        <v>40000</v>
      </c>
      <c r="E10">
        <f t="shared" si="31"/>
        <v>7</v>
      </c>
      <c r="F10" s="64">
        <f t="shared" si="32"/>
        <v>55.500000000000014</v>
      </c>
      <c r="G10" s="55">
        <f t="shared" si="0"/>
        <v>0</v>
      </c>
      <c r="H10" s="78">
        <f t="shared" si="47"/>
        <v>1</v>
      </c>
      <c r="I10" s="79">
        <f t="shared" ca="1" si="11"/>
        <v>479352.1266318853</v>
      </c>
      <c r="J10" s="79">
        <f t="shared" ca="1" si="12"/>
        <v>3635.3422210306953</v>
      </c>
      <c r="K10" s="80">
        <f t="shared" ca="1" si="1"/>
        <v>-20</v>
      </c>
      <c r="L10" s="80">
        <f t="shared" ca="1" si="13"/>
        <v>-399.46010552657111</v>
      </c>
      <c r="M10" s="80">
        <f t="shared" ca="1" si="14"/>
        <v>0</v>
      </c>
      <c r="N10" s="80">
        <f t="shared" ca="1" si="15"/>
        <v>0</v>
      </c>
      <c r="O10" s="81">
        <f t="shared" ca="1" si="2"/>
        <v>-3333.3333333333335</v>
      </c>
      <c r="P10" s="79">
        <f t="shared" ca="1" si="3"/>
        <v>479234.67541405611</v>
      </c>
      <c r="Q10" s="35"/>
      <c r="R10">
        <f t="shared" ca="1" si="16"/>
        <v>127</v>
      </c>
      <c r="S10" s="78">
        <f t="shared" ca="1" si="33"/>
        <v>65.499999999999972</v>
      </c>
      <c r="T10" s="55">
        <f t="shared" ca="1" si="17"/>
        <v>0</v>
      </c>
      <c r="U10" s="78">
        <f t="shared" ca="1" si="18"/>
        <v>1</v>
      </c>
      <c r="V10" s="79">
        <f t="shared" ca="1" si="34"/>
        <v>402289.05999919708</v>
      </c>
      <c r="W10" s="79">
        <f t="shared" ca="1" si="4"/>
        <v>3050.9062620617415</v>
      </c>
      <c r="X10" s="80">
        <f t="shared" ca="1" si="35"/>
        <v>-20</v>
      </c>
      <c r="Y10" s="80">
        <f t="shared" ca="1" si="36"/>
        <v>-167.62044166633214</v>
      </c>
      <c r="Z10" s="80">
        <f t="shared" ca="1" si="20"/>
        <v>0</v>
      </c>
      <c r="AA10" s="80">
        <f t="shared" ca="1" si="37"/>
        <v>0</v>
      </c>
      <c r="AB10" s="81">
        <f t="shared" ca="1" si="21"/>
        <v>-2943.1740356977334</v>
      </c>
      <c r="AC10" s="79">
        <f t="shared" ca="1" si="5"/>
        <v>402209.17178389477</v>
      </c>
      <c r="AD10" s="35"/>
      <c r="AE10" s="55">
        <f t="shared" ca="1" si="38"/>
        <v>2.4857885984658212E-3</v>
      </c>
      <c r="AF10" s="78">
        <f t="shared" ca="1" si="39"/>
        <v>0.98403652027337851</v>
      </c>
      <c r="AG10" s="88" t="s">
        <v>60</v>
      </c>
      <c r="AH10" s="89" t="str">
        <f>TEXT(SUM(AO:AO),"##0.00")&amp;" "&amp;"Years"</f>
        <v>0.14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22"/>
        <v>71</v>
      </c>
      <c r="AN10" s="66">
        <f t="shared" si="23"/>
        <v>4.6112E-2</v>
      </c>
      <c r="AO10" s="67">
        <f t="shared" si="40"/>
        <v>0.78724642766766073</v>
      </c>
      <c r="AP10" s="68">
        <f t="shared" ca="1" si="24"/>
        <v>0.47144353264552263</v>
      </c>
      <c r="AR10" s="69">
        <f t="shared" si="25"/>
        <v>1</v>
      </c>
      <c r="AS10" s="70">
        <f t="shared" si="41"/>
        <v>7</v>
      </c>
      <c r="AT10" s="71">
        <f t="shared" ca="1" si="42"/>
        <v>0.94942707615413913</v>
      </c>
      <c r="AU10" s="72">
        <f t="shared" ca="1" si="26"/>
        <v>7.5838658452900276E-3</v>
      </c>
      <c r="AV10" s="73">
        <f t="shared" ca="1" si="27"/>
        <v>1.00758386584529</v>
      </c>
      <c r="AW10" s="74">
        <f ca="1">PRODUCT(AV$4:AV10)</f>
        <v>1.0528644790796562</v>
      </c>
      <c r="AY10" s="75">
        <f t="shared" si="43"/>
        <v>7</v>
      </c>
      <c r="AZ10" s="76">
        <f t="shared" ca="1" si="28"/>
        <v>1.0085374819739361</v>
      </c>
      <c r="BA10" s="76">
        <f t="shared" ca="1" si="28"/>
        <v>1.0085374819739361</v>
      </c>
      <c r="BB10" s="76">
        <f t="shared" ca="1" si="28"/>
        <v>1.0085374819739361</v>
      </c>
      <c r="BC10" s="76">
        <f t="shared" ca="1" si="28"/>
        <v>1.0085374819739361</v>
      </c>
      <c r="BD10" s="76">
        <f t="shared" ca="1" si="28"/>
        <v>1.0085374819739361</v>
      </c>
      <c r="BE10" s="76">
        <f t="shared" ca="1" si="28"/>
        <v>1.0085374819739361</v>
      </c>
      <c r="BF10" s="76">
        <f t="shared" ca="1" si="28"/>
        <v>1.0085374819739361</v>
      </c>
      <c r="BG10" s="76">
        <f t="shared" ca="1" si="28"/>
        <v>1.0085374819739361</v>
      </c>
      <c r="BH10" s="76">
        <f t="shared" ca="1" si="28"/>
        <v>1.0085374819739361</v>
      </c>
      <c r="BI10" s="76">
        <f t="shared" ca="1" si="28"/>
        <v>1.0085374819739361</v>
      </c>
      <c r="BJ10" s="76">
        <f t="shared" ca="1" si="28"/>
        <v>1.0085374819739361</v>
      </c>
      <c r="BK10" s="76">
        <f t="shared" ca="1" si="28"/>
        <v>1.0085374819739361</v>
      </c>
      <c r="BL10" s="76">
        <f t="shared" ca="1" si="7"/>
        <v>0.10739999999999927</v>
      </c>
      <c r="BM10" s="77">
        <f t="shared" ca="1" si="29"/>
        <v>1.8492070282670925</v>
      </c>
      <c r="BO10" s="70">
        <f t="shared" si="44"/>
        <v>7</v>
      </c>
      <c r="BP10" s="171">
        <f t="shared" ca="1" si="49"/>
        <v>9.4899999999999998E-2</v>
      </c>
      <c r="BQ10" s="172">
        <f t="shared" ca="1" si="30"/>
        <v>7.5838658452900276E-3</v>
      </c>
      <c r="BR10" s="172">
        <f t="shared" ca="1" si="48"/>
        <v>0.94978985412646211</v>
      </c>
      <c r="BT10" s="181">
        <f t="shared" ca="1" si="45"/>
        <v>71</v>
      </c>
      <c r="BU10" s="191">
        <f t="shared" ca="1" si="9"/>
        <v>5.916666666666667</v>
      </c>
      <c r="BV10" s="161">
        <v>48101</v>
      </c>
      <c r="BW10" s="162">
        <f t="shared" ca="1" si="46"/>
        <v>10.74</v>
      </c>
      <c r="BX10" s="181">
        <f ca="1">BW10</f>
        <v>10.74</v>
      </c>
      <c r="BY10" t="s">
        <v>110</v>
      </c>
    </row>
    <row r="11" spans="2:82">
      <c r="B11" s="90" t="str">
        <f>"Funds remaining at end of drawdown period aged "&amp;ROUND(C6,0)</f>
        <v>Funds remaining at end of drawdown period aged 65</v>
      </c>
      <c r="C11" s="91">
        <f ca="1">OFFSET($I$4,MATCH(C6,$F$4:$F$784,1),0)</f>
        <v>411769.04718891735</v>
      </c>
      <c r="E11">
        <f t="shared" si="31"/>
        <v>8</v>
      </c>
      <c r="F11" s="64">
        <f t="shared" si="32"/>
        <v>55.58333333333335</v>
      </c>
      <c r="G11" s="55">
        <f t="shared" si="0"/>
        <v>0</v>
      </c>
      <c r="H11" s="78">
        <f t="shared" si="47"/>
        <v>1</v>
      </c>
      <c r="I11" s="79">
        <f t="shared" ca="1" si="11"/>
        <v>479234.67541405611</v>
      </c>
      <c r="J11" s="79">
        <f t="shared" ca="1" si="12"/>
        <v>3634.4514867513126</v>
      </c>
      <c r="K11" s="80">
        <f t="shared" ca="1" si="1"/>
        <v>-20</v>
      </c>
      <c r="L11" s="80">
        <f t="shared" ca="1" si="13"/>
        <v>-399.36222951171345</v>
      </c>
      <c r="M11" s="80">
        <f t="shared" ca="1" si="14"/>
        <v>0</v>
      </c>
      <c r="N11" s="80">
        <f t="shared" ca="1" si="15"/>
        <v>0</v>
      </c>
      <c r="O11" s="81">
        <f t="shared" ca="1" si="2"/>
        <v>-3333.3333333333335</v>
      </c>
      <c r="P11" s="79">
        <f t="shared" ca="1" si="3"/>
        <v>479116.43133796239</v>
      </c>
      <c r="Q11" s="35"/>
      <c r="R11">
        <f t="shared" ca="1" si="16"/>
        <v>128</v>
      </c>
      <c r="S11" s="78">
        <f t="shared" ca="1" si="33"/>
        <v>65.5833333333333</v>
      </c>
      <c r="T11" s="55">
        <f t="shared" ca="1" si="17"/>
        <v>0</v>
      </c>
      <c r="U11" s="78">
        <f t="shared" ca="1" si="18"/>
        <v>1</v>
      </c>
      <c r="V11" s="79">
        <f t="shared" ca="1" si="34"/>
        <v>401209.36481047596</v>
      </c>
      <c r="W11" s="79">
        <f t="shared" ca="1" si="4"/>
        <v>3042.7179985966754</v>
      </c>
      <c r="X11" s="80">
        <f t="shared" ca="1" si="35"/>
        <v>-20</v>
      </c>
      <c r="Y11" s="80">
        <f t="shared" ca="1" si="36"/>
        <v>-167.17056867103167</v>
      </c>
      <c r="Z11" s="80">
        <f t="shared" ca="1" si="20"/>
        <v>0</v>
      </c>
      <c r="AA11" s="80">
        <f t="shared" ca="1" si="37"/>
        <v>0</v>
      </c>
      <c r="AB11" s="81">
        <f t="shared" ca="1" si="21"/>
        <v>-2943.1740356977334</v>
      </c>
      <c r="AC11" s="79">
        <f t="shared" ca="1" si="5"/>
        <v>401121.7382047039</v>
      </c>
      <c r="AD11" s="35"/>
      <c r="AE11" s="55">
        <f t="shared" ca="1" si="38"/>
        <v>2.4857885984658212E-3</v>
      </c>
      <c r="AF11" s="78">
        <f t="shared" ca="1" si="39"/>
        <v>0.981590413510809</v>
      </c>
      <c r="AG11" s="92" t="s">
        <v>38</v>
      </c>
      <c r="AH11" s="93">
        <f ca="1">-SUM(L4:L1803)+$C$14*C4</f>
        <v>467843.08297336369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22"/>
        <v>72</v>
      </c>
      <c r="AN11" s="66">
        <f t="shared" si="23"/>
        <v>5.0292000000000003E-2</v>
      </c>
      <c r="AO11" s="67">
        <f t="shared" si="40"/>
        <v>0.74765423032739875</v>
      </c>
      <c r="AP11" s="68">
        <f t="shared" ca="1" si="24"/>
        <v>0.40431072286591502</v>
      </c>
      <c r="AR11" s="69">
        <f t="shared" si="25"/>
        <v>1</v>
      </c>
      <c r="AS11" s="70">
        <f t="shared" si="41"/>
        <v>8</v>
      </c>
      <c r="AT11" s="71">
        <f t="shared" ca="1" si="42"/>
        <v>0.94222674857870015</v>
      </c>
      <c r="AU11" s="72">
        <f t="shared" ca="1" si="26"/>
        <v>7.5838658452900276E-3</v>
      </c>
      <c r="AV11" s="73">
        <f t="shared" ca="1" si="27"/>
        <v>1.00758386584529</v>
      </c>
      <c r="AW11" s="74">
        <f ca="1">PRODUCT(AV$4:AV11)</f>
        <v>1.0608492620422674</v>
      </c>
      <c r="AY11" s="75">
        <f t="shared" si="43"/>
        <v>8</v>
      </c>
      <c r="AZ11" s="76">
        <f t="shared" ca="1" si="28"/>
        <v>1.0085374819739361</v>
      </c>
      <c r="BA11" s="76">
        <f t="shared" ca="1" si="28"/>
        <v>1.0085374819739361</v>
      </c>
      <c r="BB11" s="76">
        <f t="shared" ca="1" si="28"/>
        <v>1.0085374819739361</v>
      </c>
      <c r="BC11" s="76">
        <f t="shared" ca="1" si="28"/>
        <v>1.0085374819739361</v>
      </c>
      <c r="BD11" s="76">
        <f t="shared" ca="1" si="28"/>
        <v>1.0085374819739361</v>
      </c>
      <c r="BE11" s="76">
        <f t="shared" ca="1" si="28"/>
        <v>1.0085374819739361</v>
      </c>
      <c r="BF11" s="76">
        <f t="shared" ca="1" si="28"/>
        <v>1.0085374819739361</v>
      </c>
      <c r="BG11" s="76">
        <f t="shared" ca="1" si="28"/>
        <v>1.0085374819739361</v>
      </c>
      <c r="BH11" s="76">
        <f t="shared" ca="1" si="28"/>
        <v>1.0085374819739361</v>
      </c>
      <c r="BI11" s="76">
        <f t="shared" ca="1" si="28"/>
        <v>1.0085374819739361</v>
      </c>
      <c r="BJ11" s="76">
        <f t="shared" ca="1" si="28"/>
        <v>1.0085374819739361</v>
      </c>
      <c r="BK11" s="76">
        <f t="shared" ca="1" si="28"/>
        <v>1.0085374819739361</v>
      </c>
      <c r="BL11" s="76">
        <f t="shared" ca="1" si="7"/>
        <v>0.10739999999999927</v>
      </c>
      <c r="BM11" s="77">
        <f t="shared" ca="1" si="29"/>
        <v>2.0478118631029769</v>
      </c>
      <c r="BO11" s="70">
        <f t="shared" si="44"/>
        <v>8</v>
      </c>
      <c r="BP11" s="171">
        <f t="shared" ca="1" si="49"/>
        <v>9.4899999999999998E-2</v>
      </c>
      <c r="BQ11" s="172">
        <f t="shared" ca="1" si="30"/>
        <v>7.5838658452900276E-3</v>
      </c>
      <c r="BR11" s="172">
        <f t="shared" ca="1" si="48"/>
        <v>0.94264099130811019</v>
      </c>
      <c r="BT11" s="181">
        <f t="shared" ca="1" si="45"/>
        <v>116</v>
      </c>
      <c r="BU11" s="191">
        <f t="shared" ca="1" si="9"/>
        <v>9.6666666666666661</v>
      </c>
      <c r="BV11" s="161">
        <v>49466</v>
      </c>
      <c r="BW11" s="162">
        <f t="shared" ca="1" si="46"/>
        <v>11.09</v>
      </c>
      <c r="BX11" s="181">
        <f t="shared" ref="BX11:BX13" ca="1" si="50">BW11</f>
        <v>11.09</v>
      </c>
      <c r="BY11" t="s">
        <v>110</v>
      </c>
    </row>
    <row r="12" spans="2:82">
      <c r="B12" s="94" t="str">
        <f>"Retirement Annuity per "&amp;IF($C$7="Annual", "Annum", "Month")&amp; " starting at "&amp;ROUND(C6,0)</f>
        <v>Retirement Annuity per Month starting at 65</v>
      </c>
      <c r="C12" s="95">
        <f>SolveLifeAnnuity/IF($C$7="Monthly",12,1)</f>
        <v>2943.1740356977334</v>
      </c>
      <c r="D12" s="96">
        <f>C12*IF($C$7="Monthly",12,1)</f>
        <v>35318.088428372801</v>
      </c>
      <c r="E12">
        <f t="shared" si="31"/>
        <v>9</v>
      </c>
      <c r="F12" s="64">
        <f t="shared" si="32"/>
        <v>55.666666666666686</v>
      </c>
      <c r="G12" s="55">
        <f t="shared" si="0"/>
        <v>0</v>
      </c>
      <c r="H12" s="78">
        <f t="shared" si="47"/>
        <v>1</v>
      </c>
      <c r="I12" s="79">
        <f t="shared" ca="1" si="11"/>
        <v>479116.43133796239</v>
      </c>
      <c r="J12" s="79">
        <f t="shared" ca="1" si="12"/>
        <v>3633.5547395412177</v>
      </c>
      <c r="K12" s="80">
        <f t="shared" ca="1" si="1"/>
        <v>-20</v>
      </c>
      <c r="L12" s="80">
        <f t="shared" ca="1" si="13"/>
        <v>-399.26369278163537</v>
      </c>
      <c r="M12" s="80">
        <f t="shared" ca="1" si="14"/>
        <v>0</v>
      </c>
      <c r="N12" s="80">
        <f t="shared" ca="1" si="15"/>
        <v>0</v>
      </c>
      <c r="O12" s="81">
        <f t="shared" ca="1" si="2"/>
        <v>-3333.3333333333335</v>
      </c>
      <c r="P12" s="79">
        <f t="shared" ca="1" si="3"/>
        <v>478997.38905138866</v>
      </c>
      <c r="Q12" s="35"/>
      <c r="R12">
        <f t="shared" ca="1" si="16"/>
        <v>129</v>
      </c>
      <c r="S12" s="78">
        <f t="shared" ca="1" si="33"/>
        <v>65.666666666666629</v>
      </c>
      <c r="T12" s="55">
        <f t="shared" ca="1" si="17"/>
        <v>0</v>
      </c>
      <c r="U12" s="78">
        <f t="shared" ca="1" si="18"/>
        <v>1</v>
      </c>
      <c r="V12" s="79">
        <f t="shared" ca="1" si="34"/>
        <v>400124.63436127786</v>
      </c>
      <c r="W12" s="79">
        <f t="shared" ca="1" si="4"/>
        <v>3034.4915483916557</v>
      </c>
      <c r="X12" s="80">
        <f t="shared" ca="1" si="35"/>
        <v>-20</v>
      </c>
      <c r="Y12" s="80">
        <f t="shared" ca="1" si="36"/>
        <v>-166.71859765053244</v>
      </c>
      <c r="Z12" s="80">
        <f t="shared" ca="1" si="20"/>
        <v>0</v>
      </c>
      <c r="AA12" s="80">
        <f t="shared" ca="1" si="37"/>
        <v>0</v>
      </c>
      <c r="AB12" s="81">
        <f t="shared" ca="1" si="21"/>
        <v>-2943.1740356977334</v>
      </c>
      <c r="AC12" s="79">
        <f t="shared" ca="1" si="5"/>
        <v>400029.23327632126</v>
      </c>
      <c r="AD12" s="35"/>
      <c r="AE12" s="55">
        <f t="shared" ca="1" si="38"/>
        <v>2.4857885984658212E-3</v>
      </c>
      <c r="AF12" s="78">
        <f t="shared" ca="1" si="39"/>
        <v>0.97915038725254044</v>
      </c>
      <c r="AG12" s="97" t="s">
        <v>43</v>
      </c>
      <c r="AH12" s="98">
        <f ca="1">-SUMPRODUCT(L4:L1803,AT4:AT1803)+$C$14*C4</f>
        <v>55781.955183505648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22"/>
        <v>73</v>
      </c>
      <c r="AN12" s="66">
        <f t="shared" si="23"/>
        <v>5.4780000000000002E-2</v>
      </c>
      <c r="AO12" s="67">
        <f t="shared" si="40"/>
        <v>0.70669773159006377</v>
      </c>
      <c r="AP12" s="68">
        <f t="shared" ca="1" si="24"/>
        <v>0.34509895382636846</v>
      </c>
      <c r="AR12" s="69">
        <f t="shared" si="25"/>
        <v>1</v>
      </c>
      <c r="AS12" s="70">
        <f t="shared" si="41"/>
        <v>9</v>
      </c>
      <c r="AT12" s="71">
        <f t="shared" ca="1" si="42"/>
        <v>0.93508102732163545</v>
      </c>
      <c r="AU12" s="72">
        <f t="shared" ca="1" si="26"/>
        <v>7.5838658452900276E-3</v>
      </c>
      <c r="AV12" s="73">
        <f t="shared" ca="1" si="27"/>
        <v>1.00758386584529</v>
      </c>
      <c r="AW12" s="74">
        <f ca="1">PRODUCT(AV$4:AV12)</f>
        <v>1.0688946005276709</v>
      </c>
      <c r="AY12" s="75">
        <f t="shared" si="43"/>
        <v>9</v>
      </c>
      <c r="AZ12" s="76">
        <f t="shared" ca="1" si="28"/>
        <v>1.0085374819739361</v>
      </c>
      <c r="BA12" s="76">
        <f t="shared" ca="1" si="28"/>
        <v>1.0085374819739361</v>
      </c>
      <c r="BB12" s="76">
        <f t="shared" ca="1" si="28"/>
        <v>1.0085374819739361</v>
      </c>
      <c r="BC12" s="76">
        <f t="shared" ca="1" si="28"/>
        <v>1.0085374819739361</v>
      </c>
      <c r="BD12" s="76">
        <f t="shared" ca="1" si="28"/>
        <v>1.0085374819739361</v>
      </c>
      <c r="BE12" s="76">
        <f t="shared" ca="1" si="28"/>
        <v>1.0085374819739361</v>
      </c>
      <c r="BF12" s="76">
        <f t="shared" ca="1" si="28"/>
        <v>1.0085374819739361</v>
      </c>
      <c r="BG12" s="76">
        <f t="shared" ca="1" si="28"/>
        <v>1.0085374819739361</v>
      </c>
      <c r="BH12" s="76">
        <f t="shared" ca="1" si="28"/>
        <v>1.0085374819739361</v>
      </c>
      <c r="BI12" s="76">
        <f t="shared" ca="1" si="28"/>
        <v>1.0085374819739361</v>
      </c>
      <c r="BJ12" s="76">
        <f t="shared" ca="1" si="28"/>
        <v>1.0085374819739361</v>
      </c>
      <c r="BK12" s="76">
        <f t="shared" ca="1" si="28"/>
        <v>1.0085374819739361</v>
      </c>
      <c r="BL12" s="76">
        <f t="shared" ca="1" si="7"/>
        <v>0.10739999999999927</v>
      </c>
      <c r="BM12" s="77">
        <f t="shared" ca="1" si="29"/>
        <v>2.2677468572002351</v>
      </c>
      <c r="BO12" s="70">
        <f t="shared" si="44"/>
        <v>9</v>
      </c>
      <c r="BP12" s="171">
        <f t="shared" ca="1" si="49"/>
        <v>9.4899999999999998E-2</v>
      </c>
      <c r="BQ12" s="172">
        <f t="shared" ca="1" si="30"/>
        <v>7.5838658452900276E-3</v>
      </c>
      <c r="BR12" s="172">
        <f t="shared" ca="1" si="48"/>
        <v>0.93554593643408779</v>
      </c>
      <c r="BT12" s="181">
        <f t="shared" ca="1" si="45"/>
        <v>176</v>
      </c>
      <c r="BU12" s="191">
        <f t="shared" ca="1" si="9"/>
        <v>14.666666666666666</v>
      </c>
      <c r="BV12" s="161">
        <v>51300</v>
      </c>
      <c r="BW12" s="162">
        <f t="shared" ca="1" si="46"/>
        <v>11.03</v>
      </c>
      <c r="BX12" s="181">
        <f t="shared" ca="1" si="50"/>
        <v>11.03</v>
      </c>
      <c r="BY12" t="s">
        <v>110</v>
      </c>
    </row>
    <row r="13" spans="2:82">
      <c r="B13" s="201"/>
      <c r="C13" s="201"/>
      <c r="D13" s="99">
        <f>C12/C4*IF(C7="Annual",1,12)</f>
        <v>7.0636176856745614E-2</v>
      </c>
      <c r="E13">
        <f t="shared" si="31"/>
        <v>10</v>
      </c>
      <c r="F13" s="64">
        <f t="shared" si="32"/>
        <v>55.750000000000021</v>
      </c>
      <c r="G13" s="55">
        <f t="shared" si="0"/>
        <v>0</v>
      </c>
      <c r="H13" s="78">
        <f t="shared" si="47"/>
        <v>1</v>
      </c>
      <c r="I13" s="79">
        <f t="shared" ca="1" si="11"/>
        <v>478997.38905138866</v>
      </c>
      <c r="J13" s="79">
        <f t="shared" ca="1" si="12"/>
        <v>3695.0539674697407</v>
      </c>
      <c r="K13" s="80">
        <f t="shared" ca="1" si="1"/>
        <v>-20</v>
      </c>
      <c r="L13" s="80">
        <f t="shared" ca="1" si="13"/>
        <v>-399.16449087615723</v>
      </c>
      <c r="M13" s="80">
        <f t="shared" ca="1" si="14"/>
        <v>0</v>
      </c>
      <c r="N13" s="80">
        <f t="shared" ca="1" si="15"/>
        <v>0</v>
      </c>
      <c r="O13" s="81">
        <f t="shared" ca="1" si="2"/>
        <v>-3333.3333333333335</v>
      </c>
      <c r="P13" s="79">
        <f t="shared" ca="1" si="3"/>
        <v>478939.94519464893</v>
      </c>
      <c r="Q13" s="35"/>
      <c r="R13">
        <f t="shared" ca="1" si="16"/>
        <v>130</v>
      </c>
      <c r="S13" s="78">
        <f t="shared" ca="1" si="33"/>
        <v>65.749999999999957</v>
      </c>
      <c r="T13" s="55">
        <f t="shared" ca="1" si="17"/>
        <v>0</v>
      </c>
      <c r="U13" s="78">
        <f t="shared" ca="1" si="18"/>
        <v>1</v>
      </c>
      <c r="V13" s="79">
        <f t="shared" ca="1" si="34"/>
        <v>399034.84516918997</v>
      </c>
      <c r="W13" s="79">
        <f t="shared" ca="1" si="4"/>
        <v>3078.2115341403328</v>
      </c>
      <c r="X13" s="80">
        <f t="shared" ca="1" si="35"/>
        <v>-20</v>
      </c>
      <c r="Y13" s="80">
        <f t="shared" ca="1" si="36"/>
        <v>-166.26451882049582</v>
      </c>
      <c r="Z13" s="80">
        <f t="shared" ca="1" si="20"/>
        <v>0</v>
      </c>
      <c r="AA13" s="80">
        <f t="shared" ca="1" si="37"/>
        <v>0</v>
      </c>
      <c r="AB13" s="81">
        <f t="shared" ca="1" si="21"/>
        <v>-2943.1740356977334</v>
      </c>
      <c r="AC13" s="79">
        <f t="shared" ca="1" si="5"/>
        <v>398983.61814881209</v>
      </c>
      <c r="AD13" s="35"/>
      <c r="AE13" s="55">
        <f t="shared" ca="1" si="38"/>
        <v>2.4857885984658212E-3</v>
      </c>
      <c r="AF13" s="78">
        <f t="shared" ca="1" si="39"/>
        <v>0.97671642638372469</v>
      </c>
      <c r="AG13" s="100" t="s">
        <v>57</v>
      </c>
      <c r="AH13" s="101">
        <f ca="1">AH12/C4</f>
        <v>0.1115639103670113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22"/>
        <v>74</v>
      </c>
      <c r="AN13" s="66">
        <f t="shared" si="23"/>
        <v>5.9609000000000009E-2</v>
      </c>
      <c r="AO13" s="67">
        <f t="shared" si="40"/>
        <v>0.66457218650771166</v>
      </c>
      <c r="AP13" s="68">
        <f t="shared" ca="1" si="24"/>
        <v>0.29305395547023</v>
      </c>
      <c r="AR13" s="69">
        <f t="shared" si="25"/>
        <v>1</v>
      </c>
      <c r="AS13" s="70">
        <f t="shared" si="41"/>
        <v>10</v>
      </c>
      <c r="AT13" s="71">
        <f t="shared" ca="1" si="42"/>
        <v>0.92786767931831304</v>
      </c>
      <c r="AU13" s="72">
        <f t="shared" ca="1" si="26"/>
        <v>7.7141421893498485E-3</v>
      </c>
      <c r="AV13" s="73">
        <f t="shared" ca="1" si="27"/>
        <v>1.0077141421893498</v>
      </c>
      <c r="AW13" s="74">
        <f ca="1">PRODUCT(AV$4:AV13)</f>
        <v>1.0771402054615697</v>
      </c>
      <c r="AY13" s="75">
        <f t="shared" si="43"/>
        <v>10</v>
      </c>
      <c r="AZ13" s="76">
        <f t="shared" ca="1" si="28"/>
        <v>1.0085374819739361</v>
      </c>
      <c r="BA13" s="76">
        <f t="shared" ca="1" si="28"/>
        <v>1.0085374819739361</v>
      </c>
      <c r="BB13" s="76">
        <f t="shared" ca="1" si="28"/>
        <v>1.0085374819739361</v>
      </c>
      <c r="BC13" s="76">
        <f t="shared" ca="1" si="28"/>
        <v>1.0085374819739361</v>
      </c>
      <c r="BD13" s="76">
        <f t="shared" ca="1" si="28"/>
        <v>1.0085374819739361</v>
      </c>
      <c r="BE13" s="76">
        <f t="shared" ca="1" si="28"/>
        <v>1.0085374819739361</v>
      </c>
      <c r="BF13" s="76">
        <f t="shared" ca="1" si="28"/>
        <v>1.0085374819739361</v>
      </c>
      <c r="BG13" s="76">
        <f t="shared" ca="1" si="28"/>
        <v>1.0088027262506001</v>
      </c>
      <c r="BH13" s="76">
        <f t="shared" ca="1" si="28"/>
        <v>1.0088027262506001</v>
      </c>
      <c r="BI13" s="76">
        <f t="shared" ca="1" si="28"/>
        <v>1.0088027262506001</v>
      </c>
      <c r="BJ13" s="76">
        <f t="shared" ca="1" si="28"/>
        <v>1.0088027262506001</v>
      </c>
      <c r="BK13" s="76">
        <f t="shared" ca="1" si="28"/>
        <v>1.0088027262506001</v>
      </c>
      <c r="BL13" s="76">
        <f t="shared" ca="1" si="7"/>
        <v>0.10885699123738646</v>
      </c>
      <c r="BM13" s="77">
        <f t="shared" ca="1" si="29"/>
        <v>2.5146069569630916</v>
      </c>
      <c r="BO13" s="70">
        <f t="shared" si="44"/>
        <v>10</v>
      </c>
      <c r="BP13" s="171">
        <f t="shared" ca="1" si="49"/>
        <v>9.6600000000000005E-2</v>
      </c>
      <c r="BQ13" s="172">
        <f t="shared" ca="1" si="30"/>
        <v>7.7141421893498485E-3</v>
      </c>
      <c r="BR13" s="172">
        <f t="shared" ca="1" si="48"/>
        <v>0.92838424833607069</v>
      </c>
      <c r="BT13" s="182">
        <f t="shared" ca="1" si="45"/>
        <v>215</v>
      </c>
      <c r="BU13" s="192">
        <f ca="1">BT13/12</f>
        <v>17.916666666666668</v>
      </c>
      <c r="BV13" s="163">
        <v>52476</v>
      </c>
      <c r="BW13" s="164">
        <f t="shared" ca="1" si="46"/>
        <v>11.4</v>
      </c>
      <c r="BX13" s="182">
        <f t="shared" ca="1" si="50"/>
        <v>11.4</v>
      </c>
      <c r="BY13" s="82" t="s">
        <v>110</v>
      </c>
      <c r="BZ13" s="82"/>
    </row>
    <row r="14" spans="2:82">
      <c r="B14" s="39" t="s">
        <v>32</v>
      </c>
      <c r="C14" s="143">
        <v>0.02</v>
      </c>
      <c r="E14">
        <f t="shared" si="31"/>
        <v>11</v>
      </c>
      <c r="F14" s="64">
        <f t="shared" si="32"/>
        <v>55.833333333333357</v>
      </c>
      <c r="G14" s="55">
        <f t="shared" si="0"/>
        <v>0</v>
      </c>
      <c r="H14" s="78">
        <f t="shared" si="47"/>
        <v>1</v>
      </c>
      <c r="I14" s="79">
        <f t="shared" ca="1" si="11"/>
        <v>478939.94519464893</v>
      </c>
      <c r="J14" s="79">
        <f t="shared" ca="1" si="12"/>
        <v>3694.6108373909456</v>
      </c>
      <c r="K14" s="80">
        <f t="shared" ca="1" si="1"/>
        <v>-20</v>
      </c>
      <c r="L14" s="80">
        <f t="shared" ca="1" si="13"/>
        <v>-399.11662099554081</v>
      </c>
      <c r="M14" s="80">
        <f t="shared" ca="1" si="14"/>
        <v>0</v>
      </c>
      <c r="N14" s="80">
        <f t="shared" ca="1" si="15"/>
        <v>0</v>
      </c>
      <c r="O14" s="81">
        <f t="shared" ca="1" si="2"/>
        <v>-3333.3333333333335</v>
      </c>
      <c r="P14" s="79">
        <f t="shared" ca="1" si="3"/>
        <v>478882.10607771104</v>
      </c>
      <c r="Q14" s="35"/>
      <c r="R14">
        <f t="shared" ca="1" si="16"/>
        <v>131</v>
      </c>
      <c r="S14" s="78">
        <f t="shared" ca="1" si="33"/>
        <v>65.833333333333286</v>
      </c>
      <c r="T14" s="55">
        <f t="shared" ca="1" si="17"/>
        <v>0</v>
      </c>
      <c r="U14" s="78">
        <f t="shared" ca="1" si="18"/>
        <v>1</v>
      </c>
      <c r="V14" s="79">
        <f t="shared" ca="1" si="34"/>
        <v>397991.82921984314</v>
      </c>
      <c r="W14" s="79">
        <f t="shared" ca="1" si="4"/>
        <v>3070.1655608013116</v>
      </c>
      <c r="X14" s="80">
        <f t="shared" ca="1" si="35"/>
        <v>-20</v>
      </c>
      <c r="Y14" s="80">
        <f t="shared" ca="1" si="36"/>
        <v>-165.82992884160132</v>
      </c>
      <c r="Z14" s="80">
        <f t="shared" ca="1" si="20"/>
        <v>0</v>
      </c>
      <c r="AA14" s="80">
        <f t="shared" ca="1" si="37"/>
        <v>0</v>
      </c>
      <c r="AB14" s="81">
        <f t="shared" ca="1" si="21"/>
        <v>-2943.1740356977334</v>
      </c>
      <c r="AC14" s="79">
        <f t="shared" ca="1" si="5"/>
        <v>397932.99081610516</v>
      </c>
      <c r="AD14" s="35"/>
      <c r="AE14" s="55">
        <f t="shared" ca="1" si="38"/>
        <v>2.4857885984658212E-3</v>
      </c>
      <c r="AF14" s="78">
        <f t="shared" ca="1" si="39"/>
        <v>0.97428851582708575</v>
      </c>
      <c r="AG14" s="42" t="s">
        <v>46</v>
      </c>
      <c r="AH14" s="43">
        <f ca="1">-SUM(M4:M1803)</f>
        <v>353875.21878154535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22"/>
        <v>75</v>
      </c>
      <c r="AN14" s="66">
        <f t="shared" si="23"/>
        <v>6.4834000000000003E-2</v>
      </c>
      <c r="AO14" s="67">
        <f t="shared" si="40"/>
        <v>0.62148531336767066</v>
      </c>
      <c r="AP14" s="68">
        <f t="shared" ca="1" si="24"/>
        <v>0.24715008110780176</v>
      </c>
      <c r="AR14" s="69">
        <f t="shared" si="25"/>
        <v>1</v>
      </c>
      <c r="AS14" s="70">
        <f t="shared" si="41"/>
        <v>11</v>
      </c>
      <c r="AT14" s="71">
        <f t="shared" ca="1" si="42"/>
        <v>0.92070997610714955</v>
      </c>
      <c r="AU14" s="72">
        <f t="shared" ca="1" si="26"/>
        <v>7.7141421893498485E-3</v>
      </c>
      <c r="AV14" s="73">
        <f t="shared" ca="1" si="27"/>
        <v>1.0077141421893498</v>
      </c>
      <c r="AW14" s="74">
        <f ca="1">PRODUCT(AV$4:AV14)</f>
        <v>1.0854494181643659</v>
      </c>
      <c r="AY14" s="75">
        <f t="shared" si="43"/>
        <v>11</v>
      </c>
      <c r="AZ14" s="76">
        <f t="shared" ca="1" si="28"/>
        <v>1.0088027262506001</v>
      </c>
      <c r="BA14" s="76">
        <f t="shared" ca="1" si="28"/>
        <v>1.0088027262506001</v>
      </c>
      <c r="BB14" s="76">
        <f t="shared" ca="1" si="28"/>
        <v>1.0088027262506001</v>
      </c>
      <c r="BC14" s="76">
        <f t="shared" ca="1" si="28"/>
        <v>1.0088027262506001</v>
      </c>
      <c r="BD14" s="76">
        <f t="shared" ca="1" si="28"/>
        <v>1.0088027262506001</v>
      </c>
      <c r="BE14" s="76">
        <f t="shared" ca="1" si="28"/>
        <v>1.0088027262506001</v>
      </c>
      <c r="BF14" s="76">
        <f t="shared" ca="1" si="28"/>
        <v>1.0088027262506001</v>
      </c>
      <c r="BG14" s="76">
        <f t="shared" ca="1" si="28"/>
        <v>1.0088027262506001</v>
      </c>
      <c r="BH14" s="76">
        <f t="shared" ca="1" si="28"/>
        <v>1.0088027262506001</v>
      </c>
      <c r="BI14" s="76">
        <f t="shared" ca="1" si="28"/>
        <v>1.0088027262506001</v>
      </c>
      <c r="BJ14" s="76">
        <f t="shared" ca="1" si="28"/>
        <v>1.0088027262506001</v>
      </c>
      <c r="BK14" s="76">
        <f t="shared" ca="1" si="28"/>
        <v>1.0088027262506001</v>
      </c>
      <c r="BL14" s="76">
        <f t="shared" ca="1" si="7"/>
        <v>0.11090000000000133</v>
      </c>
      <c r="BM14" s="77">
        <f t="shared" ca="1" si="29"/>
        <v>2.793476868490302</v>
      </c>
      <c r="BO14" s="70">
        <f t="shared" si="44"/>
        <v>11</v>
      </c>
      <c r="BP14" s="171">
        <f t="shared" ca="1" si="49"/>
        <v>9.6600000000000005E-2</v>
      </c>
      <c r="BQ14" s="172">
        <f t="shared" ca="1" si="30"/>
        <v>7.7141421893498485E-3</v>
      </c>
      <c r="BR14" s="172">
        <f t="shared" ca="1" si="48"/>
        <v>0.92127738360312394</v>
      </c>
    </row>
    <row r="15" spans="2:82">
      <c r="B15" t="s">
        <v>30</v>
      </c>
      <c r="C15" s="24">
        <v>0.01</v>
      </c>
      <c r="E15">
        <f t="shared" si="31"/>
        <v>12</v>
      </c>
      <c r="F15" s="64">
        <f t="shared" si="32"/>
        <v>55.916666666666693</v>
      </c>
      <c r="G15" s="55">
        <f t="shared" si="0"/>
        <v>0</v>
      </c>
      <c r="H15" s="78">
        <f t="shared" si="47"/>
        <v>1</v>
      </c>
      <c r="I15" s="79">
        <f t="shared" ca="1" si="11"/>
        <v>478882.10607771104</v>
      </c>
      <c r="J15" s="79">
        <f t="shared" ca="1" si="12"/>
        <v>3694.1646582187805</v>
      </c>
      <c r="K15" s="80">
        <f t="shared" ca="1" si="1"/>
        <v>-20</v>
      </c>
      <c r="L15" s="80">
        <f t="shared" ca="1" si="13"/>
        <v>-399.06842173142587</v>
      </c>
      <c r="M15" s="80">
        <f ca="1">IF(OR(I14+O14=0,K14=0),0,-IF(MOD(E15-1,12)=0,1,0)*I15*($C$17))</f>
        <v>0</v>
      </c>
      <c r="N15" s="80">
        <f t="shared" ca="1" si="15"/>
        <v>0</v>
      </c>
      <c r="O15" s="81">
        <f t="shared" ca="1" si="2"/>
        <v>-3333.3333333333335</v>
      </c>
      <c r="P15" s="79">
        <f t="shared" ca="1" si="3"/>
        <v>478823.86898086511</v>
      </c>
      <c r="Q15" s="35"/>
      <c r="R15">
        <f t="shared" ca="1" si="16"/>
        <v>132</v>
      </c>
      <c r="S15" s="78">
        <f t="shared" ca="1" si="33"/>
        <v>65.916666666666615</v>
      </c>
      <c r="T15" s="55">
        <f t="shared" ca="1" si="17"/>
        <v>0</v>
      </c>
      <c r="U15" s="78">
        <f t="shared" ca="1" si="18"/>
        <v>1</v>
      </c>
      <c r="V15" s="79">
        <f t="shared" ca="1" si="34"/>
        <v>396943.81352458108</v>
      </c>
      <c r="W15" s="79">
        <f t="shared" ca="1" si="4"/>
        <v>3062.0810187113898</v>
      </c>
      <c r="X15" s="80">
        <f t="shared" ca="1" si="35"/>
        <v>-20</v>
      </c>
      <c r="Y15" s="80">
        <f t="shared" ca="1" si="36"/>
        <v>-165.39325563524213</v>
      </c>
      <c r="Z15" s="80">
        <f t="shared" ca="1" si="20"/>
        <v>0</v>
      </c>
      <c r="AA15" s="80">
        <f t="shared" ca="1" si="37"/>
        <v>0</v>
      </c>
      <c r="AB15" s="81">
        <f t="shared" ca="1" si="21"/>
        <v>-2943.1740356977334</v>
      </c>
      <c r="AC15" s="79">
        <f t="shared" ca="1" si="5"/>
        <v>396877.32725195953</v>
      </c>
      <c r="AD15" s="35"/>
      <c r="AE15" s="55">
        <f t="shared" ca="1" si="38"/>
        <v>2.4857885984658212E-3</v>
      </c>
      <c r="AF15" s="78">
        <f t="shared" ca="1" si="39"/>
        <v>0.97186664054282657</v>
      </c>
      <c r="AG15" s="102" t="s">
        <v>47</v>
      </c>
      <c r="AH15" s="103">
        <f ca="1">-SUMPRODUCT(M4:M1803,AT4:AT1803)</f>
        <v>36144.898006363437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22"/>
        <v>76</v>
      </c>
      <c r="AN15" s="66">
        <f t="shared" si="23"/>
        <v>7.0521E-2</v>
      </c>
      <c r="AO15" s="67">
        <f t="shared" si="40"/>
        <v>0.57765754758366916</v>
      </c>
      <c r="AP15" s="68">
        <f t="shared" ca="1" si="24"/>
        <v>0.20678801893779655</v>
      </c>
      <c r="AR15" s="69">
        <f t="shared" si="25"/>
        <v>1</v>
      </c>
      <c r="AS15" s="70">
        <f t="shared" si="41"/>
        <v>12</v>
      </c>
      <c r="AT15" s="71">
        <f t="shared" ca="1" si="42"/>
        <v>0.91360748843630613</v>
      </c>
      <c r="AU15" s="72">
        <f t="shared" ca="1" si="26"/>
        <v>7.7141421893498485E-3</v>
      </c>
      <c r="AV15" s="73">
        <f t="shared" ca="1" si="27"/>
        <v>1.0077141421893498</v>
      </c>
      <c r="AW15" s="74">
        <f ca="1">PRODUCT(AV$4:AV15)</f>
        <v>1.0938227293154328</v>
      </c>
      <c r="AY15" s="75">
        <f t="shared" si="43"/>
        <v>12</v>
      </c>
      <c r="AZ15" s="76">
        <f t="shared" ref="AZ15:BK24" ca="1" si="51">OFFSET($AV$3,($AY15*12-12)+AZ$3,0)</f>
        <v>1.0088027262506001</v>
      </c>
      <c r="BA15" s="76">
        <f t="shared" ca="1" si="51"/>
        <v>1.0088027262506001</v>
      </c>
      <c r="BB15" s="76">
        <f t="shared" ca="1" si="51"/>
        <v>1.0088027262506001</v>
      </c>
      <c r="BC15" s="76">
        <f t="shared" ca="1" si="51"/>
        <v>1.0088027262506001</v>
      </c>
      <c r="BD15" s="76">
        <f t="shared" ca="1" si="51"/>
        <v>1.0088027262506001</v>
      </c>
      <c r="BE15" s="76">
        <f t="shared" ca="1" si="51"/>
        <v>1.0088027262506001</v>
      </c>
      <c r="BF15" s="76">
        <f t="shared" ca="1" si="51"/>
        <v>1.0088027262506001</v>
      </c>
      <c r="BG15" s="76">
        <f t="shared" ca="1" si="51"/>
        <v>1.0088027262506001</v>
      </c>
      <c r="BH15" s="76">
        <f t="shared" ca="1" si="51"/>
        <v>1.0088027262506001</v>
      </c>
      <c r="BI15" s="76">
        <f t="shared" ca="1" si="51"/>
        <v>1.0088027262506001</v>
      </c>
      <c r="BJ15" s="76">
        <f t="shared" ca="1" si="51"/>
        <v>1.0088027262506001</v>
      </c>
      <c r="BK15" s="76">
        <f t="shared" ca="1" si="51"/>
        <v>1.0088027262506001</v>
      </c>
      <c r="BL15" s="76">
        <f t="shared" ca="1" si="7"/>
        <v>0.11090000000000133</v>
      </c>
      <c r="BM15" s="77">
        <f t="shared" ca="1" si="29"/>
        <v>3.1032734532058801</v>
      </c>
      <c r="BO15" s="70">
        <f t="shared" si="44"/>
        <v>12</v>
      </c>
      <c r="BP15" s="171">
        <f t="shared" ca="1" si="49"/>
        <v>9.6600000000000005E-2</v>
      </c>
      <c r="BQ15" s="172">
        <f t="shared" ca="1" si="30"/>
        <v>7.7141421893498485E-3</v>
      </c>
      <c r="BR15" s="172">
        <f t="shared" ca="1" si="48"/>
        <v>0.91422492255746823</v>
      </c>
    </row>
    <row r="16" spans="2:82">
      <c r="B16" t="s">
        <v>99</v>
      </c>
      <c r="C16" s="24">
        <v>0.01</v>
      </c>
      <c r="D16" s="24">
        <v>5.0000000000000001E-3</v>
      </c>
      <c r="E16">
        <f t="shared" si="31"/>
        <v>13</v>
      </c>
      <c r="F16" s="64">
        <f t="shared" si="32"/>
        <v>56.000000000000028</v>
      </c>
      <c r="G16" s="55">
        <f t="shared" si="0"/>
        <v>0</v>
      </c>
      <c r="H16" s="78">
        <f t="shared" si="47"/>
        <v>1</v>
      </c>
      <c r="I16" s="79">
        <f t="shared" ca="1" si="11"/>
        <v>478823.86898086511</v>
      </c>
      <c r="J16" s="79">
        <f t="shared" ca="1" si="12"/>
        <v>3693.7154089730157</v>
      </c>
      <c r="K16" s="80">
        <f t="shared" ca="1" si="1"/>
        <v>-20</v>
      </c>
      <c r="L16" s="80">
        <f t="shared" ca="1" si="13"/>
        <v>-399.01989081738759</v>
      </c>
      <c r="M16" s="80">
        <f t="shared" ref="M16:M79" ca="1" si="52">IF(OR(I15+O15=0,K15=0),0,-IF(MOD(E16-1,12)=0,1,0)*I16*($C$17))</f>
        <v>-3591.1790173564882</v>
      </c>
      <c r="N16" s="80">
        <f t="shared" ca="1" si="15"/>
        <v>0</v>
      </c>
      <c r="O16" s="81">
        <f t="shared" ca="1" si="2"/>
        <v>-3333.3333333333335</v>
      </c>
      <c r="P16" s="79">
        <f t="shared" ca="1" si="3"/>
        <v>475174.0521483309</v>
      </c>
      <c r="Q16" s="35"/>
      <c r="R16">
        <f t="shared" ca="1" si="16"/>
        <v>133</v>
      </c>
      <c r="S16" s="78">
        <f t="shared" ca="1" si="33"/>
        <v>65.999999999999943</v>
      </c>
      <c r="T16" s="55">
        <f t="shared" ca="1" si="17"/>
        <v>0</v>
      </c>
      <c r="U16" s="78">
        <f t="shared" ca="1" si="18"/>
        <v>1</v>
      </c>
      <c r="V16" s="79">
        <f t="shared" ca="1" si="34"/>
        <v>395890.77411688701</v>
      </c>
      <c r="W16" s="79">
        <f t="shared" ca="1" si="4"/>
        <v>3053.9577229894489</v>
      </c>
      <c r="X16" s="80">
        <f t="shared" ca="1" si="35"/>
        <v>-20</v>
      </c>
      <c r="Y16" s="80">
        <f t="shared" ca="1" si="36"/>
        <v>-164.95448921536959</v>
      </c>
      <c r="Z16" s="80">
        <f t="shared" ca="1" si="20"/>
        <v>-2969.1808058766524</v>
      </c>
      <c r="AA16" s="80">
        <f t="shared" ca="1" si="37"/>
        <v>0</v>
      </c>
      <c r="AB16" s="81">
        <f t="shared" ca="1" si="21"/>
        <v>-2943.1740356977334</v>
      </c>
      <c r="AC16" s="79">
        <f t="shared" ca="1" si="5"/>
        <v>392847.42250908667</v>
      </c>
      <c r="AD16" s="35"/>
      <c r="AE16" s="55">
        <f t="shared" ca="1" si="38"/>
        <v>2.4857885984658212E-3</v>
      </c>
      <c r="AF16" s="78">
        <f t="shared" ca="1" si="39"/>
        <v>0.96945078552853592</v>
      </c>
      <c r="AG16" s="42" t="s">
        <v>49</v>
      </c>
      <c r="AH16" s="43">
        <f ca="1">-SUM(N4:N1803)+C15*C4</f>
        <v>5000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22"/>
        <v>77</v>
      </c>
      <c r="AN16" s="66">
        <f t="shared" si="23"/>
        <v>7.6714000000000004E-2</v>
      </c>
      <c r="AO16" s="67">
        <f t="shared" si="40"/>
        <v>0.53334312647833559</v>
      </c>
      <c r="AP16" s="68">
        <f t="shared" ca="1" si="24"/>
        <v>0.17186468885858511</v>
      </c>
      <c r="AR16" s="69">
        <f t="shared" si="25"/>
        <v>2</v>
      </c>
      <c r="AS16" s="70">
        <f t="shared" si="41"/>
        <v>13</v>
      </c>
      <c r="AT16" s="71">
        <f t="shared" ca="1" si="42"/>
        <v>0.90655979036525369</v>
      </c>
      <c r="AU16" s="72">
        <f t="shared" ca="1" si="26"/>
        <v>7.7141421893498485E-3</v>
      </c>
      <c r="AV16" s="73">
        <f t="shared" ca="1" si="27"/>
        <v>1.0077141421893498</v>
      </c>
      <c r="AW16" s="74">
        <f ca="1">PRODUCT(AV$4:AV16)</f>
        <v>1.1022606333793148</v>
      </c>
      <c r="AY16" s="75">
        <f t="shared" si="43"/>
        <v>13</v>
      </c>
      <c r="AZ16" s="76">
        <f t="shared" ca="1" si="51"/>
        <v>1.0088027262506001</v>
      </c>
      <c r="BA16" s="76">
        <f t="shared" ca="1" si="51"/>
        <v>1.0088027262506001</v>
      </c>
      <c r="BB16" s="76">
        <f t="shared" ca="1" si="51"/>
        <v>1.0088027262506001</v>
      </c>
      <c r="BC16" s="76">
        <f t="shared" ca="1" si="51"/>
        <v>1.0088027262506001</v>
      </c>
      <c r="BD16" s="76">
        <f t="shared" ca="1" si="51"/>
        <v>1.0088027262506001</v>
      </c>
      <c r="BE16" s="76">
        <f t="shared" ca="1" si="51"/>
        <v>1.0088027262506001</v>
      </c>
      <c r="BF16" s="76">
        <f t="shared" ca="1" si="51"/>
        <v>1.0088027262506001</v>
      </c>
      <c r="BG16" s="76">
        <f t="shared" ca="1" si="51"/>
        <v>1.0088027262506001</v>
      </c>
      <c r="BH16" s="76">
        <f t="shared" ca="1" si="51"/>
        <v>1.0088027262506001</v>
      </c>
      <c r="BI16" s="76">
        <f t="shared" ca="1" si="51"/>
        <v>1.0088027262506001</v>
      </c>
      <c r="BJ16" s="76">
        <f t="shared" ca="1" si="51"/>
        <v>1.0088027262506001</v>
      </c>
      <c r="BK16" s="76">
        <f t="shared" ca="1" si="51"/>
        <v>1.0088027262506001</v>
      </c>
      <c r="BL16" s="76">
        <f t="shared" ca="1" si="7"/>
        <v>0.11090000000000133</v>
      </c>
      <c r="BM16" s="77">
        <f t="shared" ca="1" si="29"/>
        <v>3.4474264791664164</v>
      </c>
      <c r="BO16" s="70">
        <f t="shared" si="44"/>
        <v>13</v>
      </c>
      <c r="BP16" s="171">
        <f t="shared" ca="1" si="49"/>
        <v>9.6600000000000005E-2</v>
      </c>
      <c r="BQ16" s="172">
        <f t="shared" ca="1" si="30"/>
        <v>7.7141421893498485E-3</v>
      </c>
      <c r="BR16" s="172">
        <f t="shared" ca="1" si="48"/>
        <v>0.90722644873399527</v>
      </c>
      <c r="BU16" s="183" t="s">
        <v>117</v>
      </c>
      <c r="BV16" s="184">
        <f>'[1]DATA '!B6</f>
        <v>46022</v>
      </c>
      <c r="BW16" s="184">
        <f>'[1]DATA '!C6</f>
        <v>46113</v>
      </c>
      <c r="BX16" s="184">
        <f>'[1]DATA '!D6</f>
        <v>46239</v>
      </c>
      <c r="BY16" s="184">
        <f>'[1]DATA '!E6</f>
        <v>46512</v>
      </c>
      <c r="BZ16" s="184">
        <f>'[1]DATA '!F6</f>
        <v>47366</v>
      </c>
      <c r="CA16" s="184">
        <f>'[1]DATA '!G6</f>
        <v>48101</v>
      </c>
      <c r="CB16" s="184">
        <f>'[1]DATA '!H6</f>
        <v>49466</v>
      </c>
      <c r="CC16" s="184">
        <f>'[1]DATA '!I6</f>
        <v>51300</v>
      </c>
      <c r="CD16" s="184">
        <f>'[1]DATA '!J6</f>
        <v>52476</v>
      </c>
    </row>
    <row r="17" spans="2:82">
      <c r="B17" t="s">
        <v>61</v>
      </c>
      <c r="C17" s="24">
        <v>7.4999999999999997E-3</v>
      </c>
      <c r="E17">
        <f t="shared" si="31"/>
        <v>14</v>
      </c>
      <c r="F17" s="64">
        <f t="shared" si="32"/>
        <v>56.083333333333364</v>
      </c>
      <c r="G17" s="55">
        <f t="shared" si="0"/>
        <v>0</v>
      </c>
      <c r="H17" s="78">
        <f t="shared" si="47"/>
        <v>1</v>
      </c>
      <c r="I17" s="79">
        <f t="shared" ca="1" si="11"/>
        <v>475174.0521483309</v>
      </c>
      <c r="J17" s="79">
        <f t="shared" ca="1" si="12"/>
        <v>3665.5602029617644</v>
      </c>
      <c r="K17" s="80">
        <f t="shared" ca="1" si="1"/>
        <v>-20</v>
      </c>
      <c r="L17" s="80">
        <f t="shared" ca="1" si="13"/>
        <v>-395.97837679027577</v>
      </c>
      <c r="M17" s="80">
        <f t="shared" ca="1" si="52"/>
        <v>0</v>
      </c>
      <c r="N17" s="80">
        <f t="shared" ca="1" si="15"/>
        <v>0</v>
      </c>
      <c r="O17" s="81">
        <f t="shared" ca="1" si="2"/>
        <v>-3333.3333333333335</v>
      </c>
      <c r="P17" s="79">
        <f t="shared" ca="1" si="3"/>
        <v>475090.30064116907</v>
      </c>
      <c r="Q17" s="35"/>
      <c r="R17">
        <f t="shared" ca="1" si="16"/>
        <v>134</v>
      </c>
      <c r="S17" s="78">
        <f t="shared" ca="1" si="33"/>
        <v>66.083333333333272</v>
      </c>
      <c r="T17" s="55">
        <f t="shared" ca="1" si="17"/>
        <v>0</v>
      </c>
      <c r="U17" s="78">
        <f t="shared" ca="1" si="18"/>
        <v>1</v>
      </c>
      <c r="V17" s="79">
        <f t="shared" ca="1" si="34"/>
        <v>391870.8868652769</v>
      </c>
      <c r="W17" s="79">
        <f t="shared" ca="1" si="4"/>
        <v>3022.947741145374</v>
      </c>
      <c r="X17" s="80">
        <f t="shared" ca="1" si="35"/>
        <v>-20</v>
      </c>
      <c r="Y17" s="80">
        <f t="shared" ca="1" si="36"/>
        <v>-163.2795361938654</v>
      </c>
      <c r="Z17" s="80">
        <f t="shared" ca="1" si="20"/>
        <v>0</v>
      </c>
      <c r="AA17" s="80">
        <f t="shared" ca="1" si="37"/>
        <v>0</v>
      </c>
      <c r="AB17" s="81">
        <f t="shared" ca="1" si="21"/>
        <v>-2943.1740356977334</v>
      </c>
      <c r="AC17" s="79">
        <f t="shared" ca="1" si="5"/>
        <v>391767.3810345307</v>
      </c>
      <c r="AD17" s="35"/>
      <c r="AE17" s="55">
        <f t="shared" ca="1" si="38"/>
        <v>2.4857885984658212E-3</v>
      </c>
      <c r="AF17" s="78">
        <f t="shared" ca="1" si="39"/>
        <v>0.96704093581909534</v>
      </c>
      <c r="AG17" s="102" t="s">
        <v>48</v>
      </c>
      <c r="AH17" s="103">
        <f ca="1">-SUMPRODUCT(N4:N1803,AT4:AT1803)+C15*C4</f>
        <v>5000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22"/>
        <v>78</v>
      </c>
      <c r="AN17" s="66">
        <f t="shared" si="23"/>
        <v>8.3468000000000014E-2</v>
      </c>
      <c r="AO17" s="67">
        <f t="shared" si="40"/>
        <v>0.48882604239744187</v>
      </c>
      <c r="AP17" s="68">
        <f t="shared" ca="1" si="24"/>
        <v>0.14179447925910213</v>
      </c>
      <c r="AR17" s="69">
        <f t="shared" si="25"/>
        <v>2</v>
      </c>
      <c r="AS17" s="70">
        <f t="shared" si="41"/>
        <v>14</v>
      </c>
      <c r="AT17" s="71">
        <f t="shared" ca="1" si="42"/>
        <v>0.89956645923922895</v>
      </c>
      <c r="AU17" s="72">
        <f t="shared" ca="1" si="26"/>
        <v>7.7141421893498485E-3</v>
      </c>
      <c r="AV17" s="73">
        <f t="shared" ca="1" si="27"/>
        <v>1.0077141421893498</v>
      </c>
      <c r="AW17" s="74">
        <f ca="1">PRODUCT(AV$4:AV17)</f>
        <v>1.1107636286349256</v>
      </c>
      <c r="AY17" s="75">
        <f t="shared" si="43"/>
        <v>14</v>
      </c>
      <c r="AZ17" s="76">
        <f t="shared" ca="1" si="51"/>
        <v>1.0088027262506001</v>
      </c>
      <c r="BA17" s="76">
        <f t="shared" ca="1" si="51"/>
        <v>1.0088027262506001</v>
      </c>
      <c r="BB17" s="76">
        <f t="shared" ca="1" si="51"/>
        <v>1.0088027262506001</v>
      </c>
      <c r="BC17" s="76">
        <f t="shared" ca="1" si="51"/>
        <v>1.0088027262506001</v>
      </c>
      <c r="BD17" s="76">
        <f t="shared" ca="1" si="51"/>
        <v>1.0088027262506001</v>
      </c>
      <c r="BE17" s="76">
        <f t="shared" ca="1" si="51"/>
        <v>1.0088027262506001</v>
      </c>
      <c r="BF17" s="76">
        <f t="shared" ca="1" si="51"/>
        <v>1.0088027262506001</v>
      </c>
      <c r="BG17" s="76">
        <f t="shared" ca="1" si="51"/>
        <v>1.0088027262506001</v>
      </c>
      <c r="BH17" s="76">
        <f t="shared" ca="1" si="51"/>
        <v>1.0088027262506001</v>
      </c>
      <c r="BI17" s="76">
        <f t="shared" ca="1" si="51"/>
        <v>1.0088027262506001</v>
      </c>
      <c r="BJ17" s="76">
        <f t="shared" ca="1" si="51"/>
        <v>1.0088027262506001</v>
      </c>
      <c r="BK17" s="76">
        <f t="shared" ca="1" si="51"/>
        <v>1.0088027262506001</v>
      </c>
      <c r="BL17" s="76">
        <f t="shared" ca="1" si="7"/>
        <v>0.11090000000000133</v>
      </c>
      <c r="BM17" s="77">
        <f t="shared" ca="1" si="29"/>
        <v>3.8297460757059767</v>
      </c>
      <c r="BO17" s="70">
        <f t="shared" si="44"/>
        <v>14</v>
      </c>
      <c r="BP17" s="171">
        <f t="shared" ca="1" si="49"/>
        <v>9.6600000000000005E-2</v>
      </c>
      <c r="BQ17" s="172">
        <f t="shared" ca="1" si="30"/>
        <v>7.7141421893498485E-3</v>
      </c>
      <c r="BR17" s="172">
        <f t="shared" ca="1" si="48"/>
        <v>0.90028154885567446</v>
      </c>
      <c r="BU17" s="185" t="s">
        <v>116</v>
      </c>
      <c r="BV17" s="186">
        <f>'[1]DATA '!B4173</f>
        <v>3</v>
      </c>
      <c r="BW17" s="186">
        <f>'[1]DATA '!C4173</f>
        <v>6</v>
      </c>
      <c r="BX17" s="186">
        <f>'[1]DATA '!D4173</f>
        <v>10</v>
      </c>
      <c r="BY17" s="186">
        <f>'[1]DATA '!E4173</f>
        <v>19</v>
      </c>
      <c r="BZ17" s="186">
        <f>'[1]DATA '!F4173</f>
        <v>47</v>
      </c>
      <c r="CA17" s="186">
        <f>'[1]DATA '!G4173</f>
        <v>71</v>
      </c>
      <c r="CB17" s="186">
        <f>'[1]DATA '!H4173</f>
        <v>116</v>
      </c>
      <c r="CC17" s="186">
        <f>'[1]DATA '!I4173</f>
        <v>176</v>
      </c>
      <c r="CD17" s="186">
        <f>'[1]DATA '!J4173</f>
        <v>215</v>
      </c>
    </row>
    <row r="18" spans="2:82">
      <c r="B18" t="s">
        <v>29</v>
      </c>
      <c r="C18" s="24">
        <v>0</v>
      </c>
      <c r="E18">
        <f t="shared" si="31"/>
        <v>15</v>
      </c>
      <c r="F18" s="64">
        <f t="shared" si="32"/>
        <v>56.1666666666667</v>
      </c>
      <c r="G18" s="55">
        <f t="shared" si="0"/>
        <v>0</v>
      </c>
      <c r="H18" s="78">
        <f t="shared" si="47"/>
        <v>1</v>
      </c>
      <c r="I18" s="79">
        <f t="shared" ca="1" si="11"/>
        <v>475090.30064116907</v>
      </c>
      <c r="J18" s="79">
        <f t="shared" ca="1" si="12"/>
        <v>3664.9141319269456</v>
      </c>
      <c r="K18" s="80">
        <f t="shared" ca="1" si="1"/>
        <v>-20</v>
      </c>
      <c r="L18" s="80">
        <f t="shared" ca="1" si="13"/>
        <v>-395.90858386764091</v>
      </c>
      <c r="M18" s="80">
        <f t="shared" ca="1" si="52"/>
        <v>0</v>
      </c>
      <c r="N18" s="80">
        <f t="shared" ca="1" si="15"/>
        <v>0</v>
      </c>
      <c r="O18" s="81">
        <f t="shared" ca="1" si="2"/>
        <v>-3333.3333333333335</v>
      </c>
      <c r="P18" s="79">
        <f t="shared" ca="1" si="3"/>
        <v>475005.97285589506</v>
      </c>
      <c r="Q18" s="35"/>
      <c r="R18">
        <f t="shared" ca="1" si="16"/>
        <v>135</v>
      </c>
      <c r="S18" s="78">
        <f t="shared" ca="1" si="33"/>
        <v>66.1666666666666</v>
      </c>
      <c r="T18" s="55">
        <f t="shared" ca="1" si="17"/>
        <v>0</v>
      </c>
      <c r="U18" s="78">
        <f t="shared" ca="1" si="18"/>
        <v>1</v>
      </c>
      <c r="V18" s="79">
        <f t="shared" ca="1" si="34"/>
        <v>390793.53014550422</v>
      </c>
      <c r="W18" s="79">
        <f t="shared" ca="1" si="4"/>
        <v>3014.6368582203959</v>
      </c>
      <c r="X18" s="80">
        <f t="shared" ca="1" si="35"/>
        <v>-20</v>
      </c>
      <c r="Y18" s="80">
        <f t="shared" ca="1" si="36"/>
        <v>-162.83063756062677</v>
      </c>
      <c r="Z18" s="80">
        <f t="shared" ca="1" si="20"/>
        <v>0</v>
      </c>
      <c r="AA18" s="80">
        <f t="shared" ca="1" si="37"/>
        <v>0</v>
      </c>
      <c r="AB18" s="81">
        <f t="shared" ca="1" si="21"/>
        <v>-2943.1740356977334</v>
      </c>
      <c r="AC18" s="79">
        <f t="shared" ca="1" si="5"/>
        <v>390682.16233046626</v>
      </c>
      <c r="AD18" s="35"/>
      <c r="AE18" s="55">
        <f t="shared" ca="1" si="38"/>
        <v>2.4857885984658212E-3</v>
      </c>
      <c r="AF18" s="78">
        <f t="shared" ca="1" si="39"/>
        <v>0.96463707648658648</v>
      </c>
      <c r="AG18" s="104" t="s">
        <v>50</v>
      </c>
      <c r="AH18" s="104">
        <f ca="1">SumOfFeesToInsurer
+SumOfAssetManagementCharges
+SumOfCommissionPayments
-SUM(K4:K1803)</f>
        <v>842338.3017549091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22"/>
        <v>79</v>
      </c>
      <c r="AN18" s="66">
        <f t="shared" si="23"/>
        <v>9.0848999999999999E-2</v>
      </c>
      <c r="AO18" s="67">
        <f t="shared" si="40"/>
        <v>0.44441668527167671</v>
      </c>
      <c r="AP18" s="68">
        <f t="shared" ca="1" si="24"/>
        <v>0.1160433815941055</v>
      </c>
      <c r="AR18" s="69">
        <f t="shared" si="25"/>
        <v>2</v>
      </c>
      <c r="AS18" s="70">
        <f t="shared" si="41"/>
        <v>15</v>
      </c>
      <c r="AT18" s="71">
        <f t="shared" ca="1" si="42"/>
        <v>0.89262707566388755</v>
      </c>
      <c r="AU18" s="72">
        <f t="shared" ca="1" si="26"/>
        <v>7.7141421893498485E-3</v>
      </c>
      <c r="AV18" s="73">
        <f t="shared" ca="1" si="27"/>
        <v>1.0077141421893498</v>
      </c>
      <c r="AW18" s="74">
        <f ca="1">PRODUCT(AV$4:AV18)</f>
        <v>1.1193322172049736</v>
      </c>
      <c r="AY18" s="75">
        <f t="shared" si="43"/>
        <v>15</v>
      </c>
      <c r="AZ18" s="76">
        <f t="shared" ca="1" si="51"/>
        <v>1.0088027262506001</v>
      </c>
      <c r="BA18" s="76">
        <f t="shared" ca="1" si="51"/>
        <v>1.0088027262506001</v>
      </c>
      <c r="BB18" s="76">
        <f t="shared" ca="1" si="51"/>
        <v>1.0088027262506001</v>
      </c>
      <c r="BC18" s="76">
        <f t="shared" ca="1" si="51"/>
        <v>1.0088027262506001</v>
      </c>
      <c r="BD18" s="76">
        <f t="shared" ca="1" si="51"/>
        <v>1.0088027262506001</v>
      </c>
      <c r="BE18" s="76">
        <f t="shared" ca="1" si="51"/>
        <v>1.0088027262506001</v>
      </c>
      <c r="BF18" s="76">
        <f t="shared" ca="1" si="51"/>
        <v>1.0088027262506001</v>
      </c>
      <c r="BG18" s="76">
        <f t="shared" ca="1" si="51"/>
        <v>1.0087573102573253</v>
      </c>
      <c r="BH18" s="76">
        <f t="shared" ca="1" si="51"/>
        <v>1.0087573102573253</v>
      </c>
      <c r="BI18" s="76">
        <f t="shared" ca="1" si="51"/>
        <v>1.0087573102573253</v>
      </c>
      <c r="BJ18" s="76">
        <f t="shared" ca="1" si="51"/>
        <v>1.0087573102573253</v>
      </c>
      <c r="BK18" s="76">
        <f t="shared" ca="1" si="51"/>
        <v>1.0087573102573253</v>
      </c>
      <c r="BL18" s="76">
        <f t="shared" ca="1" si="7"/>
        <v>0.11064996060628851</v>
      </c>
      <c r="BM18" s="77">
        <f t="shared" ca="1" si="29"/>
        <v>4.2535073281149307</v>
      </c>
      <c r="BO18" s="70">
        <f t="shared" si="44"/>
        <v>15</v>
      </c>
      <c r="BP18" s="171">
        <f t="shared" ca="1" si="49"/>
        <v>9.6600000000000005E-2</v>
      </c>
      <c r="BQ18" s="172">
        <f t="shared" ca="1" si="30"/>
        <v>7.7141421893498485E-3</v>
      </c>
      <c r="BR18" s="172">
        <f t="shared" ca="1" si="48"/>
        <v>0.89338981280914809</v>
      </c>
      <c r="BU18" s="187">
        <f>'[1]DATA '!A4171</f>
        <v>45933</v>
      </c>
      <c r="BV18" s="188">
        <v>9.1300000000000008</v>
      </c>
      <c r="BW18" s="188">
        <v>9.49</v>
      </c>
      <c r="BX18" s="188">
        <v>9.66</v>
      </c>
      <c r="BY18" s="188">
        <f>'[1]DATA '!E4171</f>
        <v>8.1</v>
      </c>
      <c r="BZ18" s="188">
        <f>'[1]DATA '!F4171</f>
        <v>9.32</v>
      </c>
      <c r="CA18" s="188">
        <f>'[1]DATA '!G4171</f>
        <v>10.74</v>
      </c>
      <c r="CB18" s="188">
        <f>'[1]DATA '!H4171</f>
        <v>11.09</v>
      </c>
      <c r="CC18" s="188">
        <f>'[1]DATA '!I4171</f>
        <v>11.03</v>
      </c>
      <c r="CD18" s="188">
        <f>'[1]DATA '!J4171</f>
        <v>11.4</v>
      </c>
    </row>
    <row r="19" spans="2:82">
      <c r="B19" t="s">
        <v>28</v>
      </c>
      <c r="C19" s="144">
        <v>20</v>
      </c>
      <c r="E19">
        <f t="shared" si="31"/>
        <v>16</v>
      </c>
      <c r="F19" s="64">
        <f t="shared" si="32"/>
        <v>56.250000000000036</v>
      </c>
      <c r="G19" s="55">
        <f t="shared" si="0"/>
        <v>0</v>
      </c>
      <c r="H19" s="78">
        <f t="shared" si="47"/>
        <v>1</v>
      </c>
      <c r="I19" s="79">
        <f t="shared" ca="1" si="11"/>
        <v>475005.97285589506</v>
      </c>
      <c r="J19" s="79">
        <f t="shared" ca="1" si="12"/>
        <v>3664.2636154008292</v>
      </c>
      <c r="K19" s="80">
        <f t="shared" ca="1" si="1"/>
        <v>-20</v>
      </c>
      <c r="L19" s="80">
        <f t="shared" ca="1" si="13"/>
        <v>-395.8383107132459</v>
      </c>
      <c r="M19" s="80">
        <f t="shared" ca="1" si="52"/>
        <v>0</v>
      </c>
      <c r="N19" s="80">
        <f t="shared" ca="1" si="15"/>
        <v>0</v>
      </c>
      <c r="O19" s="81">
        <f t="shared" ca="1" si="2"/>
        <v>-3333.3333333333335</v>
      </c>
      <c r="P19" s="79">
        <f t="shared" ca="1" si="3"/>
        <v>474921.06482724933</v>
      </c>
      <c r="Q19" s="35"/>
      <c r="R19">
        <f t="shared" ca="1" si="16"/>
        <v>136</v>
      </c>
      <c r="S19" s="78">
        <f t="shared" ca="1" si="33"/>
        <v>66.249999999999929</v>
      </c>
      <c r="T19" s="55">
        <f t="shared" ca="1" si="17"/>
        <v>0</v>
      </c>
      <c r="U19" s="78">
        <f t="shared" ca="1" si="18"/>
        <v>1</v>
      </c>
      <c r="V19" s="79">
        <f t="shared" ca="1" si="34"/>
        <v>389711.00906572124</v>
      </c>
      <c r="W19" s="79">
        <f t="shared" ca="1" si="4"/>
        <v>3006.2861366879815</v>
      </c>
      <c r="X19" s="80">
        <f t="shared" ca="1" si="35"/>
        <v>-20</v>
      </c>
      <c r="Y19" s="80">
        <f t="shared" ca="1" si="36"/>
        <v>-162.37958711071718</v>
      </c>
      <c r="Z19" s="80">
        <f t="shared" ca="1" si="20"/>
        <v>0</v>
      </c>
      <c r="AA19" s="80">
        <f t="shared" ca="1" si="37"/>
        <v>0</v>
      </c>
      <c r="AB19" s="81">
        <f t="shared" ca="1" si="21"/>
        <v>-2943.1740356977334</v>
      </c>
      <c r="AC19" s="79">
        <f t="shared" ca="1" si="5"/>
        <v>389591.74157960078</v>
      </c>
      <c r="AD19" s="35"/>
      <c r="AE19" s="55">
        <f t="shared" ca="1" si="38"/>
        <v>2.4857885984658212E-3</v>
      </c>
      <c r="AF19" s="78">
        <f t="shared" ca="1" si="39"/>
        <v>0.96223919264019875</v>
      </c>
      <c r="AG19" s="35" t="s">
        <v>51</v>
      </c>
      <c r="AH19" s="35">
        <f ca="1">PresentValueOfFeesToInsurer
+PresentValueOfAssetManagementCharges
+PresentValueOfCommissionPayments
-SUMPRODUCT(K4:K1803,AT4:AT1803)</f>
        <v>99394.205871814716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22"/>
        <v>80</v>
      </c>
      <c r="AN19" s="66">
        <f t="shared" si="23"/>
        <v>9.8912000000000014E-2</v>
      </c>
      <c r="AO19" s="67">
        <f t="shared" si="40"/>
        <v>0.40045854209808462</v>
      </c>
      <c r="AP19" s="68">
        <f t="shared" ca="1" si="24"/>
        <v>9.4147843463469438E-2</v>
      </c>
      <c r="AR19" s="69">
        <f t="shared" si="25"/>
        <v>2</v>
      </c>
      <c r="AS19" s="70">
        <f t="shared" si="41"/>
        <v>16</v>
      </c>
      <c r="AT19" s="71">
        <f t="shared" ca="1" si="42"/>
        <v>0.88574122348015283</v>
      </c>
      <c r="AU19" s="72">
        <f t="shared" ca="1" si="26"/>
        <v>7.7141421893498485E-3</v>
      </c>
      <c r="AV19" s="73">
        <f t="shared" ca="1" si="27"/>
        <v>1.0077141421893498</v>
      </c>
      <c r="AW19" s="74">
        <f ca="1">PRODUCT(AV$4:AV19)</f>
        <v>1.1279669050856129</v>
      </c>
      <c r="AY19" s="75">
        <f t="shared" si="43"/>
        <v>16</v>
      </c>
      <c r="AZ19" s="76">
        <f t="shared" ca="1" si="51"/>
        <v>1.0087573102573253</v>
      </c>
      <c r="BA19" s="76">
        <f t="shared" ca="1" si="51"/>
        <v>1.0087573102573253</v>
      </c>
      <c r="BB19" s="76">
        <f t="shared" ca="1" si="51"/>
        <v>1.0087573102573253</v>
      </c>
      <c r="BC19" s="76">
        <f t="shared" ca="1" si="51"/>
        <v>1.0087573102573253</v>
      </c>
      <c r="BD19" s="76">
        <f t="shared" ca="1" si="51"/>
        <v>1.0087573102573253</v>
      </c>
      <c r="BE19" s="76">
        <f t="shared" ca="1" si="51"/>
        <v>1.0087573102573253</v>
      </c>
      <c r="BF19" s="76">
        <f t="shared" ca="1" si="51"/>
        <v>1.0087573102573253</v>
      </c>
      <c r="BG19" s="76">
        <f t="shared" ca="1" si="51"/>
        <v>1.0087573102573253</v>
      </c>
      <c r="BH19" s="76">
        <f t="shared" ca="1" si="51"/>
        <v>1.0087573102573253</v>
      </c>
      <c r="BI19" s="76">
        <f t="shared" ca="1" si="51"/>
        <v>1.0087573102573253</v>
      </c>
      <c r="BJ19" s="76">
        <f t="shared" ca="1" si="51"/>
        <v>1.0087573102573253</v>
      </c>
      <c r="BK19" s="76">
        <f t="shared" ca="1" si="51"/>
        <v>1.0087573102573253</v>
      </c>
      <c r="BL19" s="76">
        <f t="shared" ca="1" si="7"/>
        <v>0.1103000000000014</v>
      </c>
      <c r="BM19" s="77">
        <f t="shared" ca="1" si="29"/>
        <v>4.7226691864060131</v>
      </c>
      <c r="BO19" s="70">
        <f t="shared" si="44"/>
        <v>16</v>
      </c>
      <c r="BP19" s="171">
        <f t="shared" ca="1" si="49"/>
        <v>9.6600000000000005E-2</v>
      </c>
      <c r="BQ19" s="172">
        <f t="shared" ca="1" si="30"/>
        <v>7.7141421893498485E-3</v>
      </c>
      <c r="BR19" s="172">
        <f t="shared" ca="1" si="48"/>
        <v>0.88655083362051279</v>
      </c>
    </row>
    <row r="20" spans="2:82">
      <c r="B20" s="82" t="s">
        <v>27</v>
      </c>
      <c r="C20" s="105">
        <v>0.14000000000000001</v>
      </c>
      <c r="E20">
        <f t="shared" si="31"/>
        <v>17</v>
      </c>
      <c r="F20" s="64">
        <f t="shared" si="32"/>
        <v>56.333333333333371</v>
      </c>
      <c r="G20" s="55">
        <f t="shared" si="0"/>
        <v>0</v>
      </c>
      <c r="H20" s="78">
        <f t="shared" si="47"/>
        <v>1</v>
      </c>
      <c r="I20" s="79">
        <f t="shared" ca="1" si="11"/>
        <v>474921.06482724933</v>
      </c>
      <c r="J20" s="79">
        <f t="shared" ca="1" si="12"/>
        <v>3663.6086227948385</v>
      </c>
      <c r="K20" s="80">
        <f t="shared" ca="1" si="1"/>
        <v>-20</v>
      </c>
      <c r="L20" s="80">
        <f t="shared" ca="1" si="13"/>
        <v>-395.76755402270777</v>
      </c>
      <c r="M20" s="80">
        <f t="shared" ca="1" si="52"/>
        <v>0</v>
      </c>
      <c r="N20" s="80">
        <f t="shared" ca="1" si="15"/>
        <v>0</v>
      </c>
      <c r="O20" s="81">
        <f t="shared" ca="1" si="2"/>
        <v>-3333.3333333333335</v>
      </c>
      <c r="P20" s="79">
        <f t="shared" ca="1" si="3"/>
        <v>474835.57256268815</v>
      </c>
      <c r="Q20" s="35"/>
      <c r="R20">
        <f t="shared" ca="1" si="16"/>
        <v>137</v>
      </c>
      <c r="S20" s="78">
        <f t="shared" ca="1" si="33"/>
        <v>66.333333333333258</v>
      </c>
      <c r="T20" s="55">
        <f t="shared" ca="1" si="17"/>
        <v>0</v>
      </c>
      <c r="U20" s="78">
        <f t="shared" ca="1" si="18"/>
        <v>1</v>
      </c>
      <c r="V20" s="79">
        <f t="shared" ca="1" si="34"/>
        <v>388623.29887032579</v>
      </c>
      <c r="W20" s="79">
        <f t="shared" ca="1" si="4"/>
        <v>2997.8953855798954</v>
      </c>
      <c r="X20" s="80">
        <f t="shared" ca="1" si="35"/>
        <v>-20</v>
      </c>
      <c r="Y20" s="80">
        <f t="shared" ca="1" si="36"/>
        <v>-161.92637452930242</v>
      </c>
      <c r="Z20" s="80">
        <f t="shared" ca="1" si="20"/>
        <v>0</v>
      </c>
      <c r="AA20" s="80">
        <f t="shared" ca="1" si="37"/>
        <v>0</v>
      </c>
      <c r="AB20" s="81">
        <f t="shared" ca="1" si="21"/>
        <v>-2943.1740356977334</v>
      </c>
      <c r="AC20" s="79">
        <f t="shared" ca="1" si="5"/>
        <v>388496.09384567867</v>
      </c>
      <c r="AD20" s="35"/>
      <c r="AE20" s="55">
        <f t="shared" ca="1" si="38"/>
        <v>2.4857885984658212E-3</v>
      </c>
      <c r="AF20" s="78">
        <f t="shared" ca="1" si="39"/>
        <v>0.95984726942613674</v>
      </c>
      <c r="AG20" s="103" t="s">
        <v>52</v>
      </c>
      <c r="AH20" s="103">
        <f ca="1">PresentValueOfBenefitsToAnnuitant+PresentValueOfBenefitsToAnnuitantExclFuneral</f>
        <v>493499.08832906687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22"/>
        <v>81</v>
      </c>
      <c r="AN20" s="66">
        <f t="shared" si="23"/>
        <v>0.107712</v>
      </c>
      <c r="AO20" s="67">
        <f t="shared" si="40"/>
        <v>0.35732435161161574</v>
      </c>
      <c r="AP20" s="68">
        <f t="shared" ca="1" si="24"/>
        <v>7.5661524766578517E-2</v>
      </c>
      <c r="AR20" s="69">
        <f t="shared" si="25"/>
        <v>2</v>
      </c>
      <c r="AS20" s="70">
        <f t="shared" si="41"/>
        <v>17</v>
      </c>
      <c r="AT20" s="71">
        <f t="shared" ca="1" si="42"/>
        <v>0.87890848973925828</v>
      </c>
      <c r="AU20" s="72">
        <f t="shared" ca="1" si="26"/>
        <v>7.7141421893498485E-3</v>
      </c>
      <c r="AV20" s="73">
        <f t="shared" ca="1" si="27"/>
        <v>1.0077141421893498</v>
      </c>
      <c r="AW20" s="74">
        <f ca="1">PRODUCT(AV$4:AV20)</f>
        <v>1.1366682021763241</v>
      </c>
      <c r="AY20" s="75">
        <f t="shared" si="43"/>
        <v>17</v>
      </c>
      <c r="AZ20" s="76">
        <f t="shared" ca="1" si="51"/>
        <v>1.0087573102573253</v>
      </c>
      <c r="BA20" s="76">
        <f t="shared" ca="1" si="51"/>
        <v>1.0087573102573253</v>
      </c>
      <c r="BB20" s="76">
        <f t="shared" ca="1" si="51"/>
        <v>1.0087573102573253</v>
      </c>
      <c r="BC20" s="76">
        <f t="shared" ca="1" si="51"/>
        <v>1.0087573102573253</v>
      </c>
      <c r="BD20" s="76">
        <f t="shared" ca="1" si="51"/>
        <v>1.0087573102573253</v>
      </c>
      <c r="BE20" s="76">
        <f t="shared" ca="1" si="51"/>
        <v>1.0087573102573253</v>
      </c>
      <c r="BF20" s="76">
        <f t="shared" ca="1" si="51"/>
        <v>1.0087573102573253</v>
      </c>
      <c r="BG20" s="76">
        <f t="shared" ca="1" si="51"/>
        <v>1.0087573102573253</v>
      </c>
      <c r="BH20" s="76">
        <f t="shared" ca="1" si="51"/>
        <v>1.0087573102573253</v>
      </c>
      <c r="BI20" s="76">
        <f t="shared" ca="1" si="51"/>
        <v>1.0087573102573253</v>
      </c>
      <c r="BJ20" s="76">
        <f t="shared" ca="1" si="51"/>
        <v>1.0087573102573253</v>
      </c>
      <c r="BK20" s="76">
        <f t="shared" ca="1" si="51"/>
        <v>1.0087573102573253</v>
      </c>
      <c r="BL20" s="76">
        <f t="shared" ca="1" si="7"/>
        <v>0.1103000000000014</v>
      </c>
      <c r="BM20" s="77">
        <f t="shared" ca="1" si="29"/>
        <v>5.2435795976666029</v>
      </c>
      <c r="BO20" s="70">
        <f t="shared" si="44"/>
        <v>17</v>
      </c>
      <c r="BP20" s="171">
        <f t="shared" ca="1" si="49"/>
        <v>9.6600000000000005E-2</v>
      </c>
      <c r="BQ20" s="172">
        <f t="shared" ca="1" si="30"/>
        <v>7.7141421893498485E-3</v>
      </c>
      <c r="BR20" s="172">
        <f t="shared" ca="1" si="48"/>
        <v>0.87976420743128714</v>
      </c>
      <c r="BU20" s="177">
        <f>'[1]DATA '!A4170</f>
        <v>45891</v>
      </c>
      <c r="BV20" s="178">
        <f>'[1]DATA '!B4170</f>
        <v>5.28</v>
      </c>
      <c r="BW20" s="178">
        <f>'[1]DATA '!C4170</f>
        <v>6.5</v>
      </c>
      <c r="BX20" s="178">
        <f>'[1]DATA '!D4170</f>
        <v>6.61</v>
      </c>
      <c r="BY20" s="178">
        <f>'[1]DATA '!E4170</f>
        <v>6.73</v>
      </c>
      <c r="BZ20" s="178">
        <f>'[1]DATA '!F4170</f>
        <v>8.36</v>
      </c>
      <c r="CA20" s="178">
        <f>'[1]DATA '!G4170</f>
        <v>8.69</v>
      </c>
      <c r="CB20" s="178">
        <f>'[1]DATA '!H4170</f>
        <v>8.83</v>
      </c>
      <c r="CC20" s="178">
        <f>'[1]DATA '!I4170</f>
        <v>10.89</v>
      </c>
      <c r="CD20" s="179">
        <f>'[1]DATA '!J4170</f>
        <v>10.91</v>
      </c>
    </row>
    <row r="21" spans="2:82">
      <c r="E21">
        <f t="shared" si="31"/>
        <v>18</v>
      </c>
      <c r="F21" s="64">
        <f t="shared" si="32"/>
        <v>56.416666666666707</v>
      </c>
      <c r="G21" s="55">
        <f t="shared" si="0"/>
        <v>0</v>
      </c>
      <c r="H21" s="78">
        <f t="shared" si="47"/>
        <v>1</v>
      </c>
      <c r="I21" s="79">
        <f t="shared" ca="1" si="11"/>
        <v>474835.57256268815</v>
      </c>
      <c r="J21" s="79">
        <f t="shared" ca="1" si="12"/>
        <v>3662.9491233099238</v>
      </c>
      <c r="K21" s="80">
        <f t="shared" ca="1" si="1"/>
        <v>-20</v>
      </c>
      <c r="L21" s="80">
        <f t="shared" ca="1" si="13"/>
        <v>-395.6963104689068</v>
      </c>
      <c r="M21" s="80">
        <f t="shared" ca="1" si="52"/>
        <v>0</v>
      </c>
      <c r="N21" s="80">
        <f t="shared" ca="1" si="15"/>
        <v>0</v>
      </c>
      <c r="O21" s="81">
        <f t="shared" ca="1" si="2"/>
        <v>-3333.3333333333335</v>
      </c>
      <c r="P21" s="79">
        <f t="shared" ca="1" si="3"/>
        <v>474749.49204219587</v>
      </c>
      <c r="Q21" s="35"/>
      <c r="R21">
        <f t="shared" ca="1" si="16"/>
        <v>138</v>
      </c>
      <c r="S21" s="78">
        <f t="shared" ca="1" si="33"/>
        <v>66.416666666666586</v>
      </c>
      <c r="T21" s="55">
        <f t="shared" ca="1" si="17"/>
        <v>0</v>
      </c>
      <c r="U21" s="78">
        <f t="shared" ca="1" si="18"/>
        <v>1</v>
      </c>
      <c r="V21" s="79">
        <f t="shared" ca="1" si="34"/>
        <v>387530.37468504859</v>
      </c>
      <c r="W21" s="79">
        <f t="shared" ca="1" si="4"/>
        <v>2989.464413012488</v>
      </c>
      <c r="X21" s="80">
        <f t="shared" ca="1" si="35"/>
        <v>-20</v>
      </c>
      <c r="Y21" s="80">
        <f t="shared" ca="1" si="36"/>
        <v>-161.47098945210359</v>
      </c>
      <c r="Z21" s="80">
        <f t="shared" ca="1" si="20"/>
        <v>0</v>
      </c>
      <c r="AA21" s="80">
        <f t="shared" ca="1" si="37"/>
        <v>0</v>
      </c>
      <c r="AB21" s="81">
        <f t="shared" ca="1" si="21"/>
        <v>-2943.1740356977334</v>
      </c>
      <c r="AC21" s="79">
        <f t="shared" ca="1" si="5"/>
        <v>387395.19407291128</v>
      </c>
      <c r="AD21" s="35"/>
      <c r="AE21" s="55">
        <f t="shared" ca="1" si="38"/>
        <v>2.4857885984658212E-3</v>
      </c>
      <c r="AF21" s="78">
        <f t="shared" ca="1" si="39"/>
        <v>0.95746129202752872</v>
      </c>
      <c r="AG21" s="106" t="s">
        <v>81</v>
      </c>
      <c r="AH21" s="107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22"/>
        <v>82</v>
      </c>
      <c r="AN21" s="66">
        <f t="shared" si="23"/>
        <v>0.11730400000000001</v>
      </c>
      <c r="AO21" s="67">
        <f t="shared" si="40"/>
        <v>0.3154087758701668</v>
      </c>
      <c r="AP21" s="68">
        <f t="shared" ca="1" si="24"/>
        <v>6.0151423277816543E-2</v>
      </c>
      <c r="AR21" s="69">
        <f t="shared" si="25"/>
        <v>2</v>
      </c>
      <c r="AS21" s="70">
        <f t="shared" si="41"/>
        <v>18</v>
      </c>
      <c r="AT21" s="71">
        <f t="shared" ca="1" si="42"/>
        <v>0.87212846467798288</v>
      </c>
      <c r="AU21" s="72">
        <f t="shared" ca="1" si="26"/>
        <v>7.7141421893498485E-3</v>
      </c>
      <c r="AV21" s="73">
        <f t="shared" ca="1" si="27"/>
        <v>1.0077141421893498</v>
      </c>
      <c r="AW21" s="74">
        <f ca="1">PRODUCT(AV$4:AV21)</f>
        <v>1.145436622310025</v>
      </c>
      <c r="AY21" s="75">
        <f t="shared" si="43"/>
        <v>18</v>
      </c>
      <c r="AZ21" s="76">
        <f t="shared" ca="1" si="51"/>
        <v>1.0087573102573253</v>
      </c>
      <c r="BA21" s="76">
        <f t="shared" ca="1" si="51"/>
        <v>1.0087573102573253</v>
      </c>
      <c r="BB21" s="76">
        <f t="shared" ca="1" si="51"/>
        <v>1.0087573102573253</v>
      </c>
      <c r="BC21" s="76">
        <f t="shared" ca="1" si="51"/>
        <v>1.0087573102573253</v>
      </c>
      <c r="BD21" s="76">
        <f t="shared" ca="1" si="51"/>
        <v>1.0087573102573253</v>
      </c>
      <c r="BE21" s="76">
        <f t="shared" ca="1" si="51"/>
        <v>1.0087573102573253</v>
      </c>
      <c r="BF21" s="76">
        <f t="shared" ca="1" si="51"/>
        <v>1.0087573102573253</v>
      </c>
      <c r="BG21" s="76">
        <f t="shared" ca="1" si="51"/>
        <v>1.0087573102573253</v>
      </c>
      <c r="BH21" s="76">
        <f t="shared" ca="1" si="51"/>
        <v>1.0087573102573253</v>
      </c>
      <c r="BI21" s="76">
        <f t="shared" ca="1" si="51"/>
        <v>1.0087573102573253</v>
      </c>
      <c r="BJ21" s="76">
        <f t="shared" ca="1" si="51"/>
        <v>1.0090370179501076</v>
      </c>
      <c r="BK21" s="76">
        <f t="shared" ca="1" si="51"/>
        <v>1.0090370179501076</v>
      </c>
      <c r="BL21" s="76">
        <f t="shared" ca="1" si="7"/>
        <v>0.11091581215624147</v>
      </c>
      <c r="BM21" s="77">
        <f t="shared" ca="1" si="29"/>
        <v>5.8251754873476917</v>
      </c>
      <c r="BO21" s="70">
        <f t="shared" si="44"/>
        <v>18</v>
      </c>
      <c r="BP21" s="171">
        <f t="shared" ca="1" si="49"/>
        <v>9.6600000000000005E-2</v>
      </c>
      <c r="BQ21" s="172">
        <f t="shared" ca="1" si="30"/>
        <v>7.7141421893498485E-3</v>
      </c>
      <c r="BR21" s="172">
        <f t="shared" ca="1" si="48"/>
        <v>0.87302953347456258</v>
      </c>
    </row>
    <row r="22" spans="2:82">
      <c r="B22" s="202" t="s">
        <v>73</v>
      </c>
      <c r="C22" s="203"/>
      <c r="E22">
        <f t="shared" si="31"/>
        <v>19</v>
      </c>
      <c r="F22" s="64">
        <f t="shared" si="32"/>
        <v>56.500000000000043</v>
      </c>
      <c r="G22" s="55">
        <f t="shared" si="0"/>
        <v>0</v>
      </c>
      <c r="H22" s="78">
        <f t="shared" si="47"/>
        <v>1</v>
      </c>
      <c r="I22" s="79">
        <f t="shared" ca="1" si="11"/>
        <v>474749.49204219587</v>
      </c>
      <c r="J22" s="79">
        <f t="shared" ca="1" si="12"/>
        <v>3091.4044858187208</v>
      </c>
      <c r="K22" s="80">
        <f t="shared" ca="1" si="1"/>
        <v>-20</v>
      </c>
      <c r="L22" s="80">
        <f t="shared" ca="1" si="13"/>
        <v>-395.62457670182994</v>
      </c>
      <c r="M22" s="80">
        <f t="shared" ca="1" si="52"/>
        <v>0</v>
      </c>
      <c r="N22" s="80">
        <f t="shared" ca="1" si="15"/>
        <v>0</v>
      </c>
      <c r="O22" s="81">
        <f t="shared" ca="1" si="2"/>
        <v>-3333.3333333333335</v>
      </c>
      <c r="P22" s="79">
        <f t="shared" ca="1" si="3"/>
        <v>474091.93861797941</v>
      </c>
      <c r="Q22" s="35"/>
      <c r="R22">
        <f t="shared" ca="1" si="16"/>
        <v>139</v>
      </c>
      <c r="S22" s="78">
        <f t="shared" ca="1" si="33"/>
        <v>66.499999999999915</v>
      </c>
      <c r="T22" s="55">
        <f t="shared" ca="1" si="17"/>
        <v>0</v>
      </c>
      <c r="U22" s="78">
        <f t="shared" ca="1" si="18"/>
        <v>1</v>
      </c>
      <c r="V22" s="79">
        <f t="shared" ca="1" si="34"/>
        <v>386432.21151638438</v>
      </c>
      <c r="W22" s="79">
        <f t="shared" ca="1" si="4"/>
        <v>2516.3129022166945</v>
      </c>
      <c r="X22" s="80">
        <f t="shared" ca="1" si="35"/>
        <v>-20</v>
      </c>
      <c r="Y22" s="80">
        <f t="shared" ca="1" si="36"/>
        <v>-161.01342146516018</v>
      </c>
      <c r="Z22" s="80">
        <f t="shared" ca="1" si="20"/>
        <v>0</v>
      </c>
      <c r="AA22" s="80">
        <f t="shared" ca="1" si="37"/>
        <v>0</v>
      </c>
      <c r="AB22" s="81">
        <f t="shared" ca="1" si="21"/>
        <v>-2943.1740356977334</v>
      </c>
      <c r="AC22" s="79">
        <f t="shared" ca="1" si="5"/>
        <v>385824.33696143818</v>
      </c>
      <c r="AD22" s="35"/>
      <c r="AE22" s="55">
        <f t="shared" ca="1" si="38"/>
        <v>2.4857885984658212E-3</v>
      </c>
      <c r="AF22" s="78">
        <f t="shared" ca="1" si="39"/>
        <v>0.95508124566433439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22"/>
        <v>83</v>
      </c>
      <c r="AN22" s="66">
        <f t="shared" si="23"/>
        <v>0.127743</v>
      </c>
      <c r="AO22" s="67">
        <f t="shared" si="40"/>
        <v>0.2751175126141841</v>
      </c>
      <c r="AP22" s="68">
        <f t="shared" ca="1" si="24"/>
        <v>4.7229051418577965E-2</v>
      </c>
      <c r="AR22" s="69">
        <f t="shared" si="25"/>
        <v>2</v>
      </c>
      <c r="AS22" s="70">
        <f t="shared" si="41"/>
        <v>19</v>
      </c>
      <c r="AT22" s="71">
        <f t="shared" ca="1" si="42"/>
        <v>0.86644946576780379</v>
      </c>
      <c r="AU22" s="72">
        <f t="shared" ca="1" si="26"/>
        <v>6.5116541199878863E-3</v>
      </c>
      <c r="AV22" s="73">
        <f t="shared" ca="1" si="27"/>
        <v>1.0065116541199879</v>
      </c>
      <c r="AW22" s="74">
        <f ca="1">PRODUCT(AV$4:AV22)</f>
        <v>1.1528953094108751</v>
      </c>
      <c r="AY22" s="75">
        <f t="shared" si="43"/>
        <v>19</v>
      </c>
      <c r="AZ22" s="76">
        <f t="shared" ca="1" si="51"/>
        <v>1.0090370179501076</v>
      </c>
      <c r="BA22" s="76">
        <f t="shared" ca="1" si="51"/>
        <v>1.0090370179501076</v>
      </c>
      <c r="BB22" s="76">
        <f t="shared" ca="1" si="51"/>
        <v>1.0090370179501076</v>
      </c>
      <c r="BC22" s="76">
        <f t="shared" ca="1" si="51"/>
        <v>1.0090370179501076</v>
      </c>
      <c r="BD22" s="76">
        <f t="shared" ca="1" si="51"/>
        <v>1.0090370179501076</v>
      </c>
      <c r="BE22" s="76">
        <f t="shared" ca="1" si="51"/>
        <v>1.0090370179501076</v>
      </c>
      <c r="BF22" s="76">
        <f t="shared" ca="1" si="51"/>
        <v>1.0090370179501076</v>
      </c>
      <c r="BG22" s="76">
        <f t="shared" ca="1" si="51"/>
        <v>1.0090370179501076</v>
      </c>
      <c r="BH22" s="76">
        <f t="shared" ca="1" si="51"/>
        <v>1.0090370179501076</v>
      </c>
      <c r="BI22" s="76">
        <f t="shared" ca="1" si="51"/>
        <v>1.0090370179501076</v>
      </c>
      <c r="BJ22" s="76">
        <f t="shared" ca="1" si="51"/>
        <v>1.0090370179501076</v>
      </c>
      <c r="BK22" s="76">
        <f t="shared" ca="1" si="51"/>
        <v>1.0090370179501076</v>
      </c>
      <c r="BL22" s="76">
        <f t="shared" ca="1" si="7"/>
        <v>0.11399999999999988</v>
      </c>
      <c r="BM22" s="77">
        <f t="shared" ca="1" si="29"/>
        <v>6.4892454929053276</v>
      </c>
      <c r="BO22" s="70">
        <f t="shared" si="44"/>
        <v>19</v>
      </c>
      <c r="BP22" s="171">
        <f t="shared" ca="1" si="49"/>
        <v>8.1000000000000003E-2</v>
      </c>
      <c r="BQ22" s="172">
        <f t="shared" ca="1" si="30"/>
        <v>6.5116541199878863E-3</v>
      </c>
      <c r="BR22" s="172">
        <f t="shared" ca="1" si="48"/>
        <v>0.86738144551129792</v>
      </c>
    </row>
    <row r="23" spans="2:82">
      <c r="B23" s="204"/>
      <c r="C23" s="205"/>
      <c r="E23">
        <f t="shared" si="31"/>
        <v>20</v>
      </c>
      <c r="F23" s="64">
        <f t="shared" si="32"/>
        <v>56.583333333333378</v>
      </c>
      <c r="G23" s="55">
        <f t="shared" si="0"/>
        <v>0</v>
      </c>
      <c r="H23" s="78">
        <f t="shared" si="47"/>
        <v>1</v>
      </c>
      <c r="I23" s="79">
        <f t="shared" ca="1" si="11"/>
        <v>474091.93861797941</v>
      </c>
      <c r="J23" s="79">
        <f t="shared" ca="1" si="12"/>
        <v>3087.1227253548095</v>
      </c>
      <c r="K23" s="80">
        <f t="shared" ca="1" si="1"/>
        <v>-20</v>
      </c>
      <c r="L23" s="80">
        <f t="shared" ca="1" si="13"/>
        <v>-395.07661551498285</v>
      </c>
      <c r="M23" s="80">
        <f t="shared" ca="1" si="52"/>
        <v>0</v>
      </c>
      <c r="N23" s="80">
        <f t="shared" ca="1" si="15"/>
        <v>0</v>
      </c>
      <c r="O23" s="81">
        <f t="shared" ca="1" si="2"/>
        <v>-3333.3333333333335</v>
      </c>
      <c r="P23" s="79">
        <f t="shared" ca="1" si="3"/>
        <v>473430.6513944859</v>
      </c>
      <c r="Q23" s="35"/>
      <c r="R23">
        <f t="shared" ca="1" si="16"/>
        <v>140</v>
      </c>
      <c r="S23" s="78">
        <f t="shared" ca="1" si="33"/>
        <v>66.583333333333243</v>
      </c>
      <c r="T23" s="55">
        <f t="shared" ca="1" si="17"/>
        <v>0</v>
      </c>
      <c r="U23" s="78">
        <f t="shared" ca="1" si="18"/>
        <v>1</v>
      </c>
      <c r="V23" s="79">
        <f t="shared" ca="1" si="34"/>
        <v>384771.71765590413</v>
      </c>
      <c r="W23" s="79">
        <f t="shared" ca="1" si="4"/>
        <v>2505.500340528884</v>
      </c>
      <c r="X23" s="80">
        <f t="shared" ca="1" si="35"/>
        <v>-20</v>
      </c>
      <c r="Y23" s="80">
        <f t="shared" ca="1" si="36"/>
        <v>-160.32154902329339</v>
      </c>
      <c r="Z23" s="80">
        <f t="shared" ca="1" si="20"/>
        <v>0</v>
      </c>
      <c r="AA23" s="80">
        <f t="shared" ca="1" si="37"/>
        <v>0</v>
      </c>
      <c r="AB23" s="81">
        <f t="shared" ca="1" si="21"/>
        <v>-2943.1740356977334</v>
      </c>
      <c r="AC23" s="79">
        <f t="shared" ca="1" si="5"/>
        <v>384153.72241171205</v>
      </c>
      <c r="AD23" s="35"/>
      <c r="AE23" s="55">
        <f t="shared" ca="1" si="38"/>
        <v>2.7282345997765578E-3</v>
      </c>
      <c r="AF23" s="78">
        <f t="shared" ca="1" si="39"/>
        <v>0.95247555996431521</v>
      </c>
      <c r="AH23" s="110">
        <f>SUM(AO4:AO90)</f>
        <v>13.554441138992949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22"/>
        <v>84</v>
      </c>
      <c r="AN23" s="66">
        <f t="shared" si="23"/>
        <v>0.13909500000000002</v>
      </c>
      <c r="AO23" s="67">
        <f t="shared" si="40"/>
        <v>0.23685004219711417</v>
      </c>
      <c r="AP23" s="68">
        <f t="shared" ca="1" si="24"/>
        <v>3.6498856832595038E-2</v>
      </c>
      <c r="AR23" s="69">
        <f t="shared" si="25"/>
        <v>2</v>
      </c>
      <c r="AS23" s="70">
        <f t="shared" si="41"/>
        <v>20</v>
      </c>
      <c r="AT23" s="71">
        <f t="shared" ca="1" si="42"/>
        <v>0.86080744653427554</v>
      </c>
      <c r="AU23" s="72">
        <f t="shared" ca="1" si="26"/>
        <v>6.5116541199878863E-3</v>
      </c>
      <c r="AV23" s="73">
        <f t="shared" ca="1" si="27"/>
        <v>1.0065116541199879</v>
      </c>
      <c r="AW23" s="74">
        <f ca="1">PRODUCT(AV$4:AV23)</f>
        <v>1.1604025649023151</v>
      </c>
      <c r="AY23" s="75">
        <f t="shared" si="43"/>
        <v>20</v>
      </c>
      <c r="AZ23" s="76">
        <f t="shared" ca="1" si="51"/>
        <v>1.0090370179501076</v>
      </c>
      <c r="BA23" s="76">
        <f t="shared" ca="1" si="51"/>
        <v>1.0090370179501076</v>
      </c>
      <c r="BB23" s="76">
        <f t="shared" ca="1" si="51"/>
        <v>1.0090370179501076</v>
      </c>
      <c r="BC23" s="76">
        <f t="shared" ca="1" si="51"/>
        <v>1.0090370179501076</v>
      </c>
      <c r="BD23" s="76">
        <f t="shared" ca="1" si="51"/>
        <v>1.0090370179501076</v>
      </c>
      <c r="BE23" s="76">
        <f t="shared" ca="1" si="51"/>
        <v>1.0090370179501076</v>
      </c>
      <c r="BF23" s="76">
        <f t="shared" ca="1" si="51"/>
        <v>1.0090370179501076</v>
      </c>
      <c r="BG23" s="76">
        <f t="shared" ca="1" si="51"/>
        <v>1.0090370179501076</v>
      </c>
      <c r="BH23" s="76">
        <f t="shared" ca="1" si="51"/>
        <v>1.0090370179501076</v>
      </c>
      <c r="BI23" s="76">
        <f t="shared" ca="1" si="51"/>
        <v>1.0090370179501076</v>
      </c>
      <c r="BJ23" s="76">
        <f t="shared" ca="1" si="51"/>
        <v>1.0090370179501076</v>
      </c>
      <c r="BK23" s="76">
        <f t="shared" ca="1" si="51"/>
        <v>1.0090370179501076</v>
      </c>
      <c r="BL23" s="76">
        <f t="shared" ca="1" si="7"/>
        <v>0.11399999999999988</v>
      </c>
      <c r="BM23" s="77">
        <f t="shared" ca="1" si="29"/>
        <v>7.2290194790965341</v>
      </c>
      <c r="BO23" s="70">
        <f t="shared" si="44"/>
        <v>20</v>
      </c>
      <c r="BP23" s="171">
        <f t="shared" ca="1" si="49"/>
        <v>8.1000000000000003E-2</v>
      </c>
      <c r="BQ23" s="172">
        <f t="shared" ca="1" si="30"/>
        <v>6.5116541199878863E-3</v>
      </c>
      <c r="BR23" s="172">
        <f t="shared" ca="1" si="48"/>
        <v>0.86176989800447557</v>
      </c>
    </row>
    <row r="24" spans="2:82">
      <c r="B24" s="204"/>
      <c r="C24" s="205"/>
      <c r="E24">
        <f t="shared" si="31"/>
        <v>21</v>
      </c>
      <c r="F24" s="64">
        <f t="shared" si="32"/>
        <v>56.666666666666714</v>
      </c>
      <c r="G24" s="55">
        <f t="shared" si="0"/>
        <v>0</v>
      </c>
      <c r="H24" s="78">
        <f t="shared" si="47"/>
        <v>1</v>
      </c>
      <c r="I24" s="79">
        <f t="shared" ca="1" si="11"/>
        <v>473430.6513944859</v>
      </c>
      <c r="J24" s="79">
        <f t="shared" ca="1" si="12"/>
        <v>3082.8166516814531</v>
      </c>
      <c r="K24" s="80">
        <f t="shared" ca="1" si="1"/>
        <v>-20</v>
      </c>
      <c r="L24" s="80">
        <f t="shared" ca="1" si="13"/>
        <v>-394.52554282873825</v>
      </c>
      <c r="M24" s="80">
        <f t="shared" ca="1" si="52"/>
        <v>0</v>
      </c>
      <c r="N24" s="80">
        <f t="shared" ca="1" si="15"/>
        <v>0</v>
      </c>
      <c r="O24" s="81">
        <f t="shared" ca="1" si="2"/>
        <v>-3333.3333333333335</v>
      </c>
      <c r="P24" s="79">
        <f t="shared" ca="1" si="3"/>
        <v>472765.60917000531</v>
      </c>
      <c r="Q24" s="35"/>
      <c r="R24">
        <f t="shared" ca="1" si="16"/>
        <v>141</v>
      </c>
      <c r="S24" s="78">
        <f t="shared" ca="1" si="33"/>
        <v>66.666666666666572</v>
      </c>
      <c r="T24" s="55">
        <f t="shared" ca="1" si="17"/>
        <v>0</v>
      </c>
      <c r="U24" s="78">
        <f t="shared" ca="1" si="18"/>
        <v>1</v>
      </c>
      <c r="V24" s="79">
        <f t="shared" ca="1" si="34"/>
        <v>383105.66093459545</v>
      </c>
      <c r="W24" s="79">
        <f t="shared" ca="1" si="4"/>
        <v>2494.6515554154407</v>
      </c>
      <c r="X24" s="80">
        <f t="shared" ca="1" si="35"/>
        <v>-20</v>
      </c>
      <c r="Y24" s="80">
        <f t="shared" ca="1" si="36"/>
        <v>-159.62735872274811</v>
      </c>
      <c r="Z24" s="80">
        <f t="shared" ca="1" si="20"/>
        <v>0</v>
      </c>
      <c r="AA24" s="80">
        <f t="shared" ca="1" si="37"/>
        <v>0</v>
      </c>
      <c r="AB24" s="81">
        <f t="shared" ca="1" si="21"/>
        <v>-2943.1740356977334</v>
      </c>
      <c r="AC24" s="79">
        <f t="shared" ca="1" si="5"/>
        <v>382477.51109559042</v>
      </c>
      <c r="AD24" s="35"/>
      <c r="AE24" s="55">
        <f t="shared" ca="1" si="38"/>
        <v>2.7282345997765578E-3</v>
      </c>
      <c r="AF24" s="78">
        <f t="shared" ca="1" si="39"/>
        <v>0.94987698318617897</v>
      </c>
      <c r="AH24" s="111">
        <f ca="1">SUM(AP4:AP90)</f>
        <v>7.3123670373458722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22"/>
        <v>85</v>
      </c>
      <c r="AN24" s="66">
        <f t="shared" si="23"/>
        <v>0.15140400000000004</v>
      </c>
      <c r="AO24" s="67">
        <f t="shared" si="40"/>
        <v>0.20098999840830228</v>
      </c>
      <c r="AP24" s="68">
        <f t="shared" ca="1" si="24"/>
        <v>2.780321715683377E-2</v>
      </c>
      <c r="AR24" s="69">
        <f t="shared" si="25"/>
        <v>2</v>
      </c>
      <c r="AS24" s="70">
        <f t="shared" si="41"/>
        <v>21</v>
      </c>
      <c r="AT24" s="71">
        <f t="shared" ca="1" si="42"/>
        <v>0.8552021661785344</v>
      </c>
      <c r="AU24" s="72">
        <f t="shared" ca="1" si="26"/>
        <v>6.5116541199878863E-3</v>
      </c>
      <c r="AV24" s="73">
        <f t="shared" ca="1" si="27"/>
        <v>1.0065116541199879</v>
      </c>
      <c r="AW24" s="74">
        <f ca="1">PRODUCT(AV$4:AV24)</f>
        <v>1.1679587050449058</v>
      </c>
      <c r="AY24" s="75">
        <f t="shared" si="43"/>
        <v>21</v>
      </c>
      <c r="AZ24" s="76">
        <f t="shared" ca="1" si="51"/>
        <v>1.0090370179501076</v>
      </c>
      <c r="BA24" s="76">
        <f t="shared" ca="1" si="51"/>
        <v>1.0090370179501076</v>
      </c>
      <c r="BB24" s="76">
        <f t="shared" ca="1" si="51"/>
        <v>1.0090370179501076</v>
      </c>
      <c r="BC24" s="76">
        <f t="shared" ca="1" si="51"/>
        <v>1.0090370179501076</v>
      </c>
      <c r="BD24" s="76">
        <f t="shared" ca="1" si="51"/>
        <v>1.0090370179501076</v>
      </c>
      <c r="BE24" s="76">
        <f t="shared" ca="1" si="51"/>
        <v>1.0090370179501076</v>
      </c>
      <c r="BF24" s="76">
        <f t="shared" ca="1" si="51"/>
        <v>1.0090370179501076</v>
      </c>
      <c r="BG24" s="76">
        <f t="shared" ca="1" si="51"/>
        <v>1.0090370179501076</v>
      </c>
      <c r="BH24" s="76">
        <f t="shared" ca="1" si="51"/>
        <v>1.0090370179501076</v>
      </c>
      <c r="BI24" s="76">
        <f t="shared" ca="1" si="51"/>
        <v>1.0090370179501076</v>
      </c>
      <c r="BJ24" s="76">
        <f t="shared" ca="1" si="51"/>
        <v>1.0090370179501076</v>
      </c>
      <c r="BK24" s="76">
        <f t="shared" ca="1" si="51"/>
        <v>1.0090370179501076</v>
      </c>
      <c r="BL24" s="76">
        <f t="shared" ca="1" si="7"/>
        <v>0.11399999999999988</v>
      </c>
      <c r="BM24" s="77">
        <f t="shared" ca="1" si="29"/>
        <v>8.0531276997135386</v>
      </c>
      <c r="BO24" s="70">
        <f t="shared" si="44"/>
        <v>21</v>
      </c>
      <c r="BP24" s="171">
        <f t="shared" ca="1" si="49"/>
        <v>8.1000000000000003E-2</v>
      </c>
      <c r="BQ24" s="172">
        <f t="shared" ca="1" si="30"/>
        <v>6.5116541199878863E-3</v>
      </c>
      <c r="BR24" s="172">
        <f t="shared" ca="1" si="48"/>
        <v>0.85619465455463328</v>
      </c>
    </row>
    <row r="25" spans="2:82">
      <c r="B25" s="204"/>
      <c r="C25" s="205"/>
      <c r="E25">
        <f t="shared" si="31"/>
        <v>22</v>
      </c>
      <c r="F25" s="64">
        <f t="shared" si="32"/>
        <v>56.75000000000005</v>
      </c>
      <c r="G25" s="55">
        <f t="shared" si="0"/>
        <v>0</v>
      </c>
      <c r="H25" s="78">
        <f t="shared" si="47"/>
        <v>1</v>
      </c>
      <c r="I25" s="79">
        <f t="shared" ca="1" si="11"/>
        <v>472765.60917000531</v>
      </c>
      <c r="J25" s="79">
        <f t="shared" ca="1" si="12"/>
        <v>3078.4861267404481</v>
      </c>
      <c r="K25" s="80">
        <f t="shared" ca="1" si="1"/>
        <v>-20</v>
      </c>
      <c r="L25" s="80">
        <f t="shared" ca="1" si="13"/>
        <v>-393.97134097500447</v>
      </c>
      <c r="M25" s="80">
        <f t="shared" ca="1" si="52"/>
        <v>0</v>
      </c>
      <c r="N25" s="80">
        <f t="shared" ca="1" si="15"/>
        <v>0</v>
      </c>
      <c r="O25" s="81">
        <f t="shared" ca="1" si="2"/>
        <v>-3333.3333333333335</v>
      </c>
      <c r="P25" s="79">
        <f t="shared" ca="1" si="3"/>
        <v>472096.79062243743</v>
      </c>
      <c r="Q25" s="35"/>
      <c r="R25">
        <f t="shared" ca="1" si="16"/>
        <v>142</v>
      </c>
      <c r="S25" s="78">
        <f t="shared" ca="1" si="33"/>
        <v>66.749999999999901</v>
      </c>
      <c r="T25" s="55">
        <f t="shared" ca="1" si="17"/>
        <v>0</v>
      </c>
      <c r="U25" s="78">
        <f t="shared" ca="1" si="18"/>
        <v>1</v>
      </c>
      <c r="V25" s="79">
        <f t="shared" ca="1" si="34"/>
        <v>381434.02271618304</v>
      </c>
      <c r="W25" s="79">
        <f t="shared" ca="1" si="4"/>
        <v>2483.7664255233863</v>
      </c>
      <c r="X25" s="80">
        <f t="shared" ca="1" si="35"/>
        <v>-20</v>
      </c>
      <c r="Y25" s="80">
        <f t="shared" ca="1" si="36"/>
        <v>-158.9308427984096</v>
      </c>
      <c r="Z25" s="80">
        <f t="shared" ca="1" si="20"/>
        <v>0</v>
      </c>
      <c r="AA25" s="80">
        <f t="shared" ca="1" si="37"/>
        <v>0</v>
      </c>
      <c r="AB25" s="81">
        <f t="shared" ca="1" si="21"/>
        <v>-2943.1740356977334</v>
      </c>
      <c r="AC25" s="79">
        <f t="shared" ca="1" si="5"/>
        <v>380795.68426321028</v>
      </c>
      <c r="AD25" s="35"/>
      <c r="AE25" s="55">
        <f t="shared" ca="1" si="38"/>
        <v>2.7282345997765578E-3</v>
      </c>
      <c r="AF25" s="78">
        <f t="shared" ca="1" si="39"/>
        <v>0.94728549593511902</v>
      </c>
      <c r="AG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22"/>
        <v>86</v>
      </c>
      <c r="AN25" s="66">
        <f t="shared" si="23"/>
        <v>0.16473600000000002</v>
      </c>
      <c r="AO25" s="67">
        <f t="shared" si="40"/>
        <v>0.16787971003051219</v>
      </c>
      <c r="AP25" s="68">
        <f t="shared" ca="1" si="24"/>
        <v>2.0846522778532856E-2</v>
      </c>
      <c r="AR25" s="69">
        <f t="shared" si="25"/>
        <v>2</v>
      </c>
      <c r="AS25" s="70">
        <f t="shared" si="41"/>
        <v>22</v>
      </c>
      <c r="AT25" s="71">
        <f t="shared" ca="1" si="42"/>
        <v>0.84963338546971534</v>
      </c>
      <c r="AU25" s="72">
        <f t="shared" ca="1" si="26"/>
        <v>6.5116541199878863E-3</v>
      </c>
      <c r="AV25" s="73">
        <f t="shared" ca="1" si="27"/>
        <v>1.0065116541199879</v>
      </c>
      <c r="AW25" s="74">
        <f ca="1">PRODUCT(AV$4:AV25)</f>
        <v>1.1755640481585872</v>
      </c>
      <c r="AY25" s="75">
        <f t="shared" si="43"/>
        <v>22</v>
      </c>
      <c r="AZ25" s="76">
        <f t="shared" ref="AZ25:BK34" ca="1" si="53">OFFSET($AV$3,($AY25*12-12)+AZ$3,0)</f>
        <v>1.0090370179501076</v>
      </c>
      <c r="BA25" s="76">
        <f t="shared" ca="1" si="53"/>
        <v>1.0090370179501076</v>
      </c>
      <c r="BB25" s="76">
        <f t="shared" ca="1" si="53"/>
        <v>1.0090370179501076</v>
      </c>
      <c r="BC25" s="76">
        <f t="shared" ca="1" si="53"/>
        <v>1.0090370179501076</v>
      </c>
      <c r="BD25" s="76">
        <f t="shared" ca="1" si="53"/>
        <v>1.0090370179501076</v>
      </c>
      <c r="BE25" s="76">
        <f t="shared" ca="1" si="53"/>
        <v>1.0090370179501076</v>
      </c>
      <c r="BF25" s="76">
        <f t="shared" ca="1" si="53"/>
        <v>1.0090370179501076</v>
      </c>
      <c r="BG25" s="76">
        <f t="shared" ca="1" si="53"/>
        <v>1.0090370179501076</v>
      </c>
      <c r="BH25" s="76">
        <f t="shared" ca="1" si="53"/>
        <v>1.0090370179501076</v>
      </c>
      <c r="BI25" s="76">
        <f t="shared" ca="1" si="53"/>
        <v>1.0090370179501076</v>
      </c>
      <c r="BJ25" s="76">
        <f t="shared" ca="1" si="53"/>
        <v>1.0090370179501076</v>
      </c>
      <c r="BK25" s="76">
        <f t="shared" ca="1" si="53"/>
        <v>1.0090370179501076</v>
      </c>
      <c r="BL25" s="76">
        <f t="shared" ca="1" si="7"/>
        <v>0.11399999999999988</v>
      </c>
      <c r="BM25" s="77">
        <f t="shared" ca="1" si="29"/>
        <v>8.9711842574808802</v>
      </c>
      <c r="BO25" s="70">
        <f t="shared" si="44"/>
        <v>22</v>
      </c>
      <c r="BP25" s="171">
        <f t="shared" ca="1" si="49"/>
        <v>8.1000000000000003E-2</v>
      </c>
      <c r="BQ25" s="172">
        <f t="shared" ca="1" si="30"/>
        <v>6.5116541199878863E-3</v>
      </c>
      <c r="BR25" s="172">
        <f t="shared" ca="1" si="48"/>
        <v>0.85065548029170157</v>
      </c>
    </row>
    <row r="26" spans="2:82">
      <c r="B26" s="206"/>
      <c r="C26" s="207"/>
      <c r="E26">
        <f t="shared" si="31"/>
        <v>23</v>
      </c>
      <c r="F26" s="64">
        <f t="shared" si="32"/>
        <v>56.833333333333385</v>
      </c>
      <c r="G26" s="55">
        <f t="shared" si="0"/>
        <v>0</v>
      </c>
      <c r="H26" s="78">
        <f t="shared" si="47"/>
        <v>1</v>
      </c>
      <c r="I26" s="79">
        <f t="shared" ca="1" si="11"/>
        <v>472096.79062243743</v>
      </c>
      <c r="J26" s="79">
        <f t="shared" ca="1" si="12"/>
        <v>3074.1310116896534</v>
      </c>
      <c r="K26" s="80">
        <f t="shared" ca="1" si="1"/>
        <v>-20</v>
      </c>
      <c r="L26" s="80">
        <f t="shared" ca="1" si="13"/>
        <v>-393.41399218536458</v>
      </c>
      <c r="M26" s="80">
        <f t="shared" ca="1" si="52"/>
        <v>0</v>
      </c>
      <c r="N26" s="80">
        <f t="shared" ca="1" si="15"/>
        <v>0</v>
      </c>
      <c r="O26" s="81">
        <f t="shared" ca="1" si="2"/>
        <v>-3333.3333333333335</v>
      </c>
      <c r="P26" s="79">
        <f t="shared" ca="1" si="3"/>
        <v>471424.1743086084</v>
      </c>
      <c r="Q26" s="35"/>
      <c r="R26">
        <f t="shared" ca="1" si="16"/>
        <v>143</v>
      </c>
      <c r="S26" s="78">
        <f t="shared" ca="1" si="33"/>
        <v>66.833333333333229</v>
      </c>
      <c r="T26" s="55">
        <f t="shared" ca="1" si="17"/>
        <v>0</v>
      </c>
      <c r="U26" s="78">
        <f t="shared" ca="1" si="18"/>
        <v>1</v>
      </c>
      <c r="V26" s="79">
        <f t="shared" ca="1" si="34"/>
        <v>379756.78430195781</v>
      </c>
      <c r="W26" s="79">
        <f t="shared" ca="1" si="4"/>
        <v>2472.8448290931947</v>
      </c>
      <c r="X26" s="80">
        <f t="shared" ca="1" si="35"/>
        <v>-20</v>
      </c>
      <c r="Y26" s="80">
        <f t="shared" ca="1" si="36"/>
        <v>-158.23199345914909</v>
      </c>
      <c r="Z26" s="80">
        <f t="shared" ca="1" si="20"/>
        <v>0</v>
      </c>
      <c r="AA26" s="80">
        <f t="shared" ca="1" si="37"/>
        <v>0</v>
      </c>
      <c r="AB26" s="81">
        <f t="shared" ca="1" si="21"/>
        <v>-2943.1740356977334</v>
      </c>
      <c r="AC26" s="79">
        <f t="shared" ca="1" si="5"/>
        <v>379108.22310189414</v>
      </c>
      <c r="AD26" s="35"/>
      <c r="AE26" s="55">
        <f t="shared" ca="1" si="38"/>
        <v>2.7282345997765578E-3</v>
      </c>
      <c r="AF26" s="78">
        <f t="shared" ca="1" si="39"/>
        <v>0.94470107886924237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22"/>
        <v>87</v>
      </c>
      <c r="AN26" s="66">
        <f t="shared" si="23"/>
        <v>0.17914600000000003</v>
      </c>
      <c r="AO26" s="67">
        <f t="shared" si="40"/>
        <v>0.13780473149738606</v>
      </c>
      <c r="AP26" s="68">
        <f t="shared" ca="1" si="24"/>
        <v>1.5360818320331969E-2</v>
      </c>
      <c r="AR26" s="69">
        <f t="shared" si="25"/>
        <v>2</v>
      </c>
      <c r="AS26" s="70">
        <f t="shared" si="41"/>
        <v>23</v>
      </c>
      <c r="AT26" s="71">
        <f t="shared" ca="1" si="42"/>
        <v>0.84410086673474216</v>
      </c>
      <c r="AU26" s="72">
        <f t="shared" ca="1" si="26"/>
        <v>6.5116541199878863E-3</v>
      </c>
      <c r="AV26" s="73">
        <f t="shared" ca="1" si="27"/>
        <v>1.0065116541199879</v>
      </c>
      <c r="AW26" s="74">
        <f ca="1">PRODUCT(AV$4:AV26)</f>
        <v>1.1832189146360887</v>
      </c>
      <c r="AY26" s="75">
        <f t="shared" si="43"/>
        <v>23</v>
      </c>
      <c r="AZ26" s="76">
        <f t="shared" ca="1" si="53"/>
        <v>1.0090370179501076</v>
      </c>
      <c r="BA26" s="76">
        <f t="shared" ca="1" si="53"/>
        <v>1.0090370179501076</v>
      </c>
      <c r="BB26" s="76">
        <f t="shared" ca="1" si="53"/>
        <v>1.0090370179501076</v>
      </c>
      <c r="BC26" s="76">
        <f t="shared" ca="1" si="53"/>
        <v>1.0090370179501076</v>
      </c>
      <c r="BD26" s="76">
        <f t="shared" ca="1" si="53"/>
        <v>1.0090370179501076</v>
      </c>
      <c r="BE26" s="76">
        <f t="shared" ca="1" si="53"/>
        <v>1.0090370179501076</v>
      </c>
      <c r="BF26" s="76">
        <f t="shared" ca="1" si="53"/>
        <v>1.0090370179501076</v>
      </c>
      <c r="BG26" s="76">
        <f t="shared" ca="1" si="53"/>
        <v>1.0090370179501076</v>
      </c>
      <c r="BH26" s="76">
        <f t="shared" ca="1" si="53"/>
        <v>1.0090370179501076</v>
      </c>
      <c r="BI26" s="76">
        <f t="shared" ca="1" si="53"/>
        <v>1.0090370179501076</v>
      </c>
      <c r="BJ26" s="76">
        <f t="shared" ca="1" si="53"/>
        <v>1.0090370179501076</v>
      </c>
      <c r="BK26" s="76">
        <f t="shared" ca="1" si="53"/>
        <v>1.0090370179501076</v>
      </c>
      <c r="BL26" s="76">
        <f t="shared" ca="1" si="7"/>
        <v>0.11399999999999988</v>
      </c>
      <c r="BM26" s="77">
        <f t="shared" ca="1" si="29"/>
        <v>9.9938992628336987</v>
      </c>
      <c r="BO26" s="70">
        <f t="shared" si="44"/>
        <v>23</v>
      </c>
      <c r="BP26" s="171">
        <f t="shared" ca="1" si="49"/>
        <v>8.1000000000000003E-2</v>
      </c>
      <c r="BQ26" s="172">
        <f t="shared" ca="1" si="30"/>
        <v>6.5116541199878863E-3</v>
      </c>
      <c r="BR26" s="172">
        <f t="shared" ca="1" si="48"/>
        <v>0.84515214186510901</v>
      </c>
    </row>
    <row r="27" spans="2:82">
      <c r="E27">
        <f t="shared" si="31"/>
        <v>24</v>
      </c>
      <c r="F27" s="64">
        <f t="shared" si="32"/>
        <v>56.916666666666721</v>
      </c>
      <c r="G27" s="55">
        <f t="shared" si="0"/>
        <v>0</v>
      </c>
      <c r="H27" s="78">
        <f t="shared" si="47"/>
        <v>1</v>
      </c>
      <c r="I27" s="79">
        <f t="shared" ca="1" si="11"/>
        <v>471424.1743086084</v>
      </c>
      <c r="J27" s="79">
        <f t="shared" ca="1" si="12"/>
        <v>3069.7511668985376</v>
      </c>
      <c r="K27" s="80">
        <f t="shared" ca="1" si="1"/>
        <v>-20</v>
      </c>
      <c r="L27" s="80">
        <f t="shared" ca="1" si="13"/>
        <v>-392.85347859050705</v>
      </c>
      <c r="M27" s="80">
        <f t="shared" ca="1" si="52"/>
        <v>0</v>
      </c>
      <c r="N27" s="80">
        <f t="shared" ca="1" si="15"/>
        <v>0</v>
      </c>
      <c r="O27" s="81">
        <f t="shared" ca="1" si="2"/>
        <v>-3333.3333333333335</v>
      </c>
      <c r="P27" s="79">
        <f t="shared" ca="1" si="3"/>
        <v>470747.73866358312</v>
      </c>
      <c r="Q27" s="35"/>
      <c r="R27">
        <f t="shared" ca="1" si="16"/>
        <v>144</v>
      </c>
      <c r="S27" s="78">
        <f t="shared" ca="1" si="33"/>
        <v>66.916666666666558</v>
      </c>
      <c r="T27" s="55">
        <f t="shared" ca="1" si="17"/>
        <v>0</v>
      </c>
      <c r="U27" s="78">
        <f t="shared" ca="1" si="18"/>
        <v>1</v>
      </c>
      <c r="V27" s="79">
        <f t="shared" ca="1" si="34"/>
        <v>378073.92693056772</v>
      </c>
      <c r="W27" s="79">
        <f t="shared" ca="1" si="4"/>
        <v>2461.8866439574304</v>
      </c>
      <c r="X27" s="80">
        <f t="shared" ca="1" si="35"/>
        <v>-20</v>
      </c>
      <c r="Y27" s="80">
        <f t="shared" ca="1" si="36"/>
        <v>-157.53080288773657</v>
      </c>
      <c r="Z27" s="80">
        <f t="shared" ca="1" si="20"/>
        <v>0</v>
      </c>
      <c r="AA27" s="80">
        <f t="shared" ca="1" si="37"/>
        <v>0</v>
      </c>
      <c r="AB27" s="81">
        <f t="shared" ca="1" si="21"/>
        <v>-2943.1740356977334</v>
      </c>
      <c r="AC27" s="79">
        <f t="shared" ca="1" si="5"/>
        <v>377415.10873593966</v>
      </c>
      <c r="AD27" s="35"/>
      <c r="AE27" s="55">
        <f t="shared" ca="1" si="38"/>
        <v>2.7282345997765578E-3</v>
      </c>
      <c r="AF27" s="78">
        <f t="shared" ca="1" si="39"/>
        <v>0.94212371269942508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22"/>
        <v>88</v>
      </c>
      <c r="AN27" s="66">
        <f t="shared" si="23"/>
        <v>0.19468900000000003</v>
      </c>
      <c r="AO27" s="67">
        <f t="shared" si="40"/>
        <v>0.11097566612689147</v>
      </c>
      <c r="AP27" s="68">
        <f t="shared" ca="1" si="24"/>
        <v>1.1104341079322138E-2</v>
      </c>
      <c r="AR27" s="69">
        <f t="shared" si="25"/>
        <v>2</v>
      </c>
      <c r="AS27" s="70">
        <f t="shared" si="41"/>
        <v>24</v>
      </c>
      <c r="AT27" s="71">
        <f t="shared" ca="1" si="42"/>
        <v>0.83860437384818354</v>
      </c>
      <c r="AU27" s="72">
        <f t="shared" ca="1" si="26"/>
        <v>6.5116541199878863E-3</v>
      </c>
      <c r="AV27" s="73">
        <f t="shared" ca="1" si="27"/>
        <v>1.0065116541199879</v>
      </c>
      <c r="AW27" s="74">
        <f ca="1">PRODUCT(AV$4:AV27)</f>
        <v>1.1909236269564265</v>
      </c>
      <c r="AY27" s="75">
        <f t="shared" si="43"/>
        <v>24</v>
      </c>
      <c r="AZ27" s="76">
        <f t="shared" ca="1" si="53"/>
        <v>1.0090370179501076</v>
      </c>
      <c r="BA27" s="76">
        <f t="shared" ca="1" si="53"/>
        <v>1.0090370179501076</v>
      </c>
      <c r="BB27" s="76">
        <f t="shared" ca="1" si="53"/>
        <v>1.0090370179501076</v>
      </c>
      <c r="BC27" s="76">
        <f t="shared" ca="1" si="53"/>
        <v>1.0090370179501076</v>
      </c>
      <c r="BD27" s="76">
        <f t="shared" ca="1" si="53"/>
        <v>1.0090370179501076</v>
      </c>
      <c r="BE27" s="76">
        <f t="shared" ca="1" si="53"/>
        <v>1.0090370179501076</v>
      </c>
      <c r="BF27" s="76">
        <f t="shared" ca="1" si="53"/>
        <v>1.0090370179501076</v>
      </c>
      <c r="BG27" s="76">
        <f t="shared" ca="1" si="53"/>
        <v>1.0090370179501076</v>
      </c>
      <c r="BH27" s="76">
        <f t="shared" ca="1" si="53"/>
        <v>1.0090370179501076</v>
      </c>
      <c r="BI27" s="76">
        <f t="shared" ca="1" si="53"/>
        <v>1.0090370179501076</v>
      </c>
      <c r="BJ27" s="76">
        <f t="shared" ca="1" si="53"/>
        <v>1.0090370179501076</v>
      </c>
      <c r="BK27" s="76">
        <f t="shared" ca="1" si="53"/>
        <v>1.0090370179501076</v>
      </c>
      <c r="BL27" s="76">
        <f t="shared" ca="1" si="7"/>
        <v>0.11399999999999988</v>
      </c>
      <c r="BM27" s="77">
        <f t="shared" ca="1" si="29"/>
        <v>11.133203778796739</v>
      </c>
      <c r="BO27" s="70">
        <f t="shared" si="44"/>
        <v>24</v>
      </c>
      <c r="BP27" s="171">
        <f t="shared" ca="1" si="49"/>
        <v>8.1000000000000003E-2</v>
      </c>
      <c r="BQ27" s="172">
        <f t="shared" ca="1" si="30"/>
        <v>6.5116541199878863E-3</v>
      </c>
      <c r="BR27" s="172">
        <f t="shared" ca="1" si="48"/>
        <v>0.83968440743395212</v>
      </c>
    </row>
    <row r="28" spans="2:82">
      <c r="B28" t="s">
        <v>72</v>
      </c>
      <c r="E28">
        <f t="shared" si="31"/>
        <v>25</v>
      </c>
      <c r="F28" s="64">
        <f t="shared" si="32"/>
        <v>57.000000000000057</v>
      </c>
      <c r="G28" s="55">
        <f t="shared" si="0"/>
        <v>0</v>
      </c>
      <c r="H28" s="78">
        <f t="shared" si="47"/>
        <v>1</v>
      </c>
      <c r="I28" s="79">
        <f t="shared" ca="1" si="11"/>
        <v>470747.73866358312</v>
      </c>
      <c r="J28" s="79">
        <f t="shared" ca="1" si="12"/>
        <v>3065.346451943702</v>
      </c>
      <c r="K28" s="80">
        <f t="shared" ca="1" si="1"/>
        <v>-20</v>
      </c>
      <c r="L28" s="80">
        <f t="shared" ca="1" si="13"/>
        <v>-392.28978221965264</v>
      </c>
      <c r="M28" s="80">
        <f t="shared" ca="1" si="52"/>
        <v>-3530.6080399768734</v>
      </c>
      <c r="N28" s="80">
        <f t="shared" ca="1" si="15"/>
        <v>0</v>
      </c>
      <c r="O28" s="81">
        <f t="shared" ca="1" si="2"/>
        <v>-3333.3333333333335</v>
      </c>
      <c r="P28" s="79">
        <f t="shared" ca="1" si="3"/>
        <v>466536.85395999701</v>
      </c>
      <c r="Q28" s="35"/>
      <c r="R28">
        <f t="shared" ca="1" si="16"/>
        <v>145</v>
      </c>
      <c r="S28" s="78">
        <f t="shared" ca="1" si="33"/>
        <v>66.999999999999886</v>
      </c>
      <c r="T28" s="55">
        <f t="shared" ca="1" si="17"/>
        <v>0</v>
      </c>
      <c r="U28" s="78">
        <f t="shared" ca="1" si="18"/>
        <v>1</v>
      </c>
      <c r="V28" s="79">
        <f t="shared" ca="1" si="34"/>
        <v>376385.43177780783</v>
      </c>
      <c r="W28" s="79">
        <f t="shared" ca="1" si="4"/>
        <v>2450.8917475393819</v>
      </c>
      <c r="X28" s="80">
        <f t="shared" ca="1" si="35"/>
        <v>-20</v>
      </c>
      <c r="Y28" s="80">
        <f t="shared" ca="1" si="36"/>
        <v>-156.82726324075327</v>
      </c>
      <c r="Z28" s="80">
        <f t="shared" ca="1" si="20"/>
        <v>-2822.8907383335586</v>
      </c>
      <c r="AA28" s="80">
        <f t="shared" ca="1" si="37"/>
        <v>0</v>
      </c>
      <c r="AB28" s="81">
        <f t="shared" ca="1" si="21"/>
        <v>-2943.1740356977334</v>
      </c>
      <c r="AC28" s="79">
        <f t="shared" ca="1" si="5"/>
        <v>372893.43148807518</v>
      </c>
      <c r="AD28" s="35"/>
      <c r="AE28" s="55">
        <f t="shared" ca="1" si="38"/>
        <v>2.7282345997765578E-3</v>
      </c>
      <c r="AF28" s="78">
        <f t="shared" ca="1" si="39"/>
        <v>0.93955337818916851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22"/>
        <v>89</v>
      </c>
      <c r="AN28" s="66">
        <f t="shared" si="23"/>
        <v>0.21142000000000002</v>
      </c>
      <c r="AO28" s="67">
        <f t="shared" si="40"/>
        <v>8.7513190794344067E-2</v>
      </c>
      <c r="AP28" s="68">
        <f t="shared" ca="1" si="24"/>
        <v>7.8605577094540864E-3</v>
      </c>
      <c r="AR28" s="69">
        <f t="shared" si="25"/>
        <v>3</v>
      </c>
      <c r="AS28" s="70">
        <f t="shared" si="41"/>
        <v>25</v>
      </c>
      <c r="AT28" s="71">
        <f t="shared" ca="1" si="42"/>
        <v>0.83314367222217511</v>
      </c>
      <c r="AU28" s="72">
        <f t="shared" ca="1" si="26"/>
        <v>6.5116541199878863E-3</v>
      </c>
      <c r="AV28" s="73">
        <f t="shared" ca="1" si="27"/>
        <v>1.0065116541199879</v>
      </c>
      <c r="AW28" s="74">
        <f ca="1">PRODUCT(AV$4:AV28)</f>
        <v>1.1986785096984882</v>
      </c>
      <c r="AX28" s="112"/>
      <c r="AY28" s="75">
        <f t="shared" si="43"/>
        <v>25</v>
      </c>
      <c r="AZ28" s="76">
        <f t="shared" ca="1" si="53"/>
        <v>1.0090370179501076</v>
      </c>
      <c r="BA28" s="76">
        <f t="shared" ca="1" si="53"/>
        <v>1.0090370179501076</v>
      </c>
      <c r="BB28" s="76">
        <f t="shared" ca="1" si="53"/>
        <v>1.0090370179501076</v>
      </c>
      <c r="BC28" s="76">
        <f t="shared" ca="1" si="53"/>
        <v>1.0090370179501076</v>
      </c>
      <c r="BD28" s="76">
        <f t="shared" ca="1" si="53"/>
        <v>1.0090370179501076</v>
      </c>
      <c r="BE28" s="76">
        <f t="shared" ca="1" si="53"/>
        <v>1.0090370179501076</v>
      </c>
      <c r="BF28" s="76">
        <f t="shared" ca="1" si="53"/>
        <v>1.0090370179501076</v>
      </c>
      <c r="BG28" s="76">
        <f t="shared" ca="1" si="53"/>
        <v>1.0090370179501076</v>
      </c>
      <c r="BH28" s="76">
        <f t="shared" ca="1" si="53"/>
        <v>1.0090370179501076</v>
      </c>
      <c r="BI28" s="76">
        <f t="shared" ca="1" si="53"/>
        <v>1.0090370179501076</v>
      </c>
      <c r="BJ28" s="76">
        <f t="shared" ca="1" si="53"/>
        <v>1.0090370179501076</v>
      </c>
      <c r="BK28" s="76">
        <f t="shared" ca="1" si="53"/>
        <v>1.0090370179501076</v>
      </c>
      <c r="BL28" s="76">
        <f t="shared" ca="1" si="7"/>
        <v>0.11399999999999988</v>
      </c>
      <c r="BM28" s="77">
        <f t="shared" ca="1" si="29"/>
        <v>12.402389009579567</v>
      </c>
      <c r="BO28" s="70">
        <f t="shared" si="44"/>
        <v>25</v>
      </c>
      <c r="BP28" s="171">
        <f t="shared" ca="1" si="49"/>
        <v>8.1000000000000003E-2</v>
      </c>
      <c r="BQ28" s="172">
        <f t="shared" ca="1" si="30"/>
        <v>6.5116541199878863E-3</v>
      </c>
      <c r="BR28" s="172">
        <f t="shared" ca="1" si="48"/>
        <v>0.8342520466572283</v>
      </c>
    </row>
    <row r="29" spans="2:82">
      <c r="B29" s="202" t="s">
        <v>74</v>
      </c>
      <c r="C29" s="203"/>
      <c r="E29">
        <f t="shared" si="31"/>
        <v>26</v>
      </c>
      <c r="F29" s="64">
        <f t="shared" si="32"/>
        <v>57.083333333333393</v>
      </c>
      <c r="G29" s="55">
        <f t="shared" si="0"/>
        <v>0</v>
      </c>
      <c r="H29" s="78">
        <f t="shared" si="47"/>
        <v>1</v>
      </c>
      <c r="I29" s="79">
        <f t="shared" ca="1" si="11"/>
        <v>466536.85395999701</v>
      </c>
      <c r="J29" s="79">
        <f t="shared" ca="1" si="12"/>
        <v>3037.9266272148016</v>
      </c>
      <c r="K29" s="80">
        <f t="shared" ca="1" si="1"/>
        <v>-20</v>
      </c>
      <c r="L29" s="80">
        <f t="shared" ca="1" si="13"/>
        <v>-388.78071163333084</v>
      </c>
      <c r="M29" s="80">
        <f t="shared" ca="1" si="52"/>
        <v>0</v>
      </c>
      <c r="N29" s="80">
        <f t="shared" ca="1" si="15"/>
        <v>0</v>
      </c>
      <c r="O29" s="81">
        <f t="shared" ca="1" si="2"/>
        <v>-3333.3333333333335</v>
      </c>
      <c r="P29" s="79">
        <f t="shared" ca="1" si="3"/>
        <v>465832.66654224519</v>
      </c>
      <c r="Q29" s="35"/>
      <c r="R29">
        <f t="shared" ca="1" si="16"/>
        <v>146</v>
      </c>
      <c r="S29" s="78">
        <f t="shared" ca="1" si="33"/>
        <v>67.083333333333215</v>
      </c>
      <c r="T29" s="55">
        <f t="shared" ca="1" si="17"/>
        <v>0</v>
      </c>
      <c r="U29" s="78">
        <f t="shared" ca="1" si="18"/>
        <v>1</v>
      </c>
      <c r="V29" s="79">
        <f t="shared" ca="1" si="34"/>
        <v>371876.09072625998</v>
      </c>
      <c r="W29" s="79">
        <f t="shared" ca="1" si="4"/>
        <v>2421.52847830264</v>
      </c>
      <c r="X29" s="80">
        <f t="shared" ca="1" si="35"/>
        <v>-20</v>
      </c>
      <c r="Y29" s="80">
        <f t="shared" ca="1" si="36"/>
        <v>-154.94837113594167</v>
      </c>
      <c r="Z29" s="80">
        <f t="shared" ca="1" si="20"/>
        <v>0</v>
      </c>
      <c r="AA29" s="80">
        <f t="shared" ca="1" si="37"/>
        <v>0</v>
      </c>
      <c r="AB29" s="81">
        <f t="shared" ca="1" si="21"/>
        <v>-2943.1740356977334</v>
      </c>
      <c r="AC29" s="79">
        <f t="shared" ca="1" si="5"/>
        <v>371179.49679772899</v>
      </c>
      <c r="AD29" s="35"/>
      <c r="AE29" s="55">
        <f t="shared" ca="1" si="38"/>
        <v>2.7282345997765578E-3</v>
      </c>
      <c r="AF29" s="78">
        <f t="shared" ca="1" si="39"/>
        <v>0.93699005615445585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22"/>
        <v>90</v>
      </c>
      <c r="AN29" s="66">
        <f t="shared" si="23"/>
        <v>0.22926200000000002</v>
      </c>
      <c r="AO29" s="67">
        <f t="shared" si="40"/>
        <v>6.744974164645115E-2</v>
      </c>
      <c r="AP29" s="68">
        <f t="shared" ca="1" si="24"/>
        <v>5.4384475115522649E-3</v>
      </c>
      <c r="AR29" s="69">
        <f t="shared" si="25"/>
        <v>3</v>
      </c>
      <c r="AS29" s="70">
        <f t="shared" si="41"/>
        <v>26</v>
      </c>
      <c r="AT29" s="71">
        <f t="shared" ca="1" si="42"/>
        <v>0.82771852879640773</v>
      </c>
      <c r="AU29" s="72">
        <f t="shared" ca="1" si="26"/>
        <v>6.5116541199878863E-3</v>
      </c>
      <c r="AV29" s="73">
        <f t="shared" ca="1" si="27"/>
        <v>1.0065116541199879</v>
      </c>
      <c r="AW29" s="74">
        <f ca="1">PRODUCT(AV$4:AV29)</f>
        <v>1.2064838895547074</v>
      </c>
      <c r="AY29" s="75">
        <f t="shared" si="43"/>
        <v>26</v>
      </c>
      <c r="AZ29" s="76">
        <f t="shared" ca="1" si="53"/>
        <v>1.0090370179501076</v>
      </c>
      <c r="BA29" s="76">
        <f t="shared" ca="1" si="53"/>
        <v>1.0090370179501076</v>
      </c>
      <c r="BB29" s="76">
        <f t="shared" ca="1" si="53"/>
        <v>1.0090370179501076</v>
      </c>
      <c r="BC29" s="76">
        <f t="shared" ca="1" si="53"/>
        <v>1.0090370179501076</v>
      </c>
      <c r="BD29" s="76">
        <f t="shared" ca="1" si="53"/>
        <v>1.0090370179501076</v>
      </c>
      <c r="BE29" s="76">
        <f t="shared" ca="1" si="53"/>
        <v>1.0090370179501076</v>
      </c>
      <c r="BF29" s="76">
        <f t="shared" ca="1" si="53"/>
        <v>1.0090370179501076</v>
      </c>
      <c r="BG29" s="76">
        <f t="shared" ca="1" si="53"/>
        <v>1.0090370179501076</v>
      </c>
      <c r="BH29" s="76">
        <f t="shared" ca="1" si="53"/>
        <v>1.0090370179501076</v>
      </c>
      <c r="BI29" s="76">
        <f t="shared" ca="1" si="53"/>
        <v>1.0090370179501076</v>
      </c>
      <c r="BJ29" s="76">
        <f t="shared" ca="1" si="53"/>
        <v>1.0090370179501076</v>
      </c>
      <c r="BK29" s="76">
        <f t="shared" ca="1" si="53"/>
        <v>1.0090370179501076</v>
      </c>
      <c r="BL29" s="76">
        <f t="shared" ca="1" si="7"/>
        <v>0.11399999999999988</v>
      </c>
      <c r="BM29" s="77">
        <f t="shared" ca="1" si="29"/>
        <v>13.816261356671635</v>
      </c>
      <c r="BO29" s="70">
        <f t="shared" si="44"/>
        <v>26</v>
      </c>
      <c r="BP29" s="171">
        <f t="shared" ca="1" si="49"/>
        <v>8.1000000000000003E-2</v>
      </c>
      <c r="BQ29" s="172">
        <f t="shared" ca="1" si="30"/>
        <v>6.5116541199878863E-3</v>
      </c>
      <c r="BR29" s="172">
        <f t="shared" ca="1" si="48"/>
        <v>0.82885483068413213</v>
      </c>
    </row>
    <row r="30" spans="2:82">
      <c r="B30" s="204"/>
      <c r="C30" s="205"/>
      <c r="E30">
        <f t="shared" si="31"/>
        <v>27</v>
      </c>
      <c r="F30" s="64">
        <f t="shared" si="32"/>
        <v>57.166666666666728</v>
      </c>
      <c r="G30" s="55">
        <f t="shared" si="0"/>
        <v>0</v>
      </c>
      <c r="H30" s="78">
        <f t="shared" si="47"/>
        <v>1</v>
      </c>
      <c r="I30" s="79">
        <f t="shared" ca="1" si="11"/>
        <v>465832.66654224519</v>
      </c>
      <c r="J30" s="79">
        <f t="shared" ca="1" si="12"/>
        <v>3033.3412023147539</v>
      </c>
      <c r="K30" s="80">
        <f t="shared" ca="1" si="1"/>
        <v>-20</v>
      </c>
      <c r="L30" s="80">
        <f t="shared" ca="1" si="13"/>
        <v>-388.19388878520436</v>
      </c>
      <c r="M30" s="80">
        <f t="shared" ca="1" si="52"/>
        <v>0</v>
      </c>
      <c r="N30" s="80">
        <f t="shared" ca="1" si="15"/>
        <v>0</v>
      </c>
      <c r="O30" s="81">
        <f t="shared" ca="1" si="2"/>
        <v>-3333.3333333333335</v>
      </c>
      <c r="P30" s="79">
        <f t="shared" ca="1" si="3"/>
        <v>465124.48052244144</v>
      </c>
      <c r="Q30" s="35"/>
      <c r="R30">
        <f t="shared" ca="1" si="16"/>
        <v>147</v>
      </c>
      <c r="S30" s="78">
        <f t="shared" ca="1" si="33"/>
        <v>67.166666666666544</v>
      </c>
      <c r="T30" s="55">
        <f t="shared" ca="1" si="17"/>
        <v>0</v>
      </c>
      <c r="U30" s="78">
        <f t="shared" ca="1" si="18"/>
        <v>1</v>
      </c>
      <c r="V30" s="79">
        <f t="shared" ca="1" si="34"/>
        <v>370166.83205183776</v>
      </c>
      <c r="W30" s="79">
        <f t="shared" ca="1" si="4"/>
        <v>2410.3983770132131</v>
      </c>
      <c r="X30" s="80">
        <f t="shared" ca="1" si="35"/>
        <v>-20</v>
      </c>
      <c r="Y30" s="80">
        <f t="shared" ca="1" si="36"/>
        <v>-154.23618002159907</v>
      </c>
      <c r="Z30" s="80">
        <f t="shared" ca="1" si="20"/>
        <v>0</v>
      </c>
      <c r="AA30" s="80">
        <f t="shared" ca="1" si="37"/>
        <v>0</v>
      </c>
      <c r="AB30" s="81">
        <f t="shared" ca="1" si="21"/>
        <v>-2943.1740356977334</v>
      </c>
      <c r="AC30" s="79">
        <f t="shared" ca="1" si="5"/>
        <v>369459.82021313166</v>
      </c>
      <c r="AD30" s="35"/>
      <c r="AE30" s="55">
        <f t="shared" ca="1" si="38"/>
        <v>2.7282345997765578E-3</v>
      </c>
      <c r="AF30" s="78">
        <f t="shared" ca="1" si="39"/>
        <v>0.93443372746360864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22"/>
        <v>91</v>
      </c>
      <c r="AN30" s="66">
        <f t="shared" si="23"/>
        <v>0.24838000000000002</v>
      </c>
      <c r="AO30" s="67">
        <f t="shared" si="40"/>
        <v>5.0696574816305608E-2</v>
      </c>
      <c r="AP30" s="68">
        <f t="shared" ca="1" si="24"/>
        <v>3.6693410400654518E-3</v>
      </c>
      <c r="AR30" s="69">
        <f t="shared" si="25"/>
        <v>3</v>
      </c>
      <c r="AS30" s="70">
        <f t="shared" si="41"/>
        <v>27</v>
      </c>
      <c r="AT30" s="71">
        <f t="shared" ca="1" si="42"/>
        <v>0.82232871202818025</v>
      </c>
      <c r="AU30" s="72">
        <f t="shared" ca="1" si="26"/>
        <v>6.5116541199878863E-3</v>
      </c>
      <c r="AV30" s="73">
        <f t="shared" ca="1" si="27"/>
        <v>1.0065116541199879</v>
      </c>
      <c r="AW30" s="74">
        <f ca="1">PRODUCT(AV$4:AV30)</f>
        <v>1.2143400953448253</v>
      </c>
      <c r="AY30" s="75">
        <f t="shared" si="43"/>
        <v>27</v>
      </c>
      <c r="AZ30" s="76">
        <f t="shared" ca="1" si="53"/>
        <v>1.0090370179501076</v>
      </c>
      <c r="BA30" s="76">
        <f t="shared" ca="1" si="53"/>
        <v>1.0090370179501076</v>
      </c>
      <c r="BB30" s="76">
        <f t="shared" ca="1" si="53"/>
        <v>1.0090370179501076</v>
      </c>
      <c r="BC30" s="76">
        <f t="shared" ca="1" si="53"/>
        <v>1.0090370179501076</v>
      </c>
      <c r="BD30" s="76">
        <f t="shared" ca="1" si="53"/>
        <v>1.0090370179501076</v>
      </c>
      <c r="BE30" s="76">
        <f t="shared" ca="1" si="53"/>
        <v>1.0090370179501076</v>
      </c>
      <c r="BF30" s="76">
        <f t="shared" ca="1" si="53"/>
        <v>1.0090370179501076</v>
      </c>
      <c r="BG30" s="76">
        <f t="shared" ca="1" si="53"/>
        <v>1.0090370179501076</v>
      </c>
      <c r="BH30" s="76">
        <f t="shared" ca="1" si="53"/>
        <v>1.0090370179501076</v>
      </c>
      <c r="BI30" s="76">
        <f t="shared" ca="1" si="53"/>
        <v>1.0090370179501076</v>
      </c>
      <c r="BJ30" s="76">
        <f t="shared" ca="1" si="53"/>
        <v>1.0090370179501076</v>
      </c>
      <c r="BK30" s="76">
        <f t="shared" ca="1" si="53"/>
        <v>1.0090370179501076</v>
      </c>
      <c r="BL30" s="76">
        <f t="shared" ca="1" si="7"/>
        <v>0.11399999999999988</v>
      </c>
      <c r="BM30" s="77">
        <f t="shared" ca="1" si="29"/>
        <v>15.391315151332201</v>
      </c>
      <c r="BO30" s="70">
        <f t="shared" si="44"/>
        <v>27</v>
      </c>
      <c r="BP30" s="171">
        <f t="shared" ca="1" si="49"/>
        <v>8.1000000000000003E-2</v>
      </c>
      <c r="BQ30" s="172">
        <f t="shared" ca="1" si="30"/>
        <v>6.5116541199878863E-3</v>
      </c>
      <c r="BR30" s="172">
        <f t="shared" ca="1" si="48"/>
        <v>0.82349253214441465</v>
      </c>
    </row>
    <row r="31" spans="2:82">
      <c r="B31" s="204"/>
      <c r="C31" s="205"/>
      <c r="E31">
        <f t="shared" si="31"/>
        <v>28</v>
      </c>
      <c r="F31" s="64">
        <f t="shared" si="32"/>
        <v>57.250000000000064</v>
      </c>
      <c r="G31" s="55">
        <f t="shared" si="0"/>
        <v>0</v>
      </c>
      <c r="H31" s="78">
        <f t="shared" si="47"/>
        <v>1</v>
      </c>
      <c r="I31" s="79">
        <f t="shared" ca="1" si="11"/>
        <v>465124.48052244144</v>
      </c>
      <c r="J31" s="79">
        <f t="shared" ca="1" si="12"/>
        <v>3028.7297399011813</v>
      </c>
      <c r="K31" s="80">
        <f t="shared" ca="1" si="1"/>
        <v>-20</v>
      </c>
      <c r="L31" s="80">
        <f t="shared" ca="1" si="13"/>
        <v>-387.6037337687012</v>
      </c>
      <c r="M31" s="80">
        <f t="shared" ca="1" si="52"/>
        <v>0</v>
      </c>
      <c r="N31" s="80">
        <f t="shared" ca="1" si="15"/>
        <v>0</v>
      </c>
      <c r="O31" s="81">
        <f t="shared" ca="1" si="2"/>
        <v>-3333.3333333333335</v>
      </c>
      <c r="P31" s="79">
        <f t="shared" ca="1" si="3"/>
        <v>464412.27319524065</v>
      </c>
      <c r="Q31" s="35"/>
      <c r="R31">
        <f t="shared" ca="1" si="16"/>
        <v>148</v>
      </c>
      <c r="S31" s="78">
        <f t="shared" ca="1" si="33"/>
        <v>67.249999999999872</v>
      </c>
      <c r="T31" s="55">
        <f t="shared" ca="1" si="17"/>
        <v>0</v>
      </c>
      <c r="U31" s="78">
        <f t="shared" ca="1" si="18"/>
        <v>1</v>
      </c>
      <c r="V31" s="79">
        <f t="shared" ca="1" si="34"/>
        <v>368451.84714839899</v>
      </c>
      <c r="W31" s="79">
        <f t="shared" ca="1" si="4"/>
        <v>2399.2309885010191</v>
      </c>
      <c r="X31" s="80">
        <f t="shared" ca="1" si="35"/>
        <v>-20</v>
      </c>
      <c r="Y31" s="80">
        <f t="shared" ca="1" si="36"/>
        <v>-153.5216029784996</v>
      </c>
      <c r="Z31" s="80">
        <f t="shared" ca="1" si="20"/>
        <v>0</v>
      </c>
      <c r="AA31" s="80">
        <f t="shared" ca="1" si="37"/>
        <v>0</v>
      </c>
      <c r="AB31" s="81">
        <f t="shared" ca="1" si="21"/>
        <v>-2943.1740356977334</v>
      </c>
      <c r="AC31" s="79">
        <f t="shared" ca="1" si="5"/>
        <v>367734.3824982238</v>
      </c>
      <c r="AD31" s="35"/>
      <c r="AE31" s="55">
        <f t="shared" ca="1" si="38"/>
        <v>2.7282345997765578E-3</v>
      </c>
      <c r="AF31" s="78">
        <f t="shared" ca="1" si="39"/>
        <v>0.93188437303714422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22"/>
        <v>92</v>
      </c>
      <c r="AN31" s="66">
        <f t="shared" si="23"/>
        <v>0.26884000000000002</v>
      </c>
      <c r="AO31" s="67">
        <f t="shared" si="40"/>
        <v>3.7067307642690013E-2</v>
      </c>
      <c r="AP31" s="68">
        <f t="shared" ca="1" si="24"/>
        <v>2.4083262072300327E-3</v>
      </c>
      <c r="AR31" s="69">
        <f t="shared" si="25"/>
        <v>3</v>
      </c>
      <c r="AS31" s="70">
        <f t="shared" si="41"/>
        <v>28</v>
      </c>
      <c r="AT31" s="71">
        <f t="shared" ca="1" si="42"/>
        <v>0.81697399188251763</v>
      </c>
      <c r="AU31" s="72">
        <f t="shared" ca="1" si="26"/>
        <v>6.5116541199878863E-3</v>
      </c>
      <c r="AV31" s="73">
        <f t="shared" ca="1" si="27"/>
        <v>1.0065116541199879</v>
      </c>
      <c r="AW31" s="74">
        <f ca="1">PRODUCT(AV$4:AV31)</f>
        <v>1.222247458029744</v>
      </c>
      <c r="AY31" s="75">
        <f t="shared" si="43"/>
        <v>28</v>
      </c>
      <c r="AZ31" s="76">
        <f t="shared" ca="1" si="53"/>
        <v>1.0090370179501076</v>
      </c>
      <c r="BA31" s="76">
        <f t="shared" ca="1" si="53"/>
        <v>1.0090370179501076</v>
      </c>
      <c r="BB31" s="76">
        <f t="shared" ca="1" si="53"/>
        <v>1.0090370179501076</v>
      </c>
      <c r="BC31" s="76">
        <f t="shared" ca="1" si="53"/>
        <v>1.0090370179501076</v>
      </c>
      <c r="BD31" s="76">
        <f t="shared" ca="1" si="53"/>
        <v>1.0090370179501076</v>
      </c>
      <c r="BE31" s="76">
        <f t="shared" ca="1" si="53"/>
        <v>1.0090370179501076</v>
      </c>
      <c r="BF31" s="76">
        <f t="shared" ca="1" si="53"/>
        <v>1.0090370179501076</v>
      </c>
      <c r="BG31" s="76">
        <f t="shared" ca="1" si="53"/>
        <v>1.0090370179501076</v>
      </c>
      <c r="BH31" s="76">
        <f t="shared" ca="1" si="53"/>
        <v>1.0090370179501076</v>
      </c>
      <c r="BI31" s="76">
        <f t="shared" ca="1" si="53"/>
        <v>1.0090370179501076</v>
      </c>
      <c r="BJ31" s="76">
        <f t="shared" ca="1" si="53"/>
        <v>1.0090370179501076</v>
      </c>
      <c r="BK31" s="76">
        <f t="shared" ca="1" si="53"/>
        <v>1.0090370179501076</v>
      </c>
      <c r="BL31" s="76">
        <f t="shared" ca="1" si="7"/>
        <v>0.11399999999999988</v>
      </c>
      <c r="BM31" s="77">
        <f t="shared" ca="1" si="29"/>
        <v>17.145925078584071</v>
      </c>
      <c r="BO31" s="70">
        <f t="shared" si="44"/>
        <v>28</v>
      </c>
      <c r="BP31" s="171">
        <f t="shared" ca="1" si="49"/>
        <v>8.1000000000000003E-2</v>
      </c>
      <c r="BQ31" s="172">
        <f t="shared" ca="1" si="30"/>
        <v>6.5116541199878863E-3</v>
      </c>
      <c r="BR31" s="172">
        <f t="shared" ca="1" si="48"/>
        <v>0.81816492513880501</v>
      </c>
    </row>
    <row r="32" spans="2:82">
      <c r="B32" s="206"/>
      <c r="C32" s="207"/>
      <c r="E32">
        <f t="shared" si="31"/>
        <v>29</v>
      </c>
      <c r="F32" s="64">
        <f t="shared" si="32"/>
        <v>57.3333333333334</v>
      </c>
      <c r="G32" s="55">
        <f t="shared" si="0"/>
        <v>0</v>
      </c>
      <c r="H32" s="78">
        <f t="shared" si="47"/>
        <v>1</v>
      </c>
      <c r="I32" s="79">
        <f t="shared" ca="1" si="11"/>
        <v>464412.27319524065</v>
      </c>
      <c r="J32" s="79">
        <f t="shared" ca="1" si="12"/>
        <v>3024.0920921247284</v>
      </c>
      <c r="K32" s="80">
        <f t="shared" ca="1" si="1"/>
        <v>-20</v>
      </c>
      <c r="L32" s="80">
        <f t="shared" ca="1" si="13"/>
        <v>-387.01022766270057</v>
      </c>
      <c r="M32" s="80">
        <f t="shared" ca="1" si="52"/>
        <v>0</v>
      </c>
      <c r="N32" s="80">
        <f t="shared" ca="1" si="15"/>
        <v>0</v>
      </c>
      <c r="O32" s="81">
        <f t="shared" ca="1" si="2"/>
        <v>-3333.3333333333335</v>
      </c>
      <c r="P32" s="79">
        <f t="shared" ca="1" si="3"/>
        <v>463696.02172636939</v>
      </c>
      <c r="Q32" s="35"/>
      <c r="R32">
        <f t="shared" ca="1" si="16"/>
        <v>149</v>
      </c>
      <c r="S32" s="78">
        <f t="shared" ca="1" si="33"/>
        <v>67.333333333333201</v>
      </c>
      <c r="T32" s="55">
        <f t="shared" ca="1" si="17"/>
        <v>0</v>
      </c>
      <c r="U32" s="78">
        <f t="shared" ca="1" si="18"/>
        <v>1</v>
      </c>
      <c r="V32" s="79">
        <f t="shared" ca="1" si="34"/>
        <v>366731.1168323647</v>
      </c>
      <c r="W32" s="79">
        <f t="shared" ca="1" si="4"/>
        <v>2388.0261878492265</v>
      </c>
      <c r="X32" s="80">
        <f t="shared" ca="1" si="35"/>
        <v>-20</v>
      </c>
      <c r="Y32" s="80">
        <f t="shared" ca="1" si="36"/>
        <v>-152.8046320134853</v>
      </c>
      <c r="Z32" s="80">
        <f t="shared" ca="1" si="20"/>
        <v>0</v>
      </c>
      <c r="AA32" s="80">
        <f t="shared" ca="1" si="37"/>
        <v>0</v>
      </c>
      <c r="AB32" s="81">
        <f t="shared" ca="1" si="21"/>
        <v>-2943.1740356977334</v>
      </c>
      <c r="AC32" s="79">
        <f t="shared" ca="1" si="5"/>
        <v>366003.16435250273</v>
      </c>
      <c r="AD32" s="35"/>
      <c r="AE32" s="55">
        <f t="shared" ca="1" si="38"/>
        <v>2.7282345997765578E-3</v>
      </c>
      <c r="AF32" s="78">
        <f t="shared" ca="1" si="39"/>
        <v>0.92934197384763317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22"/>
        <v>93</v>
      </c>
      <c r="AN32" s="66">
        <f t="shared" si="23"/>
        <v>0.29067500000000002</v>
      </c>
      <c r="AO32" s="67">
        <f t="shared" si="40"/>
        <v>2.6292767993651094E-2</v>
      </c>
      <c r="AP32" s="68">
        <f t="shared" ca="1" si="24"/>
        <v>1.5334703652993204E-3</v>
      </c>
      <c r="AR32" s="69">
        <f t="shared" si="25"/>
        <v>3</v>
      </c>
      <c r="AS32" s="70">
        <f t="shared" si="41"/>
        <v>29</v>
      </c>
      <c r="AT32" s="71">
        <f t="shared" ca="1" si="42"/>
        <v>0.8116541398223529</v>
      </c>
      <c r="AU32" s="72">
        <f t="shared" ca="1" si="26"/>
        <v>6.5116541199878863E-3</v>
      </c>
      <c r="AV32" s="73">
        <f t="shared" ca="1" si="27"/>
        <v>1.0065116541199879</v>
      </c>
      <c r="AW32" s="74">
        <f ca="1">PRODUCT(AV$4:AV32)</f>
        <v>1.2302063107254682</v>
      </c>
      <c r="AY32" s="75">
        <f t="shared" si="43"/>
        <v>29</v>
      </c>
      <c r="AZ32" s="76">
        <f t="shared" ca="1" si="53"/>
        <v>1.0090370179501076</v>
      </c>
      <c r="BA32" s="76">
        <f t="shared" ca="1" si="53"/>
        <v>1.0090370179501076</v>
      </c>
      <c r="BB32" s="76">
        <f t="shared" ca="1" si="53"/>
        <v>1.0090370179501076</v>
      </c>
      <c r="BC32" s="76">
        <f t="shared" ca="1" si="53"/>
        <v>1.0090370179501076</v>
      </c>
      <c r="BD32" s="76">
        <f t="shared" ca="1" si="53"/>
        <v>1.0090370179501076</v>
      </c>
      <c r="BE32" s="76">
        <f t="shared" ca="1" si="53"/>
        <v>1.0090370179501076</v>
      </c>
      <c r="BF32" s="76">
        <f t="shared" ca="1" si="53"/>
        <v>1.0090370179501076</v>
      </c>
      <c r="BG32" s="76">
        <f t="shared" ca="1" si="53"/>
        <v>1.0090370179501076</v>
      </c>
      <c r="BH32" s="76">
        <f t="shared" ca="1" si="53"/>
        <v>1.0090370179501076</v>
      </c>
      <c r="BI32" s="76">
        <f t="shared" ca="1" si="53"/>
        <v>1.0090370179501076</v>
      </c>
      <c r="BJ32" s="76">
        <f t="shared" ca="1" si="53"/>
        <v>1.0090370179501076</v>
      </c>
      <c r="BK32" s="76">
        <f t="shared" ca="1" si="53"/>
        <v>1.0090370179501076</v>
      </c>
      <c r="BL32" s="76">
        <f t="shared" ca="1" si="7"/>
        <v>0.11399999999999988</v>
      </c>
      <c r="BM32" s="77">
        <f t="shared" ca="1" si="29"/>
        <v>19.100560537542652</v>
      </c>
      <c r="BO32" s="70">
        <f t="shared" si="44"/>
        <v>29</v>
      </c>
      <c r="BP32" s="171">
        <f t="shared" ca="1" si="49"/>
        <v>8.1000000000000003E-2</v>
      </c>
      <c r="BQ32" s="172">
        <f t="shared" ca="1" si="30"/>
        <v>6.5116541199878863E-3</v>
      </c>
      <c r="BR32" s="172">
        <f t="shared" ca="1" si="48"/>
        <v>0.81287178522949344</v>
      </c>
    </row>
    <row r="33" spans="2:70">
      <c r="E33">
        <f t="shared" si="31"/>
        <v>30</v>
      </c>
      <c r="F33" s="64">
        <f t="shared" si="32"/>
        <v>57.416666666666735</v>
      </c>
      <c r="G33" s="55">
        <f t="shared" si="0"/>
        <v>0</v>
      </c>
      <c r="H33" s="78">
        <f t="shared" si="47"/>
        <v>1</v>
      </c>
      <c r="I33" s="79">
        <f t="shared" ca="1" si="11"/>
        <v>463696.02172636939</v>
      </c>
      <c r="J33" s="79">
        <f t="shared" ca="1" si="12"/>
        <v>3019.4281102965056</v>
      </c>
      <c r="K33" s="80">
        <f t="shared" ca="1" si="1"/>
        <v>-20</v>
      </c>
      <c r="L33" s="80">
        <f t="shared" ca="1" si="13"/>
        <v>-386.4133514386412</v>
      </c>
      <c r="M33" s="80">
        <f t="shared" ca="1" si="52"/>
        <v>0</v>
      </c>
      <c r="N33" s="80">
        <f t="shared" ca="1" si="15"/>
        <v>0</v>
      </c>
      <c r="O33" s="81">
        <f t="shared" ca="1" si="2"/>
        <v>-3333.3333333333335</v>
      </c>
      <c r="P33" s="79">
        <f t="shared" ca="1" si="3"/>
        <v>462975.70315189392</v>
      </c>
      <c r="Q33" s="35"/>
      <c r="R33">
        <f t="shared" ca="1" si="16"/>
        <v>150</v>
      </c>
      <c r="S33" s="78">
        <f t="shared" ca="1" si="33"/>
        <v>67.416666666666529</v>
      </c>
      <c r="T33" s="55">
        <f t="shared" ca="1" si="17"/>
        <v>0</v>
      </c>
      <c r="U33" s="78">
        <f t="shared" ca="1" si="18"/>
        <v>1</v>
      </c>
      <c r="V33" s="79">
        <f t="shared" ca="1" si="34"/>
        <v>365004.62185588852</v>
      </c>
      <c r="W33" s="79">
        <f t="shared" ca="1" si="4"/>
        <v>2376.7838497225171</v>
      </c>
      <c r="X33" s="80">
        <f t="shared" ca="1" si="35"/>
        <v>-20</v>
      </c>
      <c r="Y33" s="80">
        <f t="shared" ca="1" si="36"/>
        <v>-152.08525910662021</v>
      </c>
      <c r="Z33" s="80">
        <f t="shared" ca="1" si="20"/>
        <v>0</v>
      </c>
      <c r="AA33" s="80">
        <f t="shared" ca="1" si="37"/>
        <v>0</v>
      </c>
      <c r="AB33" s="81">
        <f t="shared" ca="1" si="21"/>
        <v>-2943.1740356977334</v>
      </c>
      <c r="AC33" s="79">
        <f t="shared" ca="1" si="5"/>
        <v>364266.14641080674</v>
      </c>
      <c r="AD33" s="35"/>
      <c r="AE33" s="55">
        <f t="shared" ca="1" si="38"/>
        <v>2.7282345997765578E-3</v>
      </c>
      <c r="AF33" s="78">
        <f t="shared" ca="1" si="39"/>
        <v>0.92680651091955746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22"/>
        <v>94</v>
      </c>
      <c r="AN33" s="66">
        <f t="shared" si="23"/>
        <v>0.31391800000000003</v>
      </c>
      <c r="AO33" s="67">
        <f t="shared" si="40"/>
        <v>1.8038994850620129E-2</v>
      </c>
      <c r="AP33" s="68">
        <f t="shared" ca="1" si="24"/>
        <v>9.4442227573185683E-4</v>
      </c>
      <c r="AR33" s="69">
        <f t="shared" si="25"/>
        <v>3</v>
      </c>
      <c r="AS33" s="70">
        <f t="shared" si="41"/>
        <v>30</v>
      </c>
      <c r="AT33" s="71">
        <f t="shared" ca="1" si="42"/>
        <v>0.80636892879877342</v>
      </c>
      <c r="AU33" s="72">
        <f t="shared" ca="1" si="26"/>
        <v>6.5116541199878863E-3</v>
      </c>
      <c r="AV33" s="73">
        <f t="shared" ca="1" si="27"/>
        <v>1.0065116541199879</v>
      </c>
      <c r="AW33" s="74">
        <f ca="1">PRODUCT(AV$4:AV33)</f>
        <v>1.2382169887171388</v>
      </c>
      <c r="AY33" s="75">
        <f t="shared" si="43"/>
        <v>30</v>
      </c>
      <c r="AZ33" s="76">
        <f t="shared" ca="1" si="53"/>
        <v>1.0090370179501076</v>
      </c>
      <c r="BA33" s="76">
        <f t="shared" ca="1" si="53"/>
        <v>1.0090370179501076</v>
      </c>
      <c r="BB33" s="76">
        <f t="shared" ca="1" si="53"/>
        <v>1.0090370179501076</v>
      </c>
      <c r="BC33" s="76">
        <f t="shared" ca="1" si="53"/>
        <v>1.0090370179501076</v>
      </c>
      <c r="BD33" s="76">
        <f t="shared" ca="1" si="53"/>
        <v>1.0090370179501076</v>
      </c>
      <c r="BE33" s="76">
        <f t="shared" ca="1" si="53"/>
        <v>1.0090370179501076</v>
      </c>
      <c r="BF33" s="76">
        <f t="shared" ca="1" si="53"/>
        <v>1.0090370179501076</v>
      </c>
      <c r="BG33" s="76">
        <f t="shared" ca="1" si="53"/>
        <v>1.0090370179501076</v>
      </c>
      <c r="BH33" s="76">
        <f t="shared" ca="1" si="53"/>
        <v>1.0090370179501076</v>
      </c>
      <c r="BI33" s="76">
        <f t="shared" ca="1" si="53"/>
        <v>1.0090370179501076</v>
      </c>
      <c r="BJ33" s="76">
        <f t="shared" ca="1" si="53"/>
        <v>1.0090370179501076</v>
      </c>
      <c r="BK33" s="76">
        <f t="shared" ca="1" si="53"/>
        <v>1.0090370179501076</v>
      </c>
      <c r="BL33" s="76">
        <f t="shared" ca="1" si="7"/>
        <v>0.11399999999999988</v>
      </c>
      <c r="BM33" s="77">
        <f t="shared" ca="1" si="29"/>
        <v>21.278024438822513</v>
      </c>
      <c r="BO33" s="70">
        <f t="shared" si="44"/>
        <v>30</v>
      </c>
      <c r="BP33" s="171">
        <f t="shared" ca="1" si="49"/>
        <v>8.1000000000000003E-2</v>
      </c>
      <c r="BQ33" s="172">
        <f t="shared" ca="1" si="30"/>
        <v>6.5116541199878863E-3</v>
      </c>
      <c r="BR33" s="172">
        <f t="shared" ca="1" si="48"/>
        <v>0.80761288943067688</v>
      </c>
    </row>
    <row r="34" spans="2:70">
      <c r="B34" s="113" t="s">
        <v>63</v>
      </c>
      <c r="C34" s="114">
        <f ca="1">_xlfn.IFNA(OFFSET(F2,MATCH(0,$P$4:$P$784,0),0),C6)</f>
        <v>65</v>
      </c>
      <c r="E34">
        <f t="shared" si="31"/>
        <v>31</v>
      </c>
      <c r="F34" s="64">
        <f t="shared" si="32"/>
        <v>57.500000000000071</v>
      </c>
      <c r="G34" s="55">
        <f t="shared" si="0"/>
        <v>0</v>
      </c>
      <c r="H34" s="78">
        <f t="shared" si="47"/>
        <v>1</v>
      </c>
      <c r="I34" s="79">
        <f t="shared" ca="1" si="11"/>
        <v>462975.70315189392</v>
      </c>
      <c r="J34" s="79">
        <f t="shared" ca="1" si="12"/>
        <v>3014.7376448833188</v>
      </c>
      <c r="K34" s="80">
        <f t="shared" ca="1" si="1"/>
        <v>-20</v>
      </c>
      <c r="L34" s="80">
        <f t="shared" ca="1" si="13"/>
        <v>-385.81308595991163</v>
      </c>
      <c r="M34" s="80">
        <f t="shared" ca="1" si="52"/>
        <v>0</v>
      </c>
      <c r="N34" s="80">
        <f t="shared" ca="1" si="15"/>
        <v>0</v>
      </c>
      <c r="O34" s="81">
        <f t="shared" ca="1" si="2"/>
        <v>-3333.3333333333335</v>
      </c>
      <c r="P34" s="79">
        <f t="shared" ca="1" si="3"/>
        <v>462251.29437748401</v>
      </c>
      <c r="Q34" s="35"/>
      <c r="R34">
        <f t="shared" ca="1" si="16"/>
        <v>151</v>
      </c>
      <c r="S34" s="78">
        <f t="shared" ca="1" si="33"/>
        <v>67.499999999999858</v>
      </c>
      <c r="T34" s="55">
        <f t="shared" ca="1" si="17"/>
        <v>0</v>
      </c>
      <c r="U34" s="78">
        <f t="shared" ca="1" si="18"/>
        <v>1</v>
      </c>
      <c r="V34" s="79">
        <f t="shared" ca="1" si="34"/>
        <v>363272.34290664148</v>
      </c>
      <c r="W34" s="79">
        <f t="shared" ca="1" si="4"/>
        <v>2365.503848365684</v>
      </c>
      <c r="X34" s="80">
        <f t="shared" ca="1" si="35"/>
        <v>-20</v>
      </c>
      <c r="Y34" s="80">
        <f t="shared" ca="1" si="36"/>
        <v>-151.36347621110062</v>
      </c>
      <c r="Z34" s="80">
        <f t="shared" ca="1" si="20"/>
        <v>0</v>
      </c>
      <c r="AA34" s="80">
        <f t="shared" ca="1" si="37"/>
        <v>0</v>
      </c>
      <c r="AB34" s="81">
        <f t="shared" ca="1" si="21"/>
        <v>-2943.1740356977334</v>
      </c>
      <c r="AC34" s="79">
        <f t="shared" ca="1" si="5"/>
        <v>362523.30924309837</v>
      </c>
      <c r="AD34" s="35"/>
      <c r="AE34" s="55">
        <f t="shared" ca="1" si="38"/>
        <v>2.7282345997765578E-3</v>
      </c>
      <c r="AF34" s="78">
        <f t="shared" ca="1" si="39"/>
        <v>0.9242779653291685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22"/>
        <v>95</v>
      </c>
      <c r="AN34" s="66">
        <f t="shared" si="23"/>
        <v>0.33862400000000004</v>
      </c>
      <c r="AO34" s="67">
        <f t="shared" si="40"/>
        <v>1.1930558258323738E-2</v>
      </c>
      <c r="AP34" s="68">
        <f t="shared" ca="1" si="24"/>
        <v>5.6069858800218361E-4</v>
      </c>
      <c r="AR34" s="69">
        <f t="shared" si="25"/>
        <v>3</v>
      </c>
      <c r="AS34" s="70">
        <f t="shared" si="41"/>
        <v>31</v>
      </c>
      <c r="AT34" s="71">
        <f t="shared" ca="1" si="42"/>
        <v>0.80111813324133063</v>
      </c>
      <c r="AU34" s="72">
        <f t="shared" ca="1" si="26"/>
        <v>6.5116541199878863E-3</v>
      </c>
      <c r="AV34" s="73">
        <f t="shared" ca="1" si="27"/>
        <v>1.0065116541199879</v>
      </c>
      <c r="AW34" s="74">
        <f ca="1">PRODUCT(AV$4:AV34)</f>
        <v>1.2462798294731579</v>
      </c>
      <c r="AY34" s="75">
        <f t="shared" si="43"/>
        <v>31</v>
      </c>
      <c r="AZ34" s="76">
        <f t="shared" ca="1" si="53"/>
        <v>1.0090370179501076</v>
      </c>
      <c r="BA34" s="76">
        <f t="shared" ca="1" si="53"/>
        <v>1.0090370179501076</v>
      </c>
      <c r="BB34" s="76">
        <f t="shared" ca="1" si="53"/>
        <v>1.0090370179501076</v>
      </c>
      <c r="BC34" s="76">
        <f t="shared" ca="1" si="53"/>
        <v>1.0090370179501076</v>
      </c>
      <c r="BD34" s="76">
        <f t="shared" ca="1" si="53"/>
        <v>1.0090370179501076</v>
      </c>
      <c r="BE34" s="76">
        <f t="shared" ca="1" si="53"/>
        <v>1.0090370179501076</v>
      </c>
      <c r="BF34" s="76">
        <f t="shared" ca="1" si="53"/>
        <v>1.0090370179501076</v>
      </c>
      <c r="BG34" s="76">
        <f t="shared" ca="1" si="53"/>
        <v>1.0090370179501076</v>
      </c>
      <c r="BH34" s="76">
        <f t="shared" ca="1" si="53"/>
        <v>1.0090370179501076</v>
      </c>
      <c r="BI34" s="76">
        <f t="shared" ca="1" si="53"/>
        <v>1.0090370179501076</v>
      </c>
      <c r="BJ34" s="76">
        <f t="shared" ca="1" si="53"/>
        <v>1.0090370179501076</v>
      </c>
      <c r="BK34" s="76">
        <f t="shared" ca="1" si="53"/>
        <v>1.0090370179501076</v>
      </c>
      <c r="BL34" s="76">
        <f t="shared" ca="1" si="7"/>
        <v>0.11399999999999988</v>
      </c>
      <c r="BM34" s="77">
        <f t="shared" ca="1" si="29"/>
        <v>23.703719224848278</v>
      </c>
      <c r="BO34" s="70">
        <f t="shared" si="44"/>
        <v>31</v>
      </c>
      <c r="BP34" s="171">
        <f t="shared" ca="1" si="49"/>
        <v>8.1000000000000003E-2</v>
      </c>
      <c r="BQ34" s="172">
        <f t="shared" ca="1" si="30"/>
        <v>6.5116541199878863E-3</v>
      </c>
      <c r="BR34" s="172">
        <f t="shared" ca="1" si="48"/>
        <v>0.80238801619916467</v>
      </c>
    </row>
    <row r="35" spans="2:70">
      <c r="B35" s="113" t="s">
        <v>67</v>
      </c>
      <c r="C35" s="115">
        <f>C16+C17+C18*(1+C20)</f>
        <v>1.7500000000000002E-2</v>
      </c>
      <c r="E35">
        <f t="shared" si="31"/>
        <v>32</v>
      </c>
      <c r="F35" s="64">
        <f t="shared" si="32"/>
        <v>57.583333333333407</v>
      </c>
      <c r="G35" s="55">
        <f t="shared" si="0"/>
        <v>0</v>
      </c>
      <c r="H35" s="78">
        <f t="shared" si="47"/>
        <v>1</v>
      </c>
      <c r="I35" s="79">
        <f t="shared" ca="1" si="11"/>
        <v>462251.29437748401</v>
      </c>
      <c r="J35" s="79">
        <f t="shared" ca="1" si="12"/>
        <v>3010.0205455028772</v>
      </c>
      <c r="K35" s="80">
        <f t="shared" ca="1" si="1"/>
        <v>-20</v>
      </c>
      <c r="L35" s="80">
        <f t="shared" ca="1" si="13"/>
        <v>-385.20941198123671</v>
      </c>
      <c r="M35" s="80">
        <f t="shared" ca="1" si="52"/>
        <v>0</v>
      </c>
      <c r="N35" s="80">
        <f t="shared" ca="1" si="15"/>
        <v>0</v>
      </c>
      <c r="O35" s="81">
        <f t="shared" ca="1" si="2"/>
        <v>-3333.3333333333335</v>
      </c>
      <c r="P35" s="79">
        <f t="shared" ca="1" si="3"/>
        <v>461522.77217767236</v>
      </c>
      <c r="Q35" s="35"/>
      <c r="R35">
        <f t="shared" ca="1" si="16"/>
        <v>152</v>
      </c>
      <c r="S35" s="78">
        <f t="shared" ca="1" si="33"/>
        <v>67.583333333333186</v>
      </c>
      <c r="T35" s="55">
        <f t="shared" ca="1" si="17"/>
        <v>0</v>
      </c>
      <c r="U35" s="78">
        <f t="shared" ca="1" si="18"/>
        <v>1</v>
      </c>
      <c r="V35" s="79">
        <f t="shared" ca="1" si="34"/>
        <v>361438.57758425624</v>
      </c>
      <c r="W35" s="79">
        <f t="shared" ca="1" si="4"/>
        <v>2353.5630028490837</v>
      </c>
      <c r="X35" s="80">
        <f t="shared" ca="1" si="35"/>
        <v>-20</v>
      </c>
      <c r="Y35" s="80">
        <f t="shared" ca="1" si="36"/>
        <v>-150.59940732677344</v>
      </c>
      <c r="Z35" s="80">
        <f t="shared" ca="1" si="20"/>
        <v>0</v>
      </c>
      <c r="AA35" s="80">
        <f t="shared" ca="1" si="37"/>
        <v>0</v>
      </c>
      <c r="AB35" s="81">
        <f t="shared" ca="1" si="21"/>
        <v>-2943.1740356977334</v>
      </c>
      <c r="AC35" s="79">
        <f t="shared" ca="1" si="5"/>
        <v>360678.36714408081</v>
      </c>
      <c r="AD35" s="35"/>
      <c r="AE35" s="55">
        <f t="shared" ca="1" si="38"/>
        <v>2.9921707961534372E-3</v>
      </c>
      <c r="AF35" s="78">
        <f t="shared" ca="1" si="39"/>
        <v>0.92151236779378243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22"/>
        <v>96</v>
      </c>
      <c r="AN35" s="66">
        <f t="shared" si="23"/>
        <v>0.36477100000000007</v>
      </c>
      <c r="AO35" s="67">
        <f t="shared" si="40"/>
        <v>7.5786365918767288E-3</v>
      </c>
      <c r="AP35" s="68">
        <f t="shared" ca="1" si="24"/>
        <v>3.1972352186538516E-4</v>
      </c>
      <c r="AR35" s="69">
        <f t="shared" si="25"/>
        <v>3</v>
      </c>
      <c r="AS35" s="70">
        <f t="shared" si="41"/>
        <v>32</v>
      </c>
      <c r="AT35" s="71">
        <f t="shared" ca="1" si="42"/>
        <v>0.79590152904841271</v>
      </c>
      <c r="AU35" s="72">
        <f t="shared" ca="1" si="26"/>
        <v>6.5116541199878863E-3</v>
      </c>
      <c r="AV35" s="73">
        <f t="shared" ca="1" si="27"/>
        <v>1.0065116541199879</v>
      </c>
      <c r="AW35" s="74">
        <f ca="1">PRODUCT(AV$4:AV35)</f>
        <v>1.2543951726594045</v>
      </c>
      <c r="AY35" s="75">
        <f t="shared" si="43"/>
        <v>32</v>
      </c>
      <c r="AZ35" s="76">
        <f t="shared" ref="AZ35:BK44" ca="1" si="54">OFFSET($AV$3,($AY35*12-12)+AZ$3,0)</f>
        <v>1.0090370179501076</v>
      </c>
      <c r="BA35" s="76">
        <f t="shared" ca="1" si="54"/>
        <v>1.0090370179501076</v>
      </c>
      <c r="BB35" s="76">
        <f t="shared" ca="1" si="54"/>
        <v>1.0090370179501076</v>
      </c>
      <c r="BC35" s="76">
        <f t="shared" ca="1" si="54"/>
        <v>1.0090370179501076</v>
      </c>
      <c r="BD35" s="76">
        <f t="shared" ca="1" si="54"/>
        <v>1.0090370179501076</v>
      </c>
      <c r="BE35" s="76">
        <f t="shared" ca="1" si="54"/>
        <v>1.0090370179501076</v>
      </c>
      <c r="BF35" s="76">
        <f t="shared" ca="1" si="54"/>
        <v>1.0090370179501076</v>
      </c>
      <c r="BG35" s="76">
        <f t="shared" ca="1" si="54"/>
        <v>1.0090370179501076</v>
      </c>
      <c r="BH35" s="76">
        <f t="shared" ca="1" si="54"/>
        <v>1.0090370179501076</v>
      </c>
      <c r="BI35" s="76">
        <f t="shared" ca="1" si="54"/>
        <v>1.0090370179501076</v>
      </c>
      <c r="BJ35" s="76">
        <f t="shared" ca="1" si="54"/>
        <v>1.0090370179501076</v>
      </c>
      <c r="BK35" s="76">
        <f t="shared" ca="1" si="54"/>
        <v>1.0090370179501076</v>
      </c>
      <c r="BL35" s="76">
        <f t="shared" ca="1" si="7"/>
        <v>0.11399999999999988</v>
      </c>
      <c r="BM35" s="77">
        <f t="shared" ca="1" si="29"/>
        <v>26.405943216480978</v>
      </c>
      <c r="BO35" s="70">
        <f t="shared" si="44"/>
        <v>32</v>
      </c>
      <c r="BP35" s="171">
        <f t="shared" ca="1" si="49"/>
        <v>8.1000000000000003E-2</v>
      </c>
      <c r="BQ35" s="172">
        <f t="shared" ca="1" si="30"/>
        <v>6.5116541199878863E-3</v>
      </c>
      <c r="BR35" s="172">
        <f t="shared" ca="1" si="48"/>
        <v>0.79719694542504593</v>
      </c>
    </row>
    <row r="36" spans="2:70">
      <c r="B36" s="65" t="s">
        <v>68</v>
      </c>
      <c r="C36" s="116">
        <f ca="1">OFFSET($S$4,MATCH(100,S4:S784,1),0)</f>
        <v>100.08333333333134</v>
      </c>
      <c r="E36">
        <f t="shared" si="31"/>
        <v>33</v>
      </c>
      <c r="F36" s="64">
        <f t="shared" si="32"/>
        <v>57.666666666666742</v>
      </c>
      <c r="G36" s="55">
        <f t="shared" si="0"/>
        <v>0</v>
      </c>
      <c r="H36" s="78">
        <f t="shared" si="47"/>
        <v>1</v>
      </c>
      <c r="I36" s="79">
        <f t="shared" ca="1" si="11"/>
        <v>461522.77217767236</v>
      </c>
      <c r="J36" s="79">
        <f t="shared" ca="1" si="12"/>
        <v>3005.2766609189707</v>
      </c>
      <c r="K36" s="80">
        <f t="shared" ca="1" si="1"/>
        <v>-20</v>
      </c>
      <c r="L36" s="80">
        <f t="shared" ca="1" si="13"/>
        <v>-384.60231014806033</v>
      </c>
      <c r="M36" s="80">
        <f t="shared" ca="1" si="52"/>
        <v>0</v>
      </c>
      <c r="N36" s="80">
        <f t="shared" ca="1" si="15"/>
        <v>0</v>
      </c>
      <c r="O36" s="81">
        <f t="shared" ca="1" si="2"/>
        <v>-3333.3333333333335</v>
      </c>
      <c r="P36" s="79">
        <f t="shared" ca="1" si="3"/>
        <v>460790.11319510994</v>
      </c>
      <c r="Q36" s="35"/>
      <c r="R36">
        <f t="shared" ca="1" si="16"/>
        <v>153</v>
      </c>
      <c r="S36" s="78">
        <f t="shared" ca="1" si="33"/>
        <v>67.666666666666515</v>
      </c>
      <c r="T36" s="55">
        <f t="shared" ca="1" si="17"/>
        <v>0</v>
      </c>
      <c r="U36" s="78">
        <f t="shared" ca="1" si="18"/>
        <v>1</v>
      </c>
      <c r="V36" s="79">
        <f t="shared" ca="1" si="34"/>
        <v>359599.15586710797</v>
      </c>
      <c r="W36" s="79">
        <f t="shared" ca="1" si="4"/>
        <v>2341.5853248462199</v>
      </c>
      <c r="X36" s="80">
        <f t="shared" ca="1" si="35"/>
        <v>-20</v>
      </c>
      <c r="Y36" s="80">
        <f t="shared" ca="1" si="36"/>
        <v>-149.832981611295</v>
      </c>
      <c r="Z36" s="80">
        <f t="shared" ca="1" si="20"/>
        <v>0</v>
      </c>
      <c r="AA36" s="80">
        <f t="shared" ca="1" si="37"/>
        <v>0</v>
      </c>
      <c r="AB36" s="81">
        <f t="shared" ca="1" si="21"/>
        <v>-2943.1740356977334</v>
      </c>
      <c r="AC36" s="79">
        <f t="shared" ca="1" si="5"/>
        <v>358827.73417464516</v>
      </c>
      <c r="AD36" s="35"/>
      <c r="AE36" s="55">
        <f t="shared" ca="1" si="38"/>
        <v>2.9921707961534372E-3</v>
      </c>
      <c r="AF36" s="78">
        <f t="shared" ca="1" si="39"/>
        <v>0.91875504539857566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22"/>
        <v>97</v>
      </c>
      <c r="AN36" s="66">
        <f t="shared" si="23"/>
        <v>0.39238100000000004</v>
      </c>
      <c r="AO36" s="67">
        <f t="shared" si="40"/>
        <v>4.6049235873195458E-3</v>
      </c>
      <c r="AP36" s="68">
        <f t="shared" ca="1" si="24"/>
        <v>1.7438966484050581E-4</v>
      </c>
      <c r="AR36" s="69">
        <f t="shared" si="25"/>
        <v>3</v>
      </c>
      <c r="AS36" s="70">
        <f t="shared" si="41"/>
        <v>33</v>
      </c>
      <c r="AT36" s="71">
        <f t="shared" ca="1" si="42"/>
        <v>0.79071889357767999</v>
      </c>
      <c r="AU36" s="72">
        <f t="shared" ca="1" si="26"/>
        <v>6.5116541199878863E-3</v>
      </c>
      <c r="AV36" s="73">
        <f t="shared" ca="1" si="27"/>
        <v>1.0065116541199879</v>
      </c>
      <c r="AW36" s="74">
        <f ca="1">PRODUCT(AV$4:AV36)</f>
        <v>1.2625633601535451</v>
      </c>
      <c r="AY36" s="75">
        <f t="shared" si="43"/>
        <v>33</v>
      </c>
      <c r="AZ36" s="76">
        <f t="shared" ca="1" si="54"/>
        <v>1.0090370179501076</v>
      </c>
      <c r="BA36" s="76">
        <f t="shared" ca="1" si="54"/>
        <v>1.0090370179501076</v>
      </c>
      <c r="BB36" s="76">
        <f t="shared" ca="1" si="54"/>
        <v>1.0090370179501076</v>
      </c>
      <c r="BC36" s="76">
        <f t="shared" ca="1" si="54"/>
        <v>1.0090370179501076</v>
      </c>
      <c r="BD36" s="76">
        <f t="shared" ca="1" si="54"/>
        <v>1.0090370179501076</v>
      </c>
      <c r="BE36" s="76">
        <f t="shared" ca="1" si="54"/>
        <v>1.0090370179501076</v>
      </c>
      <c r="BF36" s="76">
        <f t="shared" ca="1" si="54"/>
        <v>1.0090370179501076</v>
      </c>
      <c r="BG36" s="76">
        <f t="shared" ca="1" si="54"/>
        <v>1.0090370179501076</v>
      </c>
      <c r="BH36" s="76">
        <f t="shared" ca="1" si="54"/>
        <v>1.0090370179501076</v>
      </c>
      <c r="BI36" s="76">
        <f t="shared" ca="1" si="54"/>
        <v>1.0090370179501076</v>
      </c>
      <c r="BJ36" s="76">
        <f t="shared" ca="1" si="54"/>
        <v>1.0090370179501076</v>
      </c>
      <c r="BK36" s="76">
        <f t="shared" ca="1" si="54"/>
        <v>1.0090370179501076</v>
      </c>
      <c r="BL36" s="76">
        <f t="shared" ref="BL36:BL67" ca="1" si="55">PRODUCT(AZ36:BK36)-1</f>
        <v>0.11399999999999988</v>
      </c>
      <c r="BM36" s="77">
        <f t="shared" ca="1" si="29"/>
        <v>29.416220743159805</v>
      </c>
      <c r="BO36" s="70">
        <f t="shared" si="44"/>
        <v>33</v>
      </c>
      <c r="BP36" s="171">
        <f t="shared" ca="1" si="49"/>
        <v>8.1000000000000003E-2</v>
      </c>
      <c r="BQ36" s="172">
        <f t="shared" ca="1" si="30"/>
        <v>6.5116541199878863E-3</v>
      </c>
      <c r="BR36" s="172">
        <f t="shared" ca="1" si="48"/>
        <v>0.79203945842241663</v>
      </c>
    </row>
    <row r="37" spans="2:70">
      <c r="B37" s="65" t="s">
        <v>69</v>
      </c>
      <c r="C37" s="117">
        <f ca="1">OFFSET($AC$4,MATCH(100,S4:S784,1),0)</f>
        <v>0</v>
      </c>
      <c r="E37">
        <f t="shared" si="31"/>
        <v>34</v>
      </c>
      <c r="F37" s="64">
        <f t="shared" si="32"/>
        <v>57.750000000000078</v>
      </c>
      <c r="G37" s="55">
        <f t="shared" si="0"/>
        <v>0</v>
      </c>
      <c r="H37" s="78">
        <f t="shared" si="47"/>
        <v>1</v>
      </c>
      <c r="I37" s="79">
        <f t="shared" ca="1" si="11"/>
        <v>460790.11319510994</v>
      </c>
      <c r="J37" s="79">
        <f t="shared" ca="1" si="12"/>
        <v>3000.5058390366221</v>
      </c>
      <c r="K37" s="80">
        <f t="shared" ca="1" si="1"/>
        <v>-20</v>
      </c>
      <c r="L37" s="80">
        <f t="shared" ca="1" si="13"/>
        <v>-383.99176099592495</v>
      </c>
      <c r="M37" s="80">
        <f t="shared" ca="1" si="52"/>
        <v>0</v>
      </c>
      <c r="N37" s="80">
        <f t="shared" ca="1" si="15"/>
        <v>0</v>
      </c>
      <c r="O37" s="81">
        <f t="shared" ca="1" si="2"/>
        <v>-3333.3333333333335</v>
      </c>
      <c r="P37" s="79">
        <f t="shared" ca="1" si="3"/>
        <v>460053.29393981729</v>
      </c>
      <c r="Q37" s="35"/>
      <c r="R37">
        <f t="shared" ca="1" si="16"/>
        <v>154</v>
      </c>
      <c r="S37" s="78">
        <f t="shared" ca="1" si="33"/>
        <v>67.749999999999844</v>
      </c>
      <c r="T37" s="55">
        <f t="shared" ca="1" si="17"/>
        <v>0</v>
      </c>
      <c r="U37" s="78">
        <f t="shared" ca="1" si="18"/>
        <v>1</v>
      </c>
      <c r="V37" s="79">
        <f t="shared" ca="1" si="34"/>
        <v>357754.06030759786</v>
      </c>
      <c r="W37" s="79">
        <f t="shared" ca="1" si="4"/>
        <v>2329.5707007443643</v>
      </c>
      <c r="X37" s="80">
        <f t="shared" ca="1" si="35"/>
        <v>-20</v>
      </c>
      <c r="Y37" s="80">
        <f t="shared" ca="1" si="36"/>
        <v>-149.06419179483245</v>
      </c>
      <c r="Z37" s="80">
        <f t="shared" ca="1" si="20"/>
        <v>0</v>
      </c>
      <c r="AA37" s="80">
        <f t="shared" ca="1" si="37"/>
        <v>0</v>
      </c>
      <c r="AB37" s="81">
        <f t="shared" ca="1" si="21"/>
        <v>-2943.1740356977334</v>
      </c>
      <c r="AC37" s="79">
        <f t="shared" ca="1" si="5"/>
        <v>356971.39278084965</v>
      </c>
      <c r="AD37" s="35"/>
      <c r="AE37" s="55">
        <f t="shared" ca="1" si="38"/>
        <v>2.9921707961534372E-3</v>
      </c>
      <c r="AF37" s="78">
        <f t="shared" ca="1" si="39"/>
        <v>0.91600597338291545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ref="AM37:AM68" si="56">$C$6+E37-1</f>
        <v>98</v>
      </c>
      <c r="AN37" s="66">
        <f t="shared" ref="AN37:AN68" si="57">IF(AM37&gt;$AJ$90,0,VLOOKUP($C$6+E37-1,$AJ$4:$AK$90,2,FALSE))</f>
        <v>0.42142100000000005</v>
      </c>
      <c r="AO37" s="67">
        <f t="shared" si="40"/>
        <v>2.6643120842277553E-3</v>
      </c>
      <c r="AP37" s="68">
        <f t="shared" ref="AP37:AP68" ca="1" si="58">AO37/BM36</f>
        <v>9.0572888594035023E-5</v>
      </c>
      <c r="AR37" s="69">
        <f t="shared" si="25"/>
        <v>3</v>
      </c>
      <c r="AS37" s="70">
        <f t="shared" si="41"/>
        <v>34</v>
      </c>
      <c r="AT37" s="71">
        <f t="shared" ca="1" si="42"/>
        <v>0.78557000563656265</v>
      </c>
      <c r="AU37" s="72">
        <f t="shared" ca="1" si="26"/>
        <v>6.5116541199878863E-3</v>
      </c>
      <c r="AV37" s="73">
        <f t="shared" ca="1" si="27"/>
        <v>1.0065116541199879</v>
      </c>
      <c r="AW37" s="74">
        <f ca="1">PRODUCT(AV$4:AV37)</f>
        <v>1.2707847360594346</v>
      </c>
      <c r="AY37" s="75">
        <f t="shared" si="43"/>
        <v>34</v>
      </c>
      <c r="AZ37" s="76">
        <f t="shared" ca="1" si="54"/>
        <v>1.0090370179501076</v>
      </c>
      <c r="BA37" s="76">
        <f t="shared" ca="1" si="54"/>
        <v>1.0090370179501076</v>
      </c>
      <c r="BB37" s="76">
        <f t="shared" ca="1" si="54"/>
        <v>1.0090370179501076</v>
      </c>
      <c r="BC37" s="76">
        <f t="shared" ca="1" si="54"/>
        <v>1.0090370179501076</v>
      </c>
      <c r="BD37" s="76">
        <f t="shared" ca="1" si="54"/>
        <v>1.0090370179501076</v>
      </c>
      <c r="BE37" s="76">
        <f t="shared" ca="1" si="54"/>
        <v>1.0090370179501076</v>
      </c>
      <c r="BF37" s="76">
        <f t="shared" ca="1" si="54"/>
        <v>1.0090370179501076</v>
      </c>
      <c r="BG37" s="76">
        <f t="shared" ca="1" si="54"/>
        <v>1.0090370179501076</v>
      </c>
      <c r="BH37" s="76">
        <f t="shared" ca="1" si="54"/>
        <v>1.0090370179501076</v>
      </c>
      <c r="BI37" s="76">
        <f t="shared" ca="1" si="54"/>
        <v>1.0090370179501076</v>
      </c>
      <c r="BJ37" s="76">
        <f t="shared" ca="1" si="54"/>
        <v>1.0090370179501076</v>
      </c>
      <c r="BK37" s="76">
        <f t="shared" ca="1" si="54"/>
        <v>1.0090370179501076</v>
      </c>
      <c r="BL37" s="76">
        <f t="shared" ca="1" si="55"/>
        <v>0.11399999999999988</v>
      </c>
      <c r="BM37" s="77">
        <f t="shared" ref="BM37:BM68" ca="1" si="59">PRODUCT(AZ37:BK37)*BM36</f>
        <v>32.769669907880022</v>
      </c>
      <c r="BO37" s="70">
        <f t="shared" si="44"/>
        <v>34</v>
      </c>
      <c r="BP37" s="171">
        <f t="shared" ca="1" si="49"/>
        <v>8.1000000000000003E-2</v>
      </c>
      <c r="BQ37" s="172">
        <f t="shared" ca="1" si="30"/>
        <v>6.5116541199878863E-3</v>
      </c>
      <c r="BR37" s="172">
        <f t="shared" ca="1" si="48"/>
        <v>0.7869153379201671</v>
      </c>
    </row>
    <row r="38" spans="2:70">
      <c r="B38" s="118" t="s">
        <v>70</v>
      </c>
      <c r="C38" s="119">
        <f ca="1">OFFSET($AC$2,MATCH(100,S4:S784,1)+1,0)*1000</f>
        <v>0</v>
      </c>
      <c r="E38">
        <f t="shared" si="31"/>
        <v>35</v>
      </c>
      <c r="F38" s="64">
        <f t="shared" si="32"/>
        <v>57.833333333333414</v>
      </c>
      <c r="G38" s="55">
        <f t="shared" si="0"/>
        <v>0</v>
      </c>
      <c r="H38" s="78">
        <f t="shared" si="47"/>
        <v>1</v>
      </c>
      <c r="I38" s="79">
        <f t="shared" ca="1" si="11"/>
        <v>460053.29393981729</v>
      </c>
      <c r="J38" s="79">
        <f t="shared" ca="1" si="12"/>
        <v>2995.7079268972093</v>
      </c>
      <c r="K38" s="80">
        <f t="shared" ca="1" si="1"/>
        <v>-20</v>
      </c>
      <c r="L38" s="80">
        <f t="shared" ca="1" si="13"/>
        <v>-383.37774494984774</v>
      </c>
      <c r="M38" s="80">
        <f t="shared" ca="1" si="52"/>
        <v>0</v>
      </c>
      <c r="N38" s="80">
        <f t="shared" ca="1" si="15"/>
        <v>0</v>
      </c>
      <c r="O38" s="81">
        <f t="shared" ca="1" si="2"/>
        <v>-3333.3333333333335</v>
      </c>
      <c r="P38" s="79">
        <f t="shared" ca="1" si="3"/>
        <v>459312.29078843136</v>
      </c>
      <c r="Q38" s="35"/>
      <c r="R38">
        <f t="shared" ca="1" si="16"/>
        <v>155</v>
      </c>
      <c r="S38" s="78">
        <f t="shared" ca="1" si="33"/>
        <v>67.833333333333172</v>
      </c>
      <c r="T38" s="55">
        <f t="shared" ca="1" si="17"/>
        <v>0</v>
      </c>
      <c r="U38" s="78">
        <f t="shared" ca="1" si="18"/>
        <v>1</v>
      </c>
      <c r="V38" s="79">
        <f t="shared" ca="1" si="34"/>
        <v>355903.27340430859</v>
      </c>
      <c r="W38" s="79">
        <f t="shared" ca="1" si="4"/>
        <v>2317.519016580341</v>
      </c>
      <c r="X38" s="80">
        <f t="shared" ca="1" si="35"/>
        <v>-20</v>
      </c>
      <c r="Y38" s="80">
        <f t="shared" ca="1" si="36"/>
        <v>-148.29303058512858</v>
      </c>
      <c r="Z38" s="80">
        <f t="shared" ca="1" si="20"/>
        <v>0</v>
      </c>
      <c r="AA38" s="80">
        <f t="shared" ca="1" si="37"/>
        <v>0</v>
      </c>
      <c r="AB38" s="81">
        <f t="shared" ca="1" si="21"/>
        <v>-2943.1740356977334</v>
      </c>
      <c r="AC38" s="79">
        <f t="shared" ca="1" si="5"/>
        <v>355109.32535460615</v>
      </c>
      <c r="AD38" s="35"/>
      <c r="AE38" s="55">
        <f t="shared" ca="1" si="38"/>
        <v>2.9921707961534372E-3</v>
      </c>
      <c r="AF38" s="78">
        <f t="shared" ca="1" si="39"/>
        <v>0.91326512706025698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56"/>
        <v>99</v>
      </c>
      <c r="AN38" s="66">
        <f t="shared" si="57"/>
        <v>0.45185800000000004</v>
      </c>
      <c r="AO38" s="67">
        <f t="shared" si="40"/>
        <v>1.4604213544727699E-3</v>
      </c>
      <c r="AP38" s="68">
        <f t="shared" ca="1" si="58"/>
        <v>4.4566251615539981E-5</v>
      </c>
      <c r="AR38" s="69">
        <f t="shared" si="25"/>
        <v>3</v>
      </c>
      <c r="AS38" s="70">
        <f t="shared" si="41"/>
        <v>35</v>
      </c>
      <c r="AT38" s="71">
        <f t="shared" ca="1" si="42"/>
        <v>0.7804546454728204</v>
      </c>
      <c r="AU38" s="72">
        <f t="shared" ca="1" si="26"/>
        <v>6.5116541199878863E-3</v>
      </c>
      <c r="AV38" s="73">
        <f t="shared" ca="1" si="27"/>
        <v>1.0065116541199879</v>
      </c>
      <c r="AW38" s="74">
        <f ca="1">PRODUCT(AV$4:AV38)</f>
        <v>1.2790596467216138</v>
      </c>
      <c r="AY38" s="75">
        <f t="shared" si="43"/>
        <v>35</v>
      </c>
      <c r="AZ38" s="76">
        <f t="shared" ca="1" si="54"/>
        <v>1.0090370179501076</v>
      </c>
      <c r="BA38" s="76">
        <f t="shared" ca="1" si="54"/>
        <v>1.0090370179501076</v>
      </c>
      <c r="BB38" s="76">
        <f t="shared" ca="1" si="54"/>
        <v>1.0090370179501076</v>
      </c>
      <c r="BC38" s="76">
        <f t="shared" ca="1" si="54"/>
        <v>1.0090370179501076</v>
      </c>
      <c r="BD38" s="76">
        <f t="shared" ca="1" si="54"/>
        <v>1.0090370179501076</v>
      </c>
      <c r="BE38" s="76">
        <f t="shared" ca="1" si="54"/>
        <v>1.0090370179501076</v>
      </c>
      <c r="BF38" s="76">
        <f t="shared" ca="1" si="54"/>
        <v>1.0090370179501076</v>
      </c>
      <c r="BG38" s="76">
        <f t="shared" ca="1" si="54"/>
        <v>1.0090370179501076</v>
      </c>
      <c r="BH38" s="76">
        <f t="shared" ca="1" si="54"/>
        <v>1.0090370179501076</v>
      </c>
      <c r="BI38" s="76">
        <f t="shared" ca="1" si="54"/>
        <v>1.0090370179501076</v>
      </c>
      <c r="BJ38" s="76">
        <f t="shared" ca="1" si="54"/>
        <v>1.0090370179501076</v>
      </c>
      <c r="BK38" s="76">
        <f t="shared" ca="1" si="54"/>
        <v>1.0090370179501076</v>
      </c>
      <c r="BL38" s="76">
        <f t="shared" ca="1" si="55"/>
        <v>0.11399999999999988</v>
      </c>
      <c r="BM38" s="77">
        <f t="shared" ca="1" si="59"/>
        <v>36.50541227737834</v>
      </c>
      <c r="BO38" s="70">
        <f t="shared" si="44"/>
        <v>35</v>
      </c>
      <c r="BP38" s="171">
        <f t="shared" ca="1" si="49"/>
        <v>8.1000000000000003E-2</v>
      </c>
      <c r="BQ38" s="172">
        <f t="shared" ca="1" si="30"/>
        <v>6.5116541199878863E-3</v>
      </c>
      <c r="BR38" s="172">
        <f t="shared" ca="1" si="48"/>
        <v>0.78182436805282896</v>
      </c>
    </row>
    <row r="39" spans="2:70">
      <c r="B39" s="120" t="str">
        <f>"Life Annuity Payable (per annum) starting at "&amp;ROUND(C6,0)</f>
        <v>Life Annuity Payable (per annum) starting at 65</v>
      </c>
      <c r="C39" s="142">
        <v>35318.088428372801</v>
      </c>
      <c r="E39">
        <f t="shared" si="31"/>
        <v>36</v>
      </c>
      <c r="F39" s="64">
        <f t="shared" si="32"/>
        <v>57.91666666666675</v>
      </c>
      <c r="G39" s="55">
        <f t="shared" si="0"/>
        <v>0</v>
      </c>
      <c r="H39" s="78">
        <f t="shared" si="47"/>
        <v>1</v>
      </c>
      <c r="I39" s="79">
        <f t="shared" ca="1" si="11"/>
        <v>459312.29078843136</v>
      </c>
      <c r="J39" s="79">
        <f t="shared" ca="1" si="12"/>
        <v>2990.8827706735633</v>
      </c>
      <c r="K39" s="80">
        <f t="shared" ca="1" si="1"/>
        <v>-20</v>
      </c>
      <c r="L39" s="80">
        <f t="shared" ca="1" si="13"/>
        <v>-382.76024232369281</v>
      </c>
      <c r="M39" s="80">
        <f t="shared" ca="1" si="52"/>
        <v>0</v>
      </c>
      <c r="N39" s="80">
        <f t="shared" ca="1" si="15"/>
        <v>0</v>
      </c>
      <c r="O39" s="81">
        <f t="shared" ca="1" si="2"/>
        <v>-3333.3333333333335</v>
      </c>
      <c r="P39" s="79">
        <f t="shared" ca="1" si="3"/>
        <v>458567.07998344791</v>
      </c>
      <c r="Q39" s="35"/>
      <c r="R39">
        <f t="shared" ca="1" si="16"/>
        <v>156</v>
      </c>
      <c r="S39" s="78">
        <f t="shared" ca="1" si="33"/>
        <v>67.916666666666501</v>
      </c>
      <c r="T39" s="55">
        <f t="shared" ca="1" si="17"/>
        <v>0</v>
      </c>
      <c r="U39" s="78">
        <f t="shared" ca="1" si="18"/>
        <v>1</v>
      </c>
      <c r="V39" s="79">
        <f t="shared" ca="1" si="34"/>
        <v>354046.77760183834</v>
      </c>
      <c r="W39" s="79">
        <f t="shared" ca="1" si="4"/>
        <v>2305.4301580394454</v>
      </c>
      <c r="X39" s="80">
        <f t="shared" ca="1" si="35"/>
        <v>-20</v>
      </c>
      <c r="Y39" s="80">
        <f t="shared" ca="1" si="36"/>
        <v>-147.51949066743265</v>
      </c>
      <c r="Z39" s="80">
        <f t="shared" ca="1" si="20"/>
        <v>0</v>
      </c>
      <c r="AA39" s="80">
        <f t="shared" ca="1" si="37"/>
        <v>0</v>
      </c>
      <c r="AB39" s="81">
        <f t="shared" ca="1" si="21"/>
        <v>-2943.1740356977334</v>
      </c>
      <c r="AC39" s="79">
        <f t="shared" ca="1" si="5"/>
        <v>353241.51423351263</v>
      </c>
      <c r="AD39" s="35"/>
      <c r="AE39" s="55">
        <f t="shared" ca="1" si="38"/>
        <v>2.9921707961534372E-3</v>
      </c>
      <c r="AF39" s="78">
        <f t="shared" ca="1" si="39"/>
        <v>0.9105324818179219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56"/>
        <v>100</v>
      </c>
      <c r="AN39" s="66">
        <f t="shared" si="57"/>
        <v>0.48362600000000006</v>
      </c>
      <c r="AO39" s="67">
        <f t="shared" si="40"/>
        <v>7.5412361649452187E-4</v>
      </c>
      <c r="AP39" s="68">
        <f t="shared" ca="1" si="58"/>
        <v>2.0657857820217988E-5</v>
      </c>
      <c r="AR39" s="69">
        <f t="shared" si="25"/>
        <v>3</v>
      </c>
      <c r="AS39" s="70">
        <f t="shared" si="41"/>
        <v>36</v>
      </c>
      <c r="AT39" s="71">
        <f t="shared" ca="1" si="42"/>
        <v>0.77537259476516363</v>
      </c>
      <c r="AU39" s="72">
        <f t="shared" ca="1" si="26"/>
        <v>6.5116541199878863E-3</v>
      </c>
      <c r="AV39" s="73">
        <f t="shared" ca="1" si="27"/>
        <v>1.0065116541199879</v>
      </c>
      <c r="AW39" s="74">
        <f ca="1">PRODUCT(AV$4:AV39)</f>
        <v>1.2873884407398988</v>
      </c>
      <c r="AX39" s="112"/>
      <c r="AY39" s="75">
        <f t="shared" si="43"/>
        <v>36</v>
      </c>
      <c r="AZ39" s="76">
        <f t="shared" ca="1" si="54"/>
        <v>1.0090370179501076</v>
      </c>
      <c r="BA39" s="76">
        <f t="shared" ca="1" si="54"/>
        <v>1.0090370179501076</v>
      </c>
      <c r="BB39" s="76">
        <f t="shared" ca="1" si="54"/>
        <v>1.0090370179501076</v>
      </c>
      <c r="BC39" s="76">
        <f t="shared" ca="1" si="54"/>
        <v>1.0090370179501076</v>
      </c>
      <c r="BD39" s="76">
        <f t="shared" ca="1" si="54"/>
        <v>1.0090370179501076</v>
      </c>
      <c r="BE39" s="76">
        <f t="shared" ca="1" si="54"/>
        <v>1.0090370179501076</v>
      </c>
      <c r="BF39" s="76">
        <f t="shared" ca="1" si="54"/>
        <v>1.0090370179501076</v>
      </c>
      <c r="BG39" s="76">
        <f t="shared" ca="1" si="54"/>
        <v>1.0090370179501076</v>
      </c>
      <c r="BH39" s="76">
        <f t="shared" ca="1" si="54"/>
        <v>1.0090370179501076</v>
      </c>
      <c r="BI39" s="76">
        <f t="shared" ca="1" si="54"/>
        <v>1.0090370179501076</v>
      </c>
      <c r="BJ39" s="76">
        <f t="shared" ca="1" si="54"/>
        <v>1.0090370179501076</v>
      </c>
      <c r="BK39" s="76">
        <f t="shared" ca="1" si="54"/>
        <v>1.0090370179501076</v>
      </c>
      <c r="BL39" s="76">
        <f t="shared" ca="1" si="55"/>
        <v>0.11399999999999988</v>
      </c>
      <c r="BM39" s="77">
        <f t="shared" ca="1" si="59"/>
        <v>40.667029276999465</v>
      </c>
      <c r="BO39" s="70">
        <f t="shared" si="44"/>
        <v>36</v>
      </c>
      <c r="BP39" s="171">
        <f t="shared" ca="1" si="49"/>
        <v>8.1000000000000003E-2</v>
      </c>
      <c r="BQ39" s="172">
        <f t="shared" ca="1" si="30"/>
        <v>6.5116541199878863E-3</v>
      </c>
      <c r="BR39" s="172">
        <f t="shared" ca="1" si="48"/>
        <v>0.77676633435148124</v>
      </c>
    </row>
    <row r="40" spans="2:70">
      <c r="B40" s="121" t="str">
        <f>"Reduction in Annuity amount per "&amp;IF($C$7="Annual", "Annum", "Month") &amp;" when transitioning:"</f>
        <v>Reduction in Annuity amount per Month when transitioning:</v>
      </c>
      <c r="C40" s="122">
        <f>C10-C12</f>
        <v>390.15929763560007</v>
      </c>
      <c r="E40">
        <f t="shared" si="31"/>
        <v>37</v>
      </c>
      <c r="F40" s="64">
        <f t="shared" si="32"/>
        <v>58.000000000000085</v>
      </c>
      <c r="G40" s="55">
        <f t="shared" si="0"/>
        <v>0</v>
      </c>
      <c r="H40" s="78">
        <f t="shared" si="47"/>
        <v>1</v>
      </c>
      <c r="I40" s="79">
        <f t="shared" ca="1" si="11"/>
        <v>458567.07998344791</v>
      </c>
      <c r="J40" s="79">
        <f t="shared" ca="1" si="12"/>
        <v>2986.0302156650332</v>
      </c>
      <c r="K40" s="80">
        <f t="shared" ca="1" si="1"/>
        <v>-20</v>
      </c>
      <c r="L40" s="80">
        <f t="shared" ca="1" si="13"/>
        <v>-382.13923331953993</v>
      </c>
      <c r="M40" s="80">
        <f t="shared" ca="1" si="52"/>
        <v>-3439.2530998758593</v>
      </c>
      <c r="N40" s="80">
        <f t="shared" ca="1" si="15"/>
        <v>0</v>
      </c>
      <c r="O40" s="81">
        <f t="shared" ca="1" si="2"/>
        <v>-3333.3333333333335</v>
      </c>
      <c r="P40" s="79">
        <f t="shared" ca="1" si="3"/>
        <v>454378.38453258423</v>
      </c>
      <c r="Q40" s="35"/>
      <c r="R40">
        <f t="shared" ca="1" si="16"/>
        <v>157</v>
      </c>
      <c r="S40" s="78">
        <f t="shared" ca="1" si="33"/>
        <v>67.999999999999829</v>
      </c>
      <c r="T40" s="55">
        <f t="shared" ca="1" si="17"/>
        <v>0</v>
      </c>
      <c r="U40" s="78">
        <f t="shared" ca="1" si="18"/>
        <v>1</v>
      </c>
      <c r="V40" s="79">
        <f t="shared" ca="1" si="34"/>
        <v>352184.5552906341</v>
      </c>
      <c r="W40" s="79">
        <f t="shared" ca="1" si="4"/>
        <v>2293.3040104543593</v>
      </c>
      <c r="X40" s="80">
        <f t="shared" ca="1" si="35"/>
        <v>-20</v>
      </c>
      <c r="Y40" s="80">
        <f t="shared" ca="1" si="36"/>
        <v>-146.7435647044309</v>
      </c>
      <c r="Z40" s="80">
        <f t="shared" ca="1" si="20"/>
        <v>-2641.3841646797555</v>
      </c>
      <c r="AA40" s="80">
        <f t="shared" ca="1" si="37"/>
        <v>0</v>
      </c>
      <c r="AB40" s="81">
        <f t="shared" ca="1" si="21"/>
        <v>-2943.1740356977334</v>
      </c>
      <c r="AC40" s="79">
        <f t="shared" ca="1" si="5"/>
        <v>348726.55753600656</v>
      </c>
      <c r="AD40" s="35"/>
      <c r="AE40" s="55">
        <f t="shared" ca="1" si="38"/>
        <v>2.9921707961534372E-3</v>
      </c>
      <c r="AF40" s="78">
        <f t="shared" ca="1" si="39"/>
        <v>0.9078080131168772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56"/>
        <v>101</v>
      </c>
      <c r="AN40" s="66">
        <f t="shared" si="57"/>
        <v>0.51662600000000003</v>
      </c>
      <c r="AO40" s="67">
        <f t="shared" si="40"/>
        <v>3.6452374899942298E-4</v>
      </c>
      <c r="AP40" s="68">
        <f t="shared" ca="1" si="58"/>
        <v>8.9636188204578553E-6</v>
      </c>
      <c r="AR40" s="69">
        <f t="shared" si="25"/>
        <v>4</v>
      </c>
      <c r="AS40" s="70">
        <f t="shared" si="41"/>
        <v>37</v>
      </c>
      <c r="AT40" s="71">
        <f t="shared" ca="1" si="42"/>
        <v>0.77032363661393533</v>
      </c>
      <c r="AU40" s="72">
        <f t="shared" ca="1" si="26"/>
        <v>6.5116541199878863E-3</v>
      </c>
      <c r="AV40" s="73">
        <f t="shared" ca="1" si="27"/>
        <v>1.0065116541199879</v>
      </c>
      <c r="AW40" s="74">
        <f ca="1">PRODUCT(AV$4:AV40)</f>
        <v>1.2957714689840676</v>
      </c>
      <c r="AY40" s="75">
        <f t="shared" si="43"/>
        <v>37</v>
      </c>
      <c r="AZ40" s="76">
        <f t="shared" ca="1" si="54"/>
        <v>1.0090370179501076</v>
      </c>
      <c r="BA40" s="76">
        <f t="shared" ca="1" si="54"/>
        <v>1.0090370179501076</v>
      </c>
      <c r="BB40" s="76">
        <f t="shared" ca="1" si="54"/>
        <v>1.0090370179501076</v>
      </c>
      <c r="BC40" s="76">
        <f t="shared" ca="1" si="54"/>
        <v>1.0090370179501076</v>
      </c>
      <c r="BD40" s="76">
        <f t="shared" ca="1" si="54"/>
        <v>1.0090370179501076</v>
      </c>
      <c r="BE40" s="76">
        <f t="shared" ca="1" si="54"/>
        <v>1.0090370179501076</v>
      </c>
      <c r="BF40" s="76">
        <f t="shared" ca="1" si="54"/>
        <v>1.0090370179501076</v>
      </c>
      <c r="BG40" s="76">
        <f t="shared" ca="1" si="54"/>
        <v>1.0090370179501076</v>
      </c>
      <c r="BH40" s="76">
        <f t="shared" ca="1" si="54"/>
        <v>1.0090370179501076</v>
      </c>
      <c r="BI40" s="76">
        <f t="shared" ca="1" si="54"/>
        <v>1.0090370179501076</v>
      </c>
      <c r="BJ40" s="76">
        <f t="shared" ca="1" si="54"/>
        <v>1.0090370179501076</v>
      </c>
      <c r="BK40" s="76">
        <f t="shared" ca="1" si="54"/>
        <v>1.0090370179501076</v>
      </c>
      <c r="BL40" s="76">
        <f t="shared" ca="1" si="55"/>
        <v>0.11399999999999988</v>
      </c>
      <c r="BM40" s="77">
        <f t="shared" ca="1" si="59"/>
        <v>45.3030706145774</v>
      </c>
      <c r="BO40" s="70">
        <f t="shared" si="44"/>
        <v>37</v>
      </c>
      <c r="BP40" s="171">
        <f t="shared" ca="1" si="49"/>
        <v>8.1000000000000003E-2</v>
      </c>
      <c r="BQ40" s="172">
        <f t="shared" ca="1" si="30"/>
        <v>6.5116541199878863E-3</v>
      </c>
      <c r="BR40" s="172">
        <f t="shared" ca="1" si="48"/>
        <v>0.77174102373471543</v>
      </c>
    </row>
    <row r="41" spans="2:70">
      <c r="E41">
        <f t="shared" si="31"/>
        <v>38</v>
      </c>
      <c r="F41" s="64">
        <f t="shared" si="32"/>
        <v>58.083333333333421</v>
      </c>
      <c r="G41" s="55">
        <f t="shared" si="0"/>
        <v>0</v>
      </c>
      <c r="H41" s="78">
        <f t="shared" si="47"/>
        <v>1</v>
      </c>
      <c r="I41" s="79">
        <f t="shared" ca="1" si="11"/>
        <v>454378.38453258423</v>
      </c>
      <c r="J41" s="79">
        <f t="shared" ca="1" si="12"/>
        <v>2958.754879675042</v>
      </c>
      <c r="K41" s="80">
        <f t="shared" ca="1" si="1"/>
        <v>-20</v>
      </c>
      <c r="L41" s="80">
        <f t="shared" ca="1" si="13"/>
        <v>-378.64865377715353</v>
      </c>
      <c r="M41" s="80">
        <f t="shared" ca="1" si="52"/>
        <v>0</v>
      </c>
      <c r="N41" s="80">
        <f t="shared" ca="1" si="15"/>
        <v>0</v>
      </c>
      <c r="O41" s="81">
        <f t="shared" ca="1" si="2"/>
        <v>-3333.3333333333335</v>
      </c>
      <c r="P41" s="79">
        <f t="shared" ca="1" si="3"/>
        <v>453605.15742514882</v>
      </c>
      <c r="Q41" s="35"/>
      <c r="R41">
        <f t="shared" ca="1" si="16"/>
        <v>158</v>
      </c>
      <c r="S41" s="78">
        <f t="shared" ca="1" si="33"/>
        <v>68.083333333333158</v>
      </c>
      <c r="T41" s="55">
        <f t="shared" ca="1" si="17"/>
        <v>0</v>
      </c>
      <c r="U41" s="78">
        <f t="shared" ca="1" si="18"/>
        <v>1</v>
      </c>
      <c r="V41" s="79">
        <f t="shared" ca="1" si="34"/>
        <v>347683.1081147042</v>
      </c>
      <c r="W41" s="79">
        <f t="shared" ca="1" si="4"/>
        <v>2263.9921434053072</v>
      </c>
      <c r="X41" s="80">
        <f t="shared" ca="1" si="35"/>
        <v>-20</v>
      </c>
      <c r="Y41" s="80">
        <f t="shared" ca="1" si="36"/>
        <v>-144.86796171446008</v>
      </c>
      <c r="Z41" s="80">
        <f t="shared" ca="1" si="20"/>
        <v>0</v>
      </c>
      <c r="AA41" s="80">
        <f t="shared" ca="1" si="37"/>
        <v>0</v>
      </c>
      <c r="AB41" s="81">
        <f t="shared" ca="1" si="21"/>
        <v>-2943.1740356977334</v>
      </c>
      <c r="AC41" s="79">
        <f t="shared" ca="1" si="5"/>
        <v>346839.05826069735</v>
      </c>
      <c r="AD41" s="35"/>
      <c r="AE41" s="55">
        <f t="shared" ca="1" si="38"/>
        <v>2.9921707961534372E-3</v>
      </c>
      <c r="AF41" s="78">
        <f t="shared" ca="1" si="39"/>
        <v>0.90509169649151477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56"/>
        <v>102</v>
      </c>
      <c r="AN41" s="66">
        <f t="shared" si="57"/>
        <v>0.55073700000000003</v>
      </c>
      <c r="AO41" s="67">
        <f t="shared" si="40"/>
        <v>1.6376703304672775E-4</v>
      </c>
      <c r="AP41" s="68">
        <f t="shared" ca="1" si="58"/>
        <v>3.6149212586493331E-6</v>
      </c>
      <c r="AR41" s="69">
        <f t="shared" si="25"/>
        <v>4</v>
      </c>
      <c r="AS41" s="70">
        <f t="shared" si="41"/>
        <v>38</v>
      </c>
      <c r="AT41" s="71">
        <f t="shared" ca="1" si="42"/>
        <v>0.76530755553185414</v>
      </c>
      <c r="AU41" s="72">
        <f t="shared" ca="1" si="26"/>
        <v>6.5116541199878863E-3</v>
      </c>
      <c r="AV41" s="73">
        <f t="shared" ca="1" si="27"/>
        <v>1.0065116541199879</v>
      </c>
      <c r="AW41" s="74">
        <f ca="1">PRODUCT(AV$4:AV41)</f>
        <v>1.3042090846086405</v>
      </c>
      <c r="AY41" s="75">
        <f t="shared" si="43"/>
        <v>38</v>
      </c>
      <c r="AZ41" s="76">
        <f t="shared" ca="1" si="54"/>
        <v>1.0090370179501076</v>
      </c>
      <c r="BA41" s="76">
        <f t="shared" ca="1" si="54"/>
        <v>1.0090370179501076</v>
      </c>
      <c r="BB41" s="76">
        <f t="shared" ca="1" si="54"/>
        <v>1.0090370179501076</v>
      </c>
      <c r="BC41" s="76">
        <f t="shared" ca="1" si="54"/>
        <v>1.0090370179501076</v>
      </c>
      <c r="BD41" s="76">
        <f t="shared" ca="1" si="54"/>
        <v>1.0090370179501076</v>
      </c>
      <c r="BE41" s="76">
        <f t="shared" ca="1" si="54"/>
        <v>1.0090370179501076</v>
      </c>
      <c r="BF41" s="76">
        <f t="shared" ca="1" si="54"/>
        <v>1.0090370179501076</v>
      </c>
      <c r="BG41" s="76">
        <f t="shared" ca="1" si="54"/>
        <v>1.0090370179501076</v>
      </c>
      <c r="BH41" s="76">
        <f t="shared" ca="1" si="54"/>
        <v>1.0090370179501076</v>
      </c>
      <c r="BI41" s="76">
        <f t="shared" ca="1" si="54"/>
        <v>1.0090370179501076</v>
      </c>
      <c r="BJ41" s="76">
        <f t="shared" ca="1" si="54"/>
        <v>1.0090370179501076</v>
      </c>
      <c r="BK41" s="76">
        <f t="shared" ca="1" si="54"/>
        <v>1.0090370179501076</v>
      </c>
      <c r="BL41" s="76">
        <f t="shared" ca="1" si="55"/>
        <v>0.11399999999999988</v>
      </c>
      <c r="BM41" s="77">
        <f t="shared" ca="1" si="59"/>
        <v>50.46762066463922</v>
      </c>
      <c r="BO41" s="70">
        <f t="shared" si="44"/>
        <v>38</v>
      </c>
      <c r="BP41" s="171">
        <f t="shared" ca="1" si="49"/>
        <v>8.1000000000000003E-2</v>
      </c>
      <c r="BQ41" s="172">
        <f t="shared" ca="1" si="30"/>
        <v>6.5116541199878863E-3</v>
      </c>
      <c r="BR41" s="172">
        <f t="shared" ca="1" si="48"/>
        <v>0.76674822449965885</v>
      </c>
    </row>
    <row r="42" spans="2:70">
      <c r="B42" s="149"/>
      <c r="C42" s="151">
        <f ca="1">OFFSET($AC$2,MATCH(100,S4:S784,1)+1,0)</f>
        <v>0</v>
      </c>
      <c r="E42">
        <f t="shared" si="31"/>
        <v>39</v>
      </c>
      <c r="F42" s="64">
        <f t="shared" si="32"/>
        <v>58.166666666666757</v>
      </c>
      <c r="G42" s="55">
        <f t="shared" si="0"/>
        <v>0</v>
      </c>
      <c r="H42" s="78">
        <f t="shared" si="47"/>
        <v>1</v>
      </c>
      <c r="I42" s="79">
        <f t="shared" ca="1" si="11"/>
        <v>453605.15742514882</v>
      </c>
      <c r="J42" s="79">
        <f t="shared" ca="1" si="12"/>
        <v>2953.719892195224</v>
      </c>
      <c r="K42" s="80">
        <f t="shared" ca="1" si="1"/>
        <v>-20</v>
      </c>
      <c r="L42" s="80">
        <f t="shared" ca="1" si="13"/>
        <v>-378.00429785429071</v>
      </c>
      <c r="M42" s="80">
        <f t="shared" ca="1" si="52"/>
        <v>0</v>
      </c>
      <c r="N42" s="80">
        <f t="shared" ca="1" si="15"/>
        <v>0</v>
      </c>
      <c r="O42" s="81">
        <f t="shared" ca="1" si="2"/>
        <v>-3333.3333333333335</v>
      </c>
      <c r="P42" s="79">
        <f t="shared" ca="1" si="3"/>
        <v>452827.5396861565</v>
      </c>
      <c r="Q42" s="35"/>
      <c r="R42">
        <f t="shared" ca="1" si="16"/>
        <v>159</v>
      </c>
      <c r="S42" s="78">
        <f t="shared" ca="1" si="33"/>
        <v>68.166666666666487</v>
      </c>
      <c r="T42" s="55">
        <f t="shared" ca="1" si="17"/>
        <v>0</v>
      </c>
      <c r="U42" s="78">
        <f t="shared" ca="1" si="18"/>
        <v>1</v>
      </c>
      <c r="V42" s="79">
        <f t="shared" ca="1" si="34"/>
        <v>345801.25655960431</v>
      </c>
      <c r="W42" s="79">
        <f t="shared" ca="1" si="4"/>
        <v>2251.7381769733356</v>
      </c>
      <c r="X42" s="80">
        <f t="shared" ca="1" si="35"/>
        <v>-20</v>
      </c>
      <c r="Y42" s="80">
        <f t="shared" ca="1" si="36"/>
        <v>-144.08385689983513</v>
      </c>
      <c r="Z42" s="80">
        <f t="shared" ca="1" si="20"/>
        <v>0</v>
      </c>
      <c r="AA42" s="80">
        <f t="shared" ca="1" si="37"/>
        <v>0</v>
      </c>
      <c r="AB42" s="81">
        <f t="shared" ca="1" si="21"/>
        <v>-2943.1740356977334</v>
      </c>
      <c r="AC42" s="79">
        <f t="shared" ca="1" si="5"/>
        <v>344945.73684398015</v>
      </c>
      <c r="AD42" s="35"/>
      <c r="AE42" s="55">
        <f t="shared" ca="1" si="38"/>
        <v>2.9921707961534372E-3</v>
      </c>
      <c r="AF42" s="78">
        <f t="shared" ca="1" si="39"/>
        <v>0.90238350754943186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56"/>
        <v>103</v>
      </c>
      <c r="AN42" s="66">
        <f t="shared" si="57"/>
        <v>0.58580500000000002</v>
      </c>
      <c r="AO42" s="67">
        <f t="shared" si="40"/>
        <v>6.7831486252789398E-5</v>
      </c>
      <c r="AP42" s="68">
        <f t="shared" ca="1" si="58"/>
        <v>1.3440595248889233E-6</v>
      </c>
      <c r="AR42" s="69">
        <f t="shared" si="25"/>
        <v>4</v>
      </c>
      <c r="AS42" s="70">
        <f t="shared" si="41"/>
        <v>39</v>
      </c>
      <c r="AT42" s="71">
        <f t="shared" ca="1" si="42"/>
        <v>0.7603241374348173</v>
      </c>
      <c r="AU42" s="72">
        <f t="shared" ca="1" si="26"/>
        <v>6.5116541199878863E-3</v>
      </c>
      <c r="AV42" s="73">
        <f t="shared" ca="1" si="27"/>
        <v>1.0065116541199879</v>
      </c>
      <c r="AW42" s="74">
        <f ca="1">PRODUCT(AV$4:AV42)</f>
        <v>1.3127016430677581</v>
      </c>
      <c r="AY42" s="75">
        <f t="shared" si="43"/>
        <v>39</v>
      </c>
      <c r="AZ42" s="76">
        <f t="shared" ca="1" si="54"/>
        <v>1.0090370179501076</v>
      </c>
      <c r="BA42" s="76">
        <f t="shared" ca="1" si="54"/>
        <v>1.0090370179501076</v>
      </c>
      <c r="BB42" s="76">
        <f t="shared" ca="1" si="54"/>
        <v>1.0090370179501076</v>
      </c>
      <c r="BC42" s="76">
        <f t="shared" ca="1" si="54"/>
        <v>1.0090370179501076</v>
      </c>
      <c r="BD42" s="76">
        <f t="shared" ca="1" si="54"/>
        <v>1.0090370179501076</v>
      </c>
      <c r="BE42" s="76">
        <f t="shared" ca="1" si="54"/>
        <v>1.0090370179501076</v>
      </c>
      <c r="BF42" s="76">
        <f t="shared" ca="1" si="54"/>
        <v>1.0090370179501076</v>
      </c>
      <c r="BG42" s="76">
        <f t="shared" ca="1" si="54"/>
        <v>1.0090370179501076</v>
      </c>
      <c r="BH42" s="76">
        <f t="shared" ca="1" si="54"/>
        <v>1.0090370179501076</v>
      </c>
      <c r="BI42" s="76">
        <f t="shared" ca="1" si="54"/>
        <v>1.0090370179501076</v>
      </c>
      <c r="BJ42" s="76">
        <f t="shared" ca="1" si="54"/>
        <v>1.0090370179501076</v>
      </c>
      <c r="BK42" s="76">
        <f t="shared" ca="1" si="54"/>
        <v>1.0090370179501076</v>
      </c>
      <c r="BL42" s="76">
        <f t="shared" ca="1" si="55"/>
        <v>0.11399999999999988</v>
      </c>
      <c r="BM42" s="77">
        <f t="shared" ca="1" si="59"/>
        <v>56.220929420408083</v>
      </c>
      <c r="BO42" s="70">
        <f t="shared" si="44"/>
        <v>39</v>
      </c>
      <c r="BP42" s="171">
        <f t="shared" ca="1" si="49"/>
        <v>8.1000000000000003E-2</v>
      </c>
      <c r="BQ42" s="172">
        <f t="shared" ca="1" si="30"/>
        <v>6.5116541199878863E-3</v>
      </c>
      <c r="BR42" s="172">
        <f t="shared" ca="1" si="48"/>
        <v>0.76178772631305625</v>
      </c>
    </row>
    <row r="43" spans="2:70">
      <c r="B43" s="149"/>
      <c r="C43" s="151"/>
      <c r="E43">
        <f t="shared" si="31"/>
        <v>40</v>
      </c>
      <c r="F43" s="64">
        <f t="shared" si="32"/>
        <v>58.250000000000092</v>
      </c>
      <c r="G43" s="55">
        <f t="shared" si="0"/>
        <v>0</v>
      </c>
      <c r="H43" s="78">
        <f t="shared" si="47"/>
        <v>1</v>
      </c>
      <c r="I43" s="79">
        <f t="shared" ca="1" si="11"/>
        <v>452827.5396861565</v>
      </c>
      <c r="J43" s="79">
        <f t="shared" ca="1" si="12"/>
        <v>2948.656314441339</v>
      </c>
      <c r="K43" s="80">
        <f t="shared" ca="1" si="1"/>
        <v>-20</v>
      </c>
      <c r="L43" s="80">
        <f t="shared" ca="1" si="13"/>
        <v>-377.35628307179712</v>
      </c>
      <c r="M43" s="80">
        <f t="shared" ca="1" si="52"/>
        <v>0</v>
      </c>
      <c r="N43" s="80">
        <f t="shared" ca="1" si="15"/>
        <v>0</v>
      </c>
      <c r="O43" s="81">
        <f t="shared" ca="1" si="2"/>
        <v>-3333.3333333333335</v>
      </c>
      <c r="P43" s="79">
        <f t="shared" ca="1" si="3"/>
        <v>452045.50638419273</v>
      </c>
      <c r="Q43" s="35"/>
      <c r="R43">
        <f t="shared" ca="1" si="16"/>
        <v>160</v>
      </c>
      <c r="S43" s="78">
        <f t="shared" ca="1" si="33"/>
        <v>68.249999999999815</v>
      </c>
      <c r="T43" s="55">
        <f t="shared" ca="1" si="17"/>
        <v>0</v>
      </c>
      <c r="U43" s="78">
        <f t="shared" ca="1" si="18"/>
        <v>1</v>
      </c>
      <c r="V43" s="79">
        <f t="shared" ca="1" si="34"/>
        <v>343913.60028393794</v>
      </c>
      <c r="W43" s="79">
        <f t="shared" ca="1" si="4"/>
        <v>2239.4464122087716</v>
      </c>
      <c r="X43" s="80">
        <f t="shared" ca="1" si="35"/>
        <v>-20</v>
      </c>
      <c r="Y43" s="80">
        <f t="shared" ca="1" si="36"/>
        <v>-143.29733345164081</v>
      </c>
      <c r="Z43" s="80">
        <f t="shared" ca="1" si="20"/>
        <v>0</v>
      </c>
      <c r="AA43" s="80">
        <f t="shared" ca="1" si="37"/>
        <v>0</v>
      </c>
      <c r="AB43" s="81">
        <f t="shared" ca="1" si="21"/>
        <v>-2943.1740356977334</v>
      </c>
      <c r="AC43" s="79">
        <f t="shared" ca="1" si="5"/>
        <v>343046.57532699738</v>
      </c>
      <c r="AD43" s="35"/>
      <c r="AE43" s="55">
        <f t="shared" ca="1" si="38"/>
        <v>2.9921707961534372E-3</v>
      </c>
      <c r="AF43" s="78">
        <f t="shared" ca="1" si="39"/>
        <v>0.89968342197121198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56"/>
        <v>104</v>
      </c>
      <c r="AN43" s="66">
        <f t="shared" si="57"/>
        <v>0.62164300000000006</v>
      </c>
      <c r="AO43" s="67">
        <f t="shared" si="40"/>
        <v>2.5664517644146633E-5</v>
      </c>
      <c r="AP43" s="68">
        <f t="shared" ca="1" si="58"/>
        <v>4.5649401226068072E-7</v>
      </c>
      <c r="AR43" s="69">
        <f t="shared" si="25"/>
        <v>4</v>
      </c>
      <c r="AS43" s="70">
        <f t="shared" si="41"/>
        <v>40</v>
      </c>
      <c r="AT43" s="71">
        <f t="shared" ca="1" si="42"/>
        <v>0.75537316963276369</v>
      </c>
      <c r="AU43" s="72">
        <f t="shared" ca="1" si="26"/>
        <v>6.5116541199878863E-3</v>
      </c>
      <c r="AV43" s="73">
        <f t="shared" ca="1" si="27"/>
        <v>1.0065116541199879</v>
      </c>
      <c r="AW43" s="74">
        <f ca="1">PRODUCT(AV$4:AV43)</f>
        <v>1.3212495021301551</v>
      </c>
      <c r="AY43" s="75">
        <f t="shared" si="43"/>
        <v>40</v>
      </c>
      <c r="AZ43" s="76">
        <f t="shared" ca="1" si="54"/>
        <v>1.0090370179501076</v>
      </c>
      <c r="BA43" s="76">
        <f t="shared" ca="1" si="54"/>
        <v>1.0090370179501076</v>
      </c>
      <c r="BB43" s="76">
        <f t="shared" ca="1" si="54"/>
        <v>1.0090370179501076</v>
      </c>
      <c r="BC43" s="76">
        <f t="shared" ca="1" si="54"/>
        <v>1.0090370179501076</v>
      </c>
      <c r="BD43" s="76">
        <f t="shared" ca="1" si="54"/>
        <v>1.0090370179501076</v>
      </c>
      <c r="BE43" s="76">
        <f t="shared" ca="1" si="54"/>
        <v>1.0090370179501076</v>
      </c>
      <c r="BF43" s="76">
        <f t="shared" ca="1" si="54"/>
        <v>1.0090370179501076</v>
      </c>
      <c r="BG43" s="76">
        <f t="shared" ca="1" si="54"/>
        <v>1.0090370179501076</v>
      </c>
      <c r="BH43" s="76">
        <f t="shared" ca="1" si="54"/>
        <v>1.0090370179501076</v>
      </c>
      <c r="BI43" s="76">
        <f t="shared" ca="1" si="54"/>
        <v>1.0090370179501076</v>
      </c>
      <c r="BJ43" s="76">
        <f t="shared" ca="1" si="54"/>
        <v>1.0090370179501076</v>
      </c>
      <c r="BK43" s="76">
        <f t="shared" ca="1" si="54"/>
        <v>1.0090370179501076</v>
      </c>
      <c r="BL43" s="76">
        <f t="shared" ca="1" si="55"/>
        <v>0.11399999999999988</v>
      </c>
      <c r="BM43" s="77">
        <f t="shared" ca="1" si="59"/>
        <v>62.630115374334601</v>
      </c>
      <c r="BO43" s="70">
        <f t="shared" si="44"/>
        <v>40</v>
      </c>
      <c r="BP43" s="171">
        <f t="shared" ca="1" si="49"/>
        <v>8.1000000000000003E-2</v>
      </c>
      <c r="BQ43" s="172">
        <f t="shared" ca="1" si="30"/>
        <v>6.5116541199878863E-3</v>
      </c>
      <c r="BR43" s="172">
        <f t="shared" ca="1" si="48"/>
        <v>0.75685932020240898</v>
      </c>
    </row>
    <row r="44" spans="2:70">
      <c r="E44">
        <f t="shared" si="31"/>
        <v>41</v>
      </c>
      <c r="F44" s="64">
        <f t="shared" si="32"/>
        <v>58.333333333333428</v>
      </c>
      <c r="G44" s="55">
        <f t="shared" si="0"/>
        <v>0</v>
      </c>
      <c r="H44" s="78">
        <f t="shared" si="47"/>
        <v>1</v>
      </c>
      <c r="I44" s="79">
        <f t="shared" ca="1" si="11"/>
        <v>452045.50638419273</v>
      </c>
      <c r="J44" s="79">
        <f t="shared" ca="1" si="12"/>
        <v>2943.563984068639</v>
      </c>
      <c r="K44" s="80">
        <f t="shared" ca="1" si="1"/>
        <v>-20</v>
      </c>
      <c r="L44" s="80">
        <f t="shared" ca="1" si="13"/>
        <v>-376.70458865349394</v>
      </c>
      <c r="M44" s="80">
        <f t="shared" ca="1" si="52"/>
        <v>0</v>
      </c>
      <c r="N44" s="80">
        <f t="shared" ca="1" si="15"/>
        <v>0</v>
      </c>
      <c r="O44" s="81">
        <f t="shared" ca="1" si="2"/>
        <v>-3333.3333333333335</v>
      </c>
      <c r="P44" s="79">
        <f t="shared" ca="1" si="3"/>
        <v>451259.03244627453</v>
      </c>
      <c r="Q44" s="35"/>
      <c r="R44">
        <f t="shared" ca="1" si="16"/>
        <v>161</v>
      </c>
      <c r="S44" s="78">
        <f t="shared" ca="1" si="33"/>
        <v>68.333333333333144</v>
      </c>
      <c r="T44" s="55">
        <f t="shared" ca="1" si="17"/>
        <v>0</v>
      </c>
      <c r="U44" s="78">
        <f t="shared" ca="1" si="18"/>
        <v>1</v>
      </c>
      <c r="V44" s="79">
        <f t="shared" ca="1" si="34"/>
        <v>342020.12138258351</v>
      </c>
      <c r="W44" s="79">
        <f t="shared" ca="1" si="4"/>
        <v>2227.116732519657</v>
      </c>
      <c r="X44" s="80">
        <f t="shared" ca="1" si="35"/>
        <v>-20</v>
      </c>
      <c r="Y44" s="80">
        <f t="shared" ca="1" si="36"/>
        <v>-142.50838390940982</v>
      </c>
      <c r="Z44" s="80">
        <f t="shared" ca="1" si="20"/>
        <v>0</v>
      </c>
      <c r="AA44" s="80">
        <f t="shared" ca="1" si="37"/>
        <v>0</v>
      </c>
      <c r="AB44" s="81">
        <f t="shared" ca="1" si="21"/>
        <v>-2943.1740356977334</v>
      </c>
      <c r="AC44" s="79">
        <f t="shared" ca="1" si="5"/>
        <v>341141.55569549603</v>
      </c>
      <c r="AD44" s="35"/>
      <c r="AE44" s="55">
        <f t="shared" ca="1" si="38"/>
        <v>2.9921707961534372E-3</v>
      </c>
      <c r="AF44" s="78">
        <f t="shared" ca="1" si="39"/>
        <v>0.89699141551020634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56"/>
        <v>105</v>
      </c>
      <c r="AN44" s="66">
        <f t="shared" si="57"/>
        <v>0</v>
      </c>
      <c r="AO44" s="67">
        <f t="shared" si="40"/>
        <v>2.5664517644146633E-5</v>
      </c>
      <c r="AP44" s="68">
        <f t="shared" ca="1" si="58"/>
        <v>4.097791851532143E-7</v>
      </c>
      <c r="AR44" s="69">
        <f t="shared" si="25"/>
        <v>4</v>
      </c>
      <c r="AS44" s="70">
        <f t="shared" si="41"/>
        <v>41</v>
      </c>
      <c r="AT44" s="71">
        <f t="shared" ca="1" si="42"/>
        <v>0.7504544408205962</v>
      </c>
      <c r="AU44" s="72">
        <f t="shared" ca="1" si="26"/>
        <v>6.5116541199878863E-3</v>
      </c>
      <c r="AV44" s="73">
        <f t="shared" ca="1" si="27"/>
        <v>1.0065116541199879</v>
      </c>
      <c r="AW44" s="74">
        <f ca="1">PRODUCT(AV$4:AV44)</f>
        <v>1.3298530218942328</v>
      </c>
      <c r="AY44" s="75">
        <f t="shared" si="43"/>
        <v>41</v>
      </c>
      <c r="AZ44" s="76">
        <f t="shared" ca="1" si="54"/>
        <v>1.0090370179501076</v>
      </c>
      <c r="BA44" s="76">
        <f t="shared" ca="1" si="54"/>
        <v>1.0090370179501076</v>
      </c>
      <c r="BB44" s="76">
        <f t="shared" ca="1" si="54"/>
        <v>1.0090370179501076</v>
      </c>
      <c r="BC44" s="76">
        <f t="shared" ca="1" si="54"/>
        <v>1.0090370179501076</v>
      </c>
      <c r="BD44" s="76">
        <f t="shared" ca="1" si="54"/>
        <v>1.0090370179501076</v>
      </c>
      <c r="BE44" s="76">
        <f t="shared" ca="1" si="54"/>
        <v>1.0090370179501076</v>
      </c>
      <c r="BF44" s="76">
        <f t="shared" ca="1" si="54"/>
        <v>1.0090370179501076</v>
      </c>
      <c r="BG44" s="76">
        <f t="shared" ca="1" si="54"/>
        <v>1.0090370179501076</v>
      </c>
      <c r="BH44" s="76">
        <f t="shared" ca="1" si="54"/>
        <v>1.0090370179501076</v>
      </c>
      <c r="BI44" s="76">
        <f t="shared" ca="1" si="54"/>
        <v>1.0090370179501076</v>
      </c>
      <c r="BJ44" s="76">
        <f t="shared" ca="1" si="54"/>
        <v>1.0090370179501076</v>
      </c>
      <c r="BK44" s="76">
        <f t="shared" ca="1" si="54"/>
        <v>1.0090370179501076</v>
      </c>
      <c r="BL44" s="76">
        <f t="shared" ca="1" si="55"/>
        <v>0.11399999999999988</v>
      </c>
      <c r="BM44" s="77">
        <f t="shared" ca="1" si="59"/>
        <v>69.769948527008737</v>
      </c>
      <c r="BO44" s="70">
        <f t="shared" si="44"/>
        <v>41</v>
      </c>
      <c r="BP44" s="171">
        <f t="shared" ca="1" si="49"/>
        <v>8.1000000000000003E-2</v>
      </c>
      <c r="BQ44" s="172">
        <f t="shared" ca="1" si="30"/>
        <v>6.5116541199878863E-3</v>
      </c>
      <c r="BR44" s="172">
        <f t="shared" ca="1" si="48"/>
        <v>0.75196279854717163</v>
      </c>
    </row>
    <row r="45" spans="2:70">
      <c r="E45">
        <f t="shared" si="31"/>
        <v>42</v>
      </c>
      <c r="F45" s="64">
        <f t="shared" si="32"/>
        <v>58.416666666666764</v>
      </c>
      <c r="G45" s="55">
        <f t="shared" si="0"/>
        <v>0</v>
      </c>
      <c r="H45" s="78">
        <f t="shared" si="47"/>
        <v>1</v>
      </c>
      <c r="I45" s="79">
        <f t="shared" ca="1" si="11"/>
        <v>451259.03244627453</v>
      </c>
      <c r="J45" s="79">
        <f t="shared" ca="1" si="12"/>
        <v>2938.4427378105311</v>
      </c>
      <c r="K45" s="80">
        <f t="shared" ca="1" si="1"/>
        <v>-20</v>
      </c>
      <c r="L45" s="80">
        <f t="shared" ca="1" si="13"/>
        <v>-376.04919370522879</v>
      </c>
      <c r="M45" s="80">
        <f t="shared" ca="1" si="52"/>
        <v>0</v>
      </c>
      <c r="N45" s="80">
        <f t="shared" ca="1" si="15"/>
        <v>0</v>
      </c>
      <c r="O45" s="81">
        <f t="shared" ca="1" si="2"/>
        <v>-3333.3333333333335</v>
      </c>
      <c r="P45" s="79">
        <f t="shared" ca="1" si="3"/>
        <v>450468.09265704651</v>
      </c>
      <c r="Q45" s="35"/>
      <c r="R45">
        <f t="shared" ca="1" si="16"/>
        <v>162</v>
      </c>
      <c r="S45" s="78">
        <f t="shared" ca="1" si="33"/>
        <v>68.416666666666472</v>
      </c>
      <c r="T45" s="55">
        <f t="shared" ca="1" si="17"/>
        <v>0</v>
      </c>
      <c r="U45" s="78">
        <f t="shared" ca="1" si="18"/>
        <v>1</v>
      </c>
      <c r="V45" s="79">
        <f t="shared" ca="1" si="34"/>
        <v>340120.80189518962</v>
      </c>
      <c r="W45" s="79">
        <f t="shared" ca="1" si="4"/>
        <v>2214.7490209543953</v>
      </c>
      <c r="X45" s="80">
        <f t="shared" ca="1" si="35"/>
        <v>-20</v>
      </c>
      <c r="Y45" s="80">
        <f t="shared" ca="1" si="36"/>
        <v>-141.71700078966236</v>
      </c>
      <c r="Z45" s="80">
        <f t="shared" ca="1" si="20"/>
        <v>0</v>
      </c>
      <c r="AA45" s="80">
        <f t="shared" ca="1" si="37"/>
        <v>0</v>
      </c>
      <c r="AB45" s="81">
        <f t="shared" ca="1" si="21"/>
        <v>-2943.1740356977334</v>
      </c>
      <c r="AC45" s="79">
        <f t="shared" ca="1" si="5"/>
        <v>339230.65987965668</v>
      </c>
      <c r="AD45" s="35"/>
      <c r="AE45" s="55">
        <f t="shared" ca="1" si="38"/>
        <v>2.9921707961534372E-3</v>
      </c>
      <c r="AF45" s="78">
        <f t="shared" ca="1" si="39"/>
        <v>0.89430746399231631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56"/>
        <v>106</v>
      </c>
      <c r="AN45" s="66">
        <f t="shared" si="57"/>
        <v>0</v>
      </c>
      <c r="AO45" s="67">
        <f t="shared" si="40"/>
        <v>2.5664517644146633E-5</v>
      </c>
      <c r="AP45" s="68">
        <f t="shared" ca="1" si="58"/>
        <v>3.6784486997595546E-7</v>
      </c>
      <c r="AR45" s="69">
        <f t="shared" si="25"/>
        <v>4</v>
      </c>
      <c r="AS45" s="70">
        <f t="shared" si="41"/>
        <v>42</v>
      </c>
      <c r="AT45" s="71">
        <f t="shared" ca="1" si="42"/>
        <v>0.74556774106916357</v>
      </c>
      <c r="AU45" s="72">
        <f t="shared" ca="1" si="26"/>
        <v>6.5116541199878863E-3</v>
      </c>
      <c r="AV45" s="73">
        <f t="shared" ca="1" si="27"/>
        <v>1.0065116541199879</v>
      </c>
      <c r="AW45" s="74">
        <f ca="1">PRODUCT(AV$4:AV45)</f>
        <v>1.3385125648032288</v>
      </c>
      <c r="AY45" s="75">
        <f t="shared" si="43"/>
        <v>42</v>
      </c>
      <c r="AZ45" s="76">
        <f t="shared" ref="AZ45:BK54" ca="1" si="60">OFFSET($AV$3,($AY45*12-12)+AZ$3,0)</f>
        <v>1.0090370179501076</v>
      </c>
      <c r="BA45" s="76">
        <f t="shared" ca="1" si="60"/>
        <v>1.0090370179501076</v>
      </c>
      <c r="BB45" s="76">
        <f t="shared" ca="1" si="60"/>
        <v>1.0090370179501076</v>
      </c>
      <c r="BC45" s="76">
        <f t="shared" ca="1" si="60"/>
        <v>1.0090370179501076</v>
      </c>
      <c r="BD45" s="76">
        <f t="shared" ca="1" si="60"/>
        <v>1.0090370179501076</v>
      </c>
      <c r="BE45" s="76">
        <f t="shared" ca="1" si="60"/>
        <v>1.0090370179501076</v>
      </c>
      <c r="BF45" s="76">
        <f t="shared" ca="1" si="60"/>
        <v>1.0090370179501076</v>
      </c>
      <c r="BG45" s="76">
        <f t="shared" ca="1" si="60"/>
        <v>1.0090370179501076</v>
      </c>
      <c r="BH45" s="76">
        <f t="shared" ca="1" si="60"/>
        <v>1.0090370179501076</v>
      </c>
      <c r="BI45" s="76">
        <f t="shared" ca="1" si="60"/>
        <v>1.0090370179501076</v>
      </c>
      <c r="BJ45" s="76">
        <f t="shared" ca="1" si="60"/>
        <v>1.0090370179501076</v>
      </c>
      <c r="BK45" s="76">
        <f t="shared" ca="1" si="60"/>
        <v>1.0090370179501076</v>
      </c>
      <c r="BL45" s="76">
        <f t="shared" ca="1" si="55"/>
        <v>0.11399999999999988</v>
      </c>
      <c r="BM45" s="77">
        <f t="shared" ca="1" si="59"/>
        <v>77.723722659087727</v>
      </c>
      <c r="BO45" s="70">
        <f t="shared" si="44"/>
        <v>42</v>
      </c>
      <c r="BP45" s="171">
        <f t="shared" ca="1" si="49"/>
        <v>8.1000000000000003E-2</v>
      </c>
      <c r="BQ45" s="172">
        <f t="shared" ca="1" si="30"/>
        <v>6.5116541199878863E-3</v>
      </c>
      <c r="BR45" s="172">
        <f t="shared" ca="1" si="48"/>
        <v>0.74709795507000554</v>
      </c>
    </row>
    <row r="46" spans="2:70">
      <c r="E46">
        <f t="shared" si="31"/>
        <v>43</v>
      </c>
      <c r="F46" s="64">
        <f t="shared" si="32"/>
        <v>58.500000000000099</v>
      </c>
      <c r="G46" s="55">
        <f t="shared" si="0"/>
        <v>0</v>
      </c>
      <c r="H46" s="78">
        <f t="shared" si="47"/>
        <v>1</v>
      </c>
      <c r="I46" s="79">
        <f t="shared" ca="1" si="11"/>
        <v>450468.09265704651</v>
      </c>
      <c r="J46" s="79">
        <f t="shared" ca="1" si="12"/>
        <v>2933.2924114733419</v>
      </c>
      <c r="K46" s="80">
        <f t="shared" ca="1" si="1"/>
        <v>-20</v>
      </c>
      <c r="L46" s="80">
        <f t="shared" ca="1" si="13"/>
        <v>-375.39007721420546</v>
      </c>
      <c r="M46" s="80">
        <f t="shared" ca="1" si="52"/>
        <v>0</v>
      </c>
      <c r="N46" s="80">
        <f t="shared" ca="1" si="15"/>
        <v>0</v>
      </c>
      <c r="O46" s="81">
        <f t="shared" ca="1" si="2"/>
        <v>-3333.3333333333335</v>
      </c>
      <c r="P46" s="79">
        <f t="shared" ca="1" si="3"/>
        <v>449672.66165797232</v>
      </c>
      <c r="Q46" s="35"/>
      <c r="R46">
        <f t="shared" ca="1" si="16"/>
        <v>163</v>
      </c>
      <c r="S46" s="78">
        <f t="shared" ca="1" si="33"/>
        <v>68.499999999999801</v>
      </c>
      <c r="T46" s="55">
        <f t="shared" ca="1" si="17"/>
        <v>0</v>
      </c>
      <c r="U46" s="78">
        <f t="shared" ca="1" si="18"/>
        <v>1</v>
      </c>
      <c r="V46" s="79">
        <f t="shared" ca="1" si="34"/>
        <v>338215.62380600494</v>
      </c>
      <c r="W46" s="79">
        <f t="shared" ca="1" si="4"/>
        <v>2202.3431602006449</v>
      </c>
      <c r="X46" s="80">
        <f t="shared" ca="1" si="35"/>
        <v>-20</v>
      </c>
      <c r="Y46" s="80">
        <f t="shared" ca="1" si="36"/>
        <v>-140.92317658583539</v>
      </c>
      <c r="Z46" s="80">
        <f t="shared" ca="1" si="20"/>
        <v>0</v>
      </c>
      <c r="AA46" s="80">
        <f t="shared" ca="1" si="37"/>
        <v>0</v>
      </c>
      <c r="AB46" s="81">
        <f t="shared" ca="1" si="21"/>
        <v>-2943.1740356977334</v>
      </c>
      <c r="AC46" s="79">
        <f t="shared" ca="1" si="5"/>
        <v>337313.86975392204</v>
      </c>
      <c r="AD46" s="35"/>
      <c r="AE46" s="55">
        <f t="shared" ca="1" si="38"/>
        <v>2.9921707961534372E-3</v>
      </c>
      <c r="AF46" s="78">
        <f t="shared" ca="1" si="39"/>
        <v>0.89163154331577643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56"/>
        <v>107</v>
      </c>
      <c r="AN46" s="66">
        <f t="shared" si="57"/>
        <v>0</v>
      </c>
      <c r="AO46" s="67">
        <f t="shared" si="40"/>
        <v>2.5664517644146633E-5</v>
      </c>
      <c r="AP46" s="68">
        <f t="shared" ca="1" si="58"/>
        <v>3.3020185814717726E-7</v>
      </c>
      <c r="AR46" s="69">
        <f t="shared" si="25"/>
        <v>4</v>
      </c>
      <c r="AS46" s="70">
        <f t="shared" si="41"/>
        <v>43</v>
      </c>
      <c r="AT46" s="71">
        <f t="shared" ca="1" si="42"/>
        <v>0.74071286181630047</v>
      </c>
      <c r="AU46" s="72">
        <f t="shared" ca="1" si="26"/>
        <v>6.5116541199878863E-3</v>
      </c>
      <c r="AV46" s="73">
        <f t="shared" ca="1" si="27"/>
        <v>1.0065116541199879</v>
      </c>
      <c r="AW46" s="74">
        <f ca="1">PRODUCT(AV$4:AV46)</f>
        <v>1.3472284956604852</v>
      </c>
      <c r="AY46" s="75">
        <f t="shared" si="43"/>
        <v>43</v>
      </c>
      <c r="AZ46" s="76">
        <f t="shared" ca="1" si="60"/>
        <v>1.0090370179501076</v>
      </c>
      <c r="BA46" s="76">
        <f t="shared" ca="1" si="60"/>
        <v>1.0090370179501076</v>
      </c>
      <c r="BB46" s="76">
        <f t="shared" ca="1" si="60"/>
        <v>1.0090370179501076</v>
      </c>
      <c r="BC46" s="76">
        <f t="shared" ca="1" si="60"/>
        <v>1.0090370179501076</v>
      </c>
      <c r="BD46" s="76">
        <f t="shared" ca="1" si="60"/>
        <v>1.0090370179501076</v>
      </c>
      <c r="BE46" s="76">
        <f t="shared" ca="1" si="60"/>
        <v>1.0090370179501076</v>
      </c>
      <c r="BF46" s="76">
        <f t="shared" ca="1" si="60"/>
        <v>1.0090370179501076</v>
      </c>
      <c r="BG46" s="76">
        <f t="shared" ca="1" si="60"/>
        <v>1.0090370179501076</v>
      </c>
      <c r="BH46" s="76">
        <f t="shared" ca="1" si="60"/>
        <v>1.0090370179501076</v>
      </c>
      <c r="BI46" s="76">
        <f t="shared" ca="1" si="60"/>
        <v>1.0090370179501076</v>
      </c>
      <c r="BJ46" s="76">
        <f t="shared" ca="1" si="60"/>
        <v>1.0090370179501076</v>
      </c>
      <c r="BK46" s="76">
        <f t="shared" ca="1" si="60"/>
        <v>1.0090370179501076</v>
      </c>
      <c r="BL46" s="76">
        <f t="shared" ca="1" si="55"/>
        <v>0.11399999999999988</v>
      </c>
      <c r="BM46" s="77">
        <f t="shared" ca="1" si="59"/>
        <v>86.584227042223716</v>
      </c>
      <c r="BO46" s="70">
        <f t="shared" si="44"/>
        <v>43</v>
      </c>
      <c r="BP46" s="171">
        <f t="shared" ca="1" si="49"/>
        <v>8.1000000000000003E-2</v>
      </c>
      <c r="BQ46" s="172">
        <f t="shared" ca="1" si="30"/>
        <v>6.5116541199878863E-3</v>
      </c>
      <c r="BR46" s="172">
        <f t="shared" ca="1" si="48"/>
        <v>0.74226458482808866</v>
      </c>
    </row>
    <row r="47" spans="2:70">
      <c r="B47" s="152"/>
      <c r="E47">
        <f t="shared" si="31"/>
        <v>44</v>
      </c>
      <c r="F47" s="64">
        <f t="shared" si="32"/>
        <v>58.583333333333435</v>
      </c>
      <c r="G47" s="55">
        <f t="shared" si="0"/>
        <v>0</v>
      </c>
      <c r="H47" s="78">
        <f t="shared" si="47"/>
        <v>1</v>
      </c>
      <c r="I47" s="79">
        <f t="shared" ca="1" si="11"/>
        <v>449672.66165797232</v>
      </c>
      <c r="J47" s="79">
        <f t="shared" ca="1" si="12"/>
        <v>2928.1128399310542</v>
      </c>
      <c r="K47" s="80">
        <f t="shared" ca="1" si="1"/>
        <v>-20</v>
      </c>
      <c r="L47" s="80">
        <f t="shared" ca="1" si="13"/>
        <v>-374.72721804831031</v>
      </c>
      <c r="M47" s="80">
        <f t="shared" ca="1" si="52"/>
        <v>0</v>
      </c>
      <c r="N47" s="80">
        <f t="shared" ca="1" si="15"/>
        <v>0</v>
      </c>
      <c r="O47" s="81">
        <f t="shared" ca="1" si="2"/>
        <v>-3333.3333333333335</v>
      </c>
      <c r="P47" s="79">
        <f t="shared" ca="1" si="3"/>
        <v>448872.71394652175</v>
      </c>
      <c r="Q47" s="35"/>
      <c r="R47">
        <f t="shared" ca="1" si="16"/>
        <v>164</v>
      </c>
      <c r="S47" s="78">
        <f t="shared" ca="1" si="33"/>
        <v>68.58333333333313</v>
      </c>
      <c r="T47" s="55">
        <f t="shared" ca="1" si="17"/>
        <v>0</v>
      </c>
      <c r="U47" s="78">
        <f t="shared" ca="1" si="18"/>
        <v>1</v>
      </c>
      <c r="V47" s="79">
        <f t="shared" ca="1" si="34"/>
        <v>336207.90727110236</v>
      </c>
      <c r="W47" s="79">
        <f t="shared" ca="1" si="4"/>
        <v>2189.2696045543789</v>
      </c>
      <c r="X47" s="80">
        <f t="shared" ca="1" si="35"/>
        <v>-20</v>
      </c>
      <c r="Y47" s="80">
        <f t="shared" ca="1" si="36"/>
        <v>-140.08662802962598</v>
      </c>
      <c r="Z47" s="80">
        <f t="shared" ca="1" si="20"/>
        <v>0</v>
      </c>
      <c r="AA47" s="80">
        <f t="shared" ca="1" si="37"/>
        <v>0</v>
      </c>
      <c r="AB47" s="81">
        <f t="shared" ca="1" si="21"/>
        <v>-2943.1740356977334</v>
      </c>
      <c r="AC47" s="79">
        <f t="shared" ca="1" si="5"/>
        <v>335293.91621192941</v>
      </c>
      <c r="AD47" s="35"/>
      <c r="AE47" s="55">
        <f t="shared" ca="1" si="38"/>
        <v>3.2787340871175408E-3</v>
      </c>
      <c r="AF47" s="78">
        <f t="shared" ca="1" si="39"/>
        <v>0.88870812058155779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56"/>
        <v>108</v>
      </c>
      <c r="AN47" s="66">
        <f t="shared" si="57"/>
        <v>0</v>
      </c>
      <c r="AO47" s="67">
        <f t="shared" si="40"/>
        <v>2.5664517644146633E-5</v>
      </c>
      <c r="AP47" s="68">
        <f t="shared" ca="1" si="58"/>
        <v>2.9641100372278034E-7</v>
      </c>
      <c r="AR47" s="69">
        <f t="shared" si="25"/>
        <v>4</v>
      </c>
      <c r="AS47" s="70">
        <f t="shared" si="41"/>
        <v>44</v>
      </c>
      <c r="AT47" s="71">
        <f t="shared" ca="1" si="42"/>
        <v>0.73588959585792635</v>
      </c>
      <c r="AU47" s="72">
        <f t="shared" ca="1" si="26"/>
        <v>6.5116541199878863E-3</v>
      </c>
      <c r="AV47" s="73">
        <f t="shared" ca="1" si="27"/>
        <v>1.0065116541199879</v>
      </c>
      <c r="AW47" s="74">
        <f ca="1">PRODUCT(AV$4:AV47)</f>
        <v>1.3560011816448179</v>
      </c>
      <c r="AY47" s="75">
        <f t="shared" si="43"/>
        <v>44</v>
      </c>
      <c r="AZ47" s="76">
        <f t="shared" ca="1" si="60"/>
        <v>1.0090370179501076</v>
      </c>
      <c r="BA47" s="76">
        <f t="shared" ca="1" si="60"/>
        <v>1.0090370179501076</v>
      </c>
      <c r="BB47" s="76">
        <f t="shared" ca="1" si="60"/>
        <v>1.0090370179501076</v>
      </c>
      <c r="BC47" s="76">
        <f t="shared" ca="1" si="60"/>
        <v>1.0090370179501076</v>
      </c>
      <c r="BD47" s="76">
        <f t="shared" ca="1" si="60"/>
        <v>1.0090370179501076</v>
      </c>
      <c r="BE47" s="76">
        <f t="shared" ca="1" si="60"/>
        <v>1.0090370179501076</v>
      </c>
      <c r="BF47" s="76">
        <f t="shared" ca="1" si="60"/>
        <v>1.0090370179501076</v>
      </c>
      <c r="BG47" s="76">
        <f t="shared" ca="1" si="60"/>
        <v>1.0090370179501076</v>
      </c>
      <c r="BH47" s="76">
        <f t="shared" ca="1" si="60"/>
        <v>1.0090370179501076</v>
      </c>
      <c r="BI47" s="76">
        <f t="shared" ca="1" si="60"/>
        <v>1.0090370179501076</v>
      </c>
      <c r="BJ47" s="76">
        <f t="shared" ca="1" si="60"/>
        <v>1.0090370179501076</v>
      </c>
      <c r="BK47" s="76">
        <f t="shared" ca="1" si="60"/>
        <v>1.0090370179501076</v>
      </c>
      <c r="BL47" s="76">
        <f t="shared" ca="1" si="55"/>
        <v>0.11399999999999988</v>
      </c>
      <c r="BM47" s="77">
        <f t="shared" ca="1" si="59"/>
        <v>96.454828925037205</v>
      </c>
      <c r="BO47" s="70">
        <f t="shared" si="44"/>
        <v>44</v>
      </c>
      <c r="BP47" s="171">
        <f t="shared" ca="1" si="49"/>
        <v>8.1000000000000003E-2</v>
      </c>
      <c r="BQ47" s="172">
        <f t="shared" ca="1" si="30"/>
        <v>6.5116541199878863E-3</v>
      </c>
      <c r="BR47" s="172">
        <f t="shared" ca="1" si="48"/>
        <v>0.73746248420448202</v>
      </c>
    </row>
    <row r="48" spans="2:70">
      <c r="E48">
        <f t="shared" si="31"/>
        <v>45</v>
      </c>
      <c r="F48" s="64">
        <f t="shared" si="32"/>
        <v>58.666666666666771</v>
      </c>
      <c r="G48" s="55">
        <f t="shared" si="0"/>
        <v>0</v>
      </c>
      <c r="H48" s="78">
        <f t="shared" si="47"/>
        <v>1</v>
      </c>
      <c r="I48" s="79">
        <f t="shared" ca="1" si="11"/>
        <v>448872.71394652175</v>
      </c>
      <c r="J48" s="79">
        <f t="shared" ca="1" si="12"/>
        <v>2922.9038571200122</v>
      </c>
      <c r="K48" s="80">
        <f t="shared" ca="1" si="1"/>
        <v>-20</v>
      </c>
      <c r="L48" s="80">
        <f t="shared" ca="1" si="13"/>
        <v>-374.06059495543479</v>
      </c>
      <c r="M48" s="80">
        <f t="shared" ca="1" si="52"/>
        <v>0</v>
      </c>
      <c r="N48" s="80">
        <f t="shared" ca="1" si="15"/>
        <v>0</v>
      </c>
      <c r="O48" s="81">
        <f t="shared" ca="1" si="2"/>
        <v>-3333.3333333333335</v>
      </c>
      <c r="P48" s="79">
        <f t="shared" ca="1" si="3"/>
        <v>448068.223875353</v>
      </c>
      <c r="Q48" s="35"/>
      <c r="R48">
        <f t="shared" ca="1" si="16"/>
        <v>165</v>
      </c>
      <c r="S48" s="78">
        <f t="shared" ca="1" si="33"/>
        <v>68.666666666666458</v>
      </c>
      <c r="T48" s="55">
        <f t="shared" ca="1" si="17"/>
        <v>0</v>
      </c>
      <c r="U48" s="78">
        <f t="shared" ca="1" si="18"/>
        <v>1</v>
      </c>
      <c r="V48" s="79">
        <f t="shared" ca="1" si="34"/>
        <v>334194.5766196422</v>
      </c>
      <c r="W48" s="79">
        <f t="shared" ca="1" si="4"/>
        <v>2176.1594917229004</v>
      </c>
      <c r="X48" s="80">
        <f t="shared" ca="1" si="35"/>
        <v>-20</v>
      </c>
      <c r="Y48" s="80">
        <f t="shared" ca="1" si="36"/>
        <v>-139.24774025818425</v>
      </c>
      <c r="Z48" s="80">
        <f t="shared" ca="1" si="20"/>
        <v>0</v>
      </c>
      <c r="AA48" s="80">
        <f t="shared" ca="1" si="37"/>
        <v>0</v>
      </c>
      <c r="AB48" s="81">
        <f t="shared" ca="1" si="21"/>
        <v>-2943.1740356977334</v>
      </c>
      <c r="AC48" s="79">
        <f t="shared" ca="1" si="5"/>
        <v>333268.3143354092</v>
      </c>
      <c r="AD48" s="35"/>
      <c r="AE48" s="55">
        <f t="shared" ca="1" si="38"/>
        <v>3.2787340871175408E-3</v>
      </c>
      <c r="AF48" s="78">
        <f t="shared" ca="1" si="39"/>
        <v>0.88579428297310892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56"/>
        <v>109</v>
      </c>
      <c r="AN48" s="66">
        <f t="shared" si="57"/>
        <v>0</v>
      </c>
      <c r="AO48" s="67">
        <f t="shared" si="40"/>
        <v>2.5664517644146633E-5</v>
      </c>
      <c r="AP48" s="68">
        <f t="shared" ca="1" si="58"/>
        <v>2.6607810028974901E-7</v>
      </c>
      <c r="AR48" s="69">
        <f t="shared" si="25"/>
        <v>4</v>
      </c>
      <c r="AS48" s="70">
        <f t="shared" si="41"/>
        <v>45</v>
      </c>
      <c r="AT48" s="71">
        <f t="shared" ca="1" si="42"/>
        <v>0.73109773733920191</v>
      </c>
      <c r="AU48" s="72">
        <f t="shared" ca="1" si="26"/>
        <v>6.5116541199878863E-3</v>
      </c>
      <c r="AV48" s="73">
        <f t="shared" ca="1" si="27"/>
        <v>1.0065116541199879</v>
      </c>
      <c r="AW48" s="74">
        <f ca="1">PRODUCT(AV$4:AV48)</f>
        <v>1.3648309923259838</v>
      </c>
      <c r="AY48" s="75">
        <f t="shared" si="43"/>
        <v>45</v>
      </c>
      <c r="AZ48" s="76">
        <f t="shared" ca="1" si="60"/>
        <v>1.0090370179501076</v>
      </c>
      <c r="BA48" s="76">
        <f t="shared" ca="1" si="60"/>
        <v>1.0090370179501076</v>
      </c>
      <c r="BB48" s="76">
        <f t="shared" ca="1" si="60"/>
        <v>1.0090370179501076</v>
      </c>
      <c r="BC48" s="76">
        <f t="shared" ca="1" si="60"/>
        <v>1.0090370179501076</v>
      </c>
      <c r="BD48" s="76">
        <f t="shared" ca="1" si="60"/>
        <v>1.0090370179501076</v>
      </c>
      <c r="BE48" s="76">
        <f t="shared" ca="1" si="60"/>
        <v>1.0090370179501076</v>
      </c>
      <c r="BF48" s="76">
        <f t="shared" ca="1" si="60"/>
        <v>1.0090370179501076</v>
      </c>
      <c r="BG48" s="76">
        <f t="shared" ca="1" si="60"/>
        <v>1.0090370179501076</v>
      </c>
      <c r="BH48" s="76">
        <f t="shared" ca="1" si="60"/>
        <v>1.0090370179501076</v>
      </c>
      <c r="BI48" s="76">
        <f t="shared" ca="1" si="60"/>
        <v>1.0090370179501076</v>
      </c>
      <c r="BJ48" s="76">
        <f t="shared" ca="1" si="60"/>
        <v>1.0090370179501076</v>
      </c>
      <c r="BK48" s="76">
        <f t="shared" ca="1" si="60"/>
        <v>1.0090370179501076</v>
      </c>
      <c r="BL48" s="76">
        <f t="shared" ca="1" si="55"/>
        <v>0.11399999999999988</v>
      </c>
      <c r="BM48" s="77">
        <f t="shared" ca="1" si="59"/>
        <v>107.45067942249143</v>
      </c>
      <c r="BO48" s="70">
        <f t="shared" si="44"/>
        <v>45</v>
      </c>
      <c r="BP48" s="171">
        <f t="shared" ca="1" si="49"/>
        <v>8.1000000000000003E-2</v>
      </c>
      <c r="BQ48" s="172">
        <f t="shared" ca="1" si="30"/>
        <v>6.5116541199878863E-3</v>
      </c>
      <c r="BR48" s="172">
        <f t="shared" ca="1" si="48"/>
        <v>0.73269145089955201</v>
      </c>
    </row>
    <row r="49" spans="5:70">
      <c r="E49">
        <f t="shared" si="31"/>
        <v>46</v>
      </c>
      <c r="F49" s="64">
        <f t="shared" si="32"/>
        <v>58.750000000000107</v>
      </c>
      <c r="G49" s="55">
        <f t="shared" si="0"/>
        <v>0</v>
      </c>
      <c r="H49" s="78">
        <f t="shared" si="47"/>
        <v>1</v>
      </c>
      <c r="I49" s="79">
        <f t="shared" ca="1" si="11"/>
        <v>448068.223875353</v>
      </c>
      <c r="J49" s="79">
        <f t="shared" ca="1" si="12"/>
        <v>2917.6652960335969</v>
      </c>
      <c r="K49" s="80">
        <f t="shared" ca="1" si="1"/>
        <v>-20</v>
      </c>
      <c r="L49" s="80">
        <f t="shared" ca="1" si="13"/>
        <v>-373.39018656279421</v>
      </c>
      <c r="M49" s="80">
        <f t="shared" ca="1" si="52"/>
        <v>0</v>
      </c>
      <c r="N49" s="80">
        <f t="shared" ca="1" si="15"/>
        <v>0</v>
      </c>
      <c r="O49" s="81">
        <f t="shared" ca="1" si="2"/>
        <v>-3333.3333333333335</v>
      </c>
      <c r="P49" s="79">
        <f t="shared" ca="1" si="3"/>
        <v>447259.1656514905</v>
      </c>
      <c r="Q49" s="35"/>
      <c r="R49">
        <f t="shared" ca="1" si="16"/>
        <v>166</v>
      </c>
      <c r="S49" s="78">
        <f t="shared" ca="1" si="33"/>
        <v>68.749999999999787</v>
      </c>
      <c r="T49" s="55">
        <f t="shared" ca="1" si="17"/>
        <v>0</v>
      </c>
      <c r="U49" s="78">
        <f t="shared" ca="1" si="18"/>
        <v>1</v>
      </c>
      <c r="V49" s="79">
        <f t="shared" ca="1" si="34"/>
        <v>332175.61615304148</v>
      </c>
      <c r="W49" s="79">
        <f t="shared" ca="1" si="4"/>
        <v>2163.0127194824672</v>
      </c>
      <c r="X49" s="80">
        <f t="shared" ca="1" si="35"/>
        <v>-20</v>
      </c>
      <c r="Y49" s="80">
        <f t="shared" ca="1" si="36"/>
        <v>-138.40650673043396</v>
      </c>
      <c r="Z49" s="80">
        <f t="shared" ca="1" si="20"/>
        <v>0</v>
      </c>
      <c r="AA49" s="80">
        <f t="shared" ca="1" si="37"/>
        <v>0</v>
      </c>
      <c r="AB49" s="81">
        <f t="shared" ca="1" si="21"/>
        <v>-2943.1740356977334</v>
      </c>
      <c r="AC49" s="79">
        <f t="shared" ca="1" si="5"/>
        <v>331237.04833009583</v>
      </c>
      <c r="AD49" s="35"/>
      <c r="AE49" s="55">
        <f t="shared" ca="1" si="38"/>
        <v>3.2787340871175408E-3</v>
      </c>
      <c r="AF49" s="78">
        <f t="shared" ca="1" si="39"/>
        <v>0.88288999906335119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56"/>
        <v>110</v>
      </c>
      <c r="AN49" s="66">
        <f t="shared" si="57"/>
        <v>0</v>
      </c>
      <c r="AO49" s="67">
        <f t="shared" si="40"/>
        <v>2.5664517644146633E-5</v>
      </c>
      <c r="AP49" s="68">
        <f t="shared" ca="1" si="58"/>
        <v>2.3884928212724329E-7</v>
      </c>
      <c r="AR49" s="69">
        <f t="shared" si="25"/>
        <v>4</v>
      </c>
      <c r="AS49" s="70">
        <f t="shared" si="41"/>
        <v>46</v>
      </c>
      <c r="AT49" s="71">
        <f t="shared" ca="1" si="42"/>
        <v>0.7263370817457433</v>
      </c>
      <c r="AU49" s="72">
        <f t="shared" ca="1" si="26"/>
        <v>6.5116541199878863E-3</v>
      </c>
      <c r="AV49" s="73">
        <f t="shared" ca="1" si="27"/>
        <v>1.0065116541199879</v>
      </c>
      <c r="AW49" s="74">
        <f ca="1">PRODUCT(AV$4:AV49)</f>
        <v>1.3737182996802504</v>
      </c>
      <c r="AY49" s="75">
        <f t="shared" si="43"/>
        <v>46</v>
      </c>
      <c r="AZ49" s="76">
        <f t="shared" ca="1" si="60"/>
        <v>1.0090370179501076</v>
      </c>
      <c r="BA49" s="76">
        <f t="shared" ca="1" si="60"/>
        <v>1.0090370179501076</v>
      </c>
      <c r="BB49" s="76">
        <f t="shared" ca="1" si="60"/>
        <v>1.0090370179501076</v>
      </c>
      <c r="BC49" s="76">
        <f t="shared" ca="1" si="60"/>
        <v>1.0090370179501076</v>
      </c>
      <c r="BD49" s="76">
        <f t="shared" ca="1" si="60"/>
        <v>1.0090370179501076</v>
      </c>
      <c r="BE49" s="76">
        <f t="shared" ca="1" si="60"/>
        <v>1.0090370179501076</v>
      </c>
      <c r="BF49" s="76">
        <f t="shared" ca="1" si="60"/>
        <v>1.0090370179501076</v>
      </c>
      <c r="BG49" s="76">
        <f t="shared" ca="1" si="60"/>
        <v>1.0090370179501076</v>
      </c>
      <c r="BH49" s="76">
        <f t="shared" ca="1" si="60"/>
        <v>1.0090370179501076</v>
      </c>
      <c r="BI49" s="76">
        <f t="shared" ca="1" si="60"/>
        <v>1.0090370179501076</v>
      </c>
      <c r="BJ49" s="76">
        <f t="shared" ca="1" si="60"/>
        <v>1.0090370179501076</v>
      </c>
      <c r="BK49" s="76">
        <f t="shared" ca="1" si="60"/>
        <v>1.0090370179501076</v>
      </c>
      <c r="BL49" s="76">
        <f t="shared" ca="1" si="55"/>
        <v>0.11399999999999988</v>
      </c>
      <c r="BM49" s="77">
        <f t="shared" ca="1" si="59"/>
        <v>119.70005687665544</v>
      </c>
      <c r="BO49" s="70">
        <f t="shared" si="44"/>
        <v>46</v>
      </c>
      <c r="BP49" s="171">
        <f t="shared" ca="1" si="49"/>
        <v>8.1000000000000003E-2</v>
      </c>
      <c r="BQ49" s="172">
        <f t="shared" ca="1" si="30"/>
        <v>6.5116541199878863E-3</v>
      </c>
      <c r="BR49" s="172">
        <f t="shared" ca="1" si="48"/>
        <v>0.7279512839224479</v>
      </c>
    </row>
    <row r="50" spans="5:70">
      <c r="E50">
        <f t="shared" si="31"/>
        <v>47</v>
      </c>
      <c r="F50" s="64">
        <f t="shared" si="32"/>
        <v>58.833333333333442</v>
      </c>
      <c r="G50" s="55">
        <f t="shared" si="0"/>
        <v>0</v>
      </c>
      <c r="H50" s="78">
        <f t="shared" si="47"/>
        <v>1</v>
      </c>
      <c r="I50" s="79">
        <f t="shared" ca="1" si="11"/>
        <v>447259.1656514905</v>
      </c>
      <c r="J50" s="79">
        <f t="shared" ca="1" si="12"/>
        <v>3333.6032325179422</v>
      </c>
      <c r="K50" s="80">
        <f t="shared" ca="1" si="1"/>
        <v>-20</v>
      </c>
      <c r="L50" s="80">
        <f t="shared" ca="1" si="13"/>
        <v>-372.71597137624212</v>
      </c>
      <c r="M50" s="80">
        <f t="shared" ca="1" si="52"/>
        <v>0</v>
      </c>
      <c r="N50" s="80">
        <f t="shared" ca="1" si="15"/>
        <v>0</v>
      </c>
      <c r="O50" s="81">
        <f t="shared" ca="1" si="2"/>
        <v>-3333.3333333333335</v>
      </c>
      <c r="P50" s="79">
        <f t="shared" ca="1" si="3"/>
        <v>446866.71957929892</v>
      </c>
      <c r="Q50" s="35"/>
      <c r="R50">
        <f t="shared" ca="1" si="16"/>
        <v>167</v>
      </c>
      <c r="S50" s="78">
        <f t="shared" ca="1" si="33"/>
        <v>68.833333333333115</v>
      </c>
      <c r="T50" s="55">
        <f t="shared" ca="1" si="17"/>
        <v>0</v>
      </c>
      <c r="U50" s="78">
        <f t="shared" ca="1" si="18"/>
        <v>1</v>
      </c>
      <c r="V50" s="79">
        <f t="shared" ca="1" si="34"/>
        <v>330151.01012881973</v>
      </c>
      <c r="W50" s="79">
        <f t="shared" ca="1" si="4"/>
        <v>2460.7488434168649</v>
      </c>
      <c r="X50" s="80">
        <f t="shared" ca="1" si="35"/>
        <v>-20</v>
      </c>
      <c r="Y50" s="80">
        <f t="shared" ca="1" si="36"/>
        <v>-137.56292088700823</v>
      </c>
      <c r="Z50" s="80">
        <f t="shared" ca="1" si="20"/>
        <v>0</v>
      </c>
      <c r="AA50" s="80">
        <f t="shared" ca="1" si="37"/>
        <v>0</v>
      </c>
      <c r="AB50" s="81">
        <f t="shared" ca="1" si="21"/>
        <v>-2943.1740356977334</v>
      </c>
      <c r="AC50" s="79">
        <f t="shared" ca="1" si="5"/>
        <v>329511.02201565186</v>
      </c>
      <c r="AD50" s="35"/>
      <c r="AE50" s="55">
        <f t="shared" ca="1" si="38"/>
        <v>3.2787340871175408E-3</v>
      </c>
      <c r="AF50" s="78">
        <f t="shared" ca="1" si="39"/>
        <v>0.87999523752824704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56"/>
        <v>111</v>
      </c>
      <c r="AN50" s="66">
        <f t="shared" si="57"/>
        <v>0</v>
      </c>
      <c r="AO50" s="67">
        <f t="shared" si="40"/>
        <v>2.5664517644146633E-5</v>
      </c>
      <c r="AP50" s="68">
        <f t="shared" ca="1" si="58"/>
        <v>2.1440689598495811E-7</v>
      </c>
      <c r="AR50" s="69">
        <f t="shared" si="25"/>
        <v>4</v>
      </c>
      <c r="AS50" s="70">
        <f t="shared" si="41"/>
        <v>47</v>
      </c>
      <c r="AT50" s="71">
        <f t="shared" ca="1" si="42"/>
        <v>0.72092339807069039</v>
      </c>
      <c r="AU50" s="72">
        <f t="shared" ca="1" si="26"/>
        <v>7.4534039512910155E-3</v>
      </c>
      <c r="AV50" s="73">
        <f t="shared" ca="1" si="27"/>
        <v>1.007453403951291</v>
      </c>
      <c r="AW50" s="74">
        <f ca="1">PRODUCT(AV$4:AV50)</f>
        <v>1.3839571770830479</v>
      </c>
      <c r="AY50" s="75">
        <f t="shared" si="43"/>
        <v>47</v>
      </c>
      <c r="AZ50" s="76">
        <f t="shared" ca="1" si="60"/>
        <v>1.0090370179501076</v>
      </c>
      <c r="BA50" s="76">
        <f t="shared" ca="1" si="60"/>
        <v>1.0090370179501076</v>
      </c>
      <c r="BB50" s="76">
        <f t="shared" ca="1" si="60"/>
        <v>1.0090370179501076</v>
      </c>
      <c r="BC50" s="76">
        <f t="shared" ca="1" si="60"/>
        <v>1.0090370179501076</v>
      </c>
      <c r="BD50" s="76">
        <f t="shared" ca="1" si="60"/>
        <v>1.0090370179501076</v>
      </c>
      <c r="BE50" s="76">
        <f t="shared" ca="1" si="60"/>
        <v>1.0090370179501076</v>
      </c>
      <c r="BF50" s="76">
        <f t="shared" ca="1" si="60"/>
        <v>1.0090370179501076</v>
      </c>
      <c r="BG50" s="76">
        <f t="shared" ca="1" si="60"/>
        <v>1.0090370179501076</v>
      </c>
      <c r="BH50" s="76">
        <f t="shared" ca="1" si="60"/>
        <v>1.0090370179501076</v>
      </c>
      <c r="BI50" s="76">
        <f t="shared" ca="1" si="60"/>
        <v>1.0090370179501076</v>
      </c>
      <c r="BJ50" s="76">
        <f t="shared" ca="1" si="60"/>
        <v>1.0090370179501076</v>
      </c>
      <c r="BK50" s="76">
        <f t="shared" ca="1" si="60"/>
        <v>1.0090370179501076</v>
      </c>
      <c r="BL50" s="76">
        <f t="shared" ca="1" si="55"/>
        <v>0.11399999999999988</v>
      </c>
      <c r="BM50" s="77">
        <f t="shared" ca="1" si="59"/>
        <v>133.34586336059414</v>
      </c>
      <c r="BO50" s="70">
        <f t="shared" si="44"/>
        <v>47</v>
      </c>
      <c r="BP50" s="171">
        <f t="shared" ca="1" si="49"/>
        <v>9.3200000000000005E-2</v>
      </c>
      <c r="BQ50" s="172">
        <f t="shared" ca="1" si="30"/>
        <v>7.4534039512910155E-3</v>
      </c>
      <c r="BR50" s="172">
        <f t="shared" ca="1" si="48"/>
        <v>0.72256570980591306</v>
      </c>
    </row>
    <row r="51" spans="5:70">
      <c r="E51">
        <f t="shared" si="31"/>
        <v>48</v>
      </c>
      <c r="F51" s="64">
        <f t="shared" si="32"/>
        <v>58.916666666666778</v>
      </c>
      <c r="G51" s="55">
        <f t="shared" si="0"/>
        <v>0</v>
      </c>
      <c r="H51" s="78">
        <f t="shared" si="47"/>
        <v>1</v>
      </c>
      <c r="I51" s="79">
        <f t="shared" ca="1" si="11"/>
        <v>446866.71957929892</v>
      </c>
      <c r="J51" s="79">
        <f t="shared" ca="1" si="12"/>
        <v>3330.6781734128008</v>
      </c>
      <c r="K51" s="80">
        <f t="shared" ca="1" si="1"/>
        <v>-20</v>
      </c>
      <c r="L51" s="80">
        <f t="shared" ca="1" si="13"/>
        <v>-372.38893298274911</v>
      </c>
      <c r="M51" s="80">
        <f t="shared" ca="1" si="52"/>
        <v>0</v>
      </c>
      <c r="N51" s="80">
        <f t="shared" ca="1" si="15"/>
        <v>0</v>
      </c>
      <c r="O51" s="81">
        <f t="shared" ca="1" si="2"/>
        <v>-3333.3333333333335</v>
      </c>
      <c r="P51" s="79">
        <f t="shared" ca="1" si="3"/>
        <v>446471.67548639566</v>
      </c>
      <c r="Q51" s="35"/>
      <c r="R51">
        <f t="shared" ca="1" si="16"/>
        <v>168</v>
      </c>
      <c r="S51" s="78">
        <f t="shared" ca="1" si="33"/>
        <v>68.916666666666444</v>
      </c>
      <c r="T51" s="55">
        <f t="shared" ca="1" si="17"/>
        <v>0</v>
      </c>
      <c r="U51" s="78">
        <f t="shared" ca="1" si="18"/>
        <v>1</v>
      </c>
      <c r="V51" s="79">
        <f t="shared" ca="1" si="34"/>
        <v>328430.64299568819</v>
      </c>
      <c r="W51" s="79">
        <f t="shared" ca="1" si="4"/>
        <v>2447.9262522291115</v>
      </c>
      <c r="X51" s="80">
        <f t="shared" ca="1" si="35"/>
        <v>-20</v>
      </c>
      <c r="Y51" s="80">
        <f t="shared" ca="1" si="36"/>
        <v>-136.84610124820341</v>
      </c>
      <c r="Z51" s="80">
        <f t="shared" ca="1" si="20"/>
        <v>0</v>
      </c>
      <c r="AA51" s="80">
        <f t="shared" ca="1" si="37"/>
        <v>0</v>
      </c>
      <c r="AB51" s="81">
        <f t="shared" ca="1" si="21"/>
        <v>-2943.1740356977334</v>
      </c>
      <c r="AC51" s="79">
        <f t="shared" ca="1" si="5"/>
        <v>327778.54911097139</v>
      </c>
      <c r="AD51" s="35"/>
      <c r="AE51" s="55">
        <f t="shared" ca="1" si="38"/>
        <v>3.2787340871175408E-3</v>
      </c>
      <c r="AF51" s="78">
        <f t="shared" ca="1" si="39"/>
        <v>0.87710996714646206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56"/>
        <v>112</v>
      </c>
      <c r="AN51" s="66">
        <f t="shared" si="57"/>
        <v>0</v>
      </c>
      <c r="AO51" s="67">
        <f t="shared" si="40"/>
        <v>2.5664517644146633E-5</v>
      </c>
      <c r="AP51" s="68">
        <f t="shared" ca="1" si="58"/>
        <v>1.9246579531863388E-7</v>
      </c>
      <c r="AR51" s="69">
        <f t="shared" si="25"/>
        <v>4</v>
      </c>
      <c r="AS51" s="70">
        <f t="shared" si="41"/>
        <v>48</v>
      </c>
      <c r="AT51" s="71">
        <f t="shared" ca="1" si="42"/>
        <v>0.71555006476693217</v>
      </c>
      <c r="AU51" s="72">
        <f t="shared" ca="1" si="26"/>
        <v>7.4534039512910155E-3</v>
      </c>
      <c r="AV51" s="73">
        <f t="shared" ca="1" si="27"/>
        <v>1.007453403951291</v>
      </c>
      <c r="AW51" s="74">
        <f ca="1">PRODUCT(AV$4:AV51)</f>
        <v>1.3942723689751362</v>
      </c>
      <c r="AY51" s="75">
        <f t="shared" si="43"/>
        <v>48</v>
      </c>
      <c r="AZ51" s="76">
        <f t="shared" ca="1" si="60"/>
        <v>1.0090370179501076</v>
      </c>
      <c r="BA51" s="76">
        <f t="shared" ca="1" si="60"/>
        <v>1.0090370179501076</v>
      </c>
      <c r="BB51" s="76">
        <f t="shared" ca="1" si="60"/>
        <v>1.0090370179501076</v>
      </c>
      <c r="BC51" s="76">
        <f t="shared" ca="1" si="60"/>
        <v>1.0090370179501076</v>
      </c>
      <c r="BD51" s="76">
        <f t="shared" ca="1" si="60"/>
        <v>1.0090370179501076</v>
      </c>
      <c r="BE51" s="76">
        <f t="shared" ca="1" si="60"/>
        <v>1.0090370179501076</v>
      </c>
      <c r="BF51" s="76">
        <f t="shared" ca="1" si="60"/>
        <v>1.0090370179501076</v>
      </c>
      <c r="BG51" s="76">
        <f t="shared" ca="1" si="60"/>
        <v>1.0090370179501076</v>
      </c>
      <c r="BH51" s="76">
        <f t="shared" ca="1" si="60"/>
        <v>1.0090370179501076</v>
      </c>
      <c r="BI51" s="76">
        <f t="shared" ca="1" si="60"/>
        <v>1.0090370179501076</v>
      </c>
      <c r="BJ51" s="76">
        <f t="shared" ca="1" si="60"/>
        <v>1.0090370179501076</v>
      </c>
      <c r="BK51" s="76">
        <f t="shared" ca="1" si="60"/>
        <v>1.0090370179501076</v>
      </c>
      <c r="BL51" s="76">
        <f t="shared" ca="1" si="55"/>
        <v>0.11399999999999988</v>
      </c>
      <c r="BM51" s="77">
        <f t="shared" ca="1" si="59"/>
        <v>148.54729178370187</v>
      </c>
      <c r="BO51" s="70">
        <f t="shared" si="44"/>
        <v>48</v>
      </c>
      <c r="BP51" s="171">
        <f t="shared" ca="1" si="49"/>
        <v>9.3200000000000005E-2</v>
      </c>
      <c r="BQ51" s="172">
        <f t="shared" ca="1" si="30"/>
        <v>7.4534039512910155E-3</v>
      </c>
      <c r="BR51" s="172">
        <f t="shared" ca="1" si="48"/>
        <v>0.71721997957619499</v>
      </c>
    </row>
    <row r="52" spans="5:70">
      <c r="E52">
        <f t="shared" si="31"/>
        <v>49</v>
      </c>
      <c r="F52" s="64">
        <f t="shared" si="32"/>
        <v>59.000000000000114</v>
      </c>
      <c r="G52" s="55">
        <f t="shared" si="0"/>
        <v>0</v>
      </c>
      <c r="H52" s="78">
        <f t="shared" si="47"/>
        <v>1</v>
      </c>
      <c r="I52" s="79">
        <f t="shared" ca="1" si="11"/>
        <v>446471.67548639566</v>
      </c>
      <c r="J52" s="79">
        <f t="shared" ca="1" si="12"/>
        <v>3327.7337502098217</v>
      </c>
      <c r="K52" s="80">
        <f t="shared" ca="1" si="1"/>
        <v>-20</v>
      </c>
      <c r="L52" s="80">
        <f t="shared" ca="1" si="13"/>
        <v>-372.0597295719964</v>
      </c>
      <c r="M52" s="80">
        <f t="shared" ca="1" si="52"/>
        <v>-3348.5375661479675</v>
      </c>
      <c r="N52" s="80">
        <f t="shared" ca="1" si="15"/>
        <v>0</v>
      </c>
      <c r="O52" s="81">
        <f t="shared" ca="1" si="2"/>
        <v>-3333.3333333333335</v>
      </c>
      <c r="P52" s="79">
        <f t="shared" ca="1" si="3"/>
        <v>442725.47860755218</v>
      </c>
      <c r="Q52" s="35"/>
      <c r="R52">
        <f t="shared" ca="1" si="16"/>
        <v>169</v>
      </c>
      <c r="S52" s="78">
        <f t="shared" ca="1" si="33"/>
        <v>68.999999999999773</v>
      </c>
      <c r="T52" s="55">
        <f t="shared" ca="1" si="17"/>
        <v>0</v>
      </c>
      <c r="U52" s="78">
        <f t="shared" ca="1" si="18"/>
        <v>1</v>
      </c>
      <c r="V52" s="79">
        <f t="shared" ca="1" si="34"/>
        <v>326703.85040897533</v>
      </c>
      <c r="W52" s="79">
        <f t="shared" ca="1" si="4"/>
        <v>2435.0557695402454</v>
      </c>
      <c r="X52" s="80">
        <f t="shared" ca="1" si="35"/>
        <v>-20</v>
      </c>
      <c r="Y52" s="80">
        <f t="shared" ca="1" si="36"/>
        <v>-136.12660433707305</v>
      </c>
      <c r="Z52" s="80">
        <f t="shared" ca="1" si="20"/>
        <v>-2450.278878067315</v>
      </c>
      <c r="AA52" s="80">
        <f t="shared" ca="1" si="37"/>
        <v>0</v>
      </c>
      <c r="AB52" s="81">
        <f t="shared" ca="1" si="21"/>
        <v>-2943.1740356977334</v>
      </c>
      <c r="AC52" s="79">
        <f t="shared" ca="1" si="5"/>
        <v>323589.32666041347</v>
      </c>
      <c r="AD52" s="35"/>
      <c r="AE52" s="55">
        <f t="shared" ca="1" si="38"/>
        <v>3.2787340871175408E-3</v>
      </c>
      <c r="AF52" s="78">
        <f t="shared" ca="1" si="39"/>
        <v>0.87423415679902838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56"/>
        <v>113</v>
      </c>
      <c r="AN52" s="66">
        <f t="shared" si="57"/>
        <v>0</v>
      </c>
      <c r="AO52" s="67">
        <f t="shared" si="40"/>
        <v>2.5664517644146633E-5</v>
      </c>
      <c r="AP52" s="68">
        <f t="shared" ca="1" si="58"/>
        <v>1.7277001375101784E-7</v>
      </c>
      <c r="AR52" s="69">
        <f t="shared" si="25"/>
        <v>5</v>
      </c>
      <c r="AS52" s="70">
        <f t="shared" si="41"/>
        <v>49</v>
      </c>
      <c r="AT52" s="71">
        <f t="shared" ca="1" si="42"/>
        <v>0.71021678108685182</v>
      </c>
      <c r="AU52" s="72">
        <f t="shared" ca="1" si="26"/>
        <v>7.4534039512910155E-3</v>
      </c>
      <c r="AV52" s="73">
        <f t="shared" ca="1" si="27"/>
        <v>1.007453403951291</v>
      </c>
      <c r="AW52" s="74">
        <f ca="1">PRODUCT(AV$4:AV52)</f>
        <v>1.4046644441592313</v>
      </c>
      <c r="AY52" s="75">
        <f t="shared" si="43"/>
        <v>49</v>
      </c>
      <c r="AZ52" s="76">
        <f t="shared" ca="1" si="60"/>
        <v>1.0090370179501076</v>
      </c>
      <c r="BA52" s="76">
        <f t="shared" ca="1" si="60"/>
        <v>1.0090370179501076</v>
      </c>
      <c r="BB52" s="76">
        <f t="shared" ca="1" si="60"/>
        <v>1.0090370179501076</v>
      </c>
      <c r="BC52" s="76">
        <f t="shared" ca="1" si="60"/>
        <v>1.0090370179501076</v>
      </c>
      <c r="BD52" s="76">
        <f t="shared" ca="1" si="60"/>
        <v>1.0090370179501076</v>
      </c>
      <c r="BE52" s="76">
        <f t="shared" ca="1" si="60"/>
        <v>1.0090370179501076</v>
      </c>
      <c r="BF52" s="76">
        <f t="shared" ca="1" si="60"/>
        <v>1.0090370179501076</v>
      </c>
      <c r="BG52" s="76">
        <f t="shared" ca="1" si="60"/>
        <v>1.0090370179501076</v>
      </c>
      <c r="BH52" s="76">
        <f t="shared" ca="1" si="60"/>
        <v>1.0090370179501076</v>
      </c>
      <c r="BI52" s="76">
        <f t="shared" ca="1" si="60"/>
        <v>1.0090370179501076</v>
      </c>
      <c r="BJ52" s="76">
        <f t="shared" ca="1" si="60"/>
        <v>1.0090370179501076</v>
      </c>
      <c r="BK52" s="76">
        <f t="shared" ca="1" si="60"/>
        <v>1.0090370179501076</v>
      </c>
      <c r="BL52" s="76">
        <f t="shared" ca="1" si="55"/>
        <v>0.11399999999999988</v>
      </c>
      <c r="BM52" s="77">
        <f t="shared" ca="1" si="59"/>
        <v>165.48168304704387</v>
      </c>
      <c r="BO52" s="70">
        <f t="shared" si="44"/>
        <v>49</v>
      </c>
      <c r="BP52" s="171">
        <f t="shared" ca="1" si="49"/>
        <v>9.3200000000000005E-2</v>
      </c>
      <c r="BQ52" s="172">
        <f t="shared" ca="1" si="30"/>
        <v>7.4534039512910155E-3</v>
      </c>
      <c r="BR52" s="172">
        <f t="shared" ca="1" si="48"/>
        <v>0.71191379845779112</v>
      </c>
    </row>
    <row r="53" spans="5:70">
      <c r="E53">
        <f t="shared" si="31"/>
        <v>50</v>
      </c>
      <c r="F53" s="64">
        <f t="shared" si="32"/>
        <v>59.083333333333449</v>
      </c>
      <c r="G53" s="55">
        <f t="shared" si="0"/>
        <v>0</v>
      </c>
      <c r="H53" s="78">
        <f t="shared" si="47"/>
        <v>1</v>
      </c>
      <c r="I53" s="79">
        <f t="shared" ca="1" si="11"/>
        <v>442725.47860755218</v>
      </c>
      <c r="J53" s="79">
        <f t="shared" ca="1" si="12"/>
        <v>3299.8118315907354</v>
      </c>
      <c r="K53" s="80">
        <f t="shared" ca="1" si="1"/>
        <v>-20</v>
      </c>
      <c r="L53" s="80">
        <f t="shared" ca="1" si="13"/>
        <v>-368.93789883962683</v>
      </c>
      <c r="M53" s="80">
        <f t="shared" ca="1" si="52"/>
        <v>0</v>
      </c>
      <c r="N53" s="80">
        <f t="shared" ca="1" si="15"/>
        <v>0</v>
      </c>
      <c r="O53" s="81">
        <f t="shared" ca="1" si="2"/>
        <v>-3333.3333333333335</v>
      </c>
      <c r="P53" s="79">
        <f t="shared" ca="1" si="3"/>
        <v>442303.01920696994</v>
      </c>
      <c r="Q53" s="35"/>
      <c r="R53">
        <f t="shared" ca="1" si="16"/>
        <v>170</v>
      </c>
      <c r="S53" s="78">
        <f t="shared" ca="1" si="33"/>
        <v>69.083333333333101</v>
      </c>
      <c r="T53" s="55">
        <f t="shared" ca="1" si="17"/>
        <v>0</v>
      </c>
      <c r="U53" s="78">
        <f t="shared" ca="1" si="18"/>
        <v>1</v>
      </c>
      <c r="V53" s="79">
        <f t="shared" ca="1" si="34"/>
        <v>322528.36330486456</v>
      </c>
      <c r="W53" s="79">
        <f t="shared" ca="1" si="4"/>
        <v>2403.9341774599015</v>
      </c>
      <c r="X53" s="80">
        <f t="shared" ca="1" si="35"/>
        <v>-20</v>
      </c>
      <c r="Y53" s="80">
        <f t="shared" ca="1" si="36"/>
        <v>-134.38681804369358</v>
      </c>
      <c r="Z53" s="80">
        <f t="shared" ca="1" si="20"/>
        <v>0</v>
      </c>
      <c r="AA53" s="80">
        <f t="shared" ca="1" si="37"/>
        <v>0</v>
      </c>
      <c r="AB53" s="81">
        <f t="shared" ca="1" si="21"/>
        <v>-2943.1740356977334</v>
      </c>
      <c r="AC53" s="79">
        <f t="shared" ca="1" si="5"/>
        <v>321834.73662858305</v>
      </c>
      <c r="AD53" s="35"/>
      <c r="AE53" s="55">
        <f t="shared" ca="1" si="38"/>
        <v>3.2787340871175408E-3</v>
      </c>
      <c r="AF53" s="78">
        <f t="shared" ca="1" si="39"/>
        <v>0.8713677754690089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56"/>
        <v>114</v>
      </c>
      <c r="AN53" s="66">
        <f t="shared" si="57"/>
        <v>0</v>
      </c>
      <c r="AO53" s="67">
        <f t="shared" si="40"/>
        <v>2.5664517644146633E-5</v>
      </c>
      <c r="AP53" s="68">
        <f t="shared" ca="1" si="58"/>
        <v>1.5508977895064441E-7</v>
      </c>
      <c r="AR53" s="69">
        <f t="shared" si="25"/>
        <v>5</v>
      </c>
      <c r="AS53" s="70">
        <f t="shared" si="41"/>
        <v>50</v>
      </c>
      <c r="AT53" s="71">
        <f t="shared" ca="1" si="42"/>
        <v>0.70492324852442589</v>
      </c>
      <c r="AU53" s="72">
        <f t="shared" ca="1" si="26"/>
        <v>7.4534039512910155E-3</v>
      </c>
      <c r="AV53" s="73">
        <f t="shared" ca="1" si="27"/>
        <v>1.007453403951291</v>
      </c>
      <c r="AW53" s="74">
        <f ca="1">PRODUCT(AV$4:AV53)</f>
        <v>1.4151339756775658</v>
      </c>
      <c r="AY53" s="75">
        <f t="shared" si="43"/>
        <v>50</v>
      </c>
      <c r="AZ53" s="76">
        <f t="shared" ca="1" si="60"/>
        <v>1.0090370179501076</v>
      </c>
      <c r="BA53" s="76">
        <f t="shared" ca="1" si="60"/>
        <v>1.0090370179501076</v>
      </c>
      <c r="BB53" s="76">
        <f t="shared" ca="1" si="60"/>
        <v>1.0090370179501076</v>
      </c>
      <c r="BC53" s="76">
        <f t="shared" ca="1" si="60"/>
        <v>1.0090370179501076</v>
      </c>
      <c r="BD53" s="76">
        <f t="shared" ca="1" si="60"/>
        <v>1.0090370179501076</v>
      </c>
      <c r="BE53" s="76">
        <f t="shared" ca="1" si="60"/>
        <v>1.0090370179501076</v>
      </c>
      <c r="BF53" s="76">
        <f t="shared" ca="1" si="60"/>
        <v>1.0090370179501076</v>
      </c>
      <c r="BG53" s="76">
        <f t="shared" ca="1" si="60"/>
        <v>1.0090370179501076</v>
      </c>
      <c r="BH53" s="76">
        <f t="shared" ca="1" si="60"/>
        <v>1.0090370179501076</v>
      </c>
      <c r="BI53" s="76">
        <f t="shared" ca="1" si="60"/>
        <v>1.0090370179501076</v>
      </c>
      <c r="BJ53" s="76">
        <f t="shared" ca="1" si="60"/>
        <v>1.0090370179501076</v>
      </c>
      <c r="BK53" s="76">
        <f t="shared" ca="1" si="60"/>
        <v>1.0090370179501076</v>
      </c>
      <c r="BL53" s="76">
        <f t="shared" ca="1" si="55"/>
        <v>0.11399999999999988</v>
      </c>
      <c r="BM53" s="77">
        <f t="shared" ca="1" si="59"/>
        <v>184.34659491440686</v>
      </c>
      <c r="BO53" s="70">
        <f t="shared" si="44"/>
        <v>50</v>
      </c>
      <c r="BP53" s="171">
        <f t="shared" ca="1" si="49"/>
        <v>9.3200000000000005E-2</v>
      </c>
      <c r="BQ53" s="172">
        <f t="shared" ca="1" si="30"/>
        <v>7.4534039512910155E-3</v>
      </c>
      <c r="BR53" s="172">
        <f t="shared" ca="1" si="48"/>
        <v>0.7066468738560252</v>
      </c>
    </row>
    <row r="54" spans="5:70">
      <c r="E54">
        <f t="shared" si="31"/>
        <v>51</v>
      </c>
      <c r="F54" s="64">
        <f t="shared" si="32"/>
        <v>59.166666666666785</v>
      </c>
      <c r="G54" s="55">
        <f t="shared" si="0"/>
        <v>0</v>
      </c>
      <c r="H54" s="78">
        <f t="shared" si="47"/>
        <v>1</v>
      </c>
      <c r="I54" s="79">
        <f t="shared" ca="1" si="11"/>
        <v>442303.01920696994</v>
      </c>
      <c r="J54" s="79">
        <f t="shared" ca="1" si="12"/>
        <v>3296.6630710251757</v>
      </c>
      <c r="K54" s="80">
        <f t="shared" ca="1" si="1"/>
        <v>-20</v>
      </c>
      <c r="L54" s="80">
        <f t="shared" ca="1" si="13"/>
        <v>-368.58584933914165</v>
      </c>
      <c r="M54" s="80">
        <f t="shared" ca="1" si="52"/>
        <v>0</v>
      </c>
      <c r="N54" s="80">
        <f t="shared" ca="1" si="15"/>
        <v>0</v>
      </c>
      <c r="O54" s="81">
        <f t="shared" ca="1" si="2"/>
        <v>-3333.3333333333335</v>
      </c>
      <c r="P54" s="79">
        <f t="shared" ca="1" si="3"/>
        <v>441877.76309532265</v>
      </c>
      <c r="Q54" s="35"/>
      <c r="R54">
        <f t="shared" ca="1" si="16"/>
        <v>171</v>
      </c>
      <c r="S54" s="78">
        <f t="shared" ca="1" si="33"/>
        <v>69.16666666666643</v>
      </c>
      <c r="T54" s="55">
        <f t="shared" ca="1" si="17"/>
        <v>0</v>
      </c>
      <c r="U54" s="78">
        <f t="shared" ca="1" si="18"/>
        <v>1</v>
      </c>
      <c r="V54" s="79">
        <f t="shared" ca="1" si="34"/>
        <v>320779.5261071804</v>
      </c>
      <c r="W54" s="79">
        <f t="shared" ca="1" si="4"/>
        <v>2390.899387380518</v>
      </c>
      <c r="X54" s="80">
        <f t="shared" ca="1" si="35"/>
        <v>-20</v>
      </c>
      <c r="Y54" s="80">
        <f t="shared" ca="1" si="36"/>
        <v>-133.65813587799184</v>
      </c>
      <c r="Z54" s="80">
        <f t="shared" ca="1" si="20"/>
        <v>0</v>
      </c>
      <c r="AA54" s="80">
        <f t="shared" ca="1" si="37"/>
        <v>0</v>
      </c>
      <c r="AB54" s="81">
        <f t="shared" ca="1" si="21"/>
        <v>-2943.1740356977334</v>
      </c>
      <c r="AC54" s="79">
        <f t="shared" ca="1" si="5"/>
        <v>320073.59332298522</v>
      </c>
      <c r="AD54" s="35"/>
      <c r="AE54" s="55">
        <f t="shared" ca="1" si="38"/>
        <v>3.2787340871175408E-3</v>
      </c>
      <c r="AF54" s="78">
        <f t="shared" ca="1" si="39"/>
        <v>0.8685107922411629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56"/>
        <v>115</v>
      </c>
      <c r="AN54" s="66">
        <f t="shared" si="57"/>
        <v>0</v>
      </c>
      <c r="AO54" s="67">
        <f t="shared" si="40"/>
        <v>2.5664517644146633E-5</v>
      </c>
      <c r="AP54" s="68">
        <f t="shared" ca="1" si="58"/>
        <v>1.392188320921404E-7</v>
      </c>
      <c r="AR54" s="69">
        <f t="shared" si="25"/>
        <v>5</v>
      </c>
      <c r="AS54" s="70">
        <f t="shared" si="41"/>
        <v>51</v>
      </c>
      <c r="AT54" s="71">
        <f t="shared" ca="1" si="42"/>
        <v>0.69966917079851709</v>
      </c>
      <c r="AU54" s="72">
        <f t="shared" ca="1" si="26"/>
        <v>7.4534039512910155E-3</v>
      </c>
      <c r="AV54" s="73">
        <f t="shared" ca="1" si="27"/>
        <v>1.007453403951291</v>
      </c>
      <c r="AW54" s="74">
        <f ca="1">PRODUCT(AV$4:AV54)</f>
        <v>1.4256815408434871</v>
      </c>
      <c r="AY54" s="75">
        <f t="shared" si="43"/>
        <v>51</v>
      </c>
      <c r="AZ54" s="76">
        <f t="shared" ca="1" si="60"/>
        <v>1.0090370179501076</v>
      </c>
      <c r="BA54" s="76">
        <f t="shared" ca="1" si="60"/>
        <v>1.0090370179501076</v>
      </c>
      <c r="BB54" s="76">
        <f t="shared" ca="1" si="60"/>
        <v>1.0090370179501076</v>
      </c>
      <c r="BC54" s="76">
        <f t="shared" ca="1" si="60"/>
        <v>1.0090370179501076</v>
      </c>
      <c r="BD54" s="76">
        <f t="shared" ca="1" si="60"/>
        <v>1.0090370179501076</v>
      </c>
      <c r="BE54" s="76">
        <f t="shared" ca="1" si="60"/>
        <v>1.0090370179501076</v>
      </c>
      <c r="BF54" s="76">
        <f t="shared" ca="1" si="60"/>
        <v>1.0090370179501076</v>
      </c>
      <c r="BG54" s="76">
        <f t="shared" ca="1" si="60"/>
        <v>1.0090370179501076</v>
      </c>
      <c r="BH54" s="76">
        <f t="shared" ca="1" si="60"/>
        <v>1.0090370179501076</v>
      </c>
      <c r="BI54" s="76">
        <f t="shared" ca="1" si="60"/>
        <v>1.0090370179501076</v>
      </c>
      <c r="BJ54" s="76">
        <f t="shared" ca="1" si="60"/>
        <v>1.0090370179501076</v>
      </c>
      <c r="BK54" s="76">
        <f t="shared" ca="1" si="60"/>
        <v>1.0090370179501076</v>
      </c>
      <c r="BL54" s="76">
        <f t="shared" ca="1" si="55"/>
        <v>0.11399999999999988</v>
      </c>
      <c r="BM54" s="77">
        <f t="shared" ca="1" si="59"/>
        <v>205.36210673464922</v>
      </c>
      <c r="BO54" s="70">
        <f t="shared" si="44"/>
        <v>51</v>
      </c>
      <c r="BP54" s="171">
        <f t="shared" ca="1" si="49"/>
        <v>9.3200000000000005E-2</v>
      </c>
      <c r="BQ54" s="172">
        <f t="shared" ca="1" si="30"/>
        <v>7.4534039512910155E-3</v>
      </c>
      <c r="BR54" s="172">
        <f t="shared" ca="1" si="48"/>
        <v>0.70141891534091294</v>
      </c>
    </row>
    <row r="55" spans="5:70">
      <c r="E55">
        <f t="shared" si="31"/>
        <v>52</v>
      </c>
      <c r="F55" s="64">
        <f t="shared" si="32"/>
        <v>59.250000000000121</v>
      </c>
      <c r="G55" s="55">
        <f t="shared" si="0"/>
        <v>0</v>
      </c>
      <c r="H55" s="78">
        <f t="shared" si="47"/>
        <v>1</v>
      </c>
      <c r="I55" s="79">
        <f t="shared" ca="1" si="11"/>
        <v>441877.76309532265</v>
      </c>
      <c r="J55" s="79">
        <f t="shared" ca="1" si="12"/>
        <v>3293.4934654423132</v>
      </c>
      <c r="K55" s="80">
        <f t="shared" ca="1" si="1"/>
        <v>-20</v>
      </c>
      <c r="L55" s="80">
        <f t="shared" ca="1" si="13"/>
        <v>-368.23146924610222</v>
      </c>
      <c r="M55" s="80">
        <f t="shared" ca="1" si="52"/>
        <v>0</v>
      </c>
      <c r="N55" s="80">
        <f t="shared" ca="1" si="15"/>
        <v>0</v>
      </c>
      <c r="O55" s="81">
        <f t="shared" ca="1" si="2"/>
        <v>-3333.3333333333335</v>
      </c>
      <c r="P55" s="79">
        <f t="shared" ca="1" si="3"/>
        <v>441449.69175818557</v>
      </c>
      <c r="Q55" s="35"/>
      <c r="R55">
        <f t="shared" ca="1" si="16"/>
        <v>172</v>
      </c>
      <c r="S55" s="78">
        <f t="shared" ca="1" si="33"/>
        <v>69.249999999999758</v>
      </c>
      <c r="T55" s="55">
        <f t="shared" ca="1" si="17"/>
        <v>0</v>
      </c>
      <c r="U55" s="78">
        <f t="shared" ca="1" si="18"/>
        <v>1</v>
      </c>
      <c r="V55" s="79">
        <f t="shared" ca="1" si="34"/>
        <v>319024.15712217096</v>
      </c>
      <c r="W55" s="79">
        <f t="shared" ca="1" si="4"/>
        <v>2377.8159132516748</v>
      </c>
      <c r="X55" s="80">
        <f t="shared" ca="1" si="35"/>
        <v>-20</v>
      </c>
      <c r="Y55" s="80">
        <f t="shared" ca="1" si="36"/>
        <v>-132.92673213423791</v>
      </c>
      <c r="Z55" s="80">
        <f t="shared" ca="1" si="20"/>
        <v>0</v>
      </c>
      <c r="AA55" s="80">
        <f t="shared" ca="1" si="37"/>
        <v>0</v>
      </c>
      <c r="AB55" s="81">
        <f t="shared" ca="1" si="21"/>
        <v>-2943.1740356977334</v>
      </c>
      <c r="AC55" s="79">
        <f t="shared" ca="1" si="5"/>
        <v>318305.87226759066</v>
      </c>
      <c r="AD55" s="35"/>
      <c r="AE55" s="55">
        <f t="shared" ca="1" si="38"/>
        <v>3.2787340871175408E-3</v>
      </c>
      <c r="AF55" s="78">
        <f t="shared" ca="1" si="39"/>
        <v>0.86566317630161238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56"/>
        <v>116</v>
      </c>
      <c r="AN55" s="66">
        <f t="shared" si="57"/>
        <v>0</v>
      </c>
      <c r="AO55" s="67">
        <f t="shared" si="40"/>
        <v>2.5664517644146633E-5</v>
      </c>
      <c r="AP55" s="68">
        <f t="shared" ca="1" si="58"/>
        <v>1.2497202162669698E-7</v>
      </c>
      <c r="AR55" s="69">
        <f t="shared" si="25"/>
        <v>5</v>
      </c>
      <c r="AS55" s="70">
        <f t="shared" si="41"/>
        <v>52</v>
      </c>
      <c r="AT55" s="71">
        <f t="shared" ca="1" si="42"/>
        <v>0.69445425383629089</v>
      </c>
      <c r="AU55" s="72">
        <f t="shared" ca="1" si="26"/>
        <v>7.4534039512910155E-3</v>
      </c>
      <c r="AV55" s="73">
        <f t="shared" ca="1" si="27"/>
        <v>1.007453403951291</v>
      </c>
      <c r="AW55" s="74">
        <f ca="1">PRODUCT(AV$4:AV55)</f>
        <v>1.4363077212732926</v>
      </c>
      <c r="AY55" s="75">
        <f t="shared" si="43"/>
        <v>52</v>
      </c>
      <c r="AZ55" s="76">
        <f t="shared" ref="AZ55:BK64" ca="1" si="61">OFFSET($AV$3,($AY55*12-12)+AZ$3,0)</f>
        <v>1.0090370179501076</v>
      </c>
      <c r="BA55" s="76">
        <f t="shared" ca="1" si="61"/>
        <v>1.0090370179501076</v>
      </c>
      <c r="BB55" s="76">
        <f t="shared" ca="1" si="61"/>
        <v>1.0090370179501076</v>
      </c>
      <c r="BC55" s="76">
        <f t="shared" ca="1" si="61"/>
        <v>1.0090370179501076</v>
      </c>
      <c r="BD55" s="76">
        <f t="shared" ca="1" si="61"/>
        <v>1.0090370179501076</v>
      </c>
      <c r="BE55" s="76">
        <f t="shared" ca="1" si="61"/>
        <v>1.0090370179501076</v>
      </c>
      <c r="BF55" s="76">
        <f t="shared" ca="1" si="61"/>
        <v>1.0090370179501076</v>
      </c>
      <c r="BG55" s="76">
        <f t="shared" ca="1" si="61"/>
        <v>1.0090370179501076</v>
      </c>
      <c r="BH55" s="76">
        <f t="shared" ca="1" si="61"/>
        <v>1.0090370179501076</v>
      </c>
      <c r="BI55" s="76">
        <f t="shared" ca="1" si="61"/>
        <v>1.0090370179501076</v>
      </c>
      <c r="BJ55" s="76">
        <f t="shared" ca="1" si="61"/>
        <v>1.0090370179501076</v>
      </c>
      <c r="BK55" s="76">
        <f t="shared" ca="1" si="61"/>
        <v>1.0090370179501076</v>
      </c>
      <c r="BL55" s="76">
        <f t="shared" ca="1" si="55"/>
        <v>0.11399999999999988</v>
      </c>
      <c r="BM55" s="77">
        <f t="shared" ca="1" si="59"/>
        <v>228.77338690239921</v>
      </c>
      <c r="BO55" s="70">
        <f t="shared" si="44"/>
        <v>52</v>
      </c>
      <c r="BP55" s="171">
        <f t="shared" ca="1" si="49"/>
        <v>9.3200000000000005E-2</v>
      </c>
      <c r="BQ55" s="172">
        <f t="shared" ca="1" si="30"/>
        <v>7.4534039512910155E-3</v>
      </c>
      <c r="BR55" s="172">
        <f t="shared" ca="1" si="48"/>
        <v>0.69622963463114729</v>
      </c>
    </row>
    <row r="56" spans="5:70">
      <c r="E56">
        <f t="shared" si="31"/>
        <v>53</v>
      </c>
      <c r="F56" s="64">
        <f t="shared" si="32"/>
        <v>59.333333333333456</v>
      </c>
      <c r="G56" s="55">
        <f t="shared" si="0"/>
        <v>0</v>
      </c>
      <c r="H56" s="78">
        <f t="shared" si="47"/>
        <v>1</v>
      </c>
      <c r="I56" s="79">
        <f t="shared" ca="1" si="11"/>
        <v>441449.69175818557</v>
      </c>
      <c r="J56" s="79">
        <f t="shared" ca="1" si="12"/>
        <v>3290.3028768466611</v>
      </c>
      <c r="K56" s="80">
        <f t="shared" ca="1" si="1"/>
        <v>-20</v>
      </c>
      <c r="L56" s="80">
        <f t="shared" ca="1" si="13"/>
        <v>-367.87474313182133</v>
      </c>
      <c r="M56" s="80">
        <f t="shared" ca="1" si="52"/>
        <v>0</v>
      </c>
      <c r="N56" s="80">
        <f t="shared" ca="1" si="15"/>
        <v>0</v>
      </c>
      <c r="O56" s="81">
        <f t="shared" ca="1" si="2"/>
        <v>-3333.3333333333335</v>
      </c>
      <c r="P56" s="79">
        <f t="shared" ca="1" si="3"/>
        <v>441018.78655856714</v>
      </c>
      <c r="Q56" s="35"/>
      <c r="R56">
        <f t="shared" ca="1" si="16"/>
        <v>173</v>
      </c>
      <c r="S56" s="78">
        <f t="shared" ca="1" si="33"/>
        <v>69.333333333333087</v>
      </c>
      <c r="T56" s="55">
        <f t="shared" ca="1" si="17"/>
        <v>0</v>
      </c>
      <c r="U56" s="78">
        <f t="shared" ca="1" si="18"/>
        <v>1</v>
      </c>
      <c r="V56" s="79">
        <f t="shared" ca="1" si="34"/>
        <v>317262.23195405724</v>
      </c>
      <c r="W56" s="79">
        <f t="shared" ca="1" si="4"/>
        <v>2364.6835732417767</v>
      </c>
      <c r="X56" s="80">
        <f t="shared" ca="1" si="35"/>
        <v>-20</v>
      </c>
      <c r="Y56" s="80">
        <f t="shared" ca="1" si="36"/>
        <v>-132.19259664752386</v>
      </c>
      <c r="Z56" s="80">
        <f t="shared" ca="1" si="20"/>
        <v>0</v>
      </c>
      <c r="AA56" s="80">
        <f t="shared" ca="1" si="37"/>
        <v>0</v>
      </c>
      <c r="AB56" s="81">
        <f t="shared" ca="1" si="21"/>
        <v>-2943.1740356977334</v>
      </c>
      <c r="AC56" s="79">
        <f t="shared" ca="1" si="5"/>
        <v>316531.54889495374</v>
      </c>
      <c r="AD56" s="35"/>
      <c r="AE56" s="55">
        <f t="shared" ca="1" si="38"/>
        <v>3.2787340871175408E-3</v>
      </c>
      <c r="AF56" s="78">
        <f t="shared" ca="1" si="39"/>
        <v>0.86282489693750986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56"/>
        <v>117</v>
      </c>
      <c r="AN56" s="66">
        <f t="shared" si="57"/>
        <v>0</v>
      </c>
      <c r="AO56" s="67">
        <f t="shared" si="40"/>
        <v>2.5664517644146633E-5</v>
      </c>
      <c r="AP56" s="68">
        <f t="shared" ca="1" si="58"/>
        <v>1.1218314329146946E-7</v>
      </c>
      <c r="AR56" s="69">
        <f t="shared" si="25"/>
        <v>5</v>
      </c>
      <c r="AS56" s="70">
        <f t="shared" si="41"/>
        <v>53</v>
      </c>
      <c r="AT56" s="71">
        <f t="shared" ca="1" si="42"/>
        <v>0.68927820575675658</v>
      </c>
      <c r="AU56" s="72">
        <f t="shared" ca="1" si="26"/>
        <v>7.4534039512910155E-3</v>
      </c>
      <c r="AV56" s="73">
        <f t="shared" ca="1" si="27"/>
        <v>1.007453403951291</v>
      </c>
      <c r="AW56" s="74">
        <f ca="1">PRODUCT(AV$4:AV56)</f>
        <v>1.4470131029183009</v>
      </c>
      <c r="AY56" s="75">
        <f t="shared" si="43"/>
        <v>53</v>
      </c>
      <c r="AZ56" s="76">
        <f t="shared" ca="1" si="61"/>
        <v>1.0090370179501076</v>
      </c>
      <c r="BA56" s="76">
        <f t="shared" ca="1" si="61"/>
        <v>1.0090370179501076</v>
      </c>
      <c r="BB56" s="76">
        <f t="shared" ca="1" si="61"/>
        <v>1.0090370179501076</v>
      </c>
      <c r="BC56" s="76">
        <f t="shared" ca="1" si="61"/>
        <v>1.0090370179501076</v>
      </c>
      <c r="BD56" s="76">
        <f t="shared" ca="1" si="61"/>
        <v>1.0090370179501076</v>
      </c>
      <c r="BE56" s="76">
        <f t="shared" ca="1" si="61"/>
        <v>1.0090370179501076</v>
      </c>
      <c r="BF56" s="76">
        <f t="shared" ca="1" si="61"/>
        <v>1.0090370179501076</v>
      </c>
      <c r="BG56" s="76">
        <f t="shared" ca="1" si="61"/>
        <v>1.0090370179501076</v>
      </c>
      <c r="BH56" s="76">
        <f t="shared" ca="1" si="61"/>
        <v>1.0090370179501076</v>
      </c>
      <c r="BI56" s="76">
        <f t="shared" ca="1" si="61"/>
        <v>1.0090370179501076</v>
      </c>
      <c r="BJ56" s="76">
        <f t="shared" ca="1" si="61"/>
        <v>1.0090370179501076</v>
      </c>
      <c r="BK56" s="76">
        <f t="shared" ca="1" si="61"/>
        <v>1.0090370179501076</v>
      </c>
      <c r="BL56" s="76">
        <f t="shared" ca="1" si="55"/>
        <v>0.11399999999999988</v>
      </c>
      <c r="BM56" s="77">
        <f t="shared" ca="1" si="59"/>
        <v>254.8535530092727</v>
      </c>
      <c r="BO56" s="70">
        <f t="shared" si="44"/>
        <v>53</v>
      </c>
      <c r="BP56" s="171">
        <f t="shared" ca="1" si="49"/>
        <v>9.3200000000000005E-2</v>
      </c>
      <c r="BQ56" s="172">
        <f t="shared" ca="1" si="30"/>
        <v>7.4534039512910155E-3</v>
      </c>
      <c r="BR56" s="172">
        <f t="shared" ca="1" si="48"/>
        <v>0.69107874557820148</v>
      </c>
    </row>
    <row r="57" spans="5:70">
      <c r="E57">
        <f t="shared" si="31"/>
        <v>54</v>
      </c>
      <c r="F57" s="64">
        <f t="shared" si="32"/>
        <v>59.416666666666792</v>
      </c>
      <c r="G57" s="55">
        <f t="shared" si="0"/>
        <v>0</v>
      </c>
      <c r="H57" s="78">
        <f t="shared" si="47"/>
        <v>1</v>
      </c>
      <c r="I57" s="79">
        <f t="shared" ca="1" si="11"/>
        <v>441018.78655856714</v>
      </c>
      <c r="J57" s="79">
        <f t="shared" ca="1" si="12"/>
        <v>3287.0911663291931</v>
      </c>
      <c r="K57" s="80">
        <f t="shared" ca="1" si="1"/>
        <v>-20</v>
      </c>
      <c r="L57" s="80">
        <f t="shared" ca="1" si="13"/>
        <v>-367.51565546547266</v>
      </c>
      <c r="M57" s="80">
        <f t="shared" ca="1" si="52"/>
        <v>0</v>
      </c>
      <c r="N57" s="80">
        <f t="shared" ca="1" si="15"/>
        <v>0</v>
      </c>
      <c r="O57" s="81">
        <f t="shared" ca="1" si="2"/>
        <v>-3333.3333333333335</v>
      </c>
      <c r="P57" s="79">
        <f t="shared" ca="1" si="3"/>
        <v>440585.02873609756</v>
      </c>
      <c r="Q57" s="35"/>
      <c r="R57">
        <f t="shared" ca="1" si="16"/>
        <v>174</v>
      </c>
      <c r="S57" s="78">
        <f t="shared" ca="1" si="33"/>
        <v>69.416666666666416</v>
      </c>
      <c r="T57" s="55">
        <f t="shared" ca="1" si="17"/>
        <v>0</v>
      </c>
      <c r="U57" s="78">
        <f t="shared" ca="1" si="18"/>
        <v>1</v>
      </c>
      <c r="V57" s="79">
        <f t="shared" ca="1" si="34"/>
        <v>315493.72611594375</v>
      </c>
      <c r="W57" s="79">
        <f t="shared" ca="1" si="4"/>
        <v>2351.5021848401007</v>
      </c>
      <c r="X57" s="80">
        <f t="shared" ca="1" si="35"/>
        <v>-20</v>
      </c>
      <c r="Y57" s="80">
        <f t="shared" ca="1" si="36"/>
        <v>-131.45571921497657</v>
      </c>
      <c r="Z57" s="80">
        <f t="shared" ca="1" si="20"/>
        <v>0</v>
      </c>
      <c r="AA57" s="80">
        <f t="shared" ca="1" si="37"/>
        <v>0</v>
      </c>
      <c r="AB57" s="81">
        <f t="shared" ca="1" si="21"/>
        <v>-2943.1740356977334</v>
      </c>
      <c r="AC57" s="79">
        <f t="shared" ca="1" si="5"/>
        <v>314750.59854587115</v>
      </c>
      <c r="AD57" s="35"/>
      <c r="AE57" s="55">
        <f t="shared" ca="1" si="38"/>
        <v>3.2787340871175408E-3</v>
      </c>
      <c r="AF57" s="78">
        <f t="shared" ca="1" si="39"/>
        <v>0.85999592353670717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56"/>
        <v>118</v>
      </c>
      <c r="AN57" s="66">
        <f t="shared" si="57"/>
        <v>0</v>
      </c>
      <c r="AO57" s="67">
        <f t="shared" si="40"/>
        <v>2.5664517644146633E-5</v>
      </c>
      <c r="AP57" s="68">
        <f t="shared" ca="1" si="58"/>
        <v>1.0070300115930832E-7</v>
      </c>
      <c r="AR57" s="69">
        <f t="shared" si="25"/>
        <v>5</v>
      </c>
      <c r="AS57" s="70">
        <f t="shared" si="41"/>
        <v>54</v>
      </c>
      <c r="AT57" s="71">
        <f t="shared" ca="1" si="42"/>
        <v>0.68414073685443044</v>
      </c>
      <c r="AU57" s="72">
        <f t="shared" ca="1" si="26"/>
        <v>7.4534039512910155E-3</v>
      </c>
      <c r="AV57" s="73">
        <f t="shared" ca="1" si="27"/>
        <v>1.007453403951291</v>
      </c>
      <c r="AW57" s="74">
        <f ca="1">PRODUCT(AV$4:AV57)</f>
        <v>1.4577982760971619</v>
      </c>
      <c r="AY57" s="75">
        <f t="shared" si="43"/>
        <v>54</v>
      </c>
      <c r="AZ57" s="76">
        <f t="shared" ca="1" si="61"/>
        <v>1.0090370179501076</v>
      </c>
      <c r="BA57" s="76">
        <f t="shared" ca="1" si="61"/>
        <v>1.0090370179501076</v>
      </c>
      <c r="BB57" s="76">
        <f t="shared" ca="1" si="61"/>
        <v>1.0090370179501076</v>
      </c>
      <c r="BC57" s="76">
        <f t="shared" ca="1" si="61"/>
        <v>1.0090370179501076</v>
      </c>
      <c r="BD57" s="76">
        <f t="shared" ca="1" si="61"/>
        <v>1.0090370179501076</v>
      </c>
      <c r="BE57" s="76">
        <f t="shared" ca="1" si="61"/>
        <v>1.0090370179501076</v>
      </c>
      <c r="BF57" s="76">
        <f t="shared" ca="1" si="61"/>
        <v>1.0090370179501076</v>
      </c>
      <c r="BG57" s="76">
        <f t="shared" ca="1" si="61"/>
        <v>1.0090370179501076</v>
      </c>
      <c r="BH57" s="76">
        <f t="shared" ca="1" si="61"/>
        <v>1.0090370179501076</v>
      </c>
      <c r="BI57" s="76">
        <f t="shared" ca="1" si="61"/>
        <v>1.0090370179501076</v>
      </c>
      <c r="BJ57" s="76">
        <f t="shared" ca="1" si="61"/>
        <v>1.0090370179501076</v>
      </c>
      <c r="BK57" s="76">
        <f t="shared" ca="1" si="61"/>
        <v>1.0090370179501076</v>
      </c>
      <c r="BL57" s="76">
        <f t="shared" ca="1" si="55"/>
        <v>0.11399999999999988</v>
      </c>
      <c r="BM57" s="77">
        <f t="shared" ca="1" si="59"/>
        <v>283.90685805232977</v>
      </c>
      <c r="BO57" s="70">
        <f t="shared" si="44"/>
        <v>54</v>
      </c>
      <c r="BP57" s="171">
        <f t="shared" ca="1" si="49"/>
        <v>9.3200000000000005E-2</v>
      </c>
      <c r="BQ57" s="172">
        <f t="shared" ca="1" si="30"/>
        <v>7.4534039512910155E-3</v>
      </c>
      <c r="BR57" s="172">
        <f t="shared" ca="1" si="48"/>
        <v>0.68596596415055067</v>
      </c>
    </row>
    <row r="58" spans="5:70">
      <c r="E58">
        <f t="shared" si="31"/>
        <v>55</v>
      </c>
      <c r="F58" s="64">
        <f t="shared" si="32"/>
        <v>59.500000000000128</v>
      </c>
      <c r="G58" s="55">
        <f t="shared" si="0"/>
        <v>0</v>
      </c>
      <c r="H58" s="78">
        <f t="shared" si="47"/>
        <v>1</v>
      </c>
      <c r="I58" s="79">
        <f t="shared" ca="1" si="11"/>
        <v>440585.02873609756</v>
      </c>
      <c r="J58" s="79">
        <f t="shared" ca="1" si="12"/>
        <v>3283.8581940612953</v>
      </c>
      <c r="K58" s="80">
        <f t="shared" ca="1" si="1"/>
        <v>-20</v>
      </c>
      <c r="L58" s="80">
        <f t="shared" ca="1" si="13"/>
        <v>-367.15419061341464</v>
      </c>
      <c r="M58" s="80">
        <f t="shared" ca="1" si="52"/>
        <v>0</v>
      </c>
      <c r="N58" s="80">
        <f t="shared" ca="1" si="15"/>
        <v>0</v>
      </c>
      <c r="O58" s="81">
        <f t="shared" ca="1" si="2"/>
        <v>-3333.3333333333335</v>
      </c>
      <c r="P58" s="79">
        <f t="shared" ca="1" si="3"/>
        <v>440148.39940621215</v>
      </c>
      <c r="Q58" s="35"/>
      <c r="R58">
        <f t="shared" ca="1" si="16"/>
        <v>175</v>
      </c>
      <c r="S58" s="78">
        <f t="shared" ca="1" si="33"/>
        <v>69.499999999999744</v>
      </c>
      <c r="T58" s="55">
        <f t="shared" ca="1" si="17"/>
        <v>0</v>
      </c>
      <c r="U58" s="78">
        <f t="shared" ca="1" si="18"/>
        <v>1</v>
      </c>
      <c r="V58" s="79">
        <f t="shared" ca="1" si="34"/>
        <v>313718.61502947815</v>
      </c>
      <c r="W58" s="79">
        <f t="shared" ca="1" si="4"/>
        <v>2338.2715648542576</v>
      </c>
      <c r="X58" s="80">
        <f t="shared" ca="1" si="35"/>
        <v>-20</v>
      </c>
      <c r="Y58" s="80">
        <f t="shared" ca="1" si="36"/>
        <v>-130.7160895956159</v>
      </c>
      <c r="Z58" s="80">
        <f t="shared" ca="1" si="20"/>
        <v>0</v>
      </c>
      <c r="AA58" s="80">
        <f t="shared" ca="1" si="37"/>
        <v>0</v>
      </c>
      <c r="AB58" s="81">
        <f t="shared" ca="1" si="21"/>
        <v>-2943.1740356977334</v>
      </c>
      <c r="AC58" s="79">
        <f t="shared" ca="1" si="5"/>
        <v>312962.99646903906</v>
      </c>
      <c r="AD58" s="35"/>
      <c r="AE58" s="55">
        <f t="shared" ca="1" si="38"/>
        <v>3.2787340871175408E-3</v>
      </c>
      <c r="AF58" s="78">
        <f t="shared" ca="1" si="39"/>
        <v>0.85717622558742523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56"/>
        <v>119</v>
      </c>
      <c r="AN58" s="66">
        <f t="shared" si="57"/>
        <v>0</v>
      </c>
      <c r="AO58" s="67">
        <f t="shared" si="40"/>
        <v>2.5664517644146633E-5</v>
      </c>
      <c r="AP58" s="68">
        <f t="shared" ca="1" si="58"/>
        <v>9.0397667108894367E-8</v>
      </c>
      <c r="AR58" s="69">
        <f t="shared" si="25"/>
        <v>5</v>
      </c>
      <c r="AS58" s="70">
        <f t="shared" si="41"/>
        <v>55</v>
      </c>
      <c r="AT58" s="71">
        <f t="shared" ca="1" si="42"/>
        <v>0.67904155958312051</v>
      </c>
      <c r="AU58" s="72">
        <f t="shared" ca="1" si="26"/>
        <v>7.4534039512910155E-3</v>
      </c>
      <c r="AV58" s="73">
        <f t="shared" ca="1" si="27"/>
        <v>1.007453403951291</v>
      </c>
      <c r="AW58" s="74">
        <f ca="1">PRODUCT(AV$4:AV58)</f>
        <v>1.4686638355284098</v>
      </c>
      <c r="AY58" s="75">
        <f t="shared" si="43"/>
        <v>55</v>
      </c>
      <c r="AZ58" s="76">
        <f t="shared" ca="1" si="61"/>
        <v>1.0090370179501076</v>
      </c>
      <c r="BA58" s="76">
        <f t="shared" ca="1" si="61"/>
        <v>1.0090370179501076</v>
      </c>
      <c r="BB58" s="76">
        <f t="shared" ca="1" si="61"/>
        <v>1.0090370179501076</v>
      </c>
      <c r="BC58" s="76">
        <f t="shared" ca="1" si="61"/>
        <v>1.0090370179501076</v>
      </c>
      <c r="BD58" s="76">
        <f t="shared" ca="1" si="61"/>
        <v>1.0090370179501076</v>
      </c>
      <c r="BE58" s="76">
        <f t="shared" ca="1" si="61"/>
        <v>1.0090370179501076</v>
      </c>
      <c r="BF58" s="76">
        <f t="shared" ca="1" si="61"/>
        <v>1.0090370179501076</v>
      </c>
      <c r="BG58" s="76">
        <f t="shared" ca="1" si="61"/>
        <v>1.0090370179501076</v>
      </c>
      <c r="BH58" s="76">
        <f t="shared" ca="1" si="61"/>
        <v>1.0090370179501076</v>
      </c>
      <c r="BI58" s="76">
        <f t="shared" ca="1" si="61"/>
        <v>1.0090370179501076</v>
      </c>
      <c r="BJ58" s="76">
        <f t="shared" ca="1" si="61"/>
        <v>1.0090370179501076</v>
      </c>
      <c r="BK58" s="76">
        <f t="shared" ca="1" si="61"/>
        <v>1.0090370179501076</v>
      </c>
      <c r="BL58" s="76">
        <f t="shared" ca="1" si="55"/>
        <v>0.11399999999999988</v>
      </c>
      <c r="BM58" s="77">
        <f t="shared" ca="1" si="59"/>
        <v>316.27223987029532</v>
      </c>
      <c r="BO58" s="70">
        <f t="shared" si="44"/>
        <v>55</v>
      </c>
      <c r="BP58" s="171">
        <f t="shared" ca="1" si="49"/>
        <v>9.3200000000000005E-2</v>
      </c>
      <c r="BQ58" s="172">
        <f t="shared" ca="1" si="30"/>
        <v>7.4534039512910155E-3</v>
      </c>
      <c r="BR58" s="172">
        <f t="shared" ca="1" si="48"/>
        <v>0.68089100841800931</v>
      </c>
    </row>
    <row r="59" spans="5:70">
      <c r="E59">
        <f t="shared" si="31"/>
        <v>56</v>
      </c>
      <c r="F59" s="64">
        <f t="shared" si="32"/>
        <v>59.583333333333464</v>
      </c>
      <c r="G59" s="55">
        <f t="shared" si="0"/>
        <v>0</v>
      </c>
      <c r="H59" s="78">
        <f t="shared" si="47"/>
        <v>1</v>
      </c>
      <c r="I59" s="79">
        <f t="shared" ca="1" si="11"/>
        <v>440148.39940621215</v>
      </c>
      <c r="J59" s="79">
        <f t="shared" ca="1" si="12"/>
        <v>3280.6038192886776</v>
      </c>
      <c r="K59" s="80">
        <f t="shared" ca="1" si="1"/>
        <v>-20</v>
      </c>
      <c r="L59" s="80">
        <f t="shared" ca="1" si="13"/>
        <v>-366.79033283851015</v>
      </c>
      <c r="M59" s="80">
        <f t="shared" ca="1" si="52"/>
        <v>0</v>
      </c>
      <c r="N59" s="80">
        <f t="shared" ca="1" si="15"/>
        <v>0</v>
      </c>
      <c r="O59" s="81">
        <f t="shared" ca="1" si="2"/>
        <v>-3333.3333333333335</v>
      </c>
      <c r="P59" s="79">
        <f t="shared" ca="1" si="3"/>
        <v>439708.87955932901</v>
      </c>
      <c r="Q59" s="35"/>
      <c r="R59">
        <f t="shared" ca="1" si="16"/>
        <v>176</v>
      </c>
      <c r="S59" s="78">
        <f t="shared" ca="1" si="33"/>
        <v>69.583333333333073</v>
      </c>
      <c r="T59" s="55">
        <f t="shared" ca="1" si="17"/>
        <v>0</v>
      </c>
      <c r="U59" s="78">
        <f t="shared" ca="1" si="18"/>
        <v>1</v>
      </c>
      <c r="V59" s="79">
        <f t="shared" ca="1" si="34"/>
        <v>311839.44527517329</v>
      </c>
      <c r="W59" s="79">
        <f t="shared" ca="1" si="4"/>
        <v>2324.2653535823752</v>
      </c>
      <c r="X59" s="80">
        <f t="shared" ca="1" si="35"/>
        <v>-20</v>
      </c>
      <c r="Y59" s="80">
        <f t="shared" ca="1" si="36"/>
        <v>-129.93310219798889</v>
      </c>
      <c r="Z59" s="80">
        <f t="shared" ca="1" si="20"/>
        <v>0</v>
      </c>
      <c r="AA59" s="80">
        <f t="shared" ca="1" si="37"/>
        <v>0</v>
      </c>
      <c r="AB59" s="81">
        <f t="shared" ca="1" si="21"/>
        <v>-2943.1740356977334</v>
      </c>
      <c r="AC59" s="79">
        <f t="shared" ca="1" si="5"/>
        <v>311070.60349085997</v>
      </c>
      <c r="AD59" s="35"/>
      <c r="AE59" s="55">
        <f t="shared" ca="1" si="38"/>
        <v>3.5900448504841975E-3</v>
      </c>
      <c r="AF59" s="78">
        <f t="shared" ca="1" si="39"/>
        <v>0.85409892449279756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56"/>
        <v>120</v>
      </c>
      <c r="AN59" s="66">
        <f t="shared" si="57"/>
        <v>0</v>
      </c>
      <c r="AO59" s="67">
        <f t="shared" si="40"/>
        <v>2.5664517644146633E-5</v>
      </c>
      <c r="AP59" s="68">
        <f t="shared" ca="1" si="58"/>
        <v>8.114691841013858E-8</v>
      </c>
      <c r="AR59" s="69">
        <f t="shared" si="25"/>
        <v>5</v>
      </c>
      <c r="AS59" s="70">
        <f t="shared" si="41"/>
        <v>56</v>
      </c>
      <c r="AT59" s="71">
        <f t="shared" ca="1" si="42"/>
        <v>0.67398038853983289</v>
      </c>
      <c r="AU59" s="72">
        <f t="shared" ca="1" si="26"/>
        <v>7.4534039512910155E-3</v>
      </c>
      <c r="AV59" s="73">
        <f t="shared" ca="1" si="27"/>
        <v>1.007453403951291</v>
      </c>
      <c r="AW59" s="74">
        <f ca="1">PRODUCT(AV$4:AV59)</f>
        <v>1.4796103803632554</v>
      </c>
      <c r="AY59" s="75">
        <f t="shared" si="43"/>
        <v>56</v>
      </c>
      <c r="AZ59" s="76">
        <f t="shared" ca="1" si="61"/>
        <v>1.0090370179501076</v>
      </c>
      <c r="BA59" s="76">
        <f t="shared" ca="1" si="61"/>
        <v>1.0090370179501076</v>
      </c>
      <c r="BB59" s="76">
        <f t="shared" ca="1" si="61"/>
        <v>1.0090370179501076</v>
      </c>
      <c r="BC59" s="76">
        <f t="shared" ca="1" si="61"/>
        <v>1.0090370179501076</v>
      </c>
      <c r="BD59" s="76">
        <f t="shared" ca="1" si="61"/>
        <v>1.0090370179501076</v>
      </c>
      <c r="BE59" s="76">
        <f t="shared" ca="1" si="61"/>
        <v>1.0090370179501076</v>
      </c>
      <c r="BF59" s="76">
        <f t="shared" ca="1" si="61"/>
        <v>1.0090370179501076</v>
      </c>
      <c r="BG59" s="76">
        <f t="shared" ca="1" si="61"/>
        <v>1.0090370179501076</v>
      </c>
      <c r="BH59" s="76">
        <f t="shared" ca="1" si="61"/>
        <v>1.0090370179501076</v>
      </c>
      <c r="BI59" s="76">
        <f t="shared" ca="1" si="61"/>
        <v>1.0090370179501076</v>
      </c>
      <c r="BJ59" s="76">
        <f t="shared" ca="1" si="61"/>
        <v>1.0090370179501076</v>
      </c>
      <c r="BK59" s="76">
        <f t="shared" ca="1" si="61"/>
        <v>1.0090370179501076</v>
      </c>
      <c r="BL59" s="76">
        <f t="shared" ca="1" si="55"/>
        <v>0.11399999999999988</v>
      </c>
      <c r="BM59" s="77">
        <f t="shared" ca="1" si="59"/>
        <v>352.32727521550896</v>
      </c>
      <c r="BO59" s="70">
        <f t="shared" si="44"/>
        <v>56</v>
      </c>
      <c r="BP59" s="171">
        <f t="shared" ca="1" si="49"/>
        <v>9.3200000000000005E-2</v>
      </c>
      <c r="BQ59" s="172">
        <f t="shared" ca="1" si="30"/>
        <v>7.4534039512910155E-3</v>
      </c>
      <c r="BR59" s="172">
        <f t="shared" ca="1" si="48"/>
        <v>0.67585359853618543</v>
      </c>
    </row>
    <row r="60" spans="5:70">
      <c r="E60">
        <f t="shared" si="31"/>
        <v>57</v>
      </c>
      <c r="F60" s="64">
        <f t="shared" si="32"/>
        <v>59.666666666666799</v>
      </c>
      <c r="G60" s="55">
        <f t="shared" si="0"/>
        <v>0</v>
      </c>
      <c r="H60" s="78">
        <f t="shared" si="47"/>
        <v>1</v>
      </c>
      <c r="I60" s="79">
        <f t="shared" ca="1" si="11"/>
        <v>439708.87955932901</v>
      </c>
      <c r="J60" s="79">
        <f t="shared" ca="1" si="12"/>
        <v>3277.3279003252483</v>
      </c>
      <c r="K60" s="80">
        <f t="shared" ca="1" si="1"/>
        <v>-20</v>
      </c>
      <c r="L60" s="80">
        <f t="shared" ca="1" si="13"/>
        <v>-366.42406629944088</v>
      </c>
      <c r="M60" s="80">
        <f t="shared" ca="1" si="52"/>
        <v>0</v>
      </c>
      <c r="N60" s="80">
        <f t="shared" ca="1" si="15"/>
        <v>0</v>
      </c>
      <c r="O60" s="81">
        <f t="shared" ca="1" si="2"/>
        <v>-3333.3333333333335</v>
      </c>
      <c r="P60" s="79">
        <f t="shared" ca="1" si="3"/>
        <v>439266.45006002148</v>
      </c>
      <c r="Q60" s="35"/>
      <c r="R60">
        <f t="shared" ca="1" si="16"/>
        <v>177</v>
      </c>
      <c r="S60" s="78">
        <f t="shared" ca="1" si="33"/>
        <v>69.666666666666401</v>
      </c>
      <c r="T60" s="55">
        <f t="shared" ca="1" si="17"/>
        <v>0</v>
      </c>
      <c r="U60" s="78">
        <f t="shared" ca="1" si="18"/>
        <v>1</v>
      </c>
      <c r="V60" s="79">
        <f t="shared" ca="1" si="34"/>
        <v>309953.84607266058</v>
      </c>
      <c r="W60" s="79">
        <f t="shared" ca="1" si="4"/>
        <v>2310.2112210358155</v>
      </c>
      <c r="X60" s="80">
        <f t="shared" ca="1" si="35"/>
        <v>-20</v>
      </c>
      <c r="Y60" s="80">
        <f t="shared" ca="1" si="36"/>
        <v>-129.14743586360859</v>
      </c>
      <c r="Z60" s="80">
        <f t="shared" ca="1" si="20"/>
        <v>0</v>
      </c>
      <c r="AA60" s="80">
        <f t="shared" ca="1" si="37"/>
        <v>0</v>
      </c>
      <c r="AB60" s="81">
        <f t="shared" ca="1" si="21"/>
        <v>-2943.1740356977334</v>
      </c>
      <c r="AC60" s="79">
        <f t="shared" ca="1" si="5"/>
        <v>309171.73582213506</v>
      </c>
      <c r="AD60" s="35"/>
      <c r="AE60" s="55">
        <f t="shared" ca="1" si="38"/>
        <v>3.5900448504841975E-3</v>
      </c>
      <c r="AF60" s="78">
        <f t="shared" ca="1" si="39"/>
        <v>0.85103267104711811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56"/>
        <v>121</v>
      </c>
      <c r="AN60" s="66">
        <f t="shared" si="57"/>
        <v>0</v>
      </c>
      <c r="AO60" s="67">
        <f t="shared" si="40"/>
        <v>2.5664517644146633E-5</v>
      </c>
      <c r="AP60" s="68">
        <f t="shared" ca="1" si="58"/>
        <v>7.2842835197610943E-8</v>
      </c>
      <c r="AR60" s="69">
        <f t="shared" si="25"/>
        <v>5</v>
      </c>
      <c r="AS60" s="70">
        <f t="shared" si="41"/>
        <v>57</v>
      </c>
      <c r="AT60" s="71">
        <f t="shared" ca="1" si="42"/>
        <v>0.66895694044879739</v>
      </c>
      <c r="AU60" s="72">
        <f t="shared" ca="1" si="26"/>
        <v>7.4534039512910155E-3</v>
      </c>
      <c r="AV60" s="73">
        <f t="shared" ca="1" si="27"/>
        <v>1.007453403951291</v>
      </c>
      <c r="AW60" s="74">
        <f ca="1">PRODUCT(AV$4:AV60)</f>
        <v>1.490638514218626</v>
      </c>
      <c r="AY60" s="75">
        <f t="shared" si="43"/>
        <v>57</v>
      </c>
      <c r="AZ60" s="76">
        <f t="shared" ca="1" si="61"/>
        <v>1.0090370179501076</v>
      </c>
      <c r="BA60" s="76">
        <f t="shared" ca="1" si="61"/>
        <v>1.0090370179501076</v>
      </c>
      <c r="BB60" s="76">
        <f t="shared" ca="1" si="61"/>
        <v>1.0090370179501076</v>
      </c>
      <c r="BC60" s="76">
        <f t="shared" ca="1" si="61"/>
        <v>1.0090370179501076</v>
      </c>
      <c r="BD60" s="76">
        <f t="shared" ca="1" si="61"/>
        <v>1.0090370179501076</v>
      </c>
      <c r="BE60" s="76">
        <f t="shared" ca="1" si="61"/>
        <v>1.0090370179501076</v>
      </c>
      <c r="BF60" s="76">
        <f t="shared" ca="1" si="61"/>
        <v>1.0090370179501076</v>
      </c>
      <c r="BG60" s="76">
        <f t="shared" ca="1" si="61"/>
        <v>1.0090370179501076</v>
      </c>
      <c r="BH60" s="76">
        <f t="shared" ca="1" si="61"/>
        <v>1.0090370179501076</v>
      </c>
      <c r="BI60" s="76">
        <f t="shared" ca="1" si="61"/>
        <v>1.0090370179501076</v>
      </c>
      <c r="BJ60" s="76">
        <f t="shared" ca="1" si="61"/>
        <v>1.0090370179501076</v>
      </c>
      <c r="BK60" s="76">
        <f t="shared" ca="1" si="61"/>
        <v>1.0090370179501076</v>
      </c>
      <c r="BL60" s="76">
        <f t="shared" ca="1" si="55"/>
        <v>0.11399999999999988</v>
      </c>
      <c r="BM60" s="77">
        <f t="shared" ca="1" si="59"/>
        <v>392.49258459007694</v>
      </c>
      <c r="BO60" s="70">
        <f t="shared" si="44"/>
        <v>57</v>
      </c>
      <c r="BP60" s="171">
        <f t="shared" ca="1" si="49"/>
        <v>9.3200000000000005E-2</v>
      </c>
      <c r="BQ60" s="172">
        <f t="shared" ca="1" si="30"/>
        <v>7.4534039512910155E-3</v>
      </c>
      <c r="BR60" s="172">
        <f t="shared" ca="1" si="48"/>
        <v>0.67085345673104901</v>
      </c>
    </row>
    <row r="61" spans="5:70">
      <c r="E61">
        <f t="shared" si="31"/>
        <v>58</v>
      </c>
      <c r="F61" s="64">
        <f t="shared" si="32"/>
        <v>59.750000000000135</v>
      </c>
      <c r="G61" s="55">
        <f t="shared" si="0"/>
        <v>0</v>
      </c>
      <c r="H61" s="78">
        <f t="shared" si="47"/>
        <v>1</v>
      </c>
      <c r="I61" s="79">
        <f t="shared" ca="1" si="11"/>
        <v>439266.45006002148</v>
      </c>
      <c r="J61" s="79">
        <f t="shared" ca="1" si="12"/>
        <v>3274.0302945469416</v>
      </c>
      <c r="K61" s="80">
        <f t="shared" ca="1" si="1"/>
        <v>-20</v>
      </c>
      <c r="L61" s="80">
        <f t="shared" ca="1" si="13"/>
        <v>-366.05537505001791</v>
      </c>
      <c r="M61" s="80">
        <f t="shared" ca="1" si="52"/>
        <v>0</v>
      </c>
      <c r="N61" s="80">
        <f t="shared" ca="1" si="15"/>
        <v>0</v>
      </c>
      <c r="O61" s="81">
        <f t="shared" ca="1" si="2"/>
        <v>-3333.3333333333335</v>
      </c>
      <c r="P61" s="79">
        <f t="shared" ca="1" si="3"/>
        <v>438821.09164618509</v>
      </c>
      <c r="Q61" s="35"/>
      <c r="R61">
        <f t="shared" ca="1" si="16"/>
        <v>178</v>
      </c>
      <c r="S61" s="78">
        <f t="shared" ca="1" si="33"/>
        <v>69.74999999999973</v>
      </c>
      <c r="T61" s="55">
        <f t="shared" ca="1" si="17"/>
        <v>0</v>
      </c>
      <c r="U61" s="78">
        <f t="shared" ca="1" si="18"/>
        <v>1</v>
      </c>
      <c r="V61" s="79">
        <f t="shared" ca="1" si="34"/>
        <v>308061.79542403156</v>
      </c>
      <c r="W61" s="79">
        <f t="shared" ca="1" si="4"/>
        <v>2296.1090032552811</v>
      </c>
      <c r="X61" s="80">
        <f t="shared" ca="1" si="35"/>
        <v>-20</v>
      </c>
      <c r="Y61" s="80">
        <f t="shared" ca="1" si="36"/>
        <v>-128.35908142667984</v>
      </c>
      <c r="Z61" s="80">
        <f t="shared" ca="1" si="20"/>
        <v>0</v>
      </c>
      <c r="AA61" s="80">
        <f t="shared" ca="1" si="37"/>
        <v>0</v>
      </c>
      <c r="AB61" s="81">
        <f t="shared" ca="1" si="21"/>
        <v>-2943.1740356977334</v>
      </c>
      <c r="AC61" s="79">
        <f t="shared" ca="1" si="5"/>
        <v>307266.37131016242</v>
      </c>
      <c r="AD61" s="35"/>
      <c r="AE61" s="55">
        <f t="shared" ca="1" si="38"/>
        <v>3.5900448504841975E-3</v>
      </c>
      <c r="AF61" s="78">
        <f t="shared" ca="1" si="39"/>
        <v>0.8479774255888316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56"/>
        <v>122</v>
      </c>
      <c r="AN61" s="66">
        <f t="shared" si="57"/>
        <v>0</v>
      </c>
      <c r="AO61" s="67">
        <f t="shared" si="40"/>
        <v>2.5664517644146633E-5</v>
      </c>
      <c r="AP61" s="68">
        <f t="shared" ca="1" si="58"/>
        <v>6.5388541470027787E-8</v>
      </c>
      <c r="AR61" s="69">
        <f t="shared" si="25"/>
        <v>5</v>
      </c>
      <c r="AS61" s="70">
        <f t="shared" si="41"/>
        <v>58</v>
      </c>
      <c r="AT61" s="71">
        <f t="shared" ca="1" si="42"/>
        <v>0.66397093414561281</v>
      </c>
      <c r="AU61" s="72">
        <f t="shared" ca="1" si="26"/>
        <v>7.4534039512910155E-3</v>
      </c>
      <c r="AV61" s="73">
        <f t="shared" ca="1" si="27"/>
        <v>1.007453403951291</v>
      </c>
      <c r="AW61" s="74">
        <f ca="1">PRODUCT(AV$4:AV61)</f>
        <v>1.5017488452104497</v>
      </c>
      <c r="AY61" s="75">
        <f t="shared" si="43"/>
        <v>58</v>
      </c>
      <c r="AZ61" s="76">
        <f t="shared" ca="1" si="61"/>
        <v>1.0090370179501076</v>
      </c>
      <c r="BA61" s="76">
        <f t="shared" ca="1" si="61"/>
        <v>1.0090370179501076</v>
      </c>
      <c r="BB61" s="76">
        <f t="shared" ca="1" si="61"/>
        <v>1.0090370179501076</v>
      </c>
      <c r="BC61" s="76">
        <f t="shared" ca="1" si="61"/>
        <v>1.0090370179501076</v>
      </c>
      <c r="BD61" s="76">
        <f t="shared" ca="1" si="61"/>
        <v>1.0090370179501076</v>
      </c>
      <c r="BE61" s="76">
        <f t="shared" ca="1" si="61"/>
        <v>1.0090370179501076</v>
      </c>
      <c r="BF61" s="76">
        <f t="shared" ca="1" si="61"/>
        <v>1.0090370179501076</v>
      </c>
      <c r="BG61" s="76">
        <f t="shared" ca="1" si="61"/>
        <v>1.0090370179501076</v>
      </c>
      <c r="BH61" s="76">
        <f t="shared" ca="1" si="61"/>
        <v>1.0090370179501076</v>
      </c>
      <c r="BI61" s="76">
        <f t="shared" ca="1" si="61"/>
        <v>1.0090370179501076</v>
      </c>
      <c r="BJ61" s="76">
        <f t="shared" ca="1" si="61"/>
        <v>1.0090370179501076</v>
      </c>
      <c r="BK61" s="76">
        <f t="shared" ca="1" si="61"/>
        <v>1.0090370179501076</v>
      </c>
      <c r="BL61" s="76">
        <f t="shared" ca="1" si="55"/>
        <v>0.11399999999999988</v>
      </c>
      <c r="BM61" s="77">
        <f t="shared" ca="1" si="59"/>
        <v>437.23673923334565</v>
      </c>
      <c r="BO61" s="70">
        <f t="shared" si="44"/>
        <v>58</v>
      </c>
      <c r="BP61" s="171">
        <f t="shared" ca="1" si="49"/>
        <v>9.3200000000000005E-2</v>
      </c>
      <c r="BQ61" s="172">
        <f t="shared" ca="1" si="30"/>
        <v>7.4534039512910155E-3</v>
      </c>
      <c r="BR61" s="172">
        <f t="shared" ca="1" si="48"/>
        <v>0.66589030728361498</v>
      </c>
    </row>
    <row r="62" spans="5:70">
      <c r="E62">
        <f t="shared" si="31"/>
        <v>59</v>
      </c>
      <c r="F62" s="64">
        <f t="shared" si="32"/>
        <v>59.833333333333471</v>
      </c>
      <c r="G62" s="55">
        <f t="shared" si="0"/>
        <v>0</v>
      </c>
      <c r="H62" s="78">
        <f t="shared" si="47"/>
        <v>1</v>
      </c>
      <c r="I62" s="79">
        <f t="shared" ca="1" si="11"/>
        <v>438821.09164618509</v>
      </c>
      <c r="J62" s="79">
        <f t="shared" ca="1" si="12"/>
        <v>3270.7108583855129</v>
      </c>
      <c r="K62" s="80">
        <f t="shared" ca="1" si="1"/>
        <v>-20</v>
      </c>
      <c r="L62" s="80">
        <f t="shared" ca="1" si="13"/>
        <v>-365.68424303848758</v>
      </c>
      <c r="M62" s="80">
        <f t="shared" ca="1" si="52"/>
        <v>0</v>
      </c>
      <c r="N62" s="80">
        <f t="shared" ca="1" si="15"/>
        <v>0</v>
      </c>
      <c r="O62" s="81">
        <f t="shared" ca="1" si="2"/>
        <v>-3333.3333333333335</v>
      </c>
      <c r="P62" s="79">
        <f t="shared" ca="1" si="3"/>
        <v>438372.78492819879</v>
      </c>
      <c r="Q62" s="35"/>
      <c r="R62">
        <f t="shared" ca="1" si="16"/>
        <v>179</v>
      </c>
      <c r="S62" s="78">
        <f t="shared" ca="1" si="33"/>
        <v>69.833333333333059</v>
      </c>
      <c r="T62" s="55">
        <f t="shared" ca="1" si="17"/>
        <v>0</v>
      </c>
      <c r="U62" s="78">
        <f t="shared" ca="1" si="18"/>
        <v>1</v>
      </c>
      <c r="V62" s="79">
        <f t="shared" ca="1" si="34"/>
        <v>306163.27125611342</v>
      </c>
      <c r="W62" s="79">
        <f t="shared" ca="1" si="4"/>
        <v>2281.9585357204987</v>
      </c>
      <c r="X62" s="80">
        <f t="shared" ca="1" si="35"/>
        <v>-20</v>
      </c>
      <c r="Y62" s="80">
        <f t="shared" ca="1" si="36"/>
        <v>-127.56802969004727</v>
      </c>
      <c r="Z62" s="80">
        <f t="shared" ca="1" si="20"/>
        <v>0</v>
      </c>
      <c r="AA62" s="80">
        <f t="shared" ca="1" si="37"/>
        <v>0</v>
      </c>
      <c r="AB62" s="81">
        <f t="shared" ca="1" si="21"/>
        <v>-2943.1740356977334</v>
      </c>
      <c r="AC62" s="79">
        <f t="shared" ca="1" si="5"/>
        <v>305354.48772644612</v>
      </c>
      <c r="AD62" s="35"/>
      <c r="AE62" s="55">
        <f t="shared" ca="1" si="38"/>
        <v>3.5900448504841975E-3</v>
      </c>
      <c r="AF62" s="78">
        <f t="shared" ca="1" si="39"/>
        <v>0.84493314859876956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56"/>
        <v>123</v>
      </c>
      <c r="AN62" s="66">
        <f t="shared" si="57"/>
        <v>0</v>
      </c>
      <c r="AO62" s="67">
        <f t="shared" si="40"/>
        <v>2.5664517644146633E-5</v>
      </c>
      <c r="AP62" s="68">
        <f t="shared" ca="1" si="58"/>
        <v>5.8697074928211662E-8</v>
      </c>
      <c r="AR62" s="69">
        <f t="shared" si="25"/>
        <v>5</v>
      </c>
      <c r="AS62" s="70">
        <f t="shared" si="41"/>
        <v>59</v>
      </c>
      <c r="AT62" s="71">
        <f t="shared" ca="1" si="42"/>
        <v>0.65902209056150951</v>
      </c>
      <c r="AU62" s="72">
        <f t="shared" ca="1" si="26"/>
        <v>7.4534039512910155E-3</v>
      </c>
      <c r="AV62" s="73">
        <f t="shared" ca="1" si="27"/>
        <v>1.007453403951291</v>
      </c>
      <c r="AW62" s="74">
        <f ca="1">PRODUCT(AV$4:AV62)</f>
        <v>1.512941985987188</v>
      </c>
      <c r="AY62" s="75">
        <f t="shared" si="43"/>
        <v>59</v>
      </c>
      <c r="AZ62" s="76">
        <f t="shared" ca="1" si="61"/>
        <v>1.0090370179501076</v>
      </c>
      <c r="BA62" s="76">
        <f t="shared" ca="1" si="61"/>
        <v>1.0090370179501076</v>
      </c>
      <c r="BB62" s="76">
        <f t="shared" ca="1" si="61"/>
        <v>1.0090370179501076</v>
      </c>
      <c r="BC62" s="76">
        <f t="shared" ca="1" si="61"/>
        <v>1.0090370179501076</v>
      </c>
      <c r="BD62" s="76">
        <f t="shared" ca="1" si="61"/>
        <v>1.0090370179501076</v>
      </c>
      <c r="BE62" s="76">
        <f t="shared" ca="1" si="61"/>
        <v>1.0090370179501076</v>
      </c>
      <c r="BF62" s="76">
        <f t="shared" ca="1" si="61"/>
        <v>1.0090370179501076</v>
      </c>
      <c r="BG62" s="76">
        <f t="shared" ca="1" si="61"/>
        <v>1.0090370179501076</v>
      </c>
      <c r="BH62" s="76">
        <f t="shared" ca="1" si="61"/>
        <v>1.0090370179501076</v>
      </c>
      <c r="BI62" s="76">
        <f t="shared" ca="1" si="61"/>
        <v>1.0090370179501076</v>
      </c>
      <c r="BJ62" s="76">
        <f t="shared" ca="1" si="61"/>
        <v>1.0090370179501076</v>
      </c>
      <c r="BK62" s="76">
        <f t="shared" ca="1" si="61"/>
        <v>1.0090370179501076</v>
      </c>
      <c r="BL62" s="76">
        <f t="shared" ca="1" si="55"/>
        <v>0.11399999999999988</v>
      </c>
      <c r="BM62" s="77">
        <f t="shared" ca="1" si="59"/>
        <v>487.08172750594701</v>
      </c>
      <c r="BO62" s="70">
        <f t="shared" si="44"/>
        <v>59</v>
      </c>
      <c r="BP62" s="171">
        <f t="shared" ca="1" si="49"/>
        <v>9.3200000000000005E-2</v>
      </c>
      <c r="BQ62" s="172">
        <f t="shared" ca="1" si="30"/>
        <v>7.4534039512910155E-3</v>
      </c>
      <c r="BR62" s="172">
        <f t="shared" ca="1" si="48"/>
        <v>0.66096387651473942</v>
      </c>
    </row>
    <row r="63" spans="5:70">
      <c r="E63">
        <f t="shared" si="31"/>
        <v>60</v>
      </c>
      <c r="F63" s="64">
        <f t="shared" si="32"/>
        <v>59.916666666666806</v>
      </c>
      <c r="G63" s="55">
        <f t="shared" si="0"/>
        <v>0</v>
      </c>
      <c r="H63" s="78">
        <f t="shared" si="47"/>
        <v>1</v>
      </c>
      <c r="I63" s="79">
        <f t="shared" ca="1" si="11"/>
        <v>438372.78492819879</v>
      </c>
      <c r="J63" s="79">
        <f t="shared" ca="1" si="12"/>
        <v>3267.3694473222836</v>
      </c>
      <c r="K63" s="80">
        <f t="shared" ca="1" si="1"/>
        <v>-20</v>
      </c>
      <c r="L63" s="80">
        <f t="shared" ca="1" si="13"/>
        <v>-365.31065410683237</v>
      </c>
      <c r="M63" s="80">
        <f t="shared" ca="1" si="52"/>
        <v>0</v>
      </c>
      <c r="N63" s="80">
        <f t="shared" ca="1" si="15"/>
        <v>0</v>
      </c>
      <c r="O63" s="81">
        <f t="shared" ca="1" si="2"/>
        <v>-3333.3333333333335</v>
      </c>
      <c r="P63" s="79">
        <f t="shared" ca="1" si="3"/>
        <v>437921.5103880809</v>
      </c>
      <c r="Q63" s="35"/>
      <c r="R63">
        <f t="shared" ca="1" si="16"/>
        <v>180</v>
      </c>
      <c r="S63" s="78">
        <f t="shared" ca="1" si="33"/>
        <v>69.916666666666387</v>
      </c>
      <c r="T63" s="55">
        <f t="shared" ca="1" si="17"/>
        <v>0</v>
      </c>
      <c r="U63" s="78">
        <f t="shared" ca="1" si="18"/>
        <v>1</v>
      </c>
      <c r="V63" s="79">
        <f t="shared" ca="1" si="34"/>
        <v>304258.25142021157</v>
      </c>
      <c r="W63" s="79">
        <f t="shared" ca="1" si="4"/>
        <v>2267.7596533483002</v>
      </c>
      <c r="X63" s="80">
        <f t="shared" ca="1" si="35"/>
        <v>-20</v>
      </c>
      <c r="Y63" s="80">
        <f t="shared" ca="1" si="36"/>
        <v>-126.77427142508816</v>
      </c>
      <c r="Z63" s="80">
        <f t="shared" ca="1" si="20"/>
        <v>0</v>
      </c>
      <c r="AA63" s="80">
        <f t="shared" ca="1" si="37"/>
        <v>0</v>
      </c>
      <c r="AB63" s="81">
        <f t="shared" ca="1" si="21"/>
        <v>-2943.1740356977334</v>
      </c>
      <c r="AC63" s="79">
        <f t="shared" ca="1" si="5"/>
        <v>303436.06276643707</v>
      </c>
      <c r="AD63" s="35"/>
      <c r="AE63" s="55">
        <f t="shared" ca="1" si="38"/>
        <v>3.5900448504841975E-3</v>
      </c>
      <c r="AF63" s="78">
        <f t="shared" ca="1" si="39"/>
        <v>0.8418998006996391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56"/>
        <v>124</v>
      </c>
      <c r="AN63" s="66">
        <f t="shared" si="57"/>
        <v>0</v>
      </c>
      <c r="AO63" s="67">
        <f t="shared" si="40"/>
        <v>2.5664517644146633E-5</v>
      </c>
      <c r="AP63" s="68">
        <f t="shared" ca="1" si="58"/>
        <v>5.2690372466976361E-8</v>
      </c>
      <c r="AR63" s="69">
        <f t="shared" si="25"/>
        <v>5</v>
      </c>
      <c r="AS63" s="70">
        <f t="shared" si="41"/>
        <v>60</v>
      </c>
      <c r="AT63" s="71">
        <f t="shared" ca="1" si="42"/>
        <v>0.65411013270773033</v>
      </c>
      <c r="AU63" s="72">
        <f t="shared" ca="1" si="26"/>
        <v>7.4534039512910155E-3</v>
      </c>
      <c r="AV63" s="73">
        <f t="shared" ca="1" si="27"/>
        <v>1.007453403951291</v>
      </c>
      <c r="AW63" s="74">
        <f ca="1">PRODUCT(AV$4:AV63)</f>
        <v>1.524218553763619</v>
      </c>
      <c r="AY63" s="75">
        <f t="shared" si="43"/>
        <v>60</v>
      </c>
      <c r="AZ63" s="76">
        <f t="shared" ca="1" si="61"/>
        <v>1.0090370179501076</v>
      </c>
      <c r="BA63" s="76">
        <f t="shared" ca="1" si="61"/>
        <v>1.0090370179501076</v>
      </c>
      <c r="BB63" s="76">
        <f t="shared" ca="1" si="61"/>
        <v>1.0090370179501076</v>
      </c>
      <c r="BC63" s="76">
        <f t="shared" ca="1" si="61"/>
        <v>1.0090370179501076</v>
      </c>
      <c r="BD63" s="76">
        <f t="shared" ca="1" si="61"/>
        <v>1.0090370179501076</v>
      </c>
      <c r="BE63" s="76">
        <f t="shared" ca="1" si="61"/>
        <v>1.0090370179501076</v>
      </c>
      <c r="BF63" s="76">
        <f t="shared" ca="1" si="61"/>
        <v>1.0090370179501076</v>
      </c>
      <c r="BG63" s="76">
        <f t="shared" ca="1" si="61"/>
        <v>1.0090370179501076</v>
      </c>
      <c r="BH63" s="76">
        <f t="shared" ca="1" si="61"/>
        <v>1.0090370179501076</v>
      </c>
      <c r="BI63" s="76">
        <f t="shared" ca="1" si="61"/>
        <v>1.0090370179501076</v>
      </c>
      <c r="BJ63" s="76">
        <f t="shared" ca="1" si="61"/>
        <v>1.0090370179501076</v>
      </c>
      <c r="BK63" s="76">
        <f t="shared" ca="1" si="61"/>
        <v>1.0090370179501076</v>
      </c>
      <c r="BL63" s="76">
        <f t="shared" ca="1" si="55"/>
        <v>0.11399999999999988</v>
      </c>
      <c r="BM63" s="77">
        <f t="shared" ca="1" si="59"/>
        <v>542.60904444162486</v>
      </c>
      <c r="BO63" s="70">
        <f t="shared" si="44"/>
        <v>60</v>
      </c>
      <c r="BP63" s="171">
        <f t="shared" ca="1" si="49"/>
        <v>9.3200000000000005E-2</v>
      </c>
      <c r="BQ63" s="172">
        <f t="shared" ca="1" si="30"/>
        <v>7.4534039512910155E-3</v>
      </c>
      <c r="BR63" s="172">
        <f t="shared" ca="1" si="48"/>
        <v>0.65607389277002837</v>
      </c>
    </row>
    <row r="64" spans="5:70">
      <c r="E64">
        <f t="shared" si="31"/>
        <v>61</v>
      </c>
      <c r="F64" s="64">
        <f t="shared" si="32"/>
        <v>60.000000000000142</v>
      </c>
      <c r="G64" s="55">
        <f t="shared" si="0"/>
        <v>0</v>
      </c>
      <c r="H64" s="78">
        <f t="shared" si="47"/>
        <v>1</v>
      </c>
      <c r="I64" s="79">
        <f t="shared" ca="1" si="11"/>
        <v>437921.5103880809</v>
      </c>
      <c r="J64" s="79">
        <f t="shared" ca="1" si="12"/>
        <v>3264.0059158818517</v>
      </c>
      <c r="K64" s="80">
        <f t="shared" ca="1" si="1"/>
        <v>-20</v>
      </c>
      <c r="L64" s="80">
        <f t="shared" ca="1" si="13"/>
        <v>-364.93459199006742</v>
      </c>
      <c r="M64" s="80">
        <f t="shared" ca="1" si="52"/>
        <v>-3284.4113279106068</v>
      </c>
      <c r="N64" s="80">
        <f t="shared" ca="1" si="15"/>
        <v>0</v>
      </c>
      <c r="O64" s="81">
        <f t="shared" ca="1" si="2"/>
        <v>-3333.3333333333335</v>
      </c>
      <c r="P64" s="79">
        <f t="shared" ca="1" si="3"/>
        <v>434182.83705072873</v>
      </c>
      <c r="Q64" s="35"/>
      <c r="R64">
        <f t="shared" ca="1" si="16"/>
        <v>181</v>
      </c>
      <c r="S64" s="78">
        <f t="shared" ca="1" si="33"/>
        <v>69.999999999999716</v>
      </c>
      <c r="T64" s="55">
        <f t="shared" ca="1" si="17"/>
        <v>3.5900448504841975E-3</v>
      </c>
      <c r="U64" s="78">
        <f t="shared" ca="1" si="18"/>
        <v>0.83887734265551372</v>
      </c>
      <c r="V64" s="79">
        <f t="shared" ca="1" si="34"/>
        <v>302346.71369185124</v>
      </c>
      <c r="W64" s="79">
        <f t="shared" ca="1" si="4"/>
        <v>2253.5121904906973</v>
      </c>
      <c r="X64" s="80">
        <f t="shared" ca="1" si="35"/>
        <v>-16.777546853110273</v>
      </c>
      <c r="Y64" s="80">
        <f t="shared" ca="1" si="36"/>
        <v>-125.97779737160469</v>
      </c>
      <c r="Z64" s="80">
        <f t="shared" ca="1" si="20"/>
        <v>-2267.6003526888844</v>
      </c>
      <c r="AA64" s="80">
        <f t="shared" ca="1" si="37"/>
        <v>0</v>
      </c>
      <c r="AB64" s="81">
        <f t="shared" ca="1" si="21"/>
        <v>-2468.9620140388188</v>
      </c>
      <c r="AC64" s="79">
        <f t="shared" ca="1" si="5"/>
        <v>299720.90817138948</v>
      </c>
      <c r="AD64" s="35"/>
      <c r="AE64" s="55">
        <f t="shared" ca="1" si="38"/>
        <v>3.5900448504841975E-3</v>
      </c>
      <c r="AF64" s="78">
        <f t="shared" ca="1" si="39"/>
        <v>0.83887734265551372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56"/>
        <v>125</v>
      </c>
      <c r="AN64" s="66">
        <f t="shared" si="57"/>
        <v>0</v>
      </c>
      <c r="AO64" s="67">
        <f t="shared" si="40"/>
        <v>2.5664517644146633E-5</v>
      </c>
      <c r="AP64" s="68">
        <f t="shared" ca="1" si="58"/>
        <v>4.7298359485616135E-8</v>
      </c>
      <c r="AR64" s="69">
        <f t="shared" si="25"/>
        <v>6</v>
      </c>
      <c r="AS64" s="70">
        <f t="shared" si="41"/>
        <v>61</v>
      </c>
      <c r="AT64" s="71">
        <f t="shared" ca="1" si="42"/>
        <v>0.64923478566002701</v>
      </c>
      <c r="AU64" s="72">
        <f t="shared" ca="1" si="26"/>
        <v>7.4534039512910155E-3</v>
      </c>
      <c r="AV64" s="73">
        <f t="shared" ca="1" si="27"/>
        <v>1.007453403951291</v>
      </c>
      <c r="AW64" s="74">
        <f ca="1">PRODUCT(AV$4:AV64)</f>
        <v>1.5355791703548718</v>
      </c>
      <c r="AY64" s="75">
        <f t="shared" si="43"/>
        <v>61</v>
      </c>
      <c r="AZ64" s="76">
        <f t="shared" ca="1" si="61"/>
        <v>1.0090370179501076</v>
      </c>
      <c r="BA64" s="76">
        <f t="shared" ca="1" si="61"/>
        <v>1.0090370179501076</v>
      </c>
      <c r="BB64" s="76">
        <f t="shared" ca="1" si="61"/>
        <v>1.0090370179501076</v>
      </c>
      <c r="BC64" s="76">
        <f t="shared" ca="1" si="61"/>
        <v>1.0090370179501076</v>
      </c>
      <c r="BD64" s="76">
        <f t="shared" ca="1" si="61"/>
        <v>1.0090370179501076</v>
      </c>
      <c r="BE64" s="76">
        <f t="shared" ca="1" si="61"/>
        <v>1.0090370179501076</v>
      </c>
      <c r="BF64" s="76">
        <f t="shared" ca="1" si="61"/>
        <v>1.0090370179501076</v>
      </c>
      <c r="BG64" s="76">
        <f t="shared" ca="1" si="61"/>
        <v>1.0090370179501076</v>
      </c>
      <c r="BH64" s="76">
        <f t="shared" ca="1" si="61"/>
        <v>1.0090370179501076</v>
      </c>
      <c r="BI64" s="76">
        <f t="shared" ca="1" si="61"/>
        <v>1.0090370179501076</v>
      </c>
      <c r="BJ64" s="76">
        <f t="shared" ca="1" si="61"/>
        <v>1.0090370179501076</v>
      </c>
      <c r="BK64" s="76">
        <f t="shared" ca="1" si="61"/>
        <v>1.0090370179501076</v>
      </c>
      <c r="BL64" s="76">
        <f t="shared" ca="1" si="55"/>
        <v>0.11399999999999988</v>
      </c>
      <c r="BM64" s="77">
        <f t="shared" ca="1" si="59"/>
        <v>604.46647550797002</v>
      </c>
      <c r="BO64" s="70">
        <f t="shared" si="44"/>
        <v>61</v>
      </c>
      <c r="BP64" s="171">
        <f t="shared" ca="1" si="49"/>
        <v>9.3200000000000005E-2</v>
      </c>
      <c r="BQ64" s="172">
        <f t="shared" ca="1" si="30"/>
        <v>7.4534039512910155E-3</v>
      </c>
      <c r="BR64" s="172">
        <f t="shared" ca="1" si="48"/>
        <v>0.65122008640485829</v>
      </c>
    </row>
    <row r="65" spans="5:70">
      <c r="E65">
        <f t="shared" si="31"/>
        <v>62</v>
      </c>
      <c r="F65" s="64">
        <f t="shared" si="32"/>
        <v>60.083333333333478</v>
      </c>
      <c r="G65" s="55">
        <f t="shared" si="0"/>
        <v>0</v>
      </c>
      <c r="H65" s="78">
        <f t="shared" si="47"/>
        <v>1</v>
      </c>
      <c r="I65" s="79">
        <f t="shared" ca="1" si="11"/>
        <v>434182.83705072873</v>
      </c>
      <c r="J65" s="79">
        <f t="shared" ca="1" si="12"/>
        <v>3236.1400732566449</v>
      </c>
      <c r="K65" s="80">
        <f t="shared" ca="1" si="1"/>
        <v>-20</v>
      </c>
      <c r="L65" s="80">
        <f t="shared" ca="1" si="13"/>
        <v>-361.81903087560733</v>
      </c>
      <c r="M65" s="80">
        <f t="shared" ca="1" si="52"/>
        <v>0</v>
      </c>
      <c r="N65" s="80">
        <f t="shared" ca="1" si="15"/>
        <v>0</v>
      </c>
      <c r="O65" s="81">
        <f t="shared" ca="1" si="2"/>
        <v>-3333.3333333333335</v>
      </c>
      <c r="P65" s="79">
        <f t="shared" ca="1" si="3"/>
        <v>433703.82475977641</v>
      </c>
      <c r="Q65" s="35"/>
      <c r="R65">
        <f t="shared" ca="1" si="16"/>
        <v>182</v>
      </c>
      <c r="S65" s="78">
        <f t="shared" ca="1" si="33"/>
        <v>70.083333333333044</v>
      </c>
      <c r="T65" s="55">
        <f t="shared" ca="1" si="17"/>
        <v>3.5900448504841975E-3</v>
      </c>
      <c r="U65" s="78">
        <f t="shared" ca="1" si="18"/>
        <v>0.83586573537132547</v>
      </c>
      <c r="V65" s="79">
        <f t="shared" ca="1" si="34"/>
        <v>298644.89666842634</v>
      </c>
      <c r="W65" s="79">
        <f t="shared" ca="1" si="4"/>
        <v>2225.9210528613457</v>
      </c>
      <c r="X65" s="80">
        <f t="shared" ca="1" si="35"/>
        <v>-16.71731470742651</v>
      </c>
      <c r="Y65" s="80">
        <f t="shared" ca="1" si="36"/>
        <v>-124.43537361184431</v>
      </c>
      <c r="Z65" s="80">
        <f t="shared" ca="1" si="20"/>
        <v>0</v>
      </c>
      <c r="AA65" s="80">
        <f t="shared" ca="1" si="37"/>
        <v>0</v>
      </c>
      <c r="AB65" s="81">
        <f t="shared" ca="1" si="21"/>
        <v>-2460.0983296742775</v>
      </c>
      <c r="AC65" s="79">
        <f t="shared" ca="1" si="5"/>
        <v>298269.56670329411</v>
      </c>
      <c r="AD65" s="35"/>
      <c r="AE65" s="55">
        <f t="shared" ca="1" si="38"/>
        <v>3.5900448504841975E-3</v>
      </c>
      <c r="AF65" s="78">
        <f t="shared" ca="1" si="39"/>
        <v>0.83586573537132547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56"/>
        <v>126</v>
      </c>
      <c r="AN65" s="66">
        <f t="shared" si="57"/>
        <v>0</v>
      </c>
      <c r="AO65" s="67">
        <f t="shared" si="40"/>
        <v>2.5664517644146633E-5</v>
      </c>
      <c r="AP65" s="68">
        <f t="shared" ca="1" si="58"/>
        <v>4.245813239283316E-8</v>
      </c>
      <c r="AR65" s="69">
        <f t="shared" si="25"/>
        <v>6</v>
      </c>
      <c r="AS65" s="70">
        <f t="shared" si="41"/>
        <v>62</v>
      </c>
      <c r="AT65" s="71">
        <f t="shared" ca="1" si="42"/>
        <v>0.64439577654327296</v>
      </c>
      <c r="AU65" s="72">
        <f t="shared" ca="1" si="26"/>
        <v>7.4534039512910155E-3</v>
      </c>
      <c r="AV65" s="73">
        <f t="shared" ca="1" si="27"/>
        <v>1.007453403951291</v>
      </c>
      <c r="AW65" s="74">
        <f ca="1">PRODUCT(AV$4:AV65)</f>
        <v>1.547024462210715</v>
      </c>
      <c r="AY65" s="75">
        <f t="shared" si="43"/>
        <v>62</v>
      </c>
      <c r="AZ65" s="76">
        <f t="shared" ref="AZ65:BK74" ca="1" si="62">OFFSET($AV$3,($AY65*12-12)+AZ$3,0)</f>
        <v>1.0090370179501076</v>
      </c>
      <c r="BA65" s="76">
        <f t="shared" ca="1" si="62"/>
        <v>1.0090370179501076</v>
      </c>
      <c r="BB65" s="76">
        <f t="shared" ca="1" si="62"/>
        <v>1.0090370179501076</v>
      </c>
      <c r="BC65" s="76">
        <f t="shared" ca="1" si="62"/>
        <v>1.0090370179501076</v>
      </c>
      <c r="BD65" s="76">
        <f t="shared" ca="1" si="62"/>
        <v>1.0090370179501076</v>
      </c>
      <c r="BE65" s="76">
        <f t="shared" ca="1" si="62"/>
        <v>1.0090370179501076</v>
      </c>
      <c r="BF65" s="76">
        <f t="shared" ca="1" si="62"/>
        <v>1.0090370179501076</v>
      </c>
      <c r="BG65" s="76">
        <f t="shared" ca="1" si="62"/>
        <v>1.0090370179501076</v>
      </c>
      <c r="BH65" s="76">
        <f t="shared" ca="1" si="62"/>
        <v>1.0090370179501076</v>
      </c>
      <c r="BI65" s="76">
        <f t="shared" ca="1" si="62"/>
        <v>1.0090370179501076</v>
      </c>
      <c r="BJ65" s="76">
        <f t="shared" ca="1" si="62"/>
        <v>1.0090370179501076</v>
      </c>
      <c r="BK65" s="76">
        <f t="shared" ca="1" si="62"/>
        <v>1.0090370179501076</v>
      </c>
      <c r="BL65" s="76">
        <f t="shared" ca="1" si="55"/>
        <v>0.11399999999999988</v>
      </c>
      <c r="BM65" s="77">
        <f t="shared" ca="1" si="59"/>
        <v>673.37565371587857</v>
      </c>
      <c r="BO65" s="70">
        <f t="shared" si="44"/>
        <v>62</v>
      </c>
      <c r="BP65" s="171">
        <f t="shared" ca="1" si="49"/>
        <v>9.3200000000000005E-2</v>
      </c>
      <c r="BQ65" s="172">
        <f t="shared" ca="1" si="30"/>
        <v>7.4534039512910155E-3</v>
      </c>
      <c r="BR65" s="172">
        <f t="shared" ca="1" si="48"/>
        <v>0.64640218976950703</v>
      </c>
    </row>
    <row r="66" spans="5:70">
      <c r="E66">
        <f t="shared" si="31"/>
        <v>63</v>
      </c>
      <c r="F66" s="64">
        <f t="shared" si="32"/>
        <v>60.166666666666814</v>
      </c>
      <c r="G66" s="55">
        <f t="shared" si="0"/>
        <v>0</v>
      </c>
      <c r="H66" s="78">
        <f t="shared" si="47"/>
        <v>1</v>
      </c>
      <c r="I66" s="79">
        <f t="shared" ca="1" si="11"/>
        <v>433703.82475977641</v>
      </c>
      <c r="J66" s="79">
        <f t="shared" ca="1" si="12"/>
        <v>3232.5698011545437</v>
      </c>
      <c r="K66" s="80">
        <f t="shared" ca="1" si="1"/>
        <v>-20</v>
      </c>
      <c r="L66" s="80">
        <f t="shared" ca="1" si="13"/>
        <v>-361.41985396648039</v>
      </c>
      <c r="M66" s="80">
        <f t="shared" ca="1" si="52"/>
        <v>0</v>
      </c>
      <c r="N66" s="80">
        <f t="shared" ca="1" si="15"/>
        <v>0</v>
      </c>
      <c r="O66" s="81">
        <f t="shared" ca="1" si="2"/>
        <v>-3333.3333333333335</v>
      </c>
      <c r="P66" s="79">
        <f t="shared" ca="1" si="3"/>
        <v>433221.64137363114</v>
      </c>
      <c r="Q66" s="35"/>
      <c r="R66">
        <f t="shared" ca="1" si="16"/>
        <v>183</v>
      </c>
      <c r="S66" s="78">
        <f t="shared" ca="1" si="33"/>
        <v>70.166666666666373</v>
      </c>
      <c r="T66" s="55">
        <f t="shared" ca="1" si="17"/>
        <v>3.5900448504841975E-3</v>
      </c>
      <c r="U66" s="78">
        <f t="shared" ca="1" si="18"/>
        <v>0.83286493989235943</v>
      </c>
      <c r="V66" s="79">
        <f t="shared" ca="1" si="34"/>
        <v>297198.76558129478</v>
      </c>
      <c r="W66" s="79">
        <f t="shared" ca="1" si="4"/>
        <v>2215.142453702435</v>
      </c>
      <c r="X66" s="80">
        <f t="shared" ca="1" si="35"/>
        <v>-16.65729879784719</v>
      </c>
      <c r="Y66" s="80">
        <f t="shared" ca="1" si="36"/>
        <v>-123.83281899220617</v>
      </c>
      <c r="Z66" s="80">
        <f t="shared" ca="1" si="20"/>
        <v>0</v>
      </c>
      <c r="AA66" s="80">
        <f t="shared" ca="1" si="37"/>
        <v>0</v>
      </c>
      <c r="AB66" s="81">
        <f t="shared" ca="1" si="21"/>
        <v>-2451.2664663341457</v>
      </c>
      <c r="AC66" s="79">
        <f t="shared" ca="1" si="5"/>
        <v>296822.151450873</v>
      </c>
      <c r="AD66" s="35"/>
      <c r="AE66" s="55">
        <f t="shared" ca="1" si="38"/>
        <v>3.5900448504841975E-3</v>
      </c>
      <c r="AF66" s="78">
        <f t="shared" ca="1" si="39"/>
        <v>0.83286493989235943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56"/>
        <v>127</v>
      </c>
      <c r="AN66" s="66">
        <f t="shared" si="57"/>
        <v>0</v>
      </c>
      <c r="AO66" s="67">
        <f t="shared" si="40"/>
        <v>2.5664517644146633E-5</v>
      </c>
      <c r="AP66" s="68">
        <f t="shared" ca="1" si="58"/>
        <v>3.8113224769150052E-8</v>
      </c>
      <c r="AR66" s="69">
        <f t="shared" si="25"/>
        <v>6</v>
      </c>
      <c r="AS66" s="70">
        <f t="shared" si="41"/>
        <v>63</v>
      </c>
      <c r="AT66" s="71">
        <f t="shared" ca="1" si="42"/>
        <v>0.63959283451619009</v>
      </c>
      <c r="AU66" s="72">
        <f t="shared" ca="1" si="26"/>
        <v>7.4534039512910155E-3</v>
      </c>
      <c r="AV66" s="73">
        <f t="shared" ca="1" si="27"/>
        <v>1.007453403951291</v>
      </c>
      <c r="AW66" s="74">
        <f ca="1">PRODUCT(AV$4:AV66)</f>
        <v>1.5585550604501002</v>
      </c>
      <c r="AY66" s="75">
        <f t="shared" si="43"/>
        <v>63</v>
      </c>
      <c r="AZ66" s="76">
        <f t="shared" ca="1" si="62"/>
        <v>1.0090370179501076</v>
      </c>
      <c r="BA66" s="76">
        <f t="shared" ca="1" si="62"/>
        <v>1.0090370179501076</v>
      </c>
      <c r="BB66" s="76">
        <f t="shared" ca="1" si="62"/>
        <v>1.0090370179501076</v>
      </c>
      <c r="BC66" s="76">
        <f t="shared" ca="1" si="62"/>
        <v>1.0090370179501076</v>
      </c>
      <c r="BD66" s="76">
        <f t="shared" ca="1" si="62"/>
        <v>1.0090370179501076</v>
      </c>
      <c r="BE66" s="76">
        <f t="shared" ca="1" si="62"/>
        <v>1.0090370179501076</v>
      </c>
      <c r="BF66" s="76">
        <f t="shared" ca="1" si="62"/>
        <v>1.0090370179501076</v>
      </c>
      <c r="BG66" s="76">
        <f t="shared" ca="1" si="62"/>
        <v>1.0090370179501076</v>
      </c>
      <c r="BH66" s="76">
        <f t="shared" ca="1" si="62"/>
        <v>1.0090370179501076</v>
      </c>
      <c r="BI66" s="76">
        <f t="shared" ca="1" si="62"/>
        <v>1.0090370179501076</v>
      </c>
      <c r="BJ66" s="76">
        <f t="shared" ca="1" si="62"/>
        <v>1.0090370179501076</v>
      </c>
      <c r="BK66" s="76">
        <f t="shared" ca="1" si="62"/>
        <v>1.0090370179501076</v>
      </c>
      <c r="BL66" s="76">
        <f t="shared" ca="1" si="55"/>
        <v>0.11399999999999988</v>
      </c>
      <c r="BM66" s="77">
        <f t="shared" ca="1" si="59"/>
        <v>750.14047823948863</v>
      </c>
      <c r="BO66" s="70">
        <f t="shared" si="44"/>
        <v>63</v>
      </c>
      <c r="BP66" s="171">
        <f t="shared" ca="1" si="49"/>
        <v>9.3200000000000005E-2</v>
      </c>
      <c r="BQ66" s="172">
        <f t="shared" ca="1" si="30"/>
        <v>7.4534039512910155E-3</v>
      </c>
      <c r="BR66" s="172">
        <f t="shared" ca="1" si="48"/>
        <v>0.64161993719439525</v>
      </c>
    </row>
    <row r="67" spans="5:70">
      <c r="E67">
        <f t="shared" si="31"/>
        <v>64</v>
      </c>
      <c r="F67" s="64">
        <f t="shared" si="32"/>
        <v>60.250000000000149</v>
      </c>
      <c r="G67" s="55">
        <f t="shared" si="0"/>
        <v>0</v>
      </c>
      <c r="H67" s="78">
        <f t="shared" si="47"/>
        <v>1</v>
      </c>
      <c r="I67" s="79">
        <f t="shared" ca="1" si="11"/>
        <v>433221.64137363114</v>
      </c>
      <c r="J67" s="79">
        <f t="shared" ca="1" si="12"/>
        <v>3228.9758935990017</v>
      </c>
      <c r="K67" s="80">
        <f t="shared" ca="1" si="1"/>
        <v>-20</v>
      </c>
      <c r="L67" s="80">
        <f t="shared" ca="1" si="13"/>
        <v>-361.01803447802598</v>
      </c>
      <c r="M67" s="80">
        <f t="shared" ca="1" si="52"/>
        <v>0</v>
      </c>
      <c r="N67" s="80">
        <f t="shared" ca="1" si="15"/>
        <v>0</v>
      </c>
      <c r="O67" s="81">
        <f t="shared" ca="1" si="2"/>
        <v>-3333.3333333333335</v>
      </c>
      <c r="P67" s="79">
        <f t="shared" ca="1" si="3"/>
        <v>432736.2658994188</v>
      </c>
      <c r="Q67" s="35"/>
      <c r="R67">
        <f t="shared" ca="1" si="16"/>
        <v>184</v>
      </c>
      <c r="S67" s="78">
        <f t="shared" ca="1" si="33"/>
        <v>70.249999999999702</v>
      </c>
      <c r="T67" s="55">
        <f t="shared" ca="1" si="17"/>
        <v>3.5900448504841975E-3</v>
      </c>
      <c r="U67" s="78">
        <f t="shared" ca="1" si="18"/>
        <v>0.82987491740375008</v>
      </c>
      <c r="V67" s="79">
        <f t="shared" ca="1" si="34"/>
        <v>295756.54661454714</v>
      </c>
      <c r="W67" s="79">
        <f t="shared" ca="1" si="4"/>
        <v>2204.393013157051</v>
      </c>
      <c r="X67" s="80">
        <f t="shared" ca="1" si="35"/>
        <v>-16.597498348075</v>
      </c>
      <c r="Y67" s="80">
        <f t="shared" ca="1" si="36"/>
        <v>-123.23189442272799</v>
      </c>
      <c r="Z67" s="80">
        <f t="shared" ca="1" si="20"/>
        <v>0</v>
      </c>
      <c r="AA67" s="80">
        <f t="shared" ca="1" si="37"/>
        <v>0</v>
      </c>
      <c r="AB67" s="81">
        <f t="shared" ca="1" si="21"/>
        <v>-2442.4663097795183</v>
      </c>
      <c r="AC67" s="79">
        <f t="shared" ca="1" si="5"/>
        <v>295378.64392515388</v>
      </c>
      <c r="AD67" s="35"/>
      <c r="AE67" s="55">
        <f t="shared" ca="1" si="38"/>
        <v>3.5900448504841975E-3</v>
      </c>
      <c r="AF67" s="78">
        <f t="shared" ca="1" si="39"/>
        <v>0.82987491740375008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56"/>
        <v>128</v>
      </c>
      <c r="AN67" s="66">
        <f t="shared" si="57"/>
        <v>0</v>
      </c>
      <c r="AO67" s="67">
        <f t="shared" si="40"/>
        <v>2.5664517644146633E-5</v>
      </c>
      <c r="AP67" s="68">
        <f t="shared" ca="1" si="58"/>
        <v>3.4212948625807953E-8</v>
      </c>
      <c r="AR67" s="69">
        <f t="shared" si="25"/>
        <v>6</v>
      </c>
      <c r="AS67" s="70">
        <f t="shared" si="41"/>
        <v>64</v>
      </c>
      <c r="AT67" s="71">
        <f t="shared" ca="1" si="42"/>
        <v>0.63482569075618966</v>
      </c>
      <c r="AU67" s="72">
        <f t="shared" ca="1" si="26"/>
        <v>7.4534039512910155E-3</v>
      </c>
      <c r="AV67" s="73">
        <f t="shared" ca="1" si="27"/>
        <v>1.007453403951291</v>
      </c>
      <c r="AW67" s="74">
        <f ca="1">PRODUCT(AV$4:AV67)</f>
        <v>1.5701716008959636</v>
      </c>
      <c r="AY67" s="75">
        <f t="shared" si="43"/>
        <v>64</v>
      </c>
      <c r="AZ67" s="76">
        <f t="shared" ca="1" si="62"/>
        <v>1.0090370179501076</v>
      </c>
      <c r="BA67" s="76">
        <f t="shared" ca="1" si="62"/>
        <v>1.0090370179501076</v>
      </c>
      <c r="BB67" s="76">
        <f t="shared" ca="1" si="62"/>
        <v>1.0090370179501076</v>
      </c>
      <c r="BC67" s="76">
        <f t="shared" ca="1" si="62"/>
        <v>1.0090370179501076</v>
      </c>
      <c r="BD67" s="76">
        <f t="shared" ca="1" si="62"/>
        <v>1.0090370179501076</v>
      </c>
      <c r="BE67" s="76">
        <f t="shared" ca="1" si="62"/>
        <v>1.0090370179501076</v>
      </c>
      <c r="BF67" s="76">
        <f t="shared" ca="1" si="62"/>
        <v>1.0090370179501076</v>
      </c>
      <c r="BG67" s="76">
        <f t="shared" ca="1" si="62"/>
        <v>1.0090370179501076</v>
      </c>
      <c r="BH67" s="76">
        <f t="shared" ca="1" si="62"/>
        <v>1.0090370179501076</v>
      </c>
      <c r="BI67" s="76">
        <f t="shared" ca="1" si="62"/>
        <v>1.0090370179501076</v>
      </c>
      <c r="BJ67" s="76">
        <f t="shared" ca="1" si="62"/>
        <v>1.0090370179501076</v>
      </c>
      <c r="BK67" s="76">
        <f t="shared" ca="1" si="62"/>
        <v>1.0090370179501076</v>
      </c>
      <c r="BL67" s="76">
        <f t="shared" ca="1" si="55"/>
        <v>0.11399999999999988</v>
      </c>
      <c r="BM67" s="77">
        <f t="shared" ca="1" si="59"/>
        <v>835.65649275879025</v>
      </c>
      <c r="BO67" s="70">
        <f t="shared" si="44"/>
        <v>64</v>
      </c>
      <c r="BP67" s="171">
        <f t="shared" ca="1" si="49"/>
        <v>9.3200000000000005E-2</v>
      </c>
      <c r="BQ67" s="172">
        <f t="shared" ca="1" si="30"/>
        <v>7.4534039512910155E-3</v>
      </c>
      <c r="BR67" s="172">
        <f t="shared" ca="1" si="48"/>
        <v>0.6368730649754365</v>
      </c>
    </row>
    <row r="68" spans="5:70">
      <c r="E68">
        <f t="shared" si="31"/>
        <v>65</v>
      </c>
      <c r="F68" s="64">
        <f t="shared" si="32"/>
        <v>60.333333333333485</v>
      </c>
      <c r="G68" s="55">
        <f t="shared" ref="G68:G131" si="63">(1-(1-IF(F68&gt;$AJ$90,0,VLOOKUP(ROUND(F68,0),$AJ$4:$AK$90,2,FALSE)))^(1/12))*0</f>
        <v>0</v>
      </c>
      <c r="H68" s="78">
        <f t="shared" si="47"/>
        <v>1</v>
      </c>
      <c r="I68" s="79">
        <f t="shared" ca="1" si="11"/>
        <v>432736.2658994188</v>
      </c>
      <c r="J68" s="79">
        <f t="shared" ref="J68:J131" ca="1" si="64">(I68)*$AU68</f>
        <v>3225.3581941216476</v>
      </c>
      <c r="K68" s="80">
        <f t="shared" ref="K68:K131" ca="1" si="65">IF(I68=0,0,-$C$19)*H68</f>
        <v>-20</v>
      </c>
      <c r="L68" s="80">
        <f t="shared" ca="1" si="13"/>
        <v>-360.61355491618235</v>
      </c>
      <c r="M68" s="80">
        <f t="shared" ca="1" si="52"/>
        <v>0</v>
      </c>
      <c r="N68" s="80">
        <f t="shared" ca="1" si="15"/>
        <v>0</v>
      </c>
      <c r="O68" s="81">
        <f t="shared" ref="O68:O131" ca="1" si="66">-MIN(
IF(MOD(E68-1,IF($C$7="Annual",12,1))=0,1,0)
*IF(F68&lt;=$C$6,H68*$C$5*$C$4/IF($C$7="Monthly",12,1),$C$12),I68)</f>
        <v>-3333.3333333333335</v>
      </c>
      <c r="P68" s="79">
        <f t="shared" ref="P68:P131" ca="1" si="67">SUM(I68:O68)</f>
        <v>432247.67720529094</v>
      </c>
      <c r="Q68" s="35"/>
      <c r="R68">
        <f t="shared" ca="1" si="16"/>
        <v>185</v>
      </c>
      <c r="S68" s="78">
        <f t="shared" ca="1" si="33"/>
        <v>70.33333333333303</v>
      </c>
      <c r="T68" s="55">
        <f t="shared" ca="1" si="17"/>
        <v>3.5900448504841975E-3</v>
      </c>
      <c r="U68" s="78">
        <f t="shared" ca="1" si="18"/>
        <v>0.82689562922997872</v>
      </c>
      <c r="V68" s="79">
        <f t="shared" ca="1" si="34"/>
        <v>294318.2213455874</v>
      </c>
      <c r="W68" s="79">
        <f t="shared" ref="W68:W131" ca="1" si="68">(V68)*$AU68</f>
        <v>2193.6725939141447</v>
      </c>
      <c r="X68" s="80">
        <f t="shared" ca="1" si="35"/>
        <v>-16.537912584599574</v>
      </c>
      <c r="Y68" s="80">
        <f t="shared" ca="1" si="36"/>
        <v>-122.63259222732809</v>
      </c>
      <c r="Z68" s="80">
        <f t="shared" ca="1" si="20"/>
        <v>0</v>
      </c>
      <c r="AA68" s="80">
        <f t="shared" ca="1" si="37"/>
        <v>0</v>
      </c>
      <c r="AB68" s="81">
        <f t="shared" ref="AB68:AB131" ca="1" si="69">-MIN(IF(MOD(R68,IF($C$7="Annual",12,1))=0,1,0)*$C$39*U68/IF($C$7="Monthly",12,1),V68)</f>
        <v>-2433.6977461816132</v>
      </c>
      <c r="AC68" s="79">
        <f t="shared" ref="AC68:AC131" ca="1" si="70">SUM(V68:AB68)</f>
        <v>293939.025688508</v>
      </c>
      <c r="AD68" s="35"/>
      <c r="AE68" s="55">
        <f t="shared" ca="1" si="38"/>
        <v>3.5900448504841975E-3</v>
      </c>
      <c r="AF68" s="78">
        <f t="shared" ca="1" si="39"/>
        <v>0.82689562922997872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56"/>
        <v>129</v>
      </c>
      <c r="AN68" s="66">
        <f t="shared" si="57"/>
        <v>0</v>
      </c>
      <c r="AO68" s="67">
        <f t="shared" si="40"/>
        <v>2.5664517644146633E-5</v>
      </c>
      <c r="AP68" s="68">
        <f t="shared" ca="1" si="58"/>
        <v>3.0711803075231558E-8</v>
      </c>
      <c r="AR68" s="69">
        <f t="shared" si="25"/>
        <v>6</v>
      </c>
      <c r="AS68" s="70">
        <f t="shared" si="41"/>
        <v>65</v>
      </c>
      <c r="AT68" s="71">
        <f t="shared" ca="1" si="42"/>
        <v>0.63009407844432641</v>
      </c>
      <c r="AU68" s="72">
        <f t="shared" ca="1" si="26"/>
        <v>7.4534039512910155E-3</v>
      </c>
      <c r="AV68" s="73">
        <f t="shared" ca="1" si="27"/>
        <v>1.007453403951291</v>
      </c>
      <c r="AW68" s="74">
        <f ca="1">PRODUCT(AV$4:AV68)</f>
        <v>1.5818747241102866</v>
      </c>
      <c r="AY68" s="75">
        <f t="shared" si="43"/>
        <v>65</v>
      </c>
      <c r="AZ68" s="76">
        <f t="shared" ca="1" si="62"/>
        <v>1.0090370179501076</v>
      </c>
      <c r="BA68" s="76">
        <f t="shared" ca="1" si="62"/>
        <v>1.0090370179501076</v>
      </c>
      <c r="BB68" s="76">
        <f t="shared" ca="1" si="62"/>
        <v>1.0090370179501076</v>
      </c>
      <c r="BC68" s="76">
        <f t="shared" ca="1" si="62"/>
        <v>1.0090370179501076</v>
      </c>
      <c r="BD68" s="76">
        <f t="shared" ca="1" si="62"/>
        <v>1.0090370179501076</v>
      </c>
      <c r="BE68" s="76">
        <f t="shared" ca="1" si="62"/>
        <v>1.0090370179501076</v>
      </c>
      <c r="BF68" s="76">
        <f t="shared" ca="1" si="62"/>
        <v>1.0090370179501076</v>
      </c>
      <c r="BG68" s="76">
        <f t="shared" ca="1" si="62"/>
        <v>1.0090370179501076</v>
      </c>
      <c r="BH68" s="76">
        <f t="shared" ca="1" si="62"/>
        <v>1.0090370179501076</v>
      </c>
      <c r="BI68" s="76">
        <f t="shared" ca="1" si="62"/>
        <v>1.0090370179501076</v>
      </c>
      <c r="BJ68" s="76">
        <f t="shared" ca="1" si="62"/>
        <v>1.0090370179501076</v>
      </c>
      <c r="BK68" s="76">
        <f t="shared" ca="1" si="62"/>
        <v>1.0090370179501076</v>
      </c>
      <c r="BL68" s="76">
        <f t="shared" ref="BL68:BL99" ca="1" si="71">PRODUCT(AZ68:BK68)-1</f>
        <v>0.11399999999999988</v>
      </c>
      <c r="BM68" s="77">
        <f t="shared" ca="1" si="59"/>
        <v>930.92133293329221</v>
      </c>
      <c r="BO68" s="70">
        <f t="shared" si="44"/>
        <v>65</v>
      </c>
      <c r="BP68" s="171">
        <f t="shared" ca="1" si="49"/>
        <v>9.3200000000000005E-2</v>
      </c>
      <c r="BQ68" s="172">
        <f t="shared" ca="1" si="30"/>
        <v>7.4534039512910155E-3</v>
      </c>
      <c r="BR68" s="172">
        <f t="shared" ca="1" si="48"/>
        <v>0.63216131135949627</v>
      </c>
    </row>
    <row r="69" spans="5:70">
      <c r="E69">
        <f t="shared" si="31"/>
        <v>66</v>
      </c>
      <c r="F69" s="64">
        <f t="shared" si="32"/>
        <v>60.416666666666821</v>
      </c>
      <c r="G69" s="55">
        <f t="shared" si="63"/>
        <v>0</v>
      </c>
      <c r="H69" s="78">
        <f t="shared" si="47"/>
        <v>1</v>
      </c>
      <c r="I69" s="79">
        <f t="shared" ref="I69:I132" ca="1" si="72">MAX(P68,0)*(1-G69)</f>
        <v>432247.67720529094</v>
      </c>
      <c r="J69" s="79">
        <f t="shared" ca="1" si="64"/>
        <v>3221.716545218279</v>
      </c>
      <c r="K69" s="80">
        <f t="shared" ca="1" si="65"/>
        <v>-20</v>
      </c>
      <c r="L69" s="80">
        <f t="shared" ref="L69:L132" ca="1" si="73">IF(OR(I68+O68=0,K68=0),0,-I69*($C$16/12))</f>
        <v>-360.20639767107582</v>
      </c>
      <c r="M69" s="80">
        <f t="shared" ca="1" si="52"/>
        <v>0</v>
      </c>
      <c r="N69" s="80">
        <f t="shared" ref="N69:N132" ca="1" si="74">IF(OR(I68+O68=0,K68=0),0,-I69*($C$18*(1+$C$20))/12)</f>
        <v>0</v>
      </c>
      <c r="O69" s="81">
        <f t="shared" ca="1" si="66"/>
        <v>-3333.3333333333335</v>
      </c>
      <c r="P69" s="79">
        <f t="shared" ca="1" si="67"/>
        <v>431755.8540195048</v>
      </c>
      <c r="Q69" s="35"/>
      <c r="R69">
        <f t="shared" ref="R69:R132" ca="1" si="75">R68+1</f>
        <v>186</v>
      </c>
      <c r="S69" s="78">
        <f t="shared" ca="1" si="33"/>
        <v>70.416666666666359</v>
      </c>
      <c r="T69" s="55">
        <f t="shared" ref="T69:T132" ca="1" si="76">(1-(1-IF(S69&gt;$AJ$90,0,VLOOKUP(ROUND(S69,0),$AJ$4:$AK$90,2,FALSE)))^(1/12))
*IF(S70-S$4&lt;SUBSTITUTE($C$8, "years", "", 1)/1,0,1)</f>
        <v>3.5900448504841975E-3</v>
      </c>
      <c r="U69" s="78">
        <f t="shared" ref="U69:U132" ca="1" si="77">IF(S70-S$4&lt;SUBSTITUTE($C$8, "years", "", 1)/1,U68,AF68)*
(1-T69)</f>
        <v>0.82392703683437374</v>
      </c>
      <c r="V69" s="79">
        <f t="shared" ca="1" si="34"/>
        <v>292883.77140297863</v>
      </c>
      <c r="W69" s="79">
        <f t="shared" ca="1" si="68"/>
        <v>2182.9810590439756</v>
      </c>
      <c r="X69" s="80">
        <f t="shared" ca="1" si="35"/>
        <v>-16.478540736687474</v>
      </c>
      <c r="Y69" s="80">
        <f t="shared" ca="1" si="36"/>
        <v>-122.0349047512411</v>
      </c>
      <c r="Z69" s="80">
        <f t="shared" ref="Z69:Z132" ca="1" si="78">-IF(MOD(R69-1,12)=0,1,0)*V69*($C$17)</f>
        <v>0</v>
      </c>
      <c r="AA69" s="80">
        <f t="shared" ca="1" si="37"/>
        <v>0</v>
      </c>
      <c r="AB69" s="81">
        <f t="shared" ca="1" si="69"/>
        <v>-2424.9606621202988</v>
      </c>
      <c r="AC69" s="79">
        <f t="shared" ca="1" si="70"/>
        <v>292503.27835441433</v>
      </c>
      <c r="AD69" s="35"/>
      <c r="AE69" s="55">
        <f t="shared" ca="1" si="38"/>
        <v>3.5900448504841975E-3</v>
      </c>
      <c r="AF69" s="78">
        <f t="shared" ca="1" si="39"/>
        <v>0.82392703683437374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ref="AM69:AM90" si="79">$C$6+E69-1</f>
        <v>130</v>
      </c>
      <c r="AN69" s="66">
        <f t="shared" ref="AN69:AN90" si="80">IF(AM69&gt;$AJ$90,0,VLOOKUP($C$6+E69-1,$AJ$4:$AK$90,2,FALSE))</f>
        <v>0</v>
      </c>
      <c r="AO69" s="67">
        <f t="shared" si="40"/>
        <v>2.5664517644146633E-5</v>
      </c>
      <c r="AP69" s="68">
        <f t="shared" ref="AP69:AP90" ca="1" si="81">AO69/BM68</f>
        <v>2.7568943514570522E-8</v>
      </c>
      <c r="AR69" s="69">
        <f t="shared" ref="AR69:AR132" si="82">ROUNDDOWN((AS69-1)/12,0)+1</f>
        <v>6</v>
      </c>
      <c r="AS69" s="70">
        <f t="shared" si="41"/>
        <v>66</v>
      </c>
      <c r="AT69" s="71">
        <f t="shared" ca="1" si="42"/>
        <v>0.62539773275036437</v>
      </c>
      <c r="AU69" s="72">
        <f t="shared" ref="AU69:AU132" ca="1" si="83">IF($AU$2="Yes",BQ69,((1+$AH$21)^(1/12))-1)</f>
        <v>7.4534039512910155E-3</v>
      </c>
      <c r="AV69" s="73">
        <f t="shared" ref="AV69:AV132" ca="1" si="84">(1+AU69)</f>
        <v>1.007453403951291</v>
      </c>
      <c r="AW69" s="74">
        <f ca="1">PRODUCT(AV$4:AV69)</f>
        <v>1.5936650754294177</v>
      </c>
      <c r="AY69" s="75">
        <f t="shared" si="43"/>
        <v>66</v>
      </c>
      <c r="AZ69" s="76">
        <f t="shared" ca="1" si="62"/>
        <v>1.0090370179501076</v>
      </c>
      <c r="BA69" s="76">
        <f t="shared" ca="1" si="62"/>
        <v>1.0090370179501076</v>
      </c>
      <c r="BB69" s="76">
        <f t="shared" ca="1" si="62"/>
        <v>1.0090370179501076</v>
      </c>
      <c r="BC69" s="76">
        <f t="shared" ca="1" si="62"/>
        <v>1.0090370179501076</v>
      </c>
      <c r="BD69" s="76">
        <f t="shared" ca="1" si="62"/>
        <v>1.0090370179501076</v>
      </c>
      <c r="BE69" s="76">
        <f t="shared" ca="1" si="62"/>
        <v>1.0090370179501076</v>
      </c>
      <c r="BF69" s="76">
        <f t="shared" ca="1" si="62"/>
        <v>1.0090370179501076</v>
      </c>
      <c r="BG69" s="76">
        <f t="shared" ca="1" si="62"/>
        <v>1.0090370179501076</v>
      </c>
      <c r="BH69" s="76">
        <f t="shared" ca="1" si="62"/>
        <v>1.0090370179501076</v>
      </c>
      <c r="BI69" s="76">
        <f t="shared" ca="1" si="62"/>
        <v>1.0090370179501076</v>
      </c>
      <c r="BJ69" s="76">
        <f t="shared" ca="1" si="62"/>
        <v>1.0090370179501076</v>
      </c>
      <c r="BK69" s="76">
        <f t="shared" ca="1" si="62"/>
        <v>1.0090370179501076</v>
      </c>
      <c r="BL69" s="76">
        <f t="shared" ca="1" si="71"/>
        <v>0.11399999999999988</v>
      </c>
      <c r="BM69" s="77">
        <f t="shared" ref="BM69:BM100" ca="1" si="85">PRODUCT(AZ69:BK69)*BM68</f>
        <v>1037.0463648876873</v>
      </c>
      <c r="BO69" s="70">
        <f t="shared" si="44"/>
        <v>66</v>
      </c>
      <c r="BP69" s="171">
        <f t="shared" ca="1" si="49"/>
        <v>9.3200000000000005E-2</v>
      </c>
      <c r="BQ69" s="172">
        <f t="shared" ref="BQ69:BQ132" ca="1" si="86">(1+BP69)^(1/12)-1</f>
        <v>7.4534039512910155E-3</v>
      </c>
      <c r="BR69" s="172">
        <f t="shared" ca="1" si="48"/>
        <v>0.62748441652995834</v>
      </c>
    </row>
    <row r="70" spans="5:70">
      <c r="E70">
        <f t="shared" ref="E70:E90" si="87">E69+1</f>
        <v>67</v>
      </c>
      <c r="F70" s="64">
        <f t="shared" ref="F70:F133" si="88">(E70-E69)/12+F69</f>
        <v>60.500000000000156</v>
      </c>
      <c r="G70" s="55">
        <f t="shared" si="63"/>
        <v>0</v>
      </c>
      <c r="H70" s="78">
        <f t="shared" si="47"/>
        <v>1</v>
      </c>
      <c r="I70" s="79">
        <f t="shared" ca="1" si="72"/>
        <v>431755.8540195048</v>
      </c>
      <c r="J70" s="79">
        <f t="shared" ca="1" si="64"/>
        <v>3218.0507883420041</v>
      </c>
      <c r="K70" s="80">
        <f t="shared" ca="1" si="65"/>
        <v>-20</v>
      </c>
      <c r="L70" s="80">
        <f t="shared" ca="1" si="73"/>
        <v>-359.79654501625402</v>
      </c>
      <c r="M70" s="80">
        <f t="shared" ca="1" si="52"/>
        <v>0</v>
      </c>
      <c r="N70" s="80">
        <f t="shared" ca="1" si="74"/>
        <v>0</v>
      </c>
      <c r="O70" s="81">
        <f t="shared" ca="1" si="66"/>
        <v>-3333.3333333333335</v>
      </c>
      <c r="P70" s="79">
        <f t="shared" ca="1" si="67"/>
        <v>431260.77492949727</v>
      </c>
      <c r="Q70" s="35"/>
      <c r="R70">
        <f t="shared" ca="1" si="75"/>
        <v>187</v>
      </c>
      <c r="S70" s="78">
        <f t="shared" ref="S70:S133" ca="1" si="89">(R70-R69)/12+S69</f>
        <v>70.499999999999687</v>
      </c>
      <c r="T70" s="55">
        <f t="shared" ca="1" si="76"/>
        <v>3.5900448504841975E-3</v>
      </c>
      <c r="U70" s="78">
        <f t="shared" ca="1" si="77"/>
        <v>0.82096910181861182</v>
      </c>
      <c r="V70" s="79">
        <f t="shared" ref="V70:V133" ca="1" si="90">MAX(AC69,0)*(1-AE70)</f>
        <v>291453.17846620834</v>
      </c>
      <c r="W70" s="79">
        <f t="shared" ca="1" si="68"/>
        <v>2172.3182719963629</v>
      </c>
      <c r="X70" s="80">
        <f t="shared" ref="X70:X133" ca="1" si="91">IF(V70=0,0,-$C$19)*U70</f>
        <v>-16.419382036372237</v>
      </c>
      <c r="Y70" s="80">
        <f t="shared" ref="Y70:Y133" ca="1" si="92">IF(OR(V69+AB69=0,X69=0),0,-V70*($D$16/12))</f>
        <v>-121.43882436092015</v>
      </c>
      <c r="Z70" s="80">
        <f t="shared" ca="1" si="78"/>
        <v>0</v>
      </c>
      <c r="AA70" s="80">
        <f t="shared" ref="AA70:AA133" ca="1" si="93">IF(OR(V69+AB69=0,X69=0),0,-V70*($C$18*(1+$C$20))/12)</f>
        <v>0</v>
      </c>
      <c r="AB70" s="81">
        <f t="shared" ca="1" si="69"/>
        <v>-2416.2549445826271</v>
      </c>
      <c r="AC70" s="79">
        <f t="shared" ca="1" si="70"/>
        <v>291071.38358722476</v>
      </c>
      <c r="AD70" s="35"/>
      <c r="AE70" s="55">
        <f t="shared" ref="AE70:AE133" ca="1" si="94">(1-(1-IF(S70&gt;$AJ$90,0,VLOOKUP(ROUND(S70,0),$AJ$4:$AK$90,2,FALSE)))^(1/12))</f>
        <v>3.5900448504841975E-3</v>
      </c>
      <c r="AF70" s="78">
        <f t="shared" ref="AF70:AF133" ca="1" si="95">AF69*(1-AE70)</f>
        <v>0.82096910181861182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si="79"/>
        <v>131</v>
      </c>
      <c r="AN70" s="66">
        <f t="shared" si="80"/>
        <v>0</v>
      </c>
      <c r="AO70" s="67">
        <f t="shared" ref="AO70:AO90" si="96">(1-IFERROR(AN70,1))*AO69</f>
        <v>2.5664517644146633E-5</v>
      </c>
      <c r="AP70" s="68">
        <f t="shared" ca="1" si="81"/>
        <v>2.4747705129776058E-8</v>
      </c>
      <c r="AR70" s="69">
        <f t="shared" si="82"/>
        <v>6</v>
      </c>
      <c r="AS70" s="70">
        <f t="shared" ref="AS70:AS133" si="97">AS69+1</f>
        <v>67</v>
      </c>
      <c r="AT70" s="71">
        <f t="shared" ref="AT70:AT133" ca="1" si="98">(1-AU70)*AT69</f>
        <v>0.6207363908179544</v>
      </c>
      <c r="AU70" s="72">
        <f t="shared" ca="1" si="83"/>
        <v>7.4534039512910155E-3</v>
      </c>
      <c r="AV70" s="73">
        <f t="shared" ca="1" si="84"/>
        <v>1.007453403951291</v>
      </c>
      <c r="AW70" s="74">
        <f ca="1">PRODUCT(AV$4:AV70)</f>
        <v>1.6055433049996579</v>
      </c>
      <c r="AY70" s="75">
        <f t="shared" ref="AY70:AY133" si="99">AY69+1</f>
        <v>67</v>
      </c>
      <c r="AZ70" s="76">
        <f t="shared" ca="1" si="62"/>
        <v>1.0090370179501076</v>
      </c>
      <c r="BA70" s="76">
        <f t="shared" ca="1" si="62"/>
        <v>1.0090370179501076</v>
      </c>
      <c r="BB70" s="76">
        <f t="shared" ca="1" si="62"/>
        <v>1.0090370179501076</v>
      </c>
      <c r="BC70" s="76">
        <f t="shared" ca="1" si="62"/>
        <v>1.0090370179501076</v>
      </c>
      <c r="BD70" s="76">
        <f t="shared" ca="1" si="62"/>
        <v>1.0090370179501076</v>
      </c>
      <c r="BE70" s="76">
        <f t="shared" ca="1" si="62"/>
        <v>1.0090370179501076</v>
      </c>
      <c r="BF70" s="76">
        <f t="shared" ca="1" si="62"/>
        <v>1.0090370179501076</v>
      </c>
      <c r="BG70" s="76">
        <f t="shared" ca="1" si="62"/>
        <v>1.0090370179501076</v>
      </c>
      <c r="BH70" s="76">
        <f t="shared" ca="1" si="62"/>
        <v>1.0090370179501076</v>
      </c>
      <c r="BI70" s="76">
        <f t="shared" ca="1" si="62"/>
        <v>1.0090370179501076</v>
      </c>
      <c r="BJ70" s="76">
        <f t="shared" ca="1" si="62"/>
        <v>1.0090370179501076</v>
      </c>
      <c r="BK70" s="76">
        <f t="shared" ca="1" si="62"/>
        <v>1.0090370179501076</v>
      </c>
      <c r="BL70" s="76">
        <f t="shared" ca="1" si="71"/>
        <v>0.11399999999999988</v>
      </c>
      <c r="BM70" s="77">
        <f t="shared" ca="1" si="85"/>
        <v>1155.2696504848836</v>
      </c>
      <c r="BO70" s="70">
        <f t="shared" ref="BO70:BO133" si="100">BO69+1</f>
        <v>67</v>
      </c>
      <c r="BP70" s="171">
        <f t="shared" ca="1" si="49"/>
        <v>9.3200000000000005E-2</v>
      </c>
      <c r="BQ70" s="172">
        <f t="shared" ca="1" si="86"/>
        <v>7.4534039512910155E-3</v>
      </c>
      <c r="BR70" s="172">
        <f t="shared" ca="1" si="48"/>
        <v>0.62284212259239768</v>
      </c>
    </row>
    <row r="71" spans="5:70">
      <c r="E71">
        <f t="shared" si="87"/>
        <v>68</v>
      </c>
      <c r="F71" s="64">
        <f t="shared" si="88"/>
        <v>60.583333333333492</v>
      </c>
      <c r="G71" s="55">
        <f t="shared" si="63"/>
        <v>0</v>
      </c>
      <c r="H71" s="78">
        <f t="shared" ref="H71:H134" si="101">H70*(1-G71)</f>
        <v>1</v>
      </c>
      <c r="I71" s="79">
        <f t="shared" ca="1" si="72"/>
        <v>431260.77492949727</v>
      </c>
      <c r="J71" s="79">
        <f t="shared" ca="1" si="64"/>
        <v>3214.3607638963404</v>
      </c>
      <c r="K71" s="80">
        <f t="shared" ca="1" si="65"/>
        <v>-20</v>
      </c>
      <c r="L71" s="80">
        <f t="shared" ca="1" si="73"/>
        <v>-359.3839791079144</v>
      </c>
      <c r="M71" s="80">
        <f t="shared" ca="1" si="52"/>
        <v>0</v>
      </c>
      <c r="N71" s="80">
        <f t="shared" ca="1" si="74"/>
        <v>0</v>
      </c>
      <c r="O71" s="81">
        <f t="shared" ca="1" si="66"/>
        <v>-3333.3333333333335</v>
      </c>
      <c r="P71" s="79">
        <f t="shared" ca="1" si="67"/>
        <v>430762.41838095238</v>
      </c>
      <c r="Q71" s="35"/>
      <c r="R71">
        <f t="shared" ca="1" si="75"/>
        <v>188</v>
      </c>
      <c r="S71" s="78">
        <f t="shared" ca="1" si="89"/>
        <v>70.583333333333016</v>
      </c>
      <c r="T71" s="55">
        <f t="shared" ca="1" si="76"/>
        <v>3.9263561977341821E-3</v>
      </c>
      <c r="U71" s="78">
        <f t="shared" ca="1" si="77"/>
        <v>0.81774568469753806</v>
      </c>
      <c r="V71" s="79">
        <f t="shared" ca="1" si="90"/>
        <v>289928.53365629399</v>
      </c>
      <c r="W71" s="79">
        <f t="shared" ca="1" si="68"/>
        <v>2160.9544783458318</v>
      </c>
      <c r="X71" s="80">
        <f t="shared" ca="1" si="91"/>
        <v>-16.35491369395076</v>
      </c>
      <c r="Y71" s="80">
        <f t="shared" ca="1" si="92"/>
        <v>-120.80355569012251</v>
      </c>
      <c r="Z71" s="80">
        <f t="shared" ca="1" si="78"/>
        <v>0</v>
      </c>
      <c r="AA71" s="80">
        <f t="shared" ca="1" si="93"/>
        <v>0</v>
      </c>
      <c r="AB71" s="81">
        <f t="shared" ca="1" si="69"/>
        <v>-2406.7678670056594</v>
      </c>
      <c r="AC71" s="79">
        <f t="shared" ca="1" si="70"/>
        <v>289545.56179825007</v>
      </c>
      <c r="AD71" s="35"/>
      <c r="AE71" s="55">
        <f t="shared" ca="1" si="94"/>
        <v>3.9263561977341821E-3</v>
      </c>
      <c r="AF71" s="78">
        <f t="shared" ca="1" si="95"/>
        <v>0.81774568469753806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79"/>
        <v>132</v>
      </c>
      <c r="AN71" s="66">
        <f t="shared" si="80"/>
        <v>0</v>
      </c>
      <c r="AO71" s="67">
        <f t="shared" si="96"/>
        <v>2.5664517644146633E-5</v>
      </c>
      <c r="AP71" s="68">
        <f t="shared" ca="1" si="81"/>
        <v>2.2215175161378868E-8</v>
      </c>
      <c r="AR71" s="69">
        <f t="shared" si="82"/>
        <v>6</v>
      </c>
      <c r="AS71" s="70">
        <f t="shared" si="97"/>
        <v>68</v>
      </c>
      <c r="AT71" s="71">
        <f t="shared" ca="1" si="98"/>
        <v>0.61610979174992175</v>
      </c>
      <c r="AU71" s="72">
        <f t="shared" ca="1" si="83"/>
        <v>7.4534039512910155E-3</v>
      </c>
      <c r="AV71" s="73">
        <f t="shared" ca="1" si="84"/>
        <v>1.007453403951291</v>
      </c>
      <c r="AW71" s="74">
        <f ca="1">PRODUCT(AV$4:AV71)</f>
        <v>1.6175100678131111</v>
      </c>
      <c r="AY71" s="75">
        <f t="shared" si="99"/>
        <v>68</v>
      </c>
      <c r="AZ71" s="76">
        <f t="shared" ca="1" si="62"/>
        <v>1.0090370179501076</v>
      </c>
      <c r="BA71" s="76">
        <f t="shared" ca="1" si="62"/>
        <v>1.0090370179501076</v>
      </c>
      <c r="BB71" s="76">
        <f t="shared" ca="1" si="62"/>
        <v>1.0090370179501076</v>
      </c>
      <c r="BC71" s="76">
        <f t="shared" ca="1" si="62"/>
        <v>1.0090370179501076</v>
      </c>
      <c r="BD71" s="76">
        <f t="shared" ca="1" si="62"/>
        <v>1.0090370179501076</v>
      </c>
      <c r="BE71" s="76">
        <f t="shared" ca="1" si="62"/>
        <v>1.0090370179501076</v>
      </c>
      <c r="BF71" s="76">
        <f t="shared" ca="1" si="62"/>
        <v>1.0090370179501076</v>
      </c>
      <c r="BG71" s="76">
        <f t="shared" ca="1" si="62"/>
        <v>1.0090370179501076</v>
      </c>
      <c r="BH71" s="76">
        <f t="shared" ca="1" si="62"/>
        <v>1.0090370179501076</v>
      </c>
      <c r="BI71" s="76">
        <f t="shared" ca="1" si="62"/>
        <v>1.0090370179501076</v>
      </c>
      <c r="BJ71" s="76">
        <f t="shared" ca="1" si="62"/>
        <v>1.0090370179501076</v>
      </c>
      <c r="BK71" s="76">
        <f t="shared" ca="1" si="62"/>
        <v>1.0090370179501076</v>
      </c>
      <c r="BL71" s="76">
        <f t="shared" ca="1" si="71"/>
        <v>0.11399999999999988</v>
      </c>
      <c r="BM71" s="77">
        <f t="shared" ca="1" si="85"/>
        <v>1286.9703906401603</v>
      </c>
      <c r="BO71" s="70">
        <f t="shared" si="100"/>
        <v>68</v>
      </c>
      <c r="BP71" s="171">
        <f t="shared" ca="1" si="49"/>
        <v>9.3200000000000005E-2</v>
      </c>
      <c r="BQ71" s="172">
        <f t="shared" ca="1" si="86"/>
        <v>7.4534039512910155E-3</v>
      </c>
      <c r="BR71" s="172">
        <f t="shared" ref="BR71:BR134" ca="1" si="102">BR70/(1+BQ71)</f>
        <v>0.61823417356035981</v>
      </c>
    </row>
    <row r="72" spans="5:70">
      <c r="E72">
        <f t="shared" si="87"/>
        <v>69</v>
      </c>
      <c r="F72" s="64">
        <f t="shared" si="88"/>
        <v>60.666666666666828</v>
      </c>
      <c r="G72" s="55">
        <f t="shared" si="63"/>
        <v>0</v>
      </c>
      <c r="H72" s="78">
        <f t="shared" si="101"/>
        <v>1</v>
      </c>
      <c r="I72" s="79">
        <f t="shared" ca="1" si="72"/>
        <v>430762.41838095238</v>
      </c>
      <c r="J72" s="79">
        <f t="shared" ca="1" si="64"/>
        <v>3210.646311228264</v>
      </c>
      <c r="K72" s="80">
        <f t="shared" ca="1" si="65"/>
        <v>-20</v>
      </c>
      <c r="L72" s="80">
        <f t="shared" ca="1" si="73"/>
        <v>-358.96868198412699</v>
      </c>
      <c r="M72" s="80">
        <f t="shared" ca="1" si="52"/>
        <v>0</v>
      </c>
      <c r="N72" s="80">
        <f t="shared" ca="1" si="74"/>
        <v>0</v>
      </c>
      <c r="O72" s="81">
        <f t="shared" ca="1" si="66"/>
        <v>-3333.3333333333335</v>
      </c>
      <c r="P72" s="79">
        <f t="shared" ca="1" si="67"/>
        <v>430260.76267686323</v>
      </c>
      <c r="Q72" s="35"/>
      <c r="R72">
        <f t="shared" ca="1" si="75"/>
        <v>189</v>
      </c>
      <c r="S72" s="78">
        <f t="shared" ca="1" si="89"/>
        <v>70.666666666666345</v>
      </c>
      <c r="T72" s="55">
        <f t="shared" ca="1" si="76"/>
        <v>3.9263561977341821E-3</v>
      </c>
      <c r="U72" s="78">
        <f t="shared" ca="1" si="77"/>
        <v>0.8145349238602555</v>
      </c>
      <c r="V72" s="79">
        <f t="shared" ca="1" si="90"/>
        <v>288408.70278715709</v>
      </c>
      <c r="W72" s="79">
        <f t="shared" ca="1" si="68"/>
        <v>2149.6265649405127</v>
      </c>
      <c r="X72" s="80">
        <f t="shared" ca="1" si="91"/>
        <v>-16.290698477205112</v>
      </c>
      <c r="Y72" s="80">
        <f t="shared" ca="1" si="92"/>
        <v>-120.17029282798212</v>
      </c>
      <c r="Z72" s="80">
        <f t="shared" ca="1" si="78"/>
        <v>0</v>
      </c>
      <c r="AA72" s="80">
        <f t="shared" ca="1" si="93"/>
        <v>0</v>
      </c>
      <c r="AB72" s="81">
        <f t="shared" ca="1" si="69"/>
        <v>-2397.3180390745342</v>
      </c>
      <c r="AC72" s="79">
        <f t="shared" ca="1" si="70"/>
        <v>288024.55032171786</v>
      </c>
      <c r="AD72" s="35"/>
      <c r="AE72" s="55">
        <f t="shared" ca="1" si="94"/>
        <v>3.9263561977341821E-3</v>
      </c>
      <c r="AF72" s="78">
        <f t="shared" ca="1" si="95"/>
        <v>0.8145349238602555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79"/>
        <v>133</v>
      </c>
      <c r="AN72" s="66">
        <f t="shared" si="80"/>
        <v>0</v>
      </c>
      <c r="AO72" s="67">
        <f t="shared" si="96"/>
        <v>2.5664517644146633E-5</v>
      </c>
      <c r="AP72" s="68">
        <f t="shared" ca="1" si="81"/>
        <v>1.9941808941991802E-8</v>
      </c>
      <c r="AR72" s="69">
        <f t="shared" si="82"/>
        <v>6</v>
      </c>
      <c r="AS72" s="70">
        <f t="shared" si="97"/>
        <v>69</v>
      </c>
      <c r="AT72" s="71">
        <f t="shared" ca="1" si="98"/>
        <v>0.61151767659366385</v>
      </c>
      <c r="AU72" s="72">
        <f t="shared" ca="1" si="83"/>
        <v>7.4534039512910155E-3</v>
      </c>
      <c r="AV72" s="73">
        <f t="shared" ca="1" si="84"/>
        <v>1.007453403951291</v>
      </c>
      <c r="AW72" s="74">
        <f ca="1">PRODUCT(AV$4:AV72)</f>
        <v>1.6295660237438023</v>
      </c>
      <c r="AY72" s="75">
        <f t="shared" si="99"/>
        <v>69</v>
      </c>
      <c r="AZ72" s="76">
        <f t="shared" ca="1" si="62"/>
        <v>1.0090370179501076</v>
      </c>
      <c r="BA72" s="76">
        <f t="shared" ca="1" si="62"/>
        <v>1.0090370179501076</v>
      </c>
      <c r="BB72" s="76">
        <f t="shared" ca="1" si="62"/>
        <v>1.0090370179501076</v>
      </c>
      <c r="BC72" s="76">
        <f t="shared" ca="1" si="62"/>
        <v>1.0090370179501076</v>
      </c>
      <c r="BD72" s="76">
        <f t="shared" ca="1" si="62"/>
        <v>1.0090370179501076</v>
      </c>
      <c r="BE72" s="76">
        <f t="shared" ca="1" si="62"/>
        <v>1.0090370179501076</v>
      </c>
      <c r="BF72" s="76">
        <f t="shared" ca="1" si="62"/>
        <v>1.0090370179501076</v>
      </c>
      <c r="BG72" s="76">
        <f t="shared" ca="1" si="62"/>
        <v>1.0090370179501076</v>
      </c>
      <c r="BH72" s="76">
        <f t="shared" ca="1" si="62"/>
        <v>1.0090370179501076</v>
      </c>
      <c r="BI72" s="76">
        <f t="shared" ca="1" si="62"/>
        <v>1.0090370179501076</v>
      </c>
      <c r="BJ72" s="76">
        <f t="shared" ca="1" si="62"/>
        <v>1.0090370179501076</v>
      </c>
      <c r="BK72" s="76">
        <f t="shared" ca="1" si="62"/>
        <v>1.0090370179501076</v>
      </c>
      <c r="BL72" s="76">
        <f t="shared" ca="1" si="71"/>
        <v>0.11399999999999988</v>
      </c>
      <c r="BM72" s="77">
        <f t="shared" ca="1" si="85"/>
        <v>1433.6850151731385</v>
      </c>
      <c r="BO72" s="70">
        <f t="shared" si="100"/>
        <v>69</v>
      </c>
      <c r="BP72" s="171">
        <f t="shared" ref="BP72:BP135" ca="1" si="103">VLOOKUP(BO72,$BT$4:$BX$13,5,TRUE)/100</f>
        <v>9.3200000000000005E-2</v>
      </c>
      <c r="BQ72" s="172">
        <f t="shared" ca="1" si="86"/>
        <v>7.4534039512910155E-3</v>
      </c>
      <c r="BR72" s="172">
        <f t="shared" ca="1" si="102"/>
        <v>0.61366031534124488</v>
      </c>
    </row>
    <row r="73" spans="5:70">
      <c r="E73">
        <f t="shared" si="87"/>
        <v>70</v>
      </c>
      <c r="F73" s="64">
        <f t="shared" si="88"/>
        <v>60.750000000000163</v>
      </c>
      <c r="G73" s="55">
        <f t="shared" si="63"/>
        <v>0</v>
      </c>
      <c r="H73" s="78">
        <f t="shared" si="101"/>
        <v>1</v>
      </c>
      <c r="I73" s="79">
        <f t="shared" ca="1" si="72"/>
        <v>430260.76267686323</v>
      </c>
      <c r="J73" s="79">
        <f t="shared" ca="1" si="64"/>
        <v>3206.9072686212185</v>
      </c>
      <c r="K73" s="80">
        <f t="shared" ca="1" si="65"/>
        <v>-20</v>
      </c>
      <c r="L73" s="80">
        <f t="shared" ca="1" si="73"/>
        <v>-358.5506355640527</v>
      </c>
      <c r="M73" s="80">
        <f t="shared" ca="1" si="52"/>
        <v>0</v>
      </c>
      <c r="N73" s="80">
        <f t="shared" ca="1" si="74"/>
        <v>0</v>
      </c>
      <c r="O73" s="81">
        <f t="shared" ca="1" si="66"/>
        <v>-3333.3333333333335</v>
      </c>
      <c r="P73" s="79">
        <f t="shared" ca="1" si="67"/>
        <v>429755.7859765871</v>
      </c>
      <c r="Q73" s="35"/>
      <c r="R73">
        <f t="shared" ca="1" si="75"/>
        <v>190</v>
      </c>
      <c r="S73" s="78">
        <f t="shared" ca="1" si="89"/>
        <v>70.749999999999673</v>
      </c>
      <c r="T73" s="55">
        <f t="shared" ca="1" si="76"/>
        <v>3.9263561977341821E-3</v>
      </c>
      <c r="U73" s="78">
        <f t="shared" ca="1" si="77"/>
        <v>0.81133676961368584</v>
      </c>
      <c r="V73" s="79">
        <f t="shared" ca="1" si="90"/>
        <v>286893.66334346257</v>
      </c>
      <c r="W73" s="79">
        <f t="shared" ca="1" si="68"/>
        <v>2138.3343639645182</v>
      </c>
      <c r="X73" s="80">
        <f t="shared" ca="1" si="91"/>
        <v>-16.226735392273717</v>
      </c>
      <c r="Y73" s="80">
        <f t="shared" ca="1" si="92"/>
        <v>-119.53902639310941</v>
      </c>
      <c r="Z73" s="80">
        <f t="shared" ca="1" si="78"/>
        <v>0</v>
      </c>
      <c r="AA73" s="80">
        <f t="shared" ca="1" si="93"/>
        <v>0</v>
      </c>
      <c r="AB73" s="81">
        <f t="shared" ca="1" si="69"/>
        <v>-2387.9053145338739</v>
      </c>
      <c r="AC73" s="79">
        <f t="shared" ca="1" si="70"/>
        <v>286508.32663110783</v>
      </c>
      <c r="AD73" s="35"/>
      <c r="AE73" s="55">
        <f t="shared" ca="1" si="94"/>
        <v>3.9263561977341821E-3</v>
      </c>
      <c r="AF73" s="78">
        <f t="shared" ca="1" si="95"/>
        <v>0.81133676961368584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79"/>
        <v>134</v>
      </c>
      <c r="AN73" s="66">
        <f t="shared" si="80"/>
        <v>0</v>
      </c>
      <c r="AO73" s="67">
        <f t="shared" si="96"/>
        <v>2.5664517644146633E-5</v>
      </c>
      <c r="AP73" s="68">
        <f t="shared" ca="1" si="81"/>
        <v>1.7901085226204493E-8</v>
      </c>
      <c r="AR73" s="69">
        <f t="shared" si="82"/>
        <v>6</v>
      </c>
      <c r="AS73" s="70">
        <f t="shared" si="97"/>
        <v>70</v>
      </c>
      <c r="AT73" s="71">
        <f t="shared" ca="1" si="98"/>
        <v>0.60695978832665631</v>
      </c>
      <c r="AU73" s="72">
        <f t="shared" ca="1" si="83"/>
        <v>7.4534039512910155E-3</v>
      </c>
      <c r="AV73" s="73">
        <f t="shared" ca="1" si="84"/>
        <v>1.007453403951291</v>
      </c>
      <c r="AW73" s="74">
        <f ca="1">PRODUCT(AV$4:AV73)</f>
        <v>1.641711837584064</v>
      </c>
      <c r="AY73" s="75">
        <f t="shared" si="99"/>
        <v>70</v>
      </c>
      <c r="AZ73" s="76">
        <f t="shared" ca="1" si="62"/>
        <v>1.0090370179501076</v>
      </c>
      <c r="BA73" s="76">
        <f t="shared" ca="1" si="62"/>
        <v>1.0090370179501076</v>
      </c>
      <c r="BB73" s="76">
        <f t="shared" ca="1" si="62"/>
        <v>1.0090370179501076</v>
      </c>
      <c r="BC73" s="76">
        <f t="shared" ca="1" si="62"/>
        <v>1.0090370179501076</v>
      </c>
      <c r="BD73" s="76">
        <f t="shared" ca="1" si="62"/>
        <v>1.0090370179501076</v>
      </c>
      <c r="BE73" s="76">
        <f t="shared" ca="1" si="62"/>
        <v>1.0090370179501076</v>
      </c>
      <c r="BF73" s="76">
        <f t="shared" ca="1" si="62"/>
        <v>1.0090370179501076</v>
      </c>
      <c r="BG73" s="76">
        <f t="shared" ca="1" si="62"/>
        <v>1.0090370179501076</v>
      </c>
      <c r="BH73" s="76">
        <f t="shared" ca="1" si="62"/>
        <v>1.0090370179501076</v>
      </c>
      <c r="BI73" s="76">
        <f t="shared" ca="1" si="62"/>
        <v>1.0090370179501076</v>
      </c>
      <c r="BJ73" s="76">
        <f t="shared" ca="1" si="62"/>
        <v>1.0090370179501076</v>
      </c>
      <c r="BK73" s="76">
        <f t="shared" ca="1" si="62"/>
        <v>1.0090370179501076</v>
      </c>
      <c r="BL73" s="76">
        <f t="shared" ca="1" si="71"/>
        <v>0.11399999999999988</v>
      </c>
      <c r="BM73" s="77">
        <f t="shared" ca="1" si="85"/>
        <v>1597.125106902876</v>
      </c>
      <c r="BO73" s="70">
        <f t="shared" si="100"/>
        <v>70</v>
      </c>
      <c r="BP73" s="171">
        <f t="shared" ca="1" si="103"/>
        <v>9.3200000000000005E-2</v>
      </c>
      <c r="BQ73" s="172">
        <f t="shared" ca="1" si="86"/>
        <v>7.4534039512910155E-3</v>
      </c>
      <c r="BR73" s="172">
        <f t="shared" ca="1" si="102"/>
        <v>0.60912029572229676</v>
      </c>
    </row>
    <row r="74" spans="5:70">
      <c r="E74">
        <f t="shared" si="87"/>
        <v>71</v>
      </c>
      <c r="F74" s="64">
        <f t="shared" si="88"/>
        <v>60.833333333333499</v>
      </c>
      <c r="G74" s="55">
        <f t="shared" si="63"/>
        <v>0</v>
      </c>
      <c r="H74" s="78">
        <f t="shared" si="101"/>
        <v>1</v>
      </c>
      <c r="I74" s="79">
        <f t="shared" ca="1" si="72"/>
        <v>429755.7859765871</v>
      </c>
      <c r="J74" s="79">
        <f t="shared" ca="1" si="64"/>
        <v>3669.0322759698579</v>
      </c>
      <c r="K74" s="80">
        <f t="shared" ca="1" si="65"/>
        <v>-20</v>
      </c>
      <c r="L74" s="80">
        <f t="shared" ca="1" si="73"/>
        <v>-358.12982164715595</v>
      </c>
      <c r="M74" s="80">
        <f t="shared" ca="1" si="52"/>
        <v>0</v>
      </c>
      <c r="N74" s="80">
        <f t="shared" ca="1" si="74"/>
        <v>0</v>
      </c>
      <c r="O74" s="81">
        <f t="shared" ca="1" si="66"/>
        <v>-3333.3333333333335</v>
      </c>
      <c r="P74" s="79">
        <f t="shared" ca="1" si="67"/>
        <v>429713.35509757651</v>
      </c>
      <c r="Q74" s="35"/>
      <c r="R74">
        <f t="shared" ca="1" si="75"/>
        <v>191</v>
      </c>
      <c r="S74" s="78">
        <f t="shared" ca="1" si="89"/>
        <v>70.833333333333002</v>
      </c>
      <c r="T74" s="55">
        <f t="shared" ca="1" si="76"/>
        <v>3.9263561977341821E-3</v>
      </c>
      <c r="U74" s="78">
        <f t="shared" ca="1" si="77"/>
        <v>0.80815117245986356</v>
      </c>
      <c r="V74" s="79">
        <f t="shared" ca="1" si="90"/>
        <v>285383.39288713731</v>
      </c>
      <c r="W74" s="79">
        <f t="shared" ca="1" si="68"/>
        <v>2436.4555724346619</v>
      </c>
      <c r="X74" s="80">
        <f t="shared" ca="1" si="91"/>
        <v>-16.163023449197272</v>
      </c>
      <c r="Y74" s="80">
        <f t="shared" ca="1" si="92"/>
        <v>-118.90974703630722</v>
      </c>
      <c r="Z74" s="80">
        <f t="shared" ca="1" si="78"/>
        <v>0</v>
      </c>
      <c r="AA74" s="80">
        <f t="shared" ca="1" si="93"/>
        <v>0</v>
      </c>
      <c r="AB74" s="81">
        <f t="shared" ca="1" si="69"/>
        <v>-2378.5295477025516</v>
      </c>
      <c r="AC74" s="79">
        <f t="shared" ca="1" si="70"/>
        <v>285306.24614138389</v>
      </c>
      <c r="AD74" s="35"/>
      <c r="AE74" s="55">
        <f t="shared" ca="1" si="94"/>
        <v>3.9263561977341821E-3</v>
      </c>
      <c r="AF74" s="78">
        <f t="shared" ca="1" si="95"/>
        <v>0.80815117245986356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79"/>
        <v>135</v>
      </c>
      <c r="AN74" s="66">
        <f t="shared" si="80"/>
        <v>0</v>
      </c>
      <c r="AO74" s="67">
        <f t="shared" si="96"/>
        <v>2.5664517644146633E-5</v>
      </c>
      <c r="AP74" s="68">
        <f t="shared" ca="1" si="81"/>
        <v>1.6069196791925039E-8</v>
      </c>
      <c r="AR74" s="69">
        <f t="shared" si="82"/>
        <v>6</v>
      </c>
      <c r="AS74" s="70">
        <f t="shared" si="97"/>
        <v>71</v>
      </c>
      <c r="AT74" s="71">
        <f t="shared" ca="1" si="98"/>
        <v>0.6017778800749134</v>
      </c>
      <c r="AU74" s="72">
        <f t="shared" ca="1" si="83"/>
        <v>8.5374819739361119E-3</v>
      </c>
      <c r="AV74" s="73">
        <f t="shared" ca="1" si="84"/>
        <v>1.0085374819739361</v>
      </c>
      <c r="AW74" s="74">
        <f ca="1">PRODUCT(AV$4:AV74)</f>
        <v>1.6557279228038355</v>
      </c>
      <c r="AY74" s="75">
        <f t="shared" si="99"/>
        <v>71</v>
      </c>
      <c r="AZ74" s="76">
        <f t="shared" ca="1" si="62"/>
        <v>1.0090370179501076</v>
      </c>
      <c r="BA74" s="76">
        <f t="shared" ca="1" si="62"/>
        <v>1.0090370179501076</v>
      </c>
      <c r="BB74" s="76">
        <f t="shared" ca="1" si="62"/>
        <v>1.0090370179501076</v>
      </c>
      <c r="BC74" s="76">
        <f t="shared" ca="1" si="62"/>
        <v>1.0090370179501076</v>
      </c>
      <c r="BD74" s="76">
        <f t="shared" ca="1" si="62"/>
        <v>1.0090370179501076</v>
      </c>
      <c r="BE74" s="76">
        <f t="shared" ca="1" si="62"/>
        <v>1.0090370179501076</v>
      </c>
      <c r="BF74" s="76">
        <f t="shared" ca="1" si="62"/>
        <v>1.0090370179501076</v>
      </c>
      <c r="BG74" s="76">
        <f t="shared" ca="1" si="62"/>
        <v>1.0090370179501076</v>
      </c>
      <c r="BH74" s="76">
        <f t="shared" ca="1" si="62"/>
        <v>1.0090370179501076</v>
      </c>
      <c r="BI74" s="76">
        <f t="shared" ca="1" si="62"/>
        <v>1.0090370179501076</v>
      </c>
      <c r="BJ74" s="76">
        <f t="shared" ca="1" si="62"/>
        <v>1.0090370179501076</v>
      </c>
      <c r="BK74" s="76">
        <f t="shared" ca="1" si="62"/>
        <v>1.0090370179501076</v>
      </c>
      <c r="BL74" s="76">
        <f t="shared" ca="1" si="71"/>
        <v>0.11399999999999988</v>
      </c>
      <c r="BM74" s="77">
        <f t="shared" ca="1" si="85"/>
        <v>1779.1973690898037</v>
      </c>
      <c r="BO74" s="70">
        <f t="shared" si="100"/>
        <v>71</v>
      </c>
      <c r="BP74" s="171">
        <f t="shared" ca="1" si="103"/>
        <v>0.1074</v>
      </c>
      <c r="BQ74" s="172">
        <f t="shared" ca="1" si="86"/>
        <v>8.5374819739361119E-3</v>
      </c>
      <c r="BR74" s="172">
        <f t="shared" ca="1" si="102"/>
        <v>0.60396396426448173</v>
      </c>
    </row>
    <row r="75" spans="5:70">
      <c r="E75">
        <f t="shared" si="87"/>
        <v>72</v>
      </c>
      <c r="F75" s="64">
        <f t="shared" si="88"/>
        <v>60.916666666666835</v>
      </c>
      <c r="G75" s="55">
        <f t="shared" si="63"/>
        <v>0</v>
      </c>
      <c r="H75" s="78">
        <f t="shared" si="101"/>
        <v>1</v>
      </c>
      <c r="I75" s="79">
        <f t="shared" ca="1" si="72"/>
        <v>429713.35509757651</v>
      </c>
      <c r="J75" s="79">
        <f t="shared" ca="1" si="64"/>
        <v>3668.6700231051668</v>
      </c>
      <c r="K75" s="80">
        <f t="shared" ca="1" si="65"/>
        <v>-20</v>
      </c>
      <c r="L75" s="80">
        <f t="shared" ca="1" si="73"/>
        <v>-358.09446258131379</v>
      </c>
      <c r="M75" s="80">
        <f t="shared" ca="1" si="52"/>
        <v>0</v>
      </c>
      <c r="N75" s="80">
        <f t="shared" ca="1" si="74"/>
        <v>0</v>
      </c>
      <c r="O75" s="81">
        <f t="shared" ca="1" si="66"/>
        <v>-3333.3333333333335</v>
      </c>
      <c r="P75" s="79">
        <f t="shared" ca="1" si="67"/>
        <v>429670.59732476703</v>
      </c>
      <c r="Q75" s="35"/>
      <c r="R75">
        <f t="shared" ca="1" si="75"/>
        <v>192</v>
      </c>
      <c r="S75" s="78">
        <f t="shared" ca="1" si="89"/>
        <v>70.91666666666633</v>
      </c>
      <c r="T75" s="55">
        <f t="shared" ca="1" si="76"/>
        <v>3.9263561977341821E-3</v>
      </c>
      <c r="U75" s="78">
        <f t="shared" ca="1" si="77"/>
        <v>0.80497808309516961</v>
      </c>
      <c r="V75" s="79">
        <f t="shared" ca="1" si="90"/>
        <v>284186.03219359438</v>
      </c>
      <c r="W75" s="79">
        <f t="shared" ca="1" si="68"/>
        <v>2426.2331270972395</v>
      </c>
      <c r="X75" s="80">
        <f t="shared" ca="1" si="91"/>
        <v>-16.099561661903394</v>
      </c>
      <c r="Y75" s="80">
        <f t="shared" ca="1" si="92"/>
        <v>-118.41084674733099</v>
      </c>
      <c r="Z75" s="80">
        <f t="shared" ca="1" si="78"/>
        <v>0</v>
      </c>
      <c r="AA75" s="80">
        <f t="shared" ca="1" si="93"/>
        <v>0</v>
      </c>
      <c r="AB75" s="81">
        <f t="shared" ca="1" si="69"/>
        <v>-2369.1905934714355</v>
      </c>
      <c r="AC75" s="79">
        <f t="shared" ca="1" si="70"/>
        <v>284108.56431881094</v>
      </c>
      <c r="AD75" s="35"/>
      <c r="AE75" s="55">
        <f t="shared" ca="1" si="94"/>
        <v>3.9263561977341821E-3</v>
      </c>
      <c r="AF75" s="78">
        <f t="shared" ca="1" si="95"/>
        <v>0.80497808309516961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79"/>
        <v>136</v>
      </c>
      <c r="AN75" s="66">
        <f t="shared" si="80"/>
        <v>0</v>
      </c>
      <c r="AO75" s="67">
        <f t="shared" si="96"/>
        <v>2.5664517644146633E-5</v>
      </c>
      <c r="AP75" s="68">
        <f t="shared" ca="1" si="81"/>
        <v>1.4424772703702911E-8</v>
      </c>
      <c r="AR75" s="69">
        <f t="shared" si="82"/>
        <v>6</v>
      </c>
      <c r="AS75" s="70">
        <f t="shared" si="97"/>
        <v>72</v>
      </c>
      <c r="AT75" s="71">
        <f t="shared" ca="1" si="98"/>
        <v>0.59664021227146036</v>
      </c>
      <c r="AU75" s="72">
        <f t="shared" ca="1" si="83"/>
        <v>8.5374819739361119E-3</v>
      </c>
      <c r="AV75" s="73">
        <f t="shared" ca="1" si="84"/>
        <v>1.0085374819739361</v>
      </c>
      <c r="AW75" s="74">
        <f ca="1">PRODUCT(AV$4:AV75)</f>
        <v>1.6698636700985159</v>
      </c>
      <c r="AY75" s="75">
        <f t="shared" si="99"/>
        <v>72</v>
      </c>
      <c r="AZ75" s="76">
        <f t="shared" ref="AZ75:BK84" ca="1" si="104">OFFSET($AV$3,($AY75*12-12)+AZ$3,0)</f>
        <v>1.0090370179501076</v>
      </c>
      <c r="BA75" s="76">
        <f t="shared" ca="1" si="104"/>
        <v>1.0090370179501076</v>
      </c>
      <c r="BB75" s="76">
        <f t="shared" ca="1" si="104"/>
        <v>1.0090370179501076</v>
      </c>
      <c r="BC75" s="76">
        <f t="shared" ca="1" si="104"/>
        <v>1.0090370179501076</v>
      </c>
      <c r="BD75" s="76">
        <f t="shared" ca="1" si="104"/>
        <v>1.0090370179501076</v>
      </c>
      <c r="BE75" s="76">
        <f t="shared" ca="1" si="104"/>
        <v>1.0090370179501076</v>
      </c>
      <c r="BF75" s="76">
        <f t="shared" ca="1" si="104"/>
        <v>1.0090370179501076</v>
      </c>
      <c r="BG75" s="76">
        <f t="shared" ca="1" si="104"/>
        <v>1.0090370179501076</v>
      </c>
      <c r="BH75" s="76">
        <f t="shared" ca="1" si="104"/>
        <v>1.0090370179501076</v>
      </c>
      <c r="BI75" s="76">
        <f t="shared" ca="1" si="104"/>
        <v>1.0090370179501076</v>
      </c>
      <c r="BJ75" s="76">
        <f t="shared" ca="1" si="104"/>
        <v>1.0090370179501076</v>
      </c>
      <c r="BK75" s="76">
        <f t="shared" ca="1" si="104"/>
        <v>1.0090370179501076</v>
      </c>
      <c r="BL75" s="76">
        <f t="shared" ca="1" si="71"/>
        <v>0.11399999999999988</v>
      </c>
      <c r="BM75" s="77">
        <f t="shared" ca="1" si="85"/>
        <v>1982.025869166041</v>
      </c>
      <c r="BO75" s="70">
        <f t="shared" si="100"/>
        <v>72</v>
      </c>
      <c r="BP75" s="171">
        <f t="shared" ca="1" si="103"/>
        <v>0.1074</v>
      </c>
      <c r="BQ75" s="172">
        <f t="shared" ca="1" si="86"/>
        <v>8.5374819739361119E-3</v>
      </c>
      <c r="BR75" s="172">
        <f t="shared" ca="1" si="102"/>
        <v>0.59885128223731221</v>
      </c>
    </row>
    <row r="76" spans="5:70">
      <c r="E76">
        <f t="shared" si="87"/>
        <v>73</v>
      </c>
      <c r="F76" s="64">
        <f t="shared" si="88"/>
        <v>61.000000000000171</v>
      </c>
      <c r="G76" s="55">
        <f t="shared" si="63"/>
        <v>0</v>
      </c>
      <c r="H76" s="78">
        <f t="shared" si="101"/>
        <v>1</v>
      </c>
      <c r="I76" s="79">
        <f t="shared" ca="1" si="72"/>
        <v>429670.59732476703</v>
      </c>
      <c r="J76" s="79">
        <f t="shared" ca="1" si="64"/>
        <v>3668.3049793905602</v>
      </c>
      <c r="K76" s="80">
        <f t="shared" ca="1" si="65"/>
        <v>-20</v>
      </c>
      <c r="L76" s="80">
        <f t="shared" ca="1" si="73"/>
        <v>-358.05883110397252</v>
      </c>
      <c r="M76" s="80">
        <f t="shared" ca="1" si="52"/>
        <v>-3222.5294799357525</v>
      </c>
      <c r="N76" s="80">
        <f t="shared" ca="1" si="74"/>
        <v>0</v>
      </c>
      <c r="O76" s="81">
        <f t="shared" ca="1" si="66"/>
        <v>-3333.3333333333335</v>
      </c>
      <c r="P76" s="79">
        <f t="shared" ca="1" si="67"/>
        <v>426404.98065978457</v>
      </c>
      <c r="Q76" s="35"/>
      <c r="R76">
        <f t="shared" ca="1" si="75"/>
        <v>193</v>
      </c>
      <c r="S76" s="78">
        <f t="shared" ca="1" si="89"/>
        <v>70.999999999999659</v>
      </c>
      <c r="T76" s="55">
        <f t="shared" ca="1" si="76"/>
        <v>3.9263561977341821E-3</v>
      </c>
      <c r="U76" s="78">
        <f t="shared" ca="1" si="77"/>
        <v>0.8018174524095687</v>
      </c>
      <c r="V76" s="79">
        <f t="shared" ca="1" si="90"/>
        <v>282993.05289646843</v>
      </c>
      <c r="W76" s="79">
        <f t="shared" ca="1" si="68"/>
        <v>2416.0480878527478</v>
      </c>
      <c r="X76" s="80">
        <f t="shared" ca="1" si="91"/>
        <v>-16.036349048191376</v>
      </c>
      <c r="Y76" s="80">
        <f t="shared" ca="1" si="92"/>
        <v>-117.91377204019518</v>
      </c>
      <c r="Z76" s="80">
        <f t="shared" ca="1" si="78"/>
        <v>-2122.4478967235132</v>
      </c>
      <c r="AA76" s="80">
        <f t="shared" ca="1" si="93"/>
        <v>0</v>
      </c>
      <c r="AB76" s="81">
        <f t="shared" ca="1" si="69"/>
        <v>-2359.8883073011457</v>
      </c>
      <c r="AC76" s="79">
        <f t="shared" ca="1" si="70"/>
        <v>280792.81465920812</v>
      </c>
      <c r="AD76" s="35"/>
      <c r="AE76" s="55">
        <f t="shared" ca="1" si="94"/>
        <v>3.9263561977341821E-3</v>
      </c>
      <c r="AF76" s="78">
        <f t="shared" ca="1" si="95"/>
        <v>0.8018174524095687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79"/>
        <v>137</v>
      </c>
      <c r="AN76" s="66">
        <f t="shared" si="80"/>
        <v>0</v>
      </c>
      <c r="AO76" s="67">
        <f t="shared" si="96"/>
        <v>2.5664517644146633E-5</v>
      </c>
      <c r="AP76" s="68">
        <f t="shared" ca="1" si="81"/>
        <v>1.2948628997937983E-8</v>
      </c>
      <c r="AR76" s="69">
        <f t="shared" si="82"/>
        <v>7</v>
      </c>
      <c r="AS76" s="70">
        <f t="shared" si="97"/>
        <v>73</v>
      </c>
      <c r="AT76" s="71">
        <f t="shared" ca="1" si="98"/>
        <v>0.59154640721426732</v>
      </c>
      <c r="AU76" s="72">
        <f t="shared" ca="1" si="83"/>
        <v>8.5374819739361119E-3</v>
      </c>
      <c r="AV76" s="73">
        <f t="shared" ca="1" si="84"/>
        <v>1.0085374819739361</v>
      </c>
      <c r="AW76" s="74">
        <f ca="1">PRODUCT(AV$4:AV76)</f>
        <v>1.6841201010809128</v>
      </c>
      <c r="AY76" s="75">
        <f t="shared" si="99"/>
        <v>73</v>
      </c>
      <c r="AZ76" s="76">
        <f t="shared" ca="1" si="104"/>
        <v>1.0090370179501076</v>
      </c>
      <c r="BA76" s="76">
        <f t="shared" ca="1" si="104"/>
        <v>1.0090370179501076</v>
      </c>
      <c r="BB76" s="76">
        <f t="shared" ca="1" si="104"/>
        <v>1.0090370179501076</v>
      </c>
      <c r="BC76" s="76">
        <f t="shared" ca="1" si="104"/>
        <v>1.0090370179501076</v>
      </c>
      <c r="BD76" s="76">
        <f t="shared" ca="1" si="104"/>
        <v>1.0090370179501076</v>
      </c>
      <c r="BE76" s="76">
        <f t="shared" ca="1" si="104"/>
        <v>1.0090370179501076</v>
      </c>
      <c r="BF76" s="76">
        <f t="shared" ca="1" si="104"/>
        <v>1.0090370179501076</v>
      </c>
      <c r="BG76" s="76">
        <f t="shared" ca="1" si="104"/>
        <v>1.0090370179501076</v>
      </c>
      <c r="BH76" s="76">
        <f t="shared" ca="1" si="104"/>
        <v>1.0090370179501076</v>
      </c>
      <c r="BI76" s="76">
        <f t="shared" ca="1" si="104"/>
        <v>1.0090370179501076</v>
      </c>
      <c r="BJ76" s="76">
        <f t="shared" ca="1" si="104"/>
        <v>1.0090370179501076</v>
      </c>
      <c r="BK76" s="76">
        <f t="shared" ca="1" si="104"/>
        <v>1.0090370179501076</v>
      </c>
      <c r="BL76" s="76">
        <f t="shared" ca="1" si="71"/>
        <v>0.11399999999999988</v>
      </c>
      <c r="BM76" s="77">
        <f t="shared" ca="1" si="85"/>
        <v>2207.9768182509697</v>
      </c>
      <c r="BO76" s="70">
        <f t="shared" si="100"/>
        <v>73</v>
      </c>
      <c r="BP76" s="171">
        <f t="shared" ca="1" si="103"/>
        <v>0.1074</v>
      </c>
      <c r="BQ76" s="172">
        <f t="shared" ca="1" si="86"/>
        <v>8.5374819739361119E-3</v>
      </c>
      <c r="BR76" s="172">
        <f t="shared" ca="1" si="102"/>
        <v>0.5937818801391741</v>
      </c>
    </row>
    <row r="77" spans="5:70">
      <c r="E77">
        <f t="shared" si="87"/>
        <v>74</v>
      </c>
      <c r="F77" s="64">
        <f t="shared" si="88"/>
        <v>61.083333333333506</v>
      </c>
      <c r="G77" s="55">
        <f t="shared" si="63"/>
        <v>0</v>
      </c>
      <c r="H77" s="78">
        <f t="shared" si="101"/>
        <v>1</v>
      </c>
      <c r="I77" s="79">
        <f t="shared" ca="1" si="72"/>
        <v>426404.98065978457</v>
      </c>
      <c r="J77" s="79">
        <f t="shared" ca="1" si="64"/>
        <v>3640.4248359794874</v>
      </c>
      <c r="K77" s="80">
        <f t="shared" ca="1" si="65"/>
        <v>-20</v>
      </c>
      <c r="L77" s="80">
        <f t="shared" ca="1" si="73"/>
        <v>-355.33748388315382</v>
      </c>
      <c r="M77" s="80">
        <f t="shared" ca="1" si="52"/>
        <v>0</v>
      </c>
      <c r="N77" s="80">
        <f t="shared" ca="1" si="74"/>
        <v>0</v>
      </c>
      <c r="O77" s="81">
        <f t="shared" ca="1" si="66"/>
        <v>-3333.3333333333335</v>
      </c>
      <c r="P77" s="79">
        <f t="shared" ca="1" si="67"/>
        <v>426336.7346785476</v>
      </c>
      <c r="Q77" s="35"/>
      <c r="R77">
        <f t="shared" ca="1" si="75"/>
        <v>194</v>
      </c>
      <c r="S77" s="78">
        <f t="shared" ca="1" si="89"/>
        <v>71.083333333332988</v>
      </c>
      <c r="T77" s="55">
        <f t="shared" ca="1" si="76"/>
        <v>3.9263561977341821E-3</v>
      </c>
      <c r="U77" s="78">
        <f t="shared" ca="1" si="77"/>
        <v>0.79866923148584901</v>
      </c>
      <c r="V77" s="79">
        <f t="shared" ca="1" si="90"/>
        <v>279690.3220510917</v>
      </c>
      <c r="W77" s="79">
        <f t="shared" ca="1" si="68"/>
        <v>2387.8510827955811</v>
      </c>
      <c r="X77" s="80">
        <f t="shared" ca="1" si="91"/>
        <v>-15.97338462971698</v>
      </c>
      <c r="Y77" s="80">
        <f t="shared" ca="1" si="92"/>
        <v>-116.53763418795488</v>
      </c>
      <c r="Z77" s="80">
        <f t="shared" ca="1" si="78"/>
        <v>0</v>
      </c>
      <c r="AA77" s="80">
        <f t="shared" ca="1" si="93"/>
        <v>0</v>
      </c>
      <c r="AB77" s="81">
        <f t="shared" ca="1" si="69"/>
        <v>-2350.6225452198137</v>
      </c>
      <c r="AC77" s="79">
        <f t="shared" ca="1" si="70"/>
        <v>279595.03956984979</v>
      </c>
      <c r="AD77" s="35"/>
      <c r="AE77" s="55">
        <f t="shared" ca="1" si="94"/>
        <v>3.9263561977341821E-3</v>
      </c>
      <c r="AF77" s="78">
        <f t="shared" ca="1" si="95"/>
        <v>0.79866923148584901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79"/>
        <v>138</v>
      </c>
      <c r="AN77" s="66">
        <f t="shared" si="80"/>
        <v>0</v>
      </c>
      <c r="AO77" s="67">
        <f t="shared" si="96"/>
        <v>2.5664517644146633E-5</v>
      </c>
      <c r="AP77" s="68">
        <f t="shared" ca="1" si="81"/>
        <v>1.1623544881452408E-8</v>
      </c>
      <c r="AR77" s="69">
        <f t="shared" si="82"/>
        <v>7</v>
      </c>
      <c r="AS77" s="70">
        <f t="shared" si="97"/>
        <v>74</v>
      </c>
      <c r="AT77" s="71">
        <f t="shared" ca="1" si="98"/>
        <v>0.58649609042592887</v>
      </c>
      <c r="AU77" s="72">
        <f t="shared" ca="1" si="83"/>
        <v>8.5374819739361119E-3</v>
      </c>
      <c r="AV77" s="73">
        <f t="shared" ca="1" si="84"/>
        <v>1.0085374819739361</v>
      </c>
      <c r="AW77" s="74">
        <f ca="1">PRODUCT(AV$4:AV77)</f>
        <v>1.6984982460858347</v>
      </c>
      <c r="AY77" s="75">
        <f t="shared" si="99"/>
        <v>74</v>
      </c>
      <c r="AZ77" s="76">
        <f t="shared" ca="1" si="104"/>
        <v>1.0090370179501076</v>
      </c>
      <c r="BA77" s="76">
        <f t="shared" ca="1" si="104"/>
        <v>1.0090370179501076</v>
      </c>
      <c r="BB77" s="76">
        <f t="shared" ca="1" si="104"/>
        <v>1.0090370179501076</v>
      </c>
      <c r="BC77" s="76">
        <f t="shared" ca="1" si="104"/>
        <v>1.0090370179501076</v>
      </c>
      <c r="BD77" s="76">
        <f t="shared" ca="1" si="104"/>
        <v>1.0090370179501076</v>
      </c>
      <c r="BE77" s="76">
        <f t="shared" ca="1" si="104"/>
        <v>1.0090370179501076</v>
      </c>
      <c r="BF77" s="76">
        <f t="shared" ca="1" si="104"/>
        <v>1.0090370179501076</v>
      </c>
      <c r="BG77" s="76">
        <f t="shared" ca="1" si="104"/>
        <v>1.0090370179501076</v>
      </c>
      <c r="BH77" s="76">
        <f t="shared" ca="1" si="104"/>
        <v>1.0090370179501076</v>
      </c>
      <c r="BI77" s="76">
        <f t="shared" ca="1" si="104"/>
        <v>1.0090370179501076</v>
      </c>
      <c r="BJ77" s="76">
        <f t="shared" ca="1" si="104"/>
        <v>1.0090370179501076</v>
      </c>
      <c r="BK77" s="76">
        <f t="shared" ca="1" si="104"/>
        <v>1.0090370179501076</v>
      </c>
      <c r="BL77" s="76">
        <f t="shared" ca="1" si="71"/>
        <v>0.11399999999999988</v>
      </c>
      <c r="BM77" s="77">
        <f t="shared" ca="1" si="85"/>
        <v>2459.6861755315799</v>
      </c>
      <c r="BO77" s="70">
        <f t="shared" si="100"/>
        <v>74</v>
      </c>
      <c r="BP77" s="171">
        <f t="shared" ca="1" si="103"/>
        <v>0.1074</v>
      </c>
      <c r="BQ77" s="172">
        <f t="shared" ca="1" si="86"/>
        <v>8.5374819739361119E-3</v>
      </c>
      <c r="BR77" s="172">
        <f t="shared" ca="1" si="102"/>
        <v>0.58875539159636248</v>
      </c>
    </row>
    <row r="78" spans="5:70">
      <c r="E78">
        <f t="shared" si="87"/>
        <v>75</v>
      </c>
      <c r="F78" s="64">
        <f t="shared" si="88"/>
        <v>61.166666666666842</v>
      </c>
      <c r="G78" s="55">
        <f t="shared" si="63"/>
        <v>0</v>
      </c>
      <c r="H78" s="78">
        <f t="shared" si="101"/>
        <v>1</v>
      </c>
      <c r="I78" s="79">
        <f t="shared" ca="1" si="72"/>
        <v>426336.7346785476</v>
      </c>
      <c r="J78" s="79">
        <f t="shared" ca="1" si="64"/>
        <v>3639.8421871448827</v>
      </c>
      <c r="K78" s="80">
        <f t="shared" ca="1" si="65"/>
        <v>-20</v>
      </c>
      <c r="L78" s="80">
        <f t="shared" ca="1" si="73"/>
        <v>-355.28061223212302</v>
      </c>
      <c r="M78" s="80">
        <f t="shared" ca="1" si="52"/>
        <v>0</v>
      </c>
      <c r="N78" s="80">
        <f t="shared" ca="1" si="74"/>
        <v>0</v>
      </c>
      <c r="O78" s="81">
        <f t="shared" ca="1" si="66"/>
        <v>-3333.3333333333335</v>
      </c>
      <c r="P78" s="79">
        <f t="shared" ca="1" si="67"/>
        <v>426267.96292012709</v>
      </c>
      <c r="Q78" s="35"/>
      <c r="R78">
        <f t="shared" ca="1" si="75"/>
        <v>195</v>
      </c>
      <c r="S78" s="78">
        <f t="shared" ca="1" si="89"/>
        <v>71.166666666666316</v>
      </c>
      <c r="T78" s="55">
        <f t="shared" ca="1" si="76"/>
        <v>3.9263561977341821E-3</v>
      </c>
      <c r="U78" s="78">
        <f t="shared" ca="1" si="77"/>
        <v>0.79553337159886495</v>
      </c>
      <c r="V78" s="79">
        <f t="shared" ca="1" si="90"/>
        <v>278497.24985337898</v>
      </c>
      <c r="W78" s="79">
        <f t="shared" ca="1" si="68"/>
        <v>2377.6652504140043</v>
      </c>
      <c r="X78" s="80">
        <f t="shared" ca="1" si="91"/>
        <v>-15.910667431977298</v>
      </c>
      <c r="Y78" s="80">
        <f t="shared" ca="1" si="92"/>
        <v>-116.04052077224125</v>
      </c>
      <c r="Z78" s="80">
        <f t="shared" ca="1" si="78"/>
        <v>0</v>
      </c>
      <c r="AA78" s="80">
        <f t="shared" ca="1" si="93"/>
        <v>0</v>
      </c>
      <c r="AB78" s="81">
        <f t="shared" ca="1" si="69"/>
        <v>-2341.393163820856</v>
      </c>
      <c r="AC78" s="79">
        <f t="shared" ca="1" si="70"/>
        <v>278401.57075176795</v>
      </c>
      <c r="AD78" s="35"/>
      <c r="AE78" s="55">
        <f t="shared" ca="1" si="94"/>
        <v>3.9263561977341821E-3</v>
      </c>
      <c r="AF78" s="78">
        <f t="shared" ca="1" si="95"/>
        <v>0.79553337159886495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79"/>
        <v>139</v>
      </c>
      <c r="AN78" s="66">
        <f t="shared" si="80"/>
        <v>0</v>
      </c>
      <c r="AO78" s="67">
        <f t="shared" si="96"/>
        <v>2.5664517644146633E-5</v>
      </c>
      <c r="AP78" s="68">
        <f t="shared" ca="1" si="81"/>
        <v>1.0434061832542558E-8</v>
      </c>
      <c r="AR78" s="69">
        <f t="shared" si="82"/>
        <v>7</v>
      </c>
      <c r="AS78" s="70">
        <f t="shared" si="97"/>
        <v>75</v>
      </c>
      <c r="AT78" s="71">
        <f t="shared" ca="1" si="98"/>
        <v>0.58148889062613351</v>
      </c>
      <c r="AU78" s="72">
        <f t="shared" ca="1" si="83"/>
        <v>8.5374819739361119E-3</v>
      </c>
      <c r="AV78" s="73">
        <f t="shared" ca="1" si="84"/>
        <v>1.0085374819739361</v>
      </c>
      <c r="AW78" s="74">
        <f ca="1">PRODUCT(AV$4:AV78)</f>
        <v>1.7129991442445547</v>
      </c>
      <c r="AY78" s="75">
        <f t="shared" si="99"/>
        <v>75</v>
      </c>
      <c r="AZ78" s="76">
        <f t="shared" ca="1" si="104"/>
        <v>1.0090370179501076</v>
      </c>
      <c r="BA78" s="76">
        <f t="shared" ca="1" si="104"/>
        <v>1.0090370179501076</v>
      </c>
      <c r="BB78" s="76">
        <f t="shared" ca="1" si="104"/>
        <v>1.0090370179501076</v>
      </c>
      <c r="BC78" s="76">
        <f t="shared" ca="1" si="104"/>
        <v>1.0090370179501076</v>
      </c>
      <c r="BD78" s="76">
        <f t="shared" ca="1" si="104"/>
        <v>1.0090370179501076</v>
      </c>
      <c r="BE78" s="76">
        <f t="shared" ca="1" si="104"/>
        <v>1.0090370179501076</v>
      </c>
      <c r="BF78" s="76">
        <f t="shared" ca="1" si="104"/>
        <v>1.0090370179501076</v>
      </c>
      <c r="BG78" s="76">
        <f t="shared" ca="1" si="104"/>
        <v>1.0090370179501076</v>
      </c>
      <c r="BH78" s="76">
        <f t="shared" ca="1" si="104"/>
        <v>1.0090370179501076</v>
      </c>
      <c r="BI78" s="76">
        <f t="shared" ca="1" si="104"/>
        <v>1.0090370179501076</v>
      </c>
      <c r="BJ78" s="76">
        <f t="shared" ca="1" si="104"/>
        <v>1.0090370179501076</v>
      </c>
      <c r="BK78" s="76">
        <f t="shared" ca="1" si="104"/>
        <v>1.0090370179501076</v>
      </c>
      <c r="BL78" s="76">
        <f t="shared" ca="1" si="71"/>
        <v>0.11399999999999988</v>
      </c>
      <c r="BM78" s="77">
        <f t="shared" ca="1" si="85"/>
        <v>2740.0903995421795</v>
      </c>
      <c r="BO78" s="70">
        <f t="shared" si="100"/>
        <v>75</v>
      </c>
      <c r="BP78" s="171">
        <f t="shared" ca="1" si="103"/>
        <v>0.1074</v>
      </c>
      <c r="BQ78" s="172">
        <f t="shared" ca="1" si="86"/>
        <v>8.5374819739361119E-3</v>
      </c>
      <c r="BR78" s="172">
        <f t="shared" ca="1" si="102"/>
        <v>0.58377145333660274</v>
      </c>
    </row>
    <row r="79" spans="5:70">
      <c r="E79">
        <f t="shared" si="87"/>
        <v>76</v>
      </c>
      <c r="F79" s="64">
        <f t="shared" si="88"/>
        <v>61.250000000000178</v>
      </c>
      <c r="G79" s="55">
        <f t="shared" si="63"/>
        <v>0</v>
      </c>
      <c r="H79" s="78">
        <f t="shared" si="101"/>
        <v>1</v>
      </c>
      <c r="I79" s="79">
        <f t="shared" ca="1" si="72"/>
        <v>426267.96292012709</v>
      </c>
      <c r="J79" s="79">
        <f t="shared" ca="1" si="64"/>
        <v>3639.2550494970519</v>
      </c>
      <c r="K79" s="80">
        <f t="shared" ca="1" si="65"/>
        <v>-20</v>
      </c>
      <c r="L79" s="80">
        <f t="shared" ca="1" si="73"/>
        <v>-355.22330243343924</v>
      </c>
      <c r="M79" s="80">
        <f t="shared" ca="1" si="52"/>
        <v>0</v>
      </c>
      <c r="N79" s="80">
        <f t="shared" ca="1" si="74"/>
        <v>0</v>
      </c>
      <c r="O79" s="81">
        <f t="shared" ca="1" si="66"/>
        <v>-3333.3333333333335</v>
      </c>
      <c r="P79" s="79">
        <f t="shared" ca="1" si="67"/>
        <v>426198.6613338574</v>
      </c>
      <c r="Q79" s="35"/>
      <c r="R79">
        <f t="shared" ca="1" si="75"/>
        <v>196</v>
      </c>
      <c r="S79" s="78">
        <f t="shared" ca="1" si="89"/>
        <v>71.249999999999645</v>
      </c>
      <c r="T79" s="55">
        <f t="shared" ca="1" si="76"/>
        <v>3.9263561977341821E-3</v>
      </c>
      <c r="U79" s="78">
        <f t="shared" ca="1" si="77"/>
        <v>0.79240982421478334</v>
      </c>
      <c r="V79" s="79">
        <f t="shared" ca="1" si="90"/>
        <v>277308.46701898781</v>
      </c>
      <c r="W79" s="79">
        <f t="shared" ca="1" si="68"/>
        <v>2367.5160383944653</v>
      </c>
      <c r="X79" s="80">
        <f t="shared" ca="1" si="91"/>
        <v>-15.848196484295666</v>
      </c>
      <c r="Y79" s="80">
        <f t="shared" ca="1" si="92"/>
        <v>-115.54519459124492</v>
      </c>
      <c r="Z79" s="80">
        <f t="shared" ca="1" si="78"/>
        <v>0</v>
      </c>
      <c r="AA79" s="80">
        <f t="shared" ca="1" si="93"/>
        <v>0</v>
      </c>
      <c r="AB79" s="81">
        <f t="shared" ca="1" si="69"/>
        <v>-2332.2000202607555</v>
      </c>
      <c r="AC79" s="79">
        <f t="shared" ca="1" si="70"/>
        <v>277212.38964604598</v>
      </c>
      <c r="AD79" s="35"/>
      <c r="AE79" s="55">
        <f t="shared" ca="1" si="94"/>
        <v>3.9263561977341821E-3</v>
      </c>
      <c r="AF79" s="78">
        <f t="shared" ca="1" si="95"/>
        <v>0.79240982421478334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79"/>
        <v>140</v>
      </c>
      <c r="AN79" s="66">
        <f t="shared" si="80"/>
        <v>0</v>
      </c>
      <c r="AO79" s="67">
        <f t="shared" si="96"/>
        <v>2.5664517644146633E-5</v>
      </c>
      <c r="AP79" s="68">
        <f t="shared" ca="1" si="81"/>
        <v>9.3663032608101976E-9</v>
      </c>
      <c r="AR79" s="69">
        <f t="shared" si="82"/>
        <v>7</v>
      </c>
      <c r="AS79" s="70">
        <f t="shared" si="97"/>
        <v>76</v>
      </c>
      <c r="AT79" s="71">
        <f t="shared" ca="1" si="98"/>
        <v>0.57652443970436884</v>
      </c>
      <c r="AU79" s="72">
        <f t="shared" ca="1" si="83"/>
        <v>8.5374819739361119E-3</v>
      </c>
      <c r="AV79" s="73">
        <f t="shared" ca="1" si="84"/>
        <v>1.0085374819739361</v>
      </c>
      <c r="AW79" s="74">
        <f ca="1">PRODUCT(AV$4:AV79)</f>
        <v>1.7276238435599105</v>
      </c>
      <c r="AY79" s="75">
        <f t="shared" si="99"/>
        <v>76</v>
      </c>
      <c r="AZ79" s="76">
        <f t="shared" ca="1" si="104"/>
        <v>1.0090370179501076</v>
      </c>
      <c r="BA79" s="76">
        <f t="shared" ca="1" si="104"/>
        <v>1.0090370179501076</v>
      </c>
      <c r="BB79" s="76">
        <f t="shared" ca="1" si="104"/>
        <v>1.0090370179501076</v>
      </c>
      <c r="BC79" s="76">
        <f t="shared" ca="1" si="104"/>
        <v>1.0090370179501076</v>
      </c>
      <c r="BD79" s="76">
        <f t="shared" ca="1" si="104"/>
        <v>1.0090370179501076</v>
      </c>
      <c r="BE79" s="76">
        <f t="shared" ca="1" si="104"/>
        <v>1.0090370179501076</v>
      </c>
      <c r="BF79" s="76">
        <f t="shared" ca="1" si="104"/>
        <v>1.0090370179501076</v>
      </c>
      <c r="BG79" s="76">
        <f t="shared" ca="1" si="104"/>
        <v>1.0090370179501076</v>
      </c>
      <c r="BH79" s="76">
        <f t="shared" ca="1" si="104"/>
        <v>1.0090370179501076</v>
      </c>
      <c r="BI79" s="76">
        <f t="shared" ca="1" si="104"/>
        <v>1.0090370179501076</v>
      </c>
      <c r="BJ79" s="76">
        <f t="shared" ca="1" si="104"/>
        <v>1.0090370179501076</v>
      </c>
      <c r="BK79" s="76">
        <f t="shared" ca="1" si="104"/>
        <v>1.0090370179501076</v>
      </c>
      <c r="BL79" s="76">
        <f t="shared" ca="1" si="71"/>
        <v>0.11399999999999988</v>
      </c>
      <c r="BM79" s="77">
        <f t="shared" ca="1" si="85"/>
        <v>3052.4607050899876</v>
      </c>
      <c r="BO79" s="70">
        <f t="shared" si="100"/>
        <v>76</v>
      </c>
      <c r="BP79" s="171">
        <f t="shared" ca="1" si="103"/>
        <v>0.1074</v>
      </c>
      <c r="BQ79" s="172">
        <f t="shared" ca="1" si="86"/>
        <v>8.5374819739361119E-3</v>
      </c>
      <c r="BR79" s="172">
        <f t="shared" ca="1" si="102"/>
        <v>0.57882970516279664</v>
      </c>
    </row>
    <row r="80" spans="5:70">
      <c r="E80">
        <f t="shared" si="87"/>
        <v>77</v>
      </c>
      <c r="F80" s="64">
        <f t="shared" si="88"/>
        <v>61.333333333333513</v>
      </c>
      <c r="G80" s="55">
        <f t="shared" si="63"/>
        <v>0</v>
      </c>
      <c r="H80" s="78">
        <f t="shared" si="101"/>
        <v>1</v>
      </c>
      <c r="I80" s="79">
        <f t="shared" ca="1" si="72"/>
        <v>426198.6613338574</v>
      </c>
      <c r="J80" s="79">
        <f t="shared" ca="1" si="64"/>
        <v>3638.6633884535095</v>
      </c>
      <c r="K80" s="80">
        <f t="shared" ca="1" si="65"/>
        <v>-20</v>
      </c>
      <c r="L80" s="80">
        <f t="shared" ca="1" si="73"/>
        <v>-355.16555111154787</v>
      </c>
      <c r="M80" s="80">
        <f t="shared" ref="M80:M143" ca="1" si="105">IF(OR(I79+O79=0,K79=0),0,-IF(MOD(E80-1,12)=0,1,0)*I80*($C$17))</f>
        <v>0</v>
      </c>
      <c r="N80" s="80">
        <f t="shared" ca="1" si="74"/>
        <v>0</v>
      </c>
      <c r="O80" s="81">
        <f t="shared" ca="1" si="66"/>
        <v>-3333.3333333333335</v>
      </c>
      <c r="P80" s="79">
        <f t="shared" ca="1" si="67"/>
        <v>426128.825837866</v>
      </c>
      <c r="Q80" s="35"/>
      <c r="R80">
        <f t="shared" ca="1" si="75"/>
        <v>197</v>
      </c>
      <c r="S80" s="78">
        <f t="shared" ca="1" si="89"/>
        <v>71.333333333332973</v>
      </c>
      <c r="T80" s="55">
        <f t="shared" ca="1" si="76"/>
        <v>3.9263561977341821E-3</v>
      </c>
      <c r="U80" s="78">
        <f t="shared" ca="1" si="77"/>
        <v>0.78929854099033214</v>
      </c>
      <c r="V80" s="79">
        <f t="shared" ca="1" si="90"/>
        <v>276123.95506187051</v>
      </c>
      <c r="W80" s="79">
        <f t="shared" ca="1" si="68"/>
        <v>2357.4032889126643</v>
      </c>
      <c r="X80" s="80">
        <f t="shared" ca="1" si="91"/>
        <v>-15.785970819806643</v>
      </c>
      <c r="Y80" s="80">
        <f t="shared" ca="1" si="92"/>
        <v>-115.05164794244605</v>
      </c>
      <c r="Z80" s="80">
        <f t="shared" ca="1" si="78"/>
        <v>0</v>
      </c>
      <c r="AA80" s="80">
        <f t="shared" ca="1" si="93"/>
        <v>0</v>
      </c>
      <c r="AB80" s="81">
        <f t="shared" ca="1" si="69"/>
        <v>-2323.0429722568488</v>
      </c>
      <c r="AC80" s="79">
        <f t="shared" ca="1" si="70"/>
        <v>276027.47775976406</v>
      </c>
      <c r="AD80" s="35"/>
      <c r="AE80" s="55">
        <f t="shared" ca="1" si="94"/>
        <v>3.9263561977341821E-3</v>
      </c>
      <c r="AF80" s="78">
        <f t="shared" ca="1" si="95"/>
        <v>0.78929854099033214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79"/>
        <v>141</v>
      </c>
      <c r="AN80" s="66">
        <f t="shared" si="80"/>
        <v>0</v>
      </c>
      <c r="AO80" s="67">
        <f t="shared" si="96"/>
        <v>2.5664517644146633E-5</v>
      </c>
      <c r="AP80" s="68">
        <f t="shared" ca="1" si="81"/>
        <v>8.4078126219122077E-9</v>
      </c>
      <c r="AR80" s="69">
        <f t="shared" si="82"/>
        <v>7</v>
      </c>
      <c r="AS80" s="70">
        <f t="shared" si="97"/>
        <v>77</v>
      </c>
      <c r="AT80" s="71">
        <f t="shared" ca="1" si="98"/>
        <v>0.57160237269285918</v>
      </c>
      <c r="AU80" s="72">
        <f t="shared" ca="1" si="83"/>
        <v>8.5374819739361119E-3</v>
      </c>
      <c r="AV80" s="73">
        <f t="shared" ca="1" si="84"/>
        <v>1.0085374819739361</v>
      </c>
      <c r="AW80" s="74">
        <f ca="1">PRODUCT(AV$4:AV80)</f>
        <v>1.7423734009820455</v>
      </c>
      <c r="AY80" s="75">
        <f t="shared" si="99"/>
        <v>77</v>
      </c>
      <c r="AZ80" s="76">
        <f t="shared" ca="1" si="104"/>
        <v>1.0090370179501076</v>
      </c>
      <c r="BA80" s="76">
        <f t="shared" ca="1" si="104"/>
        <v>1.0090370179501076</v>
      </c>
      <c r="BB80" s="76">
        <f t="shared" ca="1" si="104"/>
        <v>1.0090370179501076</v>
      </c>
      <c r="BC80" s="76">
        <f t="shared" ca="1" si="104"/>
        <v>1.0090370179501076</v>
      </c>
      <c r="BD80" s="76">
        <f t="shared" ca="1" si="104"/>
        <v>1.0090370179501076</v>
      </c>
      <c r="BE80" s="76">
        <f t="shared" ca="1" si="104"/>
        <v>1.0090370179501076</v>
      </c>
      <c r="BF80" s="76">
        <f t="shared" ca="1" si="104"/>
        <v>1.0090370179501076</v>
      </c>
      <c r="BG80" s="76">
        <f t="shared" ca="1" si="104"/>
        <v>1.0090370179501076</v>
      </c>
      <c r="BH80" s="76">
        <f t="shared" ca="1" si="104"/>
        <v>1.0090370179501076</v>
      </c>
      <c r="BI80" s="76">
        <f t="shared" ca="1" si="104"/>
        <v>1.0090370179501076</v>
      </c>
      <c r="BJ80" s="76">
        <f t="shared" ca="1" si="104"/>
        <v>1.0090370179501076</v>
      </c>
      <c r="BK80" s="76">
        <f t="shared" ca="1" si="104"/>
        <v>1.0090370179501076</v>
      </c>
      <c r="BL80" s="76">
        <f t="shared" ca="1" si="71"/>
        <v>0.11399999999999988</v>
      </c>
      <c r="BM80" s="77">
        <f t="shared" ca="1" si="85"/>
        <v>3400.4412254702461</v>
      </c>
      <c r="BO80" s="70">
        <f t="shared" si="100"/>
        <v>77</v>
      </c>
      <c r="BP80" s="171">
        <f t="shared" ca="1" si="103"/>
        <v>0.1074</v>
      </c>
      <c r="BQ80" s="172">
        <f t="shared" ca="1" si="86"/>
        <v>8.5374819739361119E-3</v>
      </c>
      <c r="BR80" s="172">
        <f t="shared" ca="1" si="102"/>
        <v>0.57392978992699006</v>
      </c>
    </row>
    <row r="81" spans="5:70">
      <c r="E81">
        <f t="shared" si="87"/>
        <v>78</v>
      </c>
      <c r="F81" s="64">
        <f t="shared" si="88"/>
        <v>61.416666666666849</v>
      </c>
      <c r="G81" s="55">
        <f t="shared" si="63"/>
        <v>0</v>
      </c>
      <c r="H81" s="78">
        <f t="shared" si="101"/>
        <v>1</v>
      </c>
      <c r="I81" s="79">
        <f t="shared" ca="1" si="72"/>
        <v>426128.825837866</v>
      </c>
      <c r="J81" s="79">
        <f t="shared" ca="1" si="64"/>
        <v>3638.067169165342</v>
      </c>
      <c r="K81" s="80">
        <f t="shared" ca="1" si="65"/>
        <v>-20</v>
      </c>
      <c r="L81" s="80">
        <f t="shared" ca="1" si="73"/>
        <v>-355.10735486488835</v>
      </c>
      <c r="M81" s="80">
        <f t="shared" ca="1" si="105"/>
        <v>0</v>
      </c>
      <c r="N81" s="80">
        <f t="shared" ca="1" si="74"/>
        <v>0</v>
      </c>
      <c r="O81" s="81">
        <f t="shared" ca="1" si="66"/>
        <v>-3333.3333333333335</v>
      </c>
      <c r="P81" s="79">
        <f t="shared" ca="1" si="67"/>
        <v>426058.45231883315</v>
      </c>
      <c r="Q81" s="35"/>
      <c r="R81">
        <f t="shared" ca="1" si="75"/>
        <v>198</v>
      </c>
      <c r="S81" s="78">
        <f t="shared" ca="1" si="89"/>
        <v>71.416666666666302</v>
      </c>
      <c r="T81" s="55">
        <f t="shared" ca="1" si="76"/>
        <v>3.9263561977341821E-3</v>
      </c>
      <c r="U81" s="78">
        <f t="shared" ca="1" si="77"/>
        <v>0.78619947377205224</v>
      </c>
      <c r="V81" s="79">
        <f t="shared" ca="1" si="90"/>
        <v>274943.69556171709</v>
      </c>
      <c r="W81" s="79">
        <f t="shared" ca="1" si="68"/>
        <v>2347.326844705538</v>
      </c>
      <c r="X81" s="80">
        <f t="shared" ca="1" si="91"/>
        <v>-15.723989475441044</v>
      </c>
      <c r="Y81" s="80">
        <f t="shared" ca="1" si="92"/>
        <v>-114.55987315071546</v>
      </c>
      <c r="Z81" s="80">
        <f t="shared" ca="1" si="78"/>
        <v>0</v>
      </c>
      <c r="AA81" s="80">
        <f t="shared" ca="1" si="93"/>
        <v>0</v>
      </c>
      <c r="AB81" s="81">
        <f t="shared" ca="1" si="69"/>
        <v>-2313.9218780851252</v>
      </c>
      <c r="AC81" s="79">
        <f t="shared" ca="1" si="70"/>
        <v>274846.81666571135</v>
      </c>
      <c r="AD81" s="35"/>
      <c r="AE81" s="55">
        <f t="shared" ca="1" si="94"/>
        <v>3.9263561977341821E-3</v>
      </c>
      <c r="AF81" s="78">
        <f t="shared" ca="1" si="95"/>
        <v>0.78619947377205224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79"/>
        <v>142</v>
      </c>
      <c r="AN81" s="66">
        <f t="shared" si="80"/>
        <v>0</v>
      </c>
      <c r="AO81" s="67">
        <f t="shared" si="96"/>
        <v>2.5664517644146633E-5</v>
      </c>
      <c r="AP81" s="68">
        <f t="shared" ca="1" si="81"/>
        <v>7.5474080986644597E-9</v>
      </c>
      <c r="AR81" s="69">
        <f t="shared" si="82"/>
        <v>7</v>
      </c>
      <c r="AS81" s="70">
        <f t="shared" si="97"/>
        <v>78</v>
      </c>
      <c r="AT81" s="71">
        <f t="shared" ca="1" si="98"/>
        <v>0.56672232773973474</v>
      </c>
      <c r="AU81" s="72">
        <f t="shared" ca="1" si="83"/>
        <v>8.5374819739361119E-3</v>
      </c>
      <c r="AV81" s="73">
        <f t="shared" ca="1" si="84"/>
        <v>1.0085374819739361</v>
      </c>
      <c r="AW81" s="74">
        <f ca="1">PRODUCT(AV$4:AV81)</f>
        <v>1.7572488824847954</v>
      </c>
      <c r="AY81" s="75">
        <f t="shared" si="99"/>
        <v>78</v>
      </c>
      <c r="AZ81" s="76">
        <f t="shared" ca="1" si="104"/>
        <v>1.0090370179501076</v>
      </c>
      <c r="BA81" s="76">
        <f t="shared" ca="1" si="104"/>
        <v>1.0090370179501076</v>
      </c>
      <c r="BB81" s="76">
        <f t="shared" ca="1" si="104"/>
        <v>1.0090370179501076</v>
      </c>
      <c r="BC81" s="76">
        <f t="shared" ca="1" si="104"/>
        <v>1.0090370179501076</v>
      </c>
      <c r="BD81" s="76">
        <f t="shared" ca="1" si="104"/>
        <v>1.0090370179501076</v>
      </c>
      <c r="BE81" s="76">
        <f t="shared" ca="1" si="104"/>
        <v>1.0090370179501076</v>
      </c>
      <c r="BF81" s="76">
        <f t="shared" ca="1" si="104"/>
        <v>1.0090370179501076</v>
      </c>
      <c r="BG81" s="76">
        <f t="shared" ca="1" si="104"/>
        <v>1.0090370179501076</v>
      </c>
      <c r="BH81" s="76">
        <f t="shared" ca="1" si="104"/>
        <v>1.0090370179501076</v>
      </c>
      <c r="BI81" s="76">
        <f t="shared" ca="1" si="104"/>
        <v>1.0090370179501076</v>
      </c>
      <c r="BJ81" s="76">
        <f t="shared" ca="1" si="104"/>
        <v>1.0090370179501076</v>
      </c>
      <c r="BK81" s="76">
        <f t="shared" ca="1" si="104"/>
        <v>1.0090370179501076</v>
      </c>
      <c r="BL81" s="76">
        <f t="shared" ca="1" si="71"/>
        <v>0.11399999999999988</v>
      </c>
      <c r="BM81" s="77">
        <f t="shared" ca="1" si="85"/>
        <v>3788.0915251738538</v>
      </c>
      <c r="BO81" s="70">
        <f t="shared" si="100"/>
        <v>78</v>
      </c>
      <c r="BP81" s="171">
        <f t="shared" ca="1" si="103"/>
        <v>0.1074</v>
      </c>
      <c r="BQ81" s="172">
        <f t="shared" ca="1" si="86"/>
        <v>8.5374819739361119E-3</v>
      </c>
      <c r="BR81" s="172">
        <f t="shared" ca="1" si="102"/>
        <v>0.56907135350456139</v>
      </c>
    </row>
    <row r="82" spans="5:70">
      <c r="E82">
        <f t="shared" si="87"/>
        <v>79</v>
      </c>
      <c r="F82" s="64">
        <f t="shared" si="88"/>
        <v>61.500000000000185</v>
      </c>
      <c r="G82" s="55">
        <f t="shared" si="63"/>
        <v>0</v>
      </c>
      <c r="H82" s="78">
        <f t="shared" si="101"/>
        <v>1</v>
      </c>
      <c r="I82" s="79">
        <f t="shared" ca="1" si="72"/>
        <v>426058.45231883315</v>
      </c>
      <c r="J82" s="79">
        <f t="shared" ca="1" si="64"/>
        <v>3637.4663565151563</v>
      </c>
      <c r="K82" s="80">
        <f t="shared" ca="1" si="65"/>
        <v>-20</v>
      </c>
      <c r="L82" s="80">
        <f t="shared" ca="1" si="73"/>
        <v>-355.0487102656943</v>
      </c>
      <c r="M82" s="80">
        <f t="shared" ca="1" si="105"/>
        <v>0</v>
      </c>
      <c r="N82" s="80">
        <f t="shared" ca="1" si="74"/>
        <v>0</v>
      </c>
      <c r="O82" s="81">
        <f t="shared" ca="1" si="66"/>
        <v>-3333.3333333333335</v>
      </c>
      <c r="P82" s="79">
        <f t="shared" ca="1" si="67"/>
        <v>425987.53663174924</v>
      </c>
      <c r="Q82" s="35"/>
      <c r="R82">
        <f t="shared" ca="1" si="75"/>
        <v>199</v>
      </c>
      <c r="S82" s="78">
        <f t="shared" ca="1" si="89"/>
        <v>71.499999999999631</v>
      </c>
      <c r="T82" s="55">
        <f t="shared" ca="1" si="76"/>
        <v>3.9263561977341821E-3</v>
      </c>
      <c r="U82" s="78">
        <f t="shared" ca="1" si="77"/>
        <v>0.78311257459555195</v>
      </c>
      <c r="V82" s="79">
        <f t="shared" ca="1" si="90"/>
        <v>273767.6701636684</v>
      </c>
      <c r="W82" s="79">
        <f t="shared" ca="1" si="68"/>
        <v>2337.2865490688059</v>
      </c>
      <c r="X82" s="80">
        <f t="shared" ca="1" si="91"/>
        <v>-15.662251491911039</v>
      </c>
      <c r="Y82" s="80">
        <f t="shared" ca="1" si="92"/>
        <v>-114.06986256819518</v>
      </c>
      <c r="Z82" s="80">
        <f t="shared" ca="1" si="78"/>
        <v>0</v>
      </c>
      <c r="AA82" s="80">
        <f t="shared" ca="1" si="93"/>
        <v>0</v>
      </c>
      <c r="AB82" s="81">
        <f t="shared" ca="1" si="69"/>
        <v>-2304.8365965780326</v>
      </c>
      <c r="AC82" s="79">
        <f t="shared" ca="1" si="70"/>
        <v>273670.38800209912</v>
      </c>
      <c r="AD82" s="35"/>
      <c r="AE82" s="55">
        <f t="shared" ca="1" si="94"/>
        <v>3.9263561977341821E-3</v>
      </c>
      <c r="AF82" s="78">
        <f t="shared" ca="1" si="95"/>
        <v>0.78311257459555195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79"/>
        <v>143</v>
      </c>
      <c r="AN82" s="66">
        <f t="shared" si="80"/>
        <v>0</v>
      </c>
      <c r="AO82" s="67">
        <f t="shared" si="96"/>
        <v>2.5664517644146633E-5</v>
      </c>
      <c r="AP82" s="68">
        <f t="shared" ca="1" si="81"/>
        <v>6.7750521531996946E-9</v>
      </c>
      <c r="AR82" s="69">
        <f t="shared" si="82"/>
        <v>7</v>
      </c>
      <c r="AS82" s="70">
        <f t="shared" si="97"/>
        <v>79</v>
      </c>
      <c r="AT82" s="71">
        <f t="shared" ca="1" si="98"/>
        <v>0.56188394608242964</v>
      </c>
      <c r="AU82" s="72">
        <f t="shared" ca="1" si="83"/>
        <v>8.5374819739361119E-3</v>
      </c>
      <c r="AV82" s="73">
        <f t="shared" ca="1" si="84"/>
        <v>1.0085374819739361</v>
      </c>
      <c r="AW82" s="74">
        <f ca="1">PRODUCT(AV$4:AV82)</f>
        <v>1.7722513631427288</v>
      </c>
      <c r="AY82" s="75">
        <f t="shared" si="99"/>
        <v>79</v>
      </c>
      <c r="AZ82" s="76">
        <f t="shared" ca="1" si="104"/>
        <v>1.0090370179501076</v>
      </c>
      <c r="BA82" s="76">
        <f t="shared" ca="1" si="104"/>
        <v>1.0090370179501076</v>
      </c>
      <c r="BB82" s="76">
        <f t="shared" ca="1" si="104"/>
        <v>1.0090370179501076</v>
      </c>
      <c r="BC82" s="76">
        <f t="shared" ca="1" si="104"/>
        <v>1.0090370179501076</v>
      </c>
      <c r="BD82" s="76">
        <f t="shared" ca="1" si="104"/>
        <v>1.0090370179501076</v>
      </c>
      <c r="BE82" s="76">
        <f t="shared" ca="1" si="104"/>
        <v>1.0090370179501076</v>
      </c>
      <c r="BF82" s="76">
        <f t="shared" ca="1" si="104"/>
        <v>1.0090370179501076</v>
      </c>
      <c r="BG82" s="76">
        <f t="shared" ca="1" si="104"/>
        <v>1.0090370179501076</v>
      </c>
      <c r="BH82" s="76">
        <f t="shared" ca="1" si="104"/>
        <v>1.0090370179501076</v>
      </c>
      <c r="BI82" s="76">
        <f t="shared" ca="1" si="104"/>
        <v>1.0090370179501076</v>
      </c>
      <c r="BJ82" s="76">
        <f t="shared" ca="1" si="104"/>
        <v>1.0090370179501076</v>
      </c>
      <c r="BK82" s="76">
        <f t="shared" ca="1" si="104"/>
        <v>1.0090370179501076</v>
      </c>
      <c r="BL82" s="76">
        <f t="shared" ca="1" si="71"/>
        <v>0.11399999999999988</v>
      </c>
      <c r="BM82" s="77">
        <f t="shared" ca="1" si="85"/>
        <v>4219.933959043673</v>
      </c>
      <c r="BO82" s="70">
        <f t="shared" si="100"/>
        <v>79</v>
      </c>
      <c r="BP82" s="171">
        <f t="shared" ca="1" si="103"/>
        <v>0.1074</v>
      </c>
      <c r="BQ82" s="172">
        <f t="shared" ca="1" si="86"/>
        <v>8.5374819739361119E-3</v>
      </c>
      <c r="BR82" s="172">
        <f t="shared" ca="1" si="102"/>
        <v>0.56425404476862873</v>
      </c>
    </row>
    <row r="83" spans="5:70">
      <c r="E83">
        <f t="shared" si="87"/>
        <v>80</v>
      </c>
      <c r="F83" s="64">
        <f t="shared" si="88"/>
        <v>61.58333333333352</v>
      </c>
      <c r="G83" s="55">
        <f t="shared" si="63"/>
        <v>0</v>
      </c>
      <c r="H83" s="78">
        <f t="shared" si="101"/>
        <v>1</v>
      </c>
      <c r="I83" s="79">
        <f t="shared" ca="1" si="72"/>
        <v>425987.53663174924</v>
      </c>
      <c r="J83" s="79">
        <f t="shared" ca="1" si="64"/>
        <v>3636.8609151150081</v>
      </c>
      <c r="K83" s="80">
        <f t="shared" ca="1" si="65"/>
        <v>-20</v>
      </c>
      <c r="L83" s="80">
        <f t="shared" ca="1" si="73"/>
        <v>-354.98961385979106</v>
      </c>
      <c r="M83" s="80">
        <f t="shared" ca="1" si="105"/>
        <v>0</v>
      </c>
      <c r="N83" s="80">
        <f t="shared" ca="1" si="74"/>
        <v>0</v>
      </c>
      <c r="O83" s="81">
        <f t="shared" ca="1" si="66"/>
        <v>-3333.3333333333335</v>
      </c>
      <c r="P83" s="79">
        <f t="shared" ca="1" si="67"/>
        <v>425916.07459967112</v>
      </c>
      <c r="Q83" s="35"/>
      <c r="R83">
        <f t="shared" ca="1" si="75"/>
        <v>200</v>
      </c>
      <c r="S83" s="78">
        <f t="shared" ca="1" si="89"/>
        <v>71.583333333332959</v>
      </c>
      <c r="T83" s="55">
        <f t="shared" ca="1" si="76"/>
        <v>4.2908271543715681E-3</v>
      </c>
      <c r="U83" s="78">
        <f t="shared" ca="1" si="77"/>
        <v>0.77975237389554752</v>
      </c>
      <c r="V83" s="79">
        <f t="shared" ca="1" si="90"/>
        <v>272496.11566991231</v>
      </c>
      <c r="W83" s="79">
        <f t="shared" ca="1" si="68"/>
        <v>2326.4306754994859</v>
      </c>
      <c r="X83" s="80">
        <f t="shared" ca="1" si="91"/>
        <v>-15.595047477910951</v>
      </c>
      <c r="Y83" s="80">
        <f t="shared" ca="1" si="92"/>
        <v>-113.5400481957968</v>
      </c>
      <c r="Z83" s="80">
        <f t="shared" ca="1" si="78"/>
        <v>0</v>
      </c>
      <c r="AA83" s="80">
        <f t="shared" ca="1" si="93"/>
        <v>0</v>
      </c>
      <c r="AB83" s="81">
        <f t="shared" ca="1" si="69"/>
        <v>-2294.9469411230466</v>
      </c>
      <c r="AC83" s="79">
        <f t="shared" ca="1" si="70"/>
        <v>272398.46430861502</v>
      </c>
      <c r="AD83" s="35"/>
      <c r="AE83" s="55">
        <f t="shared" ca="1" si="94"/>
        <v>4.2908271543715681E-3</v>
      </c>
      <c r="AF83" s="78">
        <f t="shared" ca="1" si="95"/>
        <v>0.77975237389554752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79"/>
        <v>144</v>
      </c>
      <c r="AN83" s="66">
        <f t="shared" si="80"/>
        <v>0</v>
      </c>
      <c r="AO83" s="67">
        <f t="shared" si="96"/>
        <v>2.5664517644146633E-5</v>
      </c>
      <c r="AP83" s="68">
        <f t="shared" ca="1" si="81"/>
        <v>6.0817344283659737E-9</v>
      </c>
      <c r="AR83" s="69">
        <f t="shared" si="82"/>
        <v>7</v>
      </c>
      <c r="AS83" s="70">
        <f t="shared" si="97"/>
        <v>80</v>
      </c>
      <c r="AT83" s="71">
        <f t="shared" ca="1" si="98"/>
        <v>0.5570868720213068</v>
      </c>
      <c r="AU83" s="72">
        <f t="shared" ca="1" si="83"/>
        <v>8.5374819739361119E-3</v>
      </c>
      <c r="AV83" s="73">
        <f t="shared" ca="1" si="84"/>
        <v>1.0085374819739361</v>
      </c>
      <c r="AW83" s="74">
        <f ca="1">PRODUCT(AV$4:AV83)</f>
        <v>1.7873819272088436</v>
      </c>
      <c r="AY83" s="75">
        <f t="shared" si="99"/>
        <v>80</v>
      </c>
      <c r="AZ83" s="76">
        <f t="shared" ca="1" si="104"/>
        <v>1.0090370179501076</v>
      </c>
      <c r="BA83" s="76">
        <f t="shared" ca="1" si="104"/>
        <v>1.0090370179501076</v>
      </c>
      <c r="BB83" s="76">
        <f t="shared" ca="1" si="104"/>
        <v>1.0090370179501076</v>
      </c>
      <c r="BC83" s="76">
        <f t="shared" ca="1" si="104"/>
        <v>1.0090370179501076</v>
      </c>
      <c r="BD83" s="76">
        <f t="shared" ca="1" si="104"/>
        <v>1.0090370179501076</v>
      </c>
      <c r="BE83" s="76">
        <f t="shared" ca="1" si="104"/>
        <v>1.0090370179501076</v>
      </c>
      <c r="BF83" s="76">
        <f t="shared" ca="1" si="104"/>
        <v>1.0090370179501076</v>
      </c>
      <c r="BG83" s="76">
        <f t="shared" ca="1" si="104"/>
        <v>1.0090370179501076</v>
      </c>
      <c r="BH83" s="76">
        <f t="shared" ca="1" si="104"/>
        <v>1.0090370179501076</v>
      </c>
      <c r="BI83" s="76">
        <f t="shared" ca="1" si="104"/>
        <v>1.0090370179501076</v>
      </c>
      <c r="BJ83" s="76">
        <f t="shared" ca="1" si="104"/>
        <v>1.0090370179501076</v>
      </c>
      <c r="BK83" s="76">
        <f t="shared" ca="1" si="104"/>
        <v>1.0090370179501076</v>
      </c>
      <c r="BL83" s="76">
        <f t="shared" ca="1" si="71"/>
        <v>0.11399999999999988</v>
      </c>
      <c r="BM83" s="77">
        <f t="shared" ca="1" si="85"/>
        <v>4701.0064303746512</v>
      </c>
      <c r="BO83" s="70">
        <f t="shared" si="100"/>
        <v>80</v>
      </c>
      <c r="BP83" s="171">
        <f t="shared" ca="1" si="103"/>
        <v>0.1074</v>
      </c>
      <c r="BQ83" s="172">
        <f t="shared" ca="1" si="86"/>
        <v>8.5374819739361119E-3</v>
      </c>
      <c r="BR83" s="172">
        <f t="shared" ca="1" si="102"/>
        <v>0.55947751556467273</v>
      </c>
    </row>
    <row r="84" spans="5:70">
      <c r="E84">
        <f t="shared" si="87"/>
        <v>81</v>
      </c>
      <c r="F84" s="64">
        <f t="shared" si="88"/>
        <v>61.666666666666856</v>
      </c>
      <c r="G84" s="55">
        <f t="shared" si="63"/>
        <v>0</v>
      </c>
      <c r="H84" s="78">
        <f t="shared" si="101"/>
        <v>1</v>
      </c>
      <c r="I84" s="79">
        <f t="shared" ca="1" si="72"/>
        <v>425916.07459967112</v>
      </c>
      <c r="J84" s="79">
        <f t="shared" ca="1" si="64"/>
        <v>3636.2508093043207</v>
      </c>
      <c r="K84" s="80">
        <f t="shared" ca="1" si="65"/>
        <v>-20</v>
      </c>
      <c r="L84" s="80">
        <f t="shared" ca="1" si="73"/>
        <v>-354.93006216639264</v>
      </c>
      <c r="M84" s="80">
        <f t="shared" ca="1" si="105"/>
        <v>0</v>
      </c>
      <c r="N84" s="80">
        <f t="shared" ca="1" si="74"/>
        <v>0</v>
      </c>
      <c r="O84" s="81">
        <f t="shared" ca="1" si="66"/>
        <v>-3333.3333333333335</v>
      </c>
      <c r="P84" s="79">
        <f t="shared" ca="1" si="67"/>
        <v>425844.06201347569</v>
      </c>
      <c r="Q84" s="35"/>
      <c r="R84">
        <f t="shared" ca="1" si="75"/>
        <v>201</v>
      </c>
      <c r="S84" s="78">
        <f t="shared" ca="1" si="89"/>
        <v>71.666666666666288</v>
      </c>
      <c r="T84" s="55">
        <f t="shared" ca="1" si="76"/>
        <v>4.2908271543715681E-3</v>
      </c>
      <c r="U84" s="78">
        <f t="shared" ca="1" si="77"/>
        <v>0.77640659123595079</v>
      </c>
      <c r="V84" s="79">
        <f t="shared" ca="1" si="90"/>
        <v>271229.6495811505</v>
      </c>
      <c r="W84" s="79">
        <f t="shared" ca="1" si="68"/>
        <v>2315.6182440960806</v>
      </c>
      <c r="X84" s="80">
        <f t="shared" ca="1" si="91"/>
        <v>-15.528131824719015</v>
      </c>
      <c r="Y84" s="80">
        <f t="shared" ca="1" si="92"/>
        <v>-113.01235399214605</v>
      </c>
      <c r="Z84" s="80">
        <f t="shared" ca="1" si="78"/>
        <v>0</v>
      </c>
      <c r="AA84" s="80">
        <f t="shared" ca="1" si="93"/>
        <v>0</v>
      </c>
      <c r="AB84" s="81">
        <f t="shared" ca="1" si="69"/>
        <v>-2285.0997204702339</v>
      </c>
      <c r="AC84" s="79">
        <f t="shared" ca="1" si="70"/>
        <v>271131.62761895941</v>
      </c>
      <c r="AD84" s="35"/>
      <c r="AE84" s="55">
        <f t="shared" ca="1" si="94"/>
        <v>4.2908271543715681E-3</v>
      </c>
      <c r="AF84" s="78">
        <f t="shared" ca="1" si="95"/>
        <v>0.77640659123595079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79"/>
        <v>145</v>
      </c>
      <c r="AN84" s="66">
        <f t="shared" si="80"/>
        <v>0</v>
      </c>
      <c r="AO84" s="67">
        <f t="shared" si="96"/>
        <v>2.5664517644146633E-5</v>
      </c>
      <c r="AP84" s="68">
        <f t="shared" ca="1" si="81"/>
        <v>5.4593666322854347E-9</v>
      </c>
      <c r="AR84" s="69">
        <f t="shared" si="82"/>
        <v>7</v>
      </c>
      <c r="AS84" s="70">
        <f t="shared" si="97"/>
        <v>81</v>
      </c>
      <c r="AT84" s="71">
        <f t="shared" ca="1" si="98"/>
        <v>0.55233075289350841</v>
      </c>
      <c r="AU84" s="72">
        <f t="shared" ca="1" si="83"/>
        <v>8.5374819739361119E-3</v>
      </c>
      <c r="AV84" s="73">
        <f t="shared" ca="1" si="84"/>
        <v>1.0085374819739361</v>
      </c>
      <c r="AW84" s="74">
        <f ca="1">PRODUCT(AV$4:AV84)</f>
        <v>1.8026416681929283</v>
      </c>
      <c r="AY84" s="75">
        <f t="shared" si="99"/>
        <v>81</v>
      </c>
      <c r="AZ84" s="76">
        <f t="shared" ca="1" si="104"/>
        <v>1.0090370179501076</v>
      </c>
      <c r="BA84" s="76">
        <f t="shared" ca="1" si="104"/>
        <v>1.0090370179501076</v>
      </c>
      <c r="BB84" s="76">
        <f t="shared" ca="1" si="104"/>
        <v>1.0090370179501076</v>
      </c>
      <c r="BC84" s="76">
        <f t="shared" ca="1" si="104"/>
        <v>1.0090370179501076</v>
      </c>
      <c r="BD84" s="76">
        <f t="shared" ca="1" si="104"/>
        <v>1.0090370179501076</v>
      </c>
      <c r="BE84" s="76">
        <f t="shared" ca="1" si="104"/>
        <v>1.0090370179501076</v>
      </c>
      <c r="BF84" s="76">
        <f t="shared" ca="1" si="104"/>
        <v>1.0090370179501076</v>
      </c>
      <c r="BG84" s="76">
        <f t="shared" ca="1" si="104"/>
        <v>1.0090370179501076</v>
      </c>
      <c r="BH84" s="76">
        <f t="shared" ca="1" si="104"/>
        <v>1.0090370179501076</v>
      </c>
      <c r="BI84" s="76">
        <f t="shared" ca="1" si="104"/>
        <v>1.0090370179501076</v>
      </c>
      <c r="BJ84" s="76">
        <f t="shared" ca="1" si="104"/>
        <v>1.0090370179501076</v>
      </c>
      <c r="BK84" s="76">
        <f t="shared" ca="1" si="104"/>
        <v>1.0090370179501076</v>
      </c>
      <c r="BL84" s="76">
        <f t="shared" ca="1" si="71"/>
        <v>0.11399999999999988</v>
      </c>
      <c r="BM84" s="77">
        <f t="shared" ca="1" si="85"/>
        <v>5236.9211634373605</v>
      </c>
      <c r="BO84" s="70">
        <f t="shared" si="100"/>
        <v>81</v>
      </c>
      <c r="BP84" s="171">
        <f t="shared" ca="1" si="103"/>
        <v>0.1074</v>
      </c>
      <c r="BQ84" s="172">
        <f t="shared" ca="1" si="86"/>
        <v>8.5374819739361119E-3</v>
      </c>
      <c r="BR84" s="172">
        <f t="shared" ca="1" si="102"/>
        <v>0.55474142068537557</v>
      </c>
    </row>
    <row r="85" spans="5:70">
      <c r="E85">
        <f t="shared" si="87"/>
        <v>82</v>
      </c>
      <c r="F85" s="64">
        <f t="shared" si="88"/>
        <v>61.750000000000192</v>
      </c>
      <c r="G85" s="55">
        <f t="shared" si="63"/>
        <v>0</v>
      </c>
      <c r="H85" s="78">
        <f t="shared" si="101"/>
        <v>1</v>
      </c>
      <c r="I85" s="79">
        <f t="shared" ca="1" si="72"/>
        <v>425844.06201347569</v>
      </c>
      <c r="J85" s="79">
        <f t="shared" ca="1" si="64"/>
        <v>3635.6360031477807</v>
      </c>
      <c r="K85" s="80">
        <f t="shared" ca="1" si="65"/>
        <v>-20</v>
      </c>
      <c r="L85" s="80">
        <f t="shared" ca="1" si="73"/>
        <v>-354.87005167789641</v>
      </c>
      <c r="M85" s="80">
        <f t="shared" ca="1" si="105"/>
        <v>0</v>
      </c>
      <c r="N85" s="80">
        <f t="shared" ca="1" si="74"/>
        <v>0</v>
      </c>
      <c r="O85" s="81">
        <f t="shared" ca="1" si="66"/>
        <v>-3333.3333333333335</v>
      </c>
      <c r="P85" s="79">
        <f t="shared" ca="1" si="67"/>
        <v>425771.49463161221</v>
      </c>
      <c r="Q85" s="35"/>
      <c r="R85">
        <f t="shared" ca="1" si="75"/>
        <v>202</v>
      </c>
      <c r="S85" s="78">
        <f t="shared" ca="1" si="89"/>
        <v>71.749999999999616</v>
      </c>
      <c r="T85" s="55">
        <f t="shared" ca="1" si="76"/>
        <v>4.2908271543715681E-3</v>
      </c>
      <c r="U85" s="78">
        <f t="shared" ca="1" si="77"/>
        <v>0.77307516475144256</v>
      </c>
      <c r="V85" s="79">
        <f t="shared" ca="1" si="90"/>
        <v>269968.24866876303</v>
      </c>
      <c r="W85" s="79">
        <f t="shared" ca="1" si="68"/>
        <v>2304.8490565446659</v>
      </c>
      <c r="X85" s="80">
        <f t="shared" ca="1" si="91"/>
        <v>-15.461503295028852</v>
      </c>
      <c r="Y85" s="80">
        <f t="shared" ca="1" si="92"/>
        <v>-112.48677027865126</v>
      </c>
      <c r="Z85" s="80">
        <f t="shared" ca="1" si="78"/>
        <v>0</v>
      </c>
      <c r="AA85" s="80">
        <f t="shared" ca="1" si="93"/>
        <v>0</v>
      </c>
      <c r="AB85" s="81">
        <f t="shared" ca="1" si="69"/>
        <v>-2275.2947525391933</v>
      </c>
      <c r="AC85" s="79">
        <f t="shared" ca="1" si="70"/>
        <v>269869.85469919478</v>
      </c>
      <c r="AD85" s="35"/>
      <c r="AE85" s="55">
        <f t="shared" ca="1" si="94"/>
        <v>4.2908271543715681E-3</v>
      </c>
      <c r="AF85" s="78">
        <f t="shared" ca="1" si="95"/>
        <v>0.77307516475144256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79"/>
        <v>146</v>
      </c>
      <c r="AN85" s="66">
        <f t="shared" si="80"/>
        <v>0</v>
      </c>
      <c r="AO85" s="67">
        <f t="shared" si="96"/>
        <v>2.5664517644146633E-5</v>
      </c>
      <c r="AP85" s="68">
        <f t="shared" ca="1" si="81"/>
        <v>4.9006881797894401E-9</v>
      </c>
      <c r="AR85" s="69">
        <f t="shared" si="82"/>
        <v>7</v>
      </c>
      <c r="AS85" s="70">
        <f t="shared" si="97"/>
        <v>82</v>
      </c>
      <c r="AT85" s="71">
        <f t="shared" ca="1" si="98"/>
        <v>0.54761523904702958</v>
      </c>
      <c r="AU85" s="72">
        <f t="shared" ca="1" si="83"/>
        <v>8.5374819739361119E-3</v>
      </c>
      <c r="AV85" s="73">
        <f t="shared" ca="1" si="84"/>
        <v>1.0085374819739361</v>
      </c>
      <c r="AW85" s="74">
        <f ca="1">PRODUCT(AV$4:AV85)</f>
        <v>1.8180316889405914</v>
      </c>
      <c r="AY85" s="75">
        <f t="shared" si="99"/>
        <v>82</v>
      </c>
      <c r="AZ85" s="76">
        <f t="shared" ref="AZ85:BK94" ca="1" si="106">OFFSET($AV$3,($AY85*12-12)+AZ$3,0)</f>
        <v>1.0090370179501076</v>
      </c>
      <c r="BA85" s="76">
        <f t="shared" ca="1" si="106"/>
        <v>1.0090370179501076</v>
      </c>
      <c r="BB85" s="76">
        <f t="shared" ca="1" si="106"/>
        <v>1.0090370179501076</v>
      </c>
      <c r="BC85" s="76">
        <f t="shared" ca="1" si="106"/>
        <v>1.0090370179501076</v>
      </c>
      <c r="BD85" s="76">
        <f t="shared" ca="1" si="106"/>
        <v>1.0090370179501076</v>
      </c>
      <c r="BE85" s="76">
        <f t="shared" ca="1" si="106"/>
        <v>1.0090370179501076</v>
      </c>
      <c r="BF85" s="76">
        <f t="shared" ca="1" si="106"/>
        <v>1.0090370179501076</v>
      </c>
      <c r="BG85" s="76">
        <f t="shared" ca="1" si="106"/>
        <v>1.0090370179501076</v>
      </c>
      <c r="BH85" s="76">
        <f t="shared" ca="1" si="106"/>
        <v>1.0090370179501076</v>
      </c>
      <c r="BI85" s="76">
        <f t="shared" ca="1" si="106"/>
        <v>1.0090370179501076</v>
      </c>
      <c r="BJ85" s="76">
        <f t="shared" ca="1" si="106"/>
        <v>1.0090370179501076</v>
      </c>
      <c r="BK85" s="76">
        <f t="shared" ca="1" si="106"/>
        <v>1.0090370179501076</v>
      </c>
      <c r="BL85" s="76">
        <f t="shared" ca="1" si="71"/>
        <v>0.11399999999999988</v>
      </c>
      <c r="BM85" s="77">
        <f t="shared" ca="1" si="85"/>
        <v>5833.9301760692188</v>
      </c>
      <c r="BO85" s="70">
        <f t="shared" si="100"/>
        <v>82</v>
      </c>
      <c r="BP85" s="171">
        <f t="shared" ca="1" si="103"/>
        <v>0.1074</v>
      </c>
      <c r="BQ85" s="172">
        <f t="shared" ca="1" si="86"/>
        <v>8.5374819739361119E-3</v>
      </c>
      <c r="BR85" s="172">
        <f t="shared" ca="1" si="102"/>
        <v>0.55004541784567196</v>
      </c>
    </row>
    <row r="86" spans="5:70">
      <c r="E86">
        <f t="shared" si="87"/>
        <v>83</v>
      </c>
      <c r="F86" s="64">
        <f t="shared" si="88"/>
        <v>61.833333333333528</v>
      </c>
      <c r="G86" s="55">
        <f t="shared" si="63"/>
        <v>0</v>
      </c>
      <c r="H86" s="78">
        <f t="shared" si="101"/>
        <v>1</v>
      </c>
      <c r="I86" s="79">
        <f t="shared" ca="1" si="72"/>
        <v>425771.49463161221</v>
      </c>
      <c r="J86" s="79">
        <f t="shared" ca="1" si="64"/>
        <v>3635.0164604332253</v>
      </c>
      <c r="K86" s="80">
        <f t="shared" ca="1" si="65"/>
        <v>-20</v>
      </c>
      <c r="L86" s="80">
        <f t="shared" ca="1" si="73"/>
        <v>-354.80957885967689</v>
      </c>
      <c r="M86" s="80">
        <f t="shared" ca="1" si="105"/>
        <v>0</v>
      </c>
      <c r="N86" s="80">
        <f t="shared" ca="1" si="74"/>
        <v>0</v>
      </c>
      <c r="O86" s="81">
        <f t="shared" ca="1" si="66"/>
        <v>-3333.3333333333335</v>
      </c>
      <c r="P86" s="79">
        <f t="shared" ca="1" si="67"/>
        <v>425698.36817985249</v>
      </c>
      <c r="Q86" s="35"/>
      <c r="R86">
        <f t="shared" ca="1" si="75"/>
        <v>203</v>
      </c>
      <c r="S86" s="78">
        <f t="shared" ca="1" si="89"/>
        <v>71.833333333332945</v>
      </c>
      <c r="T86" s="55">
        <f t="shared" ca="1" si="76"/>
        <v>4.2908271543715681E-3</v>
      </c>
      <c r="U86" s="78">
        <f t="shared" ca="1" si="77"/>
        <v>0.76975803284215683</v>
      </c>
      <c r="V86" s="79">
        <f t="shared" ca="1" si="90"/>
        <v>268711.88979850517</v>
      </c>
      <c r="W86" s="79">
        <f t="shared" ca="1" si="68"/>
        <v>2294.122915337045</v>
      </c>
      <c r="X86" s="80">
        <f t="shared" ca="1" si="91"/>
        <v>-15.395160656843137</v>
      </c>
      <c r="Y86" s="80">
        <f t="shared" ca="1" si="92"/>
        <v>-111.96328741604383</v>
      </c>
      <c r="Z86" s="80">
        <f t="shared" ca="1" si="78"/>
        <v>0</v>
      </c>
      <c r="AA86" s="80">
        <f t="shared" ca="1" si="93"/>
        <v>0</v>
      </c>
      <c r="AB86" s="81">
        <f t="shared" ca="1" si="69"/>
        <v>-2265.5318560307992</v>
      </c>
      <c r="AC86" s="79">
        <f t="shared" ca="1" si="70"/>
        <v>268613.12240973854</v>
      </c>
      <c r="AD86" s="35"/>
      <c r="AE86" s="55">
        <f t="shared" ca="1" si="94"/>
        <v>4.2908271543715681E-3</v>
      </c>
      <c r="AF86" s="78">
        <f t="shared" ca="1" si="95"/>
        <v>0.76975803284215683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79"/>
        <v>147</v>
      </c>
      <c r="AN86" s="66">
        <f t="shared" si="80"/>
        <v>0</v>
      </c>
      <c r="AO86" s="67">
        <f t="shared" si="96"/>
        <v>2.5664517644146633E-5</v>
      </c>
      <c r="AP86" s="68">
        <f t="shared" ca="1" si="81"/>
        <v>4.3991814899366606E-9</v>
      </c>
      <c r="AR86" s="69">
        <f t="shared" si="82"/>
        <v>7</v>
      </c>
      <c r="AS86" s="70">
        <f t="shared" si="97"/>
        <v>83</v>
      </c>
      <c r="AT86" s="71">
        <f t="shared" ca="1" si="98"/>
        <v>0.54293998381501285</v>
      </c>
      <c r="AU86" s="72">
        <f t="shared" ca="1" si="83"/>
        <v>8.5374819739361119E-3</v>
      </c>
      <c r="AV86" s="73">
        <f t="shared" ca="1" si="84"/>
        <v>1.0085374819739361</v>
      </c>
      <c r="AW86" s="74">
        <f ca="1">PRODUCT(AV$4:AV86)</f>
        <v>1.8335531017129663</v>
      </c>
      <c r="AY86" s="75">
        <f t="shared" si="99"/>
        <v>83</v>
      </c>
      <c r="AZ86" s="76">
        <f t="shared" ca="1" si="106"/>
        <v>1.0090370179501076</v>
      </c>
      <c r="BA86" s="76">
        <f t="shared" ca="1" si="106"/>
        <v>1.0090370179501076</v>
      </c>
      <c r="BB86" s="76">
        <f t="shared" ca="1" si="106"/>
        <v>1.0090370179501076</v>
      </c>
      <c r="BC86" s="76">
        <f t="shared" ca="1" si="106"/>
        <v>1.0090370179501076</v>
      </c>
      <c r="BD86" s="76">
        <f t="shared" ca="1" si="106"/>
        <v>1.0090370179501076</v>
      </c>
      <c r="BE86" s="76">
        <f t="shared" ca="1" si="106"/>
        <v>1.0090370179501076</v>
      </c>
      <c r="BF86" s="76">
        <f t="shared" ca="1" si="106"/>
        <v>1.0090370179501076</v>
      </c>
      <c r="BG86" s="76">
        <f t="shared" ca="1" si="106"/>
        <v>1.0090370179501076</v>
      </c>
      <c r="BH86" s="76">
        <f t="shared" ca="1" si="106"/>
        <v>1.0090370179501076</v>
      </c>
      <c r="BI86" s="76">
        <f t="shared" ca="1" si="106"/>
        <v>1.0090370179501076</v>
      </c>
      <c r="BJ86" s="76">
        <f t="shared" ca="1" si="106"/>
        <v>1.0090370179501076</v>
      </c>
      <c r="BK86" s="76">
        <f t="shared" ca="1" si="106"/>
        <v>1.0090370179501076</v>
      </c>
      <c r="BL86" s="76">
        <f t="shared" ca="1" si="71"/>
        <v>0.11399999999999988</v>
      </c>
      <c r="BM86" s="77">
        <f t="shared" ca="1" si="85"/>
        <v>6498.998216141109</v>
      </c>
      <c r="BO86" s="70">
        <f t="shared" si="100"/>
        <v>83</v>
      </c>
      <c r="BP86" s="171">
        <f t="shared" ca="1" si="103"/>
        <v>0.1074</v>
      </c>
      <c r="BQ86" s="172">
        <f t="shared" ca="1" si="86"/>
        <v>8.5374819739361119E-3</v>
      </c>
      <c r="BR86" s="172">
        <f t="shared" ca="1" si="102"/>
        <v>0.54538916765801171</v>
      </c>
    </row>
    <row r="87" spans="5:70">
      <c r="E87">
        <f t="shared" si="87"/>
        <v>84</v>
      </c>
      <c r="F87" s="64">
        <f t="shared" si="88"/>
        <v>61.916666666666863</v>
      </c>
      <c r="G87" s="55">
        <f t="shared" si="63"/>
        <v>0</v>
      </c>
      <c r="H87" s="78">
        <f t="shared" si="101"/>
        <v>1</v>
      </c>
      <c r="I87" s="79">
        <f t="shared" ca="1" si="72"/>
        <v>425698.36817985249</v>
      </c>
      <c r="J87" s="79">
        <f t="shared" ca="1" si="64"/>
        <v>3634.392144669509</v>
      </c>
      <c r="K87" s="80">
        <f t="shared" ca="1" si="65"/>
        <v>-20</v>
      </c>
      <c r="L87" s="80">
        <f t="shared" ca="1" si="73"/>
        <v>-354.74864014987708</v>
      </c>
      <c r="M87" s="80">
        <f t="shared" ca="1" si="105"/>
        <v>0</v>
      </c>
      <c r="N87" s="80">
        <f t="shared" ca="1" si="74"/>
        <v>0</v>
      </c>
      <c r="O87" s="81">
        <f t="shared" ca="1" si="66"/>
        <v>-3333.3333333333335</v>
      </c>
      <c r="P87" s="79">
        <f t="shared" ca="1" si="67"/>
        <v>425624.67835103878</v>
      </c>
      <c r="Q87" s="35"/>
      <c r="R87">
        <f t="shared" ca="1" si="75"/>
        <v>204</v>
      </c>
      <c r="S87" s="78">
        <f t="shared" ca="1" si="89"/>
        <v>71.916666666666273</v>
      </c>
      <c r="T87" s="55">
        <f t="shared" ca="1" si="76"/>
        <v>4.2908271543715681E-3</v>
      </c>
      <c r="U87" s="78">
        <f t="shared" ca="1" si="77"/>
        <v>0.76645513417254207</v>
      </c>
      <c r="V87" s="79">
        <f t="shared" ca="1" si="90"/>
        <v>267460.54993008228</v>
      </c>
      <c r="W87" s="79">
        <f t="shared" ca="1" si="68"/>
        <v>2283.4396237671167</v>
      </c>
      <c r="X87" s="80">
        <f t="shared" ca="1" si="91"/>
        <v>-15.329102683450841</v>
      </c>
      <c r="Y87" s="80">
        <f t="shared" ca="1" si="92"/>
        <v>-111.44189580420095</v>
      </c>
      <c r="Z87" s="80">
        <f t="shared" ca="1" si="78"/>
        <v>0</v>
      </c>
      <c r="AA87" s="80">
        <f t="shared" ca="1" si="93"/>
        <v>0</v>
      </c>
      <c r="AB87" s="81">
        <f t="shared" ca="1" si="69"/>
        <v>-2255.8108504238485</v>
      </c>
      <c r="AC87" s="79">
        <f t="shared" ca="1" si="70"/>
        <v>267361.40770493785</v>
      </c>
      <c r="AD87" s="35"/>
      <c r="AE87" s="55">
        <f t="shared" ca="1" si="94"/>
        <v>4.2908271543715681E-3</v>
      </c>
      <c r="AF87" s="78">
        <f t="shared" ca="1" si="95"/>
        <v>0.76645513417254207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79"/>
        <v>148</v>
      </c>
      <c r="AN87" s="66">
        <f t="shared" si="80"/>
        <v>0</v>
      </c>
      <c r="AO87" s="67">
        <f t="shared" si="96"/>
        <v>2.5664517644146633E-5</v>
      </c>
      <c r="AP87" s="68">
        <f t="shared" ca="1" si="81"/>
        <v>3.9489959514691752E-9</v>
      </c>
      <c r="AR87" s="69">
        <f t="shared" si="82"/>
        <v>7</v>
      </c>
      <c r="AS87" s="70">
        <f t="shared" si="97"/>
        <v>84</v>
      </c>
      <c r="AT87" s="71">
        <f t="shared" ca="1" si="98"/>
        <v>0.53830464349026297</v>
      </c>
      <c r="AU87" s="72">
        <f t="shared" ca="1" si="83"/>
        <v>8.5374819739361119E-3</v>
      </c>
      <c r="AV87" s="73">
        <f t="shared" ca="1" si="84"/>
        <v>1.0085374819739361</v>
      </c>
      <c r="AW87" s="74">
        <f ca="1">PRODUCT(AV$4:AV87)</f>
        <v>1.8492070282670954</v>
      </c>
      <c r="AY87" s="75">
        <f t="shared" si="99"/>
        <v>84</v>
      </c>
      <c r="AZ87" s="76">
        <f t="shared" ca="1" si="106"/>
        <v>1.0090370179501076</v>
      </c>
      <c r="BA87" s="76">
        <f t="shared" ca="1" si="106"/>
        <v>1.0090370179501076</v>
      </c>
      <c r="BB87" s="76">
        <f t="shared" ca="1" si="106"/>
        <v>1.0090370179501076</v>
      </c>
      <c r="BC87" s="76">
        <f t="shared" ca="1" si="106"/>
        <v>1.0090370179501076</v>
      </c>
      <c r="BD87" s="76">
        <f t="shared" ca="1" si="106"/>
        <v>1.0090370179501076</v>
      </c>
      <c r="BE87" s="76">
        <f t="shared" ca="1" si="106"/>
        <v>1.0090370179501076</v>
      </c>
      <c r="BF87" s="76">
        <f t="shared" ca="1" si="106"/>
        <v>1.0090370179501076</v>
      </c>
      <c r="BG87" s="76">
        <f t="shared" ca="1" si="106"/>
        <v>1.0090370179501076</v>
      </c>
      <c r="BH87" s="76">
        <f t="shared" ca="1" si="106"/>
        <v>1.0090370179501076</v>
      </c>
      <c r="BI87" s="76">
        <f t="shared" ca="1" si="106"/>
        <v>1.0090370179501076</v>
      </c>
      <c r="BJ87" s="76">
        <f t="shared" ca="1" si="106"/>
        <v>1.0090370179501076</v>
      </c>
      <c r="BK87" s="76">
        <f t="shared" ca="1" si="106"/>
        <v>1.0090370179501076</v>
      </c>
      <c r="BL87" s="76">
        <f t="shared" ca="1" si="71"/>
        <v>0.11399999999999988</v>
      </c>
      <c r="BM87" s="77">
        <f t="shared" ca="1" si="85"/>
        <v>7239.8840127811945</v>
      </c>
      <c r="BO87" s="70">
        <f t="shared" si="100"/>
        <v>84</v>
      </c>
      <c r="BP87" s="171">
        <f t="shared" ca="1" si="103"/>
        <v>0.1074</v>
      </c>
      <c r="BQ87" s="172">
        <f t="shared" ca="1" si="86"/>
        <v>8.5374819739361119E-3</v>
      </c>
      <c r="BR87" s="172">
        <f t="shared" ca="1" si="102"/>
        <v>0.5407723336078315</v>
      </c>
    </row>
    <row r="88" spans="5:70">
      <c r="E88">
        <f t="shared" si="87"/>
        <v>85</v>
      </c>
      <c r="F88" s="64">
        <f t="shared" si="88"/>
        <v>62.000000000000199</v>
      </c>
      <c r="G88" s="55">
        <f t="shared" si="63"/>
        <v>0</v>
      </c>
      <c r="H88" s="78">
        <f t="shared" si="101"/>
        <v>1</v>
      </c>
      <c r="I88" s="79">
        <f t="shared" ca="1" si="72"/>
        <v>425624.67835103878</v>
      </c>
      <c r="J88" s="79">
        <f t="shared" ca="1" si="64"/>
        <v>3633.7630190843493</v>
      </c>
      <c r="K88" s="80">
        <f t="shared" ca="1" si="65"/>
        <v>-20</v>
      </c>
      <c r="L88" s="80">
        <f t="shared" ca="1" si="73"/>
        <v>-354.68723195919898</v>
      </c>
      <c r="M88" s="80">
        <f t="shared" ca="1" si="105"/>
        <v>-3192.1850876327908</v>
      </c>
      <c r="N88" s="80">
        <f t="shared" ca="1" si="74"/>
        <v>0</v>
      </c>
      <c r="O88" s="81">
        <f t="shared" ca="1" si="66"/>
        <v>-3333.3333333333335</v>
      </c>
      <c r="P88" s="79">
        <f t="shared" ca="1" si="67"/>
        <v>422358.23571719782</v>
      </c>
      <c r="Q88" s="35"/>
      <c r="R88">
        <f t="shared" ca="1" si="75"/>
        <v>205</v>
      </c>
      <c r="S88" s="78">
        <f t="shared" ca="1" si="89"/>
        <v>71.999999999999602</v>
      </c>
      <c r="T88" s="55">
        <f t="shared" ca="1" si="76"/>
        <v>4.2908271543715681E-3</v>
      </c>
      <c r="U88" s="78">
        <f t="shared" ca="1" si="77"/>
        <v>0.76316640767022703</v>
      </c>
      <c r="V88" s="79">
        <f t="shared" ca="1" si="90"/>
        <v>266214.20611672651</v>
      </c>
      <c r="W88" s="79">
        <f t="shared" ca="1" si="68"/>
        <v>2272.7989859272652</v>
      </c>
      <c r="X88" s="80">
        <f t="shared" ca="1" si="91"/>
        <v>-15.26332815340454</v>
      </c>
      <c r="Y88" s="80">
        <f t="shared" ca="1" si="92"/>
        <v>-110.92258588196938</v>
      </c>
      <c r="Z88" s="80">
        <f t="shared" ca="1" si="78"/>
        <v>-1996.6065458754488</v>
      </c>
      <c r="AA88" s="80">
        <f t="shared" ca="1" si="93"/>
        <v>0</v>
      </c>
      <c r="AB88" s="81">
        <f t="shared" ca="1" si="69"/>
        <v>-2246.1315559717236</v>
      </c>
      <c r="AC88" s="79">
        <f t="shared" ca="1" si="70"/>
        <v>264118.08108677121</v>
      </c>
      <c r="AD88" s="35"/>
      <c r="AE88" s="55">
        <f t="shared" ca="1" si="94"/>
        <v>4.2908271543715681E-3</v>
      </c>
      <c r="AF88" s="78">
        <f t="shared" ca="1" si="95"/>
        <v>0.76316640767022703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79"/>
        <v>149</v>
      </c>
      <c r="AN88" s="66">
        <f t="shared" si="80"/>
        <v>0</v>
      </c>
      <c r="AO88" s="67">
        <f t="shared" si="96"/>
        <v>2.5664517644146633E-5</v>
      </c>
      <c r="AP88" s="68">
        <f t="shared" ca="1" si="81"/>
        <v>3.5448796691823843E-9</v>
      </c>
      <c r="AR88" s="69">
        <f t="shared" si="82"/>
        <v>8</v>
      </c>
      <c r="AS88" s="70">
        <f t="shared" si="97"/>
        <v>85</v>
      </c>
      <c r="AT88" s="71">
        <f t="shared" ca="1" si="98"/>
        <v>0.53370887729997873</v>
      </c>
      <c r="AU88" s="72">
        <f t="shared" ca="1" si="83"/>
        <v>8.5374819739361119E-3</v>
      </c>
      <c r="AV88" s="73">
        <f t="shared" ca="1" si="84"/>
        <v>1.0085374819739361</v>
      </c>
      <c r="AW88" s="74">
        <f ca="1">PRODUCT(AV$4:AV88)</f>
        <v>1.8649945999370017</v>
      </c>
      <c r="AY88" s="75">
        <f t="shared" si="99"/>
        <v>85</v>
      </c>
      <c r="AZ88" s="76">
        <f t="shared" ca="1" si="106"/>
        <v>1.0090370179501076</v>
      </c>
      <c r="BA88" s="76">
        <f t="shared" ca="1" si="106"/>
        <v>1.0090370179501076</v>
      </c>
      <c r="BB88" s="76">
        <f t="shared" ca="1" si="106"/>
        <v>1.0090370179501076</v>
      </c>
      <c r="BC88" s="76">
        <f t="shared" ca="1" si="106"/>
        <v>1.0090370179501076</v>
      </c>
      <c r="BD88" s="76">
        <f t="shared" ca="1" si="106"/>
        <v>1.0090370179501076</v>
      </c>
      <c r="BE88" s="76">
        <f t="shared" ca="1" si="106"/>
        <v>1.0090370179501076</v>
      </c>
      <c r="BF88" s="76">
        <f t="shared" ca="1" si="106"/>
        <v>1.0090370179501076</v>
      </c>
      <c r="BG88" s="76">
        <f t="shared" ca="1" si="106"/>
        <v>1.0090370179501076</v>
      </c>
      <c r="BH88" s="76">
        <f t="shared" ca="1" si="106"/>
        <v>1.0090370179501076</v>
      </c>
      <c r="BI88" s="76">
        <f t="shared" ca="1" si="106"/>
        <v>1.0090370179501076</v>
      </c>
      <c r="BJ88" s="76">
        <f t="shared" ca="1" si="106"/>
        <v>1.0090370179501076</v>
      </c>
      <c r="BK88" s="76">
        <f t="shared" ca="1" si="106"/>
        <v>1.0090370179501076</v>
      </c>
      <c r="BL88" s="76">
        <f t="shared" ca="1" si="71"/>
        <v>0.11399999999999988</v>
      </c>
      <c r="BM88" s="77">
        <f t="shared" ca="1" si="85"/>
        <v>8065.2307902382499</v>
      </c>
      <c r="BO88" s="70">
        <f t="shared" si="100"/>
        <v>85</v>
      </c>
      <c r="BP88" s="171">
        <f t="shared" ca="1" si="103"/>
        <v>0.1074</v>
      </c>
      <c r="BQ88" s="172">
        <f t="shared" ca="1" si="86"/>
        <v>8.5374819739361119E-3</v>
      </c>
      <c r="BR88" s="172">
        <f t="shared" ca="1" si="102"/>
        <v>0.53619458202923476</v>
      </c>
    </row>
    <row r="89" spans="5:70">
      <c r="E89">
        <f t="shared" si="87"/>
        <v>86</v>
      </c>
      <c r="F89" s="64">
        <f t="shared" si="88"/>
        <v>62.083333333333535</v>
      </c>
      <c r="G89" s="55">
        <f t="shared" si="63"/>
        <v>0</v>
      </c>
      <c r="H89" s="78">
        <f t="shared" si="101"/>
        <v>1</v>
      </c>
      <c r="I89" s="79">
        <f t="shared" ca="1" si="72"/>
        <v>422358.23571719782</v>
      </c>
      <c r="J89" s="79">
        <f t="shared" ca="1" si="64"/>
        <v>3605.8758239790359</v>
      </c>
      <c r="K89" s="80">
        <f t="shared" ca="1" si="65"/>
        <v>-20</v>
      </c>
      <c r="L89" s="80">
        <f t="shared" ca="1" si="73"/>
        <v>-351.96519643099822</v>
      </c>
      <c r="M89" s="80">
        <f t="shared" ca="1" si="105"/>
        <v>0</v>
      </c>
      <c r="N89" s="80">
        <f t="shared" ca="1" si="74"/>
        <v>0</v>
      </c>
      <c r="O89" s="81">
        <f t="shared" ca="1" si="66"/>
        <v>-3333.3333333333335</v>
      </c>
      <c r="P89" s="79">
        <f t="shared" ca="1" si="67"/>
        <v>422258.81301141257</v>
      </c>
      <c r="Q89" s="35"/>
      <c r="R89">
        <f t="shared" ca="1" si="75"/>
        <v>206</v>
      </c>
      <c r="S89" s="78">
        <f t="shared" ca="1" si="89"/>
        <v>72.083333333332931</v>
      </c>
      <c r="T89" s="55">
        <f t="shared" ca="1" si="76"/>
        <v>4.2908271543715681E-3</v>
      </c>
      <c r="U89" s="78">
        <f t="shared" ca="1" si="77"/>
        <v>0.75989179252489147</v>
      </c>
      <c r="V89" s="79">
        <f t="shared" ca="1" si="90"/>
        <v>262984.79605248361</v>
      </c>
      <c r="W89" s="79">
        <f t="shared" ca="1" si="68"/>
        <v>2245.2279557173438</v>
      </c>
      <c r="X89" s="80">
        <f t="shared" ca="1" si="91"/>
        <v>-15.19783585049783</v>
      </c>
      <c r="Y89" s="80">
        <f t="shared" ca="1" si="92"/>
        <v>-109.57699835520151</v>
      </c>
      <c r="Z89" s="80">
        <f t="shared" ca="1" si="78"/>
        <v>0</v>
      </c>
      <c r="AA89" s="80">
        <f t="shared" ca="1" si="93"/>
        <v>0</v>
      </c>
      <c r="AB89" s="81">
        <f t="shared" ca="1" si="69"/>
        <v>-2236.4937936990696</v>
      </c>
      <c r="AC89" s="79">
        <f t="shared" ca="1" si="70"/>
        <v>262868.75538029621</v>
      </c>
      <c r="AD89" s="35"/>
      <c r="AE89" s="55">
        <f t="shared" ca="1" si="94"/>
        <v>4.2908271543715681E-3</v>
      </c>
      <c r="AF89" s="78">
        <f t="shared" ca="1" si="95"/>
        <v>0.75989179252489147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79"/>
        <v>150</v>
      </c>
      <c r="AN89" s="66">
        <f t="shared" si="80"/>
        <v>0</v>
      </c>
      <c r="AO89" s="67">
        <f t="shared" si="96"/>
        <v>2.5664517644146633E-5</v>
      </c>
      <c r="AP89" s="68">
        <f t="shared" ca="1" si="81"/>
        <v>3.1821181949572572E-9</v>
      </c>
      <c r="AR89" s="69">
        <f t="shared" si="82"/>
        <v>8</v>
      </c>
      <c r="AS89" s="70">
        <f t="shared" si="97"/>
        <v>86</v>
      </c>
      <c r="AT89" s="71">
        <f t="shared" ca="1" si="98"/>
        <v>0.52915234738070049</v>
      </c>
      <c r="AU89" s="72">
        <f t="shared" ca="1" si="83"/>
        <v>8.5374819739361119E-3</v>
      </c>
      <c r="AV89" s="73">
        <f t="shared" ca="1" si="84"/>
        <v>1.0085374819739361</v>
      </c>
      <c r="AW89" s="74">
        <f ca="1">PRODUCT(AV$4:AV89)</f>
        <v>1.8809169577154521</v>
      </c>
      <c r="AY89" s="75">
        <f t="shared" si="99"/>
        <v>86</v>
      </c>
      <c r="AZ89" s="76">
        <f t="shared" ca="1" si="106"/>
        <v>1.0090370179501076</v>
      </c>
      <c r="BA89" s="76">
        <f t="shared" ca="1" si="106"/>
        <v>1.0090370179501076</v>
      </c>
      <c r="BB89" s="76">
        <f t="shared" ca="1" si="106"/>
        <v>1.0090370179501076</v>
      </c>
      <c r="BC89" s="76">
        <f t="shared" ca="1" si="106"/>
        <v>1.0090370179501076</v>
      </c>
      <c r="BD89" s="76">
        <f t="shared" ca="1" si="106"/>
        <v>1.0090370179501076</v>
      </c>
      <c r="BE89" s="76">
        <f t="shared" ca="1" si="106"/>
        <v>1.0090370179501076</v>
      </c>
      <c r="BF89" s="76">
        <f t="shared" ca="1" si="106"/>
        <v>1.0090370179501076</v>
      </c>
      <c r="BG89" s="76">
        <f t="shared" ca="1" si="106"/>
        <v>1.0090370179501076</v>
      </c>
      <c r="BH89" s="76">
        <f t="shared" ca="1" si="106"/>
        <v>1.0090370179501076</v>
      </c>
      <c r="BI89" s="76">
        <f t="shared" ca="1" si="106"/>
        <v>1.0090370179501076</v>
      </c>
      <c r="BJ89" s="76">
        <f t="shared" ca="1" si="106"/>
        <v>1.0090370179501076</v>
      </c>
      <c r="BK89" s="76">
        <f t="shared" ca="1" si="106"/>
        <v>1.0090370179501076</v>
      </c>
      <c r="BL89" s="76">
        <f t="shared" ca="1" si="71"/>
        <v>0.11399999999999988</v>
      </c>
      <c r="BM89" s="77">
        <f t="shared" ca="1" si="85"/>
        <v>8984.6671003254087</v>
      </c>
      <c r="BO89" s="70">
        <f t="shared" si="100"/>
        <v>86</v>
      </c>
      <c r="BP89" s="171">
        <f t="shared" ca="1" si="103"/>
        <v>0.1074</v>
      </c>
      <c r="BQ89" s="172">
        <f t="shared" ca="1" si="86"/>
        <v>8.5374819739361119E-3</v>
      </c>
      <c r="BR89" s="172">
        <f t="shared" ca="1" si="102"/>
        <v>0.53165558208087671</v>
      </c>
    </row>
    <row r="90" spans="5:70">
      <c r="E90">
        <f t="shared" si="87"/>
        <v>87</v>
      </c>
      <c r="F90" s="64">
        <f t="shared" si="88"/>
        <v>62.16666666666687</v>
      </c>
      <c r="G90" s="55">
        <f t="shared" si="63"/>
        <v>0</v>
      </c>
      <c r="H90" s="78">
        <f t="shared" si="101"/>
        <v>1</v>
      </c>
      <c r="I90" s="79">
        <f t="shared" ca="1" si="72"/>
        <v>422258.81301141257</v>
      </c>
      <c r="J90" s="79">
        <f t="shared" ca="1" si="64"/>
        <v>3605.027004420594</v>
      </c>
      <c r="K90" s="80">
        <f t="shared" ca="1" si="65"/>
        <v>-20</v>
      </c>
      <c r="L90" s="80">
        <f t="shared" ca="1" si="73"/>
        <v>-351.88234417617718</v>
      </c>
      <c r="M90" s="80">
        <f t="shared" ca="1" si="105"/>
        <v>0</v>
      </c>
      <c r="N90" s="80">
        <f t="shared" ca="1" si="74"/>
        <v>0</v>
      </c>
      <c r="O90" s="81">
        <f t="shared" ca="1" si="66"/>
        <v>-3333.3333333333335</v>
      </c>
      <c r="P90" s="79">
        <f t="shared" ca="1" si="67"/>
        <v>422158.62433832366</v>
      </c>
      <c r="Q90" s="35"/>
      <c r="R90">
        <f t="shared" ca="1" si="75"/>
        <v>207</v>
      </c>
      <c r="S90" s="78">
        <f t="shared" ca="1" si="89"/>
        <v>72.166666666666259</v>
      </c>
      <c r="T90" s="55">
        <f t="shared" ca="1" si="76"/>
        <v>4.2908271543715681E-3</v>
      </c>
      <c r="U90" s="78">
        <f t="shared" ca="1" si="77"/>
        <v>0.75663122818714157</v>
      </c>
      <c r="V90" s="79">
        <f t="shared" ca="1" si="90"/>
        <v>261740.83098667458</v>
      </c>
      <c r="W90" s="79">
        <f t="shared" ca="1" si="68"/>
        <v>2234.6076263917926</v>
      </c>
      <c r="X90" s="80">
        <f t="shared" ca="1" si="91"/>
        <v>-15.132624563742832</v>
      </c>
      <c r="Y90" s="80">
        <f t="shared" ca="1" si="92"/>
        <v>-109.05867957778108</v>
      </c>
      <c r="Z90" s="80">
        <f t="shared" ca="1" si="78"/>
        <v>0</v>
      </c>
      <c r="AA90" s="80">
        <f t="shared" ca="1" si="93"/>
        <v>0</v>
      </c>
      <c r="AB90" s="81">
        <f t="shared" ca="1" si="69"/>
        <v>-2226.8973853984821</v>
      </c>
      <c r="AC90" s="79">
        <f t="shared" ca="1" si="70"/>
        <v>261624.34992352637</v>
      </c>
      <c r="AD90" s="35"/>
      <c r="AE90" s="55">
        <f t="shared" ca="1" si="94"/>
        <v>4.2908271543715681E-3</v>
      </c>
      <c r="AF90" s="78">
        <f t="shared" ca="1" si="95"/>
        <v>0.75663122818714157</v>
      </c>
      <c r="AG90" s="35"/>
      <c r="AH90" s="35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79"/>
        <v>151</v>
      </c>
      <c r="AN90" s="66">
        <f t="shared" si="80"/>
        <v>0</v>
      </c>
      <c r="AO90" s="124">
        <f t="shared" si="96"/>
        <v>2.5664517644146633E-5</v>
      </c>
      <c r="AP90" s="125">
        <f t="shared" ca="1" si="81"/>
        <v>2.8564795286869461E-9</v>
      </c>
      <c r="AR90" s="69">
        <f t="shared" si="82"/>
        <v>8</v>
      </c>
      <c r="AS90" s="70">
        <f t="shared" si="97"/>
        <v>87</v>
      </c>
      <c r="AT90" s="71">
        <f t="shared" ca="1" si="98"/>
        <v>0.52463471875347178</v>
      </c>
      <c r="AU90" s="72">
        <f t="shared" ca="1" si="83"/>
        <v>8.5374819739361119E-3</v>
      </c>
      <c r="AV90" s="73">
        <f t="shared" ca="1" si="84"/>
        <v>1.0085374819739361</v>
      </c>
      <c r="AW90" s="74">
        <f ca="1">PRODUCT(AV$4:AV90)</f>
        <v>1.8969752523364185</v>
      </c>
      <c r="AY90" s="75">
        <f t="shared" si="99"/>
        <v>87</v>
      </c>
      <c r="AZ90" s="76">
        <f t="shared" ca="1" si="106"/>
        <v>1.0090370179501076</v>
      </c>
      <c r="BA90" s="76">
        <f t="shared" ca="1" si="106"/>
        <v>1.0090370179501076</v>
      </c>
      <c r="BB90" s="76">
        <f t="shared" ca="1" si="106"/>
        <v>1.0090370179501076</v>
      </c>
      <c r="BC90" s="76">
        <f t="shared" ca="1" si="106"/>
        <v>1.0090370179501076</v>
      </c>
      <c r="BD90" s="76">
        <f t="shared" ca="1" si="106"/>
        <v>1.0090370179501076</v>
      </c>
      <c r="BE90" s="76">
        <f t="shared" ca="1" si="106"/>
        <v>1.0090370179501076</v>
      </c>
      <c r="BF90" s="76">
        <f t="shared" ca="1" si="106"/>
        <v>1.0090370179501076</v>
      </c>
      <c r="BG90" s="76">
        <f t="shared" ca="1" si="106"/>
        <v>1.0090370179501076</v>
      </c>
      <c r="BH90" s="76">
        <f t="shared" ca="1" si="106"/>
        <v>1.0090370179501076</v>
      </c>
      <c r="BI90" s="76">
        <f t="shared" ca="1" si="106"/>
        <v>1.0090370179501076</v>
      </c>
      <c r="BJ90" s="76">
        <f t="shared" ca="1" si="106"/>
        <v>1.0090370179501076</v>
      </c>
      <c r="BK90" s="76">
        <f t="shared" ca="1" si="106"/>
        <v>1.0090370179501076</v>
      </c>
      <c r="BL90" s="76">
        <f t="shared" ca="1" si="71"/>
        <v>0.11399999999999988</v>
      </c>
      <c r="BM90" s="77">
        <f t="shared" ca="1" si="85"/>
        <v>10008.919149762503</v>
      </c>
      <c r="BO90" s="70">
        <f t="shared" si="100"/>
        <v>87</v>
      </c>
      <c r="BP90" s="171">
        <f t="shared" ca="1" si="103"/>
        <v>0.1074</v>
      </c>
      <c r="BQ90" s="172">
        <f t="shared" ca="1" si="86"/>
        <v>8.5374819739361119E-3</v>
      </c>
      <c r="BR90" s="172">
        <f t="shared" ca="1" si="102"/>
        <v>0.52715500572205454</v>
      </c>
    </row>
    <row r="91" spans="5:70">
      <c r="E91">
        <f t="shared" ref="E91:E154" si="107">E90+1</f>
        <v>88</v>
      </c>
      <c r="F91" s="64">
        <f t="shared" si="88"/>
        <v>62.250000000000206</v>
      </c>
      <c r="G91" s="55">
        <f t="shared" si="63"/>
        <v>0</v>
      </c>
      <c r="H91" s="78">
        <f t="shared" si="101"/>
        <v>1</v>
      </c>
      <c r="I91" s="79">
        <f t="shared" ca="1" si="72"/>
        <v>422158.62433832366</v>
      </c>
      <c r="J91" s="79">
        <f t="shared" ca="1" si="64"/>
        <v>3604.1716454301049</v>
      </c>
      <c r="K91" s="80">
        <f t="shared" ca="1" si="65"/>
        <v>-20</v>
      </c>
      <c r="L91" s="80">
        <f t="shared" ca="1" si="73"/>
        <v>-351.79885361526976</v>
      </c>
      <c r="M91" s="80">
        <f t="shared" ca="1" si="105"/>
        <v>0</v>
      </c>
      <c r="N91" s="80">
        <f t="shared" ca="1" si="74"/>
        <v>0</v>
      </c>
      <c r="O91" s="81">
        <f t="shared" ca="1" si="66"/>
        <v>-3333.3333333333335</v>
      </c>
      <c r="P91" s="79">
        <f t="shared" ca="1" si="67"/>
        <v>422057.66379680514</v>
      </c>
      <c r="Q91" s="35"/>
      <c r="R91">
        <f t="shared" ca="1" si="75"/>
        <v>208</v>
      </c>
      <c r="S91" s="78">
        <f t="shared" ca="1" si="89"/>
        <v>72.249999999999588</v>
      </c>
      <c r="T91" s="55">
        <f t="shared" ca="1" si="76"/>
        <v>4.2908271543715681E-3</v>
      </c>
      <c r="U91" s="78">
        <f t="shared" ca="1" si="77"/>
        <v>0.75338465436739066</v>
      </c>
      <c r="V91" s="79">
        <f t="shared" ca="1" si="90"/>
        <v>260501.76505862971</v>
      </c>
      <c r="W91" s="79">
        <f t="shared" ca="1" si="68"/>
        <v>2224.0291233665912</v>
      </c>
      <c r="X91" s="80">
        <f t="shared" ca="1" si="91"/>
        <v>-15.067693087347813</v>
      </c>
      <c r="Y91" s="80">
        <f t="shared" ca="1" si="92"/>
        <v>-108.54240210776238</v>
      </c>
      <c r="Z91" s="80">
        <f t="shared" ca="1" si="78"/>
        <v>0</v>
      </c>
      <c r="AA91" s="80">
        <f t="shared" ca="1" si="93"/>
        <v>0</v>
      </c>
      <c r="AB91" s="81">
        <f t="shared" ca="1" si="69"/>
        <v>-2217.3421536272153</v>
      </c>
      <c r="AC91" s="79">
        <f t="shared" ca="1" si="70"/>
        <v>260384.84193317403</v>
      </c>
      <c r="AD91" s="35"/>
      <c r="AE91" s="55">
        <f t="shared" ca="1" si="94"/>
        <v>4.2908271543715681E-3</v>
      </c>
      <c r="AF91" s="78">
        <f t="shared" ca="1" si="95"/>
        <v>0.75338465436739066</v>
      </c>
      <c r="AG91" s="35"/>
      <c r="AH91" s="35"/>
      <c r="AK91" s="66"/>
      <c r="AL91" s="66"/>
      <c r="AM91" s="66"/>
      <c r="AN91" s="66"/>
      <c r="AR91" s="69">
        <f t="shared" si="82"/>
        <v>8</v>
      </c>
      <c r="AS91" s="70">
        <f t="shared" si="97"/>
        <v>88</v>
      </c>
      <c r="AT91" s="71">
        <f t="shared" ca="1" si="98"/>
        <v>0.52015565929921292</v>
      </c>
      <c r="AU91" s="72">
        <f t="shared" ca="1" si="83"/>
        <v>8.5374819739361119E-3</v>
      </c>
      <c r="AV91" s="73">
        <f t="shared" ca="1" si="84"/>
        <v>1.0085374819739361</v>
      </c>
      <c r="AW91" s="74">
        <f ca="1">PRODUCT(AV$4:AV91)</f>
        <v>1.9131706443582437</v>
      </c>
      <c r="AY91" s="75">
        <f t="shared" si="99"/>
        <v>88</v>
      </c>
      <c r="AZ91" s="76">
        <f t="shared" ca="1" si="106"/>
        <v>1.0090370179501076</v>
      </c>
      <c r="BA91" s="76">
        <f t="shared" ca="1" si="106"/>
        <v>1.0090370179501076</v>
      </c>
      <c r="BB91" s="76">
        <f t="shared" ca="1" si="106"/>
        <v>1.0090370179501076</v>
      </c>
      <c r="BC91" s="76">
        <f t="shared" ca="1" si="106"/>
        <v>1.0090370179501076</v>
      </c>
      <c r="BD91" s="76">
        <f t="shared" ca="1" si="106"/>
        <v>1.0090370179501076</v>
      </c>
      <c r="BE91" s="76">
        <f t="shared" ca="1" si="106"/>
        <v>1.0090370179501076</v>
      </c>
      <c r="BF91" s="76">
        <f t="shared" ca="1" si="106"/>
        <v>1.0090370179501076</v>
      </c>
      <c r="BG91" s="76">
        <f t="shared" ca="1" si="106"/>
        <v>1.0090370179501076</v>
      </c>
      <c r="BH91" s="76">
        <f t="shared" ca="1" si="106"/>
        <v>1.0090370179501076</v>
      </c>
      <c r="BI91" s="76">
        <f t="shared" ca="1" si="106"/>
        <v>1.0090370179501076</v>
      </c>
      <c r="BJ91" s="76">
        <f t="shared" ca="1" si="106"/>
        <v>1.0090370179501076</v>
      </c>
      <c r="BK91" s="76">
        <f t="shared" ca="1" si="106"/>
        <v>1.0090370179501076</v>
      </c>
      <c r="BL91" s="76">
        <f t="shared" ca="1" si="71"/>
        <v>0.11399999999999988</v>
      </c>
      <c r="BM91" s="77">
        <f t="shared" ca="1" si="85"/>
        <v>11149.935932835428</v>
      </c>
      <c r="BO91" s="70">
        <f t="shared" si="100"/>
        <v>88</v>
      </c>
      <c r="BP91" s="171">
        <f t="shared" ca="1" si="103"/>
        <v>0.1074</v>
      </c>
      <c r="BQ91" s="172">
        <f t="shared" ca="1" si="86"/>
        <v>8.5374819739361119E-3</v>
      </c>
      <c r="BR91" s="172">
        <f t="shared" ca="1" si="102"/>
        <v>0.52269252768899865</v>
      </c>
    </row>
    <row r="92" spans="5:70">
      <c r="E92">
        <f t="shared" si="107"/>
        <v>89</v>
      </c>
      <c r="F92" s="64">
        <f t="shared" si="88"/>
        <v>62.333333333333542</v>
      </c>
      <c r="G92" s="55">
        <f t="shared" si="63"/>
        <v>0</v>
      </c>
      <c r="H92" s="78">
        <f t="shared" si="101"/>
        <v>1</v>
      </c>
      <c r="I92" s="79">
        <f t="shared" ca="1" si="72"/>
        <v>422057.66379680514</v>
      </c>
      <c r="J92" s="79">
        <f t="shared" ca="1" si="64"/>
        <v>3603.3096966268117</v>
      </c>
      <c r="K92" s="80">
        <f t="shared" ca="1" si="65"/>
        <v>-20</v>
      </c>
      <c r="L92" s="80">
        <f t="shared" ca="1" si="73"/>
        <v>-351.71471983067096</v>
      </c>
      <c r="M92" s="80">
        <f t="shared" ca="1" si="105"/>
        <v>0</v>
      </c>
      <c r="N92" s="80">
        <f t="shared" ca="1" si="74"/>
        <v>0</v>
      </c>
      <c r="O92" s="81">
        <f t="shared" ca="1" si="66"/>
        <v>-3333.3333333333335</v>
      </c>
      <c r="P92" s="79">
        <f t="shared" ca="1" si="67"/>
        <v>421955.92544026795</v>
      </c>
      <c r="Q92" s="35"/>
      <c r="R92">
        <f t="shared" ca="1" si="75"/>
        <v>209</v>
      </c>
      <c r="S92" s="78">
        <f t="shared" ca="1" si="89"/>
        <v>72.333333333332916</v>
      </c>
      <c r="T92" s="55">
        <f t="shared" ca="1" si="76"/>
        <v>4.2908271543715681E-3</v>
      </c>
      <c r="U92" s="78">
        <f t="shared" ca="1" si="77"/>
        <v>0.75015201103474427</v>
      </c>
      <c r="V92" s="79">
        <f t="shared" ca="1" si="90"/>
        <v>259267.57558282043</v>
      </c>
      <c r="W92" s="79">
        <f t="shared" ca="1" si="68"/>
        <v>2213.4922529644477</v>
      </c>
      <c r="X92" s="80">
        <f t="shared" ca="1" si="91"/>
        <v>-15.003040220694885</v>
      </c>
      <c r="Y92" s="80">
        <f t="shared" ca="1" si="92"/>
        <v>-108.02815649284184</v>
      </c>
      <c r="Z92" s="80">
        <f t="shared" ca="1" si="78"/>
        <v>0</v>
      </c>
      <c r="AA92" s="80">
        <f t="shared" ca="1" si="93"/>
        <v>0</v>
      </c>
      <c r="AB92" s="81">
        <f t="shared" ca="1" si="69"/>
        <v>-2207.8279217038989</v>
      </c>
      <c r="AC92" s="79">
        <f t="shared" ca="1" si="70"/>
        <v>259150.20871736744</v>
      </c>
      <c r="AD92" s="35"/>
      <c r="AE92" s="55">
        <f t="shared" ca="1" si="94"/>
        <v>4.2908271543715681E-3</v>
      </c>
      <c r="AF92" s="78">
        <f t="shared" ca="1" si="95"/>
        <v>0.75015201103474427</v>
      </c>
      <c r="AG92" s="35"/>
      <c r="AH92" s="35"/>
      <c r="AK92" s="66"/>
      <c r="AL92" s="66"/>
      <c r="AM92" s="66"/>
      <c r="AN92" s="66"/>
      <c r="AR92" s="69">
        <f t="shared" si="82"/>
        <v>8</v>
      </c>
      <c r="AS92" s="70">
        <f t="shared" si="97"/>
        <v>89</v>
      </c>
      <c r="AT92" s="71">
        <f t="shared" ca="1" si="98"/>
        <v>0.51571483973430499</v>
      </c>
      <c r="AU92" s="72">
        <f t="shared" ca="1" si="83"/>
        <v>8.5374819739361119E-3</v>
      </c>
      <c r="AV92" s="73">
        <f t="shared" ca="1" si="84"/>
        <v>1.0085374819739361</v>
      </c>
      <c r="AW92" s="74">
        <f ca="1">PRODUCT(AV$4:AV92)</f>
        <v>1.929504304247516</v>
      </c>
      <c r="AY92" s="75">
        <f t="shared" si="99"/>
        <v>89</v>
      </c>
      <c r="AZ92" s="76">
        <f t="shared" ca="1" si="106"/>
        <v>1.0090370179501076</v>
      </c>
      <c r="BA92" s="76">
        <f t="shared" ca="1" si="106"/>
        <v>1.0090370179501076</v>
      </c>
      <c r="BB92" s="76">
        <f t="shared" ca="1" si="106"/>
        <v>1.0090370179501076</v>
      </c>
      <c r="BC92" s="76">
        <f t="shared" ca="1" si="106"/>
        <v>1.0090370179501076</v>
      </c>
      <c r="BD92" s="76">
        <f t="shared" ca="1" si="106"/>
        <v>1.0090370179501076</v>
      </c>
      <c r="BE92" s="76">
        <f t="shared" ca="1" si="106"/>
        <v>1.0090370179501076</v>
      </c>
      <c r="BF92" s="76">
        <f t="shared" ca="1" si="106"/>
        <v>1.0090370179501076</v>
      </c>
      <c r="BG92" s="76">
        <f t="shared" ca="1" si="106"/>
        <v>1.0090370179501076</v>
      </c>
      <c r="BH92" s="76">
        <f t="shared" ca="1" si="106"/>
        <v>1.0090370179501076</v>
      </c>
      <c r="BI92" s="76">
        <f t="shared" ca="1" si="106"/>
        <v>1.0090370179501076</v>
      </c>
      <c r="BJ92" s="76">
        <f t="shared" ca="1" si="106"/>
        <v>1.0090370179501076</v>
      </c>
      <c r="BK92" s="76">
        <f t="shared" ca="1" si="106"/>
        <v>1.0090370179501076</v>
      </c>
      <c r="BL92" s="76">
        <f t="shared" ca="1" si="71"/>
        <v>0.11399999999999988</v>
      </c>
      <c r="BM92" s="77">
        <f t="shared" ca="1" si="85"/>
        <v>12421.028629178665</v>
      </c>
      <c r="BO92" s="70">
        <f t="shared" si="100"/>
        <v>89</v>
      </c>
      <c r="BP92" s="171">
        <f t="shared" ca="1" si="103"/>
        <v>0.1074</v>
      </c>
      <c r="BQ92" s="172">
        <f t="shared" ca="1" si="86"/>
        <v>8.5374819739361119E-3</v>
      </c>
      <c r="BR92" s="172">
        <f t="shared" ca="1" si="102"/>
        <v>0.51826782547136585</v>
      </c>
    </row>
    <row r="93" spans="5:70">
      <c r="E93">
        <f t="shared" si="107"/>
        <v>90</v>
      </c>
      <c r="F93" s="64">
        <f t="shared" si="88"/>
        <v>62.416666666666877</v>
      </c>
      <c r="G93" s="55">
        <f t="shared" si="63"/>
        <v>0</v>
      </c>
      <c r="H93" s="78">
        <f t="shared" si="101"/>
        <v>1</v>
      </c>
      <c r="I93" s="79">
        <f t="shared" ca="1" si="72"/>
        <v>421955.92544026795</v>
      </c>
      <c r="J93" s="79">
        <f t="shared" ca="1" si="64"/>
        <v>3602.4411072418175</v>
      </c>
      <c r="K93" s="80">
        <f t="shared" ca="1" si="65"/>
        <v>-20</v>
      </c>
      <c r="L93" s="80">
        <f t="shared" ca="1" si="73"/>
        <v>-351.62993786688997</v>
      </c>
      <c r="M93" s="80">
        <f t="shared" ca="1" si="105"/>
        <v>0</v>
      </c>
      <c r="N93" s="80">
        <f t="shared" ca="1" si="74"/>
        <v>0</v>
      </c>
      <c r="O93" s="81">
        <f t="shared" ca="1" si="66"/>
        <v>-3333.3333333333335</v>
      </c>
      <c r="P93" s="79">
        <f t="shared" ca="1" si="67"/>
        <v>421853.4032763096</v>
      </c>
      <c r="Q93" s="35"/>
      <c r="R93">
        <f t="shared" ca="1" si="75"/>
        <v>210</v>
      </c>
      <c r="S93" s="78">
        <f t="shared" ca="1" si="89"/>
        <v>72.416666666666245</v>
      </c>
      <c r="T93" s="55">
        <f t="shared" ca="1" si="76"/>
        <v>4.2908271543715681E-3</v>
      </c>
      <c r="U93" s="78">
        <f t="shared" ca="1" si="77"/>
        <v>0.74693323841588999</v>
      </c>
      <c r="V93" s="79">
        <f t="shared" ca="1" si="90"/>
        <v>258038.23996474189</v>
      </c>
      <c r="W93" s="79">
        <f t="shared" ca="1" si="68"/>
        <v>2202.9968222851849</v>
      </c>
      <c r="X93" s="80">
        <f t="shared" ca="1" si="91"/>
        <v>-14.9386647683178</v>
      </c>
      <c r="Y93" s="80">
        <f t="shared" ca="1" si="92"/>
        <v>-107.51593331864247</v>
      </c>
      <c r="Z93" s="80">
        <f t="shared" ca="1" si="78"/>
        <v>0</v>
      </c>
      <c r="AA93" s="80">
        <f t="shared" ca="1" si="93"/>
        <v>0</v>
      </c>
      <c r="AB93" s="81">
        <f t="shared" ca="1" si="69"/>
        <v>-2198.354513705272</v>
      </c>
      <c r="AC93" s="79">
        <f t="shared" ca="1" si="70"/>
        <v>257920.42767523482</v>
      </c>
      <c r="AD93" s="35"/>
      <c r="AE93" s="55">
        <f t="shared" ca="1" si="94"/>
        <v>4.2908271543715681E-3</v>
      </c>
      <c r="AF93" s="78">
        <f t="shared" ca="1" si="95"/>
        <v>0.74693323841588999</v>
      </c>
      <c r="AG93" s="35"/>
      <c r="AH93" s="35"/>
      <c r="AK93" s="66"/>
      <c r="AL93" s="66"/>
      <c r="AM93" s="66"/>
      <c r="AN93" s="66"/>
      <c r="AR93" s="69">
        <f t="shared" si="82"/>
        <v>8</v>
      </c>
      <c r="AS93" s="70">
        <f t="shared" si="97"/>
        <v>90</v>
      </c>
      <c r="AT93" s="71">
        <f t="shared" ca="1" si="98"/>
        <v>0.51131193358638205</v>
      </c>
      <c r="AU93" s="72">
        <f t="shared" ca="1" si="83"/>
        <v>8.5374819739361119E-3</v>
      </c>
      <c r="AV93" s="73">
        <f t="shared" ca="1" si="84"/>
        <v>1.0085374819739361</v>
      </c>
      <c r="AW93" s="74">
        <f ca="1">PRODUCT(AV$4:AV93)</f>
        <v>1.9459774124636613</v>
      </c>
      <c r="AY93" s="75">
        <f t="shared" si="99"/>
        <v>90</v>
      </c>
      <c r="AZ93" s="76">
        <f t="shared" ca="1" si="106"/>
        <v>1.0090370179501076</v>
      </c>
      <c r="BA93" s="76">
        <f t="shared" ca="1" si="106"/>
        <v>1.0090370179501076</v>
      </c>
      <c r="BB93" s="76">
        <f t="shared" ca="1" si="106"/>
        <v>1.0090370179501076</v>
      </c>
      <c r="BC93" s="76">
        <f t="shared" ca="1" si="106"/>
        <v>1.0090370179501076</v>
      </c>
      <c r="BD93" s="76">
        <f t="shared" ca="1" si="106"/>
        <v>1.0090370179501076</v>
      </c>
      <c r="BE93" s="76">
        <f t="shared" ca="1" si="106"/>
        <v>1.0090370179501076</v>
      </c>
      <c r="BF93" s="76">
        <f t="shared" ca="1" si="106"/>
        <v>1.0090370179501076</v>
      </c>
      <c r="BG93" s="76">
        <f t="shared" ca="1" si="106"/>
        <v>1.0090370179501076</v>
      </c>
      <c r="BH93" s="76">
        <f t="shared" ca="1" si="106"/>
        <v>1.0090370179501076</v>
      </c>
      <c r="BI93" s="76">
        <f t="shared" ca="1" si="106"/>
        <v>1.0090370179501076</v>
      </c>
      <c r="BJ93" s="76">
        <f t="shared" ca="1" si="106"/>
        <v>1.0090370179501076</v>
      </c>
      <c r="BK93" s="76">
        <f t="shared" ca="1" si="106"/>
        <v>1.0090370179501076</v>
      </c>
      <c r="BL93" s="76">
        <f t="shared" ca="1" si="71"/>
        <v>0.11399999999999988</v>
      </c>
      <c r="BM93" s="77">
        <f t="shared" ca="1" si="85"/>
        <v>13837.025892905031</v>
      </c>
      <c r="BO93" s="70">
        <f t="shared" si="100"/>
        <v>90</v>
      </c>
      <c r="BP93" s="171">
        <f t="shared" ca="1" si="103"/>
        <v>0.1074</v>
      </c>
      <c r="BQ93" s="172">
        <f t="shared" ca="1" si="86"/>
        <v>8.5374819739361119E-3</v>
      </c>
      <c r="BR93" s="172">
        <f t="shared" ca="1" si="102"/>
        <v>0.51388057928893072</v>
      </c>
    </row>
    <row r="94" spans="5:70">
      <c r="E94">
        <f t="shared" si="107"/>
        <v>91</v>
      </c>
      <c r="F94" s="64">
        <f t="shared" si="88"/>
        <v>62.500000000000213</v>
      </c>
      <c r="G94" s="55">
        <f t="shared" si="63"/>
        <v>0</v>
      </c>
      <c r="H94" s="78">
        <f t="shared" si="101"/>
        <v>1</v>
      </c>
      <c r="I94" s="79">
        <f t="shared" ca="1" si="72"/>
        <v>421853.4032763096</v>
      </c>
      <c r="J94" s="79">
        <f t="shared" ca="1" si="64"/>
        <v>3601.5658261150943</v>
      </c>
      <c r="K94" s="80">
        <f t="shared" ca="1" si="65"/>
        <v>-20</v>
      </c>
      <c r="L94" s="80">
        <f t="shared" ca="1" si="73"/>
        <v>-351.54450273025805</v>
      </c>
      <c r="M94" s="80">
        <f t="shared" ca="1" si="105"/>
        <v>0</v>
      </c>
      <c r="N94" s="80">
        <f t="shared" ca="1" si="74"/>
        <v>0</v>
      </c>
      <c r="O94" s="81">
        <f t="shared" ca="1" si="66"/>
        <v>-3333.3333333333335</v>
      </c>
      <c r="P94" s="79">
        <f t="shared" ca="1" si="67"/>
        <v>421750.09126636112</v>
      </c>
      <c r="Q94" s="35"/>
      <c r="R94">
        <f t="shared" ca="1" si="75"/>
        <v>211</v>
      </c>
      <c r="S94" s="78">
        <f t="shared" ca="1" si="89"/>
        <v>72.499999999999574</v>
      </c>
      <c r="T94" s="55">
        <f t="shared" ca="1" si="76"/>
        <v>4.2908271543715681E-3</v>
      </c>
      <c r="U94" s="78">
        <f t="shared" ca="1" si="77"/>
        <v>0.74372827699399235</v>
      </c>
      <c r="V94" s="79">
        <f t="shared" ca="1" si="90"/>
        <v>256813.7357004988</v>
      </c>
      <c r="W94" s="79">
        <f t="shared" ca="1" si="68"/>
        <v>2192.5426392022014</v>
      </c>
      <c r="X94" s="80">
        <f t="shared" ca="1" si="91"/>
        <v>-14.874565539879846</v>
      </c>
      <c r="Y94" s="80">
        <f t="shared" ca="1" si="92"/>
        <v>-107.00572320854117</v>
      </c>
      <c r="Z94" s="80">
        <f t="shared" ca="1" si="78"/>
        <v>0</v>
      </c>
      <c r="AA94" s="80">
        <f t="shared" ca="1" si="93"/>
        <v>0</v>
      </c>
      <c r="AB94" s="81">
        <f t="shared" ca="1" si="69"/>
        <v>-2188.9217544629305</v>
      </c>
      <c r="AC94" s="79">
        <f t="shared" ca="1" si="70"/>
        <v>256695.47629648965</v>
      </c>
      <c r="AD94" s="35"/>
      <c r="AE94" s="55">
        <f t="shared" ca="1" si="94"/>
        <v>4.2908271543715681E-3</v>
      </c>
      <c r="AF94" s="78">
        <f t="shared" ca="1" si="95"/>
        <v>0.74372827699399235</v>
      </c>
      <c r="AG94" s="35"/>
      <c r="AH94" s="35"/>
      <c r="AK94" s="66"/>
      <c r="AL94" s="66"/>
      <c r="AM94" s="66"/>
      <c r="AN94" s="66"/>
      <c r="AR94" s="69">
        <f t="shared" si="82"/>
        <v>8</v>
      </c>
      <c r="AS94" s="70">
        <f t="shared" si="97"/>
        <v>91</v>
      </c>
      <c r="AT94" s="71">
        <f t="shared" ca="1" si="98"/>
        <v>0.50694661717032985</v>
      </c>
      <c r="AU94" s="72">
        <f t="shared" ca="1" si="83"/>
        <v>8.5374819739361119E-3</v>
      </c>
      <c r="AV94" s="73">
        <f t="shared" ca="1" si="84"/>
        <v>1.0085374819739361</v>
      </c>
      <c r="AW94" s="74">
        <f ca="1">PRODUCT(AV$4:AV94)</f>
        <v>1.9625911595442567</v>
      </c>
      <c r="AY94" s="75">
        <f t="shared" si="99"/>
        <v>91</v>
      </c>
      <c r="AZ94" s="76">
        <f t="shared" ca="1" si="106"/>
        <v>1.0090370179501076</v>
      </c>
      <c r="BA94" s="76">
        <f t="shared" ca="1" si="106"/>
        <v>1.0090370179501076</v>
      </c>
      <c r="BB94" s="76">
        <f t="shared" ca="1" si="106"/>
        <v>1.0090370179501076</v>
      </c>
      <c r="BC94" s="76">
        <f t="shared" ca="1" si="106"/>
        <v>1.0090370179501076</v>
      </c>
      <c r="BD94" s="76">
        <f t="shared" ca="1" si="106"/>
        <v>1.0090370179501076</v>
      </c>
      <c r="BE94" s="76">
        <f t="shared" ca="1" si="106"/>
        <v>1.0090370179501076</v>
      </c>
      <c r="BF94" s="76">
        <f t="shared" ca="1" si="106"/>
        <v>1.0090370179501076</v>
      </c>
      <c r="BG94" s="76">
        <f t="shared" ca="1" si="106"/>
        <v>1.0090370179501076</v>
      </c>
      <c r="BH94" s="76">
        <f t="shared" ca="1" si="106"/>
        <v>1.0090370179501076</v>
      </c>
      <c r="BI94" s="76">
        <f t="shared" ca="1" si="106"/>
        <v>1.0090370179501076</v>
      </c>
      <c r="BJ94" s="76">
        <f t="shared" ca="1" si="106"/>
        <v>1.0090370179501076</v>
      </c>
      <c r="BK94" s="76">
        <f t="shared" ca="1" si="106"/>
        <v>1.0090370179501076</v>
      </c>
      <c r="BL94" s="76">
        <f t="shared" ca="1" si="71"/>
        <v>0.11399999999999988</v>
      </c>
      <c r="BM94" s="77">
        <f t="shared" ca="1" si="85"/>
        <v>15414.446844696202</v>
      </c>
      <c r="BO94" s="70">
        <f t="shared" si="100"/>
        <v>91</v>
      </c>
      <c r="BP94" s="171">
        <f t="shared" ca="1" si="103"/>
        <v>0.1074</v>
      </c>
      <c r="BQ94" s="172">
        <f t="shared" ca="1" si="86"/>
        <v>8.5374819739361119E-3</v>
      </c>
      <c r="BR94" s="172">
        <f t="shared" ca="1" si="102"/>
        <v>0.5095304720684749</v>
      </c>
    </row>
    <row r="95" spans="5:70">
      <c r="E95">
        <f t="shared" si="107"/>
        <v>92</v>
      </c>
      <c r="F95" s="64">
        <f t="shared" si="88"/>
        <v>62.583333333333549</v>
      </c>
      <c r="G95" s="55">
        <f t="shared" si="63"/>
        <v>0</v>
      </c>
      <c r="H95" s="78">
        <f t="shared" si="101"/>
        <v>1</v>
      </c>
      <c r="I95" s="79">
        <f t="shared" ca="1" si="72"/>
        <v>421750.09126636112</v>
      </c>
      <c r="J95" s="79">
        <f t="shared" ca="1" si="64"/>
        <v>3600.683801692468</v>
      </c>
      <c r="K95" s="80">
        <f t="shared" ca="1" si="65"/>
        <v>-20</v>
      </c>
      <c r="L95" s="80">
        <f t="shared" ca="1" si="73"/>
        <v>-351.45840938863427</v>
      </c>
      <c r="M95" s="80">
        <f t="shared" ca="1" si="105"/>
        <v>0</v>
      </c>
      <c r="N95" s="80">
        <f t="shared" ca="1" si="74"/>
        <v>0</v>
      </c>
      <c r="O95" s="81">
        <f t="shared" ca="1" si="66"/>
        <v>-3333.3333333333335</v>
      </c>
      <c r="P95" s="79">
        <f t="shared" ca="1" si="67"/>
        <v>421645.98332533165</v>
      </c>
      <c r="Q95" s="35"/>
      <c r="R95">
        <f t="shared" ca="1" si="75"/>
        <v>212</v>
      </c>
      <c r="S95" s="78">
        <f t="shared" ca="1" si="89"/>
        <v>72.583333333332902</v>
      </c>
      <c r="T95" s="55">
        <f t="shared" ca="1" si="76"/>
        <v>4.6837945252553581E-3</v>
      </c>
      <c r="U95" s="78">
        <f t="shared" ca="1" si="77"/>
        <v>0.74024480656193026</v>
      </c>
      <c r="V95" s="79">
        <f t="shared" ca="1" si="90"/>
        <v>255493.16742995434</v>
      </c>
      <c r="W95" s="79">
        <f t="shared" ca="1" si="68"/>
        <v>2181.2683113970761</v>
      </c>
      <c r="X95" s="80">
        <f t="shared" ca="1" si="91"/>
        <v>-14.804896131238605</v>
      </c>
      <c r="Y95" s="80">
        <f t="shared" ca="1" si="92"/>
        <v>-106.45548642914764</v>
      </c>
      <c r="Z95" s="80">
        <f t="shared" ca="1" si="78"/>
        <v>0</v>
      </c>
      <c r="AA95" s="80">
        <f t="shared" ca="1" si="93"/>
        <v>0</v>
      </c>
      <c r="AB95" s="81">
        <f t="shared" ca="1" si="69"/>
        <v>-2178.6692947331644</v>
      </c>
      <c r="AC95" s="79">
        <f t="shared" ca="1" si="70"/>
        <v>255374.50606405784</v>
      </c>
      <c r="AD95" s="35"/>
      <c r="AE95" s="55">
        <f t="shared" ca="1" si="94"/>
        <v>4.6837945252553581E-3</v>
      </c>
      <c r="AF95" s="78">
        <f t="shared" ca="1" si="95"/>
        <v>0.74024480656193026</v>
      </c>
      <c r="AG95" s="35"/>
      <c r="AH95" s="35"/>
      <c r="AK95" s="66"/>
      <c r="AL95" s="66"/>
      <c r="AM95" s="66"/>
      <c r="AN95" s="66"/>
      <c r="AR95" s="69">
        <f t="shared" si="82"/>
        <v>8</v>
      </c>
      <c r="AS95" s="70">
        <f t="shared" si="97"/>
        <v>92</v>
      </c>
      <c r="AT95" s="71">
        <f t="shared" ca="1" si="98"/>
        <v>0.50261856956449025</v>
      </c>
      <c r="AU95" s="72">
        <f t="shared" ca="1" si="83"/>
        <v>8.5374819739361119E-3</v>
      </c>
      <c r="AV95" s="73">
        <f t="shared" ca="1" si="84"/>
        <v>1.0085374819739361</v>
      </c>
      <c r="AW95" s="74">
        <f ca="1">PRODUCT(AV$4:AV95)</f>
        <v>1.9793467461910721</v>
      </c>
      <c r="AY95" s="75">
        <f t="shared" si="99"/>
        <v>92</v>
      </c>
      <c r="AZ95" s="76">
        <f t="shared" ref="AZ95:BK104" ca="1" si="108">OFFSET($AV$3,($AY95*12-12)+AZ$3,0)</f>
        <v>1.0090370179501076</v>
      </c>
      <c r="BA95" s="76">
        <f t="shared" ca="1" si="108"/>
        <v>1.0090370179501076</v>
      </c>
      <c r="BB95" s="76">
        <f t="shared" ca="1" si="108"/>
        <v>1.0090370179501076</v>
      </c>
      <c r="BC95" s="76">
        <f t="shared" ca="1" si="108"/>
        <v>1.0090370179501076</v>
      </c>
      <c r="BD95" s="76">
        <f t="shared" ca="1" si="108"/>
        <v>1.0090370179501076</v>
      </c>
      <c r="BE95" s="76">
        <f t="shared" ca="1" si="108"/>
        <v>1.0090370179501076</v>
      </c>
      <c r="BF95" s="76">
        <f t="shared" ca="1" si="108"/>
        <v>1.0090370179501076</v>
      </c>
      <c r="BG95" s="76">
        <f t="shared" ca="1" si="108"/>
        <v>1.0090370179501076</v>
      </c>
      <c r="BH95" s="76">
        <f t="shared" ca="1" si="108"/>
        <v>1.0090370179501076</v>
      </c>
      <c r="BI95" s="76">
        <f t="shared" ca="1" si="108"/>
        <v>1.0090370179501076</v>
      </c>
      <c r="BJ95" s="76">
        <f t="shared" ca="1" si="108"/>
        <v>1.0090370179501076</v>
      </c>
      <c r="BK95" s="76">
        <f t="shared" ca="1" si="108"/>
        <v>1.0090370179501076</v>
      </c>
      <c r="BL95" s="76">
        <f t="shared" ca="1" si="71"/>
        <v>0.11399999999999988</v>
      </c>
      <c r="BM95" s="77">
        <f t="shared" ca="1" si="85"/>
        <v>17171.693784991567</v>
      </c>
      <c r="BO95" s="70">
        <f t="shared" si="100"/>
        <v>92</v>
      </c>
      <c r="BP95" s="171">
        <f t="shared" ca="1" si="103"/>
        <v>0.1074</v>
      </c>
      <c r="BQ95" s="172">
        <f t="shared" ca="1" si="86"/>
        <v>8.5374819739361119E-3</v>
      </c>
      <c r="BR95" s="172">
        <f t="shared" ca="1" si="102"/>
        <v>0.50521718942087157</v>
      </c>
    </row>
    <row r="96" spans="5:70">
      <c r="E96">
        <f t="shared" si="107"/>
        <v>93</v>
      </c>
      <c r="F96" s="64">
        <f t="shared" si="88"/>
        <v>62.666666666666885</v>
      </c>
      <c r="G96" s="55">
        <f t="shared" si="63"/>
        <v>0</v>
      </c>
      <c r="H96" s="78">
        <f t="shared" si="101"/>
        <v>1</v>
      </c>
      <c r="I96" s="79">
        <f t="shared" ca="1" si="72"/>
        <v>421645.98332533165</v>
      </c>
      <c r="J96" s="79">
        <f t="shared" ca="1" si="64"/>
        <v>3599.7949820225854</v>
      </c>
      <c r="K96" s="80">
        <f t="shared" ca="1" si="65"/>
        <v>-20</v>
      </c>
      <c r="L96" s="80">
        <f t="shared" ca="1" si="73"/>
        <v>-351.37165277110972</v>
      </c>
      <c r="M96" s="80">
        <f t="shared" ca="1" si="105"/>
        <v>0</v>
      </c>
      <c r="N96" s="80">
        <f t="shared" ca="1" si="74"/>
        <v>0</v>
      </c>
      <c r="O96" s="81">
        <f t="shared" ca="1" si="66"/>
        <v>-3333.3333333333335</v>
      </c>
      <c r="P96" s="79">
        <f t="shared" ca="1" si="67"/>
        <v>421541.0733212498</v>
      </c>
      <c r="Q96" s="35"/>
      <c r="R96">
        <f t="shared" ca="1" si="75"/>
        <v>213</v>
      </c>
      <c r="S96" s="78">
        <f t="shared" ca="1" si="89"/>
        <v>72.666666666666231</v>
      </c>
      <c r="T96" s="55">
        <f t="shared" ca="1" si="76"/>
        <v>4.6837945252553581E-3</v>
      </c>
      <c r="U96" s="78">
        <f t="shared" ca="1" si="77"/>
        <v>0.73677765198960676</v>
      </c>
      <c r="V96" s="79">
        <f t="shared" ca="1" si="90"/>
        <v>254178.38435066523</v>
      </c>
      <c r="W96" s="79">
        <f t="shared" ca="1" si="68"/>
        <v>2170.043374558009</v>
      </c>
      <c r="X96" s="80">
        <f t="shared" ca="1" si="91"/>
        <v>-14.735553039792135</v>
      </c>
      <c r="Y96" s="80">
        <f t="shared" ca="1" si="92"/>
        <v>-105.90766014611052</v>
      </c>
      <c r="Z96" s="80">
        <f t="shared" ca="1" si="78"/>
        <v>0</v>
      </c>
      <c r="AA96" s="80">
        <f t="shared" ca="1" si="93"/>
        <v>0</v>
      </c>
      <c r="AB96" s="81">
        <f t="shared" ca="1" si="69"/>
        <v>-2168.4648554181508</v>
      </c>
      <c r="AC96" s="79">
        <f t="shared" ca="1" si="70"/>
        <v>254059.31965661919</v>
      </c>
      <c r="AD96" s="35"/>
      <c r="AE96" s="55">
        <f t="shared" ca="1" si="94"/>
        <v>4.6837945252553581E-3</v>
      </c>
      <c r="AF96" s="78">
        <f t="shared" ca="1" si="95"/>
        <v>0.73677765198960676</v>
      </c>
      <c r="AG96" s="35"/>
      <c r="AH96" s="35"/>
      <c r="AK96" s="66"/>
      <c r="AL96" s="66"/>
      <c r="AM96" s="66"/>
      <c r="AN96" s="66"/>
      <c r="AR96" s="69">
        <f t="shared" si="82"/>
        <v>8</v>
      </c>
      <c r="AS96" s="70">
        <f t="shared" si="97"/>
        <v>93</v>
      </c>
      <c r="AT96" s="71">
        <f t="shared" ca="1" si="98"/>
        <v>0.49832747258706783</v>
      </c>
      <c r="AU96" s="72">
        <f t="shared" ca="1" si="83"/>
        <v>8.5374819739361119E-3</v>
      </c>
      <c r="AV96" s="73">
        <f t="shared" ca="1" si="84"/>
        <v>1.0085374819739361</v>
      </c>
      <c r="AW96" s="74">
        <f ca="1">PRODUCT(AV$4:AV96)</f>
        <v>1.9962453833568474</v>
      </c>
      <c r="AY96" s="75">
        <f t="shared" si="99"/>
        <v>93</v>
      </c>
      <c r="AZ96" s="76">
        <f t="shared" ca="1" si="108"/>
        <v>1.0090370179501076</v>
      </c>
      <c r="BA96" s="76">
        <f t="shared" ca="1" si="108"/>
        <v>1.0090370179501076</v>
      </c>
      <c r="BB96" s="76">
        <f t="shared" ca="1" si="108"/>
        <v>1.0090370179501076</v>
      </c>
      <c r="BC96" s="76">
        <f t="shared" ca="1" si="108"/>
        <v>1.0090370179501076</v>
      </c>
      <c r="BD96" s="76">
        <f t="shared" ca="1" si="108"/>
        <v>1.0090370179501076</v>
      </c>
      <c r="BE96" s="76">
        <f t="shared" ca="1" si="108"/>
        <v>1.0090370179501076</v>
      </c>
      <c r="BF96" s="76">
        <f t="shared" ca="1" si="108"/>
        <v>1.0090370179501076</v>
      </c>
      <c r="BG96" s="76">
        <f t="shared" ca="1" si="108"/>
        <v>1.0090370179501076</v>
      </c>
      <c r="BH96" s="76">
        <f t="shared" ca="1" si="108"/>
        <v>1.0090370179501076</v>
      </c>
      <c r="BI96" s="76">
        <f t="shared" ca="1" si="108"/>
        <v>1.0090370179501076</v>
      </c>
      <c r="BJ96" s="76">
        <f t="shared" ca="1" si="108"/>
        <v>1.0090370179501076</v>
      </c>
      <c r="BK96" s="76">
        <f t="shared" ca="1" si="108"/>
        <v>1.0090370179501076</v>
      </c>
      <c r="BL96" s="76">
        <f t="shared" ca="1" si="71"/>
        <v>0.11399999999999988</v>
      </c>
      <c r="BM96" s="77">
        <f t="shared" ca="1" si="85"/>
        <v>19129.266876480604</v>
      </c>
      <c r="BO96" s="70">
        <f t="shared" si="100"/>
        <v>93</v>
      </c>
      <c r="BP96" s="171">
        <f t="shared" ca="1" si="103"/>
        <v>0.1074</v>
      </c>
      <c r="BQ96" s="172">
        <f t="shared" ca="1" si="86"/>
        <v>8.5374819739361119E-3</v>
      </c>
      <c r="BR96" s="172">
        <f t="shared" ca="1" si="102"/>
        <v>0.50094041961836377</v>
      </c>
    </row>
    <row r="97" spans="5:70">
      <c r="E97">
        <f t="shared" si="107"/>
        <v>94</v>
      </c>
      <c r="F97" s="64">
        <f t="shared" si="88"/>
        <v>62.75000000000022</v>
      </c>
      <c r="G97" s="55">
        <f t="shared" si="63"/>
        <v>0</v>
      </c>
      <c r="H97" s="78">
        <f t="shared" si="101"/>
        <v>1</v>
      </c>
      <c r="I97" s="79">
        <f t="shared" ca="1" si="72"/>
        <v>421541.0733212498</v>
      </c>
      <c r="J97" s="79">
        <f t="shared" ca="1" si="64"/>
        <v>3598.8993147538508</v>
      </c>
      <c r="K97" s="80">
        <f t="shared" ca="1" si="65"/>
        <v>-20</v>
      </c>
      <c r="L97" s="80">
        <f t="shared" ca="1" si="73"/>
        <v>-351.28422776770822</v>
      </c>
      <c r="M97" s="80">
        <f t="shared" ca="1" si="105"/>
        <v>0</v>
      </c>
      <c r="N97" s="80">
        <f t="shared" ca="1" si="74"/>
        <v>0</v>
      </c>
      <c r="O97" s="81">
        <f t="shared" ca="1" si="66"/>
        <v>-3333.3333333333335</v>
      </c>
      <c r="P97" s="79">
        <f t="shared" ca="1" si="67"/>
        <v>421435.35507490259</v>
      </c>
      <c r="Q97" s="35"/>
      <c r="R97">
        <f t="shared" ca="1" si="75"/>
        <v>214</v>
      </c>
      <c r="S97" s="78">
        <f t="shared" ca="1" si="89"/>
        <v>72.749999999999559</v>
      </c>
      <c r="T97" s="55">
        <f t="shared" ca="1" si="76"/>
        <v>4.6837945252553581E-3</v>
      </c>
      <c r="U97" s="78">
        <f t="shared" ca="1" si="77"/>
        <v>0.73332673685688732</v>
      </c>
      <c r="V97" s="79">
        <f t="shared" ca="1" si="90"/>
        <v>252869.35800612142</v>
      </c>
      <c r="W97" s="79">
        <f t="shared" ca="1" si="68"/>
        <v>2158.867585738059</v>
      </c>
      <c r="X97" s="80">
        <f t="shared" ca="1" si="91"/>
        <v>-14.666534737137747</v>
      </c>
      <c r="Y97" s="80">
        <f t="shared" ca="1" si="92"/>
        <v>-105.3622325025506</v>
      </c>
      <c r="Z97" s="80">
        <f t="shared" ca="1" si="78"/>
        <v>0</v>
      </c>
      <c r="AA97" s="80">
        <f t="shared" ca="1" si="93"/>
        <v>0</v>
      </c>
      <c r="AB97" s="81">
        <f t="shared" ca="1" si="69"/>
        <v>-2158.3082116001347</v>
      </c>
      <c r="AC97" s="79">
        <f t="shared" ca="1" si="70"/>
        <v>252749.88861301966</v>
      </c>
      <c r="AD97" s="35"/>
      <c r="AE97" s="55">
        <f t="shared" ca="1" si="94"/>
        <v>4.6837945252553581E-3</v>
      </c>
      <c r="AF97" s="78">
        <f t="shared" ca="1" si="95"/>
        <v>0.73332673685688732</v>
      </c>
      <c r="AG97" s="35"/>
      <c r="AH97" s="35"/>
      <c r="AK97" s="66"/>
      <c r="AL97" s="66"/>
      <c r="AM97" s="66"/>
      <c r="AN97" s="66"/>
      <c r="AR97" s="69">
        <f t="shared" si="82"/>
        <v>8</v>
      </c>
      <c r="AS97" s="70">
        <f t="shared" si="97"/>
        <v>94</v>
      </c>
      <c r="AT97" s="71">
        <f t="shared" ca="1" si="98"/>
        <v>0.49407301077273857</v>
      </c>
      <c r="AU97" s="72">
        <f t="shared" ca="1" si="83"/>
        <v>8.5374819739361119E-3</v>
      </c>
      <c r="AV97" s="73">
        <f t="shared" ca="1" si="84"/>
        <v>1.0085374819739361</v>
      </c>
      <c r="AW97" s="74">
        <f ca="1">PRODUCT(AV$4:AV97)</f>
        <v>2.0132882923328097</v>
      </c>
      <c r="AY97" s="75">
        <f t="shared" si="99"/>
        <v>94</v>
      </c>
      <c r="AZ97" s="76">
        <f t="shared" ca="1" si="108"/>
        <v>1.0090370179501076</v>
      </c>
      <c r="BA97" s="76">
        <f t="shared" ca="1" si="108"/>
        <v>1.0090370179501076</v>
      </c>
      <c r="BB97" s="76">
        <f t="shared" ca="1" si="108"/>
        <v>1.0090370179501076</v>
      </c>
      <c r="BC97" s="76">
        <f t="shared" ca="1" si="108"/>
        <v>1.0090370179501076</v>
      </c>
      <c r="BD97" s="76">
        <f t="shared" ca="1" si="108"/>
        <v>1.0090370179501076</v>
      </c>
      <c r="BE97" s="76">
        <f t="shared" ca="1" si="108"/>
        <v>1.0090370179501076</v>
      </c>
      <c r="BF97" s="76">
        <f t="shared" ca="1" si="108"/>
        <v>1.0090370179501076</v>
      </c>
      <c r="BG97" s="76">
        <f t="shared" ca="1" si="108"/>
        <v>1.0090370179501076</v>
      </c>
      <c r="BH97" s="76">
        <f t="shared" ca="1" si="108"/>
        <v>1.0090370179501076</v>
      </c>
      <c r="BI97" s="76">
        <f t="shared" ca="1" si="108"/>
        <v>1.0090370179501076</v>
      </c>
      <c r="BJ97" s="76">
        <f t="shared" ca="1" si="108"/>
        <v>1.0090370179501076</v>
      </c>
      <c r="BK97" s="76">
        <f t="shared" ca="1" si="108"/>
        <v>1.0090370179501076</v>
      </c>
      <c r="BL97" s="76">
        <f t="shared" ca="1" si="71"/>
        <v>0.11399999999999988</v>
      </c>
      <c r="BM97" s="77">
        <f t="shared" ca="1" si="85"/>
        <v>21310.003300399392</v>
      </c>
      <c r="BO97" s="70">
        <f t="shared" si="100"/>
        <v>94</v>
      </c>
      <c r="BP97" s="171">
        <f t="shared" ca="1" si="103"/>
        <v>0.1074</v>
      </c>
      <c r="BQ97" s="172">
        <f t="shared" ca="1" si="86"/>
        <v>8.5374819739361119E-3</v>
      </c>
      <c r="BR97" s="172">
        <f t="shared" ca="1" si="102"/>
        <v>0.49669985357203583</v>
      </c>
    </row>
    <row r="98" spans="5:70">
      <c r="E98">
        <f t="shared" si="107"/>
        <v>95</v>
      </c>
      <c r="F98" s="64">
        <f t="shared" si="88"/>
        <v>62.833333333333556</v>
      </c>
      <c r="G98" s="55">
        <f t="shared" si="63"/>
        <v>0</v>
      </c>
      <c r="H98" s="78">
        <f t="shared" si="101"/>
        <v>1</v>
      </c>
      <c r="I98" s="79">
        <f t="shared" ca="1" si="72"/>
        <v>421435.35507490259</v>
      </c>
      <c r="J98" s="79">
        <f t="shared" ca="1" si="64"/>
        <v>3597.9967471313457</v>
      </c>
      <c r="K98" s="80">
        <f t="shared" ca="1" si="65"/>
        <v>-20</v>
      </c>
      <c r="L98" s="80">
        <f t="shared" ca="1" si="73"/>
        <v>-351.1961292290855</v>
      </c>
      <c r="M98" s="80">
        <f t="shared" ca="1" si="105"/>
        <v>0</v>
      </c>
      <c r="N98" s="80">
        <f t="shared" ca="1" si="74"/>
        <v>0</v>
      </c>
      <c r="O98" s="81">
        <f t="shared" ca="1" si="66"/>
        <v>-3333.3333333333335</v>
      </c>
      <c r="P98" s="79">
        <f t="shared" ca="1" si="67"/>
        <v>421328.82235947152</v>
      </c>
      <c r="Q98" s="35"/>
      <c r="R98">
        <f t="shared" ca="1" si="75"/>
        <v>215</v>
      </c>
      <c r="S98" s="78">
        <f t="shared" ca="1" si="89"/>
        <v>72.833333333332888</v>
      </c>
      <c r="T98" s="55">
        <f t="shared" ca="1" si="76"/>
        <v>4.6837945252553581E-3</v>
      </c>
      <c r="U98" s="78">
        <f t="shared" ca="1" si="77"/>
        <v>0.7298919851015736</v>
      </c>
      <c r="V98" s="79">
        <f t="shared" ca="1" si="90"/>
        <v>251566.06006847511</v>
      </c>
      <c r="W98" s="79">
        <f t="shared" ca="1" si="68"/>
        <v>2147.7407030887352</v>
      </c>
      <c r="X98" s="80">
        <f t="shared" ca="1" si="91"/>
        <v>-14.597839702031472</v>
      </c>
      <c r="Y98" s="80">
        <f t="shared" ca="1" si="92"/>
        <v>-104.81919169519797</v>
      </c>
      <c r="Z98" s="80">
        <f t="shared" ca="1" si="78"/>
        <v>0</v>
      </c>
      <c r="AA98" s="80">
        <f t="shared" ca="1" si="93"/>
        <v>0</v>
      </c>
      <c r="AB98" s="81">
        <f t="shared" ca="1" si="69"/>
        <v>-2148.1991394148286</v>
      </c>
      <c r="AC98" s="79">
        <f t="shared" ca="1" si="70"/>
        <v>251446.18460075179</v>
      </c>
      <c r="AD98" s="35"/>
      <c r="AE98" s="55">
        <f t="shared" ca="1" si="94"/>
        <v>4.6837945252553581E-3</v>
      </c>
      <c r="AF98" s="78">
        <f t="shared" ca="1" si="95"/>
        <v>0.7298919851015736</v>
      </c>
      <c r="AG98" s="35"/>
      <c r="AH98" s="35"/>
      <c r="AK98" s="66"/>
      <c r="AL98" s="66"/>
      <c r="AM98" s="66"/>
      <c r="AN98" s="66"/>
      <c r="AR98" s="69">
        <f t="shared" si="82"/>
        <v>8</v>
      </c>
      <c r="AS98" s="70">
        <f t="shared" si="97"/>
        <v>95</v>
      </c>
      <c r="AT98" s="71">
        <f t="shared" ca="1" si="98"/>
        <v>0.48985487134945799</v>
      </c>
      <c r="AU98" s="72">
        <f t="shared" ca="1" si="83"/>
        <v>8.5374819739361119E-3</v>
      </c>
      <c r="AV98" s="73">
        <f t="shared" ca="1" si="84"/>
        <v>1.0085374819739361</v>
      </c>
      <c r="AW98" s="74">
        <f ca="1">PRODUCT(AV$4:AV98)</f>
        <v>2.0304767048369379</v>
      </c>
      <c r="AY98" s="75">
        <f t="shared" si="99"/>
        <v>95</v>
      </c>
      <c r="AZ98" s="76">
        <f t="shared" ca="1" si="108"/>
        <v>1.0090370179501076</v>
      </c>
      <c r="BA98" s="76">
        <f t="shared" ca="1" si="108"/>
        <v>1.0090370179501076</v>
      </c>
      <c r="BB98" s="76">
        <f t="shared" ca="1" si="108"/>
        <v>1.0090370179501076</v>
      </c>
      <c r="BC98" s="76">
        <f t="shared" ca="1" si="108"/>
        <v>1.0090370179501076</v>
      </c>
      <c r="BD98" s="76">
        <f t="shared" ca="1" si="108"/>
        <v>1.0090370179501076</v>
      </c>
      <c r="BE98" s="76">
        <f t="shared" ca="1" si="108"/>
        <v>1.0090370179501076</v>
      </c>
      <c r="BF98" s="76">
        <f t="shared" ca="1" si="108"/>
        <v>1.0090370179501076</v>
      </c>
      <c r="BG98" s="76">
        <f t="shared" ca="1" si="108"/>
        <v>1.0090370179501076</v>
      </c>
      <c r="BH98" s="76">
        <f t="shared" ca="1" si="108"/>
        <v>1.0090370179501076</v>
      </c>
      <c r="BI98" s="76">
        <f t="shared" ca="1" si="108"/>
        <v>1.0090370179501076</v>
      </c>
      <c r="BJ98" s="76">
        <f t="shared" ca="1" si="108"/>
        <v>1.0090370179501076</v>
      </c>
      <c r="BK98" s="76">
        <f t="shared" ca="1" si="108"/>
        <v>1.0090370179501076</v>
      </c>
      <c r="BL98" s="76">
        <f t="shared" ca="1" si="71"/>
        <v>0.11399999999999988</v>
      </c>
      <c r="BM98" s="77">
        <f t="shared" ca="1" si="85"/>
        <v>23739.343676644919</v>
      </c>
      <c r="BO98" s="70">
        <f t="shared" si="100"/>
        <v>95</v>
      </c>
      <c r="BP98" s="171">
        <f t="shared" ca="1" si="103"/>
        <v>0.1074</v>
      </c>
      <c r="BQ98" s="172">
        <f t="shared" ca="1" si="86"/>
        <v>8.5374819739361119E-3</v>
      </c>
      <c r="BR98" s="172">
        <f t="shared" ca="1" si="102"/>
        <v>0.49249518480947463</v>
      </c>
    </row>
    <row r="99" spans="5:70">
      <c r="E99">
        <f t="shared" si="107"/>
        <v>96</v>
      </c>
      <c r="F99" s="64">
        <f t="shared" si="88"/>
        <v>62.916666666666892</v>
      </c>
      <c r="G99" s="55">
        <f t="shared" si="63"/>
        <v>0</v>
      </c>
      <c r="H99" s="78">
        <f t="shared" si="101"/>
        <v>1</v>
      </c>
      <c r="I99" s="79">
        <f t="shared" ca="1" si="72"/>
        <v>421328.82235947152</v>
      </c>
      <c r="J99" s="79">
        <f t="shared" ca="1" si="64"/>
        <v>3597.0872259937182</v>
      </c>
      <c r="K99" s="80">
        <f t="shared" ca="1" si="65"/>
        <v>-20</v>
      </c>
      <c r="L99" s="80">
        <f t="shared" ca="1" si="73"/>
        <v>-351.1073519662263</v>
      </c>
      <c r="M99" s="80">
        <f t="shared" ca="1" si="105"/>
        <v>0</v>
      </c>
      <c r="N99" s="80">
        <f t="shared" ca="1" si="74"/>
        <v>0</v>
      </c>
      <c r="O99" s="81">
        <f t="shared" ca="1" si="66"/>
        <v>-3333.3333333333335</v>
      </c>
      <c r="P99" s="79">
        <f t="shared" ca="1" si="67"/>
        <v>421221.46890016575</v>
      </c>
      <c r="Q99" s="35"/>
      <c r="R99">
        <f t="shared" ca="1" si="75"/>
        <v>216</v>
      </c>
      <c r="S99" s="78">
        <f t="shared" ca="1" si="89"/>
        <v>72.916666666666217</v>
      </c>
      <c r="T99" s="55">
        <f t="shared" ca="1" si="76"/>
        <v>4.6837945252553581E-3</v>
      </c>
      <c r="U99" s="78">
        <f t="shared" ca="1" si="77"/>
        <v>0.7264733210177271</v>
      </c>
      <c r="V99" s="79">
        <f t="shared" ca="1" si="90"/>
        <v>250268.46233792245</v>
      </c>
      <c r="W99" s="79">
        <f t="shared" ca="1" si="68"/>
        <v>2136.6624858547216</v>
      </c>
      <c r="X99" s="80">
        <f t="shared" ca="1" si="91"/>
        <v>-14.529466420354542</v>
      </c>
      <c r="Y99" s="80">
        <f t="shared" ca="1" si="92"/>
        <v>-104.27852597413437</v>
      </c>
      <c r="Z99" s="80">
        <f t="shared" ca="1" si="78"/>
        <v>0</v>
      </c>
      <c r="AA99" s="80">
        <f t="shared" ca="1" si="93"/>
        <v>0</v>
      </c>
      <c r="AB99" s="81">
        <f t="shared" ca="1" si="69"/>
        <v>-2138.1374160464788</v>
      </c>
      <c r="AC99" s="79">
        <f t="shared" ca="1" si="70"/>
        <v>250148.1794153362</v>
      </c>
      <c r="AD99" s="35"/>
      <c r="AE99" s="55">
        <f t="shared" ca="1" si="94"/>
        <v>4.6837945252553581E-3</v>
      </c>
      <c r="AF99" s="78">
        <f t="shared" ca="1" si="95"/>
        <v>0.7264733210177271</v>
      </c>
      <c r="AG99" s="35"/>
      <c r="AH99" s="35"/>
      <c r="AK99" s="66"/>
      <c r="AL99" s="66"/>
      <c r="AM99" s="66"/>
      <c r="AN99" s="66"/>
      <c r="AR99" s="69">
        <f t="shared" si="82"/>
        <v>8</v>
      </c>
      <c r="AS99" s="70">
        <f t="shared" si="97"/>
        <v>96</v>
      </c>
      <c r="AT99" s="71">
        <f t="shared" ca="1" si="98"/>
        <v>0.48567274421546719</v>
      </c>
      <c r="AU99" s="72">
        <f t="shared" ca="1" si="83"/>
        <v>8.5374819739361119E-3</v>
      </c>
      <c r="AV99" s="73">
        <f t="shared" ca="1" si="84"/>
        <v>1.0085374819739361</v>
      </c>
      <c r="AW99" s="74">
        <f ca="1">PRODUCT(AV$4:AV99)</f>
        <v>2.0478118631029805</v>
      </c>
      <c r="AY99" s="75">
        <f t="shared" si="99"/>
        <v>96</v>
      </c>
      <c r="AZ99" s="76">
        <f t="shared" ca="1" si="108"/>
        <v>1.0090370179501076</v>
      </c>
      <c r="BA99" s="76">
        <f t="shared" ca="1" si="108"/>
        <v>1.0090370179501076</v>
      </c>
      <c r="BB99" s="76">
        <f t="shared" ca="1" si="108"/>
        <v>1.0090370179501076</v>
      </c>
      <c r="BC99" s="76">
        <f t="shared" ca="1" si="108"/>
        <v>1.0090370179501076</v>
      </c>
      <c r="BD99" s="76">
        <f t="shared" ca="1" si="108"/>
        <v>1.0090370179501076</v>
      </c>
      <c r="BE99" s="76">
        <f t="shared" ca="1" si="108"/>
        <v>1.0090370179501076</v>
      </c>
      <c r="BF99" s="76">
        <f t="shared" ca="1" si="108"/>
        <v>1.0090370179501076</v>
      </c>
      <c r="BG99" s="76">
        <f t="shared" ca="1" si="108"/>
        <v>1.0090370179501076</v>
      </c>
      <c r="BH99" s="76">
        <f t="shared" ca="1" si="108"/>
        <v>1.0090370179501076</v>
      </c>
      <c r="BI99" s="76">
        <f t="shared" ca="1" si="108"/>
        <v>1.0090370179501076</v>
      </c>
      <c r="BJ99" s="76">
        <f t="shared" ca="1" si="108"/>
        <v>1.0090370179501076</v>
      </c>
      <c r="BK99" s="76">
        <f t="shared" ca="1" si="108"/>
        <v>1.0090370179501076</v>
      </c>
      <c r="BL99" s="76">
        <f t="shared" ca="1" si="71"/>
        <v>0.11399999999999988</v>
      </c>
      <c r="BM99" s="77">
        <f t="shared" ca="1" si="85"/>
        <v>26445.628855782437</v>
      </c>
      <c r="BO99" s="70">
        <f t="shared" si="100"/>
        <v>96</v>
      </c>
      <c r="BP99" s="171">
        <f t="shared" ca="1" si="103"/>
        <v>0.1074</v>
      </c>
      <c r="BQ99" s="172">
        <f t="shared" ca="1" si="86"/>
        <v>8.5374819739361119E-3</v>
      </c>
      <c r="BR99" s="172">
        <f t="shared" ca="1" si="102"/>
        <v>0.4883261094526205</v>
      </c>
    </row>
    <row r="100" spans="5:70">
      <c r="E100">
        <f t="shared" si="107"/>
        <v>97</v>
      </c>
      <c r="F100" s="64">
        <f t="shared" si="88"/>
        <v>63.000000000000227</v>
      </c>
      <c r="G100" s="55">
        <f t="shared" si="63"/>
        <v>0</v>
      </c>
      <c r="H100" s="78">
        <f t="shared" si="101"/>
        <v>1</v>
      </c>
      <c r="I100" s="79">
        <f t="shared" ca="1" si="72"/>
        <v>421221.46890016575</v>
      </c>
      <c r="J100" s="79">
        <f t="shared" ca="1" si="64"/>
        <v>3596.1706977700555</v>
      </c>
      <c r="K100" s="80">
        <f t="shared" ca="1" si="65"/>
        <v>-20</v>
      </c>
      <c r="L100" s="80">
        <f t="shared" ca="1" si="73"/>
        <v>-351.01789075013818</v>
      </c>
      <c r="M100" s="80">
        <f t="shared" ca="1" si="105"/>
        <v>-3159.1610167512431</v>
      </c>
      <c r="N100" s="80">
        <f t="shared" ca="1" si="74"/>
        <v>0</v>
      </c>
      <c r="O100" s="81">
        <f t="shared" ca="1" si="66"/>
        <v>-3333.3333333333335</v>
      </c>
      <c r="P100" s="79">
        <f t="shared" ca="1" si="67"/>
        <v>417954.12735710113</v>
      </c>
      <c r="Q100" s="35"/>
      <c r="R100">
        <f t="shared" ca="1" si="75"/>
        <v>217</v>
      </c>
      <c r="S100" s="78">
        <f t="shared" ca="1" si="89"/>
        <v>72.999999999999545</v>
      </c>
      <c r="T100" s="55">
        <f t="shared" ca="1" si="76"/>
        <v>4.6837945252553581E-3</v>
      </c>
      <c r="U100" s="78">
        <f t="shared" ca="1" si="77"/>
        <v>0.72307066925400021</v>
      </c>
      <c r="V100" s="79">
        <f t="shared" ca="1" si="90"/>
        <v>248976.53674208806</v>
      </c>
      <c r="W100" s="79">
        <f t="shared" ca="1" si="68"/>
        <v>2125.632694368619</v>
      </c>
      <c r="X100" s="80">
        <f t="shared" ca="1" si="91"/>
        <v>-14.461413385080004</v>
      </c>
      <c r="Y100" s="80">
        <f t="shared" ca="1" si="92"/>
        <v>-103.74022364253671</v>
      </c>
      <c r="Z100" s="80">
        <f t="shared" ca="1" si="78"/>
        <v>-1867.3240255656603</v>
      </c>
      <c r="AA100" s="80">
        <f t="shared" ca="1" si="93"/>
        <v>0</v>
      </c>
      <c r="AB100" s="81">
        <f t="shared" ca="1" si="69"/>
        <v>-2128.122819722957</v>
      </c>
      <c r="AC100" s="79">
        <f t="shared" ca="1" si="70"/>
        <v>246988.52095414046</v>
      </c>
      <c r="AD100" s="35"/>
      <c r="AE100" s="55">
        <f t="shared" ca="1" si="94"/>
        <v>4.6837945252553581E-3</v>
      </c>
      <c r="AF100" s="78">
        <f t="shared" ca="1" si="95"/>
        <v>0.72307066925400021</v>
      </c>
      <c r="AG100" s="35"/>
      <c r="AH100" s="35"/>
      <c r="AK100" s="66"/>
      <c r="AL100" s="66"/>
      <c r="AM100" s="66"/>
      <c r="AN100" s="66"/>
      <c r="AR100" s="69">
        <f t="shared" si="82"/>
        <v>9</v>
      </c>
      <c r="AS100" s="70">
        <f t="shared" si="97"/>
        <v>97</v>
      </c>
      <c r="AT100" s="71">
        <f t="shared" ca="1" si="98"/>
        <v>0.48152632191649558</v>
      </c>
      <c r="AU100" s="72">
        <f t="shared" ca="1" si="83"/>
        <v>8.5374819739361119E-3</v>
      </c>
      <c r="AV100" s="73">
        <f t="shared" ca="1" si="84"/>
        <v>1.0085374819739361</v>
      </c>
      <c r="AW100" s="74">
        <f ca="1">PRODUCT(AV$4:AV100)</f>
        <v>2.0652950199702347</v>
      </c>
      <c r="AY100" s="75">
        <f t="shared" si="99"/>
        <v>97</v>
      </c>
      <c r="AZ100" s="76">
        <f t="shared" ca="1" si="108"/>
        <v>1.0090370179501076</v>
      </c>
      <c r="BA100" s="76">
        <f t="shared" ca="1" si="108"/>
        <v>1.0090370179501076</v>
      </c>
      <c r="BB100" s="76">
        <f t="shared" ca="1" si="108"/>
        <v>1.0090370179501076</v>
      </c>
      <c r="BC100" s="76">
        <f t="shared" ca="1" si="108"/>
        <v>1.0090370179501076</v>
      </c>
      <c r="BD100" s="76">
        <f t="shared" ca="1" si="108"/>
        <v>1.0090370179501076</v>
      </c>
      <c r="BE100" s="76">
        <f t="shared" ca="1" si="108"/>
        <v>1.0090370179501076</v>
      </c>
      <c r="BF100" s="76">
        <f t="shared" ca="1" si="108"/>
        <v>1.0090370179501076</v>
      </c>
      <c r="BG100" s="76">
        <f t="shared" ca="1" si="108"/>
        <v>1.0090370179501076</v>
      </c>
      <c r="BH100" s="76">
        <f t="shared" ca="1" si="108"/>
        <v>1.0090370179501076</v>
      </c>
      <c r="BI100" s="76">
        <f t="shared" ca="1" si="108"/>
        <v>1.0090370179501076</v>
      </c>
      <c r="BJ100" s="76">
        <f t="shared" ca="1" si="108"/>
        <v>1.0090370179501076</v>
      </c>
      <c r="BK100" s="76">
        <f t="shared" ca="1" si="108"/>
        <v>1.0090370179501076</v>
      </c>
      <c r="BL100" s="76">
        <f t="shared" ref="BL100:BL131" ca="1" si="109">PRODUCT(AZ100:BK100)-1</f>
        <v>0.11399999999999988</v>
      </c>
      <c r="BM100" s="77">
        <f t="shared" ca="1" si="85"/>
        <v>29460.430545341631</v>
      </c>
      <c r="BO100" s="70">
        <f t="shared" si="100"/>
        <v>97</v>
      </c>
      <c r="BP100" s="171">
        <f t="shared" ca="1" si="103"/>
        <v>0.1074</v>
      </c>
      <c r="BQ100" s="172">
        <f t="shared" ca="1" si="86"/>
        <v>8.5374819739361119E-3</v>
      </c>
      <c r="BR100" s="172">
        <f t="shared" ca="1" si="102"/>
        <v>0.4841923261958056</v>
      </c>
    </row>
    <row r="101" spans="5:70">
      <c r="E101">
        <f t="shared" si="107"/>
        <v>98</v>
      </c>
      <c r="F101" s="64">
        <f t="shared" si="88"/>
        <v>63.083333333333563</v>
      </c>
      <c r="G101" s="55">
        <f t="shared" si="63"/>
        <v>0</v>
      </c>
      <c r="H101" s="78">
        <f t="shared" si="101"/>
        <v>1</v>
      </c>
      <c r="I101" s="79">
        <f t="shared" ca="1" si="72"/>
        <v>417954.12735710113</v>
      </c>
      <c r="J101" s="79">
        <f t="shared" ca="1" si="64"/>
        <v>3568.2758282434488</v>
      </c>
      <c r="K101" s="80">
        <f t="shared" ca="1" si="65"/>
        <v>-20</v>
      </c>
      <c r="L101" s="80">
        <f t="shared" ca="1" si="73"/>
        <v>-348.29510613091765</v>
      </c>
      <c r="M101" s="80">
        <f t="shared" ca="1" si="105"/>
        <v>0</v>
      </c>
      <c r="N101" s="80">
        <f t="shared" ca="1" si="74"/>
        <v>0</v>
      </c>
      <c r="O101" s="81">
        <f t="shared" ca="1" si="66"/>
        <v>-3333.3333333333335</v>
      </c>
      <c r="P101" s="79">
        <f t="shared" ca="1" si="67"/>
        <v>417820.77474588034</v>
      </c>
      <c r="Q101" s="35"/>
      <c r="R101">
        <f t="shared" ca="1" si="75"/>
        <v>218</v>
      </c>
      <c r="S101" s="78">
        <f t="shared" ca="1" si="89"/>
        <v>73.083333333332874</v>
      </c>
      <c r="T101" s="55">
        <f t="shared" ca="1" si="76"/>
        <v>4.6837945252553581E-3</v>
      </c>
      <c r="U101" s="78">
        <f t="shared" ca="1" si="77"/>
        <v>0.71968395481197556</v>
      </c>
      <c r="V101" s="79">
        <f t="shared" ca="1" si="90"/>
        <v>245831.67747189454</v>
      </c>
      <c r="W101" s="79">
        <f t="shared" ca="1" si="68"/>
        <v>2098.7835150387759</v>
      </c>
      <c r="X101" s="80">
        <f t="shared" ca="1" si="91"/>
        <v>-14.393679096239511</v>
      </c>
      <c r="Y101" s="80">
        <f t="shared" ca="1" si="92"/>
        <v>-102.42986561328939</v>
      </c>
      <c r="Z101" s="80">
        <f t="shared" ca="1" si="78"/>
        <v>0</v>
      </c>
      <c r="AA101" s="80">
        <f t="shared" ca="1" si="93"/>
        <v>0</v>
      </c>
      <c r="AB101" s="81">
        <f t="shared" ca="1" si="69"/>
        <v>-2118.1551297108672</v>
      </c>
      <c r="AC101" s="79">
        <f t="shared" ca="1" si="70"/>
        <v>245695.48231251293</v>
      </c>
      <c r="AD101" s="35"/>
      <c r="AE101" s="55">
        <f t="shared" ca="1" si="94"/>
        <v>4.6837945252553581E-3</v>
      </c>
      <c r="AF101" s="78">
        <f t="shared" ca="1" si="95"/>
        <v>0.71968395481197556</v>
      </c>
      <c r="AG101" s="35"/>
      <c r="AH101" s="35"/>
      <c r="AK101" s="66"/>
      <c r="AL101" s="66"/>
      <c r="AM101" s="66"/>
      <c r="AN101" s="66"/>
      <c r="AR101" s="69">
        <f t="shared" si="82"/>
        <v>9</v>
      </c>
      <c r="AS101" s="70">
        <f t="shared" si="97"/>
        <v>98</v>
      </c>
      <c r="AT101" s="71">
        <f t="shared" ca="1" si="98"/>
        <v>0.47741529962315776</v>
      </c>
      <c r="AU101" s="72">
        <f t="shared" ca="1" si="83"/>
        <v>8.5374819739361119E-3</v>
      </c>
      <c r="AV101" s="73">
        <f t="shared" ca="1" si="84"/>
        <v>1.0085374819739361</v>
      </c>
      <c r="AW101" s="74">
        <f ca="1">PRODUCT(AV$4:AV101)</f>
        <v>2.0829274389740906</v>
      </c>
      <c r="AY101" s="75">
        <f t="shared" si="99"/>
        <v>98</v>
      </c>
      <c r="AZ101" s="76">
        <f t="shared" ca="1" si="108"/>
        <v>1.0090370179501076</v>
      </c>
      <c r="BA101" s="76">
        <f t="shared" ca="1" si="108"/>
        <v>1.0090370179501076</v>
      </c>
      <c r="BB101" s="76">
        <f t="shared" ca="1" si="108"/>
        <v>1.0090370179501076</v>
      </c>
      <c r="BC101" s="76">
        <f t="shared" ca="1" si="108"/>
        <v>1.0090370179501076</v>
      </c>
      <c r="BD101" s="76">
        <f t="shared" ca="1" si="108"/>
        <v>1.0090370179501076</v>
      </c>
      <c r="BE101" s="76">
        <f t="shared" ca="1" si="108"/>
        <v>1.0090370179501076</v>
      </c>
      <c r="BF101" s="76">
        <f t="shared" ca="1" si="108"/>
        <v>1.0090370179501076</v>
      </c>
      <c r="BG101" s="76">
        <f t="shared" ca="1" si="108"/>
        <v>1.0090370179501076</v>
      </c>
      <c r="BH101" s="76">
        <f t="shared" ca="1" si="108"/>
        <v>1.0090370179501076</v>
      </c>
      <c r="BI101" s="76">
        <f t="shared" ca="1" si="108"/>
        <v>1.0090370179501076</v>
      </c>
      <c r="BJ101" s="76">
        <f t="shared" ca="1" si="108"/>
        <v>1.0090370179501076</v>
      </c>
      <c r="BK101" s="76">
        <f t="shared" ca="1" si="108"/>
        <v>1.0090370179501076</v>
      </c>
      <c r="BL101" s="76">
        <f t="shared" ca="1" si="109"/>
        <v>0.11399999999999988</v>
      </c>
      <c r="BM101" s="77">
        <f t="shared" ref="BM101:BM132" ca="1" si="110">PRODUCT(AZ101:BK101)*BM100</f>
        <v>32818.919627510571</v>
      </c>
      <c r="BO101" s="70">
        <f t="shared" si="100"/>
        <v>98</v>
      </c>
      <c r="BP101" s="171">
        <f t="shared" ca="1" si="103"/>
        <v>0.1074</v>
      </c>
      <c r="BQ101" s="172">
        <f t="shared" ca="1" si="86"/>
        <v>8.5374819739361119E-3</v>
      </c>
      <c r="BR101" s="172">
        <f t="shared" ca="1" si="102"/>
        <v>0.48009353628397788</v>
      </c>
    </row>
    <row r="102" spans="5:70">
      <c r="E102">
        <f t="shared" si="107"/>
        <v>99</v>
      </c>
      <c r="F102" s="64">
        <f t="shared" si="88"/>
        <v>63.166666666666899</v>
      </c>
      <c r="G102" s="55">
        <f t="shared" si="63"/>
        <v>0</v>
      </c>
      <c r="H102" s="78">
        <f t="shared" si="101"/>
        <v>1</v>
      </c>
      <c r="I102" s="79">
        <f t="shared" ca="1" si="72"/>
        <v>417820.77474588034</v>
      </c>
      <c r="J102" s="79">
        <f t="shared" ca="1" si="64"/>
        <v>3567.1373327289739</v>
      </c>
      <c r="K102" s="80">
        <f t="shared" ca="1" si="65"/>
        <v>-20</v>
      </c>
      <c r="L102" s="80">
        <f t="shared" ca="1" si="73"/>
        <v>-348.18397895490028</v>
      </c>
      <c r="M102" s="80">
        <f t="shared" ca="1" si="105"/>
        <v>0</v>
      </c>
      <c r="N102" s="80">
        <f t="shared" ca="1" si="74"/>
        <v>0</v>
      </c>
      <c r="O102" s="81">
        <f t="shared" ca="1" si="66"/>
        <v>-3333.3333333333335</v>
      </c>
      <c r="P102" s="79">
        <f t="shared" ca="1" si="67"/>
        <v>417686.39476632106</v>
      </c>
      <c r="Q102" s="35"/>
      <c r="R102">
        <f t="shared" ca="1" si="75"/>
        <v>219</v>
      </c>
      <c r="S102" s="78">
        <f t="shared" ca="1" si="89"/>
        <v>73.166666666666202</v>
      </c>
      <c r="T102" s="55">
        <f t="shared" ca="1" si="76"/>
        <v>4.6837945252553581E-3</v>
      </c>
      <c r="U102" s="78">
        <f t="shared" ca="1" si="77"/>
        <v>0.71631310304451312</v>
      </c>
      <c r="V102" s="79">
        <f t="shared" ca="1" si="90"/>
        <v>244544.6951575776</v>
      </c>
      <c r="W102" s="79">
        <f t="shared" ca="1" si="68"/>
        <v>2087.7959267295205</v>
      </c>
      <c r="X102" s="80">
        <f t="shared" ca="1" si="91"/>
        <v>-14.326262060890262</v>
      </c>
      <c r="Y102" s="80">
        <f t="shared" ca="1" si="92"/>
        <v>-101.893622982324</v>
      </c>
      <c r="Z102" s="80">
        <f t="shared" ca="1" si="78"/>
        <v>0</v>
      </c>
      <c r="AA102" s="80">
        <f t="shared" ca="1" si="93"/>
        <v>0</v>
      </c>
      <c r="AB102" s="81">
        <f t="shared" ca="1" si="69"/>
        <v>-2108.234126310686</v>
      </c>
      <c r="AC102" s="79">
        <f t="shared" ca="1" si="70"/>
        <v>244408.03707295322</v>
      </c>
      <c r="AD102" s="35"/>
      <c r="AE102" s="55">
        <f t="shared" ca="1" si="94"/>
        <v>4.6837945252553581E-3</v>
      </c>
      <c r="AF102" s="78">
        <f t="shared" ca="1" si="95"/>
        <v>0.71631310304451312</v>
      </c>
      <c r="AG102" s="35"/>
      <c r="AH102" s="35"/>
      <c r="AK102" s="66"/>
      <c r="AL102" s="66"/>
      <c r="AM102" s="66"/>
      <c r="AN102" s="66"/>
      <c r="AR102" s="69">
        <f t="shared" si="82"/>
        <v>9</v>
      </c>
      <c r="AS102" s="70">
        <f t="shared" si="97"/>
        <v>99</v>
      </c>
      <c r="AT102" s="71">
        <f t="shared" ca="1" si="98"/>
        <v>0.47333937510854374</v>
      </c>
      <c r="AU102" s="72">
        <f t="shared" ca="1" si="83"/>
        <v>8.5374819739361119E-3</v>
      </c>
      <c r="AV102" s="73">
        <f t="shared" ca="1" si="84"/>
        <v>1.0085374819739361</v>
      </c>
      <c r="AW102" s="74">
        <f ca="1">PRODUCT(AV$4:AV102)</f>
        <v>2.1007103944373489</v>
      </c>
      <c r="AY102" s="75">
        <f t="shared" si="99"/>
        <v>99</v>
      </c>
      <c r="AZ102" s="76">
        <f t="shared" ca="1" si="108"/>
        <v>1.0090370179501076</v>
      </c>
      <c r="BA102" s="76">
        <f t="shared" ca="1" si="108"/>
        <v>1.0090370179501076</v>
      </c>
      <c r="BB102" s="76">
        <f t="shared" ca="1" si="108"/>
        <v>1.0090370179501076</v>
      </c>
      <c r="BC102" s="76">
        <f t="shared" ca="1" si="108"/>
        <v>1.0090370179501076</v>
      </c>
      <c r="BD102" s="76">
        <f t="shared" ca="1" si="108"/>
        <v>1.0090370179501076</v>
      </c>
      <c r="BE102" s="76">
        <f t="shared" ca="1" si="108"/>
        <v>1.0090370179501076</v>
      </c>
      <c r="BF102" s="76">
        <f t="shared" ca="1" si="108"/>
        <v>1.0090370179501076</v>
      </c>
      <c r="BG102" s="76">
        <f t="shared" ca="1" si="108"/>
        <v>1.0090370179501076</v>
      </c>
      <c r="BH102" s="76">
        <f t="shared" ca="1" si="108"/>
        <v>1.0090370179501076</v>
      </c>
      <c r="BI102" s="76">
        <f t="shared" ca="1" si="108"/>
        <v>1.0090370179501076</v>
      </c>
      <c r="BJ102" s="76">
        <f t="shared" ca="1" si="108"/>
        <v>1.0090370179501076</v>
      </c>
      <c r="BK102" s="76">
        <f t="shared" ca="1" si="108"/>
        <v>1.0090370179501076</v>
      </c>
      <c r="BL102" s="76">
        <f t="shared" ca="1" si="109"/>
        <v>0.11399999999999988</v>
      </c>
      <c r="BM102" s="77">
        <f t="shared" ca="1" si="110"/>
        <v>36560.276465046773</v>
      </c>
      <c r="BO102" s="70">
        <f t="shared" si="100"/>
        <v>99</v>
      </c>
      <c r="BP102" s="171">
        <f t="shared" ca="1" si="103"/>
        <v>0.1074</v>
      </c>
      <c r="BQ102" s="172">
        <f t="shared" ca="1" si="86"/>
        <v>8.5374819739361119E-3</v>
      </c>
      <c r="BR102" s="172">
        <f t="shared" ca="1" si="102"/>
        <v>0.47602944349110971</v>
      </c>
    </row>
    <row r="103" spans="5:70">
      <c r="E103">
        <f t="shared" si="107"/>
        <v>100</v>
      </c>
      <c r="F103" s="64">
        <f t="shared" si="88"/>
        <v>63.250000000000234</v>
      </c>
      <c r="G103" s="55">
        <f t="shared" si="63"/>
        <v>0</v>
      </c>
      <c r="H103" s="78">
        <f t="shared" si="101"/>
        <v>1</v>
      </c>
      <c r="I103" s="79">
        <f t="shared" ca="1" si="72"/>
        <v>417686.39476632106</v>
      </c>
      <c r="J103" s="79">
        <f t="shared" ca="1" si="64"/>
        <v>3565.990066075829</v>
      </c>
      <c r="K103" s="80">
        <f t="shared" ca="1" si="65"/>
        <v>-20</v>
      </c>
      <c r="L103" s="80">
        <f t="shared" ca="1" si="73"/>
        <v>-348.07199563860092</v>
      </c>
      <c r="M103" s="80">
        <f t="shared" ca="1" si="105"/>
        <v>0</v>
      </c>
      <c r="N103" s="80">
        <f t="shared" ca="1" si="74"/>
        <v>0</v>
      </c>
      <c r="O103" s="81">
        <f t="shared" ca="1" si="66"/>
        <v>-3333.3333333333335</v>
      </c>
      <c r="P103" s="79">
        <f t="shared" ca="1" si="67"/>
        <v>417550.97950342495</v>
      </c>
      <c r="Q103" s="35"/>
      <c r="R103">
        <f t="shared" ca="1" si="75"/>
        <v>220</v>
      </c>
      <c r="S103" s="78">
        <f t="shared" ca="1" si="89"/>
        <v>73.249999999999531</v>
      </c>
      <c r="T103" s="55">
        <f t="shared" ca="1" si="76"/>
        <v>4.6837945252553581E-3</v>
      </c>
      <c r="U103" s="78">
        <f t="shared" ca="1" si="77"/>
        <v>0.71295803965410454</v>
      </c>
      <c r="V103" s="79">
        <f t="shared" ca="1" si="90"/>
        <v>243263.28004698252</v>
      </c>
      <c r="W103" s="79">
        <f t="shared" ca="1" si="68"/>
        <v>2076.8558683216856</v>
      </c>
      <c r="X103" s="80">
        <f t="shared" ca="1" si="91"/>
        <v>-14.25916079308209</v>
      </c>
      <c r="Y103" s="80">
        <f t="shared" ca="1" si="92"/>
        <v>-101.35970001957605</v>
      </c>
      <c r="Z103" s="80">
        <f t="shared" ca="1" si="78"/>
        <v>0</v>
      </c>
      <c r="AA103" s="80">
        <f t="shared" ca="1" si="93"/>
        <v>0</v>
      </c>
      <c r="AB103" s="81">
        <f t="shared" ca="1" si="69"/>
        <v>-2098.3595908519155</v>
      </c>
      <c r="AC103" s="79">
        <f t="shared" ca="1" si="70"/>
        <v>243126.15746363963</v>
      </c>
      <c r="AD103" s="35"/>
      <c r="AE103" s="55">
        <f t="shared" ca="1" si="94"/>
        <v>4.6837945252553581E-3</v>
      </c>
      <c r="AF103" s="78">
        <f t="shared" ca="1" si="95"/>
        <v>0.71295803965410454</v>
      </c>
      <c r="AG103" s="35"/>
      <c r="AH103" s="35"/>
      <c r="AK103" s="66"/>
      <c r="AL103" s="66"/>
      <c r="AM103" s="66"/>
      <c r="AN103" s="66"/>
      <c r="AR103" s="69">
        <f t="shared" si="82"/>
        <v>9</v>
      </c>
      <c r="AS103" s="70">
        <f t="shared" si="97"/>
        <v>100</v>
      </c>
      <c r="AT103" s="71">
        <f t="shared" ca="1" si="98"/>
        <v>0.46929824872600034</v>
      </c>
      <c r="AU103" s="72">
        <f t="shared" ca="1" si="83"/>
        <v>8.5374819739361119E-3</v>
      </c>
      <c r="AV103" s="73">
        <f t="shared" ca="1" si="84"/>
        <v>1.0085374819739361</v>
      </c>
      <c r="AW103" s="74">
        <f ca="1">PRODUCT(AV$4:AV103)</f>
        <v>2.118645171562318</v>
      </c>
      <c r="AY103" s="75">
        <f t="shared" si="99"/>
        <v>100</v>
      </c>
      <c r="AZ103" s="76">
        <f t="shared" ca="1" si="108"/>
        <v>1.0090370179501076</v>
      </c>
      <c r="BA103" s="76">
        <f t="shared" ca="1" si="108"/>
        <v>1.0090370179501076</v>
      </c>
      <c r="BB103" s="76">
        <f t="shared" ca="1" si="108"/>
        <v>1.0090370179501076</v>
      </c>
      <c r="BC103" s="76">
        <f t="shared" ca="1" si="108"/>
        <v>1.0090370179501076</v>
      </c>
      <c r="BD103" s="76">
        <f t="shared" ca="1" si="108"/>
        <v>1.0090370179501076</v>
      </c>
      <c r="BE103" s="76">
        <f t="shared" ca="1" si="108"/>
        <v>1.0090370179501076</v>
      </c>
      <c r="BF103" s="76">
        <f t="shared" ca="1" si="108"/>
        <v>1.0090370179501076</v>
      </c>
      <c r="BG103" s="76">
        <f t="shared" ca="1" si="108"/>
        <v>1.0090370179501076</v>
      </c>
      <c r="BH103" s="76">
        <f t="shared" ca="1" si="108"/>
        <v>1.0090370179501076</v>
      </c>
      <c r="BI103" s="76">
        <f t="shared" ca="1" si="108"/>
        <v>1.0090370179501076</v>
      </c>
      <c r="BJ103" s="76">
        <f t="shared" ca="1" si="108"/>
        <v>1.0090370179501076</v>
      </c>
      <c r="BK103" s="76">
        <f t="shared" ca="1" si="108"/>
        <v>1.0090370179501076</v>
      </c>
      <c r="BL103" s="76">
        <f t="shared" ca="1" si="109"/>
        <v>0.11399999999999988</v>
      </c>
      <c r="BM103" s="77">
        <f t="shared" ca="1" si="110"/>
        <v>40728.147982062103</v>
      </c>
      <c r="BO103" s="70">
        <f t="shared" si="100"/>
        <v>100</v>
      </c>
      <c r="BP103" s="171">
        <f t="shared" ca="1" si="103"/>
        <v>0.1074</v>
      </c>
      <c r="BQ103" s="172">
        <f t="shared" ca="1" si="86"/>
        <v>8.5374819739361119E-3</v>
      </c>
      <c r="BR103" s="172">
        <f t="shared" ca="1" si="102"/>
        <v>0.47199975409878903</v>
      </c>
    </row>
    <row r="104" spans="5:70">
      <c r="E104">
        <f t="shared" si="107"/>
        <v>101</v>
      </c>
      <c r="F104" s="64">
        <f t="shared" si="88"/>
        <v>63.33333333333357</v>
      </c>
      <c r="G104" s="55">
        <f t="shared" si="63"/>
        <v>0</v>
      </c>
      <c r="H104" s="78">
        <f t="shared" si="101"/>
        <v>1</v>
      </c>
      <c r="I104" s="79">
        <f t="shared" ca="1" si="72"/>
        <v>417550.97950342495</v>
      </c>
      <c r="J104" s="79">
        <f t="shared" ca="1" si="64"/>
        <v>3564.8339607098574</v>
      </c>
      <c r="K104" s="80">
        <f t="shared" ca="1" si="65"/>
        <v>-20</v>
      </c>
      <c r="L104" s="80">
        <f t="shared" ca="1" si="73"/>
        <v>-347.95914958618749</v>
      </c>
      <c r="M104" s="80">
        <f t="shared" ca="1" si="105"/>
        <v>0</v>
      </c>
      <c r="N104" s="80">
        <f t="shared" ca="1" si="74"/>
        <v>0</v>
      </c>
      <c r="O104" s="81">
        <f t="shared" ca="1" si="66"/>
        <v>-3333.3333333333335</v>
      </c>
      <c r="P104" s="79">
        <f t="shared" ca="1" si="67"/>
        <v>417414.52098121529</v>
      </c>
      <c r="Q104" s="35"/>
      <c r="R104">
        <f t="shared" ca="1" si="75"/>
        <v>221</v>
      </c>
      <c r="S104" s="78">
        <f t="shared" ca="1" si="89"/>
        <v>73.33333333333286</v>
      </c>
      <c r="T104" s="55">
        <f t="shared" ca="1" si="76"/>
        <v>4.6837945252553581E-3</v>
      </c>
      <c r="U104" s="78">
        <f t="shared" ca="1" si="77"/>
        <v>0.70961869069123584</v>
      </c>
      <c r="V104" s="79">
        <f t="shared" ca="1" si="90"/>
        <v>241987.40449836507</v>
      </c>
      <c r="W104" s="79">
        <f t="shared" ca="1" si="68"/>
        <v>2065.9631038243783</v>
      </c>
      <c r="X104" s="80">
        <f t="shared" ca="1" si="91"/>
        <v>-14.192373813824716</v>
      </c>
      <c r="Y104" s="80">
        <f t="shared" ca="1" si="92"/>
        <v>-100.82808520765212</v>
      </c>
      <c r="Z104" s="80">
        <f t="shared" ca="1" si="78"/>
        <v>0</v>
      </c>
      <c r="AA104" s="80">
        <f t="shared" ca="1" si="93"/>
        <v>0</v>
      </c>
      <c r="AB104" s="81">
        <f t="shared" ca="1" si="69"/>
        <v>-2088.5313056882665</v>
      </c>
      <c r="AC104" s="79">
        <f t="shared" ca="1" si="70"/>
        <v>241849.81583747972</v>
      </c>
      <c r="AD104" s="35"/>
      <c r="AE104" s="55">
        <f t="shared" ca="1" si="94"/>
        <v>4.6837945252553581E-3</v>
      </c>
      <c r="AF104" s="78">
        <f t="shared" ca="1" si="95"/>
        <v>0.70961869069123584</v>
      </c>
      <c r="AG104" s="35"/>
      <c r="AH104" s="35"/>
      <c r="AK104" s="66"/>
      <c r="AL104" s="66"/>
      <c r="AM104" s="66"/>
      <c r="AN104" s="66"/>
      <c r="AR104" s="69">
        <f t="shared" si="82"/>
        <v>9</v>
      </c>
      <c r="AS104" s="70">
        <f t="shared" si="97"/>
        <v>101</v>
      </c>
      <c r="AT104" s="71">
        <f t="shared" ca="1" si="98"/>
        <v>0.46529162338710234</v>
      </c>
      <c r="AU104" s="72">
        <f t="shared" ca="1" si="83"/>
        <v>8.5374819739361119E-3</v>
      </c>
      <c r="AV104" s="73">
        <f t="shared" ca="1" si="84"/>
        <v>1.0085374819739361</v>
      </c>
      <c r="AW104" s="74">
        <f ca="1">PRODUCT(AV$4:AV104)</f>
        <v>2.1367330665236981</v>
      </c>
      <c r="AY104" s="75">
        <f t="shared" si="99"/>
        <v>101</v>
      </c>
      <c r="AZ104" s="76">
        <f t="shared" ca="1" si="108"/>
        <v>1.0090370179501076</v>
      </c>
      <c r="BA104" s="76">
        <f t="shared" ca="1" si="108"/>
        <v>1.0090370179501076</v>
      </c>
      <c r="BB104" s="76">
        <f t="shared" ca="1" si="108"/>
        <v>1.0090370179501076</v>
      </c>
      <c r="BC104" s="76">
        <f t="shared" ca="1" si="108"/>
        <v>1.0090370179501076</v>
      </c>
      <c r="BD104" s="76">
        <f t="shared" ca="1" si="108"/>
        <v>1.0090370179501076</v>
      </c>
      <c r="BE104" s="76">
        <f t="shared" ca="1" si="108"/>
        <v>1.0090370179501076</v>
      </c>
      <c r="BF104" s="76">
        <f t="shared" ca="1" si="108"/>
        <v>1.0090370179501076</v>
      </c>
      <c r="BG104" s="76">
        <f t="shared" ca="1" si="108"/>
        <v>1.0090370179501076</v>
      </c>
      <c r="BH104" s="76">
        <f t="shared" ca="1" si="108"/>
        <v>1.0090370179501076</v>
      </c>
      <c r="BI104" s="76">
        <f t="shared" ca="1" si="108"/>
        <v>1.0090370179501076</v>
      </c>
      <c r="BJ104" s="76">
        <f t="shared" ca="1" si="108"/>
        <v>1.0090370179501076</v>
      </c>
      <c r="BK104" s="76">
        <f t="shared" ca="1" si="108"/>
        <v>1.0090370179501076</v>
      </c>
      <c r="BL104" s="76">
        <f t="shared" ca="1" si="109"/>
        <v>0.11399999999999988</v>
      </c>
      <c r="BM104" s="77">
        <f t="shared" ca="1" si="110"/>
        <v>45371.156852017179</v>
      </c>
      <c r="BO104" s="70">
        <f t="shared" si="100"/>
        <v>101</v>
      </c>
      <c r="BP104" s="171">
        <f t="shared" ca="1" si="103"/>
        <v>0.1074</v>
      </c>
      <c r="BQ104" s="172">
        <f t="shared" ca="1" si="86"/>
        <v>8.5374819739361119E-3</v>
      </c>
      <c r="BR104" s="172">
        <f t="shared" ca="1" si="102"/>
        <v>0.46800417687499196</v>
      </c>
    </row>
    <row r="105" spans="5:70">
      <c r="E105">
        <f t="shared" si="107"/>
        <v>102</v>
      </c>
      <c r="F105" s="64">
        <f t="shared" si="88"/>
        <v>63.416666666666906</v>
      </c>
      <c r="G105" s="55">
        <f t="shared" si="63"/>
        <v>0</v>
      </c>
      <c r="H105" s="78">
        <f t="shared" si="101"/>
        <v>1</v>
      </c>
      <c r="I105" s="79">
        <f t="shared" ca="1" si="72"/>
        <v>417414.52098121529</v>
      </c>
      <c r="J105" s="79">
        <f t="shared" ca="1" si="64"/>
        <v>3563.6689485363027</v>
      </c>
      <c r="K105" s="80">
        <f t="shared" ca="1" si="65"/>
        <v>-20</v>
      </c>
      <c r="L105" s="80">
        <f t="shared" ca="1" si="73"/>
        <v>-347.84543415101274</v>
      </c>
      <c r="M105" s="80">
        <f t="shared" ca="1" si="105"/>
        <v>0</v>
      </c>
      <c r="N105" s="80">
        <f t="shared" ca="1" si="74"/>
        <v>0</v>
      </c>
      <c r="O105" s="81">
        <f t="shared" ca="1" si="66"/>
        <v>-3333.3333333333335</v>
      </c>
      <c r="P105" s="79">
        <f t="shared" ca="1" si="67"/>
        <v>417277.0111622673</v>
      </c>
      <c r="Q105" s="35"/>
      <c r="R105">
        <f t="shared" ca="1" si="75"/>
        <v>222</v>
      </c>
      <c r="S105" s="78">
        <f t="shared" ca="1" si="89"/>
        <v>73.416666666666188</v>
      </c>
      <c r="T105" s="55">
        <f t="shared" ca="1" si="76"/>
        <v>4.6837945252553581E-3</v>
      </c>
      <c r="U105" s="78">
        <f t="shared" ca="1" si="77"/>
        <v>0.70629498255275736</v>
      </c>
      <c r="V105" s="79">
        <f t="shared" ca="1" si="90"/>
        <v>240717.04099412612</v>
      </c>
      <c r="W105" s="79">
        <f t="shared" ca="1" si="68"/>
        <v>2055.1173983065919</v>
      </c>
      <c r="X105" s="80">
        <f t="shared" ca="1" si="91"/>
        <v>-14.125899651055146</v>
      </c>
      <c r="Y105" s="80">
        <f t="shared" ca="1" si="92"/>
        <v>-100.2987670808859</v>
      </c>
      <c r="Z105" s="80">
        <f t="shared" ca="1" si="78"/>
        <v>0</v>
      </c>
      <c r="AA105" s="80">
        <f t="shared" ca="1" si="93"/>
        <v>0</v>
      </c>
      <c r="AB105" s="81">
        <f t="shared" ca="1" si="69"/>
        <v>-2078.7490541928591</v>
      </c>
      <c r="AC105" s="79">
        <f t="shared" ca="1" si="70"/>
        <v>240578.9846715079</v>
      </c>
      <c r="AD105" s="35"/>
      <c r="AE105" s="55">
        <f t="shared" ca="1" si="94"/>
        <v>4.6837945252553581E-3</v>
      </c>
      <c r="AF105" s="78">
        <f t="shared" ca="1" si="95"/>
        <v>0.70629498255275736</v>
      </c>
      <c r="AG105" s="35"/>
      <c r="AH105" s="35"/>
      <c r="AK105" s="66"/>
      <c r="AL105" s="66"/>
      <c r="AM105" s="66"/>
      <c r="AN105" s="66"/>
      <c r="AR105" s="69">
        <f t="shared" si="82"/>
        <v>9</v>
      </c>
      <c r="AS105" s="70">
        <f t="shared" si="97"/>
        <v>102</v>
      </c>
      <c r="AT105" s="71">
        <f t="shared" ca="1" si="98"/>
        <v>0.46131920453981146</v>
      </c>
      <c r="AU105" s="72">
        <f t="shared" ca="1" si="83"/>
        <v>8.5374819739361119E-3</v>
      </c>
      <c r="AV105" s="73">
        <f t="shared" ca="1" si="84"/>
        <v>1.0085374819739361</v>
      </c>
      <c r="AW105" s="74">
        <f ca="1">PRODUCT(AV$4:AV105)</f>
        <v>2.1549753865622576</v>
      </c>
      <c r="AY105" s="75">
        <f t="shared" si="99"/>
        <v>102</v>
      </c>
      <c r="AZ105" s="76">
        <f t="shared" ref="AZ105:BK114" ca="1" si="111">OFFSET($AV$3,($AY105*12-12)+AZ$3,0)</f>
        <v>1.0090370179501076</v>
      </c>
      <c r="BA105" s="76">
        <f t="shared" ca="1" si="111"/>
        <v>1.0090370179501076</v>
      </c>
      <c r="BB105" s="76">
        <f t="shared" ca="1" si="111"/>
        <v>1.0090370179501076</v>
      </c>
      <c r="BC105" s="76">
        <f t="shared" ca="1" si="111"/>
        <v>1.0090370179501076</v>
      </c>
      <c r="BD105" s="76">
        <f t="shared" ca="1" si="111"/>
        <v>1.0090370179501076</v>
      </c>
      <c r="BE105" s="76">
        <f t="shared" ca="1" si="111"/>
        <v>1.0090370179501076</v>
      </c>
      <c r="BF105" s="76">
        <f t="shared" ca="1" si="111"/>
        <v>1.0090370179501076</v>
      </c>
      <c r="BG105" s="76">
        <f t="shared" ca="1" si="111"/>
        <v>1.0090370179501076</v>
      </c>
      <c r="BH105" s="76">
        <f t="shared" ca="1" si="111"/>
        <v>1.0090370179501076</v>
      </c>
      <c r="BI105" s="76">
        <f t="shared" ca="1" si="111"/>
        <v>1.0090370179501076</v>
      </c>
      <c r="BJ105" s="76">
        <f t="shared" ca="1" si="111"/>
        <v>1.0090370179501076</v>
      </c>
      <c r="BK105" s="76">
        <f t="shared" ca="1" si="111"/>
        <v>1.0090370179501076</v>
      </c>
      <c r="BL105" s="76">
        <f t="shared" ca="1" si="109"/>
        <v>0.11399999999999988</v>
      </c>
      <c r="BM105" s="77">
        <f t="shared" ca="1" si="110"/>
        <v>50543.468733147129</v>
      </c>
      <c r="BO105" s="70">
        <f t="shared" si="100"/>
        <v>102</v>
      </c>
      <c r="BP105" s="171">
        <f t="shared" ca="1" si="103"/>
        <v>0.1074</v>
      </c>
      <c r="BQ105" s="172">
        <f t="shared" ca="1" si="86"/>
        <v>8.5374819739361119E-3</v>
      </c>
      <c r="BR105" s="172">
        <f t="shared" ca="1" si="102"/>
        <v>0.46404242305303506</v>
      </c>
    </row>
    <row r="106" spans="5:70">
      <c r="E106">
        <f t="shared" si="107"/>
        <v>103</v>
      </c>
      <c r="F106" s="64">
        <f t="shared" si="88"/>
        <v>63.500000000000242</v>
      </c>
      <c r="G106" s="55">
        <f t="shared" si="63"/>
        <v>0</v>
      </c>
      <c r="H106" s="78">
        <f t="shared" si="101"/>
        <v>1</v>
      </c>
      <c r="I106" s="79">
        <f t="shared" ca="1" si="72"/>
        <v>417277.0111622673</v>
      </c>
      <c r="J106" s="79">
        <f t="shared" ca="1" si="64"/>
        <v>3562.494960935795</v>
      </c>
      <c r="K106" s="80">
        <f t="shared" ca="1" si="65"/>
        <v>-20</v>
      </c>
      <c r="L106" s="80">
        <f t="shared" ca="1" si="73"/>
        <v>-347.73084263522276</v>
      </c>
      <c r="M106" s="80">
        <f t="shared" ca="1" si="105"/>
        <v>0</v>
      </c>
      <c r="N106" s="80">
        <f t="shared" ca="1" si="74"/>
        <v>0</v>
      </c>
      <c r="O106" s="81">
        <f t="shared" ca="1" si="66"/>
        <v>-3333.3333333333335</v>
      </c>
      <c r="P106" s="79">
        <f t="shared" ca="1" si="67"/>
        <v>417138.44194723456</v>
      </c>
      <c r="Q106" s="35"/>
      <c r="R106">
        <f t="shared" ca="1" si="75"/>
        <v>223</v>
      </c>
      <c r="S106" s="78">
        <f t="shared" ca="1" si="89"/>
        <v>73.499999999999517</v>
      </c>
      <c r="T106" s="55">
        <f t="shared" ca="1" si="76"/>
        <v>4.6837945252553581E-3</v>
      </c>
      <c r="U106" s="78">
        <f t="shared" ca="1" si="77"/>
        <v>0.7029868419802614</v>
      </c>
      <c r="V106" s="79">
        <f t="shared" ca="1" si="90"/>
        <v>239452.16214021199</v>
      </c>
      <c r="W106" s="79">
        <f t="shared" ca="1" si="68"/>
        <v>2044.3185178920869</v>
      </c>
      <c r="X106" s="80">
        <f t="shared" ca="1" si="91"/>
        <v>-14.059736839605229</v>
      </c>
      <c r="Y106" s="80">
        <f t="shared" ca="1" si="92"/>
        <v>-99.771734225088338</v>
      </c>
      <c r="Z106" s="80">
        <f t="shared" ca="1" si="78"/>
        <v>0</v>
      </c>
      <c r="AA106" s="80">
        <f t="shared" ca="1" si="93"/>
        <v>0</v>
      </c>
      <c r="AB106" s="81">
        <f t="shared" ca="1" si="69"/>
        <v>-2069.0126207534508</v>
      </c>
      <c r="AC106" s="79">
        <f t="shared" ca="1" si="70"/>
        <v>239313.63656628592</v>
      </c>
      <c r="AD106" s="35"/>
      <c r="AE106" s="55">
        <f t="shared" ca="1" si="94"/>
        <v>4.6837945252553581E-3</v>
      </c>
      <c r="AF106" s="78">
        <f t="shared" ca="1" si="95"/>
        <v>0.7029868419802614</v>
      </c>
      <c r="AG106" s="35"/>
      <c r="AH106" s="35"/>
      <c r="AK106" s="66"/>
      <c r="AL106" s="66"/>
      <c r="AM106" s="66"/>
      <c r="AN106" s="66"/>
      <c r="AR106" s="69">
        <f t="shared" si="82"/>
        <v>9</v>
      </c>
      <c r="AS106" s="70">
        <f t="shared" si="97"/>
        <v>103</v>
      </c>
      <c r="AT106" s="71">
        <f t="shared" ca="1" si="98"/>
        <v>0.45738070014682225</v>
      </c>
      <c r="AU106" s="72">
        <f t="shared" ca="1" si="83"/>
        <v>8.5374819739361119E-3</v>
      </c>
      <c r="AV106" s="73">
        <f t="shared" ca="1" si="84"/>
        <v>1.0085374819739361</v>
      </c>
      <c r="AW106" s="74">
        <f ca="1">PRODUCT(AV$4:AV106)</f>
        <v>2.1733734500793087</v>
      </c>
      <c r="AY106" s="75">
        <f t="shared" si="99"/>
        <v>103</v>
      </c>
      <c r="AZ106" s="76">
        <f t="shared" ca="1" si="111"/>
        <v>1.0090370179501076</v>
      </c>
      <c r="BA106" s="76">
        <f t="shared" ca="1" si="111"/>
        <v>1.0090370179501076</v>
      </c>
      <c r="BB106" s="76">
        <f t="shared" ca="1" si="111"/>
        <v>1.0090370179501076</v>
      </c>
      <c r="BC106" s="76">
        <f t="shared" ca="1" si="111"/>
        <v>1.0090370179501076</v>
      </c>
      <c r="BD106" s="76">
        <f t="shared" ca="1" si="111"/>
        <v>1.0090370179501076</v>
      </c>
      <c r="BE106" s="76">
        <f t="shared" ca="1" si="111"/>
        <v>1.0090370179501076</v>
      </c>
      <c r="BF106" s="76">
        <f t="shared" ca="1" si="111"/>
        <v>1.0090370179501076</v>
      </c>
      <c r="BG106" s="76">
        <f t="shared" ca="1" si="111"/>
        <v>1.0090370179501076</v>
      </c>
      <c r="BH106" s="76">
        <f t="shared" ca="1" si="111"/>
        <v>1.0090370179501076</v>
      </c>
      <c r="BI106" s="76">
        <f t="shared" ca="1" si="111"/>
        <v>1.0090370179501076</v>
      </c>
      <c r="BJ106" s="76">
        <f t="shared" ca="1" si="111"/>
        <v>1.0090370179501076</v>
      </c>
      <c r="BK106" s="76">
        <f t="shared" ca="1" si="111"/>
        <v>1.0090370179501076</v>
      </c>
      <c r="BL106" s="76">
        <f t="shared" ca="1" si="109"/>
        <v>0.11399999999999988</v>
      </c>
      <c r="BM106" s="77">
        <f t="shared" ca="1" si="110"/>
        <v>56305.424168725898</v>
      </c>
      <c r="BO106" s="70">
        <f t="shared" si="100"/>
        <v>103</v>
      </c>
      <c r="BP106" s="171">
        <f t="shared" ca="1" si="103"/>
        <v>0.1074</v>
      </c>
      <c r="BQ106" s="172">
        <f t="shared" ca="1" si="86"/>
        <v>8.5374819739361119E-3</v>
      </c>
      <c r="BR106" s="172">
        <f t="shared" ca="1" si="102"/>
        <v>0.46011420631070549</v>
      </c>
    </row>
    <row r="107" spans="5:70">
      <c r="E107">
        <f t="shared" si="107"/>
        <v>104</v>
      </c>
      <c r="F107" s="64">
        <f t="shared" si="88"/>
        <v>63.583333333333577</v>
      </c>
      <c r="G107" s="55">
        <f t="shared" si="63"/>
        <v>0</v>
      </c>
      <c r="H107" s="78">
        <f t="shared" si="101"/>
        <v>1</v>
      </c>
      <c r="I107" s="79">
        <f t="shared" ca="1" si="72"/>
        <v>417138.44194723456</v>
      </c>
      <c r="J107" s="79">
        <f t="shared" ca="1" si="64"/>
        <v>3561.3119287603104</v>
      </c>
      <c r="K107" s="80">
        <f t="shared" ca="1" si="65"/>
        <v>-20</v>
      </c>
      <c r="L107" s="80">
        <f t="shared" ca="1" si="73"/>
        <v>-347.61536828936215</v>
      </c>
      <c r="M107" s="80">
        <f t="shared" ca="1" si="105"/>
        <v>0</v>
      </c>
      <c r="N107" s="80">
        <f t="shared" ca="1" si="74"/>
        <v>0</v>
      </c>
      <c r="O107" s="81">
        <f t="shared" ca="1" si="66"/>
        <v>-3333.3333333333335</v>
      </c>
      <c r="P107" s="79">
        <f t="shared" ca="1" si="67"/>
        <v>416998.80517437222</v>
      </c>
      <c r="Q107" s="35"/>
      <c r="R107">
        <f t="shared" ca="1" si="75"/>
        <v>224</v>
      </c>
      <c r="S107" s="78">
        <f t="shared" ca="1" si="89"/>
        <v>73.583333333332845</v>
      </c>
      <c r="T107" s="55">
        <f t="shared" ca="1" si="76"/>
        <v>5.1085345568211427E-3</v>
      </c>
      <c r="U107" s="78">
        <f t="shared" ca="1" si="77"/>
        <v>0.69939560940501466</v>
      </c>
      <c r="V107" s="79">
        <f t="shared" ca="1" si="90"/>
        <v>238091.09458396852</v>
      </c>
      <c r="W107" s="79">
        <f t="shared" ca="1" si="68"/>
        <v>2032.698428165349</v>
      </c>
      <c r="X107" s="80">
        <f t="shared" ca="1" si="91"/>
        <v>-13.987912188100292</v>
      </c>
      <c r="Y107" s="80">
        <f t="shared" ca="1" si="92"/>
        <v>-99.204622743320215</v>
      </c>
      <c r="Z107" s="80">
        <f t="shared" ca="1" si="78"/>
        <v>0</v>
      </c>
      <c r="AA107" s="80">
        <f t="shared" ca="1" si="93"/>
        <v>0</v>
      </c>
      <c r="AB107" s="81">
        <f t="shared" ca="1" si="69"/>
        <v>-2058.4429982818324</v>
      </c>
      <c r="AC107" s="79">
        <f t="shared" ca="1" si="70"/>
        <v>237952.15747892059</v>
      </c>
      <c r="AD107" s="35"/>
      <c r="AE107" s="55">
        <f t="shared" ca="1" si="94"/>
        <v>5.1085345568211427E-3</v>
      </c>
      <c r="AF107" s="78">
        <f t="shared" ca="1" si="95"/>
        <v>0.69939560940501466</v>
      </c>
      <c r="AG107" s="35"/>
      <c r="AH107" s="35"/>
      <c r="AK107" s="66"/>
      <c r="AL107" s="66"/>
      <c r="AM107" s="66"/>
      <c r="AN107" s="66"/>
      <c r="AR107" s="69">
        <f t="shared" si="82"/>
        <v>9</v>
      </c>
      <c r="AS107" s="70">
        <f t="shared" si="97"/>
        <v>104</v>
      </c>
      <c r="AT107" s="71">
        <f t="shared" ca="1" si="98"/>
        <v>0.45347582066409248</v>
      </c>
      <c r="AU107" s="72">
        <f t="shared" ca="1" si="83"/>
        <v>8.5374819739361119E-3</v>
      </c>
      <c r="AV107" s="73">
        <f t="shared" ca="1" si="84"/>
        <v>1.0085374819739361</v>
      </c>
      <c r="AW107" s="74">
        <f ca="1">PRODUCT(AV$4:AV107)</f>
        <v>2.1919285867319922</v>
      </c>
      <c r="AY107" s="75">
        <f t="shared" si="99"/>
        <v>104</v>
      </c>
      <c r="AZ107" s="76">
        <f t="shared" ca="1" si="111"/>
        <v>1.0090370179501076</v>
      </c>
      <c r="BA107" s="76">
        <f t="shared" ca="1" si="111"/>
        <v>1.0090370179501076</v>
      </c>
      <c r="BB107" s="76">
        <f t="shared" ca="1" si="111"/>
        <v>1.0090370179501076</v>
      </c>
      <c r="BC107" s="76">
        <f t="shared" ca="1" si="111"/>
        <v>1.0090370179501076</v>
      </c>
      <c r="BD107" s="76">
        <f t="shared" ca="1" si="111"/>
        <v>1.0090370179501076</v>
      </c>
      <c r="BE107" s="76">
        <f t="shared" ca="1" si="111"/>
        <v>1.0090370179501076</v>
      </c>
      <c r="BF107" s="76">
        <f t="shared" ca="1" si="111"/>
        <v>1.0090370179501076</v>
      </c>
      <c r="BG107" s="76">
        <f t="shared" ca="1" si="111"/>
        <v>1.0090370179501076</v>
      </c>
      <c r="BH107" s="76">
        <f t="shared" ca="1" si="111"/>
        <v>1.0090370179501076</v>
      </c>
      <c r="BI107" s="76">
        <f t="shared" ca="1" si="111"/>
        <v>1.0090370179501076</v>
      </c>
      <c r="BJ107" s="76">
        <f t="shared" ca="1" si="111"/>
        <v>1.0090370179501076</v>
      </c>
      <c r="BK107" s="76">
        <f t="shared" ca="1" si="111"/>
        <v>1.0090370179501076</v>
      </c>
      <c r="BL107" s="76">
        <f t="shared" ca="1" si="109"/>
        <v>0.11399999999999988</v>
      </c>
      <c r="BM107" s="77">
        <f t="shared" ca="1" si="110"/>
        <v>62724.242523960645</v>
      </c>
      <c r="BO107" s="70">
        <f t="shared" si="100"/>
        <v>104</v>
      </c>
      <c r="BP107" s="171">
        <f t="shared" ca="1" si="103"/>
        <v>0.1074</v>
      </c>
      <c r="BQ107" s="172">
        <f t="shared" ca="1" si="86"/>
        <v>8.5374819739361119E-3</v>
      </c>
      <c r="BR107" s="172">
        <f t="shared" ca="1" si="102"/>
        <v>0.45621924274956827</v>
      </c>
    </row>
    <row r="108" spans="5:70">
      <c r="E108">
        <f t="shared" si="107"/>
        <v>105</v>
      </c>
      <c r="F108" s="64">
        <f t="shared" si="88"/>
        <v>63.666666666666913</v>
      </c>
      <c r="G108" s="55">
        <f t="shared" si="63"/>
        <v>0</v>
      </c>
      <c r="H108" s="78">
        <f t="shared" si="101"/>
        <v>1</v>
      </c>
      <c r="I108" s="79">
        <f t="shared" ca="1" si="72"/>
        <v>416998.80517437222</v>
      </c>
      <c r="J108" s="79">
        <f t="shared" ca="1" si="64"/>
        <v>3560.1197823290995</v>
      </c>
      <c r="K108" s="80">
        <f t="shared" ca="1" si="65"/>
        <v>-20</v>
      </c>
      <c r="L108" s="80">
        <f t="shared" ca="1" si="73"/>
        <v>-347.49900431197688</v>
      </c>
      <c r="M108" s="80">
        <f t="shared" ca="1" si="105"/>
        <v>0</v>
      </c>
      <c r="N108" s="80">
        <f t="shared" ca="1" si="74"/>
        <v>0</v>
      </c>
      <c r="O108" s="81">
        <f t="shared" ca="1" si="66"/>
        <v>-3333.3333333333335</v>
      </c>
      <c r="P108" s="79">
        <f t="shared" ca="1" si="67"/>
        <v>416858.092619056</v>
      </c>
      <c r="Q108" s="35"/>
      <c r="R108">
        <f t="shared" ca="1" si="75"/>
        <v>225</v>
      </c>
      <c r="S108" s="78">
        <f t="shared" ca="1" si="89"/>
        <v>73.666666666666174</v>
      </c>
      <c r="T108" s="55">
        <f t="shared" ca="1" si="76"/>
        <v>5.1085345568211427E-3</v>
      </c>
      <c r="U108" s="78">
        <f t="shared" ca="1" si="77"/>
        <v>0.69582272276548018</v>
      </c>
      <c r="V108" s="79">
        <f t="shared" ca="1" si="90"/>
        <v>236736.57065956938</v>
      </c>
      <c r="W108" s="79">
        <f t="shared" ca="1" si="68"/>
        <v>2021.1342045775261</v>
      </c>
      <c r="X108" s="80">
        <f t="shared" ca="1" si="91"/>
        <v>-13.916454455309603</v>
      </c>
      <c r="Y108" s="80">
        <f t="shared" ca="1" si="92"/>
        <v>-98.640237774820577</v>
      </c>
      <c r="Z108" s="80">
        <f t="shared" ca="1" si="78"/>
        <v>0</v>
      </c>
      <c r="AA108" s="80">
        <f t="shared" ca="1" si="93"/>
        <v>0</v>
      </c>
      <c r="AB108" s="81">
        <f t="shared" ca="1" si="69"/>
        <v>-2047.9273710918635</v>
      </c>
      <c r="AC108" s="79">
        <f t="shared" ca="1" si="70"/>
        <v>236597.22080082493</v>
      </c>
      <c r="AD108" s="35"/>
      <c r="AE108" s="55">
        <f t="shared" ca="1" si="94"/>
        <v>5.1085345568211427E-3</v>
      </c>
      <c r="AF108" s="78">
        <f t="shared" ca="1" si="95"/>
        <v>0.69582272276548018</v>
      </c>
      <c r="AG108" s="35"/>
      <c r="AH108" s="35"/>
      <c r="AK108" s="66"/>
      <c r="AL108" s="66"/>
      <c r="AM108" s="66"/>
      <c r="AN108" s="66"/>
      <c r="AR108" s="69">
        <f t="shared" si="82"/>
        <v>9</v>
      </c>
      <c r="AS108" s="70">
        <f t="shared" si="97"/>
        <v>105</v>
      </c>
      <c r="AT108" s="71">
        <f t="shared" ca="1" si="98"/>
        <v>0.44960427901955691</v>
      </c>
      <c r="AU108" s="72">
        <f t="shared" ca="1" si="83"/>
        <v>8.5374819739361119E-3</v>
      </c>
      <c r="AV108" s="73">
        <f t="shared" ca="1" si="84"/>
        <v>1.0085374819739361</v>
      </c>
      <c r="AW108" s="74">
        <f ca="1">PRODUCT(AV$4:AV108)</f>
        <v>2.2106421375293719</v>
      </c>
      <c r="AY108" s="75">
        <f t="shared" si="99"/>
        <v>105</v>
      </c>
      <c r="AZ108" s="76">
        <f t="shared" ca="1" si="111"/>
        <v>1.0090370179501076</v>
      </c>
      <c r="BA108" s="76">
        <f t="shared" ca="1" si="111"/>
        <v>1.0090370179501076</v>
      </c>
      <c r="BB108" s="76">
        <f t="shared" ca="1" si="111"/>
        <v>1.0090370179501076</v>
      </c>
      <c r="BC108" s="76">
        <f t="shared" ca="1" si="111"/>
        <v>1.0090370179501076</v>
      </c>
      <c r="BD108" s="76">
        <f t="shared" ca="1" si="111"/>
        <v>1.0090370179501076</v>
      </c>
      <c r="BE108" s="76">
        <f t="shared" ca="1" si="111"/>
        <v>1.0090370179501076</v>
      </c>
      <c r="BF108" s="76">
        <f t="shared" ca="1" si="111"/>
        <v>1.0090370179501076</v>
      </c>
      <c r="BG108" s="76">
        <f t="shared" ca="1" si="111"/>
        <v>1.0090370179501076</v>
      </c>
      <c r="BH108" s="76">
        <f t="shared" ca="1" si="111"/>
        <v>1.0090370179501076</v>
      </c>
      <c r="BI108" s="76">
        <f t="shared" ca="1" si="111"/>
        <v>1.0090370179501076</v>
      </c>
      <c r="BJ108" s="76">
        <f t="shared" ca="1" si="111"/>
        <v>1.0090370179501076</v>
      </c>
      <c r="BK108" s="76">
        <f t="shared" ca="1" si="111"/>
        <v>1.0090370179501076</v>
      </c>
      <c r="BL108" s="76">
        <f t="shared" ca="1" si="109"/>
        <v>0.11399999999999988</v>
      </c>
      <c r="BM108" s="77">
        <f t="shared" ca="1" si="110"/>
        <v>69874.806171692151</v>
      </c>
      <c r="BO108" s="70">
        <f t="shared" si="100"/>
        <v>105</v>
      </c>
      <c r="BP108" s="171">
        <f t="shared" ca="1" si="103"/>
        <v>0.1074</v>
      </c>
      <c r="BQ108" s="172">
        <f t="shared" ca="1" si="86"/>
        <v>8.5374819739361119E-3</v>
      </c>
      <c r="BR108" s="172">
        <f t="shared" ca="1" si="102"/>
        <v>0.45235725087444839</v>
      </c>
    </row>
    <row r="109" spans="5:70">
      <c r="E109">
        <f t="shared" si="107"/>
        <v>106</v>
      </c>
      <c r="F109" s="64">
        <f t="shared" si="88"/>
        <v>63.750000000000249</v>
      </c>
      <c r="G109" s="55">
        <f t="shared" si="63"/>
        <v>0</v>
      </c>
      <c r="H109" s="78">
        <f t="shared" si="101"/>
        <v>1</v>
      </c>
      <c r="I109" s="79">
        <f t="shared" ca="1" si="72"/>
        <v>416858.092619056</v>
      </c>
      <c r="J109" s="79">
        <f t="shared" ca="1" si="64"/>
        <v>3558.9184514245808</v>
      </c>
      <c r="K109" s="80">
        <f t="shared" ca="1" si="65"/>
        <v>-20</v>
      </c>
      <c r="L109" s="80">
        <f t="shared" ca="1" si="73"/>
        <v>-347.38174384921336</v>
      </c>
      <c r="M109" s="80">
        <f t="shared" ca="1" si="105"/>
        <v>0</v>
      </c>
      <c r="N109" s="80">
        <f t="shared" ca="1" si="74"/>
        <v>0</v>
      </c>
      <c r="O109" s="81">
        <f t="shared" ca="1" si="66"/>
        <v>-3333.3333333333335</v>
      </c>
      <c r="P109" s="79">
        <f t="shared" ca="1" si="67"/>
        <v>416716.29599329806</v>
      </c>
      <c r="Q109" s="35"/>
      <c r="R109">
        <f t="shared" ca="1" si="75"/>
        <v>226</v>
      </c>
      <c r="S109" s="78">
        <f t="shared" ca="1" si="89"/>
        <v>73.749999999999503</v>
      </c>
      <c r="T109" s="55">
        <f t="shared" ca="1" si="76"/>
        <v>5.1085345568211427E-3</v>
      </c>
      <c r="U109" s="78">
        <f t="shared" ca="1" si="77"/>
        <v>0.69226808834081133</v>
      </c>
      <c r="V109" s="79">
        <f t="shared" ca="1" si="90"/>
        <v>235388.55572231609</v>
      </c>
      <c r="W109" s="79">
        <f t="shared" ca="1" si="68"/>
        <v>2009.6255513501296</v>
      </c>
      <c r="X109" s="80">
        <f t="shared" ca="1" si="91"/>
        <v>-13.845361766816227</v>
      </c>
      <c r="Y109" s="80">
        <f t="shared" ca="1" si="92"/>
        <v>-98.078564884298373</v>
      </c>
      <c r="Z109" s="80">
        <f t="shared" ca="1" si="78"/>
        <v>0</v>
      </c>
      <c r="AA109" s="80">
        <f t="shared" ca="1" si="93"/>
        <v>0</v>
      </c>
      <c r="AB109" s="81">
        <f t="shared" ca="1" si="69"/>
        <v>-2037.4654633467808</v>
      </c>
      <c r="AC109" s="79">
        <f t="shared" ca="1" si="70"/>
        <v>235248.79188366834</v>
      </c>
      <c r="AD109" s="35"/>
      <c r="AE109" s="55">
        <f t="shared" ca="1" si="94"/>
        <v>5.1085345568211427E-3</v>
      </c>
      <c r="AF109" s="78">
        <f t="shared" ca="1" si="95"/>
        <v>0.69226808834081133</v>
      </c>
      <c r="AG109" s="35"/>
      <c r="AH109" s="35"/>
      <c r="AK109" s="66"/>
      <c r="AL109" s="66"/>
      <c r="AM109" s="66"/>
      <c r="AN109" s="66"/>
      <c r="AR109" s="69">
        <f t="shared" si="82"/>
        <v>9</v>
      </c>
      <c r="AS109" s="70">
        <f t="shared" si="97"/>
        <v>106</v>
      </c>
      <c r="AT109" s="71">
        <f t="shared" ca="1" si="98"/>
        <v>0.44576579059202293</v>
      </c>
      <c r="AU109" s="72">
        <f t="shared" ca="1" si="83"/>
        <v>8.5374819739361119E-3</v>
      </c>
      <c r="AV109" s="73">
        <f t="shared" ca="1" si="84"/>
        <v>1.0085374819739361</v>
      </c>
      <c r="AW109" s="74">
        <f ca="1">PRODUCT(AV$4:AV109)</f>
        <v>2.2295154549293525</v>
      </c>
      <c r="AY109" s="75">
        <f t="shared" si="99"/>
        <v>106</v>
      </c>
      <c r="AZ109" s="76">
        <f t="shared" ca="1" si="111"/>
        <v>1.0090370179501076</v>
      </c>
      <c r="BA109" s="76">
        <f t="shared" ca="1" si="111"/>
        <v>1.0090370179501076</v>
      </c>
      <c r="BB109" s="76">
        <f t="shared" ca="1" si="111"/>
        <v>1.0090370179501076</v>
      </c>
      <c r="BC109" s="76">
        <f t="shared" ca="1" si="111"/>
        <v>1.0090370179501076</v>
      </c>
      <c r="BD109" s="76">
        <f t="shared" ca="1" si="111"/>
        <v>1.0090370179501076</v>
      </c>
      <c r="BE109" s="76">
        <f t="shared" ca="1" si="111"/>
        <v>1.0090370179501076</v>
      </c>
      <c r="BF109" s="76">
        <f t="shared" ca="1" si="111"/>
        <v>1.0090370179501076</v>
      </c>
      <c r="BG109" s="76">
        <f t="shared" ca="1" si="111"/>
        <v>1.0090370179501076</v>
      </c>
      <c r="BH109" s="76">
        <f t="shared" ca="1" si="111"/>
        <v>1.0090370179501076</v>
      </c>
      <c r="BI109" s="76">
        <f t="shared" ca="1" si="111"/>
        <v>1.0090370179501076</v>
      </c>
      <c r="BJ109" s="76">
        <f t="shared" ca="1" si="111"/>
        <v>1.0090370179501076</v>
      </c>
      <c r="BK109" s="76">
        <f t="shared" ca="1" si="111"/>
        <v>1.0090370179501076</v>
      </c>
      <c r="BL109" s="76">
        <f t="shared" ca="1" si="109"/>
        <v>0.11399999999999988</v>
      </c>
      <c r="BM109" s="77">
        <f t="shared" ca="1" si="110"/>
        <v>77840.534075265052</v>
      </c>
      <c r="BO109" s="70">
        <f t="shared" si="100"/>
        <v>106</v>
      </c>
      <c r="BP109" s="171">
        <f t="shared" ca="1" si="103"/>
        <v>0.1074</v>
      </c>
      <c r="BQ109" s="172">
        <f t="shared" ca="1" si="86"/>
        <v>8.5374819739361119E-3</v>
      </c>
      <c r="BR109" s="172">
        <f t="shared" ca="1" si="102"/>
        <v>0.44852795157308667</v>
      </c>
    </row>
    <row r="110" spans="5:70">
      <c r="E110">
        <f t="shared" si="107"/>
        <v>107</v>
      </c>
      <c r="F110" s="64">
        <f t="shared" si="88"/>
        <v>63.833333333333584</v>
      </c>
      <c r="G110" s="55">
        <f t="shared" si="63"/>
        <v>0</v>
      </c>
      <c r="H110" s="78">
        <f t="shared" si="101"/>
        <v>1</v>
      </c>
      <c r="I110" s="79">
        <f t="shared" ca="1" si="72"/>
        <v>416716.29599329806</v>
      </c>
      <c r="J110" s="79">
        <f t="shared" ca="1" si="64"/>
        <v>3557.7078652882074</v>
      </c>
      <c r="K110" s="80">
        <f t="shared" ca="1" si="65"/>
        <v>-20</v>
      </c>
      <c r="L110" s="80">
        <f t="shared" ca="1" si="73"/>
        <v>-347.26357999441507</v>
      </c>
      <c r="M110" s="80">
        <f t="shared" ca="1" si="105"/>
        <v>0</v>
      </c>
      <c r="N110" s="80">
        <f t="shared" ca="1" si="74"/>
        <v>0</v>
      </c>
      <c r="O110" s="81">
        <f t="shared" ca="1" si="66"/>
        <v>-3333.3333333333335</v>
      </c>
      <c r="P110" s="79">
        <f t="shared" ca="1" si="67"/>
        <v>416573.4069452585</v>
      </c>
      <c r="Q110" s="35"/>
      <c r="R110">
        <f t="shared" ca="1" si="75"/>
        <v>227</v>
      </c>
      <c r="S110" s="78">
        <f t="shared" ca="1" si="89"/>
        <v>73.833333333332831</v>
      </c>
      <c r="T110" s="55">
        <f t="shared" ca="1" si="76"/>
        <v>5.1085345568211427E-3</v>
      </c>
      <c r="U110" s="78">
        <f t="shared" ca="1" si="77"/>
        <v>0.68873161288893781</v>
      </c>
      <c r="V110" s="79">
        <f t="shared" ca="1" si="90"/>
        <v>234047.01530088019</v>
      </c>
      <c r="W110" s="79">
        <f t="shared" ca="1" si="68"/>
        <v>1998.1721741848139</v>
      </c>
      <c r="X110" s="80">
        <f t="shared" ca="1" si="91"/>
        <v>-13.774632257778755</v>
      </c>
      <c r="Y110" s="80">
        <f t="shared" ca="1" si="92"/>
        <v>-97.519589708700082</v>
      </c>
      <c r="Z110" s="80">
        <f t="shared" ca="1" si="78"/>
        <v>0</v>
      </c>
      <c r="AA110" s="80">
        <f t="shared" ca="1" si="93"/>
        <v>0</v>
      </c>
      <c r="AB110" s="81">
        <f t="shared" ca="1" si="69"/>
        <v>-2027.0570006189444</v>
      </c>
      <c r="AC110" s="79">
        <f t="shared" ca="1" si="70"/>
        <v>233906.83625247955</v>
      </c>
      <c r="AD110" s="35"/>
      <c r="AE110" s="55">
        <f t="shared" ca="1" si="94"/>
        <v>5.1085345568211427E-3</v>
      </c>
      <c r="AF110" s="78">
        <f t="shared" ca="1" si="95"/>
        <v>0.68873161288893781</v>
      </c>
      <c r="AG110" s="35"/>
      <c r="AH110" s="35"/>
      <c r="AK110" s="66"/>
      <c r="AL110" s="66"/>
      <c r="AM110" s="66"/>
      <c r="AN110" s="66"/>
      <c r="AR110" s="69">
        <f t="shared" si="82"/>
        <v>9</v>
      </c>
      <c r="AS110" s="70">
        <f t="shared" si="97"/>
        <v>107</v>
      </c>
      <c r="AT110" s="71">
        <f t="shared" ca="1" si="98"/>
        <v>0.44196007319024616</v>
      </c>
      <c r="AU110" s="72">
        <f t="shared" ca="1" si="83"/>
        <v>8.5374819739361119E-3</v>
      </c>
      <c r="AV110" s="73">
        <f t="shared" ca="1" si="84"/>
        <v>1.0085374819739361</v>
      </c>
      <c r="AW110" s="74">
        <f ca="1">PRODUCT(AV$4:AV110)</f>
        <v>2.248549902936424</v>
      </c>
      <c r="AY110" s="75">
        <f t="shared" si="99"/>
        <v>107</v>
      </c>
      <c r="AZ110" s="76">
        <f t="shared" ca="1" si="111"/>
        <v>1.0090370179501076</v>
      </c>
      <c r="BA110" s="76">
        <f t="shared" ca="1" si="111"/>
        <v>1.0090370179501076</v>
      </c>
      <c r="BB110" s="76">
        <f t="shared" ca="1" si="111"/>
        <v>1.0090370179501076</v>
      </c>
      <c r="BC110" s="76">
        <f t="shared" ca="1" si="111"/>
        <v>1.0090370179501076</v>
      </c>
      <c r="BD110" s="76">
        <f t="shared" ca="1" si="111"/>
        <v>1.0090370179501076</v>
      </c>
      <c r="BE110" s="76">
        <f t="shared" ca="1" si="111"/>
        <v>1.0090370179501076</v>
      </c>
      <c r="BF110" s="76">
        <f t="shared" ca="1" si="111"/>
        <v>1.0090370179501076</v>
      </c>
      <c r="BG110" s="76">
        <f t="shared" ca="1" si="111"/>
        <v>1.0090370179501076</v>
      </c>
      <c r="BH110" s="76">
        <f t="shared" ca="1" si="111"/>
        <v>1.0090370179501076</v>
      </c>
      <c r="BI110" s="76">
        <f t="shared" ca="1" si="111"/>
        <v>1.0090370179501076</v>
      </c>
      <c r="BJ110" s="76">
        <f t="shared" ca="1" si="111"/>
        <v>1.0090370179501076</v>
      </c>
      <c r="BK110" s="76">
        <f t="shared" ca="1" si="111"/>
        <v>1.0090370179501076</v>
      </c>
      <c r="BL110" s="76">
        <f t="shared" ca="1" si="109"/>
        <v>0.11399999999999988</v>
      </c>
      <c r="BM110" s="77">
        <f t="shared" ca="1" si="110"/>
        <v>86714.354959845252</v>
      </c>
      <c r="BO110" s="70">
        <f t="shared" si="100"/>
        <v>107</v>
      </c>
      <c r="BP110" s="171">
        <f t="shared" ca="1" si="103"/>
        <v>0.1074</v>
      </c>
      <c r="BQ110" s="172">
        <f t="shared" ca="1" si="86"/>
        <v>8.5374819739361119E-3</v>
      </c>
      <c r="BR110" s="172">
        <f t="shared" ca="1" si="102"/>
        <v>0.44473106809596796</v>
      </c>
    </row>
    <row r="111" spans="5:70">
      <c r="E111">
        <f t="shared" si="107"/>
        <v>108</v>
      </c>
      <c r="F111" s="64">
        <f t="shared" si="88"/>
        <v>63.91666666666692</v>
      </c>
      <c r="G111" s="55">
        <f t="shared" si="63"/>
        <v>0</v>
      </c>
      <c r="H111" s="78">
        <f t="shared" si="101"/>
        <v>1</v>
      </c>
      <c r="I111" s="79">
        <f t="shared" ca="1" si="72"/>
        <v>416573.4069452585</v>
      </c>
      <c r="J111" s="79">
        <f t="shared" ca="1" si="64"/>
        <v>3556.4879526162968</v>
      </c>
      <c r="K111" s="80">
        <f t="shared" ca="1" si="65"/>
        <v>-20</v>
      </c>
      <c r="L111" s="80">
        <f t="shared" ca="1" si="73"/>
        <v>-347.14450578771545</v>
      </c>
      <c r="M111" s="80">
        <f t="shared" ca="1" si="105"/>
        <v>0</v>
      </c>
      <c r="N111" s="80">
        <f t="shared" ca="1" si="74"/>
        <v>0</v>
      </c>
      <c r="O111" s="81">
        <f t="shared" ca="1" si="66"/>
        <v>-3333.3333333333335</v>
      </c>
      <c r="P111" s="79">
        <f t="shared" ca="1" si="67"/>
        <v>416429.41705875378</v>
      </c>
      <c r="Q111" s="35"/>
      <c r="R111">
        <f t="shared" ca="1" si="75"/>
        <v>228</v>
      </c>
      <c r="S111" s="78">
        <f t="shared" ca="1" si="89"/>
        <v>73.91666666666616</v>
      </c>
      <c r="T111" s="55">
        <f t="shared" ca="1" si="76"/>
        <v>5.1085345568211427E-3</v>
      </c>
      <c r="U111" s="78">
        <f t="shared" ca="1" si="77"/>
        <v>0.68521320364411953</v>
      </c>
      <c r="V111" s="79">
        <f t="shared" ca="1" si="90"/>
        <v>232711.91509640706</v>
      </c>
      <c r="W111" s="79">
        <f t="shared" ca="1" si="68"/>
        <v>1986.7737802557263</v>
      </c>
      <c r="X111" s="80">
        <f t="shared" ca="1" si="91"/>
        <v>-13.70426407288239</v>
      </c>
      <c r="Y111" s="80">
        <f t="shared" ca="1" si="92"/>
        <v>-96.963297956836286</v>
      </c>
      <c r="Z111" s="80">
        <f t="shared" ca="1" si="78"/>
        <v>0</v>
      </c>
      <c r="AA111" s="80">
        <f t="shared" ca="1" si="93"/>
        <v>0</v>
      </c>
      <c r="AB111" s="81">
        <f t="shared" ca="1" si="69"/>
        <v>-2016.7017098826361</v>
      </c>
      <c r="AC111" s="79">
        <f t="shared" ca="1" si="70"/>
        <v>232571.31960475043</v>
      </c>
      <c r="AD111" s="35"/>
      <c r="AE111" s="55">
        <f t="shared" ca="1" si="94"/>
        <v>5.1085345568211427E-3</v>
      </c>
      <c r="AF111" s="78">
        <f t="shared" ca="1" si="95"/>
        <v>0.68521320364411953</v>
      </c>
      <c r="AG111" s="35"/>
      <c r="AH111" s="35"/>
      <c r="AK111" s="66"/>
      <c r="AL111" s="66"/>
      <c r="AM111" s="66"/>
      <c r="AN111" s="66"/>
      <c r="AR111" s="69">
        <f t="shared" si="82"/>
        <v>9</v>
      </c>
      <c r="AS111" s="70">
        <f t="shared" si="97"/>
        <v>108</v>
      </c>
      <c r="AT111" s="71">
        <f t="shared" ca="1" si="98"/>
        <v>0.43818684703218497</v>
      </c>
      <c r="AU111" s="72">
        <f t="shared" ca="1" si="83"/>
        <v>8.5374819739361119E-3</v>
      </c>
      <c r="AV111" s="73">
        <f t="shared" ca="1" si="84"/>
        <v>1.0085374819739361</v>
      </c>
      <c r="AW111" s="74">
        <f ca="1">PRODUCT(AV$4:AV111)</f>
        <v>2.2677468572002395</v>
      </c>
      <c r="AY111" s="75">
        <f t="shared" si="99"/>
        <v>108</v>
      </c>
      <c r="AZ111" s="76">
        <f t="shared" ca="1" si="111"/>
        <v>1.0090370179501076</v>
      </c>
      <c r="BA111" s="76">
        <f t="shared" ca="1" si="111"/>
        <v>1.0090370179501076</v>
      </c>
      <c r="BB111" s="76">
        <f t="shared" ca="1" si="111"/>
        <v>1.0090370179501076</v>
      </c>
      <c r="BC111" s="76">
        <f t="shared" ca="1" si="111"/>
        <v>1.0090370179501076</v>
      </c>
      <c r="BD111" s="76">
        <f t="shared" ca="1" si="111"/>
        <v>1.0090370179501076</v>
      </c>
      <c r="BE111" s="76">
        <f t="shared" ca="1" si="111"/>
        <v>1.0090370179501076</v>
      </c>
      <c r="BF111" s="76">
        <f t="shared" ca="1" si="111"/>
        <v>1.0090370179501076</v>
      </c>
      <c r="BG111" s="76">
        <f t="shared" ca="1" si="111"/>
        <v>1.0090370179501076</v>
      </c>
      <c r="BH111" s="76">
        <f t="shared" ca="1" si="111"/>
        <v>1.0090370179501076</v>
      </c>
      <c r="BI111" s="76">
        <f t="shared" ca="1" si="111"/>
        <v>1.0090370179501076</v>
      </c>
      <c r="BJ111" s="76">
        <f t="shared" ca="1" si="111"/>
        <v>1.0090370179501076</v>
      </c>
      <c r="BK111" s="76">
        <f t="shared" ca="1" si="111"/>
        <v>1.0090370179501076</v>
      </c>
      <c r="BL111" s="76">
        <f t="shared" ca="1" si="109"/>
        <v>0.11399999999999988</v>
      </c>
      <c r="BM111" s="77">
        <f t="shared" ca="1" si="110"/>
        <v>96599.791425267598</v>
      </c>
      <c r="BO111" s="70">
        <f t="shared" si="100"/>
        <v>108</v>
      </c>
      <c r="BP111" s="171">
        <f t="shared" ca="1" si="103"/>
        <v>0.1074</v>
      </c>
      <c r="BQ111" s="172">
        <f t="shared" ca="1" si="86"/>
        <v>8.5374819739361119E-3</v>
      </c>
      <c r="BR111" s="172">
        <f t="shared" ca="1" si="102"/>
        <v>0.44096632603632002</v>
      </c>
    </row>
    <row r="112" spans="5:70">
      <c r="E112">
        <f t="shared" si="107"/>
        <v>109</v>
      </c>
      <c r="F112" s="64">
        <f t="shared" si="88"/>
        <v>64.000000000000256</v>
      </c>
      <c r="G112" s="55">
        <f t="shared" si="63"/>
        <v>0</v>
      </c>
      <c r="H112" s="78">
        <f t="shared" si="101"/>
        <v>1</v>
      </c>
      <c r="I112" s="79">
        <f t="shared" ca="1" si="72"/>
        <v>416429.41705875378</v>
      </c>
      <c r="J112" s="79">
        <f t="shared" ca="1" si="64"/>
        <v>3555.2586415558335</v>
      </c>
      <c r="K112" s="80">
        <f t="shared" ca="1" si="65"/>
        <v>-20</v>
      </c>
      <c r="L112" s="80">
        <f t="shared" ca="1" si="73"/>
        <v>-347.02451421562819</v>
      </c>
      <c r="M112" s="80">
        <f t="shared" ca="1" si="105"/>
        <v>-3123.2206279406532</v>
      </c>
      <c r="N112" s="80">
        <f t="shared" ca="1" si="74"/>
        <v>0</v>
      </c>
      <c r="O112" s="81">
        <f t="shared" ca="1" si="66"/>
        <v>-3333.3333333333335</v>
      </c>
      <c r="P112" s="79">
        <f t="shared" ca="1" si="67"/>
        <v>413161.09722482</v>
      </c>
      <c r="Q112" s="35"/>
      <c r="R112">
        <f t="shared" ca="1" si="75"/>
        <v>229</v>
      </c>
      <c r="S112" s="78">
        <f t="shared" ca="1" si="89"/>
        <v>73.999999999999488</v>
      </c>
      <c r="T112" s="55">
        <f t="shared" ca="1" si="76"/>
        <v>5.1085345568211427E-3</v>
      </c>
      <c r="U112" s="78">
        <f t="shared" ca="1" si="77"/>
        <v>0.68171276831451344</v>
      </c>
      <c r="V112" s="79">
        <f t="shared" ca="1" si="90"/>
        <v>231383.22098162406</v>
      </c>
      <c r="W112" s="79">
        <f t="shared" ca="1" si="68"/>
        <v>1975.4300782018913</v>
      </c>
      <c r="X112" s="80">
        <f t="shared" ca="1" si="91"/>
        <v>-13.634255366290269</v>
      </c>
      <c r="Y112" s="80">
        <f t="shared" ca="1" si="92"/>
        <v>-96.409675409010035</v>
      </c>
      <c r="Z112" s="80">
        <f t="shared" ca="1" si="78"/>
        <v>-1735.3741573621803</v>
      </c>
      <c r="AA112" s="80">
        <f t="shared" ca="1" si="93"/>
        <v>0</v>
      </c>
      <c r="AB112" s="81">
        <f t="shared" ca="1" si="69"/>
        <v>-2006.3993195069004</v>
      </c>
      <c r="AC112" s="79">
        <f t="shared" ca="1" si="70"/>
        <v>229506.83365218161</v>
      </c>
      <c r="AD112" s="35"/>
      <c r="AE112" s="55">
        <f t="shared" ca="1" si="94"/>
        <v>5.1085345568211427E-3</v>
      </c>
      <c r="AF112" s="78">
        <f t="shared" ca="1" si="95"/>
        <v>0.68171276831451344</v>
      </c>
      <c r="AG112" s="35"/>
      <c r="AH112" s="35"/>
      <c r="AK112" s="66"/>
      <c r="AL112" s="66"/>
      <c r="AM112" s="66"/>
      <c r="AN112" s="66"/>
      <c r="AR112" s="69">
        <f t="shared" si="82"/>
        <v>10</v>
      </c>
      <c r="AS112" s="70">
        <f t="shared" si="97"/>
        <v>109</v>
      </c>
      <c r="AT112" s="71">
        <f t="shared" ca="1" si="98"/>
        <v>0.43444583472443177</v>
      </c>
      <c r="AU112" s="72">
        <f t="shared" ca="1" si="83"/>
        <v>8.5374819739361119E-3</v>
      </c>
      <c r="AV112" s="73">
        <f t="shared" ca="1" si="84"/>
        <v>1.0085374819739361</v>
      </c>
      <c r="AW112" s="74">
        <f ca="1">PRODUCT(AV$4:AV112)</f>
        <v>2.2871077051150368</v>
      </c>
      <c r="AY112" s="75">
        <f t="shared" si="99"/>
        <v>109</v>
      </c>
      <c r="AZ112" s="76">
        <f t="shared" ca="1" si="111"/>
        <v>1.0090370179501076</v>
      </c>
      <c r="BA112" s="76">
        <f t="shared" ca="1" si="111"/>
        <v>1.0090370179501076</v>
      </c>
      <c r="BB112" s="76">
        <f t="shared" ca="1" si="111"/>
        <v>1.0090370179501076</v>
      </c>
      <c r="BC112" s="76">
        <f t="shared" ca="1" si="111"/>
        <v>1.0090370179501076</v>
      </c>
      <c r="BD112" s="76">
        <f t="shared" ca="1" si="111"/>
        <v>1.0090370179501076</v>
      </c>
      <c r="BE112" s="76">
        <f t="shared" ca="1" si="111"/>
        <v>1.0090370179501076</v>
      </c>
      <c r="BF112" s="76">
        <f t="shared" ca="1" si="111"/>
        <v>1.0090370179501076</v>
      </c>
      <c r="BG112" s="76">
        <f t="shared" ca="1" si="111"/>
        <v>1.0090370179501076</v>
      </c>
      <c r="BH112" s="76">
        <f t="shared" ca="1" si="111"/>
        <v>1.0090370179501076</v>
      </c>
      <c r="BI112" s="76">
        <f t="shared" ca="1" si="111"/>
        <v>1.0090370179501076</v>
      </c>
      <c r="BJ112" s="76">
        <f t="shared" ca="1" si="111"/>
        <v>1.0090370179501076</v>
      </c>
      <c r="BK112" s="76">
        <f t="shared" ca="1" si="111"/>
        <v>1.0090370179501076</v>
      </c>
      <c r="BL112" s="76">
        <f t="shared" ca="1" si="109"/>
        <v>0.11399999999999988</v>
      </c>
      <c r="BM112" s="77">
        <f t="shared" ca="1" si="110"/>
        <v>107612.16764774809</v>
      </c>
      <c r="BO112" s="70">
        <f t="shared" si="100"/>
        <v>109</v>
      </c>
      <c r="BP112" s="171">
        <f t="shared" ca="1" si="103"/>
        <v>0.1074</v>
      </c>
      <c r="BQ112" s="172">
        <f t="shared" ca="1" si="86"/>
        <v>8.5374819739361119E-3</v>
      </c>
      <c r="BR112" s="172">
        <f t="shared" ca="1" si="102"/>
        <v>0.43723345331028168</v>
      </c>
    </row>
    <row r="113" spans="5:70">
      <c r="E113">
        <f t="shared" si="107"/>
        <v>110</v>
      </c>
      <c r="F113" s="64">
        <f t="shared" si="88"/>
        <v>64.083333333333584</v>
      </c>
      <c r="G113" s="55">
        <f t="shared" si="63"/>
        <v>0</v>
      </c>
      <c r="H113" s="78">
        <f t="shared" si="101"/>
        <v>1</v>
      </c>
      <c r="I113" s="79">
        <f t="shared" ca="1" si="72"/>
        <v>413161.09722482</v>
      </c>
      <c r="J113" s="79">
        <f t="shared" ca="1" si="64"/>
        <v>3527.3554198885658</v>
      </c>
      <c r="K113" s="80">
        <f t="shared" ca="1" si="65"/>
        <v>-20</v>
      </c>
      <c r="L113" s="80">
        <f t="shared" ca="1" si="73"/>
        <v>-344.3009143540167</v>
      </c>
      <c r="M113" s="80">
        <f t="shared" ca="1" si="105"/>
        <v>0</v>
      </c>
      <c r="N113" s="80">
        <f t="shared" ca="1" si="74"/>
        <v>0</v>
      </c>
      <c r="O113" s="81">
        <f t="shared" ca="1" si="66"/>
        <v>-3333.3333333333335</v>
      </c>
      <c r="P113" s="79">
        <f t="shared" ca="1" si="67"/>
        <v>412990.81839702121</v>
      </c>
      <c r="Q113" s="35"/>
      <c r="R113">
        <f t="shared" ca="1" si="75"/>
        <v>230</v>
      </c>
      <c r="S113" s="78">
        <f t="shared" ca="1" si="89"/>
        <v>74.083333333332817</v>
      </c>
      <c r="T113" s="55">
        <f t="shared" ca="1" si="76"/>
        <v>5.1085345568211427E-3</v>
      </c>
      <c r="U113" s="78">
        <f t="shared" ca="1" si="77"/>
        <v>0.67823021507975256</v>
      </c>
      <c r="V113" s="79">
        <f t="shared" ca="1" si="90"/>
        <v>228334.39006144283</v>
      </c>
      <c r="W113" s="79">
        <f t="shared" ca="1" si="68"/>
        <v>1949.400739179265</v>
      </c>
      <c r="X113" s="80">
        <f t="shared" ca="1" si="91"/>
        <v>-13.56460430159505</v>
      </c>
      <c r="Y113" s="80">
        <f t="shared" ca="1" si="92"/>
        <v>-95.139329192267851</v>
      </c>
      <c r="Z113" s="80">
        <f t="shared" ca="1" si="78"/>
        <v>0</v>
      </c>
      <c r="AA113" s="80">
        <f t="shared" ca="1" si="93"/>
        <v>0</v>
      </c>
      <c r="AB113" s="81">
        <f t="shared" ca="1" si="69"/>
        <v>-1996.1495592484171</v>
      </c>
      <c r="AC113" s="79">
        <f t="shared" ca="1" si="70"/>
        <v>228178.93730787982</v>
      </c>
      <c r="AD113" s="35"/>
      <c r="AE113" s="55">
        <f t="shared" ca="1" si="94"/>
        <v>5.1085345568211427E-3</v>
      </c>
      <c r="AF113" s="78">
        <f t="shared" ca="1" si="95"/>
        <v>0.67823021507975256</v>
      </c>
      <c r="AG113" s="35"/>
      <c r="AH113" s="35"/>
      <c r="AK113" s="66"/>
      <c r="AL113" s="66"/>
      <c r="AM113" s="66"/>
      <c r="AN113" s="66"/>
      <c r="AR113" s="69">
        <f t="shared" si="82"/>
        <v>10</v>
      </c>
      <c r="AS113" s="70">
        <f t="shared" si="97"/>
        <v>110</v>
      </c>
      <c r="AT113" s="71">
        <f t="shared" ca="1" si="98"/>
        <v>0.43073676124182031</v>
      </c>
      <c r="AU113" s="72">
        <f t="shared" ca="1" si="83"/>
        <v>8.5374819739361119E-3</v>
      </c>
      <c r="AV113" s="73">
        <f t="shared" ca="1" si="84"/>
        <v>1.0085374819739361</v>
      </c>
      <c r="AW113" s="74">
        <f ca="1">PRODUCT(AV$4:AV113)</f>
        <v>2.3066338459199067</v>
      </c>
      <c r="AY113" s="75">
        <f t="shared" si="99"/>
        <v>110</v>
      </c>
      <c r="AZ113" s="76">
        <f t="shared" ca="1" si="111"/>
        <v>1.0090370179501076</v>
      </c>
      <c r="BA113" s="76">
        <f t="shared" ca="1" si="111"/>
        <v>1.0090370179501076</v>
      </c>
      <c r="BB113" s="76">
        <f t="shared" ca="1" si="111"/>
        <v>1.0090370179501076</v>
      </c>
      <c r="BC113" s="76">
        <f t="shared" ca="1" si="111"/>
        <v>1.0090370179501076</v>
      </c>
      <c r="BD113" s="76">
        <f t="shared" ca="1" si="111"/>
        <v>1.0090370179501076</v>
      </c>
      <c r="BE113" s="76">
        <f t="shared" ca="1" si="111"/>
        <v>1.0090370179501076</v>
      </c>
      <c r="BF113" s="76">
        <f t="shared" ca="1" si="111"/>
        <v>1.0090370179501076</v>
      </c>
      <c r="BG113" s="76">
        <f t="shared" ca="1" si="111"/>
        <v>1.0090370179501076</v>
      </c>
      <c r="BH113" s="76">
        <f t="shared" ca="1" si="111"/>
        <v>1.0090370179501076</v>
      </c>
      <c r="BI113" s="76">
        <f t="shared" ca="1" si="111"/>
        <v>1.0090370179501076</v>
      </c>
      <c r="BJ113" s="76">
        <f t="shared" ca="1" si="111"/>
        <v>1.0090370179501076</v>
      </c>
      <c r="BK113" s="76">
        <f t="shared" ca="1" si="111"/>
        <v>1.0090370179501076</v>
      </c>
      <c r="BL113" s="76">
        <f t="shared" ca="1" si="109"/>
        <v>0.11399999999999988</v>
      </c>
      <c r="BM113" s="77">
        <f t="shared" ca="1" si="110"/>
        <v>119879.95475959136</v>
      </c>
      <c r="BO113" s="70">
        <f t="shared" si="100"/>
        <v>110</v>
      </c>
      <c r="BP113" s="171">
        <f t="shared" ca="1" si="103"/>
        <v>0.1074</v>
      </c>
      <c r="BQ113" s="172">
        <f t="shared" ca="1" si="86"/>
        <v>8.5374819739361119E-3</v>
      </c>
      <c r="BR113" s="172">
        <f t="shared" ca="1" si="102"/>
        <v>0.43353218013723877</v>
      </c>
    </row>
    <row r="114" spans="5:70">
      <c r="E114">
        <f t="shared" si="107"/>
        <v>111</v>
      </c>
      <c r="F114" s="64">
        <f t="shared" si="88"/>
        <v>64.166666666666913</v>
      </c>
      <c r="G114" s="55">
        <f t="shared" si="63"/>
        <v>0</v>
      </c>
      <c r="H114" s="78">
        <f t="shared" si="101"/>
        <v>1</v>
      </c>
      <c r="I114" s="79">
        <f t="shared" ca="1" si="72"/>
        <v>412990.81839702121</v>
      </c>
      <c r="J114" s="79">
        <f t="shared" ca="1" si="64"/>
        <v>3525.9016674656909</v>
      </c>
      <c r="K114" s="80">
        <f t="shared" ca="1" si="65"/>
        <v>-20</v>
      </c>
      <c r="L114" s="80">
        <f t="shared" ca="1" si="73"/>
        <v>-344.15901533085105</v>
      </c>
      <c r="M114" s="80">
        <f t="shared" ca="1" si="105"/>
        <v>0</v>
      </c>
      <c r="N114" s="80">
        <f t="shared" ca="1" si="74"/>
        <v>0</v>
      </c>
      <c r="O114" s="81">
        <f t="shared" ca="1" si="66"/>
        <v>-3333.3333333333335</v>
      </c>
      <c r="P114" s="79">
        <f t="shared" ca="1" si="67"/>
        <v>412819.22771582275</v>
      </c>
      <c r="Q114" s="35"/>
      <c r="R114">
        <f t="shared" ca="1" si="75"/>
        <v>231</v>
      </c>
      <c r="S114" s="78">
        <f t="shared" ca="1" si="89"/>
        <v>74.166666666666146</v>
      </c>
      <c r="T114" s="55">
        <f t="shared" ca="1" si="76"/>
        <v>5.1085345568211427E-3</v>
      </c>
      <c r="U114" s="78">
        <f t="shared" ca="1" si="77"/>
        <v>0.67476545258853737</v>
      </c>
      <c r="V114" s="79">
        <f t="shared" ca="1" si="90"/>
        <v>227013.27732150379</v>
      </c>
      <c r="W114" s="79">
        <f t="shared" ca="1" si="68"/>
        <v>1938.1217629764981</v>
      </c>
      <c r="X114" s="80">
        <f t="shared" ca="1" si="91"/>
        <v>-13.495309051770747</v>
      </c>
      <c r="Y114" s="80">
        <f t="shared" ca="1" si="92"/>
        <v>-94.588865550626579</v>
      </c>
      <c r="Z114" s="80">
        <f t="shared" ca="1" si="78"/>
        <v>0</v>
      </c>
      <c r="AA114" s="80">
        <f t="shared" ca="1" si="93"/>
        <v>0</v>
      </c>
      <c r="AB114" s="81">
        <f t="shared" ca="1" si="69"/>
        <v>-1985.9521602444131</v>
      </c>
      <c r="AC114" s="79">
        <f t="shared" ca="1" si="70"/>
        <v>226857.3627496335</v>
      </c>
      <c r="AD114" s="35"/>
      <c r="AE114" s="55">
        <f t="shared" ca="1" si="94"/>
        <v>5.1085345568211427E-3</v>
      </c>
      <c r="AF114" s="78">
        <f t="shared" ca="1" si="95"/>
        <v>0.67476545258853737</v>
      </c>
      <c r="AG114" s="35"/>
      <c r="AH114" s="35"/>
      <c r="AK114" s="66"/>
      <c r="AL114" s="66"/>
      <c r="AM114" s="66"/>
      <c r="AN114" s="66"/>
      <c r="AR114" s="69">
        <f t="shared" si="82"/>
        <v>10</v>
      </c>
      <c r="AS114" s="70">
        <f t="shared" si="97"/>
        <v>111</v>
      </c>
      <c r="AT114" s="71">
        <f t="shared" ca="1" si="98"/>
        <v>0.42705935390720662</v>
      </c>
      <c r="AU114" s="72">
        <f t="shared" ca="1" si="83"/>
        <v>8.5374819739361119E-3</v>
      </c>
      <c r="AV114" s="73">
        <f t="shared" ca="1" si="84"/>
        <v>1.0085374819739361</v>
      </c>
      <c r="AW114" s="74">
        <f ca="1">PRODUCT(AV$4:AV114)</f>
        <v>2.3263266907999189</v>
      </c>
      <c r="AY114" s="75">
        <f t="shared" si="99"/>
        <v>111</v>
      </c>
      <c r="AZ114" s="76">
        <f t="shared" ca="1" si="111"/>
        <v>1.0090370179501076</v>
      </c>
      <c r="BA114" s="76">
        <f t="shared" ca="1" si="111"/>
        <v>1.0090370179501076</v>
      </c>
      <c r="BB114" s="76">
        <f t="shared" ca="1" si="111"/>
        <v>1.0090370179501076</v>
      </c>
      <c r="BC114" s="76">
        <f t="shared" ca="1" si="111"/>
        <v>1.0090370179501076</v>
      </c>
      <c r="BD114" s="76">
        <f t="shared" ca="1" si="111"/>
        <v>1.0090370179501076</v>
      </c>
      <c r="BE114" s="76">
        <f t="shared" ca="1" si="111"/>
        <v>1.0090370179501076</v>
      </c>
      <c r="BF114" s="76">
        <f t="shared" ca="1" si="111"/>
        <v>1.0090370179501076</v>
      </c>
      <c r="BG114" s="76">
        <f t="shared" ca="1" si="111"/>
        <v>1.0090370179501076</v>
      </c>
      <c r="BH114" s="76">
        <f t="shared" ca="1" si="111"/>
        <v>1.0090370179501076</v>
      </c>
      <c r="BI114" s="76">
        <f t="shared" ca="1" si="111"/>
        <v>1.0090370179501076</v>
      </c>
      <c r="BJ114" s="76">
        <f t="shared" ca="1" si="111"/>
        <v>1.0090370179501076</v>
      </c>
      <c r="BK114" s="76">
        <f t="shared" ca="1" si="111"/>
        <v>1.0090370179501076</v>
      </c>
      <c r="BL114" s="76">
        <f t="shared" ca="1" si="109"/>
        <v>0.11399999999999988</v>
      </c>
      <c r="BM114" s="77">
        <f t="shared" ca="1" si="110"/>
        <v>133546.26960218477</v>
      </c>
      <c r="BO114" s="70">
        <f t="shared" si="100"/>
        <v>111</v>
      </c>
      <c r="BP114" s="171">
        <f t="shared" ca="1" si="103"/>
        <v>0.1074</v>
      </c>
      <c r="BQ114" s="172">
        <f t="shared" ca="1" si="86"/>
        <v>8.5374819739361119E-3</v>
      </c>
      <c r="BR114" s="172">
        <f t="shared" ca="1" si="102"/>
        <v>0.42986223902032689</v>
      </c>
    </row>
    <row r="115" spans="5:70">
      <c r="E115">
        <f t="shared" si="107"/>
        <v>112</v>
      </c>
      <c r="F115" s="64">
        <f t="shared" si="88"/>
        <v>64.250000000000242</v>
      </c>
      <c r="G115" s="55">
        <f t="shared" si="63"/>
        <v>0</v>
      </c>
      <c r="H115" s="78">
        <f t="shared" si="101"/>
        <v>1</v>
      </c>
      <c r="I115" s="79">
        <f t="shared" ca="1" si="72"/>
        <v>412819.22771582275</v>
      </c>
      <c r="J115" s="79">
        <f t="shared" ca="1" si="64"/>
        <v>3524.4367151180636</v>
      </c>
      <c r="K115" s="80">
        <f t="shared" ca="1" si="65"/>
        <v>-20</v>
      </c>
      <c r="L115" s="80">
        <f t="shared" ca="1" si="73"/>
        <v>-344.01602309651901</v>
      </c>
      <c r="M115" s="80">
        <f t="shared" ca="1" si="105"/>
        <v>0</v>
      </c>
      <c r="N115" s="80">
        <f t="shared" ca="1" si="74"/>
        <v>0</v>
      </c>
      <c r="O115" s="81">
        <f t="shared" ca="1" si="66"/>
        <v>-3333.3333333333335</v>
      </c>
      <c r="P115" s="79">
        <f t="shared" ca="1" si="67"/>
        <v>412646.31507451099</v>
      </c>
      <c r="Q115" s="35"/>
      <c r="R115">
        <f t="shared" ca="1" si="75"/>
        <v>232</v>
      </c>
      <c r="S115" s="78">
        <f t="shared" ca="1" si="89"/>
        <v>74.249999999999474</v>
      </c>
      <c r="T115" s="55">
        <f t="shared" ca="1" si="76"/>
        <v>5.1085345568211427E-3</v>
      </c>
      <c r="U115" s="78">
        <f t="shared" ca="1" si="77"/>
        <v>0.67131838995623982</v>
      </c>
      <c r="V115" s="79">
        <f t="shared" ca="1" si="90"/>
        <v>225698.45407255768</v>
      </c>
      <c r="W115" s="79">
        <f t="shared" ca="1" si="68"/>
        <v>1926.8964831897085</v>
      </c>
      <c r="X115" s="80">
        <f t="shared" ca="1" si="91"/>
        <v>-13.426367799124797</v>
      </c>
      <c r="Y115" s="80">
        <f t="shared" ca="1" si="92"/>
        <v>-94.041022530232368</v>
      </c>
      <c r="Z115" s="80">
        <f t="shared" ca="1" si="78"/>
        <v>0</v>
      </c>
      <c r="AA115" s="80">
        <f t="shared" ca="1" si="93"/>
        <v>0</v>
      </c>
      <c r="AB115" s="81">
        <f t="shared" ca="1" si="69"/>
        <v>-1975.8068550056112</v>
      </c>
      <c r="AC115" s="79">
        <f t="shared" ca="1" si="70"/>
        <v>225542.07631041243</v>
      </c>
      <c r="AD115" s="35"/>
      <c r="AE115" s="55">
        <f t="shared" ca="1" si="94"/>
        <v>5.1085345568211427E-3</v>
      </c>
      <c r="AF115" s="78">
        <f t="shared" ca="1" si="95"/>
        <v>0.67131838995623982</v>
      </c>
      <c r="AG115" s="35"/>
      <c r="AH115" s="35"/>
      <c r="AK115" s="66"/>
      <c r="AL115" s="66"/>
      <c r="AM115" s="66"/>
      <c r="AN115" s="66"/>
      <c r="AR115" s="69">
        <f t="shared" si="82"/>
        <v>10</v>
      </c>
      <c r="AS115" s="70">
        <f t="shared" si="97"/>
        <v>112</v>
      </c>
      <c r="AT115" s="71">
        <f t="shared" ca="1" si="98"/>
        <v>0.42341334237142303</v>
      </c>
      <c r="AU115" s="72">
        <f t="shared" ca="1" si="83"/>
        <v>8.5374819739361119E-3</v>
      </c>
      <c r="AV115" s="73">
        <f t="shared" ca="1" si="84"/>
        <v>1.0085374819739361</v>
      </c>
      <c r="AW115" s="74">
        <f ca="1">PRODUCT(AV$4:AV115)</f>
        <v>2.3461876629881098</v>
      </c>
      <c r="AY115" s="75">
        <f t="shared" si="99"/>
        <v>112</v>
      </c>
      <c r="AZ115" s="76">
        <f t="shared" ref="AZ115:BK124" ca="1" si="112">OFFSET($AV$3,($AY115*12-12)+AZ$3,0)</f>
        <v>1.0090370179501076</v>
      </c>
      <c r="BA115" s="76">
        <f t="shared" ca="1" si="112"/>
        <v>1.0090370179501076</v>
      </c>
      <c r="BB115" s="76">
        <f t="shared" ca="1" si="112"/>
        <v>1.0090370179501076</v>
      </c>
      <c r="BC115" s="76">
        <f t="shared" ca="1" si="112"/>
        <v>1.0090370179501076</v>
      </c>
      <c r="BD115" s="76">
        <f t="shared" ca="1" si="112"/>
        <v>1.0090370179501076</v>
      </c>
      <c r="BE115" s="76">
        <f t="shared" ca="1" si="112"/>
        <v>1.0090370179501076</v>
      </c>
      <c r="BF115" s="76">
        <f t="shared" ca="1" si="112"/>
        <v>1.0090370179501076</v>
      </c>
      <c r="BG115" s="76">
        <f t="shared" ca="1" si="112"/>
        <v>1.0090370179501076</v>
      </c>
      <c r="BH115" s="76">
        <f t="shared" ca="1" si="112"/>
        <v>1.0090370179501076</v>
      </c>
      <c r="BI115" s="76">
        <f t="shared" ca="1" si="112"/>
        <v>1.0090370179501076</v>
      </c>
      <c r="BJ115" s="76">
        <f t="shared" ca="1" si="112"/>
        <v>1.0090370179501076</v>
      </c>
      <c r="BK115" s="76">
        <f t="shared" ca="1" si="112"/>
        <v>1.0090370179501076</v>
      </c>
      <c r="BL115" s="76">
        <f t="shared" ca="1" si="109"/>
        <v>0.11399999999999988</v>
      </c>
      <c r="BM115" s="77">
        <f t="shared" ca="1" si="110"/>
        <v>148770.54433683382</v>
      </c>
      <c r="BO115" s="70">
        <f t="shared" si="100"/>
        <v>112</v>
      </c>
      <c r="BP115" s="171">
        <f t="shared" ca="1" si="103"/>
        <v>0.1074</v>
      </c>
      <c r="BQ115" s="172">
        <f t="shared" ca="1" si="86"/>
        <v>8.5374819739361119E-3</v>
      </c>
      <c r="BR115" s="172">
        <f t="shared" ca="1" si="102"/>
        <v>0.42622336472709887</v>
      </c>
    </row>
    <row r="116" spans="5:70">
      <c r="E116">
        <f t="shared" si="107"/>
        <v>113</v>
      </c>
      <c r="F116" s="64">
        <f t="shared" si="88"/>
        <v>64.33333333333357</v>
      </c>
      <c r="G116" s="55">
        <f t="shared" si="63"/>
        <v>0</v>
      </c>
      <c r="H116" s="78">
        <f t="shared" si="101"/>
        <v>1</v>
      </c>
      <c r="I116" s="79">
        <f t="shared" ca="1" si="72"/>
        <v>412646.31507451099</v>
      </c>
      <c r="J116" s="79">
        <f t="shared" ca="1" si="64"/>
        <v>3522.9604765597987</v>
      </c>
      <c r="K116" s="80">
        <f t="shared" ca="1" si="65"/>
        <v>-20</v>
      </c>
      <c r="L116" s="80">
        <f t="shared" ca="1" si="73"/>
        <v>-343.8719292287592</v>
      </c>
      <c r="M116" s="80">
        <f t="shared" ca="1" si="105"/>
        <v>0</v>
      </c>
      <c r="N116" s="80">
        <f t="shared" ca="1" si="74"/>
        <v>0</v>
      </c>
      <c r="O116" s="81">
        <f t="shared" ca="1" si="66"/>
        <v>-3333.3333333333335</v>
      </c>
      <c r="P116" s="79">
        <f t="shared" ca="1" si="67"/>
        <v>412472.07028850872</v>
      </c>
      <c r="Q116" s="35"/>
      <c r="R116">
        <f t="shared" ca="1" si="75"/>
        <v>233</v>
      </c>
      <c r="S116" s="78">
        <f t="shared" ca="1" si="89"/>
        <v>74.333333333332803</v>
      </c>
      <c r="T116" s="55">
        <f t="shared" ca="1" si="76"/>
        <v>5.1085345568211427E-3</v>
      </c>
      <c r="U116" s="78">
        <f t="shared" ca="1" si="77"/>
        <v>0.66788893676251881</v>
      </c>
      <c r="V116" s="79">
        <f t="shared" ca="1" si="90"/>
        <v>224389.88681956352</v>
      </c>
      <c r="W116" s="79">
        <f t="shared" ca="1" si="68"/>
        <v>1915.7246138555879</v>
      </c>
      <c r="X116" s="80">
        <f t="shared" ca="1" si="91"/>
        <v>-13.357778735250376</v>
      </c>
      <c r="Y116" s="80">
        <f t="shared" ca="1" si="92"/>
        <v>-93.495786174818136</v>
      </c>
      <c r="Z116" s="80">
        <f t="shared" ca="1" si="78"/>
        <v>0</v>
      </c>
      <c r="AA116" s="80">
        <f t="shared" ca="1" si="93"/>
        <v>0</v>
      </c>
      <c r="AB116" s="81">
        <f t="shared" ca="1" si="69"/>
        <v>-1965.7133774092108</v>
      </c>
      <c r="AC116" s="79">
        <f t="shared" ca="1" si="70"/>
        <v>224233.04449109983</v>
      </c>
      <c r="AD116" s="35"/>
      <c r="AE116" s="55">
        <f t="shared" ca="1" si="94"/>
        <v>5.1085345568211427E-3</v>
      </c>
      <c r="AF116" s="78">
        <f t="shared" ca="1" si="95"/>
        <v>0.66788893676251881</v>
      </c>
      <c r="AG116" s="35"/>
      <c r="AH116" s="35"/>
      <c r="AK116" s="66"/>
      <c r="AL116" s="66"/>
      <c r="AM116" s="66"/>
      <c r="AN116" s="66"/>
      <c r="AR116" s="69">
        <f t="shared" si="82"/>
        <v>10</v>
      </c>
      <c r="AS116" s="70">
        <f t="shared" si="97"/>
        <v>113</v>
      </c>
      <c r="AT116" s="71">
        <f t="shared" ca="1" si="98"/>
        <v>0.41979845859340298</v>
      </c>
      <c r="AU116" s="72">
        <f t="shared" ca="1" si="83"/>
        <v>8.5374819739361119E-3</v>
      </c>
      <c r="AV116" s="73">
        <f t="shared" ca="1" si="84"/>
        <v>1.0085374819739361</v>
      </c>
      <c r="AW116" s="74">
        <f ca="1">PRODUCT(AV$4:AV116)</f>
        <v>2.3662181978683421</v>
      </c>
      <c r="AY116" s="75">
        <f t="shared" si="99"/>
        <v>113</v>
      </c>
      <c r="AZ116" s="76">
        <f t="shared" ca="1" si="112"/>
        <v>1.0090370179501076</v>
      </c>
      <c r="BA116" s="76">
        <f t="shared" ca="1" si="112"/>
        <v>1.0090370179501076</v>
      </c>
      <c r="BB116" s="76">
        <f t="shared" ca="1" si="112"/>
        <v>1.0090370179501076</v>
      </c>
      <c r="BC116" s="76">
        <f t="shared" ca="1" si="112"/>
        <v>1.0090370179501076</v>
      </c>
      <c r="BD116" s="76">
        <f t="shared" ca="1" si="112"/>
        <v>1.0090370179501076</v>
      </c>
      <c r="BE116" s="76">
        <f t="shared" ca="1" si="112"/>
        <v>1.0090370179501076</v>
      </c>
      <c r="BF116" s="76">
        <f t="shared" ca="1" si="112"/>
        <v>1.0090370179501076</v>
      </c>
      <c r="BG116" s="76">
        <f t="shared" ca="1" si="112"/>
        <v>1.0090370179501076</v>
      </c>
      <c r="BH116" s="76">
        <f t="shared" ca="1" si="112"/>
        <v>1.0090370179501076</v>
      </c>
      <c r="BI116" s="76">
        <f t="shared" ca="1" si="112"/>
        <v>1.0090370179501076</v>
      </c>
      <c r="BJ116" s="76">
        <f t="shared" ca="1" si="112"/>
        <v>1.0090370179501076</v>
      </c>
      <c r="BK116" s="76">
        <f t="shared" ca="1" si="112"/>
        <v>1.0090370179501076</v>
      </c>
      <c r="BL116" s="76">
        <f t="shared" ca="1" si="109"/>
        <v>0.11399999999999988</v>
      </c>
      <c r="BM116" s="77">
        <f t="shared" ca="1" si="110"/>
        <v>165730.38639123287</v>
      </c>
      <c r="BO116" s="70">
        <f t="shared" si="100"/>
        <v>113</v>
      </c>
      <c r="BP116" s="171">
        <f t="shared" ca="1" si="103"/>
        <v>0.1074</v>
      </c>
      <c r="BQ116" s="172">
        <f t="shared" ca="1" si="86"/>
        <v>8.5374819739361119E-3</v>
      </c>
      <c r="BR116" s="172">
        <f t="shared" ca="1" si="102"/>
        <v>0.42261529427035599</v>
      </c>
    </row>
    <row r="117" spans="5:70">
      <c r="E117">
        <f t="shared" si="107"/>
        <v>114</v>
      </c>
      <c r="F117" s="64">
        <f t="shared" si="88"/>
        <v>64.416666666666899</v>
      </c>
      <c r="G117" s="55">
        <f t="shared" si="63"/>
        <v>0</v>
      </c>
      <c r="H117" s="78">
        <f t="shared" si="101"/>
        <v>1</v>
      </c>
      <c r="I117" s="79">
        <f t="shared" ca="1" si="72"/>
        <v>412472.07028850872</v>
      </c>
      <c r="J117" s="79">
        <f t="shared" ca="1" si="64"/>
        <v>3521.472864840252</v>
      </c>
      <c r="K117" s="80">
        <f t="shared" ca="1" si="65"/>
        <v>-20</v>
      </c>
      <c r="L117" s="80">
        <f t="shared" ca="1" si="73"/>
        <v>-343.72672524042395</v>
      </c>
      <c r="M117" s="80">
        <f t="shared" ca="1" si="105"/>
        <v>0</v>
      </c>
      <c r="N117" s="80">
        <f t="shared" ca="1" si="74"/>
        <v>0</v>
      </c>
      <c r="O117" s="81">
        <f t="shared" ca="1" si="66"/>
        <v>-3333.3333333333335</v>
      </c>
      <c r="P117" s="79">
        <f t="shared" ca="1" si="67"/>
        <v>412296.48309477523</v>
      </c>
      <c r="Q117" s="35"/>
      <c r="R117">
        <f t="shared" ca="1" si="75"/>
        <v>234</v>
      </c>
      <c r="S117" s="78">
        <f t="shared" ca="1" si="89"/>
        <v>74.416666666666131</v>
      </c>
      <c r="T117" s="55">
        <f t="shared" ca="1" si="76"/>
        <v>5.1085345568211427E-3</v>
      </c>
      <c r="U117" s="78">
        <f t="shared" ca="1" si="77"/>
        <v>0.66447700304894897</v>
      </c>
      <c r="V117" s="79">
        <f t="shared" ca="1" si="90"/>
        <v>223087.54223453582</v>
      </c>
      <c r="W117" s="79">
        <f t="shared" ca="1" si="68"/>
        <v>1904.6058704370607</v>
      </c>
      <c r="X117" s="80">
        <f t="shared" ca="1" si="91"/>
        <v>-13.289540060978979</v>
      </c>
      <c r="Y117" s="80">
        <f t="shared" ca="1" si="92"/>
        <v>-92.953142597723271</v>
      </c>
      <c r="Z117" s="80">
        <f t="shared" ca="1" si="78"/>
        <v>0</v>
      </c>
      <c r="AA117" s="80">
        <f t="shared" ca="1" si="93"/>
        <v>0</v>
      </c>
      <c r="AB117" s="81">
        <f t="shared" ca="1" si="69"/>
        <v>-1955.6714626919102</v>
      </c>
      <c r="AC117" s="79">
        <f t="shared" ca="1" si="70"/>
        <v>222930.23395962227</v>
      </c>
      <c r="AD117" s="35"/>
      <c r="AE117" s="55">
        <f t="shared" ca="1" si="94"/>
        <v>5.1085345568211427E-3</v>
      </c>
      <c r="AF117" s="78">
        <f t="shared" ca="1" si="95"/>
        <v>0.66447700304894897</v>
      </c>
      <c r="AG117" s="35"/>
      <c r="AH117" s="35"/>
      <c r="AK117" s="66"/>
      <c r="AL117" s="66"/>
      <c r="AM117" s="66"/>
      <c r="AN117" s="66"/>
      <c r="AR117" s="69">
        <f t="shared" si="82"/>
        <v>10</v>
      </c>
      <c r="AS117" s="70">
        <f t="shared" si="97"/>
        <v>114</v>
      </c>
      <c r="AT117" s="71">
        <f t="shared" ca="1" si="98"/>
        <v>0.41621443682047565</v>
      </c>
      <c r="AU117" s="72">
        <f t="shared" ca="1" si="83"/>
        <v>8.5374819739361119E-3</v>
      </c>
      <c r="AV117" s="73">
        <f t="shared" ca="1" si="84"/>
        <v>1.0085374819739361</v>
      </c>
      <c r="AW117" s="74">
        <f ca="1">PRODUCT(AV$4:AV117)</f>
        <v>2.3864197430790428</v>
      </c>
      <c r="AY117" s="75">
        <f t="shared" si="99"/>
        <v>114</v>
      </c>
      <c r="AZ117" s="76">
        <f t="shared" ca="1" si="112"/>
        <v>1.0090370179501076</v>
      </c>
      <c r="BA117" s="76">
        <f t="shared" ca="1" si="112"/>
        <v>1.0090370179501076</v>
      </c>
      <c r="BB117" s="76">
        <f t="shared" ca="1" si="112"/>
        <v>1.0090370179501076</v>
      </c>
      <c r="BC117" s="76">
        <f t="shared" ca="1" si="112"/>
        <v>1.0090370179501076</v>
      </c>
      <c r="BD117" s="76">
        <f t="shared" ca="1" si="112"/>
        <v>1.0090370179501076</v>
      </c>
      <c r="BE117" s="76">
        <f t="shared" ca="1" si="112"/>
        <v>1.0090370179501076</v>
      </c>
      <c r="BF117" s="76">
        <f t="shared" ca="1" si="112"/>
        <v>1.0090370179501076</v>
      </c>
      <c r="BG117" s="76">
        <f t="shared" ca="1" si="112"/>
        <v>1.0090370179501076</v>
      </c>
      <c r="BH117" s="76">
        <f t="shared" ca="1" si="112"/>
        <v>1.0090370179501076</v>
      </c>
      <c r="BI117" s="76">
        <f t="shared" ca="1" si="112"/>
        <v>1.0090370179501076</v>
      </c>
      <c r="BJ117" s="76">
        <f t="shared" ca="1" si="112"/>
        <v>1.0090370179501076</v>
      </c>
      <c r="BK117" s="76">
        <f t="shared" ca="1" si="112"/>
        <v>1.0090370179501076</v>
      </c>
      <c r="BL117" s="76">
        <f t="shared" ca="1" si="109"/>
        <v>0.11399999999999988</v>
      </c>
      <c r="BM117" s="77">
        <f t="shared" ca="1" si="110"/>
        <v>184623.65043983341</v>
      </c>
      <c r="BO117" s="70">
        <f t="shared" si="100"/>
        <v>114</v>
      </c>
      <c r="BP117" s="171">
        <f t="shared" ca="1" si="103"/>
        <v>0.1074</v>
      </c>
      <c r="BQ117" s="172">
        <f t="shared" ca="1" si="86"/>
        <v>8.5374819739361119E-3</v>
      </c>
      <c r="BR117" s="172">
        <f t="shared" ca="1" si="102"/>
        <v>0.41903776688914152</v>
      </c>
    </row>
    <row r="118" spans="5:70">
      <c r="E118">
        <f t="shared" si="107"/>
        <v>115</v>
      </c>
      <c r="F118" s="64">
        <f t="shared" si="88"/>
        <v>64.500000000000227</v>
      </c>
      <c r="G118" s="55">
        <f t="shared" si="63"/>
        <v>0</v>
      </c>
      <c r="H118" s="78">
        <f t="shared" si="101"/>
        <v>1</v>
      </c>
      <c r="I118" s="79">
        <f t="shared" ca="1" si="72"/>
        <v>412296.48309477523</v>
      </c>
      <c r="J118" s="79">
        <f t="shared" ca="1" si="64"/>
        <v>3519.9737923388984</v>
      </c>
      <c r="K118" s="80">
        <f t="shared" ca="1" si="65"/>
        <v>-20</v>
      </c>
      <c r="L118" s="80">
        <f t="shared" ca="1" si="73"/>
        <v>-343.58040257897937</v>
      </c>
      <c r="M118" s="80">
        <f t="shared" ca="1" si="105"/>
        <v>0</v>
      </c>
      <c r="N118" s="80">
        <f t="shared" ca="1" si="74"/>
        <v>0</v>
      </c>
      <c r="O118" s="81">
        <f t="shared" ca="1" si="66"/>
        <v>-3333.3333333333335</v>
      </c>
      <c r="P118" s="79">
        <f t="shared" ca="1" si="67"/>
        <v>412119.54315120185</v>
      </c>
      <c r="Q118" s="35"/>
      <c r="R118">
        <f t="shared" ca="1" si="75"/>
        <v>235</v>
      </c>
      <c r="S118" s="78">
        <f t="shared" ca="1" si="89"/>
        <v>74.49999999999946</v>
      </c>
      <c r="T118" s="55">
        <f t="shared" ca="1" si="76"/>
        <v>5.1085345568211427E-3</v>
      </c>
      <c r="U118" s="78">
        <f t="shared" ca="1" si="77"/>
        <v>0.66108249931666041</v>
      </c>
      <c r="V118" s="79">
        <f t="shared" ca="1" si="90"/>
        <v>221791.38715567932</v>
      </c>
      <c r="W118" s="79">
        <f t="shared" ca="1" si="68"/>
        <v>1893.5399698158974</v>
      </c>
      <c r="X118" s="80">
        <f t="shared" ca="1" si="91"/>
        <v>-13.221649986333208</v>
      </c>
      <c r="Y118" s="80">
        <f t="shared" ca="1" si="92"/>
        <v>-92.41307798153305</v>
      </c>
      <c r="Z118" s="80">
        <f t="shared" ca="1" si="78"/>
        <v>0</v>
      </c>
      <c r="AA118" s="80">
        <f t="shared" ca="1" si="93"/>
        <v>0</v>
      </c>
      <c r="AB118" s="81">
        <f t="shared" ca="1" si="69"/>
        <v>-1945.6808474429597</v>
      </c>
      <c r="AC118" s="79">
        <f t="shared" ca="1" si="70"/>
        <v>221633.61155008437</v>
      </c>
      <c r="AD118" s="35"/>
      <c r="AE118" s="55">
        <f t="shared" ca="1" si="94"/>
        <v>5.1085345568211427E-3</v>
      </c>
      <c r="AF118" s="78">
        <f t="shared" ca="1" si="95"/>
        <v>0.66108249931666041</v>
      </c>
      <c r="AG118" s="35"/>
      <c r="AH118" s="35"/>
      <c r="AK118" s="66"/>
      <c r="AL118" s="66"/>
      <c r="AM118" s="66"/>
      <c r="AN118" s="66"/>
      <c r="AR118" s="69">
        <f t="shared" si="82"/>
        <v>10</v>
      </c>
      <c r="AS118" s="70">
        <f t="shared" si="97"/>
        <v>115</v>
      </c>
      <c r="AT118" s="71">
        <f t="shared" ca="1" si="98"/>
        <v>0.41266101356882889</v>
      </c>
      <c r="AU118" s="72">
        <f t="shared" ca="1" si="83"/>
        <v>8.5374819739361119E-3</v>
      </c>
      <c r="AV118" s="73">
        <f t="shared" ca="1" si="84"/>
        <v>1.0085374819739361</v>
      </c>
      <c r="AW118" s="74">
        <f ca="1">PRODUCT(AV$4:AV118)</f>
        <v>2.4067937586178254</v>
      </c>
      <c r="AY118" s="75">
        <f t="shared" si="99"/>
        <v>115</v>
      </c>
      <c r="AZ118" s="76">
        <f t="shared" ca="1" si="112"/>
        <v>1.0090370179501076</v>
      </c>
      <c r="BA118" s="76">
        <f t="shared" ca="1" si="112"/>
        <v>1.0090370179501076</v>
      </c>
      <c r="BB118" s="76">
        <f t="shared" ca="1" si="112"/>
        <v>1.0090370179501076</v>
      </c>
      <c r="BC118" s="76">
        <f t="shared" ca="1" si="112"/>
        <v>1.0090370179501076</v>
      </c>
      <c r="BD118" s="76">
        <f t="shared" ca="1" si="112"/>
        <v>1.0090370179501076</v>
      </c>
      <c r="BE118" s="76">
        <f t="shared" ca="1" si="112"/>
        <v>1.0090370179501076</v>
      </c>
      <c r="BF118" s="76">
        <f t="shared" ca="1" si="112"/>
        <v>1.0090370179501076</v>
      </c>
      <c r="BG118" s="76">
        <f t="shared" ca="1" si="112"/>
        <v>1.0090370179501076</v>
      </c>
      <c r="BH118" s="76">
        <f t="shared" ca="1" si="112"/>
        <v>1.0090370179501076</v>
      </c>
      <c r="BI118" s="76">
        <f t="shared" ca="1" si="112"/>
        <v>1.0090370179501076</v>
      </c>
      <c r="BJ118" s="76">
        <f t="shared" ca="1" si="112"/>
        <v>1.0090370179501076</v>
      </c>
      <c r="BK118" s="76">
        <f t="shared" ca="1" si="112"/>
        <v>1.0090370179501076</v>
      </c>
      <c r="BL118" s="76">
        <f t="shared" ca="1" si="109"/>
        <v>0.11399999999999988</v>
      </c>
      <c r="BM118" s="77">
        <f t="shared" ca="1" si="110"/>
        <v>205670.74658997438</v>
      </c>
      <c r="BO118" s="70">
        <f t="shared" si="100"/>
        <v>115</v>
      </c>
      <c r="BP118" s="171">
        <f t="shared" ca="1" si="103"/>
        <v>0.1074</v>
      </c>
      <c r="BQ118" s="172">
        <f t="shared" ca="1" si="86"/>
        <v>8.5374819739361119E-3</v>
      </c>
      <c r="BR118" s="172">
        <f t="shared" ca="1" si="102"/>
        <v>0.415490524029895</v>
      </c>
    </row>
    <row r="119" spans="5:70">
      <c r="E119">
        <f t="shared" si="107"/>
        <v>116</v>
      </c>
      <c r="F119" s="64">
        <f t="shared" si="88"/>
        <v>64.583333333333556</v>
      </c>
      <c r="G119" s="55">
        <f t="shared" si="63"/>
        <v>0</v>
      </c>
      <c r="H119" s="78">
        <f t="shared" si="101"/>
        <v>1</v>
      </c>
      <c r="I119" s="79">
        <f t="shared" ca="1" si="72"/>
        <v>412119.54315120185</v>
      </c>
      <c r="J119" s="79">
        <f t="shared" ca="1" si="64"/>
        <v>3627.7755208823964</v>
      </c>
      <c r="K119" s="80">
        <f t="shared" ca="1" si="65"/>
        <v>-20</v>
      </c>
      <c r="L119" s="80">
        <f t="shared" ca="1" si="73"/>
        <v>-343.43295262600157</v>
      </c>
      <c r="M119" s="80">
        <f t="shared" ca="1" si="105"/>
        <v>0</v>
      </c>
      <c r="N119" s="80">
        <f t="shared" ca="1" si="74"/>
        <v>0</v>
      </c>
      <c r="O119" s="81">
        <f t="shared" ca="1" si="66"/>
        <v>-3333.3333333333335</v>
      </c>
      <c r="P119" s="79">
        <f t="shared" ca="1" si="67"/>
        <v>412050.55238612491</v>
      </c>
      <c r="Q119" s="35"/>
      <c r="R119">
        <f t="shared" ca="1" si="75"/>
        <v>236</v>
      </c>
      <c r="S119" s="78">
        <f t="shared" ca="1" si="89"/>
        <v>74.583333333332789</v>
      </c>
      <c r="T119" s="55">
        <f t="shared" ca="1" si="76"/>
        <v>5.5703631168392276E-3</v>
      </c>
      <c r="U119" s="78">
        <f t="shared" ca="1" si="77"/>
        <v>0.657400029745279</v>
      </c>
      <c r="V119" s="79">
        <f t="shared" ca="1" si="90"/>
        <v>220399.03185485391</v>
      </c>
      <c r="W119" s="79">
        <f t="shared" ca="1" si="68"/>
        <v>1940.1123433155656</v>
      </c>
      <c r="X119" s="80">
        <f t="shared" ca="1" si="91"/>
        <v>-13.14800059490558</v>
      </c>
      <c r="Y119" s="80">
        <f t="shared" ca="1" si="92"/>
        <v>-91.832929939522472</v>
      </c>
      <c r="Z119" s="80">
        <f t="shared" ca="1" si="78"/>
        <v>0</v>
      </c>
      <c r="AA119" s="80">
        <f t="shared" ca="1" si="93"/>
        <v>0</v>
      </c>
      <c r="AB119" s="81">
        <f t="shared" ca="1" si="69"/>
        <v>-1934.8426986132229</v>
      </c>
      <c r="AC119" s="79">
        <f t="shared" ca="1" si="70"/>
        <v>220299.32056902183</v>
      </c>
      <c r="AD119" s="35"/>
      <c r="AE119" s="55">
        <f t="shared" ca="1" si="94"/>
        <v>5.5703631168392276E-3</v>
      </c>
      <c r="AF119" s="78">
        <f t="shared" ca="1" si="95"/>
        <v>0.657400029745279</v>
      </c>
      <c r="AG119" s="35"/>
      <c r="AH119" s="35"/>
      <c r="AK119" s="66"/>
      <c r="AL119" s="66"/>
      <c r="AM119" s="66"/>
      <c r="AN119" s="66"/>
      <c r="AR119" s="69">
        <f t="shared" si="82"/>
        <v>10</v>
      </c>
      <c r="AS119" s="70">
        <f t="shared" si="97"/>
        <v>116</v>
      </c>
      <c r="AT119" s="71">
        <f t="shared" ca="1" si="98"/>
        <v>0.40902847163208733</v>
      </c>
      <c r="AU119" s="72">
        <f t="shared" ca="1" si="83"/>
        <v>8.8027262506000792E-3</v>
      </c>
      <c r="AV119" s="73">
        <f t="shared" ca="1" si="84"/>
        <v>1.0088027262506001</v>
      </c>
      <c r="AW119" s="74">
        <f ca="1">PRODUCT(AV$4:AV119)</f>
        <v>2.4279801052165908</v>
      </c>
      <c r="AY119" s="75">
        <f t="shared" si="99"/>
        <v>116</v>
      </c>
      <c r="AZ119" s="76">
        <f t="shared" ca="1" si="112"/>
        <v>1.0090370179501076</v>
      </c>
      <c r="BA119" s="76">
        <f t="shared" ca="1" si="112"/>
        <v>1.0090370179501076</v>
      </c>
      <c r="BB119" s="76">
        <f t="shared" ca="1" si="112"/>
        <v>1.0090370179501076</v>
      </c>
      <c r="BC119" s="76">
        <f t="shared" ca="1" si="112"/>
        <v>1.0090370179501076</v>
      </c>
      <c r="BD119" s="76">
        <f t="shared" ca="1" si="112"/>
        <v>1.0090370179501076</v>
      </c>
      <c r="BE119" s="76">
        <f t="shared" ca="1" si="112"/>
        <v>1.0090370179501076</v>
      </c>
      <c r="BF119" s="76">
        <f t="shared" ca="1" si="112"/>
        <v>1.0090370179501076</v>
      </c>
      <c r="BG119" s="76">
        <f t="shared" ca="1" si="112"/>
        <v>1.0090370179501076</v>
      </c>
      <c r="BH119" s="76">
        <f t="shared" ca="1" si="112"/>
        <v>1.0090370179501076</v>
      </c>
      <c r="BI119" s="76">
        <f t="shared" ca="1" si="112"/>
        <v>1.0090370179501076</v>
      </c>
      <c r="BJ119" s="76">
        <f t="shared" ca="1" si="112"/>
        <v>1.0090370179501076</v>
      </c>
      <c r="BK119" s="76">
        <f t="shared" ca="1" si="112"/>
        <v>1.0090370179501076</v>
      </c>
      <c r="BL119" s="76">
        <f t="shared" ca="1" si="109"/>
        <v>0.11399999999999988</v>
      </c>
      <c r="BM119" s="77">
        <f t="shared" ca="1" si="110"/>
        <v>229117.21170123143</v>
      </c>
      <c r="BO119" s="70">
        <f t="shared" si="100"/>
        <v>116</v>
      </c>
      <c r="BP119" s="171">
        <f t="shared" ca="1" si="103"/>
        <v>0.1109</v>
      </c>
      <c r="BQ119" s="172">
        <f t="shared" ca="1" si="86"/>
        <v>8.8027262506000792E-3</v>
      </c>
      <c r="BR119" s="172">
        <f t="shared" ca="1" si="102"/>
        <v>0.41186498927708248</v>
      </c>
    </row>
    <row r="120" spans="5:70">
      <c r="E120">
        <f t="shared" si="107"/>
        <v>117</v>
      </c>
      <c r="F120" s="64">
        <f t="shared" si="88"/>
        <v>64.666666666666885</v>
      </c>
      <c r="G120" s="55">
        <f t="shared" si="63"/>
        <v>0</v>
      </c>
      <c r="H120" s="78">
        <f t="shared" si="101"/>
        <v>1</v>
      </c>
      <c r="I120" s="79">
        <f t="shared" ca="1" si="72"/>
        <v>412050.55238612491</v>
      </c>
      <c r="J120" s="79">
        <f t="shared" ca="1" si="64"/>
        <v>3627.1682140636049</v>
      </c>
      <c r="K120" s="80">
        <f t="shared" ca="1" si="65"/>
        <v>-20</v>
      </c>
      <c r="L120" s="80">
        <f t="shared" ca="1" si="73"/>
        <v>-343.37546032177079</v>
      </c>
      <c r="M120" s="80">
        <f t="shared" ca="1" si="105"/>
        <v>0</v>
      </c>
      <c r="N120" s="80">
        <f t="shared" ca="1" si="74"/>
        <v>0</v>
      </c>
      <c r="O120" s="81">
        <f t="shared" ca="1" si="66"/>
        <v>-3333.3333333333335</v>
      </c>
      <c r="P120" s="79">
        <f t="shared" ca="1" si="67"/>
        <v>411981.01180653344</v>
      </c>
      <c r="Q120" s="35"/>
      <c r="R120">
        <f t="shared" ca="1" si="75"/>
        <v>237</v>
      </c>
      <c r="S120" s="78">
        <f t="shared" ca="1" si="89"/>
        <v>74.666666666666117</v>
      </c>
      <c r="T120" s="55">
        <f t="shared" ca="1" si="76"/>
        <v>5.5703631168392276E-3</v>
      </c>
      <c r="U120" s="78">
        <f t="shared" ca="1" si="77"/>
        <v>0.65373807286657692</v>
      </c>
      <c r="V120" s="79">
        <f t="shared" ca="1" si="90"/>
        <v>219072.17335905941</v>
      </c>
      <c r="W120" s="79">
        <f t="shared" ca="1" si="68"/>
        <v>1928.4323712038035</v>
      </c>
      <c r="X120" s="80">
        <f t="shared" ca="1" si="91"/>
        <v>-13.074761457331538</v>
      </c>
      <c r="Y120" s="80">
        <f t="shared" ca="1" si="92"/>
        <v>-91.280072232941421</v>
      </c>
      <c r="Z120" s="80">
        <f t="shared" ca="1" si="78"/>
        <v>0</v>
      </c>
      <c r="AA120" s="80">
        <f t="shared" ca="1" si="93"/>
        <v>0</v>
      </c>
      <c r="AB120" s="81">
        <f t="shared" ca="1" si="69"/>
        <v>-1924.0649222079821</v>
      </c>
      <c r="AC120" s="79">
        <f t="shared" ca="1" si="70"/>
        <v>218972.18597436495</v>
      </c>
      <c r="AD120" s="35"/>
      <c r="AE120" s="55">
        <f t="shared" ca="1" si="94"/>
        <v>5.5703631168392276E-3</v>
      </c>
      <c r="AF120" s="78">
        <f t="shared" ca="1" si="95"/>
        <v>0.65373807286657692</v>
      </c>
      <c r="AG120" s="35"/>
      <c r="AH120" s="35"/>
      <c r="AK120" s="66"/>
      <c r="AL120" s="66"/>
      <c r="AM120" s="66"/>
      <c r="AN120" s="66"/>
      <c r="AR120" s="69">
        <f t="shared" si="82"/>
        <v>10</v>
      </c>
      <c r="AS120" s="70">
        <f t="shared" si="97"/>
        <v>117</v>
      </c>
      <c r="AT120" s="71">
        <f t="shared" ca="1" si="98"/>
        <v>0.40542790596760875</v>
      </c>
      <c r="AU120" s="72">
        <f t="shared" ca="1" si="83"/>
        <v>8.8027262506000792E-3</v>
      </c>
      <c r="AV120" s="73">
        <f t="shared" ca="1" si="84"/>
        <v>1.0088027262506001</v>
      </c>
      <c r="AW120" s="74">
        <f ca="1">PRODUCT(AV$4:AV120)</f>
        <v>2.4493529494247155</v>
      </c>
      <c r="AY120" s="75">
        <f t="shared" si="99"/>
        <v>117</v>
      </c>
      <c r="AZ120" s="76">
        <f t="shared" ca="1" si="112"/>
        <v>1.0090370179501076</v>
      </c>
      <c r="BA120" s="76">
        <f t="shared" ca="1" si="112"/>
        <v>1.0090370179501076</v>
      </c>
      <c r="BB120" s="76">
        <f t="shared" ca="1" si="112"/>
        <v>1.0090370179501076</v>
      </c>
      <c r="BC120" s="76">
        <f t="shared" ca="1" si="112"/>
        <v>1.0090370179501076</v>
      </c>
      <c r="BD120" s="76">
        <f t="shared" ca="1" si="112"/>
        <v>1.0090370179501076</v>
      </c>
      <c r="BE120" s="76">
        <f t="shared" ca="1" si="112"/>
        <v>1.0090370179501076</v>
      </c>
      <c r="BF120" s="76">
        <f t="shared" ca="1" si="112"/>
        <v>1.0090370179501076</v>
      </c>
      <c r="BG120" s="76">
        <f t="shared" ca="1" si="112"/>
        <v>1.0090370179501076</v>
      </c>
      <c r="BH120" s="76">
        <f t="shared" ca="1" si="112"/>
        <v>1.0090370179501076</v>
      </c>
      <c r="BI120" s="76">
        <f t="shared" ca="1" si="112"/>
        <v>1.0090370179501076</v>
      </c>
      <c r="BJ120" s="76">
        <f t="shared" ca="1" si="112"/>
        <v>1.0090370179501076</v>
      </c>
      <c r="BK120" s="76">
        <f t="shared" ca="1" si="112"/>
        <v>1.0090370179501076</v>
      </c>
      <c r="BL120" s="76">
        <f t="shared" ca="1" si="109"/>
        <v>0.11399999999999988</v>
      </c>
      <c r="BM120" s="77">
        <f t="shared" ca="1" si="110"/>
        <v>255236.57383517179</v>
      </c>
      <c r="BO120" s="70">
        <f t="shared" si="100"/>
        <v>117</v>
      </c>
      <c r="BP120" s="171">
        <f t="shared" ca="1" si="103"/>
        <v>0.1109</v>
      </c>
      <c r="BQ120" s="172">
        <f t="shared" ca="1" si="86"/>
        <v>8.8027262506000792E-3</v>
      </c>
      <c r="BR120" s="172">
        <f t="shared" ca="1" si="102"/>
        <v>0.40827109063023065</v>
      </c>
    </row>
    <row r="121" spans="5:70">
      <c r="E121">
        <f t="shared" si="107"/>
        <v>118</v>
      </c>
      <c r="F121" s="64">
        <f t="shared" si="88"/>
        <v>64.750000000000213</v>
      </c>
      <c r="G121" s="55">
        <f t="shared" si="63"/>
        <v>0</v>
      </c>
      <c r="H121" s="78">
        <f t="shared" si="101"/>
        <v>1</v>
      </c>
      <c r="I121" s="79">
        <f t="shared" ca="1" si="72"/>
        <v>411981.01180653344</v>
      </c>
      <c r="J121" s="79">
        <f t="shared" ca="1" si="64"/>
        <v>3626.5560673781529</v>
      </c>
      <c r="K121" s="80">
        <f t="shared" ca="1" si="65"/>
        <v>-20</v>
      </c>
      <c r="L121" s="80">
        <f t="shared" ca="1" si="73"/>
        <v>-343.31750983877788</v>
      </c>
      <c r="M121" s="80">
        <f t="shared" ca="1" si="105"/>
        <v>0</v>
      </c>
      <c r="N121" s="80">
        <f t="shared" ca="1" si="74"/>
        <v>0</v>
      </c>
      <c r="O121" s="81">
        <f t="shared" ca="1" si="66"/>
        <v>-3333.3333333333335</v>
      </c>
      <c r="P121" s="79">
        <f t="shared" ca="1" si="67"/>
        <v>411910.91703073948</v>
      </c>
      <c r="Q121" s="35"/>
      <c r="R121">
        <f t="shared" ca="1" si="75"/>
        <v>238</v>
      </c>
      <c r="S121" s="78">
        <f t="shared" ca="1" si="89"/>
        <v>74.749999999999446</v>
      </c>
      <c r="T121" s="55">
        <f t="shared" ca="1" si="76"/>
        <v>5.5703631168392276E-3</v>
      </c>
      <c r="U121" s="78">
        <f t="shared" ca="1" si="77"/>
        <v>0.65009651441740735</v>
      </c>
      <c r="V121" s="79">
        <f t="shared" ca="1" si="90"/>
        <v>217752.43138599969</v>
      </c>
      <c r="W121" s="79">
        <f t="shared" ca="1" si="68"/>
        <v>1916.815043893532</v>
      </c>
      <c r="X121" s="80">
        <f t="shared" ca="1" si="91"/>
        <v>-13.001930288348147</v>
      </c>
      <c r="Y121" s="80">
        <f t="shared" ca="1" si="92"/>
        <v>-90.730179744166549</v>
      </c>
      <c r="Z121" s="80">
        <f t="shared" ca="1" si="78"/>
        <v>0</v>
      </c>
      <c r="AA121" s="80">
        <f t="shared" ca="1" si="93"/>
        <v>0</v>
      </c>
      <c r="AB121" s="81">
        <f t="shared" ca="1" si="69"/>
        <v>-1913.3471819309104</v>
      </c>
      <c r="AC121" s="79">
        <f t="shared" ca="1" si="70"/>
        <v>217652.16713792979</v>
      </c>
      <c r="AD121" s="35"/>
      <c r="AE121" s="55">
        <f t="shared" ca="1" si="94"/>
        <v>5.5703631168392276E-3</v>
      </c>
      <c r="AF121" s="78">
        <f t="shared" ca="1" si="95"/>
        <v>0.65009651441740735</v>
      </c>
      <c r="AG121" s="35"/>
      <c r="AH121" s="35"/>
      <c r="AR121" s="69">
        <f t="shared" si="82"/>
        <v>10</v>
      </c>
      <c r="AS121" s="70">
        <f t="shared" si="97"/>
        <v>118</v>
      </c>
      <c r="AT121" s="71">
        <f t="shared" ca="1" si="98"/>
        <v>0.40185903509702187</v>
      </c>
      <c r="AU121" s="72">
        <f t="shared" ca="1" si="83"/>
        <v>8.8027262506000792E-3</v>
      </c>
      <c r="AV121" s="73">
        <f t="shared" ca="1" si="84"/>
        <v>1.0088027262506001</v>
      </c>
      <c r="AW121" s="74">
        <f ca="1">PRODUCT(AV$4:AV121)</f>
        <v>2.470913932929601</v>
      </c>
      <c r="AY121" s="75">
        <f t="shared" si="99"/>
        <v>118</v>
      </c>
      <c r="AZ121" s="76">
        <f t="shared" ca="1" si="112"/>
        <v>1.0090370179501076</v>
      </c>
      <c r="BA121" s="76">
        <f t="shared" ca="1" si="112"/>
        <v>1.0090370179501076</v>
      </c>
      <c r="BB121" s="76">
        <f t="shared" ca="1" si="112"/>
        <v>1.0090370179501076</v>
      </c>
      <c r="BC121" s="76">
        <f t="shared" ca="1" si="112"/>
        <v>1.0090370179501076</v>
      </c>
      <c r="BD121" s="76">
        <f t="shared" ca="1" si="112"/>
        <v>1.0090370179501076</v>
      </c>
      <c r="BE121" s="76">
        <f t="shared" ca="1" si="112"/>
        <v>1.0090370179501076</v>
      </c>
      <c r="BF121" s="76">
        <f t="shared" ca="1" si="112"/>
        <v>1.0090370179501076</v>
      </c>
      <c r="BG121" s="76">
        <f t="shared" ca="1" si="112"/>
        <v>1.0090370179501076</v>
      </c>
      <c r="BH121" s="76">
        <f t="shared" ca="1" si="112"/>
        <v>1.0090370179501076</v>
      </c>
      <c r="BI121" s="76">
        <f t="shared" ca="1" si="112"/>
        <v>1.0090370179501076</v>
      </c>
      <c r="BJ121" s="76">
        <f t="shared" ca="1" si="112"/>
        <v>1.0090370179501076</v>
      </c>
      <c r="BK121" s="76">
        <f t="shared" ca="1" si="112"/>
        <v>1.0090370179501076</v>
      </c>
      <c r="BL121" s="76">
        <f t="shared" ca="1" si="109"/>
        <v>0.11399999999999988</v>
      </c>
      <c r="BM121" s="77">
        <f t="shared" ca="1" si="110"/>
        <v>284333.54325238132</v>
      </c>
      <c r="BO121" s="70">
        <f t="shared" si="100"/>
        <v>118</v>
      </c>
      <c r="BP121" s="171">
        <f t="shared" ca="1" si="103"/>
        <v>0.1109</v>
      </c>
      <c r="BQ121" s="172">
        <f t="shared" ca="1" si="86"/>
        <v>8.8027262506000792E-3</v>
      </c>
      <c r="BR121" s="172">
        <f t="shared" ca="1" si="102"/>
        <v>0.40470855203538642</v>
      </c>
    </row>
    <row r="122" spans="5:70">
      <c r="E122">
        <f t="shared" si="107"/>
        <v>119</v>
      </c>
      <c r="F122" s="64">
        <f t="shared" si="88"/>
        <v>64.833333333333542</v>
      </c>
      <c r="G122" s="55">
        <f t="shared" si="63"/>
        <v>0</v>
      </c>
      <c r="H122" s="78">
        <f t="shared" si="101"/>
        <v>1</v>
      </c>
      <c r="I122" s="79">
        <f t="shared" ca="1" si="72"/>
        <v>411910.91703073948</v>
      </c>
      <c r="J122" s="79">
        <f t="shared" ca="1" si="64"/>
        <v>3625.9390422552415</v>
      </c>
      <c r="K122" s="80">
        <f t="shared" ca="1" si="65"/>
        <v>-20</v>
      </c>
      <c r="L122" s="80">
        <f t="shared" ca="1" si="73"/>
        <v>-343.25909752561626</v>
      </c>
      <c r="M122" s="80">
        <f t="shared" ca="1" si="105"/>
        <v>0</v>
      </c>
      <c r="N122" s="80">
        <f t="shared" ca="1" si="74"/>
        <v>0</v>
      </c>
      <c r="O122" s="81">
        <f t="shared" ca="1" si="66"/>
        <v>-3333.3333333333335</v>
      </c>
      <c r="P122" s="79">
        <f t="shared" ca="1" si="67"/>
        <v>411840.26364213577</v>
      </c>
      <c r="Q122" s="35"/>
      <c r="R122">
        <f t="shared" ca="1" si="75"/>
        <v>239</v>
      </c>
      <c r="S122" s="78">
        <f t="shared" ca="1" si="89"/>
        <v>74.833333333332774</v>
      </c>
      <c r="T122" s="55">
        <f t="shared" ca="1" si="76"/>
        <v>5.5703631168392276E-3</v>
      </c>
      <c r="U122" s="78">
        <f t="shared" ca="1" si="77"/>
        <v>0.64647524077111085</v>
      </c>
      <c r="V122" s="79">
        <f t="shared" ca="1" si="90"/>
        <v>216439.76553380454</v>
      </c>
      <c r="W122" s="79">
        <f t="shared" ca="1" si="68"/>
        <v>1905.2600057381476</v>
      </c>
      <c r="X122" s="80">
        <f t="shared" ca="1" si="91"/>
        <v>-12.929504815422217</v>
      </c>
      <c r="Y122" s="80">
        <f t="shared" ca="1" si="92"/>
        <v>-90.18323563908524</v>
      </c>
      <c r="Z122" s="80">
        <f t="shared" ca="1" si="78"/>
        <v>0</v>
      </c>
      <c r="AA122" s="80">
        <f t="shared" ca="1" si="93"/>
        <v>0</v>
      </c>
      <c r="AB122" s="81">
        <f t="shared" ca="1" si="69"/>
        <v>-1902.6891433589742</v>
      </c>
      <c r="AC122" s="79">
        <f t="shared" ca="1" si="70"/>
        <v>216339.22365572921</v>
      </c>
      <c r="AD122" s="35"/>
      <c r="AE122" s="55">
        <f t="shared" ca="1" si="94"/>
        <v>5.5703631168392276E-3</v>
      </c>
      <c r="AF122" s="78">
        <f t="shared" ca="1" si="95"/>
        <v>0.64647524077111085</v>
      </c>
      <c r="AG122" s="35"/>
      <c r="AH122" s="35"/>
      <c r="AR122" s="69">
        <f t="shared" si="82"/>
        <v>10</v>
      </c>
      <c r="AS122" s="70">
        <f t="shared" si="97"/>
        <v>119</v>
      </c>
      <c r="AT122" s="71">
        <f t="shared" ca="1" si="98"/>
        <v>0.3983215800197325</v>
      </c>
      <c r="AU122" s="72">
        <f t="shared" ca="1" si="83"/>
        <v>8.8027262506000792E-3</v>
      </c>
      <c r="AV122" s="73">
        <f t="shared" ca="1" si="84"/>
        <v>1.0088027262506001</v>
      </c>
      <c r="AW122" s="74">
        <f ca="1">PRODUCT(AV$4:AV122)</f>
        <v>2.4926647118699741</v>
      </c>
      <c r="AY122" s="75">
        <f t="shared" si="99"/>
        <v>119</v>
      </c>
      <c r="AZ122" s="76">
        <f t="shared" ca="1" si="112"/>
        <v>1.0090370179501076</v>
      </c>
      <c r="BA122" s="76">
        <f t="shared" ca="1" si="112"/>
        <v>1.0090370179501076</v>
      </c>
      <c r="BB122" s="76">
        <f t="shared" ca="1" si="112"/>
        <v>1.0090370179501076</v>
      </c>
      <c r="BC122" s="76">
        <f t="shared" ca="1" si="112"/>
        <v>1.0090370179501076</v>
      </c>
      <c r="BD122" s="76">
        <f t="shared" ca="1" si="112"/>
        <v>1.0090370179501076</v>
      </c>
      <c r="BE122" s="76">
        <f t="shared" ca="1" si="112"/>
        <v>1.0090370179501076</v>
      </c>
      <c r="BF122" s="76">
        <f t="shared" ca="1" si="112"/>
        <v>1.0090370179501076</v>
      </c>
      <c r="BG122" s="76">
        <f t="shared" ca="1" si="112"/>
        <v>1.0090370179501076</v>
      </c>
      <c r="BH122" s="76">
        <f t="shared" ca="1" si="112"/>
        <v>1.0090370179501076</v>
      </c>
      <c r="BI122" s="76">
        <f t="shared" ca="1" si="112"/>
        <v>1.0090370179501076</v>
      </c>
      <c r="BJ122" s="76">
        <f t="shared" ca="1" si="112"/>
        <v>1.0090370179501076</v>
      </c>
      <c r="BK122" s="76">
        <f t="shared" ca="1" si="112"/>
        <v>1.0090370179501076</v>
      </c>
      <c r="BL122" s="76">
        <f t="shared" ca="1" si="109"/>
        <v>0.11399999999999988</v>
      </c>
      <c r="BM122" s="77">
        <f t="shared" ca="1" si="110"/>
        <v>316747.56718315277</v>
      </c>
      <c r="BO122" s="70">
        <f t="shared" si="100"/>
        <v>119</v>
      </c>
      <c r="BP122" s="171">
        <f t="shared" ca="1" si="103"/>
        <v>0.1109</v>
      </c>
      <c r="BQ122" s="172">
        <f t="shared" ca="1" si="86"/>
        <v>8.8027262506000792E-3</v>
      </c>
      <c r="BR122" s="172">
        <f t="shared" ca="1" si="102"/>
        <v>0.40117709984741995</v>
      </c>
    </row>
    <row r="123" spans="5:70">
      <c r="E123">
        <f t="shared" si="107"/>
        <v>120</v>
      </c>
      <c r="F123" s="64">
        <f t="shared" si="88"/>
        <v>64.91666666666687</v>
      </c>
      <c r="G123" s="55">
        <f t="shared" si="63"/>
        <v>0</v>
      </c>
      <c r="H123" s="78">
        <f t="shared" si="101"/>
        <v>1</v>
      </c>
      <c r="I123" s="79">
        <f t="shared" ca="1" si="72"/>
        <v>411840.26364213577</v>
      </c>
      <c r="J123" s="79">
        <f t="shared" ca="1" si="64"/>
        <v>3625.3170998166861</v>
      </c>
      <c r="K123" s="80">
        <f t="shared" ca="1" si="65"/>
        <v>-20</v>
      </c>
      <c r="L123" s="80">
        <f t="shared" ca="1" si="73"/>
        <v>-343.20021970177982</v>
      </c>
      <c r="M123" s="80">
        <f t="shared" ca="1" si="105"/>
        <v>0</v>
      </c>
      <c r="N123" s="80">
        <f t="shared" ca="1" si="74"/>
        <v>0</v>
      </c>
      <c r="O123" s="81">
        <f t="shared" ca="1" si="66"/>
        <v>-3333.3333333333335</v>
      </c>
      <c r="P123" s="79">
        <f t="shared" ca="1" si="67"/>
        <v>411769.04718891735</v>
      </c>
      <c r="Q123" s="35"/>
      <c r="R123">
        <f t="shared" ca="1" si="75"/>
        <v>240</v>
      </c>
      <c r="S123" s="78">
        <f t="shared" ca="1" si="89"/>
        <v>74.916666666666103</v>
      </c>
      <c r="T123" s="55">
        <f t="shared" ca="1" si="76"/>
        <v>5.5703631168392276E-3</v>
      </c>
      <c r="U123" s="78">
        <f t="shared" ca="1" si="77"/>
        <v>0.64287413893396972</v>
      </c>
      <c r="V123" s="79">
        <f t="shared" ca="1" si="90"/>
        <v>215134.1356235517</v>
      </c>
      <c r="W123" s="79">
        <f t="shared" ca="1" si="68"/>
        <v>1893.7669030535963</v>
      </c>
      <c r="X123" s="80">
        <f t="shared" ca="1" si="91"/>
        <v>-12.857482778679394</v>
      </c>
      <c r="Y123" s="80">
        <f t="shared" ca="1" si="92"/>
        <v>-89.639223176479888</v>
      </c>
      <c r="Z123" s="80">
        <f t="shared" ca="1" si="78"/>
        <v>0</v>
      </c>
      <c r="AA123" s="80">
        <f t="shared" ca="1" si="93"/>
        <v>0</v>
      </c>
      <c r="AB123" s="81">
        <f t="shared" ca="1" si="69"/>
        <v>-1892.0904739319969</v>
      </c>
      <c r="AC123" s="79">
        <f t="shared" ca="1" si="70"/>
        <v>215033.31534671813</v>
      </c>
      <c r="AD123" s="35"/>
      <c r="AE123" s="55">
        <f t="shared" ca="1" si="94"/>
        <v>5.5703631168392276E-3</v>
      </c>
      <c r="AF123" s="78">
        <f t="shared" ca="1" si="95"/>
        <v>0.64287413893396972</v>
      </c>
      <c r="AG123" s="35"/>
      <c r="AH123" s="35"/>
      <c r="AR123" s="69">
        <f t="shared" si="82"/>
        <v>10</v>
      </c>
      <c r="AS123" s="70">
        <f t="shared" si="97"/>
        <v>120</v>
      </c>
      <c r="AT123" s="71">
        <f t="shared" ca="1" si="98"/>
        <v>0.39481526419111229</v>
      </c>
      <c r="AU123" s="72">
        <f t="shared" ca="1" si="83"/>
        <v>8.8027262506000792E-3</v>
      </c>
      <c r="AV123" s="73">
        <f t="shared" ca="1" si="84"/>
        <v>1.0088027262506001</v>
      </c>
      <c r="AW123" s="74">
        <f ca="1">PRODUCT(AV$4:AV123)</f>
        <v>2.5146069569630964</v>
      </c>
      <c r="AY123" s="75">
        <f t="shared" si="99"/>
        <v>120</v>
      </c>
      <c r="AZ123" s="76">
        <f t="shared" ca="1" si="112"/>
        <v>1.0090370179501076</v>
      </c>
      <c r="BA123" s="76">
        <f t="shared" ca="1" si="112"/>
        <v>1.0090370179501076</v>
      </c>
      <c r="BB123" s="76">
        <f t="shared" ca="1" si="112"/>
        <v>1.0090370179501076</v>
      </c>
      <c r="BC123" s="76">
        <f t="shared" ca="1" si="112"/>
        <v>1.0090370179501076</v>
      </c>
      <c r="BD123" s="76">
        <f t="shared" ca="1" si="112"/>
        <v>1.0090370179501076</v>
      </c>
      <c r="BE123" s="76">
        <f t="shared" ca="1" si="112"/>
        <v>1.0090370179501076</v>
      </c>
      <c r="BF123" s="76">
        <f t="shared" ca="1" si="112"/>
        <v>1.0090370179501076</v>
      </c>
      <c r="BG123" s="76">
        <f t="shared" ca="1" si="112"/>
        <v>1.0090370179501076</v>
      </c>
      <c r="BH123" s="76">
        <f t="shared" ca="1" si="112"/>
        <v>1.0090370179501076</v>
      </c>
      <c r="BI123" s="76">
        <f t="shared" ca="1" si="112"/>
        <v>1.0090370179501076</v>
      </c>
      <c r="BJ123" s="76">
        <f t="shared" ca="1" si="112"/>
        <v>1.0090370179501076</v>
      </c>
      <c r="BK123" s="76">
        <f t="shared" ca="1" si="112"/>
        <v>1.0090370179501076</v>
      </c>
      <c r="BL123" s="76">
        <f t="shared" ca="1" si="109"/>
        <v>0.11399999999999988</v>
      </c>
      <c r="BM123" s="77">
        <f t="shared" ca="1" si="110"/>
        <v>352856.78984203213</v>
      </c>
      <c r="BO123" s="70">
        <f t="shared" si="100"/>
        <v>120</v>
      </c>
      <c r="BP123" s="171">
        <f t="shared" ca="1" si="103"/>
        <v>0.1109</v>
      </c>
      <c r="BQ123" s="172">
        <f t="shared" ca="1" si="86"/>
        <v>8.8027262506000792E-3</v>
      </c>
      <c r="BR123" s="172">
        <f t="shared" ca="1" si="102"/>
        <v>0.39767646280900532</v>
      </c>
    </row>
    <row r="124" spans="5:70">
      <c r="E124">
        <f t="shared" si="107"/>
        <v>121</v>
      </c>
      <c r="F124" s="64">
        <f t="shared" si="88"/>
        <v>65.000000000000199</v>
      </c>
      <c r="G124" s="55">
        <f t="shared" si="63"/>
        <v>0</v>
      </c>
      <c r="H124" s="78">
        <f t="shared" si="101"/>
        <v>1</v>
      </c>
      <c r="I124" s="79">
        <f t="shared" ca="1" si="72"/>
        <v>411769.04718891735</v>
      </c>
      <c r="J124" s="79">
        <f t="shared" ca="1" si="64"/>
        <v>3624.6902008744655</v>
      </c>
      <c r="K124" s="80">
        <f t="shared" ca="1" si="65"/>
        <v>-20</v>
      </c>
      <c r="L124" s="80">
        <f t="shared" ca="1" si="73"/>
        <v>-343.14087265743115</v>
      </c>
      <c r="M124" s="80">
        <f t="shared" ca="1" si="105"/>
        <v>-3088.2678539168801</v>
      </c>
      <c r="N124" s="80">
        <f t="shared" ca="1" si="74"/>
        <v>0</v>
      </c>
      <c r="O124" s="81">
        <f t="shared" ca="1" si="66"/>
        <v>-2943.1740356977334</v>
      </c>
      <c r="P124" s="79">
        <f t="shared" ca="1" si="67"/>
        <v>408999.15462751983</v>
      </c>
      <c r="Q124" s="35"/>
      <c r="R124">
        <f t="shared" ca="1" si="75"/>
        <v>241</v>
      </c>
      <c r="S124" s="78">
        <f t="shared" ca="1" si="89"/>
        <v>74.999999999999432</v>
      </c>
      <c r="T124" s="55">
        <f t="shared" ca="1" si="76"/>
        <v>5.5703631168392276E-3</v>
      </c>
      <c r="U124" s="78">
        <f t="shared" ca="1" si="77"/>
        <v>0.6392930965416822</v>
      </c>
      <c r="V124" s="79">
        <f t="shared" ca="1" si="90"/>
        <v>213835.5016980191</v>
      </c>
      <c r="W124" s="79">
        <f t="shared" ca="1" si="68"/>
        <v>1882.3353841073906</v>
      </c>
      <c r="X124" s="80">
        <f t="shared" ca="1" si="91"/>
        <v>-12.785861930833644</v>
      </c>
      <c r="Y124" s="80">
        <f t="shared" ca="1" si="92"/>
        <v>-89.098125707507961</v>
      </c>
      <c r="Z124" s="80">
        <f t="shared" ca="1" si="78"/>
        <v>-1603.7662627351431</v>
      </c>
      <c r="AA124" s="80">
        <f t="shared" ca="1" si="93"/>
        <v>0</v>
      </c>
      <c r="AB124" s="81">
        <f ca="1">-MIN(IF(MOD(R124,IF($C$7="Annual",12,1))=0,1,0)*$C$39*U124/IF($C$7="Monthly",12,1),V124)</f>
        <v>-1881.5508429422835</v>
      </c>
      <c r="AC124" s="79">
        <f t="shared" ca="1" si="70"/>
        <v>212130.63598881071</v>
      </c>
      <c r="AD124" s="35"/>
      <c r="AE124" s="55">
        <f t="shared" ca="1" si="94"/>
        <v>5.5703631168392276E-3</v>
      </c>
      <c r="AF124" s="78">
        <f t="shared" ca="1" si="95"/>
        <v>0.6392930965416822</v>
      </c>
      <c r="AG124" s="35"/>
      <c r="AH124" s="35"/>
      <c r="AR124" s="69">
        <f t="shared" si="82"/>
        <v>11</v>
      </c>
      <c r="AS124" s="70">
        <f t="shared" si="97"/>
        <v>121</v>
      </c>
      <c r="AT124" s="71">
        <f t="shared" ca="1" si="98"/>
        <v>0.3913398135008796</v>
      </c>
      <c r="AU124" s="72">
        <f t="shared" ca="1" si="83"/>
        <v>8.8027262506000792E-3</v>
      </c>
      <c r="AV124" s="73">
        <f t="shared" ca="1" si="84"/>
        <v>1.0088027262506001</v>
      </c>
      <c r="AW124" s="74">
        <f ca="1">PRODUCT(AV$4:AV124)</f>
        <v>2.5367423536330969</v>
      </c>
      <c r="AY124" s="75">
        <f t="shared" si="99"/>
        <v>121</v>
      </c>
      <c r="AZ124" s="76">
        <f t="shared" ca="1" si="112"/>
        <v>1.0090370179501076</v>
      </c>
      <c r="BA124" s="76">
        <f t="shared" ca="1" si="112"/>
        <v>1.0090370179501076</v>
      </c>
      <c r="BB124" s="76">
        <f t="shared" ca="1" si="112"/>
        <v>1.0090370179501076</v>
      </c>
      <c r="BC124" s="76">
        <f t="shared" ca="1" si="112"/>
        <v>1.0090370179501076</v>
      </c>
      <c r="BD124" s="76">
        <f t="shared" ca="1" si="112"/>
        <v>1.0090370179501076</v>
      </c>
      <c r="BE124" s="76">
        <f t="shared" ca="1" si="112"/>
        <v>1.0090370179501076</v>
      </c>
      <c r="BF124" s="76">
        <f t="shared" ca="1" si="112"/>
        <v>1.0090370179501076</v>
      </c>
      <c r="BG124" s="76">
        <f t="shared" ca="1" si="112"/>
        <v>1.0090370179501076</v>
      </c>
      <c r="BH124" s="76">
        <f t="shared" ca="1" si="112"/>
        <v>1.0090370179501076</v>
      </c>
      <c r="BI124" s="76">
        <f t="shared" ca="1" si="112"/>
        <v>1.0090370179501076</v>
      </c>
      <c r="BJ124" s="76">
        <f t="shared" ca="1" si="112"/>
        <v>1.0090370179501076</v>
      </c>
      <c r="BK124" s="76">
        <f t="shared" ca="1" si="112"/>
        <v>1.0090370179501076</v>
      </c>
      <c r="BL124" s="76">
        <f t="shared" ca="1" si="109"/>
        <v>0.11399999999999988</v>
      </c>
      <c r="BM124" s="77">
        <f t="shared" ca="1" si="110"/>
        <v>393082.46388402377</v>
      </c>
      <c r="BO124" s="70">
        <f t="shared" si="100"/>
        <v>121</v>
      </c>
      <c r="BP124" s="171">
        <f t="shared" ca="1" si="103"/>
        <v>0.1109</v>
      </c>
      <c r="BQ124" s="172">
        <f t="shared" ca="1" si="86"/>
        <v>8.8027262506000792E-3</v>
      </c>
      <c r="BR124" s="172">
        <f t="shared" ca="1" si="102"/>
        <v>0.39420637202978492</v>
      </c>
    </row>
    <row r="125" spans="5:70">
      <c r="E125">
        <f t="shared" si="107"/>
        <v>122</v>
      </c>
      <c r="F125" s="64">
        <f t="shared" si="88"/>
        <v>65.083333333333528</v>
      </c>
      <c r="G125" s="55">
        <f t="shared" si="63"/>
        <v>0</v>
      </c>
      <c r="H125" s="78">
        <f t="shared" si="101"/>
        <v>1</v>
      </c>
      <c r="I125" s="79">
        <f t="shared" ca="1" si="72"/>
        <v>408999.15462751983</v>
      </c>
      <c r="J125" s="79">
        <f t="shared" ca="1" si="64"/>
        <v>3600.3075949129097</v>
      </c>
      <c r="K125" s="80">
        <f t="shared" ca="1" si="65"/>
        <v>-20</v>
      </c>
      <c r="L125" s="80">
        <f t="shared" ca="1" si="73"/>
        <v>-340.83262885626652</v>
      </c>
      <c r="M125" s="80">
        <f t="shared" ca="1" si="105"/>
        <v>0</v>
      </c>
      <c r="N125" s="80">
        <f t="shared" ca="1" si="74"/>
        <v>0</v>
      </c>
      <c r="O125" s="81">
        <f t="shared" ca="1" si="66"/>
        <v>-2943.1740356977334</v>
      </c>
      <c r="P125" s="79">
        <f t="shared" ca="1" si="67"/>
        <v>409295.45555787877</v>
      </c>
      <c r="Q125" s="35"/>
      <c r="R125">
        <f t="shared" ca="1" si="75"/>
        <v>242</v>
      </c>
      <c r="S125" s="78">
        <f t="shared" ca="1" si="89"/>
        <v>75.08333333333276</v>
      </c>
      <c r="T125" s="55">
        <f t="shared" ca="1" si="76"/>
        <v>5.5703631168392276E-3</v>
      </c>
      <c r="U125" s="78">
        <f t="shared" ca="1" si="77"/>
        <v>0.63573200185585643</v>
      </c>
      <c r="V125" s="79">
        <f t="shared" ca="1" si="90"/>
        <v>210948.99131814699</v>
      </c>
      <c r="W125" s="79">
        <f t="shared" ca="1" si="68"/>
        <v>1856.9262234138607</v>
      </c>
      <c r="X125" s="80">
        <f t="shared" ca="1" si="91"/>
        <v>-12.714640037117128</v>
      </c>
      <c r="Y125" s="80">
        <f t="shared" ca="1" si="92"/>
        <v>-87.895413049227912</v>
      </c>
      <c r="Z125" s="80">
        <f t="shared" ca="1" si="78"/>
        <v>0</v>
      </c>
      <c r="AA125" s="80">
        <f t="shared" ca="1" si="93"/>
        <v>0</v>
      </c>
      <c r="AB125" s="81">
        <f t="shared" ca="1" si="69"/>
        <v>-1871.0699215243001</v>
      </c>
      <c r="AC125" s="79">
        <f t="shared" ca="1" si="70"/>
        <v>210834.23756695021</v>
      </c>
      <c r="AD125" s="35"/>
      <c r="AE125" s="55">
        <f t="shared" ca="1" si="94"/>
        <v>5.5703631168392276E-3</v>
      </c>
      <c r="AF125" s="78">
        <f t="shared" ca="1" si="95"/>
        <v>0.63573200185585643</v>
      </c>
      <c r="AG125" s="35"/>
      <c r="AH125" s="35"/>
      <c r="AR125" s="69">
        <f t="shared" si="82"/>
        <v>11</v>
      </c>
      <c r="AS125" s="70">
        <f t="shared" si="97"/>
        <v>122</v>
      </c>
      <c r="AT125" s="71">
        <f t="shared" ca="1" si="98"/>
        <v>0.38789495625167048</v>
      </c>
      <c r="AU125" s="72">
        <f t="shared" ca="1" si="83"/>
        <v>8.8027262506000792E-3</v>
      </c>
      <c r="AV125" s="73">
        <f t="shared" ca="1" si="84"/>
        <v>1.0088027262506001</v>
      </c>
      <c r="AW125" s="74">
        <f ca="1">PRODUCT(AV$4:AV125)</f>
        <v>2.5590726021404318</v>
      </c>
      <c r="AY125" s="75">
        <f t="shared" si="99"/>
        <v>122</v>
      </c>
      <c r="AZ125" s="76">
        <f t="shared" ref="AZ125:BK134" ca="1" si="113">OFFSET($AV$3,($AY125*12-12)+AZ$3,0)</f>
        <v>1.0090370179501076</v>
      </c>
      <c r="BA125" s="76">
        <f t="shared" ca="1" si="113"/>
        <v>1.0090370179501076</v>
      </c>
      <c r="BB125" s="76">
        <f t="shared" ca="1" si="113"/>
        <v>1.0090370179501076</v>
      </c>
      <c r="BC125" s="76">
        <f t="shared" ca="1" si="113"/>
        <v>1.0090370179501076</v>
      </c>
      <c r="BD125" s="76">
        <f t="shared" ca="1" si="113"/>
        <v>1.0090370179501076</v>
      </c>
      <c r="BE125" s="76">
        <f t="shared" ca="1" si="113"/>
        <v>1.0090370179501076</v>
      </c>
      <c r="BF125" s="76">
        <f t="shared" ca="1" si="113"/>
        <v>1.0090370179501076</v>
      </c>
      <c r="BG125" s="76">
        <f t="shared" ca="1" si="113"/>
        <v>1.0090370179501076</v>
      </c>
      <c r="BH125" s="76">
        <f t="shared" ca="1" si="113"/>
        <v>1.0090370179501076</v>
      </c>
      <c r="BI125" s="76">
        <f t="shared" ca="1" si="113"/>
        <v>1.0090370179501076</v>
      </c>
      <c r="BJ125" s="76">
        <f t="shared" ca="1" si="113"/>
        <v>1.0090370179501076</v>
      </c>
      <c r="BK125" s="76">
        <f t="shared" ca="1" si="113"/>
        <v>1.0090370179501076</v>
      </c>
      <c r="BL125" s="76">
        <f t="shared" ca="1" si="109"/>
        <v>0.11399999999999988</v>
      </c>
      <c r="BM125" s="77">
        <f t="shared" ca="1" si="110"/>
        <v>437893.86476680246</v>
      </c>
      <c r="BO125" s="70">
        <f t="shared" si="100"/>
        <v>122</v>
      </c>
      <c r="BP125" s="171">
        <f t="shared" ca="1" si="103"/>
        <v>0.1109</v>
      </c>
      <c r="BQ125" s="172">
        <f t="shared" ca="1" si="86"/>
        <v>8.8027262506000792E-3</v>
      </c>
      <c r="BR125" s="172">
        <f t="shared" ca="1" si="102"/>
        <v>0.39076656096571533</v>
      </c>
    </row>
    <row r="126" spans="5:70">
      <c r="E126">
        <f t="shared" si="107"/>
        <v>123</v>
      </c>
      <c r="F126" s="64">
        <f t="shared" si="88"/>
        <v>65.166666666666856</v>
      </c>
      <c r="G126" s="55">
        <f t="shared" si="63"/>
        <v>0</v>
      </c>
      <c r="H126" s="78">
        <f t="shared" si="101"/>
        <v>1</v>
      </c>
      <c r="I126" s="79">
        <f t="shared" ca="1" si="72"/>
        <v>409295.45555787877</v>
      </c>
      <c r="J126" s="79">
        <f t="shared" ca="1" si="64"/>
        <v>3602.9158508906576</v>
      </c>
      <c r="K126" s="80">
        <f t="shared" ca="1" si="65"/>
        <v>-20</v>
      </c>
      <c r="L126" s="80">
        <f t="shared" ca="1" si="73"/>
        <v>-341.07954629823234</v>
      </c>
      <c r="M126" s="80">
        <f t="shared" ca="1" si="105"/>
        <v>0</v>
      </c>
      <c r="N126" s="80">
        <f t="shared" ca="1" si="74"/>
        <v>0</v>
      </c>
      <c r="O126" s="81">
        <f t="shared" ca="1" si="66"/>
        <v>-2943.1740356977334</v>
      </c>
      <c r="P126" s="79">
        <f t="shared" ca="1" si="67"/>
        <v>409594.11782677349</v>
      </c>
      <c r="Q126" s="35"/>
      <c r="R126">
        <f t="shared" ca="1" si="75"/>
        <v>243</v>
      </c>
      <c r="S126" s="78">
        <f t="shared" ca="1" si="89"/>
        <v>75.166666666666089</v>
      </c>
      <c r="T126" s="55">
        <f t="shared" ca="1" si="76"/>
        <v>5.5703631168392276E-3</v>
      </c>
      <c r="U126" s="78">
        <f t="shared" ca="1" si="77"/>
        <v>0.6321907437605242</v>
      </c>
      <c r="V126" s="79">
        <f t="shared" ca="1" si="90"/>
        <v>209659.81430624035</v>
      </c>
      <c r="W126" s="79">
        <f t="shared" ca="1" si="68"/>
        <v>1845.5779510894799</v>
      </c>
      <c r="X126" s="80">
        <f t="shared" ca="1" si="91"/>
        <v>-12.643814875210484</v>
      </c>
      <c r="Y126" s="80">
        <f t="shared" ca="1" si="92"/>
        <v>-87.358255960933491</v>
      </c>
      <c r="Z126" s="80">
        <f t="shared" ca="1" si="78"/>
        <v>0</v>
      </c>
      <c r="AA126" s="80">
        <f t="shared" ca="1" si="93"/>
        <v>0</v>
      </c>
      <c r="AB126" s="81">
        <f t="shared" ca="1" si="69"/>
        <v>-1860.6473826444137</v>
      </c>
      <c r="AC126" s="79">
        <f t="shared" ca="1" si="70"/>
        <v>209544.74280384928</v>
      </c>
      <c r="AD126" s="35"/>
      <c r="AE126" s="55">
        <f t="shared" ca="1" si="94"/>
        <v>5.5703631168392276E-3</v>
      </c>
      <c r="AF126" s="78">
        <f t="shared" ca="1" si="95"/>
        <v>0.6321907437605242</v>
      </c>
      <c r="AG126" s="35"/>
      <c r="AH126" s="35"/>
      <c r="AR126" s="69">
        <f t="shared" si="82"/>
        <v>11</v>
      </c>
      <c r="AS126" s="70">
        <f t="shared" si="97"/>
        <v>123</v>
      </c>
      <c r="AT126" s="71">
        <f t="shared" ca="1" si="98"/>
        <v>0.38448042313779851</v>
      </c>
      <c r="AU126" s="72">
        <f t="shared" ca="1" si="83"/>
        <v>8.8027262506000792E-3</v>
      </c>
      <c r="AV126" s="73">
        <f t="shared" ca="1" si="84"/>
        <v>1.0088027262506001</v>
      </c>
      <c r="AW126" s="74">
        <f ca="1">PRODUCT(AV$4:AV126)</f>
        <v>2.5815994177124848</v>
      </c>
      <c r="AY126" s="75">
        <f t="shared" si="99"/>
        <v>123</v>
      </c>
      <c r="AZ126" s="76">
        <f t="shared" ca="1" si="113"/>
        <v>1.0090370179501076</v>
      </c>
      <c r="BA126" s="76">
        <f t="shared" ca="1" si="113"/>
        <v>1.0090370179501076</v>
      </c>
      <c r="BB126" s="76">
        <f t="shared" ca="1" si="113"/>
        <v>1.0090370179501076</v>
      </c>
      <c r="BC126" s="76">
        <f t="shared" ca="1" si="113"/>
        <v>1.0090370179501076</v>
      </c>
      <c r="BD126" s="76">
        <f t="shared" ca="1" si="113"/>
        <v>1.0090370179501076</v>
      </c>
      <c r="BE126" s="76">
        <f t="shared" ca="1" si="113"/>
        <v>1.0090370179501076</v>
      </c>
      <c r="BF126" s="76">
        <f t="shared" ca="1" si="113"/>
        <v>1.0090370179501076</v>
      </c>
      <c r="BG126" s="76">
        <f t="shared" ca="1" si="113"/>
        <v>1.0090370179501076</v>
      </c>
      <c r="BH126" s="76">
        <f t="shared" ca="1" si="113"/>
        <v>1.0090370179501076</v>
      </c>
      <c r="BI126" s="76">
        <f t="shared" ca="1" si="113"/>
        <v>1.0090370179501076</v>
      </c>
      <c r="BJ126" s="76">
        <f t="shared" ca="1" si="113"/>
        <v>1.0090370179501076</v>
      </c>
      <c r="BK126" s="76">
        <f t="shared" ca="1" si="113"/>
        <v>1.0090370179501076</v>
      </c>
      <c r="BL126" s="76">
        <f t="shared" ca="1" si="109"/>
        <v>0.11399999999999988</v>
      </c>
      <c r="BM126" s="77">
        <f t="shared" ca="1" si="110"/>
        <v>487813.76535021787</v>
      </c>
      <c r="BO126" s="70">
        <f t="shared" si="100"/>
        <v>123</v>
      </c>
      <c r="BP126" s="171">
        <f t="shared" ca="1" si="103"/>
        <v>0.1109</v>
      </c>
      <c r="BQ126" s="172">
        <f t="shared" ca="1" si="86"/>
        <v>8.8027262506000792E-3</v>
      </c>
      <c r="BR126" s="172">
        <f t="shared" ca="1" si="102"/>
        <v>0.38735676539859359</v>
      </c>
    </row>
    <row r="127" spans="5:70">
      <c r="E127">
        <f t="shared" si="107"/>
        <v>124</v>
      </c>
      <c r="F127" s="64">
        <f t="shared" si="88"/>
        <v>65.250000000000185</v>
      </c>
      <c r="G127" s="55">
        <f t="shared" si="63"/>
        <v>0</v>
      </c>
      <c r="H127" s="78">
        <f t="shared" si="101"/>
        <v>1</v>
      </c>
      <c r="I127" s="79">
        <f t="shared" ca="1" si="72"/>
        <v>409594.11782677349</v>
      </c>
      <c r="J127" s="79">
        <f t="shared" ca="1" si="64"/>
        <v>3605.5448930851207</v>
      </c>
      <c r="K127" s="80">
        <f t="shared" ca="1" si="65"/>
        <v>-20</v>
      </c>
      <c r="L127" s="80">
        <f t="shared" ca="1" si="73"/>
        <v>-341.32843152231129</v>
      </c>
      <c r="M127" s="80">
        <f t="shared" ca="1" si="105"/>
        <v>0</v>
      </c>
      <c r="N127" s="80">
        <f t="shared" ca="1" si="74"/>
        <v>0</v>
      </c>
      <c r="O127" s="81">
        <f t="shared" ca="1" si="66"/>
        <v>-2943.1740356977334</v>
      </c>
      <c r="P127" s="79">
        <f t="shared" ca="1" si="67"/>
        <v>409895.16025263863</v>
      </c>
      <c r="Q127" s="35"/>
      <c r="R127">
        <f t="shared" ca="1" si="75"/>
        <v>244</v>
      </c>
      <c r="S127" s="78">
        <f t="shared" ca="1" si="89"/>
        <v>75.249999999999417</v>
      </c>
      <c r="T127" s="55">
        <f t="shared" ca="1" si="76"/>
        <v>5.5703631168392276E-3</v>
      </c>
      <c r="U127" s="78">
        <f t="shared" ca="1" si="77"/>
        <v>0.62866921175867341</v>
      </c>
      <c r="V127" s="79">
        <f t="shared" ca="1" si="90"/>
        <v>208377.50249720717</v>
      </c>
      <c r="W127" s="79">
        <f t="shared" ca="1" si="68"/>
        <v>1834.2901112666491</v>
      </c>
      <c r="X127" s="80">
        <f t="shared" ca="1" si="91"/>
        <v>-12.573384235173467</v>
      </c>
      <c r="Y127" s="80">
        <f t="shared" ca="1" si="92"/>
        <v>-86.823959373836331</v>
      </c>
      <c r="Z127" s="80">
        <f t="shared" ca="1" si="78"/>
        <v>0</v>
      </c>
      <c r="AA127" s="80">
        <f t="shared" ca="1" si="93"/>
        <v>0</v>
      </c>
      <c r="AB127" s="81">
        <f t="shared" ca="1" si="69"/>
        <v>-1850.2829010906878</v>
      </c>
      <c r="AC127" s="79">
        <f t="shared" ca="1" si="70"/>
        <v>208262.11236377413</v>
      </c>
      <c r="AD127" s="35"/>
      <c r="AE127" s="55">
        <f t="shared" ca="1" si="94"/>
        <v>5.5703631168392276E-3</v>
      </c>
      <c r="AF127" s="78">
        <f t="shared" ca="1" si="95"/>
        <v>0.62866921175867341</v>
      </c>
      <c r="AG127" s="35"/>
      <c r="AH127" s="35"/>
      <c r="AR127" s="69">
        <f t="shared" si="82"/>
        <v>11</v>
      </c>
      <c r="AS127" s="70">
        <f t="shared" si="97"/>
        <v>124</v>
      </c>
      <c r="AT127" s="71">
        <f t="shared" ca="1" si="98"/>
        <v>0.38109594722420159</v>
      </c>
      <c r="AU127" s="72">
        <f t="shared" ca="1" si="83"/>
        <v>8.8027262506000792E-3</v>
      </c>
      <c r="AV127" s="73">
        <f t="shared" ca="1" si="84"/>
        <v>1.0088027262506001</v>
      </c>
      <c r="AW127" s="74">
        <f ca="1">PRODUCT(AV$4:AV127)</f>
        <v>2.6043245306753162</v>
      </c>
      <c r="AY127" s="75">
        <f t="shared" si="99"/>
        <v>124</v>
      </c>
      <c r="AZ127" s="76">
        <f t="shared" ca="1" si="113"/>
        <v>1.0090370179501076</v>
      </c>
      <c r="BA127" s="76">
        <f t="shared" ca="1" si="113"/>
        <v>1.0090370179501076</v>
      </c>
      <c r="BB127" s="76">
        <f t="shared" ca="1" si="113"/>
        <v>1.0090370179501076</v>
      </c>
      <c r="BC127" s="76">
        <f t="shared" ca="1" si="113"/>
        <v>1.0090370179501076</v>
      </c>
      <c r="BD127" s="76">
        <f t="shared" ca="1" si="113"/>
        <v>1.0090370179501076</v>
      </c>
      <c r="BE127" s="76">
        <f t="shared" ca="1" si="113"/>
        <v>1.0090370179501076</v>
      </c>
      <c r="BF127" s="76">
        <f t="shared" ca="1" si="113"/>
        <v>1.0090370179501076</v>
      </c>
      <c r="BG127" s="76">
        <f t="shared" ca="1" si="113"/>
        <v>1.0090370179501076</v>
      </c>
      <c r="BH127" s="76">
        <f t="shared" ca="1" si="113"/>
        <v>1.0090370179501076</v>
      </c>
      <c r="BI127" s="76">
        <f t="shared" ca="1" si="113"/>
        <v>1.0090370179501076</v>
      </c>
      <c r="BJ127" s="76">
        <f t="shared" ca="1" si="113"/>
        <v>1.0090370179501076</v>
      </c>
      <c r="BK127" s="76">
        <f t="shared" ca="1" si="113"/>
        <v>1.0090370179501076</v>
      </c>
      <c r="BL127" s="76">
        <f t="shared" ca="1" si="109"/>
        <v>0.11399999999999988</v>
      </c>
      <c r="BM127" s="77">
        <f t="shared" ca="1" si="110"/>
        <v>543424.53460014262</v>
      </c>
      <c r="BO127" s="70">
        <f t="shared" si="100"/>
        <v>124</v>
      </c>
      <c r="BP127" s="171">
        <f t="shared" ca="1" si="103"/>
        <v>0.1109</v>
      </c>
      <c r="BQ127" s="172">
        <f t="shared" ca="1" si="86"/>
        <v>8.8027262506000792E-3</v>
      </c>
      <c r="BR127" s="172">
        <f t="shared" ca="1" si="102"/>
        <v>0.38397672341576228</v>
      </c>
    </row>
    <row r="128" spans="5:70">
      <c r="E128">
        <f t="shared" si="107"/>
        <v>125</v>
      </c>
      <c r="F128" s="64">
        <f t="shared" si="88"/>
        <v>65.333333333333513</v>
      </c>
      <c r="G128" s="55">
        <f t="shared" si="63"/>
        <v>0</v>
      </c>
      <c r="H128" s="78">
        <f t="shared" si="101"/>
        <v>1</v>
      </c>
      <c r="I128" s="79">
        <f t="shared" ca="1" si="72"/>
        <v>409895.16025263863</v>
      </c>
      <c r="J128" s="79">
        <f t="shared" ca="1" si="64"/>
        <v>3608.1948871498284</v>
      </c>
      <c r="K128" s="80">
        <f t="shared" ca="1" si="65"/>
        <v>-20</v>
      </c>
      <c r="L128" s="80">
        <f t="shared" ca="1" si="73"/>
        <v>-341.57930021053221</v>
      </c>
      <c r="M128" s="80">
        <f t="shared" ca="1" si="105"/>
        <v>0</v>
      </c>
      <c r="N128" s="80">
        <f t="shared" ca="1" si="74"/>
        <v>0</v>
      </c>
      <c r="O128" s="81">
        <f t="shared" ca="1" si="66"/>
        <v>-2943.1740356977334</v>
      </c>
      <c r="P128" s="79">
        <f t="shared" ca="1" si="67"/>
        <v>410198.60180388024</v>
      </c>
      <c r="Q128" s="35"/>
      <c r="R128">
        <f t="shared" ca="1" si="75"/>
        <v>245</v>
      </c>
      <c r="S128" s="78">
        <f t="shared" ca="1" si="89"/>
        <v>75.333333333332746</v>
      </c>
      <c r="T128" s="55">
        <f t="shared" ca="1" si="76"/>
        <v>5.5703631168392276E-3</v>
      </c>
      <c r="U128" s="78">
        <f t="shared" ca="1" si="77"/>
        <v>0.6251672959688005</v>
      </c>
      <c r="V128" s="79">
        <f t="shared" ca="1" si="90"/>
        <v>207102.01677442793</v>
      </c>
      <c r="W128" s="79">
        <f t="shared" ca="1" si="68"/>
        <v>1823.0623596124747</v>
      </c>
      <c r="X128" s="80">
        <f t="shared" ca="1" si="91"/>
        <v>-12.503345919376009</v>
      </c>
      <c r="Y128" s="80">
        <f t="shared" ca="1" si="92"/>
        <v>-86.292506989344972</v>
      </c>
      <c r="Z128" s="80">
        <f t="shared" ca="1" si="78"/>
        <v>0</v>
      </c>
      <c r="AA128" s="80">
        <f t="shared" ca="1" si="93"/>
        <v>0</v>
      </c>
      <c r="AB128" s="81">
        <f t="shared" ca="1" si="69"/>
        <v>-1839.9761534627339</v>
      </c>
      <c r="AC128" s="79">
        <f t="shared" ca="1" si="70"/>
        <v>206986.30712766893</v>
      </c>
      <c r="AD128" s="35"/>
      <c r="AE128" s="55">
        <f t="shared" ca="1" si="94"/>
        <v>5.5703631168392276E-3</v>
      </c>
      <c r="AF128" s="78">
        <f t="shared" ca="1" si="95"/>
        <v>0.6251672959688005</v>
      </c>
      <c r="AG128" s="35"/>
      <c r="AH128" s="35"/>
      <c r="AR128" s="69">
        <f t="shared" si="82"/>
        <v>11</v>
      </c>
      <c r="AS128" s="70">
        <f t="shared" si="97"/>
        <v>125</v>
      </c>
      <c r="AT128" s="71">
        <f t="shared" ca="1" si="98"/>
        <v>0.37774126392557383</v>
      </c>
      <c r="AU128" s="72">
        <f t="shared" ca="1" si="83"/>
        <v>8.8027262506000792E-3</v>
      </c>
      <c r="AV128" s="73">
        <f t="shared" ca="1" si="84"/>
        <v>1.0088027262506001</v>
      </c>
      <c r="AW128" s="74">
        <f ca="1">PRODUCT(AV$4:AV128)</f>
        <v>2.6272496865865738</v>
      </c>
      <c r="AY128" s="75">
        <f t="shared" si="99"/>
        <v>125</v>
      </c>
      <c r="AZ128" s="76">
        <f t="shared" ca="1" si="113"/>
        <v>1.0090370179501076</v>
      </c>
      <c r="BA128" s="76">
        <f t="shared" ca="1" si="113"/>
        <v>1.0090370179501076</v>
      </c>
      <c r="BB128" s="76">
        <f t="shared" ca="1" si="113"/>
        <v>1.0090370179501076</v>
      </c>
      <c r="BC128" s="76">
        <f t="shared" ca="1" si="113"/>
        <v>1.0090370179501076</v>
      </c>
      <c r="BD128" s="76">
        <f t="shared" ca="1" si="113"/>
        <v>1.0090370179501076</v>
      </c>
      <c r="BE128" s="76">
        <f t="shared" ca="1" si="113"/>
        <v>1.0090370179501076</v>
      </c>
      <c r="BF128" s="76">
        <f t="shared" ca="1" si="113"/>
        <v>1.0090370179501076</v>
      </c>
      <c r="BG128" s="76">
        <f t="shared" ca="1" si="113"/>
        <v>1.0090370179501076</v>
      </c>
      <c r="BH128" s="76">
        <f t="shared" ca="1" si="113"/>
        <v>1.0090370179501076</v>
      </c>
      <c r="BI128" s="76">
        <f t="shared" ca="1" si="113"/>
        <v>1.0090370179501076</v>
      </c>
      <c r="BJ128" s="76">
        <f t="shared" ca="1" si="113"/>
        <v>1.0090370179501076</v>
      </c>
      <c r="BK128" s="76">
        <f t="shared" ca="1" si="113"/>
        <v>1.0090370179501076</v>
      </c>
      <c r="BL128" s="76">
        <f t="shared" ca="1" si="109"/>
        <v>0.11399999999999988</v>
      </c>
      <c r="BM128" s="77">
        <f t="shared" ca="1" si="110"/>
        <v>605374.93154455884</v>
      </c>
      <c r="BO128" s="70">
        <f t="shared" si="100"/>
        <v>125</v>
      </c>
      <c r="BP128" s="171">
        <f t="shared" ca="1" si="103"/>
        <v>0.1109</v>
      </c>
      <c r="BQ128" s="172">
        <f t="shared" ca="1" si="86"/>
        <v>8.8027262506000792E-3</v>
      </c>
      <c r="BR128" s="172">
        <f t="shared" ca="1" si="102"/>
        <v>0.38062617538999127</v>
      </c>
    </row>
    <row r="129" spans="5:70">
      <c r="E129">
        <f t="shared" si="107"/>
        <v>126</v>
      </c>
      <c r="F129" s="64">
        <f t="shared" si="88"/>
        <v>65.416666666666842</v>
      </c>
      <c r="G129" s="55">
        <f t="shared" si="63"/>
        <v>0</v>
      </c>
      <c r="H129" s="78">
        <f t="shared" si="101"/>
        <v>1</v>
      </c>
      <c r="I129" s="79">
        <f t="shared" ca="1" si="72"/>
        <v>410198.60180388024</v>
      </c>
      <c r="J129" s="79">
        <f t="shared" ca="1" si="64"/>
        <v>3610.8660000584655</v>
      </c>
      <c r="K129" s="80">
        <f t="shared" ca="1" si="65"/>
        <v>-20</v>
      </c>
      <c r="L129" s="80">
        <f t="shared" ca="1" si="73"/>
        <v>-341.83216816990023</v>
      </c>
      <c r="M129" s="80">
        <f t="shared" ca="1" si="105"/>
        <v>0</v>
      </c>
      <c r="N129" s="80">
        <f t="shared" ca="1" si="74"/>
        <v>0</v>
      </c>
      <c r="O129" s="81">
        <f t="shared" ca="1" si="66"/>
        <v>-2943.1740356977334</v>
      </c>
      <c r="P129" s="79">
        <f t="shared" ca="1" si="67"/>
        <v>410504.46160007111</v>
      </c>
      <c r="Q129" s="35"/>
      <c r="R129">
        <f t="shared" ca="1" si="75"/>
        <v>246</v>
      </c>
      <c r="S129" s="78">
        <f t="shared" ca="1" si="89"/>
        <v>75.416666666666075</v>
      </c>
      <c r="T129" s="55">
        <f t="shared" ca="1" si="76"/>
        <v>5.5703631168392276E-3</v>
      </c>
      <c r="U129" s="78">
        <f t="shared" ca="1" si="77"/>
        <v>0.62168488712148173</v>
      </c>
      <c r="V129" s="79">
        <f t="shared" ca="1" si="90"/>
        <v>205833.31823675422</v>
      </c>
      <c r="W129" s="79">
        <f t="shared" ca="1" si="68"/>
        <v>1811.8943536907964</v>
      </c>
      <c r="X129" s="80">
        <f t="shared" ca="1" si="91"/>
        <v>-12.433697742429635</v>
      </c>
      <c r="Y129" s="80">
        <f t="shared" ca="1" si="92"/>
        <v>-85.763882598647598</v>
      </c>
      <c r="Z129" s="80">
        <f t="shared" ca="1" si="78"/>
        <v>0</v>
      </c>
      <c r="AA129" s="80">
        <f t="shared" ca="1" si="93"/>
        <v>0</v>
      </c>
      <c r="AB129" s="81">
        <f t="shared" ca="1" si="69"/>
        <v>-1829.7268181616212</v>
      </c>
      <c r="AC129" s="79">
        <f t="shared" ca="1" si="70"/>
        <v>205717.28819194232</v>
      </c>
      <c r="AD129" s="35"/>
      <c r="AE129" s="55">
        <f t="shared" ca="1" si="94"/>
        <v>5.5703631168392276E-3</v>
      </c>
      <c r="AF129" s="78">
        <f t="shared" ca="1" si="95"/>
        <v>0.62168488712148173</v>
      </c>
      <c r="AG129" s="35"/>
      <c r="AH129" s="35"/>
      <c r="AR129" s="69">
        <f t="shared" si="82"/>
        <v>11</v>
      </c>
      <c r="AS129" s="70">
        <f t="shared" si="97"/>
        <v>126</v>
      </c>
      <c r="AT129" s="71">
        <f t="shared" ca="1" si="98"/>
        <v>0.37441611098568134</v>
      </c>
      <c r="AU129" s="72">
        <f t="shared" ca="1" si="83"/>
        <v>8.8027262506000792E-3</v>
      </c>
      <c r="AV129" s="73">
        <f t="shared" ca="1" si="84"/>
        <v>1.0088027262506001</v>
      </c>
      <c r="AW129" s="74">
        <f ca="1">PRODUCT(AV$4:AV129)</f>
        <v>2.6503766463695704</v>
      </c>
      <c r="AY129" s="75">
        <f t="shared" si="99"/>
        <v>126</v>
      </c>
      <c r="AZ129" s="76">
        <f t="shared" ca="1" si="113"/>
        <v>1.0090370179501076</v>
      </c>
      <c r="BA129" s="76">
        <f t="shared" ca="1" si="113"/>
        <v>1.0090370179501076</v>
      </c>
      <c r="BB129" s="76">
        <f t="shared" ca="1" si="113"/>
        <v>1.0090370179501076</v>
      </c>
      <c r="BC129" s="76">
        <f t="shared" ca="1" si="113"/>
        <v>1.0090370179501076</v>
      </c>
      <c r="BD129" s="76">
        <f t="shared" ca="1" si="113"/>
        <v>1.0090370179501076</v>
      </c>
      <c r="BE129" s="76">
        <f t="shared" ca="1" si="113"/>
        <v>1.0090370179501076</v>
      </c>
      <c r="BF129" s="76">
        <f t="shared" ca="1" si="113"/>
        <v>1.0090370179501076</v>
      </c>
      <c r="BG129" s="76">
        <f t="shared" ca="1" si="113"/>
        <v>1.0090370179501076</v>
      </c>
      <c r="BH129" s="76">
        <f t="shared" ca="1" si="113"/>
        <v>1.0090370179501076</v>
      </c>
      <c r="BI129" s="76">
        <f t="shared" ca="1" si="113"/>
        <v>1.0090370179501076</v>
      </c>
      <c r="BJ129" s="76">
        <f t="shared" ca="1" si="113"/>
        <v>1.0090370179501076</v>
      </c>
      <c r="BK129" s="76">
        <f t="shared" ca="1" si="113"/>
        <v>1.0090370179501076</v>
      </c>
      <c r="BL129" s="76">
        <f t="shared" ca="1" si="109"/>
        <v>0.11399999999999988</v>
      </c>
      <c r="BM129" s="77">
        <f t="shared" ca="1" si="110"/>
        <v>674387.67374063854</v>
      </c>
      <c r="BO129" s="70">
        <f t="shared" si="100"/>
        <v>126</v>
      </c>
      <c r="BP129" s="171">
        <f t="shared" ca="1" si="103"/>
        <v>0.1109</v>
      </c>
      <c r="BQ129" s="172">
        <f t="shared" ca="1" si="86"/>
        <v>8.8027262506000792E-3</v>
      </c>
      <c r="BR129" s="172">
        <f t="shared" ca="1" si="102"/>
        <v>0.37730486395953555</v>
      </c>
    </row>
    <row r="130" spans="5:70">
      <c r="E130">
        <f t="shared" si="107"/>
        <v>127</v>
      </c>
      <c r="F130" s="64">
        <f t="shared" si="88"/>
        <v>65.500000000000171</v>
      </c>
      <c r="G130" s="55">
        <f t="shared" si="63"/>
        <v>0</v>
      </c>
      <c r="H130" s="78">
        <f t="shared" si="101"/>
        <v>1</v>
      </c>
      <c r="I130" s="79">
        <f t="shared" ca="1" si="72"/>
        <v>410504.46160007111</v>
      </c>
      <c r="J130" s="79">
        <f t="shared" ca="1" si="64"/>
        <v>3613.5584001153979</v>
      </c>
      <c r="K130" s="80">
        <f t="shared" ca="1" si="65"/>
        <v>-20</v>
      </c>
      <c r="L130" s="80">
        <f t="shared" ca="1" si="73"/>
        <v>-342.08705133339259</v>
      </c>
      <c r="M130" s="80">
        <f t="shared" ca="1" si="105"/>
        <v>0</v>
      </c>
      <c r="N130" s="80">
        <f t="shared" ca="1" si="74"/>
        <v>0</v>
      </c>
      <c r="O130" s="81">
        <f t="shared" ca="1" si="66"/>
        <v>-2943.1740356977334</v>
      </c>
      <c r="P130" s="79">
        <f t="shared" ca="1" si="67"/>
        <v>410812.75891315541</v>
      </c>
      <c r="Q130" s="35"/>
      <c r="R130">
        <f t="shared" ca="1" si="75"/>
        <v>247</v>
      </c>
      <c r="S130" s="78">
        <f t="shared" ca="1" si="89"/>
        <v>75.499999999999403</v>
      </c>
      <c r="T130" s="55">
        <f t="shared" ca="1" si="76"/>
        <v>5.5703631168392276E-3</v>
      </c>
      <c r="U130" s="78">
        <f t="shared" ca="1" si="77"/>
        <v>0.61822187655596383</v>
      </c>
      <c r="V130" s="79">
        <f t="shared" ca="1" si="90"/>
        <v>204571.36819730175</v>
      </c>
      <c r="W130" s="79">
        <f t="shared" ca="1" si="68"/>
        <v>1800.7857529515622</v>
      </c>
      <c r="X130" s="80">
        <f t="shared" ca="1" si="91"/>
        <v>-12.364437531119277</v>
      </c>
      <c r="Y130" s="80">
        <f t="shared" ca="1" si="92"/>
        <v>-85.238070082209063</v>
      </c>
      <c r="Z130" s="80">
        <f t="shared" ca="1" si="78"/>
        <v>0</v>
      </c>
      <c r="AA130" s="80">
        <f t="shared" ca="1" si="93"/>
        <v>0</v>
      </c>
      <c r="AB130" s="81">
        <f t="shared" ca="1" si="69"/>
        <v>-1819.534575379842</v>
      </c>
      <c r="AC130" s="79">
        <f t="shared" ca="1" si="70"/>
        <v>204455.01686726016</v>
      </c>
      <c r="AD130" s="35"/>
      <c r="AE130" s="55">
        <f t="shared" ca="1" si="94"/>
        <v>5.5703631168392276E-3</v>
      </c>
      <c r="AF130" s="78">
        <f t="shared" ca="1" si="95"/>
        <v>0.61822187655596383</v>
      </c>
      <c r="AG130" s="35"/>
      <c r="AH130" s="35"/>
      <c r="AR130" s="69">
        <f t="shared" si="82"/>
        <v>11</v>
      </c>
      <c r="AS130" s="70">
        <f t="shared" si="97"/>
        <v>127</v>
      </c>
      <c r="AT130" s="71">
        <f t="shared" ca="1" si="98"/>
        <v>0.3711202284568601</v>
      </c>
      <c r="AU130" s="72">
        <f t="shared" ca="1" si="83"/>
        <v>8.8027262506000792E-3</v>
      </c>
      <c r="AV130" s="73">
        <f t="shared" ca="1" si="84"/>
        <v>1.0088027262506001</v>
      </c>
      <c r="AW130" s="74">
        <f ca="1">PRODUCT(AV$4:AV130)</f>
        <v>2.6737071864485453</v>
      </c>
      <c r="AY130" s="75">
        <f t="shared" si="99"/>
        <v>127</v>
      </c>
      <c r="AZ130" s="76">
        <f t="shared" ca="1" si="113"/>
        <v>1.0090370179501076</v>
      </c>
      <c r="BA130" s="76">
        <f t="shared" ca="1" si="113"/>
        <v>1.0090370179501076</v>
      </c>
      <c r="BB130" s="76">
        <f t="shared" ca="1" si="113"/>
        <v>1.0090370179501076</v>
      </c>
      <c r="BC130" s="76">
        <f t="shared" ca="1" si="113"/>
        <v>1.0090370179501076</v>
      </c>
      <c r="BD130" s="76">
        <f t="shared" ca="1" si="113"/>
        <v>1.0090370179501076</v>
      </c>
      <c r="BE130" s="76">
        <f t="shared" ca="1" si="113"/>
        <v>1.0090370179501076</v>
      </c>
      <c r="BF130" s="76">
        <f t="shared" ca="1" si="113"/>
        <v>1.0090370179501076</v>
      </c>
      <c r="BG130" s="76">
        <f t="shared" ca="1" si="113"/>
        <v>1.0090370179501076</v>
      </c>
      <c r="BH130" s="76">
        <f t="shared" ca="1" si="113"/>
        <v>1.0090370179501076</v>
      </c>
      <c r="BI130" s="76">
        <f t="shared" ca="1" si="113"/>
        <v>1.0090370179501076</v>
      </c>
      <c r="BJ130" s="76">
        <f t="shared" ca="1" si="113"/>
        <v>1.0090370179501076</v>
      </c>
      <c r="BK130" s="76">
        <f t="shared" ca="1" si="113"/>
        <v>1.0090370179501076</v>
      </c>
      <c r="BL130" s="76">
        <f t="shared" ca="1" si="109"/>
        <v>0.11399999999999988</v>
      </c>
      <c r="BM130" s="77">
        <f t="shared" ca="1" si="110"/>
        <v>751267.86854707124</v>
      </c>
      <c r="BO130" s="70">
        <f t="shared" si="100"/>
        <v>127</v>
      </c>
      <c r="BP130" s="171">
        <f t="shared" ca="1" si="103"/>
        <v>0.1109</v>
      </c>
      <c r="BQ130" s="172">
        <f t="shared" ca="1" si="86"/>
        <v>8.8027262506000792E-3</v>
      </c>
      <c r="BR130" s="172">
        <f t="shared" ca="1" si="102"/>
        <v>0.37401253400836665</v>
      </c>
    </row>
    <row r="131" spans="5:70">
      <c r="E131">
        <f t="shared" si="107"/>
        <v>128</v>
      </c>
      <c r="F131" s="64">
        <f t="shared" si="88"/>
        <v>65.583333333333499</v>
      </c>
      <c r="G131" s="55">
        <f t="shared" si="63"/>
        <v>0</v>
      </c>
      <c r="H131" s="78">
        <f t="shared" si="101"/>
        <v>1</v>
      </c>
      <c r="I131" s="79">
        <f t="shared" ca="1" si="72"/>
        <v>410812.75891315541</v>
      </c>
      <c r="J131" s="79">
        <f t="shared" ca="1" si="64"/>
        <v>3616.2722569662747</v>
      </c>
      <c r="K131" s="80">
        <f t="shared" ca="1" si="65"/>
        <v>-20</v>
      </c>
      <c r="L131" s="80">
        <f t="shared" ca="1" si="73"/>
        <v>-342.34396576096287</v>
      </c>
      <c r="M131" s="80">
        <f t="shared" ca="1" si="105"/>
        <v>0</v>
      </c>
      <c r="N131" s="80">
        <f t="shared" ca="1" si="74"/>
        <v>0</v>
      </c>
      <c r="O131" s="81">
        <f t="shared" ca="1" si="66"/>
        <v>-2943.1740356977334</v>
      </c>
      <c r="P131" s="79">
        <f t="shared" ca="1" si="67"/>
        <v>411123.51316866302</v>
      </c>
      <c r="Q131" s="35"/>
      <c r="R131">
        <f t="shared" ca="1" si="75"/>
        <v>248</v>
      </c>
      <c r="S131" s="78">
        <f t="shared" ca="1" si="89"/>
        <v>75.583333333332732</v>
      </c>
      <c r="T131" s="55">
        <f t="shared" ca="1" si="76"/>
        <v>6.0757230971507648E-3</v>
      </c>
      <c r="U131" s="78">
        <f t="shared" ca="1" si="77"/>
        <v>0.61446573162140883</v>
      </c>
      <c r="V131" s="79">
        <f t="shared" ca="1" si="90"/>
        <v>203212.8047989514</v>
      </c>
      <c r="W131" s="79">
        <f t="shared" ca="1" si="68"/>
        <v>1788.8266912617992</v>
      </c>
      <c r="X131" s="80">
        <f t="shared" ca="1" si="91"/>
        <v>-12.289314632428177</v>
      </c>
      <c r="Y131" s="80">
        <f t="shared" ca="1" si="92"/>
        <v>-84.672001999563093</v>
      </c>
      <c r="Z131" s="80">
        <f t="shared" ca="1" si="78"/>
        <v>0</v>
      </c>
      <c r="AA131" s="80">
        <f t="shared" ca="1" si="93"/>
        <v>0</v>
      </c>
      <c r="AB131" s="81">
        <f t="shared" ca="1" si="69"/>
        <v>-1808.4795871341421</v>
      </c>
      <c r="AC131" s="79">
        <f t="shared" ca="1" si="70"/>
        <v>203096.19058644708</v>
      </c>
      <c r="AD131" s="35"/>
      <c r="AE131" s="55">
        <f t="shared" ca="1" si="94"/>
        <v>6.0757230971507648E-3</v>
      </c>
      <c r="AF131" s="78">
        <f t="shared" ca="1" si="95"/>
        <v>0.61446573162140883</v>
      </c>
      <c r="AG131" s="35"/>
      <c r="AH131" s="35"/>
      <c r="AR131" s="69">
        <f t="shared" si="82"/>
        <v>11</v>
      </c>
      <c r="AS131" s="70">
        <f t="shared" si="97"/>
        <v>128</v>
      </c>
      <c r="AT131" s="71">
        <f t="shared" ca="1" si="98"/>
        <v>0.36785335867969421</v>
      </c>
      <c r="AU131" s="72">
        <f t="shared" ca="1" si="83"/>
        <v>8.8027262506000792E-3</v>
      </c>
      <c r="AV131" s="73">
        <f t="shared" ca="1" si="84"/>
        <v>1.0088027262506001</v>
      </c>
      <c r="AW131" s="74">
        <f ca="1">PRODUCT(AV$4:AV131)</f>
        <v>2.6972430988851142</v>
      </c>
      <c r="AY131" s="75">
        <f t="shared" si="99"/>
        <v>128</v>
      </c>
      <c r="AZ131" s="76">
        <f t="shared" ca="1" si="113"/>
        <v>1.0090370179501076</v>
      </c>
      <c r="BA131" s="76">
        <f t="shared" ca="1" si="113"/>
        <v>1.0090370179501076</v>
      </c>
      <c r="BB131" s="76">
        <f t="shared" ca="1" si="113"/>
        <v>1.0090370179501076</v>
      </c>
      <c r="BC131" s="76">
        <f t="shared" ca="1" si="113"/>
        <v>1.0090370179501076</v>
      </c>
      <c r="BD131" s="76">
        <f t="shared" ca="1" si="113"/>
        <v>1.0090370179501076</v>
      </c>
      <c r="BE131" s="76">
        <f t="shared" ca="1" si="113"/>
        <v>1.0090370179501076</v>
      </c>
      <c r="BF131" s="76">
        <f t="shared" ca="1" si="113"/>
        <v>1.0090370179501076</v>
      </c>
      <c r="BG131" s="76">
        <f t="shared" ca="1" si="113"/>
        <v>1.0090370179501076</v>
      </c>
      <c r="BH131" s="76">
        <f t="shared" ca="1" si="113"/>
        <v>1.0090370179501076</v>
      </c>
      <c r="BI131" s="76">
        <f t="shared" ca="1" si="113"/>
        <v>1.0090370179501076</v>
      </c>
      <c r="BJ131" s="76">
        <f t="shared" ca="1" si="113"/>
        <v>1.0090370179501076</v>
      </c>
      <c r="BK131" s="76">
        <f t="shared" ca="1" si="113"/>
        <v>1.0090370179501076</v>
      </c>
      <c r="BL131" s="76">
        <f t="shared" ca="1" si="109"/>
        <v>0.11399999999999988</v>
      </c>
      <c r="BM131" s="77">
        <f t="shared" ca="1" si="110"/>
        <v>836912.40556143725</v>
      </c>
      <c r="BO131" s="70">
        <f t="shared" si="100"/>
        <v>128</v>
      </c>
      <c r="BP131" s="171">
        <f t="shared" ca="1" si="103"/>
        <v>0.1109</v>
      </c>
      <c r="BQ131" s="172">
        <f t="shared" ca="1" si="86"/>
        <v>8.8027262506000792E-3</v>
      </c>
      <c r="BR131" s="172">
        <f t="shared" ca="1" si="102"/>
        <v>0.37074893264657666</v>
      </c>
    </row>
    <row r="132" spans="5:70">
      <c r="E132">
        <f t="shared" si="107"/>
        <v>129</v>
      </c>
      <c r="F132" s="64">
        <f t="shared" si="88"/>
        <v>65.666666666666828</v>
      </c>
      <c r="G132" s="55">
        <f t="shared" ref="G132:G195" si="114">(1-(1-IF(F132&gt;$AJ$90,0,VLOOKUP(ROUND(F132,0),$AJ$4:$AK$90,2,FALSE)))^(1/12))*0</f>
        <v>0</v>
      </c>
      <c r="H132" s="78">
        <f t="shared" si="101"/>
        <v>1</v>
      </c>
      <c r="I132" s="79">
        <f t="shared" ca="1" si="72"/>
        <v>411123.51316866302</v>
      </c>
      <c r="J132" s="79">
        <f t="shared" ref="J132:J195" ca="1" si="115">(I132)*$AU132</f>
        <v>3619.0077416087174</v>
      </c>
      <c r="K132" s="80">
        <f t="shared" ref="K132:K195" ca="1" si="116">IF(I132=0,0,-$C$19)*H132</f>
        <v>-20</v>
      </c>
      <c r="L132" s="80">
        <f t="shared" ca="1" si="73"/>
        <v>-342.60292764055254</v>
      </c>
      <c r="M132" s="80">
        <f t="shared" ca="1" si="105"/>
        <v>0</v>
      </c>
      <c r="N132" s="80">
        <f t="shared" ca="1" si="74"/>
        <v>0</v>
      </c>
      <c r="O132" s="81">
        <f t="shared" ref="O132:O195" ca="1" si="117">-MIN(
IF(MOD(E132-1,IF($C$7="Annual",12,1))=0,1,0)
*IF(F132&lt;=$C$6,H132*$C$5*$C$4/IF($C$7="Monthly",12,1),$C$12),I132)</f>
        <v>-2943.1740356977334</v>
      </c>
      <c r="P132" s="79">
        <f t="shared" ref="P132:P195" ca="1" si="118">SUM(I132:O132)</f>
        <v>411436.74394693348</v>
      </c>
      <c r="Q132" s="35"/>
      <c r="R132">
        <f t="shared" ca="1" si="75"/>
        <v>249</v>
      </c>
      <c r="S132" s="78">
        <f t="shared" ca="1" si="89"/>
        <v>75.66666666666606</v>
      </c>
      <c r="T132" s="55">
        <f t="shared" ca="1" si="76"/>
        <v>6.0757230971507648E-3</v>
      </c>
      <c r="U132" s="78">
        <f t="shared" ca="1" si="77"/>
        <v>0.61073240798338901</v>
      </c>
      <c r="V132" s="79">
        <f t="shared" ca="1" si="90"/>
        <v>201862.23437035768</v>
      </c>
      <c r="W132" s="79">
        <f t="shared" ref="W132:W195" ca="1" si="119">(V132)*$AU132</f>
        <v>1776.9379894967331</v>
      </c>
      <c r="X132" s="80">
        <f t="shared" ca="1" si="91"/>
        <v>-12.21464815966778</v>
      </c>
      <c r="Y132" s="80">
        <f t="shared" ca="1" si="92"/>
        <v>-84.109264320982376</v>
      </c>
      <c r="Z132" s="80">
        <f t="shared" ca="1" si="78"/>
        <v>0</v>
      </c>
      <c r="AA132" s="80">
        <f t="shared" ca="1" si="93"/>
        <v>0</v>
      </c>
      <c r="AB132" s="81">
        <f t="shared" ref="AB132:AB195" ca="1" si="120">-MIN(IF(MOD(R132,IF($C$7="Annual",12,1))=0,1,0)*$C$39*U132/IF($C$7="Monthly",12,1),V132)</f>
        <v>-1797.4917659358655</v>
      </c>
      <c r="AC132" s="79">
        <f t="shared" ref="AC132:AC195" ca="1" si="121">SUM(V132:AB132)</f>
        <v>201745.3566814379</v>
      </c>
      <c r="AD132" s="35"/>
      <c r="AE132" s="55">
        <f t="shared" ca="1" si="94"/>
        <v>6.0757230971507648E-3</v>
      </c>
      <c r="AF132" s="78">
        <f t="shared" ca="1" si="95"/>
        <v>0.61073240798338901</v>
      </c>
      <c r="AG132" s="35"/>
      <c r="AH132" s="35"/>
      <c r="AR132" s="69">
        <f t="shared" si="82"/>
        <v>11</v>
      </c>
      <c r="AS132" s="70">
        <f t="shared" si="97"/>
        <v>129</v>
      </c>
      <c r="AT132" s="71">
        <f t="shared" ca="1" si="98"/>
        <v>0.36461524626287306</v>
      </c>
      <c r="AU132" s="72">
        <f t="shared" ca="1" si="83"/>
        <v>8.8027262506000792E-3</v>
      </c>
      <c r="AV132" s="73">
        <f t="shared" ca="1" si="84"/>
        <v>1.0088027262506001</v>
      </c>
      <c r="AW132" s="74">
        <f ca="1">PRODUCT(AV$4:AV132)</f>
        <v>2.7209861915159199</v>
      </c>
      <c r="AY132" s="75">
        <f t="shared" si="99"/>
        <v>129</v>
      </c>
      <c r="AZ132" s="76">
        <f t="shared" ca="1" si="113"/>
        <v>1.0090370179501076</v>
      </c>
      <c r="BA132" s="76">
        <f t="shared" ca="1" si="113"/>
        <v>1.0090370179501076</v>
      </c>
      <c r="BB132" s="76">
        <f t="shared" ca="1" si="113"/>
        <v>1.0090370179501076</v>
      </c>
      <c r="BC132" s="76">
        <f t="shared" ca="1" si="113"/>
        <v>1.0090370179501076</v>
      </c>
      <c r="BD132" s="76">
        <f t="shared" ca="1" si="113"/>
        <v>1.0090370179501076</v>
      </c>
      <c r="BE132" s="76">
        <f t="shared" ca="1" si="113"/>
        <v>1.0090370179501076</v>
      </c>
      <c r="BF132" s="76">
        <f t="shared" ca="1" si="113"/>
        <v>1.0090370179501076</v>
      </c>
      <c r="BG132" s="76">
        <f t="shared" ca="1" si="113"/>
        <v>1.0090370179501076</v>
      </c>
      <c r="BH132" s="76">
        <f t="shared" ca="1" si="113"/>
        <v>1.0090370179501076</v>
      </c>
      <c r="BI132" s="76">
        <f t="shared" ca="1" si="113"/>
        <v>1.0090370179501076</v>
      </c>
      <c r="BJ132" s="76">
        <f t="shared" ca="1" si="113"/>
        <v>1.0090370179501076</v>
      </c>
      <c r="BK132" s="76">
        <f t="shared" ca="1" si="113"/>
        <v>1.0090370179501076</v>
      </c>
      <c r="BL132" s="76">
        <f t="shared" ref="BL132:BL153" ca="1" si="122">PRODUCT(AZ132:BK132)-1</f>
        <v>0.11399999999999988</v>
      </c>
      <c r="BM132" s="77">
        <f t="shared" ca="1" si="110"/>
        <v>932320.41979544098</v>
      </c>
      <c r="BO132" s="70">
        <f t="shared" si="100"/>
        <v>129</v>
      </c>
      <c r="BP132" s="171">
        <f t="shared" ca="1" si="103"/>
        <v>0.1109</v>
      </c>
      <c r="BQ132" s="172">
        <f t="shared" ca="1" si="86"/>
        <v>8.8027262506000792E-3</v>
      </c>
      <c r="BR132" s="172">
        <f t="shared" ca="1" si="102"/>
        <v>0.36751380919095344</v>
      </c>
    </row>
    <row r="133" spans="5:70">
      <c r="E133">
        <f t="shared" si="107"/>
        <v>130</v>
      </c>
      <c r="F133" s="64">
        <f t="shared" si="88"/>
        <v>65.750000000000156</v>
      </c>
      <c r="G133" s="55">
        <f t="shared" si="114"/>
        <v>0</v>
      </c>
      <c r="H133" s="78">
        <f t="shared" si="101"/>
        <v>1</v>
      </c>
      <c r="I133" s="79">
        <f t="shared" ref="I133:I196" ca="1" si="123">MAX(P132,0)*(1-G133)</f>
        <v>411436.74394693348</v>
      </c>
      <c r="J133" s="79">
        <f t="shared" ca="1" si="115"/>
        <v>3621.7650264030945</v>
      </c>
      <c r="K133" s="80">
        <f t="shared" ca="1" si="116"/>
        <v>-20</v>
      </c>
      <c r="L133" s="80">
        <f t="shared" ref="L133:L196" ca="1" si="124">IF(OR(I132+O132=0,K132=0),0,-I133*($C$16/12))</f>
        <v>-342.86395328911124</v>
      </c>
      <c r="M133" s="80">
        <f t="shared" ca="1" si="105"/>
        <v>0</v>
      </c>
      <c r="N133" s="80">
        <f t="shared" ref="N133:N196" ca="1" si="125">IF(OR(I132+O132=0,K132=0),0,-I133*($C$18*(1+$C$20))/12)</f>
        <v>0</v>
      </c>
      <c r="O133" s="81">
        <f t="shared" ca="1" si="117"/>
        <v>-2943.1740356977334</v>
      </c>
      <c r="P133" s="79">
        <f t="shared" ca="1" si="118"/>
        <v>411752.47098434973</v>
      </c>
      <c r="Q133" s="35"/>
      <c r="R133">
        <f t="shared" ref="R133:R196" ca="1" si="126">R132+1</f>
        <v>250</v>
      </c>
      <c r="S133" s="78">
        <f t="shared" ca="1" si="89"/>
        <v>75.749999999999389</v>
      </c>
      <c r="T133" s="55">
        <f t="shared" ref="T133:T196" ca="1" si="127">(1-(1-IF(S133&gt;$AJ$90,0,VLOOKUP(ROUND(S133,0),$AJ$4:$AK$90,2,FALSE)))^(1/12))
*IF(S134-S$4&lt;SUBSTITUTE($C$8, "years", "", 1)/1,0,1)</f>
        <v>6.0757230971507648E-3</v>
      </c>
      <c r="U133" s="78">
        <f t="shared" ref="U133:U196" ca="1" si="128">IF(S134-S$4&lt;SUBSTITUTE($C$8, "years", "", 1)/1,U132,AF132)*
(1-T133)</f>
        <v>0.60702176698602583</v>
      </c>
      <c r="V133" s="79">
        <f t="shared" ca="1" si="90"/>
        <v>200519.60775810556</v>
      </c>
      <c r="W133" s="79">
        <f t="shared" ca="1" si="119"/>
        <v>1765.1192149723072</v>
      </c>
      <c r="X133" s="80">
        <f t="shared" ca="1" si="91"/>
        <v>-12.140435339720517</v>
      </c>
      <c r="Y133" s="80">
        <f t="shared" ca="1" si="92"/>
        <v>-83.549836565877328</v>
      </c>
      <c r="Z133" s="80">
        <f t="shared" ref="Z133:Z196" ca="1" si="129">-IF(MOD(R133-1,12)=0,1,0)*V133*($C$17)</f>
        <v>0</v>
      </c>
      <c r="AA133" s="80">
        <f t="shared" ca="1" si="93"/>
        <v>0</v>
      </c>
      <c r="AB133" s="81">
        <f t="shared" ca="1" si="120"/>
        <v>-1786.5707036966307</v>
      </c>
      <c r="AC133" s="79">
        <f t="shared" ca="1" si="121"/>
        <v>200402.46599747564</v>
      </c>
      <c r="AD133" s="35"/>
      <c r="AE133" s="55">
        <f t="shared" ca="1" si="94"/>
        <v>6.0757230971507648E-3</v>
      </c>
      <c r="AF133" s="78">
        <f t="shared" ca="1" si="95"/>
        <v>0.60702176698602583</v>
      </c>
      <c r="AG133" s="35"/>
      <c r="AH133" s="35"/>
      <c r="AR133" s="69">
        <f t="shared" ref="AR133:AR196" si="130">ROUNDDOWN((AS133-1)/12,0)+1</f>
        <v>11</v>
      </c>
      <c r="AS133" s="70">
        <f t="shared" si="97"/>
        <v>130</v>
      </c>
      <c r="AT133" s="71">
        <f t="shared" ca="1" si="98"/>
        <v>0.36140563806322584</v>
      </c>
      <c r="AU133" s="72">
        <f t="shared" ref="AU133:AU196" ca="1" si="131">IF($AU$2="Yes",BQ133,((1+$AH$21)^(1/12))-1)</f>
        <v>8.8027262506000792E-3</v>
      </c>
      <c r="AV133" s="73">
        <f t="shared" ref="AV133:AV196" ca="1" si="132">(1+AU133)</f>
        <v>1.0088027262506001</v>
      </c>
      <c r="AW133" s="74">
        <f ca="1">PRODUCT(AV$4:AV133)</f>
        <v>2.7449382880914976</v>
      </c>
      <c r="AY133" s="75">
        <f t="shared" si="99"/>
        <v>130</v>
      </c>
      <c r="AZ133" s="76">
        <f t="shared" ca="1" si="113"/>
        <v>1.0090370179501076</v>
      </c>
      <c r="BA133" s="76">
        <f t="shared" ca="1" si="113"/>
        <v>1.0090370179501076</v>
      </c>
      <c r="BB133" s="76">
        <f t="shared" ca="1" si="113"/>
        <v>1.0090370179501076</v>
      </c>
      <c r="BC133" s="76">
        <f t="shared" ca="1" si="113"/>
        <v>1.0090370179501076</v>
      </c>
      <c r="BD133" s="76">
        <f t="shared" ca="1" si="113"/>
        <v>1.0090370179501076</v>
      </c>
      <c r="BE133" s="76">
        <f t="shared" ca="1" si="113"/>
        <v>1.0090370179501076</v>
      </c>
      <c r="BF133" s="76">
        <f t="shared" ca="1" si="113"/>
        <v>1.0090370179501076</v>
      </c>
      <c r="BG133" s="76">
        <f t="shared" ca="1" si="113"/>
        <v>1.0090370179501076</v>
      </c>
      <c r="BH133" s="76">
        <f t="shared" ca="1" si="113"/>
        <v>1.0090370179501076</v>
      </c>
      <c r="BI133" s="76">
        <f t="shared" ca="1" si="113"/>
        <v>1.0090370179501076</v>
      </c>
      <c r="BJ133" s="76">
        <f t="shared" ca="1" si="113"/>
        <v>1.0090370179501076</v>
      </c>
      <c r="BK133" s="76">
        <f t="shared" ca="1" si="113"/>
        <v>1.0090370179501076</v>
      </c>
      <c r="BL133" s="76">
        <f t="shared" ca="1" si="122"/>
        <v>0.11399999999999988</v>
      </c>
      <c r="BM133" s="77">
        <f t="shared" ref="BM133:BM153" ca="1" si="133">PRODUCT(AZ133:BK133)*BM132</f>
        <v>1038604.9476521212</v>
      </c>
      <c r="BO133" s="70">
        <f t="shared" si="100"/>
        <v>130</v>
      </c>
      <c r="BP133" s="171">
        <f t="shared" ca="1" si="103"/>
        <v>0.1109</v>
      </c>
      <c r="BQ133" s="172">
        <f t="shared" ref="BQ133:BQ196" ca="1" si="134">(1+BP133)^(1/12)-1</f>
        <v>8.8027262506000792E-3</v>
      </c>
      <c r="BR133" s="172">
        <f t="shared" ca="1" si="102"/>
        <v>0.36430691514572505</v>
      </c>
    </row>
    <row r="134" spans="5:70">
      <c r="E134">
        <f t="shared" si="107"/>
        <v>131</v>
      </c>
      <c r="F134" s="64">
        <f t="shared" ref="F134:F197" si="135">(E134-E133)/12+F133</f>
        <v>65.833333333333485</v>
      </c>
      <c r="G134" s="55">
        <f t="shared" si="114"/>
        <v>0</v>
      </c>
      <c r="H134" s="78">
        <f t="shared" si="101"/>
        <v>1</v>
      </c>
      <c r="I134" s="79">
        <f t="shared" ca="1" si="123"/>
        <v>411752.47098434973</v>
      </c>
      <c r="J134" s="79">
        <f t="shared" ca="1" si="115"/>
        <v>3624.5442850833829</v>
      </c>
      <c r="K134" s="80">
        <f t="shared" ca="1" si="116"/>
        <v>-20</v>
      </c>
      <c r="L134" s="80">
        <f t="shared" ca="1" si="124"/>
        <v>-343.12705915362477</v>
      </c>
      <c r="M134" s="80">
        <f t="shared" ca="1" si="105"/>
        <v>0</v>
      </c>
      <c r="N134" s="80">
        <f t="shared" ca="1" si="125"/>
        <v>0</v>
      </c>
      <c r="O134" s="81">
        <f t="shared" ca="1" si="117"/>
        <v>-2943.1740356977334</v>
      </c>
      <c r="P134" s="79">
        <f t="shared" ca="1" si="118"/>
        <v>412070.71417458175</v>
      </c>
      <c r="Q134" s="35"/>
      <c r="R134">
        <f t="shared" ca="1" si="126"/>
        <v>251</v>
      </c>
      <c r="S134" s="78">
        <f t="shared" ref="S134:S197" ca="1" si="136">(R134-R133)/12+S133</f>
        <v>75.833333333332718</v>
      </c>
      <c r="T134" s="55">
        <f t="shared" ca="1" si="127"/>
        <v>6.0757230971507648E-3</v>
      </c>
      <c r="U134" s="78">
        <f t="shared" ca="1" si="128"/>
        <v>0.60333367081587552</v>
      </c>
      <c r="V134" s="79">
        <f t="shared" ref="V134:V197" ca="1" si="137">MAX(AC133,0)*(1-AE134)</f>
        <v>199184.87610608881</v>
      </c>
      <c r="W134" s="79">
        <f t="shared" ca="1" si="119"/>
        <v>1753.3699376215925</v>
      </c>
      <c r="X134" s="80">
        <f t="shared" ref="X134:X197" ca="1" si="138">IF(V134=0,0,-$C$19)*U134</f>
        <v>-12.06667341631751</v>
      </c>
      <c r="Y134" s="80">
        <f t="shared" ref="Y134:Y197" ca="1" si="139">IF(OR(V133+AB133=0,X133=0),0,-V134*($D$16/12))</f>
        <v>-82.993698377537001</v>
      </c>
      <c r="Z134" s="80">
        <f t="shared" ca="1" si="129"/>
        <v>0</v>
      </c>
      <c r="AA134" s="80">
        <f t="shared" ref="AA134:AA197" ca="1" si="140">IF(OR(V133+AB133=0,X133=0),0,-V134*($C$18*(1+$C$20))/12)</f>
        <v>0</v>
      </c>
      <c r="AB134" s="81">
        <f t="shared" ca="1" si="120"/>
        <v>-1775.715994807488</v>
      </c>
      <c r="AC134" s="79">
        <f t="shared" ca="1" si="121"/>
        <v>199067.46967710904</v>
      </c>
      <c r="AD134" s="35"/>
      <c r="AE134" s="55">
        <f t="shared" ref="AE134:AE197" ca="1" si="141">(1-(1-IF(S134&gt;$AJ$90,0,VLOOKUP(ROUND(S134,0),$AJ$4:$AK$90,2,FALSE)))^(1/12))</f>
        <v>6.0757230971507648E-3</v>
      </c>
      <c r="AF134" s="78">
        <f t="shared" ref="AF134:AF197" ca="1" si="142">AF133*(1-AE134)</f>
        <v>0.60333367081587552</v>
      </c>
      <c r="AG134" s="35"/>
      <c r="AH134" s="35"/>
      <c r="AR134" s="69">
        <f t="shared" si="130"/>
        <v>11</v>
      </c>
      <c r="AS134" s="70">
        <f t="shared" ref="AS134:AS197" si="143">AS133+1</f>
        <v>131</v>
      </c>
      <c r="AT134" s="71">
        <f t="shared" ref="AT134:AT143" ca="1" si="144">(1-AU134)*AT133</f>
        <v>0.3582242831659318</v>
      </c>
      <c r="AU134" s="72">
        <f t="shared" ca="1" si="131"/>
        <v>8.8027262506000792E-3</v>
      </c>
      <c r="AV134" s="73">
        <f t="shared" ca="1" si="132"/>
        <v>1.0088027262506001</v>
      </c>
      <c r="AW134" s="74">
        <f ca="1">PRODUCT(AV$4:AV134)</f>
        <v>2.7691012284163579</v>
      </c>
      <c r="AY134" s="75">
        <f t="shared" ref="AY134:AY153" si="145">AY133+1</f>
        <v>131</v>
      </c>
      <c r="AZ134" s="76">
        <f t="shared" ca="1" si="113"/>
        <v>1.0090370179501076</v>
      </c>
      <c r="BA134" s="76">
        <f t="shared" ca="1" si="113"/>
        <v>1.0090370179501076</v>
      </c>
      <c r="BB134" s="76">
        <f t="shared" ca="1" si="113"/>
        <v>1.0090370179501076</v>
      </c>
      <c r="BC134" s="76">
        <f t="shared" ca="1" si="113"/>
        <v>1.0090370179501076</v>
      </c>
      <c r="BD134" s="76">
        <f t="shared" ca="1" si="113"/>
        <v>1.0090370179501076</v>
      </c>
      <c r="BE134" s="76">
        <f t="shared" ca="1" si="113"/>
        <v>1.0090370179501076</v>
      </c>
      <c r="BF134" s="76">
        <f t="shared" ca="1" si="113"/>
        <v>1.0090370179501076</v>
      </c>
      <c r="BG134" s="76">
        <f t="shared" ca="1" si="113"/>
        <v>1.0090370179501076</v>
      </c>
      <c r="BH134" s="76">
        <f t="shared" ca="1" si="113"/>
        <v>1.0090370179501076</v>
      </c>
      <c r="BI134" s="76">
        <f t="shared" ca="1" si="113"/>
        <v>1.0090370179501076</v>
      </c>
      <c r="BJ134" s="76">
        <f t="shared" ca="1" si="113"/>
        <v>1.0090370179501076</v>
      </c>
      <c r="BK134" s="76">
        <f t="shared" ca="1" si="113"/>
        <v>1.0090370179501076</v>
      </c>
      <c r="BL134" s="76">
        <f t="shared" ca="1" si="122"/>
        <v>0.11399999999999988</v>
      </c>
      <c r="BM134" s="77">
        <f t="shared" ca="1" si="133"/>
        <v>1157005.9116844628</v>
      </c>
      <c r="BO134" s="70">
        <f t="shared" ref="BO134:BO197" si="146">BO133+1</f>
        <v>131</v>
      </c>
      <c r="BP134" s="171">
        <f t="shared" ca="1" si="103"/>
        <v>0.1109</v>
      </c>
      <c r="BQ134" s="172">
        <f t="shared" ca="1" si="134"/>
        <v>8.8027262506000792E-3</v>
      </c>
      <c r="BR134" s="172">
        <f t="shared" ca="1" si="102"/>
        <v>0.36112800418347241</v>
      </c>
    </row>
    <row r="135" spans="5:70">
      <c r="E135">
        <f t="shared" si="107"/>
        <v>132</v>
      </c>
      <c r="F135" s="64">
        <f t="shared" si="135"/>
        <v>65.916666666666814</v>
      </c>
      <c r="G135" s="55">
        <f t="shared" si="114"/>
        <v>0</v>
      </c>
      <c r="H135" s="78">
        <f t="shared" ref="H135:H198" si="147">H134*(1-G135)</f>
        <v>1</v>
      </c>
      <c r="I135" s="79">
        <f t="shared" ca="1" si="123"/>
        <v>412070.71417458175</v>
      </c>
      <c r="J135" s="79">
        <f t="shared" ca="1" si="115"/>
        <v>3627.3456927681127</v>
      </c>
      <c r="K135" s="80">
        <f t="shared" ca="1" si="116"/>
        <v>-20</v>
      </c>
      <c r="L135" s="80">
        <f t="shared" ca="1" si="124"/>
        <v>-343.3922618121515</v>
      </c>
      <c r="M135" s="80">
        <f t="shared" ca="1" si="105"/>
        <v>0</v>
      </c>
      <c r="N135" s="80">
        <f t="shared" ca="1" si="125"/>
        <v>0</v>
      </c>
      <c r="O135" s="81">
        <f t="shared" ca="1" si="117"/>
        <v>-2943.1740356977334</v>
      </c>
      <c r="P135" s="79">
        <f t="shared" ca="1" si="118"/>
        <v>412391.49356983998</v>
      </c>
      <c r="Q135" s="35"/>
      <c r="R135">
        <f t="shared" ca="1" si="126"/>
        <v>252</v>
      </c>
      <c r="S135" s="78">
        <f t="shared" ca="1" si="136"/>
        <v>75.916666666666046</v>
      </c>
      <c r="T135" s="55">
        <f t="shared" ca="1" si="127"/>
        <v>6.0757230971507648E-3</v>
      </c>
      <c r="U135" s="78">
        <f t="shared" ca="1" si="128"/>
        <v>0.59966798249681075</v>
      </c>
      <c r="V135" s="79">
        <f t="shared" ca="1" si="137"/>
        <v>197857.99085370047</v>
      </c>
      <c r="W135" s="79">
        <f t="shared" ca="1" si="119"/>
        <v>1741.6897299788595</v>
      </c>
      <c r="X135" s="80">
        <f t="shared" ca="1" si="138"/>
        <v>-11.993359649936215</v>
      </c>
      <c r="Y135" s="80">
        <f t="shared" ca="1" si="139"/>
        <v>-82.440829522375196</v>
      </c>
      <c r="Z135" s="80">
        <f t="shared" ca="1" si="129"/>
        <v>0</v>
      </c>
      <c r="AA135" s="80">
        <f t="shared" ca="1" si="140"/>
        <v>0</v>
      </c>
      <c r="AB135" s="81">
        <f t="shared" ca="1" si="120"/>
        <v>-1764.9272361238563</v>
      </c>
      <c r="AC135" s="79">
        <f t="shared" ca="1" si="121"/>
        <v>197740.31915838315</v>
      </c>
      <c r="AD135" s="35"/>
      <c r="AE135" s="55">
        <f t="shared" ca="1" si="141"/>
        <v>6.0757230971507648E-3</v>
      </c>
      <c r="AF135" s="78">
        <f t="shared" ca="1" si="142"/>
        <v>0.59966798249681075</v>
      </c>
      <c r="AG135" s="35"/>
      <c r="AH135" s="35"/>
      <c r="AR135" s="69">
        <f t="shared" si="130"/>
        <v>11</v>
      </c>
      <c r="AS135" s="70">
        <f t="shared" si="143"/>
        <v>132</v>
      </c>
      <c r="AT135" s="71">
        <f t="shared" ca="1" si="144"/>
        <v>0.35507093286490465</v>
      </c>
      <c r="AU135" s="72">
        <f t="shared" ca="1" si="131"/>
        <v>8.8027262506000792E-3</v>
      </c>
      <c r="AV135" s="73">
        <f t="shared" ca="1" si="132"/>
        <v>1.0088027262506001</v>
      </c>
      <c r="AW135" s="74">
        <f ca="1">PRODUCT(AV$4:AV135)</f>
        <v>2.7934768684903073</v>
      </c>
      <c r="AY135" s="75">
        <f t="shared" si="145"/>
        <v>132</v>
      </c>
      <c r="AZ135" s="76">
        <f t="shared" ref="AZ135:BK144" ca="1" si="148">OFFSET($AV$3,($AY135*12-12)+AZ$3,0)</f>
        <v>1.0090370179501076</v>
      </c>
      <c r="BA135" s="76">
        <f t="shared" ca="1" si="148"/>
        <v>1.0090370179501076</v>
      </c>
      <c r="BB135" s="76">
        <f t="shared" ca="1" si="148"/>
        <v>1.0090370179501076</v>
      </c>
      <c r="BC135" s="76">
        <f t="shared" ca="1" si="148"/>
        <v>1.0090370179501076</v>
      </c>
      <c r="BD135" s="76">
        <f t="shared" ca="1" si="148"/>
        <v>1.0090370179501076</v>
      </c>
      <c r="BE135" s="76">
        <f t="shared" ca="1" si="148"/>
        <v>1.0090370179501076</v>
      </c>
      <c r="BF135" s="76">
        <f t="shared" ca="1" si="148"/>
        <v>1.0090370179501076</v>
      </c>
      <c r="BG135" s="76">
        <f t="shared" ca="1" si="148"/>
        <v>1.0090370179501076</v>
      </c>
      <c r="BH135" s="76">
        <f t="shared" ca="1" si="148"/>
        <v>1.0090370179501076</v>
      </c>
      <c r="BI135" s="76">
        <f t="shared" ca="1" si="148"/>
        <v>1.0090370179501076</v>
      </c>
      <c r="BJ135" s="76">
        <f t="shared" ca="1" si="148"/>
        <v>1.0090370179501076</v>
      </c>
      <c r="BK135" s="76">
        <f t="shared" ca="1" si="148"/>
        <v>1.0090370179501076</v>
      </c>
      <c r="BL135" s="76">
        <f t="shared" ca="1" si="122"/>
        <v>0.11399999999999988</v>
      </c>
      <c r="BM135" s="77">
        <f t="shared" ca="1" si="133"/>
        <v>1288904.5856164915</v>
      </c>
      <c r="BO135" s="70">
        <f t="shared" si="146"/>
        <v>132</v>
      </c>
      <c r="BP135" s="171">
        <f t="shared" ca="1" si="103"/>
        <v>0.1109</v>
      </c>
      <c r="BQ135" s="172">
        <f t="shared" ca="1" si="134"/>
        <v>8.8027262506000792E-3</v>
      </c>
      <c r="BR135" s="172">
        <f t="shared" ref="BR135:BR198" ca="1" si="149">BR134/(1+BQ135)</f>
        <v>0.3579768321262084</v>
      </c>
    </row>
    <row r="136" spans="5:70">
      <c r="E136">
        <f t="shared" si="107"/>
        <v>133</v>
      </c>
      <c r="F136" s="64">
        <f t="shared" si="135"/>
        <v>66.000000000000142</v>
      </c>
      <c r="G136" s="55">
        <f t="shared" si="114"/>
        <v>0</v>
      </c>
      <c r="H136" s="78">
        <f t="shared" si="147"/>
        <v>1</v>
      </c>
      <c r="I136" s="79">
        <f t="shared" ca="1" si="123"/>
        <v>412391.49356983998</v>
      </c>
      <c r="J136" s="79">
        <f t="shared" ca="1" si="115"/>
        <v>3630.1694259714041</v>
      </c>
      <c r="K136" s="80">
        <f t="shared" ca="1" si="116"/>
        <v>-20</v>
      </c>
      <c r="L136" s="80">
        <f t="shared" ca="1" si="124"/>
        <v>-343.65957797486669</v>
      </c>
      <c r="M136" s="80">
        <f t="shared" ca="1" si="105"/>
        <v>-3092.9362017737999</v>
      </c>
      <c r="N136" s="80">
        <f t="shared" ca="1" si="125"/>
        <v>0</v>
      </c>
      <c r="O136" s="81">
        <f t="shared" ca="1" si="117"/>
        <v>-2943.1740356977334</v>
      </c>
      <c r="P136" s="79">
        <f t="shared" ca="1" si="118"/>
        <v>409621.89318036498</v>
      </c>
      <c r="Q136" s="35"/>
      <c r="R136">
        <f t="shared" ca="1" si="126"/>
        <v>253</v>
      </c>
      <c r="S136" s="78">
        <f t="shared" ca="1" si="136"/>
        <v>75.999999999999375</v>
      </c>
      <c r="T136" s="55">
        <f t="shared" ca="1" si="127"/>
        <v>6.0757230971507648E-3</v>
      </c>
      <c r="U136" s="78">
        <f t="shared" ca="1" si="128"/>
        <v>0.59602456588493302</v>
      </c>
      <c r="V136" s="79">
        <f t="shared" ca="1" si="137"/>
        <v>196538.9037340346</v>
      </c>
      <c r="W136" s="79">
        <f t="shared" ca="1" si="119"/>
        <v>1730.0781671637483</v>
      </c>
      <c r="X136" s="80">
        <f t="shared" ca="1" si="138"/>
        <v>-11.92049131769866</v>
      </c>
      <c r="Y136" s="80">
        <f t="shared" ca="1" si="139"/>
        <v>-81.891209889181084</v>
      </c>
      <c r="Z136" s="80">
        <f t="shared" ca="1" si="129"/>
        <v>-1474.0417780052594</v>
      </c>
      <c r="AA136" s="80">
        <f t="shared" ca="1" si="140"/>
        <v>0</v>
      </c>
      <c r="AB136" s="81">
        <f t="shared" ca="1" si="120"/>
        <v>-1754.2040269505478</v>
      </c>
      <c r="AC136" s="79">
        <f t="shared" ca="1" si="121"/>
        <v>194946.92439503566</v>
      </c>
      <c r="AD136" s="35"/>
      <c r="AE136" s="55">
        <f t="shared" ca="1" si="141"/>
        <v>6.0757230971507648E-3</v>
      </c>
      <c r="AF136" s="78">
        <f t="shared" ca="1" si="142"/>
        <v>0.59602456588493302</v>
      </c>
      <c r="AG136" s="35"/>
      <c r="AH136" s="35"/>
      <c r="AR136" s="69">
        <f t="shared" si="130"/>
        <v>12</v>
      </c>
      <c r="AS136" s="70">
        <f t="shared" si="143"/>
        <v>133</v>
      </c>
      <c r="AT136" s="71">
        <f t="shared" ca="1" si="144"/>
        <v>0.3519453406433497</v>
      </c>
      <c r="AU136" s="72">
        <f t="shared" ca="1" si="131"/>
        <v>8.8027262506000792E-3</v>
      </c>
      <c r="AV136" s="73">
        <f t="shared" ca="1" si="132"/>
        <v>1.0088027262506001</v>
      </c>
      <c r="AW136" s="74">
        <f ca="1">PRODUCT(AV$4:AV136)</f>
        <v>2.8180670806510109</v>
      </c>
      <c r="AY136" s="75">
        <f t="shared" si="145"/>
        <v>133</v>
      </c>
      <c r="AZ136" s="76">
        <f t="shared" ca="1" si="148"/>
        <v>1.0090370179501076</v>
      </c>
      <c r="BA136" s="76">
        <f t="shared" ca="1" si="148"/>
        <v>1.0090370179501076</v>
      </c>
      <c r="BB136" s="76">
        <f t="shared" ca="1" si="148"/>
        <v>1.0090370179501076</v>
      </c>
      <c r="BC136" s="76">
        <f t="shared" ca="1" si="148"/>
        <v>1.0090370179501076</v>
      </c>
      <c r="BD136" s="76">
        <f t="shared" ca="1" si="148"/>
        <v>1.0090370179501076</v>
      </c>
      <c r="BE136" s="76">
        <f t="shared" ca="1" si="148"/>
        <v>1.0090370179501076</v>
      </c>
      <c r="BF136" s="76">
        <f t="shared" ca="1" si="148"/>
        <v>1.0090370179501076</v>
      </c>
      <c r="BG136" s="76">
        <f t="shared" ca="1" si="148"/>
        <v>1.0090370179501076</v>
      </c>
      <c r="BH136" s="76">
        <f t="shared" ca="1" si="148"/>
        <v>1.0090370179501076</v>
      </c>
      <c r="BI136" s="76">
        <f t="shared" ca="1" si="148"/>
        <v>1.0090370179501076</v>
      </c>
      <c r="BJ136" s="76">
        <f t="shared" ca="1" si="148"/>
        <v>1.0090370179501076</v>
      </c>
      <c r="BK136" s="76">
        <f t="shared" ca="1" si="148"/>
        <v>1.0090370179501076</v>
      </c>
      <c r="BL136" s="76">
        <f t="shared" ca="1" si="122"/>
        <v>0.11399999999999988</v>
      </c>
      <c r="BM136" s="77">
        <f t="shared" ca="1" si="133"/>
        <v>1435839.7083767713</v>
      </c>
      <c r="BO136" s="70">
        <f t="shared" si="146"/>
        <v>133</v>
      </c>
      <c r="BP136" s="171">
        <f t="shared" ref="BP136:BP199" ca="1" si="150">VLOOKUP(BO136,$BT$4:$BX$13,5,TRUE)/100</f>
        <v>0.1109</v>
      </c>
      <c r="BQ136" s="172">
        <f t="shared" ca="1" si="134"/>
        <v>8.8027262506000792E-3</v>
      </c>
      <c r="BR136" s="172">
        <f t="shared" ca="1" si="149"/>
        <v>0.35485315692662212</v>
      </c>
    </row>
    <row r="137" spans="5:70">
      <c r="E137">
        <f t="shared" si="107"/>
        <v>134</v>
      </c>
      <c r="F137" s="64">
        <f t="shared" si="135"/>
        <v>66.083333333333471</v>
      </c>
      <c r="G137" s="55">
        <f t="shared" si="114"/>
        <v>0</v>
      </c>
      <c r="H137" s="78">
        <f t="shared" si="147"/>
        <v>1</v>
      </c>
      <c r="I137" s="79">
        <f t="shared" ca="1" si="123"/>
        <v>409621.89318036498</v>
      </c>
      <c r="J137" s="79">
        <f t="shared" ca="1" si="115"/>
        <v>3605.7893919193002</v>
      </c>
      <c r="K137" s="80">
        <f t="shared" ca="1" si="116"/>
        <v>-20</v>
      </c>
      <c r="L137" s="80">
        <f t="shared" ca="1" si="124"/>
        <v>-341.35157765030419</v>
      </c>
      <c r="M137" s="80">
        <f t="shared" ca="1" si="105"/>
        <v>0</v>
      </c>
      <c r="N137" s="80">
        <f t="shared" ca="1" si="125"/>
        <v>0</v>
      </c>
      <c r="O137" s="81">
        <f t="shared" ca="1" si="117"/>
        <v>-2943.1740356977334</v>
      </c>
      <c r="P137" s="79">
        <f t="shared" ca="1" si="118"/>
        <v>409923.15695893625</v>
      </c>
      <c r="Q137" s="35"/>
      <c r="R137">
        <f t="shared" ca="1" si="126"/>
        <v>254</v>
      </c>
      <c r="S137" s="78">
        <f t="shared" ca="1" si="136"/>
        <v>76.083333333332703</v>
      </c>
      <c r="T137" s="55">
        <f t="shared" ca="1" si="127"/>
        <v>6.0757230971507648E-3</v>
      </c>
      <c r="U137" s="78">
        <f t="shared" ca="1" si="128"/>
        <v>0.59240328566351663</v>
      </c>
      <c r="V137" s="79">
        <f t="shared" ca="1" si="137"/>
        <v>193762.48086377024</v>
      </c>
      <c r="W137" s="79">
        <f t="shared" ca="1" si="119"/>
        <v>1705.6380766809057</v>
      </c>
      <c r="X137" s="80">
        <f t="shared" ca="1" si="138"/>
        <v>-11.848065713270334</v>
      </c>
      <c r="Y137" s="80">
        <f t="shared" ca="1" si="139"/>
        <v>-80.734367026570936</v>
      </c>
      <c r="Z137" s="80">
        <f t="shared" ca="1" si="129"/>
        <v>0</v>
      </c>
      <c r="AA137" s="80">
        <f t="shared" ca="1" si="140"/>
        <v>0</v>
      </c>
      <c r="AB137" s="81">
        <f t="shared" ca="1" si="120"/>
        <v>-1743.5459690268897</v>
      </c>
      <c r="AC137" s="79">
        <f t="shared" ca="1" si="121"/>
        <v>193631.99053868442</v>
      </c>
      <c r="AD137" s="35"/>
      <c r="AE137" s="55">
        <f t="shared" ca="1" si="141"/>
        <v>6.0757230971507648E-3</v>
      </c>
      <c r="AF137" s="78">
        <f t="shared" ca="1" si="142"/>
        <v>0.59240328566351663</v>
      </c>
      <c r="AG137" s="35"/>
      <c r="AH137" s="35"/>
      <c r="AR137" s="69">
        <f t="shared" si="130"/>
        <v>12</v>
      </c>
      <c r="AS137" s="70">
        <f t="shared" si="143"/>
        <v>134</v>
      </c>
      <c r="AT137" s="71">
        <f t="shared" ca="1" si="144"/>
        <v>0.34884726215449208</v>
      </c>
      <c r="AU137" s="72">
        <f t="shared" ca="1" si="131"/>
        <v>8.8027262506000792E-3</v>
      </c>
      <c r="AV137" s="73">
        <f t="shared" ca="1" si="132"/>
        <v>1.0088027262506001</v>
      </c>
      <c r="AW137" s="74">
        <f ca="1">PRODUCT(AV$4:AV137)</f>
        <v>2.8428737537178095</v>
      </c>
      <c r="AY137" s="75">
        <f t="shared" si="145"/>
        <v>134</v>
      </c>
      <c r="AZ137" s="76">
        <f t="shared" ca="1" si="148"/>
        <v>1.0090370179501076</v>
      </c>
      <c r="BA137" s="76">
        <f t="shared" ca="1" si="148"/>
        <v>1.0090370179501076</v>
      </c>
      <c r="BB137" s="76">
        <f t="shared" ca="1" si="148"/>
        <v>1.0090370179501076</v>
      </c>
      <c r="BC137" s="76">
        <f t="shared" ca="1" si="148"/>
        <v>1.0090370179501076</v>
      </c>
      <c r="BD137" s="76">
        <f t="shared" ca="1" si="148"/>
        <v>1.0090370179501076</v>
      </c>
      <c r="BE137" s="76">
        <f t="shared" ca="1" si="148"/>
        <v>1.0090370179501076</v>
      </c>
      <c r="BF137" s="76">
        <f t="shared" ca="1" si="148"/>
        <v>1.0090370179501076</v>
      </c>
      <c r="BG137" s="76">
        <f t="shared" ca="1" si="148"/>
        <v>1.0090370179501076</v>
      </c>
      <c r="BH137" s="76">
        <f t="shared" ca="1" si="148"/>
        <v>1.0090370179501076</v>
      </c>
      <c r="BI137" s="76">
        <f t="shared" ca="1" si="148"/>
        <v>1.0090370179501076</v>
      </c>
      <c r="BJ137" s="76">
        <f t="shared" ca="1" si="148"/>
        <v>1.0090370179501076</v>
      </c>
      <c r="BK137" s="76">
        <f t="shared" ca="1" si="148"/>
        <v>1.0090370179501076</v>
      </c>
      <c r="BL137" s="76">
        <f t="shared" ca="1" si="122"/>
        <v>0.11399999999999988</v>
      </c>
      <c r="BM137" s="77">
        <f t="shared" ca="1" si="133"/>
        <v>1599525.4351317231</v>
      </c>
      <c r="BO137" s="70">
        <f t="shared" si="146"/>
        <v>134</v>
      </c>
      <c r="BP137" s="171">
        <f t="shared" ca="1" si="150"/>
        <v>0.1109</v>
      </c>
      <c r="BQ137" s="172">
        <f t="shared" ca="1" si="134"/>
        <v>8.8027262506000792E-3</v>
      </c>
      <c r="BR137" s="172">
        <f t="shared" ca="1" si="149"/>
        <v>0.35175673864948681</v>
      </c>
    </row>
    <row r="138" spans="5:70">
      <c r="E138">
        <f t="shared" si="107"/>
        <v>135</v>
      </c>
      <c r="F138" s="64">
        <f t="shared" si="135"/>
        <v>66.166666666666799</v>
      </c>
      <c r="G138" s="55">
        <f t="shared" si="114"/>
        <v>0</v>
      </c>
      <c r="H138" s="78">
        <f t="shared" si="147"/>
        <v>1</v>
      </c>
      <c r="I138" s="79">
        <f t="shared" ca="1" si="123"/>
        <v>409923.15695893625</v>
      </c>
      <c r="J138" s="79">
        <f t="shared" ca="1" si="115"/>
        <v>3608.4413344912846</v>
      </c>
      <c r="K138" s="80">
        <f t="shared" ca="1" si="116"/>
        <v>-20</v>
      </c>
      <c r="L138" s="80">
        <f t="shared" ca="1" si="124"/>
        <v>-341.60263079911357</v>
      </c>
      <c r="M138" s="80">
        <f t="shared" ca="1" si="105"/>
        <v>0</v>
      </c>
      <c r="N138" s="80">
        <f t="shared" ca="1" si="125"/>
        <v>0</v>
      </c>
      <c r="O138" s="81">
        <f t="shared" ca="1" si="117"/>
        <v>-2943.1740356977334</v>
      </c>
      <c r="P138" s="79">
        <f t="shared" ca="1" si="118"/>
        <v>410226.82162693073</v>
      </c>
      <c r="Q138" s="35"/>
      <c r="R138">
        <f t="shared" ca="1" si="126"/>
        <v>255</v>
      </c>
      <c r="S138" s="78">
        <f t="shared" ca="1" si="136"/>
        <v>76.166666666666032</v>
      </c>
      <c r="T138" s="55">
        <f t="shared" ca="1" si="127"/>
        <v>6.0757230971507648E-3</v>
      </c>
      <c r="U138" s="78">
        <f t="shared" ca="1" si="128"/>
        <v>0.58880400733798277</v>
      </c>
      <c r="V138" s="79">
        <f t="shared" ca="1" si="137"/>
        <v>192455.53618142125</v>
      </c>
      <c r="W138" s="79">
        <f t="shared" ca="1" si="119"/>
        <v>1694.1334004175101</v>
      </c>
      <c r="X138" s="80">
        <f t="shared" ca="1" si="138"/>
        <v>-11.776080146759655</v>
      </c>
      <c r="Y138" s="80">
        <f t="shared" ca="1" si="139"/>
        <v>-80.189806742258867</v>
      </c>
      <c r="Z138" s="80">
        <f t="shared" ca="1" si="129"/>
        <v>0</v>
      </c>
      <c r="AA138" s="80">
        <f t="shared" ca="1" si="140"/>
        <v>0</v>
      </c>
      <c r="AB138" s="81">
        <f t="shared" ca="1" si="120"/>
        <v>-1732.9526665119286</v>
      </c>
      <c r="AC138" s="79">
        <f t="shared" ca="1" si="121"/>
        <v>192324.75102843784</v>
      </c>
      <c r="AD138" s="35"/>
      <c r="AE138" s="55">
        <f t="shared" ca="1" si="141"/>
        <v>6.0757230971507648E-3</v>
      </c>
      <c r="AF138" s="78">
        <f t="shared" ca="1" si="142"/>
        <v>0.58880400733798277</v>
      </c>
      <c r="AG138" s="35"/>
      <c r="AH138" s="35"/>
      <c r="AR138" s="69">
        <f t="shared" si="130"/>
        <v>12</v>
      </c>
      <c r="AS138" s="70">
        <f t="shared" si="143"/>
        <v>135</v>
      </c>
      <c r="AT138" s="71">
        <f t="shared" ca="1" si="144"/>
        <v>0.34577645520247474</v>
      </c>
      <c r="AU138" s="72">
        <f t="shared" ca="1" si="131"/>
        <v>8.8027262506000792E-3</v>
      </c>
      <c r="AV138" s="73">
        <f t="shared" ca="1" si="132"/>
        <v>1.0088027262506001</v>
      </c>
      <c r="AW138" s="74">
        <f ca="1">PRODUCT(AV$4:AV138)</f>
        <v>2.8678987931368032</v>
      </c>
      <c r="AY138" s="75">
        <f t="shared" si="145"/>
        <v>135</v>
      </c>
      <c r="AZ138" s="76">
        <f t="shared" ca="1" si="148"/>
        <v>1.0090370179501076</v>
      </c>
      <c r="BA138" s="76">
        <f t="shared" ca="1" si="148"/>
        <v>1.0090370179501076</v>
      </c>
      <c r="BB138" s="76">
        <f t="shared" ca="1" si="148"/>
        <v>1.0090370179501076</v>
      </c>
      <c r="BC138" s="76">
        <f t="shared" ca="1" si="148"/>
        <v>1.0090370179501076</v>
      </c>
      <c r="BD138" s="76">
        <f t="shared" ca="1" si="148"/>
        <v>1.0090370179501076</v>
      </c>
      <c r="BE138" s="76">
        <f t="shared" ca="1" si="148"/>
        <v>1.0090370179501076</v>
      </c>
      <c r="BF138" s="76">
        <f t="shared" ca="1" si="148"/>
        <v>1.0090370179501076</v>
      </c>
      <c r="BG138" s="76">
        <f t="shared" ca="1" si="148"/>
        <v>1.0090370179501076</v>
      </c>
      <c r="BH138" s="76">
        <f t="shared" ca="1" si="148"/>
        <v>1.0090370179501076</v>
      </c>
      <c r="BI138" s="76">
        <f t="shared" ca="1" si="148"/>
        <v>1.0090370179501076</v>
      </c>
      <c r="BJ138" s="76">
        <f t="shared" ca="1" si="148"/>
        <v>1.0090370179501076</v>
      </c>
      <c r="BK138" s="76">
        <f t="shared" ca="1" si="148"/>
        <v>1.0090370179501076</v>
      </c>
      <c r="BL138" s="76">
        <f t="shared" ca="1" si="122"/>
        <v>0.11399999999999988</v>
      </c>
      <c r="BM138" s="77">
        <f t="shared" ca="1" si="133"/>
        <v>1781871.3347367393</v>
      </c>
      <c r="BO138" s="70">
        <f t="shared" si="146"/>
        <v>135</v>
      </c>
      <c r="BP138" s="171">
        <f t="shared" ca="1" si="150"/>
        <v>0.1109</v>
      </c>
      <c r="BQ138" s="172">
        <f t="shared" ca="1" si="134"/>
        <v>8.8027262506000792E-3</v>
      </c>
      <c r="BR138" s="172">
        <f t="shared" ca="1" si="149"/>
        <v>0.34868733945322994</v>
      </c>
    </row>
    <row r="139" spans="5:70">
      <c r="E139">
        <f t="shared" si="107"/>
        <v>136</v>
      </c>
      <c r="F139" s="64">
        <f t="shared" si="135"/>
        <v>66.250000000000128</v>
      </c>
      <c r="G139" s="55">
        <f t="shared" si="114"/>
        <v>0</v>
      </c>
      <c r="H139" s="78">
        <f t="shared" si="147"/>
        <v>1</v>
      </c>
      <c r="I139" s="79">
        <f t="shared" ca="1" si="123"/>
        <v>410226.82162693073</v>
      </c>
      <c r="J139" s="79">
        <f t="shared" ca="1" si="115"/>
        <v>3611.1144114356193</v>
      </c>
      <c r="K139" s="80">
        <f t="shared" ca="1" si="116"/>
        <v>-20</v>
      </c>
      <c r="L139" s="80">
        <f t="shared" ca="1" si="124"/>
        <v>-341.85568468910895</v>
      </c>
      <c r="M139" s="80">
        <f t="shared" ca="1" si="105"/>
        <v>0</v>
      </c>
      <c r="N139" s="80">
        <f t="shared" ca="1" si="125"/>
        <v>0</v>
      </c>
      <c r="O139" s="81">
        <f t="shared" ca="1" si="117"/>
        <v>-2943.1740356977334</v>
      </c>
      <c r="P139" s="79">
        <f t="shared" ca="1" si="118"/>
        <v>410532.9063179795</v>
      </c>
      <c r="Q139" s="35"/>
      <c r="R139">
        <f t="shared" ca="1" si="126"/>
        <v>256</v>
      </c>
      <c r="S139" s="78">
        <f t="shared" ca="1" si="136"/>
        <v>76.249999999999361</v>
      </c>
      <c r="T139" s="55">
        <f t="shared" ca="1" si="127"/>
        <v>6.0757230971507648E-3</v>
      </c>
      <c r="U139" s="78">
        <f t="shared" ca="1" si="128"/>
        <v>0.58522659723090442</v>
      </c>
      <c r="V139" s="79">
        <f t="shared" ca="1" si="137"/>
        <v>191156.23909646057</v>
      </c>
      <c r="W139" s="79">
        <f t="shared" ca="1" si="119"/>
        <v>1682.6960438603987</v>
      </c>
      <c r="X139" s="80">
        <f t="shared" ca="1" si="138"/>
        <v>-11.704531944618088</v>
      </c>
      <c r="Y139" s="80">
        <f t="shared" ca="1" si="139"/>
        <v>-79.648432956858571</v>
      </c>
      <c r="Z139" s="80">
        <f t="shared" ca="1" si="129"/>
        <v>0</v>
      </c>
      <c r="AA139" s="80">
        <f t="shared" ca="1" si="140"/>
        <v>0</v>
      </c>
      <c r="AB139" s="81">
        <f t="shared" ca="1" si="120"/>
        <v>-1722.4237259697329</v>
      </c>
      <c r="AC139" s="79">
        <f t="shared" ca="1" si="121"/>
        <v>191025.15844944975</v>
      </c>
      <c r="AD139" s="35"/>
      <c r="AE139" s="55">
        <f t="shared" ca="1" si="141"/>
        <v>6.0757230971507648E-3</v>
      </c>
      <c r="AF139" s="78">
        <f t="shared" ca="1" si="142"/>
        <v>0.58522659723090442</v>
      </c>
      <c r="AG139" s="35"/>
      <c r="AH139" s="35"/>
      <c r="AR139" s="69">
        <f t="shared" si="130"/>
        <v>12</v>
      </c>
      <c r="AS139" s="70">
        <f t="shared" si="143"/>
        <v>136</v>
      </c>
      <c r="AT139" s="71">
        <f t="shared" ca="1" si="144"/>
        <v>0.34273267972342447</v>
      </c>
      <c r="AU139" s="72">
        <f t="shared" ca="1" si="131"/>
        <v>8.8027262506000792E-3</v>
      </c>
      <c r="AV139" s="73">
        <f t="shared" ca="1" si="132"/>
        <v>1.0088027262506001</v>
      </c>
      <c r="AW139" s="74">
        <f ca="1">PRODUCT(AV$4:AV139)</f>
        <v>2.8931441211272126</v>
      </c>
      <c r="AY139" s="75">
        <f t="shared" si="145"/>
        <v>136</v>
      </c>
      <c r="AZ139" s="76">
        <f t="shared" ca="1" si="148"/>
        <v>1.0090370179501076</v>
      </c>
      <c r="BA139" s="76">
        <f t="shared" ca="1" si="148"/>
        <v>1.0090370179501076</v>
      </c>
      <c r="BB139" s="76">
        <f t="shared" ca="1" si="148"/>
        <v>1.0090370179501076</v>
      </c>
      <c r="BC139" s="76">
        <f t="shared" ca="1" si="148"/>
        <v>1.0090370179501076</v>
      </c>
      <c r="BD139" s="76">
        <f t="shared" ca="1" si="148"/>
        <v>1.0090370179501076</v>
      </c>
      <c r="BE139" s="76">
        <f t="shared" ca="1" si="148"/>
        <v>1.0090370179501076</v>
      </c>
      <c r="BF139" s="76">
        <f t="shared" ca="1" si="148"/>
        <v>1.0090370179501076</v>
      </c>
      <c r="BG139" s="76">
        <f t="shared" ca="1" si="148"/>
        <v>1.0090370179501076</v>
      </c>
      <c r="BH139" s="76">
        <f t="shared" ca="1" si="148"/>
        <v>1.0090370179501076</v>
      </c>
      <c r="BI139" s="76">
        <f t="shared" ca="1" si="148"/>
        <v>1.0090370179501076</v>
      </c>
      <c r="BJ139" s="76">
        <f t="shared" ca="1" si="148"/>
        <v>1.0090370179501076</v>
      </c>
      <c r="BK139" s="76">
        <f t="shared" ca="1" si="148"/>
        <v>1.0090370179501076</v>
      </c>
      <c r="BL139" s="76">
        <f t="shared" ca="1" si="122"/>
        <v>0.11399999999999988</v>
      </c>
      <c r="BM139" s="77">
        <f t="shared" ca="1" si="133"/>
        <v>1985004.6668967274</v>
      </c>
      <c r="BO139" s="70">
        <f t="shared" si="146"/>
        <v>136</v>
      </c>
      <c r="BP139" s="171">
        <f t="shared" ca="1" si="150"/>
        <v>0.1109</v>
      </c>
      <c r="BQ139" s="172">
        <f t="shared" ca="1" si="134"/>
        <v>8.8027262506000792E-3</v>
      </c>
      <c r="BR139" s="172">
        <f t="shared" ca="1" si="149"/>
        <v>0.34564472357166426</v>
      </c>
    </row>
    <row r="140" spans="5:70">
      <c r="E140">
        <f t="shared" si="107"/>
        <v>137</v>
      </c>
      <c r="F140" s="64">
        <f t="shared" si="135"/>
        <v>66.333333333333456</v>
      </c>
      <c r="G140" s="55">
        <f t="shared" si="114"/>
        <v>0</v>
      </c>
      <c r="H140" s="78">
        <f t="shared" si="147"/>
        <v>1</v>
      </c>
      <c r="I140" s="79">
        <f t="shared" ca="1" si="123"/>
        <v>410532.9063179795</v>
      </c>
      <c r="J140" s="79">
        <f t="shared" ca="1" si="115"/>
        <v>3613.8087911804214</v>
      </c>
      <c r="K140" s="80">
        <f t="shared" ca="1" si="116"/>
        <v>-20</v>
      </c>
      <c r="L140" s="80">
        <f t="shared" ca="1" si="124"/>
        <v>-342.11075526498297</v>
      </c>
      <c r="M140" s="80">
        <f t="shared" ca="1" si="105"/>
        <v>0</v>
      </c>
      <c r="N140" s="80">
        <f t="shared" ca="1" si="125"/>
        <v>0</v>
      </c>
      <c r="O140" s="81">
        <f t="shared" ca="1" si="117"/>
        <v>-2943.1740356977334</v>
      </c>
      <c r="P140" s="79">
        <f t="shared" ca="1" si="118"/>
        <v>410841.43031819724</v>
      </c>
      <c r="Q140" s="35"/>
      <c r="R140">
        <f t="shared" ca="1" si="126"/>
        <v>257</v>
      </c>
      <c r="S140" s="78">
        <f t="shared" ca="1" si="136"/>
        <v>76.333333333332689</v>
      </c>
      <c r="T140" s="55">
        <f t="shared" ca="1" si="127"/>
        <v>6.0757230971507648E-3</v>
      </c>
      <c r="U140" s="78">
        <f t="shared" ca="1" si="128"/>
        <v>0.58167092247704166</v>
      </c>
      <c r="V140" s="79">
        <f t="shared" ca="1" si="137"/>
        <v>189864.54248212156</v>
      </c>
      <c r="W140" s="79">
        <f t="shared" ca="1" si="119"/>
        <v>1671.3255921655452</v>
      </c>
      <c r="X140" s="80">
        <f t="shared" ca="1" si="138"/>
        <v>-11.633418449540834</v>
      </c>
      <c r="Y140" s="80">
        <f t="shared" ca="1" si="139"/>
        <v>-79.11022603421732</v>
      </c>
      <c r="Z140" s="80">
        <f t="shared" ca="1" si="129"/>
        <v>0</v>
      </c>
      <c r="AA140" s="80">
        <f t="shared" ca="1" si="140"/>
        <v>0</v>
      </c>
      <c r="AB140" s="81">
        <f t="shared" ca="1" si="120"/>
        <v>-1711.9587563547782</v>
      </c>
      <c r="AC140" s="79">
        <f t="shared" ca="1" si="121"/>
        <v>189733.16567344856</v>
      </c>
      <c r="AD140" s="35"/>
      <c r="AE140" s="55">
        <f t="shared" ca="1" si="141"/>
        <v>6.0757230971507648E-3</v>
      </c>
      <c r="AF140" s="78">
        <f t="shared" ca="1" si="142"/>
        <v>0.58167092247704166</v>
      </c>
      <c r="AG140" s="35"/>
      <c r="AH140" s="35"/>
      <c r="AR140" s="69">
        <f t="shared" si="130"/>
        <v>12</v>
      </c>
      <c r="AS140" s="70">
        <f t="shared" si="143"/>
        <v>137</v>
      </c>
      <c r="AT140" s="71">
        <f t="shared" ca="1" si="144"/>
        <v>0.33971569776668459</v>
      </c>
      <c r="AU140" s="72">
        <f t="shared" ca="1" si="131"/>
        <v>8.8027262506000792E-3</v>
      </c>
      <c r="AV140" s="73">
        <f t="shared" ca="1" si="132"/>
        <v>1.0088027262506001</v>
      </c>
      <c r="AW140" s="74">
        <f ca="1">PRODUCT(AV$4:AV140)</f>
        <v>2.9186116768290287</v>
      </c>
      <c r="AY140" s="75">
        <f t="shared" si="145"/>
        <v>137</v>
      </c>
      <c r="AZ140" s="76">
        <f t="shared" ca="1" si="148"/>
        <v>1.0090370179501076</v>
      </c>
      <c r="BA140" s="76">
        <f t="shared" ca="1" si="148"/>
        <v>1.0090370179501076</v>
      </c>
      <c r="BB140" s="76">
        <f t="shared" ca="1" si="148"/>
        <v>1.0090370179501076</v>
      </c>
      <c r="BC140" s="76">
        <f t="shared" ca="1" si="148"/>
        <v>1.0090370179501076</v>
      </c>
      <c r="BD140" s="76">
        <f t="shared" ca="1" si="148"/>
        <v>1.0090370179501076</v>
      </c>
      <c r="BE140" s="76">
        <f t="shared" ca="1" si="148"/>
        <v>1.0090370179501076</v>
      </c>
      <c r="BF140" s="76">
        <f t="shared" ca="1" si="148"/>
        <v>1.0090370179501076</v>
      </c>
      <c r="BG140" s="76">
        <f t="shared" ca="1" si="148"/>
        <v>1.0090370179501076</v>
      </c>
      <c r="BH140" s="76">
        <f t="shared" ca="1" si="148"/>
        <v>1.0090370179501076</v>
      </c>
      <c r="BI140" s="76">
        <f t="shared" ca="1" si="148"/>
        <v>1.0090370179501076</v>
      </c>
      <c r="BJ140" s="76">
        <f t="shared" ca="1" si="148"/>
        <v>1.0090370179501076</v>
      </c>
      <c r="BK140" s="76">
        <f t="shared" ca="1" si="148"/>
        <v>1.0090370179501076</v>
      </c>
      <c r="BL140" s="76">
        <f t="shared" ca="1" si="122"/>
        <v>0.11399999999999988</v>
      </c>
      <c r="BM140" s="77">
        <f t="shared" ca="1" si="133"/>
        <v>2211295.198922954</v>
      </c>
      <c r="BO140" s="70">
        <f t="shared" si="146"/>
        <v>137</v>
      </c>
      <c r="BP140" s="171">
        <f t="shared" ca="1" si="150"/>
        <v>0.1109</v>
      </c>
      <c r="BQ140" s="172">
        <f t="shared" ca="1" si="134"/>
        <v>8.8027262506000792E-3</v>
      </c>
      <c r="BR140" s="172">
        <f t="shared" ca="1" si="149"/>
        <v>0.34262865729587799</v>
      </c>
    </row>
    <row r="141" spans="5:70">
      <c r="E141">
        <f t="shared" si="107"/>
        <v>138</v>
      </c>
      <c r="F141" s="64">
        <f t="shared" si="135"/>
        <v>66.416666666666785</v>
      </c>
      <c r="G141" s="55">
        <f t="shared" si="114"/>
        <v>0</v>
      </c>
      <c r="H141" s="78">
        <f t="shared" si="147"/>
        <v>1</v>
      </c>
      <c r="I141" s="79">
        <f t="shared" ca="1" si="123"/>
        <v>410841.43031819724</v>
      </c>
      <c r="J141" s="79">
        <f t="shared" ca="1" si="115"/>
        <v>3616.5246434960782</v>
      </c>
      <c r="K141" s="80">
        <f t="shared" ca="1" si="116"/>
        <v>-20</v>
      </c>
      <c r="L141" s="80">
        <f t="shared" ca="1" si="124"/>
        <v>-342.36785859849772</v>
      </c>
      <c r="M141" s="80">
        <f t="shared" ca="1" si="105"/>
        <v>0</v>
      </c>
      <c r="N141" s="80">
        <f t="shared" ca="1" si="125"/>
        <v>0</v>
      </c>
      <c r="O141" s="81">
        <f t="shared" ca="1" si="117"/>
        <v>-2943.1740356977334</v>
      </c>
      <c r="P141" s="79">
        <f t="shared" ca="1" si="118"/>
        <v>411152.41306739714</v>
      </c>
      <c r="Q141" s="35"/>
      <c r="R141">
        <f t="shared" ca="1" si="126"/>
        <v>258</v>
      </c>
      <c r="S141" s="78">
        <f t="shared" ca="1" si="136"/>
        <v>76.416666666666018</v>
      </c>
      <c r="T141" s="55">
        <f t="shared" ca="1" si="127"/>
        <v>6.0757230971507648E-3</v>
      </c>
      <c r="U141" s="78">
        <f t="shared" ca="1" si="128"/>
        <v>0.57813685101840695</v>
      </c>
      <c r="V141" s="79">
        <f t="shared" ca="1" si="137"/>
        <v>188580.39949647087</v>
      </c>
      <c r="W141" s="79">
        <f t="shared" ca="1" si="119"/>
        <v>1660.0216329962341</v>
      </c>
      <c r="X141" s="80">
        <f t="shared" ca="1" si="138"/>
        <v>-11.562737020368139</v>
      </c>
      <c r="Y141" s="80">
        <f t="shared" ca="1" si="139"/>
        <v>-78.575166456862874</v>
      </c>
      <c r="Z141" s="80">
        <f t="shared" ca="1" si="129"/>
        <v>0</v>
      </c>
      <c r="AA141" s="80">
        <f t="shared" ca="1" si="140"/>
        <v>0</v>
      </c>
      <c r="AB141" s="81">
        <f t="shared" ca="1" si="120"/>
        <v>-1701.5573689974242</v>
      </c>
      <c r="AC141" s="79">
        <f t="shared" ca="1" si="121"/>
        <v>188448.72585699245</v>
      </c>
      <c r="AD141" s="35"/>
      <c r="AE141" s="55">
        <f t="shared" ca="1" si="141"/>
        <v>6.0757230971507648E-3</v>
      </c>
      <c r="AF141" s="78">
        <f t="shared" ca="1" si="142"/>
        <v>0.57813685101840695</v>
      </c>
      <c r="AG141" s="35"/>
      <c r="AH141" s="35"/>
      <c r="AR141" s="69">
        <f t="shared" si="130"/>
        <v>12</v>
      </c>
      <c r="AS141" s="70">
        <f t="shared" si="143"/>
        <v>138</v>
      </c>
      <c r="AT141" s="71">
        <f t="shared" ca="1" si="144"/>
        <v>0.33672527347621289</v>
      </c>
      <c r="AU141" s="72">
        <f t="shared" ca="1" si="131"/>
        <v>8.8027262506000792E-3</v>
      </c>
      <c r="AV141" s="73">
        <f t="shared" ca="1" si="132"/>
        <v>1.0088027262506001</v>
      </c>
      <c r="AW141" s="74">
        <f ca="1">PRODUCT(AV$4:AV141)</f>
        <v>2.9443034164519593</v>
      </c>
      <c r="AY141" s="75">
        <f t="shared" si="145"/>
        <v>138</v>
      </c>
      <c r="AZ141" s="76">
        <f t="shared" ca="1" si="148"/>
        <v>1.0090370179501076</v>
      </c>
      <c r="BA141" s="76">
        <f t="shared" ca="1" si="148"/>
        <v>1.0090370179501076</v>
      </c>
      <c r="BB141" s="76">
        <f t="shared" ca="1" si="148"/>
        <v>1.0090370179501076</v>
      </c>
      <c r="BC141" s="76">
        <f t="shared" ca="1" si="148"/>
        <v>1.0090370179501076</v>
      </c>
      <c r="BD141" s="76">
        <f t="shared" ca="1" si="148"/>
        <v>1.0090370179501076</v>
      </c>
      <c r="BE141" s="76">
        <f t="shared" ca="1" si="148"/>
        <v>1.0090370179501076</v>
      </c>
      <c r="BF141" s="76">
        <f t="shared" ca="1" si="148"/>
        <v>1.0090370179501076</v>
      </c>
      <c r="BG141" s="76">
        <f t="shared" ca="1" si="148"/>
        <v>1.0090370179501076</v>
      </c>
      <c r="BH141" s="76">
        <f t="shared" ca="1" si="148"/>
        <v>1.0090370179501076</v>
      </c>
      <c r="BI141" s="76">
        <f t="shared" ca="1" si="148"/>
        <v>1.0090370179501076</v>
      </c>
      <c r="BJ141" s="76">
        <f t="shared" ca="1" si="148"/>
        <v>1.0090370179501076</v>
      </c>
      <c r="BK141" s="76">
        <f t="shared" ca="1" si="148"/>
        <v>1.0090370179501076</v>
      </c>
      <c r="BL141" s="76">
        <f t="shared" ca="1" si="122"/>
        <v>0.11399999999999988</v>
      </c>
      <c r="BM141" s="77">
        <f t="shared" ca="1" si="133"/>
        <v>2463382.8516001706</v>
      </c>
      <c r="BO141" s="70">
        <f t="shared" si="146"/>
        <v>138</v>
      </c>
      <c r="BP141" s="171">
        <f t="shared" ca="1" si="150"/>
        <v>0.1109</v>
      </c>
      <c r="BQ141" s="172">
        <f t="shared" ca="1" si="134"/>
        <v>8.8027262506000792E-3</v>
      </c>
      <c r="BR141" s="172">
        <f t="shared" ca="1" si="149"/>
        <v>0.33963890895628335</v>
      </c>
    </row>
    <row r="142" spans="5:70">
      <c r="E142">
        <f t="shared" si="107"/>
        <v>139</v>
      </c>
      <c r="F142" s="64">
        <f t="shared" si="135"/>
        <v>66.500000000000114</v>
      </c>
      <c r="G142" s="55">
        <f t="shared" si="114"/>
        <v>0</v>
      </c>
      <c r="H142" s="78">
        <f t="shared" si="147"/>
        <v>1</v>
      </c>
      <c r="I142" s="79">
        <f t="shared" ca="1" si="123"/>
        <v>411152.41306739714</v>
      </c>
      <c r="J142" s="79">
        <f t="shared" ca="1" si="115"/>
        <v>3619.2621395059437</v>
      </c>
      <c r="K142" s="80">
        <f t="shared" ca="1" si="116"/>
        <v>-20</v>
      </c>
      <c r="L142" s="80">
        <f t="shared" ca="1" si="124"/>
        <v>-342.62701088949763</v>
      </c>
      <c r="M142" s="80">
        <f t="shared" ca="1" si="105"/>
        <v>0</v>
      </c>
      <c r="N142" s="80">
        <f t="shared" ca="1" si="125"/>
        <v>0</v>
      </c>
      <c r="O142" s="81">
        <f t="shared" ca="1" si="117"/>
        <v>-2943.1740356977334</v>
      </c>
      <c r="P142" s="79">
        <f t="shared" ca="1" si="118"/>
        <v>411465.87416031584</v>
      </c>
      <c r="Q142" s="35"/>
      <c r="R142">
        <f t="shared" ca="1" si="126"/>
        <v>259</v>
      </c>
      <c r="S142" s="78">
        <f t="shared" ca="1" si="136"/>
        <v>76.499999999999346</v>
      </c>
      <c r="T142" s="55">
        <f t="shared" ca="1" si="127"/>
        <v>6.0757230971507648E-3</v>
      </c>
      <c r="U142" s="78">
        <f t="shared" ca="1" si="128"/>
        <v>0.57462425159936037</v>
      </c>
      <c r="V142" s="79">
        <f t="shared" ca="1" si="137"/>
        <v>187303.76358067448</v>
      </c>
      <c r="W142" s="79">
        <f t="shared" ca="1" si="119"/>
        <v>1648.7837565077944</v>
      </c>
      <c r="X142" s="80">
        <f t="shared" ca="1" si="138"/>
        <v>-11.492485031987208</v>
      </c>
      <c r="Y142" s="80">
        <f t="shared" ca="1" si="139"/>
        <v>-78.043234825281033</v>
      </c>
      <c r="Z142" s="80">
        <f t="shared" ca="1" si="129"/>
        <v>0</v>
      </c>
      <c r="AA142" s="80">
        <f t="shared" ca="1" si="140"/>
        <v>0</v>
      </c>
      <c r="AB142" s="81">
        <f t="shared" ca="1" si="120"/>
        <v>-1691.2191775894792</v>
      </c>
      <c r="AC142" s="79">
        <f t="shared" ca="1" si="121"/>
        <v>187171.79243973552</v>
      </c>
      <c r="AD142" s="35"/>
      <c r="AE142" s="55">
        <f t="shared" ca="1" si="141"/>
        <v>6.0757230971507648E-3</v>
      </c>
      <c r="AF142" s="78">
        <f t="shared" ca="1" si="142"/>
        <v>0.57462425159936037</v>
      </c>
      <c r="AG142" s="35"/>
      <c r="AH142" s="35"/>
      <c r="AR142" s="69">
        <f t="shared" si="130"/>
        <v>12</v>
      </c>
      <c r="AS142" s="70">
        <f t="shared" si="143"/>
        <v>139</v>
      </c>
      <c r="AT142" s="71">
        <f t="shared" ca="1" si="144"/>
        <v>0.33376117307214337</v>
      </c>
      <c r="AU142" s="72">
        <f t="shared" ca="1" si="131"/>
        <v>8.8027262506000792E-3</v>
      </c>
      <c r="AV142" s="73">
        <f t="shared" ca="1" si="132"/>
        <v>1.0088027262506001</v>
      </c>
      <c r="AW142" s="74">
        <f ca="1">PRODUCT(AV$4:AV142)</f>
        <v>2.9702213134256925</v>
      </c>
      <c r="AY142" s="75">
        <f t="shared" si="145"/>
        <v>139</v>
      </c>
      <c r="AZ142" s="76">
        <f t="shared" ca="1" si="148"/>
        <v>1.0090370179501076</v>
      </c>
      <c r="BA142" s="76">
        <f t="shared" ca="1" si="148"/>
        <v>1.0090370179501076</v>
      </c>
      <c r="BB142" s="76">
        <f t="shared" ca="1" si="148"/>
        <v>1.0090370179501076</v>
      </c>
      <c r="BC142" s="76">
        <f t="shared" ca="1" si="148"/>
        <v>1.0090370179501076</v>
      </c>
      <c r="BD142" s="76">
        <f t="shared" ca="1" si="148"/>
        <v>1.0090370179501076</v>
      </c>
      <c r="BE142" s="76">
        <f t="shared" ca="1" si="148"/>
        <v>1.0090370179501076</v>
      </c>
      <c r="BF142" s="76">
        <f t="shared" ca="1" si="148"/>
        <v>1.0090370179501076</v>
      </c>
      <c r="BG142" s="76">
        <f t="shared" ca="1" si="148"/>
        <v>1.0090370179501076</v>
      </c>
      <c r="BH142" s="76">
        <f t="shared" ca="1" si="148"/>
        <v>1.0090370179501076</v>
      </c>
      <c r="BI142" s="76">
        <f t="shared" ca="1" si="148"/>
        <v>1.0090370179501076</v>
      </c>
      <c r="BJ142" s="76">
        <f t="shared" ca="1" si="148"/>
        <v>1.0090370179501076</v>
      </c>
      <c r="BK142" s="76">
        <f t="shared" ca="1" si="148"/>
        <v>1.0090370179501076</v>
      </c>
      <c r="BL142" s="76">
        <f t="shared" ca="1" si="122"/>
        <v>0.11399999999999988</v>
      </c>
      <c r="BM142" s="77">
        <f t="shared" ca="1" si="133"/>
        <v>2744208.4966825899</v>
      </c>
      <c r="BO142" s="70">
        <f t="shared" si="146"/>
        <v>139</v>
      </c>
      <c r="BP142" s="171">
        <f t="shared" ca="1" si="150"/>
        <v>0.1109</v>
      </c>
      <c r="BQ142" s="172">
        <f t="shared" ca="1" si="134"/>
        <v>8.8027262506000792E-3</v>
      </c>
      <c r="BR142" s="172">
        <f t="shared" ca="1" si="149"/>
        <v>0.33667524890482153</v>
      </c>
    </row>
    <row r="143" spans="5:70">
      <c r="E143">
        <f t="shared" si="107"/>
        <v>140</v>
      </c>
      <c r="F143" s="64">
        <f t="shared" si="135"/>
        <v>66.583333333333442</v>
      </c>
      <c r="G143" s="55">
        <f t="shared" si="114"/>
        <v>0</v>
      </c>
      <c r="H143" s="78">
        <f t="shared" si="147"/>
        <v>1</v>
      </c>
      <c r="I143" s="79">
        <f t="shared" ca="1" si="123"/>
        <v>411465.87416031584</v>
      </c>
      <c r="J143" s="79">
        <f t="shared" ca="1" si="115"/>
        <v>3622.0214516971209</v>
      </c>
      <c r="K143" s="80">
        <f t="shared" ca="1" si="116"/>
        <v>-20</v>
      </c>
      <c r="L143" s="80">
        <f t="shared" ca="1" si="124"/>
        <v>-342.88822846692989</v>
      </c>
      <c r="M143" s="80">
        <f t="shared" ca="1" si="105"/>
        <v>0</v>
      </c>
      <c r="N143" s="80">
        <f t="shared" ca="1" si="125"/>
        <v>0</v>
      </c>
      <c r="O143" s="81">
        <f t="shared" ca="1" si="117"/>
        <v>-2943.1740356977334</v>
      </c>
      <c r="P143" s="79">
        <f t="shared" ca="1" si="118"/>
        <v>411781.83334784833</v>
      </c>
      <c r="Q143" s="35"/>
      <c r="R143">
        <f t="shared" ca="1" si="126"/>
        <v>260</v>
      </c>
      <c r="S143" s="78">
        <f t="shared" ca="1" si="136"/>
        <v>76.583333333332675</v>
      </c>
      <c r="T143" s="55">
        <f t="shared" ca="1" si="127"/>
        <v>6.629281491598138E-3</v>
      </c>
      <c r="U143" s="78">
        <f t="shared" ca="1" si="128"/>
        <v>0.57081490568360926</v>
      </c>
      <c r="V143" s="79">
        <f t="shared" ca="1" si="137"/>
        <v>185930.97794036553</v>
      </c>
      <c r="W143" s="79">
        <f t="shared" ca="1" si="119"/>
        <v>1636.6995003154</v>
      </c>
      <c r="X143" s="80">
        <f t="shared" ca="1" si="138"/>
        <v>-11.416298113672186</v>
      </c>
      <c r="Y143" s="80">
        <f t="shared" ca="1" si="139"/>
        <v>-77.471240808485646</v>
      </c>
      <c r="Z143" s="80">
        <f t="shared" ca="1" si="129"/>
        <v>0</v>
      </c>
      <c r="AA143" s="80">
        <f t="shared" ca="1" si="140"/>
        <v>0</v>
      </c>
      <c r="AB143" s="81">
        <f t="shared" ca="1" si="120"/>
        <v>-1680.0076095972493</v>
      </c>
      <c r="AC143" s="79">
        <f t="shared" ca="1" si="121"/>
        <v>185798.78229216149</v>
      </c>
      <c r="AD143" s="35"/>
      <c r="AE143" s="55">
        <f t="shared" ca="1" si="141"/>
        <v>6.629281491598138E-3</v>
      </c>
      <c r="AF143" s="78">
        <f t="shared" ca="1" si="142"/>
        <v>0.57081490568360926</v>
      </c>
      <c r="AG143" s="35"/>
      <c r="AH143" s="35"/>
      <c r="AR143" s="69">
        <f t="shared" si="130"/>
        <v>12</v>
      </c>
      <c r="AS143" s="70">
        <f t="shared" si="143"/>
        <v>140</v>
      </c>
      <c r="AT143" s="71">
        <f t="shared" ca="1" si="144"/>
        <v>0.33082316483251012</v>
      </c>
      <c r="AU143" s="72">
        <f t="shared" ca="1" si="131"/>
        <v>8.8027262506000792E-3</v>
      </c>
      <c r="AV143" s="73">
        <f t="shared" ca="1" si="132"/>
        <v>1.0088027262506001</v>
      </c>
      <c r="AW143" s="74">
        <f ca="1">PRODUCT(AV$4:AV143)</f>
        <v>2.9963673585514767</v>
      </c>
      <c r="AY143" s="75">
        <f t="shared" si="145"/>
        <v>140</v>
      </c>
      <c r="AZ143" s="76">
        <f t="shared" ca="1" si="148"/>
        <v>1.0090370179501076</v>
      </c>
      <c r="BA143" s="76">
        <f t="shared" ca="1" si="148"/>
        <v>1.0090370179501076</v>
      </c>
      <c r="BB143" s="76">
        <f t="shared" ca="1" si="148"/>
        <v>1.0090370179501076</v>
      </c>
      <c r="BC143" s="76">
        <f t="shared" ca="1" si="148"/>
        <v>1.0090370179501076</v>
      </c>
      <c r="BD143" s="76">
        <f t="shared" ca="1" si="148"/>
        <v>1.0090370179501076</v>
      </c>
      <c r="BE143" s="76">
        <f t="shared" ca="1" si="148"/>
        <v>1.0090370179501076</v>
      </c>
      <c r="BF143" s="76">
        <f t="shared" ca="1" si="148"/>
        <v>1.0090370179501076</v>
      </c>
      <c r="BG143" s="76">
        <f t="shared" ca="1" si="148"/>
        <v>1.0090370179501076</v>
      </c>
      <c r="BH143" s="76">
        <f t="shared" ca="1" si="148"/>
        <v>1.0090370179501076</v>
      </c>
      <c r="BI143" s="76">
        <f t="shared" ca="1" si="148"/>
        <v>1.0090370179501076</v>
      </c>
      <c r="BJ143" s="76">
        <f t="shared" ca="1" si="148"/>
        <v>1.0090370179501076</v>
      </c>
      <c r="BK143" s="76">
        <f t="shared" ca="1" si="148"/>
        <v>1.0090370179501076</v>
      </c>
      <c r="BL143" s="76">
        <f t="shared" ca="1" si="122"/>
        <v>0.11399999999999988</v>
      </c>
      <c r="BM143" s="77">
        <f t="shared" ca="1" si="133"/>
        <v>3057048.2653044048</v>
      </c>
      <c r="BO143" s="70">
        <f t="shared" si="146"/>
        <v>140</v>
      </c>
      <c r="BP143" s="171">
        <f t="shared" ca="1" si="150"/>
        <v>0.1109</v>
      </c>
      <c r="BQ143" s="172">
        <f t="shared" ca="1" si="134"/>
        <v>8.8027262506000792E-3</v>
      </c>
      <c r="BR143" s="172">
        <f t="shared" ca="1" si="149"/>
        <v>0.33373744949732315</v>
      </c>
    </row>
    <row r="144" spans="5:70">
      <c r="E144">
        <f t="shared" si="107"/>
        <v>141</v>
      </c>
      <c r="F144" s="64">
        <f t="shared" si="135"/>
        <v>66.666666666666771</v>
      </c>
      <c r="G144" s="55">
        <f t="shared" si="114"/>
        <v>0</v>
      </c>
      <c r="H144" s="78">
        <f t="shared" si="147"/>
        <v>1</v>
      </c>
      <c r="I144" s="79">
        <f t="shared" ca="1" si="123"/>
        <v>411781.83334784833</v>
      </c>
      <c r="J144" s="79">
        <f t="shared" ca="1" si="115"/>
        <v>3624.8027539313316</v>
      </c>
      <c r="K144" s="80">
        <f t="shared" ca="1" si="116"/>
        <v>-20</v>
      </c>
      <c r="L144" s="80">
        <f t="shared" ca="1" si="124"/>
        <v>-343.15152778987363</v>
      </c>
      <c r="M144" s="80">
        <f t="shared" ref="M144:M207" ca="1" si="151">IF(OR(I143+O143=0,K143=0),0,-IF(MOD(E144-1,12)=0,1,0)*I144*($C$17))</f>
        <v>0</v>
      </c>
      <c r="N144" s="80">
        <f t="shared" ca="1" si="125"/>
        <v>0</v>
      </c>
      <c r="O144" s="81">
        <f t="shared" ca="1" si="117"/>
        <v>-2943.1740356977334</v>
      </c>
      <c r="P144" s="79">
        <f t="shared" ca="1" si="118"/>
        <v>412100.31053829205</v>
      </c>
      <c r="Q144" s="35"/>
      <c r="R144">
        <f t="shared" ca="1" si="126"/>
        <v>261</v>
      </c>
      <c r="S144" s="78">
        <f t="shared" ca="1" si="136"/>
        <v>76.666666666666003</v>
      </c>
      <c r="T144" s="55">
        <f t="shared" ca="1" si="127"/>
        <v>6.629281491598138E-3</v>
      </c>
      <c r="U144" s="78">
        <f t="shared" ca="1" si="128"/>
        <v>0.56703081299423252</v>
      </c>
      <c r="V144" s="79">
        <f t="shared" ca="1" si="137"/>
        <v>184567.0698635506</v>
      </c>
      <c r="W144" s="79">
        <f t="shared" ca="1" si="119"/>
        <v>1624.6933908842157</v>
      </c>
      <c r="X144" s="80">
        <f t="shared" ca="1" si="138"/>
        <v>-11.340616259884651</v>
      </c>
      <c r="Y144" s="80">
        <f t="shared" ca="1" si="139"/>
        <v>-76.902945776479427</v>
      </c>
      <c r="Z144" s="80">
        <f t="shared" ca="1" si="129"/>
        <v>0</v>
      </c>
      <c r="AA144" s="80">
        <f t="shared" ca="1" si="140"/>
        <v>0</v>
      </c>
      <c r="AB144" s="81">
        <f t="shared" ca="1" si="120"/>
        <v>-1668.8703662452019</v>
      </c>
      <c r="AC144" s="79">
        <f t="shared" ca="1" si="121"/>
        <v>184434.64932615325</v>
      </c>
      <c r="AD144" s="35"/>
      <c r="AE144" s="55">
        <f t="shared" ca="1" si="141"/>
        <v>6.629281491598138E-3</v>
      </c>
      <c r="AF144" s="78">
        <f t="shared" ca="1" si="142"/>
        <v>0.56703081299423252</v>
      </c>
      <c r="AG144" s="35"/>
      <c r="AH144" s="35"/>
      <c r="AR144" s="69">
        <f t="shared" si="130"/>
        <v>12</v>
      </c>
      <c r="AS144" s="70">
        <f t="shared" si="143"/>
        <v>141</v>
      </c>
      <c r="AT144" s="71">
        <f t="shared" ref="AT144:AT207" ca="1" si="152">(1-AU144)*AT143</f>
        <v>0.32791101907513237</v>
      </c>
      <c r="AU144" s="72">
        <f t="shared" ca="1" si="131"/>
        <v>8.8027262506000792E-3</v>
      </c>
      <c r="AV144" s="73">
        <f t="shared" ca="1" si="132"/>
        <v>1.0088027262506001</v>
      </c>
      <c r="AW144" s="74">
        <f ca="1">PRODUCT(AV$4:AV144)</f>
        <v>3.022743560155039</v>
      </c>
      <c r="AY144" s="75">
        <f t="shared" si="145"/>
        <v>141</v>
      </c>
      <c r="AZ144" s="76">
        <f t="shared" ca="1" si="148"/>
        <v>1.0090370179501076</v>
      </c>
      <c r="BA144" s="76">
        <f t="shared" ca="1" si="148"/>
        <v>1.0090370179501076</v>
      </c>
      <c r="BB144" s="76">
        <f t="shared" ca="1" si="148"/>
        <v>1.0090370179501076</v>
      </c>
      <c r="BC144" s="76">
        <f t="shared" ca="1" si="148"/>
        <v>1.0090370179501076</v>
      </c>
      <c r="BD144" s="76">
        <f t="shared" ca="1" si="148"/>
        <v>1.0090370179501076</v>
      </c>
      <c r="BE144" s="76">
        <f t="shared" ca="1" si="148"/>
        <v>1.0090370179501076</v>
      </c>
      <c r="BF144" s="76">
        <f t="shared" ca="1" si="148"/>
        <v>1.0090370179501076</v>
      </c>
      <c r="BG144" s="76">
        <f t="shared" ca="1" si="148"/>
        <v>1.0090370179501076</v>
      </c>
      <c r="BH144" s="76">
        <f t="shared" ca="1" si="148"/>
        <v>1.0090370179501076</v>
      </c>
      <c r="BI144" s="76">
        <f t="shared" ca="1" si="148"/>
        <v>1.0090370179501076</v>
      </c>
      <c r="BJ144" s="76">
        <f t="shared" ca="1" si="148"/>
        <v>1.0090370179501076</v>
      </c>
      <c r="BK144" s="76">
        <f t="shared" ca="1" si="148"/>
        <v>1.0090370179501076</v>
      </c>
      <c r="BL144" s="76">
        <f t="shared" ca="1" si="122"/>
        <v>0.11399999999999988</v>
      </c>
      <c r="BM144" s="77">
        <f t="shared" ca="1" si="133"/>
        <v>3405551.7675491064</v>
      </c>
      <c r="BO144" s="70">
        <f t="shared" si="146"/>
        <v>141</v>
      </c>
      <c r="BP144" s="171">
        <f t="shared" ca="1" si="150"/>
        <v>0.1109</v>
      </c>
      <c r="BQ144" s="172">
        <f t="shared" ca="1" si="134"/>
        <v>8.8027262506000792E-3</v>
      </c>
      <c r="BR144" s="172">
        <f t="shared" ca="1" si="149"/>
        <v>0.33082528507602221</v>
      </c>
    </row>
    <row r="145" spans="5:70">
      <c r="E145">
        <f t="shared" si="107"/>
        <v>142</v>
      </c>
      <c r="F145" s="64">
        <f t="shared" si="135"/>
        <v>66.750000000000099</v>
      </c>
      <c r="G145" s="55">
        <f t="shared" si="114"/>
        <v>0</v>
      </c>
      <c r="H145" s="78">
        <f t="shared" si="147"/>
        <v>1</v>
      </c>
      <c r="I145" s="79">
        <f t="shared" ca="1" si="123"/>
        <v>412100.31053829205</v>
      </c>
      <c r="J145" s="79">
        <f t="shared" ca="1" si="115"/>
        <v>3627.6062214558679</v>
      </c>
      <c r="K145" s="80">
        <f t="shared" ca="1" si="116"/>
        <v>-20</v>
      </c>
      <c r="L145" s="80">
        <f t="shared" ca="1" si="124"/>
        <v>-343.41692544857671</v>
      </c>
      <c r="M145" s="80">
        <f t="shared" ca="1" si="151"/>
        <v>0</v>
      </c>
      <c r="N145" s="80">
        <f t="shared" ca="1" si="125"/>
        <v>0</v>
      </c>
      <c r="O145" s="81">
        <f t="shared" ca="1" si="117"/>
        <v>-2943.1740356977334</v>
      </c>
      <c r="P145" s="79">
        <f t="shared" ca="1" si="118"/>
        <v>412421.32579860161</v>
      </c>
      <c r="Q145" s="35"/>
      <c r="R145">
        <f t="shared" ca="1" si="126"/>
        <v>262</v>
      </c>
      <c r="S145" s="78">
        <f t="shared" ca="1" si="136"/>
        <v>76.749999999999332</v>
      </c>
      <c r="T145" s="55">
        <f t="shared" ca="1" si="127"/>
        <v>6.629281491598138E-3</v>
      </c>
      <c r="U145" s="78">
        <f t="shared" ca="1" si="128"/>
        <v>0.563271806120484</v>
      </c>
      <c r="V145" s="79">
        <f t="shared" ca="1" si="137"/>
        <v>183211.98011896599</v>
      </c>
      <c r="W145" s="79">
        <f t="shared" ca="1" si="119"/>
        <v>1612.7649068176418</v>
      </c>
      <c r="X145" s="80">
        <f t="shared" ca="1" si="138"/>
        <v>-11.26543612240968</v>
      </c>
      <c r="Y145" s="80">
        <f t="shared" ca="1" si="139"/>
        <v>-76.338325049569164</v>
      </c>
      <c r="Z145" s="80">
        <f t="shared" ca="1" si="129"/>
        <v>0</v>
      </c>
      <c r="AA145" s="80">
        <f t="shared" ca="1" si="140"/>
        <v>0</v>
      </c>
      <c r="AB145" s="81">
        <f t="shared" ca="1" si="120"/>
        <v>-1657.806954814376</v>
      </c>
      <c r="AC145" s="79">
        <f t="shared" ca="1" si="121"/>
        <v>183079.33430979727</v>
      </c>
      <c r="AD145" s="35"/>
      <c r="AE145" s="55">
        <f t="shared" ca="1" si="141"/>
        <v>6.629281491598138E-3</v>
      </c>
      <c r="AF145" s="78">
        <f t="shared" ca="1" si="142"/>
        <v>0.563271806120484</v>
      </c>
      <c r="AG145" s="35"/>
      <c r="AH145" s="35"/>
      <c r="AR145" s="69">
        <f t="shared" si="130"/>
        <v>12</v>
      </c>
      <c r="AS145" s="70">
        <f t="shared" si="143"/>
        <v>142</v>
      </c>
      <c r="AT145" s="71">
        <f t="shared" ca="1" si="152"/>
        <v>0.32502450813965866</v>
      </c>
      <c r="AU145" s="72">
        <f t="shared" ca="1" si="131"/>
        <v>8.8027262506000792E-3</v>
      </c>
      <c r="AV145" s="73">
        <f t="shared" ca="1" si="132"/>
        <v>1.0088027262506001</v>
      </c>
      <c r="AW145" s="74">
        <f ca="1">PRODUCT(AV$4:AV145)</f>
        <v>3.0493519442408479</v>
      </c>
      <c r="AY145" s="75">
        <f t="shared" si="145"/>
        <v>142</v>
      </c>
      <c r="AZ145" s="76">
        <f t="shared" ref="AZ145:BK153" ca="1" si="153">OFFSET($AV$3,($AY145*12-12)+AZ$3,0)</f>
        <v>1.0090370179501076</v>
      </c>
      <c r="BA145" s="76">
        <f t="shared" ca="1" si="153"/>
        <v>1.0090370179501076</v>
      </c>
      <c r="BB145" s="76">
        <f t="shared" ca="1" si="153"/>
        <v>1.0090370179501076</v>
      </c>
      <c r="BC145" s="76">
        <f t="shared" ca="1" si="153"/>
        <v>1.0090370179501076</v>
      </c>
      <c r="BD145" s="76">
        <f t="shared" ca="1" si="153"/>
        <v>1.0090370179501076</v>
      </c>
      <c r="BE145" s="76">
        <f t="shared" ca="1" si="153"/>
        <v>1.0090370179501076</v>
      </c>
      <c r="BF145" s="76">
        <f t="shared" ca="1" si="153"/>
        <v>1.0090370179501076</v>
      </c>
      <c r="BG145" s="76">
        <f t="shared" ca="1" si="153"/>
        <v>1.0090370179501076</v>
      </c>
      <c r="BH145" s="76">
        <f t="shared" ca="1" si="153"/>
        <v>1.0090370179501076</v>
      </c>
      <c r="BI145" s="76">
        <f t="shared" ca="1" si="153"/>
        <v>1.0090370179501076</v>
      </c>
      <c r="BJ145" s="76">
        <f t="shared" ca="1" si="153"/>
        <v>1.0090370179501076</v>
      </c>
      <c r="BK145" s="76">
        <f t="shared" ca="1" si="153"/>
        <v>1.0090370179501076</v>
      </c>
      <c r="BL145" s="76">
        <f t="shared" ca="1" si="122"/>
        <v>0.11399999999999988</v>
      </c>
      <c r="BM145" s="77">
        <f t="shared" ca="1" si="133"/>
        <v>3793784.669049704</v>
      </c>
      <c r="BO145" s="70">
        <f t="shared" si="146"/>
        <v>142</v>
      </c>
      <c r="BP145" s="171">
        <f t="shared" ca="1" si="150"/>
        <v>0.1109</v>
      </c>
      <c r="BQ145" s="172">
        <f t="shared" ca="1" si="134"/>
        <v>8.8027262506000792E-3</v>
      </c>
      <c r="BR145" s="172">
        <f t="shared" ca="1" si="149"/>
        <v>0.32793853195222311</v>
      </c>
    </row>
    <row r="146" spans="5:70">
      <c r="E146">
        <f t="shared" si="107"/>
        <v>143</v>
      </c>
      <c r="F146" s="64">
        <f t="shared" si="135"/>
        <v>66.833333333333428</v>
      </c>
      <c r="G146" s="55">
        <f t="shared" si="114"/>
        <v>0</v>
      </c>
      <c r="H146" s="78">
        <f t="shared" si="147"/>
        <v>1</v>
      </c>
      <c r="I146" s="79">
        <f t="shared" ca="1" si="123"/>
        <v>412421.32579860161</v>
      </c>
      <c r="J146" s="79">
        <f t="shared" ca="1" si="115"/>
        <v>3630.4320309146383</v>
      </c>
      <c r="K146" s="80">
        <f t="shared" ca="1" si="116"/>
        <v>-20</v>
      </c>
      <c r="L146" s="80">
        <f t="shared" ca="1" si="124"/>
        <v>-343.68443816550138</v>
      </c>
      <c r="M146" s="80">
        <f t="shared" ca="1" si="151"/>
        <v>0</v>
      </c>
      <c r="N146" s="80">
        <f t="shared" ca="1" si="125"/>
        <v>0</v>
      </c>
      <c r="O146" s="81">
        <f t="shared" ca="1" si="117"/>
        <v>-2943.1740356977334</v>
      </c>
      <c r="P146" s="79">
        <f t="shared" ca="1" si="118"/>
        <v>412744.89935565303</v>
      </c>
      <c r="Q146" s="35"/>
      <c r="R146">
        <f t="shared" ca="1" si="126"/>
        <v>263</v>
      </c>
      <c r="S146" s="78">
        <f t="shared" ca="1" si="136"/>
        <v>76.833333333332661</v>
      </c>
      <c r="T146" s="55">
        <f t="shared" ca="1" si="127"/>
        <v>6.629281491598138E-3</v>
      </c>
      <c r="U146" s="78">
        <f t="shared" ca="1" si="128"/>
        <v>0.55953771876143044</v>
      </c>
      <c r="V146" s="79">
        <f t="shared" ca="1" si="137"/>
        <v>181865.64986736322</v>
      </c>
      <c r="W146" s="79">
        <f t="shared" ca="1" si="119"/>
        <v>1600.9135301698809</v>
      </c>
      <c r="X146" s="80">
        <f t="shared" ca="1" si="138"/>
        <v>-11.190754375228609</v>
      </c>
      <c r="Y146" s="80">
        <f t="shared" ca="1" si="139"/>
        <v>-75.777354111401351</v>
      </c>
      <c r="Z146" s="80">
        <f t="shared" ca="1" si="129"/>
        <v>0</v>
      </c>
      <c r="AA146" s="80">
        <f t="shared" ca="1" si="140"/>
        <v>0</v>
      </c>
      <c r="AB146" s="81">
        <f t="shared" ca="1" si="120"/>
        <v>-1646.8168858521824</v>
      </c>
      <c r="AC146" s="79">
        <f t="shared" ca="1" si="121"/>
        <v>181732.77840319427</v>
      </c>
      <c r="AD146" s="35"/>
      <c r="AE146" s="55">
        <f t="shared" ca="1" si="141"/>
        <v>6.629281491598138E-3</v>
      </c>
      <c r="AF146" s="78">
        <f t="shared" ca="1" si="142"/>
        <v>0.55953771876143044</v>
      </c>
      <c r="AG146" s="35"/>
      <c r="AH146" s="35"/>
      <c r="AR146" s="69">
        <f t="shared" si="130"/>
        <v>12</v>
      </c>
      <c r="AS146" s="70">
        <f t="shared" si="143"/>
        <v>143</v>
      </c>
      <c r="AT146" s="71">
        <f t="shared" ca="1" si="152"/>
        <v>0.32216340636976931</v>
      </c>
      <c r="AU146" s="72">
        <f t="shared" ca="1" si="131"/>
        <v>8.8027262506000792E-3</v>
      </c>
      <c r="AV146" s="73">
        <f t="shared" ca="1" si="132"/>
        <v>1.0088027262506001</v>
      </c>
      <c r="AW146" s="74">
        <f ca="1">PRODUCT(AV$4:AV146)</f>
        <v>3.0761945546477354</v>
      </c>
      <c r="AY146" s="75">
        <f t="shared" si="145"/>
        <v>143</v>
      </c>
      <c r="AZ146" s="76">
        <f t="shared" ca="1" si="153"/>
        <v>1.0090370179501076</v>
      </c>
      <c r="BA146" s="76">
        <f t="shared" ca="1" si="153"/>
        <v>1.0090370179501076</v>
      </c>
      <c r="BB146" s="76">
        <f t="shared" ca="1" si="153"/>
        <v>1.0090370179501076</v>
      </c>
      <c r="BC146" s="76">
        <f t="shared" ca="1" si="153"/>
        <v>1.0090370179501076</v>
      </c>
      <c r="BD146" s="76">
        <f t="shared" ca="1" si="153"/>
        <v>1.0090370179501076</v>
      </c>
      <c r="BE146" s="76">
        <f t="shared" ca="1" si="153"/>
        <v>1.0090370179501076</v>
      </c>
      <c r="BF146" s="76">
        <f t="shared" ca="1" si="153"/>
        <v>1.0090370179501076</v>
      </c>
      <c r="BG146" s="76">
        <f t="shared" ca="1" si="153"/>
        <v>1.0090370179501076</v>
      </c>
      <c r="BH146" s="76">
        <f t="shared" ca="1" si="153"/>
        <v>1.0090370179501076</v>
      </c>
      <c r="BI146" s="76">
        <f t="shared" ca="1" si="153"/>
        <v>1.0090370179501076</v>
      </c>
      <c r="BJ146" s="76">
        <f t="shared" ca="1" si="153"/>
        <v>1.0090370179501076</v>
      </c>
      <c r="BK146" s="76">
        <f t="shared" ca="1" si="153"/>
        <v>1.0090370179501076</v>
      </c>
      <c r="BL146" s="76">
        <f t="shared" ca="1" si="122"/>
        <v>0.11399999999999988</v>
      </c>
      <c r="BM146" s="77">
        <f t="shared" ca="1" si="133"/>
        <v>4226276.1213213699</v>
      </c>
      <c r="BO146" s="70">
        <f t="shared" si="146"/>
        <v>143</v>
      </c>
      <c r="BP146" s="171">
        <f t="shared" ca="1" si="150"/>
        <v>0.1109</v>
      </c>
      <c r="BQ146" s="172">
        <f t="shared" ca="1" si="134"/>
        <v>8.8027262506000792E-3</v>
      </c>
      <c r="BR146" s="172">
        <f t="shared" ca="1" si="149"/>
        <v>0.3250769683891187</v>
      </c>
    </row>
    <row r="147" spans="5:70">
      <c r="E147">
        <f t="shared" si="107"/>
        <v>144</v>
      </c>
      <c r="F147" s="64">
        <f t="shared" si="135"/>
        <v>66.916666666666757</v>
      </c>
      <c r="G147" s="55">
        <f t="shared" si="114"/>
        <v>0</v>
      </c>
      <c r="H147" s="78">
        <f t="shared" si="147"/>
        <v>1</v>
      </c>
      <c r="I147" s="79">
        <f t="shared" ca="1" si="123"/>
        <v>412744.89935565303</v>
      </c>
      <c r="J147" s="79">
        <f t="shared" ca="1" si="115"/>
        <v>3633.2803603592947</v>
      </c>
      <c r="K147" s="80">
        <f t="shared" ca="1" si="116"/>
        <v>-20</v>
      </c>
      <c r="L147" s="80">
        <f t="shared" ca="1" si="124"/>
        <v>-343.95408279637758</v>
      </c>
      <c r="M147" s="80">
        <f t="shared" ca="1" si="151"/>
        <v>0</v>
      </c>
      <c r="N147" s="80">
        <f t="shared" ca="1" si="125"/>
        <v>0</v>
      </c>
      <c r="O147" s="81">
        <f t="shared" ca="1" si="117"/>
        <v>-2943.1740356977334</v>
      </c>
      <c r="P147" s="79">
        <f t="shared" ca="1" si="118"/>
        <v>413071.05159751826</v>
      </c>
      <c r="Q147" s="35"/>
      <c r="R147">
        <f t="shared" ca="1" si="126"/>
        <v>264</v>
      </c>
      <c r="S147" s="78">
        <f t="shared" ca="1" si="136"/>
        <v>76.916666666665989</v>
      </c>
      <c r="T147" s="55">
        <f t="shared" ca="1" si="127"/>
        <v>6.629281491598138E-3</v>
      </c>
      <c r="U147" s="78">
        <f t="shared" ca="1" si="128"/>
        <v>0.55582838571859428</v>
      </c>
      <c r="V147" s="79">
        <f t="shared" ca="1" si="137"/>
        <v>180528.02065890926</v>
      </c>
      <c r="W147" s="79">
        <f t="shared" ca="1" si="119"/>
        <v>1589.1387464230538</v>
      </c>
      <c r="X147" s="80">
        <f t="shared" ca="1" si="138"/>
        <v>-11.116567714371886</v>
      </c>
      <c r="Y147" s="80">
        <f t="shared" ca="1" si="139"/>
        <v>-75.220008607878867</v>
      </c>
      <c r="Z147" s="80">
        <f t="shared" ca="1" si="129"/>
        <v>0</v>
      </c>
      <c r="AA147" s="80">
        <f t="shared" ca="1" si="140"/>
        <v>0</v>
      </c>
      <c r="AB147" s="81">
        <f t="shared" ca="1" si="120"/>
        <v>-1635.8996731507516</v>
      </c>
      <c r="AC147" s="79">
        <f t="shared" ca="1" si="121"/>
        <v>180394.92315585932</v>
      </c>
      <c r="AD147" s="35"/>
      <c r="AE147" s="55">
        <f t="shared" ca="1" si="141"/>
        <v>6.629281491598138E-3</v>
      </c>
      <c r="AF147" s="78">
        <f t="shared" ca="1" si="142"/>
        <v>0.55582838571859428</v>
      </c>
      <c r="AG147" s="35"/>
      <c r="AH147" s="35"/>
      <c r="AR147" s="69">
        <f t="shared" si="130"/>
        <v>12</v>
      </c>
      <c r="AS147" s="70">
        <f t="shared" si="143"/>
        <v>144</v>
      </c>
      <c r="AT147" s="71">
        <f t="shared" ca="1" si="152"/>
        <v>0.3193274900955354</v>
      </c>
      <c r="AU147" s="72">
        <f t="shared" ca="1" si="131"/>
        <v>8.8027262506000792E-3</v>
      </c>
      <c r="AV147" s="73">
        <f t="shared" ca="1" si="132"/>
        <v>1.0088027262506001</v>
      </c>
      <c r="AW147" s="74">
        <f ca="1">PRODUCT(AV$4:AV147)</f>
        <v>3.1032734532058859</v>
      </c>
      <c r="AY147" s="75">
        <f t="shared" si="145"/>
        <v>144</v>
      </c>
      <c r="AZ147" s="76">
        <f t="shared" ca="1" si="153"/>
        <v>1.0090370179501076</v>
      </c>
      <c r="BA147" s="76">
        <f t="shared" ca="1" si="153"/>
        <v>1.0090370179501076</v>
      </c>
      <c r="BB147" s="76">
        <f t="shared" ca="1" si="153"/>
        <v>1.0090370179501076</v>
      </c>
      <c r="BC147" s="76">
        <f t="shared" ca="1" si="153"/>
        <v>1.0090370179501076</v>
      </c>
      <c r="BD147" s="76">
        <f t="shared" ca="1" si="153"/>
        <v>1.0090370179501076</v>
      </c>
      <c r="BE147" s="76">
        <f t="shared" ca="1" si="153"/>
        <v>1.0090370179501076</v>
      </c>
      <c r="BF147" s="76">
        <f t="shared" ca="1" si="153"/>
        <v>1.0090370179501076</v>
      </c>
      <c r="BG147" s="76">
        <f t="shared" ca="1" si="153"/>
        <v>1.0090370179501076</v>
      </c>
      <c r="BH147" s="76">
        <f t="shared" ca="1" si="153"/>
        <v>1.0090370179501076</v>
      </c>
      <c r="BI147" s="76">
        <f t="shared" ca="1" si="153"/>
        <v>1.0090370179501076</v>
      </c>
      <c r="BJ147" s="76">
        <f t="shared" ca="1" si="153"/>
        <v>1.0090370179501076</v>
      </c>
      <c r="BK147" s="76">
        <f t="shared" ca="1" si="153"/>
        <v>1.0090370179501076</v>
      </c>
      <c r="BL147" s="76">
        <f t="shared" ca="1" si="122"/>
        <v>0.11399999999999988</v>
      </c>
      <c r="BM147" s="77">
        <f t="shared" ca="1" si="133"/>
        <v>4708071.5991520053</v>
      </c>
      <c r="BO147" s="70">
        <f t="shared" si="146"/>
        <v>144</v>
      </c>
      <c r="BP147" s="171">
        <f t="shared" ca="1" si="150"/>
        <v>0.1109</v>
      </c>
      <c r="BQ147" s="172">
        <f t="shared" ca="1" si="134"/>
        <v>8.8027262506000792E-3</v>
      </c>
      <c r="BR147" s="172">
        <f t="shared" ca="1" si="149"/>
        <v>0.32224037458475824</v>
      </c>
    </row>
    <row r="148" spans="5:70">
      <c r="E148">
        <f t="shared" si="107"/>
        <v>145</v>
      </c>
      <c r="F148" s="64">
        <f t="shared" si="135"/>
        <v>67.000000000000085</v>
      </c>
      <c r="G148" s="55">
        <f t="shared" si="114"/>
        <v>0</v>
      </c>
      <c r="H148" s="78">
        <f t="shared" si="147"/>
        <v>1</v>
      </c>
      <c r="I148" s="79">
        <f t="shared" ca="1" si="123"/>
        <v>413071.05159751826</v>
      </c>
      <c r="J148" s="79">
        <f t="shared" ca="1" si="115"/>
        <v>3636.1513892604539</v>
      </c>
      <c r="K148" s="80">
        <f t="shared" ca="1" si="116"/>
        <v>-20</v>
      </c>
      <c r="L148" s="80">
        <f t="shared" ca="1" si="124"/>
        <v>-344.22587633126523</v>
      </c>
      <c r="M148" s="80">
        <f t="shared" ca="1" si="151"/>
        <v>-3098.032886981387</v>
      </c>
      <c r="N148" s="80">
        <f t="shared" ca="1" si="125"/>
        <v>0</v>
      </c>
      <c r="O148" s="81">
        <f t="shared" ca="1" si="117"/>
        <v>-2943.1740356977334</v>
      </c>
      <c r="P148" s="79">
        <f t="shared" ca="1" si="118"/>
        <v>410301.77018776833</v>
      </c>
      <c r="Q148" s="35"/>
      <c r="R148">
        <f t="shared" ca="1" si="126"/>
        <v>265</v>
      </c>
      <c r="S148" s="78">
        <f t="shared" ca="1" si="136"/>
        <v>76.999999999999318</v>
      </c>
      <c r="T148" s="55">
        <f t="shared" ca="1" si="127"/>
        <v>6.629281491598138E-3</v>
      </c>
      <c r="U148" s="78">
        <f t="shared" ca="1" si="128"/>
        <v>0.55214364288864515</v>
      </c>
      <c r="V148" s="79">
        <f t="shared" ca="1" si="137"/>
        <v>179199.0344306039</v>
      </c>
      <c r="W148" s="79">
        <f t="shared" ca="1" si="119"/>
        <v>1577.4400444644643</v>
      </c>
      <c r="X148" s="80">
        <f t="shared" ca="1" si="138"/>
        <v>-11.042872857772903</v>
      </c>
      <c r="Y148" s="80">
        <f t="shared" ca="1" si="139"/>
        <v>-74.666264346084958</v>
      </c>
      <c r="Z148" s="80">
        <f t="shared" ca="1" si="129"/>
        <v>-1343.9927582295293</v>
      </c>
      <c r="AA148" s="80">
        <f t="shared" ca="1" si="140"/>
        <v>0</v>
      </c>
      <c r="AB148" s="81">
        <f t="shared" ca="1" si="120"/>
        <v>-1625.054833725422</v>
      </c>
      <c r="AC148" s="79">
        <f t="shared" ca="1" si="121"/>
        <v>177721.71774590958</v>
      </c>
      <c r="AD148" s="35"/>
      <c r="AE148" s="55">
        <f t="shared" ca="1" si="141"/>
        <v>6.629281491598138E-3</v>
      </c>
      <c r="AF148" s="78">
        <f t="shared" ca="1" si="142"/>
        <v>0.55214364288864515</v>
      </c>
      <c r="AG148" s="35"/>
      <c r="AH148" s="35"/>
      <c r="AR148" s="69">
        <f t="shared" si="130"/>
        <v>13</v>
      </c>
      <c r="AS148" s="70">
        <f t="shared" si="143"/>
        <v>145</v>
      </c>
      <c r="AT148" s="71">
        <f t="shared" ca="1" si="152"/>
        <v>0.31651653761593318</v>
      </c>
      <c r="AU148" s="72">
        <f t="shared" ca="1" si="131"/>
        <v>8.8027262506000792E-3</v>
      </c>
      <c r="AV148" s="73">
        <f t="shared" ca="1" si="132"/>
        <v>1.0088027262506001</v>
      </c>
      <c r="AW148" s="74">
        <f ca="1">PRODUCT(AV$4:AV148)</f>
        <v>3.1305907198952116</v>
      </c>
      <c r="AY148" s="75">
        <f t="shared" si="145"/>
        <v>145</v>
      </c>
      <c r="AZ148" s="76">
        <f t="shared" ca="1" si="153"/>
        <v>1.0090370179501076</v>
      </c>
      <c r="BA148" s="76">
        <f t="shared" ca="1" si="153"/>
        <v>1.0090370179501076</v>
      </c>
      <c r="BB148" s="76">
        <f t="shared" ca="1" si="153"/>
        <v>1.0090370179501076</v>
      </c>
      <c r="BC148" s="76">
        <f t="shared" ca="1" si="153"/>
        <v>1.0090370179501076</v>
      </c>
      <c r="BD148" s="76">
        <f t="shared" ca="1" si="153"/>
        <v>1.0090370179501076</v>
      </c>
      <c r="BE148" s="76">
        <f t="shared" ca="1" si="153"/>
        <v>1.0090370179501076</v>
      </c>
      <c r="BF148" s="76">
        <f t="shared" ca="1" si="153"/>
        <v>1.0090370179501076</v>
      </c>
      <c r="BG148" s="76">
        <f t="shared" ca="1" si="153"/>
        <v>1.0090370179501076</v>
      </c>
      <c r="BH148" s="76">
        <f t="shared" ca="1" si="153"/>
        <v>1.0090370179501076</v>
      </c>
      <c r="BI148" s="76">
        <f t="shared" ca="1" si="153"/>
        <v>1.0090370179501076</v>
      </c>
      <c r="BJ148" s="76">
        <f t="shared" ca="1" si="153"/>
        <v>1.0090370179501076</v>
      </c>
      <c r="BK148" s="76">
        <f t="shared" ca="1" si="153"/>
        <v>1.0090370179501076</v>
      </c>
      <c r="BL148" s="76">
        <f t="shared" ca="1" si="122"/>
        <v>0.11399999999999988</v>
      </c>
      <c r="BM148" s="77">
        <f t="shared" ca="1" si="133"/>
        <v>5244791.7614553329</v>
      </c>
      <c r="BO148" s="70">
        <f t="shared" si="146"/>
        <v>145</v>
      </c>
      <c r="BP148" s="171">
        <f t="shared" ca="1" si="150"/>
        <v>0.1109</v>
      </c>
      <c r="BQ148" s="172">
        <f t="shared" ca="1" si="134"/>
        <v>8.8027262506000792E-3</v>
      </c>
      <c r="BR148" s="172">
        <f t="shared" ca="1" si="149"/>
        <v>0.31942853265516397</v>
      </c>
    </row>
    <row r="149" spans="5:70">
      <c r="E149">
        <f t="shared" si="107"/>
        <v>146</v>
      </c>
      <c r="F149" s="64">
        <f t="shared" si="135"/>
        <v>67.083333333333414</v>
      </c>
      <c r="G149" s="55">
        <f t="shared" si="114"/>
        <v>0</v>
      </c>
      <c r="H149" s="78">
        <f t="shared" si="147"/>
        <v>1</v>
      </c>
      <c r="I149" s="79">
        <f t="shared" ca="1" si="123"/>
        <v>410301.77018776833</v>
      </c>
      <c r="J149" s="79">
        <f t="shared" ca="1" si="115"/>
        <v>3611.7741630995492</v>
      </c>
      <c r="K149" s="80">
        <f t="shared" ca="1" si="116"/>
        <v>-20</v>
      </c>
      <c r="L149" s="80">
        <f t="shared" ca="1" si="124"/>
        <v>-341.91814182314027</v>
      </c>
      <c r="M149" s="80">
        <f t="shared" ca="1" si="151"/>
        <v>0</v>
      </c>
      <c r="N149" s="80">
        <f t="shared" ca="1" si="125"/>
        <v>0</v>
      </c>
      <c r="O149" s="81">
        <f t="shared" ca="1" si="117"/>
        <v>-2943.1740356977334</v>
      </c>
      <c r="P149" s="79">
        <f t="shared" ca="1" si="118"/>
        <v>410608.452173347</v>
      </c>
      <c r="Q149" s="35"/>
      <c r="R149">
        <f t="shared" ca="1" si="126"/>
        <v>266</v>
      </c>
      <c r="S149" s="78">
        <f t="shared" ca="1" si="136"/>
        <v>77.083333333332646</v>
      </c>
      <c r="T149" s="55">
        <f t="shared" ca="1" si="127"/>
        <v>6.629281491598138E-3</v>
      </c>
      <c r="U149" s="78">
        <f t="shared" ca="1" si="128"/>
        <v>0.54848332725613991</v>
      </c>
      <c r="V149" s="79">
        <f t="shared" ca="1" si="137"/>
        <v>176543.5504518016</v>
      </c>
      <c r="W149" s="79">
        <f t="shared" ca="1" si="119"/>
        <v>1554.0645459362133</v>
      </c>
      <c r="X149" s="80">
        <f t="shared" ca="1" si="138"/>
        <v>-10.969666545122799</v>
      </c>
      <c r="Y149" s="80">
        <f t="shared" ca="1" si="139"/>
        <v>-73.559812688250673</v>
      </c>
      <c r="Z149" s="80">
        <f t="shared" ca="1" si="129"/>
        <v>0</v>
      </c>
      <c r="AA149" s="80">
        <f t="shared" ca="1" si="140"/>
        <v>0</v>
      </c>
      <c r="AB149" s="81">
        <f t="shared" ca="1" si="120"/>
        <v>-1614.2818877933739</v>
      </c>
      <c r="AC149" s="79">
        <f t="shared" ca="1" si="121"/>
        <v>176398.80363071107</v>
      </c>
      <c r="AD149" s="35"/>
      <c r="AE149" s="55">
        <f t="shared" ca="1" si="141"/>
        <v>6.629281491598138E-3</v>
      </c>
      <c r="AF149" s="78">
        <f t="shared" ca="1" si="142"/>
        <v>0.54848332725613991</v>
      </c>
      <c r="AG149" s="35"/>
      <c r="AH149" s="35"/>
      <c r="AR149" s="69">
        <f t="shared" si="130"/>
        <v>13</v>
      </c>
      <c r="AS149" s="70">
        <f t="shared" si="143"/>
        <v>146</v>
      </c>
      <c r="AT149" s="71">
        <f t="shared" ca="1" si="152"/>
        <v>0.31373032918151234</v>
      </c>
      <c r="AU149" s="72">
        <f t="shared" ca="1" si="131"/>
        <v>8.8027262506000792E-3</v>
      </c>
      <c r="AV149" s="73">
        <f t="shared" ca="1" si="132"/>
        <v>1.0088027262506001</v>
      </c>
      <c r="AW149" s="74">
        <f ca="1">PRODUCT(AV$4:AV149)</f>
        <v>3.158148453005118</v>
      </c>
      <c r="AY149" s="75">
        <f t="shared" si="145"/>
        <v>146</v>
      </c>
      <c r="AZ149" s="76">
        <f t="shared" ca="1" si="153"/>
        <v>1.0090370179501076</v>
      </c>
      <c r="BA149" s="76">
        <f t="shared" ca="1" si="153"/>
        <v>1.0090370179501076</v>
      </c>
      <c r="BB149" s="76">
        <f t="shared" ca="1" si="153"/>
        <v>1.0090370179501076</v>
      </c>
      <c r="BC149" s="76">
        <f t="shared" ca="1" si="153"/>
        <v>1.0090370179501076</v>
      </c>
      <c r="BD149" s="76">
        <f t="shared" ca="1" si="153"/>
        <v>1.0090370179501076</v>
      </c>
      <c r="BE149" s="76">
        <f t="shared" ca="1" si="153"/>
        <v>1.0090370179501076</v>
      </c>
      <c r="BF149" s="76">
        <f t="shared" ca="1" si="153"/>
        <v>1.0090370179501076</v>
      </c>
      <c r="BG149" s="76">
        <f t="shared" ca="1" si="153"/>
        <v>1.0090370179501076</v>
      </c>
      <c r="BH149" s="76">
        <f t="shared" ca="1" si="153"/>
        <v>1.0090370179501076</v>
      </c>
      <c r="BI149" s="76">
        <f t="shared" ca="1" si="153"/>
        <v>1.0090370179501076</v>
      </c>
      <c r="BJ149" s="76">
        <f t="shared" ca="1" si="153"/>
        <v>1.0090370179501076</v>
      </c>
      <c r="BK149" s="76">
        <f t="shared" ca="1" si="153"/>
        <v>1.0090370179501076</v>
      </c>
      <c r="BL149" s="76">
        <f t="shared" ca="1" si="122"/>
        <v>0.11399999999999988</v>
      </c>
      <c r="BM149" s="77">
        <f t="shared" ca="1" si="133"/>
        <v>5842698.0222612405</v>
      </c>
      <c r="BO149" s="70">
        <f t="shared" si="146"/>
        <v>146</v>
      </c>
      <c r="BP149" s="171">
        <f t="shared" ca="1" si="150"/>
        <v>0.1109</v>
      </c>
      <c r="BQ149" s="172">
        <f t="shared" ca="1" si="134"/>
        <v>8.8027262506000792E-3</v>
      </c>
      <c r="BR149" s="172">
        <f t="shared" ca="1" si="149"/>
        <v>0.31664122661759503</v>
      </c>
    </row>
    <row r="150" spans="5:70">
      <c r="E150">
        <f t="shared" si="107"/>
        <v>147</v>
      </c>
      <c r="F150" s="64">
        <f t="shared" si="135"/>
        <v>67.166666666666742</v>
      </c>
      <c r="G150" s="55">
        <f t="shared" si="114"/>
        <v>0</v>
      </c>
      <c r="H150" s="78">
        <f t="shared" si="147"/>
        <v>1</v>
      </c>
      <c r="I150" s="79">
        <f t="shared" ca="1" si="123"/>
        <v>410608.452173347</v>
      </c>
      <c r="J150" s="79">
        <f t="shared" ca="1" si="115"/>
        <v>3614.4738006645889</v>
      </c>
      <c r="K150" s="80">
        <f t="shared" ca="1" si="116"/>
        <v>-20</v>
      </c>
      <c r="L150" s="80">
        <f t="shared" ca="1" si="124"/>
        <v>-342.17371014445587</v>
      </c>
      <c r="M150" s="80">
        <f t="shared" ca="1" si="151"/>
        <v>0</v>
      </c>
      <c r="N150" s="80">
        <f t="shared" ca="1" si="125"/>
        <v>0</v>
      </c>
      <c r="O150" s="81">
        <f t="shared" ca="1" si="117"/>
        <v>-2943.1740356977334</v>
      </c>
      <c r="P150" s="79">
        <f t="shared" ca="1" si="118"/>
        <v>410917.57822816941</v>
      </c>
      <c r="Q150" s="35"/>
      <c r="R150">
        <f t="shared" ca="1" si="126"/>
        <v>267</v>
      </c>
      <c r="S150" s="78">
        <f t="shared" ca="1" si="136"/>
        <v>77.166666666665975</v>
      </c>
      <c r="T150" s="55">
        <f t="shared" ca="1" si="127"/>
        <v>6.629281491598138E-3</v>
      </c>
      <c r="U150" s="78">
        <f t="shared" ca="1" si="128"/>
        <v>0.54484727688631063</v>
      </c>
      <c r="V150" s="79">
        <f t="shared" ca="1" si="137"/>
        <v>175229.40630666196</v>
      </c>
      <c r="W150" s="79">
        <f t="shared" ca="1" si="119"/>
        <v>1542.4964947727203</v>
      </c>
      <c r="X150" s="80">
        <f t="shared" ca="1" si="138"/>
        <v>-10.896945537726213</v>
      </c>
      <c r="Y150" s="80">
        <f t="shared" ca="1" si="139"/>
        <v>-73.012252627775823</v>
      </c>
      <c r="Z150" s="80">
        <f t="shared" ca="1" si="129"/>
        <v>0</v>
      </c>
      <c r="AA150" s="80">
        <f t="shared" ca="1" si="140"/>
        <v>0</v>
      </c>
      <c r="AB150" s="81">
        <f t="shared" ca="1" si="120"/>
        <v>-1603.5803587524033</v>
      </c>
      <c r="AC150" s="79">
        <f t="shared" ca="1" si="121"/>
        <v>175084.41324451676</v>
      </c>
      <c r="AD150" s="35"/>
      <c r="AE150" s="55">
        <f t="shared" ca="1" si="141"/>
        <v>6.629281491598138E-3</v>
      </c>
      <c r="AF150" s="78">
        <f t="shared" ca="1" si="142"/>
        <v>0.54484727688631063</v>
      </c>
      <c r="AG150" s="35"/>
      <c r="AH150" s="35"/>
      <c r="AR150" s="69">
        <f t="shared" si="130"/>
        <v>13</v>
      </c>
      <c r="AS150" s="70">
        <f t="shared" si="143"/>
        <v>147</v>
      </c>
      <c r="AT150" s="71">
        <f t="shared" ca="1" si="152"/>
        <v>0.31096864697721682</v>
      </c>
      <c r="AU150" s="72">
        <f t="shared" ca="1" si="131"/>
        <v>8.8027262506000792E-3</v>
      </c>
      <c r="AV150" s="73">
        <f t="shared" ca="1" si="132"/>
        <v>1.0088027262506001</v>
      </c>
      <c r="AW150" s="74">
        <f ca="1">PRODUCT(AV$4:AV150)</f>
        <v>3.1859487692956781</v>
      </c>
      <c r="AY150" s="75">
        <f t="shared" si="145"/>
        <v>147</v>
      </c>
      <c r="AZ150" s="76">
        <f t="shared" ca="1" si="153"/>
        <v>1.0090370179501076</v>
      </c>
      <c r="BA150" s="76">
        <f t="shared" ca="1" si="153"/>
        <v>1.0090370179501076</v>
      </c>
      <c r="BB150" s="76">
        <f t="shared" ca="1" si="153"/>
        <v>1.0090370179501076</v>
      </c>
      <c r="BC150" s="76">
        <f t="shared" ca="1" si="153"/>
        <v>1.0090370179501076</v>
      </c>
      <c r="BD150" s="76">
        <f t="shared" ca="1" si="153"/>
        <v>1.0090370179501076</v>
      </c>
      <c r="BE150" s="76">
        <f t="shared" ca="1" si="153"/>
        <v>1.0090370179501076</v>
      </c>
      <c r="BF150" s="76">
        <f t="shared" ca="1" si="153"/>
        <v>1.0090370179501076</v>
      </c>
      <c r="BG150" s="76">
        <f t="shared" ca="1" si="153"/>
        <v>1.0090370179501076</v>
      </c>
      <c r="BH150" s="76">
        <f t="shared" ca="1" si="153"/>
        <v>1.0090370179501076</v>
      </c>
      <c r="BI150" s="76">
        <f t="shared" ca="1" si="153"/>
        <v>1.0090370179501076</v>
      </c>
      <c r="BJ150" s="76">
        <f t="shared" ca="1" si="153"/>
        <v>1.0090370179501076</v>
      </c>
      <c r="BK150" s="76">
        <f t="shared" ca="1" si="153"/>
        <v>1.0090370179501076</v>
      </c>
      <c r="BL150" s="76">
        <f t="shared" ca="1" si="122"/>
        <v>0.11399999999999988</v>
      </c>
      <c r="BM150" s="77">
        <f t="shared" ca="1" si="133"/>
        <v>6508765.5967990216</v>
      </c>
      <c r="BO150" s="70">
        <f t="shared" si="146"/>
        <v>147</v>
      </c>
      <c r="BP150" s="171">
        <f t="shared" ca="1" si="150"/>
        <v>0.1109</v>
      </c>
      <c r="BQ150" s="172">
        <f t="shared" ca="1" si="134"/>
        <v>8.8027262506000792E-3</v>
      </c>
      <c r="BR150" s="172">
        <f t="shared" ca="1" si="149"/>
        <v>0.31387824237395756</v>
      </c>
    </row>
    <row r="151" spans="5:70">
      <c r="E151">
        <f t="shared" si="107"/>
        <v>148</v>
      </c>
      <c r="F151" s="64">
        <f t="shared" si="135"/>
        <v>67.250000000000071</v>
      </c>
      <c r="G151" s="55">
        <f t="shared" si="114"/>
        <v>0</v>
      </c>
      <c r="H151" s="78">
        <f t="shared" si="147"/>
        <v>1</v>
      </c>
      <c r="I151" s="79">
        <f t="shared" ca="1" si="123"/>
        <v>410917.57822816941</v>
      </c>
      <c r="J151" s="79">
        <f t="shared" ca="1" si="115"/>
        <v>3617.1949527021184</v>
      </c>
      <c r="K151" s="80">
        <f t="shared" ca="1" si="116"/>
        <v>-20</v>
      </c>
      <c r="L151" s="80">
        <f t="shared" ca="1" si="124"/>
        <v>-342.43131519014122</v>
      </c>
      <c r="M151" s="80">
        <f t="shared" ca="1" si="151"/>
        <v>0</v>
      </c>
      <c r="N151" s="80">
        <f t="shared" ca="1" si="125"/>
        <v>0</v>
      </c>
      <c r="O151" s="81">
        <f t="shared" ca="1" si="117"/>
        <v>-2943.1740356977334</v>
      </c>
      <c r="P151" s="79">
        <f t="shared" ca="1" si="118"/>
        <v>411229.16782998363</v>
      </c>
      <c r="Q151" s="35"/>
      <c r="R151">
        <f t="shared" ca="1" si="126"/>
        <v>268</v>
      </c>
      <c r="S151" s="78">
        <f t="shared" ca="1" si="136"/>
        <v>77.249999999999304</v>
      </c>
      <c r="T151" s="55">
        <f t="shared" ca="1" si="127"/>
        <v>6.629281491598138E-3</v>
      </c>
      <c r="U151" s="78">
        <f t="shared" ca="1" si="128"/>
        <v>0.54123533091790055</v>
      </c>
      <c r="V151" s="79">
        <f t="shared" ca="1" si="137"/>
        <v>173923.72938432757</v>
      </c>
      <c r="W151" s="79">
        <f t="shared" ca="1" si="119"/>
        <v>1531.0029782536847</v>
      </c>
      <c r="X151" s="80">
        <f t="shared" ca="1" si="138"/>
        <v>-10.824706618358011</v>
      </c>
      <c r="Y151" s="80">
        <f t="shared" ca="1" si="139"/>
        <v>-72.468220576803162</v>
      </c>
      <c r="Z151" s="80">
        <f t="shared" ca="1" si="129"/>
        <v>0</v>
      </c>
      <c r="AA151" s="80">
        <f t="shared" ca="1" si="140"/>
        <v>0</v>
      </c>
      <c r="AB151" s="81">
        <f t="shared" ca="1" si="120"/>
        <v>-1592.9497731598356</v>
      </c>
      <c r="AC151" s="79">
        <f t="shared" ca="1" si="121"/>
        <v>173778.48966222626</v>
      </c>
      <c r="AD151" s="35"/>
      <c r="AE151" s="55">
        <f t="shared" ca="1" si="141"/>
        <v>6.629281491598138E-3</v>
      </c>
      <c r="AF151" s="78">
        <f t="shared" ca="1" si="142"/>
        <v>0.54123533091790055</v>
      </c>
      <c r="AG151" s="35"/>
      <c r="AH151" s="35"/>
      <c r="AR151" s="69">
        <f t="shared" si="130"/>
        <v>13</v>
      </c>
      <c r="AS151" s="70">
        <f t="shared" si="143"/>
        <v>148</v>
      </c>
      <c r="AT151" s="71">
        <f t="shared" ca="1" si="152"/>
        <v>0.30823127510535686</v>
      </c>
      <c r="AU151" s="72">
        <f t="shared" ca="1" si="131"/>
        <v>8.8027262506000792E-3</v>
      </c>
      <c r="AV151" s="73">
        <f t="shared" ca="1" si="132"/>
        <v>1.0088027262506001</v>
      </c>
      <c r="AW151" s="74">
        <f ca="1">PRODUCT(AV$4:AV151)</f>
        <v>3.2139938041602241</v>
      </c>
      <c r="AY151" s="75">
        <f t="shared" si="145"/>
        <v>148</v>
      </c>
      <c r="AZ151" s="76">
        <f t="shared" ca="1" si="153"/>
        <v>1.0090370179501076</v>
      </c>
      <c r="BA151" s="76">
        <f t="shared" ca="1" si="153"/>
        <v>1.0090370179501076</v>
      </c>
      <c r="BB151" s="76">
        <f t="shared" ca="1" si="153"/>
        <v>1.0090370179501076</v>
      </c>
      <c r="BC151" s="76">
        <f t="shared" ca="1" si="153"/>
        <v>1.0090370179501076</v>
      </c>
      <c r="BD151" s="76">
        <f t="shared" ca="1" si="153"/>
        <v>1.0090370179501076</v>
      </c>
      <c r="BE151" s="76">
        <f t="shared" ca="1" si="153"/>
        <v>1.0090370179501076</v>
      </c>
      <c r="BF151" s="76">
        <f t="shared" ca="1" si="153"/>
        <v>1.0090370179501076</v>
      </c>
      <c r="BG151" s="76">
        <f t="shared" ca="1" si="153"/>
        <v>1.0090370179501076</v>
      </c>
      <c r="BH151" s="76">
        <f t="shared" ca="1" si="153"/>
        <v>1.0090370179501076</v>
      </c>
      <c r="BI151" s="76">
        <f t="shared" ca="1" si="153"/>
        <v>1.0090370179501076</v>
      </c>
      <c r="BJ151" s="76">
        <f t="shared" ca="1" si="153"/>
        <v>1.0090370179501076</v>
      </c>
      <c r="BK151" s="76">
        <f t="shared" ca="1" si="153"/>
        <v>1.0090370179501076</v>
      </c>
      <c r="BL151" s="76">
        <f t="shared" ca="1" si="122"/>
        <v>0.11399999999999988</v>
      </c>
      <c r="BM151" s="77">
        <f t="shared" ca="1" si="133"/>
        <v>7250764.8748341091</v>
      </c>
      <c r="BO151" s="70">
        <f t="shared" si="146"/>
        <v>148</v>
      </c>
      <c r="BP151" s="171">
        <f t="shared" ca="1" si="150"/>
        <v>0.1109</v>
      </c>
      <c r="BQ151" s="172">
        <f t="shared" ca="1" si="134"/>
        <v>8.8027262506000792E-3</v>
      </c>
      <c r="BR151" s="172">
        <f t="shared" ca="1" si="149"/>
        <v>0.31113936769435929</v>
      </c>
    </row>
    <row r="152" spans="5:70">
      <c r="E152">
        <f t="shared" si="107"/>
        <v>149</v>
      </c>
      <c r="F152" s="64">
        <f t="shared" si="135"/>
        <v>67.3333333333334</v>
      </c>
      <c r="G152" s="55">
        <f t="shared" si="114"/>
        <v>0</v>
      </c>
      <c r="H152" s="78">
        <f t="shared" si="147"/>
        <v>1</v>
      </c>
      <c r="I152" s="79">
        <f t="shared" ca="1" si="123"/>
        <v>411229.16782998363</v>
      </c>
      <c r="J152" s="79">
        <f t="shared" ca="1" si="115"/>
        <v>3619.9377906694226</v>
      </c>
      <c r="K152" s="80">
        <f t="shared" ca="1" si="116"/>
        <v>-20</v>
      </c>
      <c r="L152" s="80">
        <f t="shared" ca="1" si="124"/>
        <v>-342.69097319165303</v>
      </c>
      <c r="M152" s="80">
        <f t="shared" ca="1" si="151"/>
        <v>0</v>
      </c>
      <c r="N152" s="80">
        <f t="shared" ca="1" si="125"/>
        <v>0</v>
      </c>
      <c r="O152" s="81">
        <f t="shared" ca="1" si="117"/>
        <v>-2943.1740356977334</v>
      </c>
      <c r="P152" s="79">
        <f t="shared" ca="1" si="118"/>
        <v>411543.24061176373</v>
      </c>
      <c r="Q152" s="35"/>
      <c r="R152">
        <f t="shared" ca="1" si="126"/>
        <v>269</v>
      </c>
      <c r="S152" s="78">
        <f t="shared" ca="1" si="136"/>
        <v>77.333333333332632</v>
      </c>
      <c r="T152" s="55">
        <f t="shared" ca="1" si="127"/>
        <v>6.629281491598138E-3</v>
      </c>
      <c r="U152" s="78">
        <f t="shared" ca="1" si="128"/>
        <v>0.53764732955604755</v>
      </c>
      <c r="V152" s="79">
        <f t="shared" ca="1" si="137"/>
        <v>172626.46313707059</v>
      </c>
      <c r="W152" s="79">
        <f t="shared" ca="1" si="119"/>
        <v>1519.5834986049381</v>
      </c>
      <c r="X152" s="80">
        <f t="shared" ca="1" si="138"/>
        <v>-10.752946591120951</v>
      </c>
      <c r="Y152" s="80">
        <f t="shared" ca="1" si="139"/>
        <v>-71.927692973779415</v>
      </c>
      <c r="Z152" s="80">
        <f t="shared" ca="1" si="129"/>
        <v>0</v>
      </c>
      <c r="AA152" s="80">
        <f t="shared" ca="1" si="140"/>
        <v>0</v>
      </c>
      <c r="AB152" s="81">
        <f t="shared" ca="1" si="120"/>
        <v>-1582.3896607115819</v>
      </c>
      <c r="AC152" s="79">
        <f t="shared" ca="1" si="121"/>
        <v>172480.97633539906</v>
      </c>
      <c r="AD152" s="35"/>
      <c r="AE152" s="55">
        <f t="shared" ca="1" si="141"/>
        <v>6.629281491598138E-3</v>
      </c>
      <c r="AF152" s="78">
        <f t="shared" ca="1" si="142"/>
        <v>0.53764732955604755</v>
      </c>
      <c r="AG152" s="35"/>
      <c r="AH152" s="35"/>
      <c r="AR152" s="69">
        <f t="shared" si="130"/>
        <v>13</v>
      </c>
      <c r="AS152" s="70">
        <f t="shared" si="143"/>
        <v>149</v>
      </c>
      <c r="AT152" s="71">
        <f t="shared" ca="1" si="152"/>
        <v>0.30551799956873099</v>
      </c>
      <c r="AU152" s="72">
        <f t="shared" ca="1" si="131"/>
        <v>8.8027262506000792E-3</v>
      </c>
      <c r="AV152" s="73">
        <f t="shared" ca="1" si="132"/>
        <v>1.0088027262506001</v>
      </c>
      <c r="AW152" s="74">
        <f ca="1">PRODUCT(AV$4:AV152)</f>
        <v>3.2422857117893713</v>
      </c>
      <c r="AY152" s="75">
        <f t="shared" si="145"/>
        <v>149</v>
      </c>
      <c r="AZ152" s="76">
        <f t="shared" ca="1" si="153"/>
        <v>1.0090370179501076</v>
      </c>
      <c r="BA152" s="76">
        <f t="shared" ca="1" si="153"/>
        <v>1.0090370179501076</v>
      </c>
      <c r="BB152" s="76">
        <f t="shared" ca="1" si="153"/>
        <v>1.0090370179501076</v>
      </c>
      <c r="BC152" s="76">
        <f t="shared" ca="1" si="153"/>
        <v>1.0090370179501076</v>
      </c>
      <c r="BD152" s="76">
        <f t="shared" ca="1" si="153"/>
        <v>1.0090370179501076</v>
      </c>
      <c r="BE152" s="76">
        <f t="shared" ca="1" si="153"/>
        <v>1.0090370179501076</v>
      </c>
      <c r="BF152" s="76">
        <f t="shared" ca="1" si="153"/>
        <v>1.0090370179501076</v>
      </c>
      <c r="BG152" s="76">
        <f t="shared" ca="1" si="153"/>
        <v>1.0090370179501076</v>
      </c>
      <c r="BH152" s="76">
        <f t="shared" ca="1" si="153"/>
        <v>1.0090370179501076</v>
      </c>
      <c r="BI152" s="76">
        <f t="shared" ca="1" si="153"/>
        <v>1.0090370179501076</v>
      </c>
      <c r="BJ152" s="76">
        <f t="shared" ca="1" si="153"/>
        <v>1.0090370179501076</v>
      </c>
      <c r="BK152" s="76">
        <f t="shared" ca="1" si="153"/>
        <v>1.0090370179501076</v>
      </c>
      <c r="BL152" s="76">
        <f t="shared" ca="1" si="122"/>
        <v>0.11399999999999988</v>
      </c>
      <c r="BM152" s="77">
        <f t="shared" ca="1" si="133"/>
        <v>8077352.0705651967</v>
      </c>
      <c r="BO152" s="70">
        <f t="shared" si="146"/>
        <v>149</v>
      </c>
      <c r="BP152" s="171">
        <f t="shared" ca="1" si="150"/>
        <v>0.1109</v>
      </c>
      <c r="BQ152" s="172">
        <f t="shared" ca="1" si="134"/>
        <v>8.8027262506000792E-3</v>
      </c>
      <c r="BR152" s="172">
        <f t="shared" ca="1" si="149"/>
        <v>0.30842439220080786</v>
      </c>
    </row>
    <row r="153" spans="5:70">
      <c r="E153">
        <f t="shared" si="107"/>
        <v>150</v>
      </c>
      <c r="F153" s="64">
        <f t="shared" si="135"/>
        <v>67.416666666666728</v>
      </c>
      <c r="G153" s="55">
        <f t="shared" si="114"/>
        <v>0</v>
      </c>
      <c r="H153" s="78">
        <f t="shared" si="147"/>
        <v>1</v>
      </c>
      <c r="I153" s="79">
        <f t="shared" ca="1" si="123"/>
        <v>411543.24061176373</v>
      </c>
      <c r="J153" s="79">
        <f t="shared" ca="1" si="115"/>
        <v>3622.7024873901973</v>
      </c>
      <c r="K153" s="80">
        <f t="shared" ca="1" si="116"/>
        <v>-20</v>
      </c>
      <c r="L153" s="80">
        <f t="shared" ca="1" si="124"/>
        <v>-342.95270050980315</v>
      </c>
      <c r="M153" s="80">
        <f t="shared" ca="1" si="151"/>
        <v>0</v>
      </c>
      <c r="N153" s="80">
        <f t="shared" ca="1" si="125"/>
        <v>0</v>
      </c>
      <c r="O153" s="81">
        <f t="shared" ca="1" si="117"/>
        <v>-2943.1740356977334</v>
      </c>
      <c r="P153" s="79">
        <f t="shared" ca="1" si="118"/>
        <v>411859.81636294641</v>
      </c>
      <c r="Q153" s="35"/>
      <c r="R153">
        <f t="shared" ca="1" si="126"/>
        <v>270</v>
      </c>
      <c r="S153" s="78">
        <f t="shared" ca="1" si="136"/>
        <v>77.416666666665961</v>
      </c>
      <c r="T153" s="55">
        <f t="shared" ca="1" si="127"/>
        <v>6.629281491598138E-3</v>
      </c>
      <c r="U153" s="78">
        <f t="shared" ca="1" si="128"/>
        <v>0.53408311406521447</v>
      </c>
      <c r="V153" s="79">
        <f t="shared" ca="1" si="137"/>
        <v>171337.55139132601</v>
      </c>
      <c r="W153" s="79">
        <f t="shared" ca="1" si="119"/>
        <v>1508.2375613459656</v>
      </c>
      <c r="X153" s="80">
        <f t="shared" ca="1" si="138"/>
        <v>-10.681662281304289</v>
      </c>
      <c r="Y153" s="80">
        <f t="shared" ca="1" si="139"/>
        <v>-71.390646413052508</v>
      </c>
      <c r="Z153" s="80">
        <f t="shared" ca="1" si="129"/>
        <v>0</v>
      </c>
      <c r="AA153" s="80">
        <f t="shared" ca="1" si="140"/>
        <v>0</v>
      </c>
      <c r="AB153" s="81">
        <f t="shared" ca="1" si="120"/>
        <v>-1571.8995542213299</v>
      </c>
      <c r="AC153" s="79">
        <f t="shared" ca="1" si="121"/>
        <v>171191.81708975628</v>
      </c>
      <c r="AD153" s="35"/>
      <c r="AE153" s="55">
        <f t="shared" ca="1" si="141"/>
        <v>6.629281491598138E-3</v>
      </c>
      <c r="AF153" s="78">
        <f t="shared" ca="1" si="142"/>
        <v>0.53408311406521447</v>
      </c>
      <c r="AG153" s="35"/>
      <c r="AH153" s="35"/>
      <c r="AR153" s="69">
        <f t="shared" si="130"/>
        <v>13</v>
      </c>
      <c r="AS153" s="70">
        <f t="shared" si="143"/>
        <v>150</v>
      </c>
      <c r="AT153" s="71">
        <f t="shared" ca="1" si="152"/>
        <v>0.30282860825389651</v>
      </c>
      <c r="AU153" s="72">
        <f t="shared" ca="1" si="131"/>
        <v>8.8027262506000792E-3</v>
      </c>
      <c r="AV153" s="73">
        <f t="shared" ca="1" si="132"/>
        <v>1.0088027262506001</v>
      </c>
      <c r="AW153" s="74">
        <f ca="1">PRODUCT(AV$4:AV153)</f>
        <v>3.270826665336485</v>
      </c>
      <c r="AY153" s="126">
        <f t="shared" si="145"/>
        <v>150</v>
      </c>
      <c r="AZ153" s="127">
        <f t="shared" ca="1" si="153"/>
        <v>1.0090370179501076</v>
      </c>
      <c r="BA153" s="127">
        <f t="shared" ca="1" si="153"/>
        <v>1.0090370179501076</v>
      </c>
      <c r="BB153" s="127">
        <f t="shared" ca="1" si="153"/>
        <v>1.0090370179501076</v>
      </c>
      <c r="BC153" s="127">
        <f t="shared" ca="1" si="153"/>
        <v>1.0090370179501076</v>
      </c>
      <c r="BD153" s="127">
        <f t="shared" ca="1" si="153"/>
        <v>1.0090370179501076</v>
      </c>
      <c r="BE153" s="127">
        <f t="shared" ca="1" si="153"/>
        <v>1.0090370179501076</v>
      </c>
      <c r="BF153" s="127">
        <f t="shared" ca="1" si="153"/>
        <v>1.0090370179501076</v>
      </c>
      <c r="BG153" s="127">
        <f t="shared" ca="1" si="153"/>
        <v>1.0090370179501076</v>
      </c>
      <c r="BH153" s="127">
        <f t="shared" ca="1" si="153"/>
        <v>1.0090370179501076</v>
      </c>
      <c r="BI153" s="127">
        <f t="shared" ca="1" si="153"/>
        <v>1.0090370179501076</v>
      </c>
      <c r="BJ153" s="127">
        <f t="shared" ca="1" si="153"/>
        <v>1.0090370179501076</v>
      </c>
      <c r="BK153" s="127">
        <f t="shared" ca="1" si="153"/>
        <v>1.0090370179501076</v>
      </c>
      <c r="BL153" s="127">
        <f t="shared" ca="1" si="122"/>
        <v>0.11399999999999988</v>
      </c>
      <c r="BM153" s="128">
        <f t="shared" ca="1" si="133"/>
        <v>8998170.2066096272</v>
      </c>
      <c r="BO153" s="70">
        <f t="shared" si="146"/>
        <v>150</v>
      </c>
      <c r="BP153" s="171">
        <f t="shared" ca="1" si="150"/>
        <v>0.1109</v>
      </c>
      <c r="BQ153" s="172">
        <f t="shared" ca="1" si="134"/>
        <v>8.8027262506000792E-3</v>
      </c>
      <c r="BR153" s="172">
        <f t="shared" ca="1" si="149"/>
        <v>0.30573310735105125</v>
      </c>
    </row>
    <row r="154" spans="5:70">
      <c r="E154">
        <f t="shared" si="107"/>
        <v>151</v>
      </c>
      <c r="F154" s="64">
        <f t="shared" si="135"/>
        <v>67.500000000000057</v>
      </c>
      <c r="G154" s="55">
        <f t="shared" si="114"/>
        <v>0</v>
      </c>
      <c r="H154" s="78">
        <f t="shared" si="147"/>
        <v>1</v>
      </c>
      <c r="I154" s="79">
        <f t="shared" ca="1" si="123"/>
        <v>411859.81636294641</v>
      </c>
      <c r="J154" s="79">
        <f t="shared" ca="1" si="115"/>
        <v>3625.4892170654366</v>
      </c>
      <c r="K154" s="80">
        <f t="shared" ca="1" si="116"/>
        <v>-20</v>
      </c>
      <c r="L154" s="80">
        <f t="shared" ca="1" si="124"/>
        <v>-343.21651363578871</v>
      </c>
      <c r="M154" s="80">
        <f t="shared" ca="1" si="151"/>
        <v>0</v>
      </c>
      <c r="N154" s="80">
        <f t="shared" ca="1" si="125"/>
        <v>0</v>
      </c>
      <c r="O154" s="81">
        <f t="shared" ca="1" si="117"/>
        <v>-2943.1740356977334</v>
      </c>
      <c r="P154" s="79">
        <f t="shared" ca="1" si="118"/>
        <v>412178.91503067838</v>
      </c>
      <c r="Q154" s="35"/>
      <c r="R154">
        <f t="shared" ca="1" si="126"/>
        <v>271</v>
      </c>
      <c r="S154" s="78">
        <f t="shared" ca="1" si="136"/>
        <v>77.499999999999289</v>
      </c>
      <c r="T154" s="55">
        <f t="shared" ca="1" si="127"/>
        <v>6.629281491598138E-3</v>
      </c>
      <c r="U154" s="78">
        <f t="shared" ca="1" si="128"/>
        <v>0.53054252676216684</v>
      </c>
      <c r="V154" s="79">
        <f t="shared" ca="1" si="137"/>
        <v>170056.9383452101</v>
      </c>
      <c r="W154" s="79">
        <f t="shared" ca="1" si="119"/>
        <v>1496.9646752680601</v>
      </c>
      <c r="X154" s="80">
        <f t="shared" ca="1" si="138"/>
        <v>-10.610850535243337</v>
      </c>
      <c r="Y154" s="80">
        <f t="shared" ca="1" si="139"/>
        <v>-70.85705764383755</v>
      </c>
      <c r="Z154" s="80">
        <f t="shared" ca="1" si="129"/>
        <v>0</v>
      </c>
      <c r="AA154" s="80">
        <f t="shared" ca="1" si="140"/>
        <v>0</v>
      </c>
      <c r="AB154" s="81">
        <f t="shared" ca="1" si="120"/>
        <v>-1561.4789895998792</v>
      </c>
      <c r="AC154" s="79">
        <f t="shared" ca="1" si="121"/>
        <v>169910.95612269919</v>
      </c>
      <c r="AD154" s="35"/>
      <c r="AE154" s="55">
        <f t="shared" ca="1" si="141"/>
        <v>6.629281491598138E-3</v>
      </c>
      <c r="AF154" s="78">
        <f t="shared" ca="1" si="142"/>
        <v>0.53054252676216684</v>
      </c>
      <c r="AG154" s="35"/>
      <c r="AH154" s="35"/>
      <c r="AR154" s="69">
        <f t="shared" si="130"/>
        <v>13</v>
      </c>
      <c r="AS154" s="70">
        <f t="shared" si="143"/>
        <v>151</v>
      </c>
      <c r="AT154" s="71">
        <f t="shared" ca="1" si="152"/>
        <v>0.30016289091458725</v>
      </c>
      <c r="AU154" s="72">
        <f t="shared" ca="1" si="131"/>
        <v>8.8027262506000792E-3</v>
      </c>
      <c r="AV154" s="73">
        <f t="shared" ca="1" si="132"/>
        <v>1.0088027262506001</v>
      </c>
      <c r="AW154" s="74">
        <f ca="1">PRODUCT(AV$4:AV154)</f>
        <v>3.2996188570846052</v>
      </c>
      <c r="BM154" s="129">
        <f ca="1">AW1803</f>
        <v>8998170.206609698</v>
      </c>
      <c r="BO154" s="70">
        <f t="shared" si="146"/>
        <v>151</v>
      </c>
      <c r="BP154" s="171">
        <f t="shared" ca="1" si="150"/>
        <v>0.1109</v>
      </c>
      <c r="BQ154" s="172">
        <f t="shared" ca="1" si="134"/>
        <v>8.8027262506000792E-3</v>
      </c>
      <c r="BR154" s="172">
        <f t="shared" ca="1" si="149"/>
        <v>0.30306530642255924</v>
      </c>
    </row>
    <row r="155" spans="5:70">
      <c r="E155">
        <f t="shared" ref="E155:E218" si="154">E154+1</f>
        <v>152</v>
      </c>
      <c r="F155" s="64">
        <f t="shared" si="135"/>
        <v>67.583333333333385</v>
      </c>
      <c r="G155" s="55">
        <f t="shared" si="114"/>
        <v>0</v>
      </c>
      <c r="H155" s="78">
        <f t="shared" si="147"/>
        <v>1</v>
      </c>
      <c r="I155" s="79">
        <f t="shared" ca="1" si="123"/>
        <v>412178.91503067838</v>
      </c>
      <c r="J155" s="79">
        <f t="shared" ca="1" si="115"/>
        <v>3628.2981552844121</v>
      </c>
      <c r="K155" s="80">
        <f t="shared" ca="1" si="116"/>
        <v>-20</v>
      </c>
      <c r="L155" s="80">
        <f t="shared" ca="1" si="124"/>
        <v>-343.48242919223202</v>
      </c>
      <c r="M155" s="80">
        <f t="shared" ca="1" si="151"/>
        <v>0</v>
      </c>
      <c r="N155" s="80">
        <f t="shared" ca="1" si="125"/>
        <v>0</v>
      </c>
      <c r="O155" s="81">
        <f t="shared" ca="1" si="117"/>
        <v>-2943.1740356977334</v>
      </c>
      <c r="P155" s="79">
        <f t="shared" ca="1" si="118"/>
        <v>412500.55672107288</v>
      </c>
      <c r="Q155" s="35"/>
      <c r="R155">
        <f t="shared" ca="1" si="126"/>
        <v>272</v>
      </c>
      <c r="S155" s="78">
        <f t="shared" ca="1" si="136"/>
        <v>77.583333333332618</v>
      </c>
      <c r="T155" s="55">
        <f t="shared" ca="1" si="127"/>
        <v>7.236878175910233E-3</v>
      </c>
      <c r="U155" s="78">
        <f t="shared" ca="1" si="128"/>
        <v>0.52670305512884941</v>
      </c>
      <c r="V155" s="79">
        <f t="shared" ca="1" si="137"/>
        <v>168681.33123248679</v>
      </c>
      <c r="W155" s="79">
        <f t="shared" ca="1" si="119"/>
        <v>1484.8555824263785</v>
      </c>
      <c r="X155" s="80">
        <f t="shared" ca="1" si="138"/>
        <v>-10.534061102576988</v>
      </c>
      <c r="Y155" s="80">
        <f t="shared" ca="1" si="139"/>
        <v>-70.283888013536171</v>
      </c>
      <c r="Z155" s="80">
        <f t="shared" ca="1" si="129"/>
        <v>0</v>
      </c>
      <c r="AA155" s="80">
        <f t="shared" ca="1" si="140"/>
        <v>0</v>
      </c>
      <c r="AB155" s="81">
        <f t="shared" ca="1" si="120"/>
        <v>-1550.1787563779014</v>
      </c>
      <c r="AC155" s="79">
        <f t="shared" ca="1" si="121"/>
        <v>168535.19010941917</v>
      </c>
      <c r="AD155" s="35"/>
      <c r="AE155" s="55">
        <f t="shared" ca="1" si="141"/>
        <v>7.236878175910233E-3</v>
      </c>
      <c r="AF155" s="78">
        <f t="shared" ca="1" si="142"/>
        <v>0.52670305512884941</v>
      </c>
      <c r="AG155" s="35"/>
      <c r="AH155" s="35"/>
      <c r="AR155" s="69">
        <f t="shared" si="130"/>
        <v>13</v>
      </c>
      <c r="AS155" s="70">
        <f t="shared" si="143"/>
        <v>152</v>
      </c>
      <c r="AT155" s="71">
        <f t="shared" ca="1" si="152"/>
        <v>0.29752063915527743</v>
      </c>
      <c r="AU155" s="72">
        <f t="shared" ca="1" si="131"/>
        <v>8.8027262506000792E-3</v>
      </c>
      <c r="AV155" s="73">
        <f t="shared" ca="1" si="132"/>
        <v>1.0088027262506001</v>
      </c>
      <c r="AW155" s="74">
        <f ca="1">PRODUCT(AV$4:AV155)</f>
        <v>3.328664498614839</v>
      </c>
      <c r="BO155" s="70">
        <f t="shared" si="146"/>
        <v>152</v>
      </c>
      <c r="BP155" s="171">
        <f t="shared" ca="1" si="150"/>
        <v>0.1109</v>
      </c>
      <c r="BQ155" s="172">
        <f t="shared" ca="1" si="134"/>
        <v>8.8027262506000792E-3</v>
      </c>
      <c r="BR155" s="172">
        <f t="shared" ca="1" si="149"/>
        <v>0.30042078449664478</v>
      </c>
    </row>
    <row r="156" spans="5:70">
      <c r="E156">
        <f t="shared" si="154"/>
        <v>153</v>
      </c>
      <c r="F156" s="64">
        <f t="shared" si="135"/>
        <v>67.666666666666714</v>
      </c>
      <c r="G156" s="55">
        <f t="shared" si="114"/>
        <v>0</v>
      </c>
      <c r="H156" s="78">
        <f t="shared" si="147"/>
        <v>1</v>
      </c>
      <c r="I156" s="79">
        <f t="shared" ca="1" si="123"/>
        <v>412500.55672107288</v>
      </c>
      <c r="J156" s="79">
        <f t="shared" ca="1" si="115"/>
        <v>3631.1294790357351</v>
      </c>
      <c r="K156" s="80">
        <f t="shared" ca="1" si="116"/>
        <v>-20</v>
      </c>
      <c r="L156" s="80">
        <f t="shared" ca="1" si="124"/>
        <v>-343.75046393422741</v>
      </c>
      <c r="M156" s="80">
        <f t="shared" ca="1" si="151"/>
        <v>0</v>
      </c>
      <c r="N156" s="80">
        <f t="shared" ca="1" si="125"/>
        <v>0</v>
      </c>
      <c r="O156" s="81">
        <f t="shared" ca="1" si="117"/>
        <v>-2943.1740356977334</v>
      </c>
      <c r="P156" s="79">
        <f t="shared" ca="1" si="118"/>
        <v>412824.76170047669</v>
      </c>
      <c r="Q156" s="35"/>
      <c r="R156">
        <f t="shared" ca="1" si="126"/>
        <v>273</v>
      </c>
      <c r="S156" s="78">
        <f t="shared" ca="1" si="136"/>
        <v>77.666666666665947</v>
      </c>
      <c r="T156" s="55">
        <f t="shared" ca="1" si="127"/>
        <v>7.236878175910233E-3</v>
      </c>
      <c r="U156" s="78">
        <f t="shared" ca="1" si="128"/>
        <v>0.52289136928400215</v>
      </c>
      <c r="V156" s="79">
        <f t="shared" ca="1" si="137"/>
        <v>167315.52147024343</v>
      </c>
      <c r="W156" s="79">
        <f t="shared" ca="1" si="119"/>
        <v>1472.8327329789531</v>
      </c>
      <c r="X156" s="80">
        <f t="shared" ca="1" si="138"/>
        <v>-10.457827385680043</v>
      </c>
      <c r="Y156" s="80">
        <f t="shared" ca="1" si="139"/>
        <v>-69.714800612601437</v>
      </c>
      <c r="Z156" s="80">
        <f t="shared" ca="1" si="129"/>
        <v>0</v>
      </c>
      <c r="AA156" s="80">
        <f t="shared" ca="1" si="140"/>
        <v>0</v>
      </c>
      <c r="AB156" s="81">
        <f t="shared" ca="1" si="120"/>
        <v>-1538.9603015671103</v>
      </c>
      <c r="AC156" s="79">
        <f t="shared" ca="1" si="121"/>
        <v>167169.22127365699</v>
      </c>
      <c r="AD156" s="35"/>
      <c r="AE156" s="55">
        <f t="shared" ca="1" si="141"/>
        <v>7.236878175910233E-3</v>
      </c>
      <c r="AF156" s="78">
        <f t="shared" ca="1" si="142"/>
        <v>0.52289136928400215</v>
      </c>
      <c r="AG156" s="35"/>
      <c r="AH156" s="35"/>
      <c r="AR156" s="69">
        <f t="shared" si="130"/>
        <v>13</v>
      </c>
      <c r="AS156" s="70">
        <f t="shared" si="143"/>
        <v>153</v>
      </c>
      <c r="AT156" s="71">
        <f t="shared" ca="1" si="152"/>
        <v>0.29490164641488997</v>
      </c>
      <c r="AU156" s="72">
        <f t="shared" ca="1" si="131"/>
        <v>8.8027262506000792E-3</v>
      </c>
      <c r="AV156" s="73">
        <f t="shared" ca="1" si="132"/>
        <v>1.0088027262506001</v>
      </c>
      <c r="AW156" s="74">
        <f ca="1">PRODUCT(AV$4:AV156)</f>
        <v>3.3579658209762364</v>
      </c>
      <c r="BO156" s="70">
        <f t="shared" si="146"/>
        <v>153</v>
      </c>
      <c r="BP156" s="171">
        <f t="shared" ca="1" si="150"/>
        <v>0.1109</v>
      </c>
      <c r="BQ156" s="172">
        <f t="shared" ca="1" si="134"/>
        <v>8.8027262506000792E-3</v>
      </c>
      <c r="BR156" s="172">
        <f t="shared" ca="1" si="149"/>
        <v>0.29779933844272366</v>
      </c>
    </row>
    <row r="157" spans="5:70">
      <c r="E157">
        <f t="shared" si="154"/>
        <v>154</v>
      </c>
      <c r="F157" s="64">
        <f t="shared" si="135"/>
        <v>67.750000000000043</v>
      </c>
      <c r="G157" s="55">
        <f t="shared" si="114"/>
        <v>0</v>
      </c>
      <c r="H157" s="78">
        <f t="shared" si="147"/>
        <v>1</v>
      </c>
      <c r="I157" s="79">
        <f t="shared" ca="1" si="123"/>
        <v>412824.76170047669</v>
      </c>
      <c r="J157" s="79">
        <f t="shared" ca="1" si="115"/>
        <v>3633.9833667185085</v>
      </c>
      <c r="K157" s="80">
        <f t="shared" ca="1" si="116"/>
        <v>-20</v>
      </c>
      <c r="L157" s="80">
        <f t="shared" ca="1" si="124"/>
        <v>-344.02063475039728</v>
      </c>
      <c r="M157" s="80">
        <f t="shared" ca="1" si="151"/>
        <v>0</v>
      </c>
      <c r="N157" s="80">
        <f t="shared" ca="1" si="125"/>
        <v>0</v>
      </c>
      <c r="O157" s="81">
        <f t="shared" ca="1" si="117"/>
        <v>-2943.1740356977334</v>
      </c>
      <c r="P157" s="79">
        <f t="shared" ca="1" si="118"/>
        <v>413151.55039674713</v>
      </c>
      <c r="Q157" s="35"/>
      <c r="R157">
        <f t="shared" ca="1" si="126"/>
        <v>274</v>
      </c>
      <c r="S157" s="78">
        <f t="shared" ca="1" si="136"/>
        <v>77.749999999999275</v>
      </c>
      <c r="T157" s="55">
        <f t="shared" ca="1" si="127"/>
        <v>7.236878175910233E-3</v>
      </c>
      <c r="U157" s="78">
        <f t="shared" ca="1" si="128"/>
        <v>0.51910726814525898</v>
      </c>
      <c r="V157" s="79">
        <f t="shared" ca="1" si="137"/>
        <v>165959.43798453777</v>
      </c>
      <c r="W157" s="79">
        <f t="shared" ca="1" si="119"/>
        <v>1460.8955012813265</v>
      </c>
      <c r="X157" s="80">
        <f t="shared" ca="1" si="138"/>
        <v>-10.382145362905179</v>
      </c>
      <c r="Y157" s="80">
        <f t="shared" ca="1" si="139"/>
        <v>-69.149765826890743</v>
      </c>
      <c r="Z157" s="80">
        <f t="shared" ca="1" si="129"/>
        <v>0</v>
      </c>
      <c r="AA157" s="80">
        <f t="shared" ca="1" si="140"/>
        <v>0</v>
      </c>
      <c r="AB157" s="81">
        <f t="shared" ca="1" si="120"/>
        <v>-1527.8230333471074</v>
      </c>
      <c r="AC157" s="79">
        <f t="shared" ca="1" si="121"/>
        <v>165812.97854128221</v>
      </c>
      <c r="AD157" s="35"/>
      <c r="AE157" s="55">
        <f t="shared" ca="1" si="141"/>
        <v>7.236878175910233E-3</v>
      </c>
      <c r="AF157" s="78">
        <f t="shared" ca="1" si="142"/>
        <v>0.51910726814525898</v>
      </c>
      <c r="AG157" s="35"/>
      <c r="AH157" s="35"/>
      <c r="AR157" s="69">
        <f t="shared" si="130"/>
        <v>13</v>
      </c>
      <c r="AS157" s="70">
        <f t="shared" si="143"/>
        <v>154</v>
      </c>
      <c r="AT157" s="71">
        <f t="shared" ca="1" si="152"/>
        <v>0.29230570795064842</v>
      </c>
      <c r="AU157" s="72">
        <f t="shared" ca="1" si="131"/>
        <v>8.8027262506000792E-3</v>
      </c>
      <c r="AV157" s="73">
        <f t="shared" ca="1" si="132"/>
        <v>1.0088027262506001</v>
      </c>
      <c r="AW157" s="74">
        <f ca="1">PRODUCT(AV$4:AV157)</f>
        <v>3.3875250748571619</v>
      </c>
      <c r="BO157" s="70">
        <f t="shared" si="146"/>
        <v>154</v>
      </c>
      <c r="BP157" s="171">
        <f t="shared" ca="1" si="150"/>
        <v>0.1109</v>
      </c>
      <c r="BQ157" s="172">
        <f t="shared" ca="1" si="134"/>
        <v>8.8027262506000792E-3</v>
      </c>
      <c r="BR157" s="172">
        <f t="shared" ca="1" si="149"/>
        <v>0.29520076690271191</v>
      </c>
    </row>
    <row r="158" spans="5:70">
      <c r="E158">
        <f t="shared" si="154"/>
        <v>155</v>
      </c>
      <c r="F158" s="64">
        <f t="shared" si="135"/>
        <v>67.833333333333371</v>
      </c>
      <c r="G158" s="55">
        <f t="shared" si="114"/>
        <v>0</v>
      </c>
      <c r="H158" s="78">
        <f t="shared" si="147"/>
        <v>1</v>
      </c>
      <c r="I158" s="79">
        <f t="shared" ca="1" si="123"/>
        <v>413151.55039674713</v>
      </c>
      <c r="J158" s="79">
        <f t="shared" ca="1" si="115"/>
        <v>3636.8599981535676</v>
      </c>
      <c r="K158" s="80">
        <f t="shared" ca="1" si="116"/>
        <v>-20</v>
      </c>
      <c r="L158" s="80">
        <f t="shared" ca="1" si="124"/>
        <v>-344.29295866395597</v>
      </c>
      <c r="M158" s="80">
        <f t="shared" ca="1" si="151"/>
        <v>0</v>
      </c>
      <c r="N158" s="80">
        <f t="shared" ca="1" si="125"/>
        <v>0</v>
      </c>
      <c r="O158" s="81">
        <f t="shared" ca="1" si="117"/>
        <v>-2943.1740356977334</v>
      </c>
      <c r="P158" s="79">
        <f t="shared" ca="1" si="118"/>
        <v>413480.94340053905</v>
      </c>
      <c r="Q158" s="35"/>
      <c r="R158">
        <f t="shared" ca="1" si="126"/>
        <v>275</v>
      </c>
      <c r="S158" s="78">
        <f t="shared" ca="1" si="136"/>
        <v>77.833333333332604</v>
      </c>
      <c r="T158" s="55">
        <f t="shared" ca="1" si="127"/>
        <v>7.236878175910233E-3</v>
      </c>
      <c r="U158" s="78">
        <f t="shared" ca="1" si="128"/>
        <v>0.51535055208546221</v>
      </c>
      <c r="V158" s="79">
        <f t="shared" ca="1" si="137"/>
        <v>164613.01021559414</v>
      </c>
      <c r="W158" s="79">
        <f t="shared" ca="1" si="119"/>
        <v>1449.0432662151095</v>
      </c>
      <c r="X158" s="80">
        <f t="shared" ca="1" si="138"/>
        <v>-10.307011041709245</v>
      </c>
      <c r="Y158" s="80">
        <f t="shared" ca="1" si="139"/>
        <v>-68.588754256497566</v>
      </c>
      <c r="Z158" s="80">
        <f t="shared" ca="1" si="129"/>
        <v>0</v>
      </c>
      <c r="AA158" s="80">
        <f t="shared" ca="1" si="140"/>
        <v>0</v>
      </c>
      <c r="AB158" s="81">
        <f t="shared" ca="1" si="120"/>
        <v>-1516.7663641804247</v>
      </c>
      <c r="AC158" s="79">
        <f t="shared" ca="1" si="121"/>
        <v>164466.39135233063</v>
      </c>
      <c r="AD158" s="35"/>
      <c r="AE158" s="55">
        <f t="shared" ca="1" si="141"/>
        <v>7.236878175910233E-3</v>
      </c>
      <c r="AF158" s="78">
        <f t="shared" ca="1" si="142"/>
        <v>0.51535055208546221</v>
      </c>
      <c r="AG158" s="35"/>
      <c r="AH158" s="35"/>
      <c r="AR158" s="69">
        <f t="shared" si="130"/>
        <v>13</v>
      </c>
      <c r="AS158" s="70">
        <f t="shared" si="143"/>
        <v>155</v>
      </c>
      <c r="AT158" s="71">
        <f t="shared" ca="1" si="152"/>
        <v>0.28973262082207102</v>
      </c>
      <c r="AU158" s="72">
        <f t="shared" ca="1" si="131"/>
        <v>8.8027262506000792E-3</v>
      </c>
      <c r="AV158" s="73">
        <f t="shared" ca="1" si="132"/>
        <v>1.0088027262506001</v>
      </c>
      <c r="AW158" s="74">
        <f ca="1">PRODUCT(AV$4:AV158)</f>
        <v>3.4173445307581729</v>
      </c>
      <c r="BO158" s="70">
        <f t="shared" si="146"/>
        <v>155</v>
      </c>
      <c r="BP158" s="171">
        <f t="shared" ca="1" si="150"/>
        <v>0.1109</v>
      </c>
      <c r="BQ158" s="172">
        <f t="shared" ca="1" si="134"/>
        <v>8.8027262506000792E-3</v>
      </c>
      <c r="BR158" s="172">
        <f t="shared" ca="1" si="149"/>
        <v>0.29262487027555878</v>
      </c>
    </row>
    <row r="159" spans="5:70">
      <c r="E159">
        <f t="shared" si="154"/>
        <v>156</v>
      </c>
      <c r="F159" s="64">
        <f t="shared" si="135"/>
        <v>67.9166666666667</v>
      </c>
      <c r="G159" s="55">
        <f t="shared" si="114"/>
        <v>0</v>
      </c>
      <c r="H159" s="78">
        <f t="shared" si="147"/>
        <v>1</v>
      </c>
      <c r="I159" s="79">
        <f t="shared" ca="1" si="123"/>
        <v>413480.94340053905</v>
      </c>
      <c r="J159" s="79">
        <f t="shared" ca="1" si="115"/>
        <v>3639.7595545948107</v>
      </c>
      <c r="K159" s="80">
        <f t="shared" ca="1" si="116"/>
        <v>-20</v>
      </c>
      <c r="L159" s="80">
        <f t="shared" ca="1" si="124"/>
        <v>-344.56745283378257</v>
      </c>
      <c r="M159" s="80">
        <f t="shared" ca="1" si="151"/>
        <v>0</v>
      </c>
      <c r="N159" s="80">
        <f t="shared" ca="1" si="125"/>
        <v>0</v>
      </c>
      <c r="O159" s="81">
        <f t="shared" ca="1" si="117"/>
        <v>-2943.1740356977334</v>
      </c>
      <c r="P159" s="79">
        <f t="shared" ca="1" si="118"/>
        <v>413812.9614666024</v>
      </c>
      <c r="Q159" s="35"/>
      <c r="R159">
        <f t="shared" ca="1" si="126"/>
        <v>276</v>
      </c>
      <c r="S159" s="78">
        <f t="shared" ca="1" si="136"/>
        <v>77.916666666665932</v>
      </c>
      <c r="T159" s="55">
        <f t="shared" ca="1" si="127"/>
        <v>7.236878175910233E-3</v>
      </c>
      <c r="U159" s="78">
        <f t="shared" ca="1" si="128"/>
        <v>0.51162102292213163</v>
      </c>
      <c r="V159" s="79">
        <f t="shared" ca="1" si="137"/>
        <v>163276.16811408222</v>
      </c>
      <c r="W159" s="79">
        <f t="shared" ca="1" si="119"/>
        <v>1437.2754111552231</v>
      </c>
      <c r="X159" s="80">
        <f t="shared" ca="1" si="138"/>
        <v>-10.232420458442633</v>
      </c>
      <c r="Y159" s="80">
        <f t="shared" ca="1" si="139"/>
        <v>-68.031736714200932</v>
      </c>
      <c r="Z159" s="80">
        <f t="shared" ca="1" si="129"/>
        <v>0</v>
      </c>
      <c r="AA159" s="80">
        <f t="shared" ca="1" si="140"/>
        <v>0</v>
      </c>
      <c r="AB159" s="81">
        <f t="shared" ca="1" si="120"/>
        <v>-1505.7897107815327</v>
      </c>
      <c r="AC159" s="79">
        <f t="shared" ca="1" si="121"/>
        <v>163129.38965728326</v>
      </c>
      <c r="AD159" s="35"/>
      <c r="AE159" s="55">
        <f t="shared" ca="1" si="141"/>
        <v>7.236878175910233E-3</v>
      </c>
      <c r="AF159" s="78">
        <f t="shared" ca="1" si="142"/>
        <v>0.51162102292213163</v>
      </c>
      <c r="AG159" s="35"/>
      <c r="AH159" s="35"/>
      <c r="AR159" s="69">
        <f t="shared" si="130"/>
        <v>13</v>
      </c>
      <c r="AS159" s="70">
        <f t="shared" si="143"/>
        <v>156</v>
      </c>
      <c r="AT159" s="71">
        <f t="shared" ca="1" si="152"/>
        <v>0.28718218387510541</v>
      </c>
      <c r="AU159" s="72">
        <f t="shared" ca="1" si="131"/>
        <v>8.8027262506000792E-3</v>
      </c>
      <c r="AV159" s="73">
        <f t="shared" ca="1" si="132"/>
        <v>1.0088027262506001</v>
      </c>
      <c r="AW159" s="74">
        <f ca="1">PRODUCT(AV$4:AV159)</f>
        <v>3.4474264791664226</v>
      </c>
      <c r="BO159" s="70">
        <f t="shared" si="146"/>
        <v>156</v>
      </c>
      <c r="BP159" s="171">
        <f t="shared" ca="1" si="150"/>
        <v>0.1109</v>
      </c>
      <c r="BQ159" s="172">
        <f t="shared" ca="1" si="134"/>
        <v>8.8027262506000792E-3</v>
      </c>
      <c r="BR159" s="172">
        <f t="shared" ca="1" si="149"/>
        <v>0.29007145070191537</v>
      </c>
    </row>
    <row r="160" spans="5:70">
      <c r="E160">
        <f t="shared" si="154"/>
        <v>157</v>
      </c>
      <c r="F160" s="64">
        <f t="shared" si="135"/>
        <v>68.000000000000028</v>
      </c>
      <c r="G160" s="55">
        <f t="shared" si="114"/>
        <v>0</v>
      </c>
      <c r="H160" s="78">
        <f t="shared" si="147"/>
        <v>1</v>
      </c>
      <c r="I160" s="79">
        <f t="shared" ca="1" si="123"/>
        <v>413812.9614666024</v>
      </c>
      <c r="J160" s="79">
        <f t="shared" ca="1" si="115"/>
        <v>3642.6822187406201</v>
      </c>
      <c r="K160" s="80">
        <f t="shared" ca="1" si="116"/>
        <v>-20</v>
      </c>
      <c r="L160" s="80">
        <f t="shared" ca="1" si="124"/>
        <v>-344.84413455550202</v>
      </c>
      <c r="M160" s="80">
        <f t="shared" ca="1" si="151"/>
        <v>-3103.5972109995178</v>
      </c>
      <c r="N160" s="80">
        <f t="shared" ca="1" si="125"/>
        <v>0</v>
      </c>
      <c r="O160" s="81">
        <f t="shared" ca="1" si="117"/>
        <v>-2943.1740356977334</v>
      </c>
      <c r="P160" s="79">
        <f t="shared" ca="1" si="118"/>
        <v>411044.02830409032</v>
      </c>
      <c r="Q160" s="35"/>
      <c r="R160">
        <f t="shared" ca="1" si="126"/>
        <v>277</v>
      </c>
      <c r="S160" s="78">
        <f t="shared" ca="1" si="136"/>
        <v>77.999999999999261</v>
      </c>
      <c r="T160" s="55">
        <f t="shared" ca="1" si="127"/>
        <v>7.236878175910233E-3</v>
      </c>
      <c r="U160" s="78">
        <f t="shared" ca="1" si="128"/>
        <v>0.50791848390700955</v>
      </c>
      <c r="V160" s="79">
        <f t="shared" ca="1" si="137"/>
        <v>161948.84213742291</v>
      </c>
      <c r="W160" s="79">
        <f t="shared" ca="1" si="119"/>
        <v>1425.5913239373808</v>
      </c>
      <c r="X160" s="80">
        <f t="shared" ca="1" si="138"/>
        <v>-10.158369678140192</v>
      </c>
      <c r="Y160" s="80">
        <f t="shared" ca="1" si="139"/>
        <v>-67.478684223926223</v>
      </c>
      <c r="Z160" s="80">
        <f t="shared" ca="1" si="129"/>
        <v>-1214.6163160306717</v>
      </c>
      <c r="AA160" s="80">
        <f t="shared" ca="1" si="140"/>
        <v>0</v>
      </c>
      <c r="AB160" s="81">
        <f t="shared" ca="1" si="120"/>
        <v>-1494.8924940860677</v>
      </c>
      <c r="AC160" s="79">
        <f t="shared" ca="1" si="121"/>
        <v>160587.28759734149</v>
      </c>
      <c r="AD160" s="35"/>
      <c r="AE160" s="55">
        <f t="shared" ca="1" si="141"/>
        <v>7.236878175910233E-3</v>
      </c>
      <c r="AF160" s="78">
        <f t="shared" ca="1" si="142"/>
        <v>0.50791848390700955</v>
      </c>
      <c r="AG160" s="35"/>
      <c r="AH160" s="35"/>
      <c r="AR160" s="69">
        <f t="shared" si="130"/>
        <v>14</v>
      </c>
      <c r="AS160" s="70">
        <f t="shared" si="143"/>
        <v>157</v>
      </c>
      <c r="AT160" s="71">
        <f t="shared" ca="1" si="152"/>
        <v>0.28465419772640338</v>
      </c>
      <c r="AU160" s="72">
        <f t="shared" ca="1" si="131"/>
        <v>8.8027262506000792E-3</v>
      </c>
      <c r="AV160" s="73">
        <f t="shared" ca="1" si="132"/>
        <v>1.0088027262506001</v>
      </c>
      <c r="AW160" s="74">
        <f ca="1">PRODUCT(AV$4:AV160)</f>
        <v>3.4777732307315947</v>
      </c>
      <c r="BO160" s="70">
        <f t="shared" si="146"/>
        <v>157</v>
      </c>
      <c r="BP160" s="171">
        <f t="shared" ca="1" si="150"/>
        <v>0.1109</v>
      </c>
      <c r="BQ160" s="172">
        <f t="shared" ca="1" si="134"/>
        <v>8.8027262506000792E-3</v>
      </c>
      <c r="BR160" s="172">
        <f t="shared" ca="1" si="149"/>
        <v>0.28754031204893643</v>
      </c>
    </row>
    <row r="161" spans="5:70">
      <c r="E161">
        <f t="shared" si="154"/>
        <v>158</v>
      </c>
      <c r="F161" s="64">
        <f t="shared" si="135"/>
        <v>68.083333333333357</v>
      </c>
      <c r="G161" s="55">
        <f t="shared" si="114"/>
        <v>0</v>
      </c>
      <c r="H161" s="78">
        <f t="shared" si="147"/>
        <v>1</v>
      </c>
      <c r="I161" s="79">
        <f t="shared" ca="1" si="123"/>
        <v>411044.02830409032</v>
      </c>
      <c r="J161" s="79">
        <f t="shared" ca="1" si="115"/>
        <v>3618.308058104818</v>
      </c>
      <c r="K161" s="80">
        <f t="shared" ca="1" si="116"/>
        <v>-20</v>
      </c>
      <c r="L161" s="80">
        <f t="shared" ca="1" si="124"/>
        <v>-342.53669025340861</v>
      </c>
      <c r="M161" s="80">
        <f t="shared" ca="1" si="151"/>
        <v>0</v>
      </c>
      <c r="N161" s="80">
        <f t="shared" ca="1" si="125"/>
        <v>0</v>
      </c>
      <c r="O161" s="81">
        <f t="shared" ca="1" si="117"/>
        <v>-2943.1740356977334</v>
      </c>
      <c r="P161" s="79">
        <f t="shared" ca="1" si="118"/>
        <v>411356.62563624402</v>
      </c>
      <c r="Q161" s="35"/>
      <c r="R161">
        <f t="shared" ca="1" si="126"/>
        <v>278</v>
      </c>
      <c r="S161" s="78">
        <f t="shared" ca="1" si="136"/>
        <v>78.08333333333259</v>
      </c>
      <c r="T161" s="55">
        <f t="shared" ca="1" si="127"/>
        <v>7.236878175910233E-3</v>
      </c>
      <c r="U161" s="78">
        <f t="shared" ca="1" si="128"/>
        <v>0.50424273971568145</v>
      </c>
      <c r="V161" s="79">
        <f t="shared" ca="1" si="137"/>
        <v>159425.13696039966</v>
      </c>
      <c r="W161" s="79">
        <f t="shared" ca="1" si="119"/>
        <v>1403.3758381268231</v>
      </c>
      <c r="X161" s="80">
        <f t="shared" ca="1" si="138"/>
        <v>-10.084854794313628</v>
      </c>
      <c r="Y161" s="80">
        <f t="shared" ca="1" si="139"/>
        <v>-66.427140400166522</v>
      </c>
      <c r="Z161" s="80">
        <f t="shared" ca="1" si="129"/>
        <v>0</v>
      </c>
      <c r="AA161" s="80">
        <f t="shared" ca="1" si="140"/>
        <v>0</v>
      </c>
      <c r="AB161" s="81">
        <f t="shared" ca="1" si="120"/>
        <v>-1484.0741392202838</v>
      </c>
      <c r="AC161" s="79">
        <f t="shared" ca="1" si="121"/>
        <v>159267.9266641117</v>
      </c>
      <c r="AD161" s="35"/>
      <c r="AE161" s="55">
        <f t="shared" ca="1" si="141"/>
        <v>7.236878175910233E-3</v>
      </c>
      <c r="AF161" s="78">
        <f t="shared" ca="1" si="142"/>
        <v>0.50424273971568145</v>
      </c>
      <c r="AG161" s="35"/>
      <c r="AH161" s="35"/>
      <c r="AR161" s="69">
        <f t="shared" si="130"/>
        <v>14</v>
      </c>
      <c r="AS161" s="70">
        <f t="shared" si="143"/>
        <v>158</v>
      </c>
      <c r="AT161" s="71">
        <f t="shared" ca="1" si="152"/>
        <v>0.28214846474773364</v>
      </c>
      <c r="AU161" s="72">
        <f t="shared" ca="1" si="131"/>
        <v>8.8027262506000792E-3</v>
      </c>
      <c r="AV161" s="73">
        <f t="shared" ca="1" si="132"/>
        <v>1.0088027262506001</v>
      </c>
      <c r="AW161" s="74">
        <f ca="1">PRODUCT(AV$4:AV161)</f>
        <v>3.50838711644339</v>
      </c>
      <c r="BO161" s="70">
        <f t="shared" si="146"/>
        <v>158</v>
      </c>
      <c r="BP161" s="171">
        <f t="shared" ca="1" si="150"/>
        <v>0.1109</v>
      </c>
      <c r="BQ161" s="172">
        <f t="shared" ca="1" si="134"/>
        <v>8.8027262506000792E-3</v>
      </c>
      <c r="BR161" s="172">
        <f t="shared" ca="1" si="149"/>
        <v>0.28503125989521522</v>
      </c>
    </row>
    <row r="162" spans="5:70">
      <c r="E162">
        <f t="shared" si="154"/>
        <v>159</v>
      </c>
      <c r="F162" s="64">
        <f t="shared" si="135"/>
        <v>68.166666666666686</v>
      </c>
      <c r="G162" s="55">
        <f t="shared" si="114"/>
        <v>0</v>
      </c>
      <c r="H162" s="78">
        <f t="shared" si="147"/>
        <v>1</v>
      </c>
      <c r="I162" s="79">
        <f t="shared" ca="1" si="123"/>
        <v>411356.62563624402</v>
      </c>
      <c r="J162" s="79">
        <f t="shared" ca="1" si="115"/>
        <v>3621.0597668464347</v>
      </c>
      <c r="K162" s="80">
        <f t="shared" ca="1" si="116"/>
        <v>-20</v>
      </c>
      <c r="L162" s="80">
        <f t="shared" ca="1" si="124"/>
        <v>-342.79718803020336</v>
      </c>
      <c r="M162" s="80">
        <f t="shared" ca="1" si="151"/>
        <v>0</v>
      </c>
      <c r="N162" s="80">
        <f t="shared" ca="1" si="125"/>
        <v>0</v>
      </c>
      <c r="O162" s="81">
        <f t="shared" ca="1" si="117"/>
        <v>-2943.1740356977334</v>
      </c>
      <c r="P162" s="79">
        <f t="shared" ca="1" si="118"/>
        <v>411671.71417936252</v>
      </c>
      <c r="Q162" s="35"/>
      <c r="R162">
        <f t="shared" ca="1" si="126"/>
        <v>279</v>
      </c>
      <c r="S162" s="78">
        <f t="shared" ca="1" si="136"/>
        <v>78.166666666665918</v>
      </c>
      <c r="T162" s="55">
        <f t="shared" ca="1" si="127"/>
        <v>7.236878175910233E-3</v>
      </c>
      <c r="U162" s="78">
        <f t="shared" ca="1" si="128"/>
        <v>0.50059359643727186</v>
      </c>
      <c r="V162" s="79">
        <f t="shared" ca="1" si="137"/>
        <v>158115.32408151371</v>
      </c>
      <c r="W162" s="79">
        <f t="shared" ca="1" si="119"/>
        <v>1391.8459139144795</v>
      </c>
      <c r="X162" s="80">
        <f t="shared" ca="1" si="138"/>
        <v>-10.011871928745437</v>
      </c>
      <c r="Y162" s="80">
        <f t="shared" ca="1" si="139"/>
        <v>-65.881385033964051</v>
      </c>
      <c r="Z162" s="80">
        <f t="shared" ca="1" si="129"/>
        <v>0</v>
      </c>
      <c r="AA162" s="80">
        <f t="shared" ca="1" si="140"/>
        <v>0</v>
      </c>
      <c r="AB162" s="81">
        <f t="shared" ca="1" si="120"/>
        <v>-1473.3340754707278</v>
      </c>
      <c r="AC162" s="79">
        <f t="shared" ca="1" si="121"/>
        <v>157957.94266299476</v>
      </c>
      <c r="AD162" s="35"/>
      <c r="AE162" s="55">
        <f t="shared" ca="1" si="141"/>
        <v>7.236878175910233E-3</v>
      </c>
      <c r="AF162" s="78">
        <f t="shared" ca="1" si="142"/>
        <v>0.50059359643727186</v>
      </c>
      <c r="AG162" s="35"/>
      <c r="AH162" s="35"/>
      <c r="AR162" s="69">
        <f t="shared" si="130"/>
        <v>14</v>
      </c>
      <c r="AS162" s="70">
        <f t="shared" si="143"/>
        <v>159</v>
      </c>
      <c r="AT162" s="71">
        <f t="shared" ca="1" si="152"/>
        <v>0.27966478905053227</v>
      </c>
      <c r="AU162" s="72">
        <f t="shared" ca="1" si="131"/>
        <v>8.8027262506000792E-3</v>
      </c>
      <c r="AV162" s="73">
        <f t="shared" ca="1" si="132"/>
        <v>1.0088027262506001</v>
      </c>
      <c r="AW162" s="74">
        <f ca="1">PRODUCT(AV$4:AV162)</f>
        <v>3.5392704878105734</v>
      </c>
      <c r="BO162" s="70">
        <f t="shared" si="146"/>
        <v>159</v>
      </c>
      <c r="BP162" s="171">
        <f t="shared" ca="1" si="150"/>
        <v>0.1109</v>
      </c>
      <c r="BQ162" s="172">
        <f t="shared" ca="1" si="134"/>
        <v>8.8027262506000792E-3</v>
      </c>
      <c r="BR162" s="172">
        <f t="shared" ca="1" si="149"/>
        <v>0.28254410151584941</v>
      </c>
    </row>
    <row r="163" spans="5:70">
      <c r="E163">
        <f t="shared" si="154"/>
        <v>160</v>
      </c>
      <c r="F163" s="64">
        <f t="shared" si="135"/>
        <v>68.250000000000014</v>
      </c>
      <c r="G163" s="55">
        <f t="shared" si="114"/>
        <v>0</v>
      </c>
      <c r="H163" s="78">
        <f t="shared" si="147"/>
        <v>1</v>
      </c>
      <c r="I163" s="79">
        <f t="shared" ca="1" si="123"/>
        <v>411671.71417936252</v>
      </c>
      <c r="J163" s="79">
        <f t="shared" ca="1" si="115"/>
        <v>3623.8334050362073</v>
      </c>
      <c r="K163" s="80">
        <f t="shared" ca="1" si="116"/>
        <v>-20</v>
      </c>
      <c r="L163" s="80">
        <f t="shared" ca="1" si="124"/>
        <v>-343.05976181613545</v>
      </c>
      <c r="M163" s="80">
        <f t="shared" ca="1" si="151"/>
        <v>0</v>
      </c>
      <c r="N163" s="80">
        <f t="shared" ca="1" si="125"/>
        <v>0</v>
      </c>
      <c r="O163" s="81">
        <f t="shared" ca="1" si="117"/>
        <v>-2943.1740356977334</v>
      </c>
      <c r="P163" s="79">
        <f t="shared" ca="1" si="118"/>
        <v>411989.31378688489</v>
      </c>
      <c r="Q163" s="35"/>
      <c r="R163">
        <f t="shared" ca="1" si="126"/>
        <v>280</v>
      </c>
      <c r="S163" s="78">
        <f t="shared" ca="1" si="136"/>
        <v>78.249999999999247</v>
      </c>
      <c r="T163" s="55">
        <f t="shared" ca="1" si="127"/>
        <v>7.236878175910233E-3</v>
      </c>
      <c r="U163" s="78">
        <f t="shared" ca="1" si="128"/>
        <v>0.49697086156421455</v>
      </c>
      <c r="V163" s="79">
        <f t="shared" ca="1" si="137"/>
        <v>156814.82027502524</v>
      </c>
      <c r="W163" s="79">
        <f t="shared" ca="1" si="119"/>
        <v>1380.3979349180981</v>
      </c>
      <c r="X163" s="80">
        <f t="shared" ca="1" si="138"/>
        <v>-9.9394172312842919</v>
      </c>
      <c r="Y163" s="80">
        <f t="shared" ca="1" si="139"/>
        <v>-65.339508447927187</v>
      </c>
      <c r="Z163" s="80">
        <f t="shared" ca="1" si="129"/>
        <v>0</v>
      </c>
      <c r="AA163" s="80">
        <f t="shared" ca="1" si="140"/>
        <v>0</v>
      </c>
      <c r="AB163" s="81">
        <f t="shared" ca="1" si="120"/>
        <v>-1462.6717362541287</v>
      </c>
      <c r="AC163" s="79">
        <f t="shared" ca="1" si="121"/>
        <v>156657.26754800999</v>
      </c>
      <c r="AD163" s="35"/>
      <c r="AE163" s="55">
        <f t="shared" ca="1" si="141"/>
        <v>7.236878175910233E-3</v>
      </c>
      <c r="AF163" s="78">
        <f t="shared" ca="1" si="142"/>
        <v>0.49697086156421455</v>
      </c>
      <c r="AG163" s="35"/>
      <c r="AH163" s="35"/>
      <c r="AR163" s="69">
        <f t="shared" si="130"/>
        <v>14</v>
      </c>
      <c r="AS163" s="70">
        <f t="shared" si="143"/>
        <v>160</v>
      </c>
      <c r="AT163" s="71">
        <f t="shared" ca="1" si="152"/>
        <v>0.27720297647058861</v>
      </c>
      <c r="AU163" s="72">
        <f t="shared" ca="1" si="131"/>
        <v>8.8027262506000792E-3</v>
      </c>
      <c r="AV163" s="73">
        <f t="shared" ca="1" si="132"/>
        <v>1.0088027262506001</v>
      </c>
      <c r="AW163" s="74">
        <f ca="1">PRODUCT(AV$4:AV163)</f>
        <v>3.5704257170415978</v>
      </c>
      <c r="BO163" s="70">
        <f t="shared" si="146"/>
        <v>160</v>
      </c>
      <c r="BP163" s="171">
        <f t="shared" ca="1" si="150"/>
        <v>0.1109</v>
      </c>
      <c r="BQ163" s="172">
        <f t="shared" ca="1" si="134"/>
        <v>8.8027262506000792E-3</v>
      </c>
      <c r="BR163" s="172">
        <f t="shared" ca="1" si="149"/>
        <v>0.28007864586763781</v>
      </c>
    </row>
    <row r="164" spans="5:70">
      <c r="E164">
        <f t="shared" si="154"/>
        <v>161</v>
      </c>
      <c r="F164" s="64">
        <f t="shared" si="135"/>
        <v>68.333333333333343</v>
      </c>
      <c r="G164" s="55">
        <f t="shared" si="114"/>
        <v>0</v>
      </c>
      <c r="H164" s="78">
        <f t="shared" si="147"/>
        <v>1</v>
      </c>
      <c r="I164" s="79">
        <f t="shared" ca="1" si="123"/>
        <v>411989.31378688489</v>
      </c>
      <c r="J164" s="79">
        <f t="shared" ca="1" si="115"/>
        <v>3626.6291474385248</v>
      </c>
      <c r="K164" s="80">
        <f t="shared" ca="1" si="116"/>
        <v>-20</v>
      </c>
      <c r="L164" s="80">
        <f t="shared" ca="1" si="124"/>
        <v>-343.32442815573745</v>
      </c>
      <c r="M164" s="80">
        <f t="shared" ca="1" si="151"/>
        <v>0</v>
      </c>
      <c r="N164" s="80">
        <f t="shared" ca="1" si="125"/>
        <v>0</v>
      </c>
      <c r="O164" s="81">
        <f t="shared" ca="1" si="117"/>
        <v>-2943.1740356977334</v>
      </c>
      <c r="P164" s="79">
        <f t="shared" ca="1" si="118"/>
        <v>412309.44447046996</v>
      </c>
      <c r="Q164" s="35"/>
      <c r="R164">
        <f t="shared" ca="1" si="126"/>
        <v>281</v>
      </c>
      <c r="S164" s="78">
        <f t="shared" ca="1" si="136"/>
        <v>78.333333333332575</v>
      </c>
      <c r="T164" s="55">
        <f t="shared" ca="1" si="127"/>
        <v>7.236878175910233E-3</v>
      </c>
      <c r="U164" s="78">
        <f t="shared" ca="1" si="128"/>
        <v>0.49337434398209717</v>
      </c>
      <c r="V164" s="79">
        <f t="shared" ca="1" si="137"/>
        <v>155523.55798739407</v>
      </c>
      <c r="W164" s="79">
        <f t="shared" ca="1" si="119"/>
        <v>1369.0313064823574</v>
      </c>
      <c r="X164" s="80">
        <f t="shared" ca="1" si="138"/>
        <v>-9.8674868796419428</v>
      </c>
      <c r="Y164" s="80">
        <f t="shared" ca="1" si="139"/>
        <v>-64.801482494747532</v>
      </c>
      <c r="Z164" s="80">
        <f t="shared" ca="1" si="129"/>
        <v>0</v>
      </c>
      <c r="AA164" s="80">
        <f t="shared" ca="1" si="140"/>
        <v>0</v>
      </c>
      <c r="AB164" s="81">
        <f t="shared" ca="1" si="120"/>
        <v>-1452.0865590875108</v>
      </c>
      <c r="AC164" s="79">
        <f t="shared" ca="1" si="121"/>
        <v>155365.83376541454</v>
      </c>
      <c r="AD164" s="35"/>
      <c r="AE164" s="55">
        <f t="shared" ca="1" si="141"/>
        <v>7.236878175910233E-3</v>
      </c>
      <c r="AF164" s="78">
        <f t="shared" ca="1" si="142"/>
        <v>0.49337434398209717</v>
      </c>
      <c r="AG164" s="35"/>
      <c r="AH164" s="35"/>
      <c r="AR164" s="69">
        <f t="shared" si="130"/>
        <v>14</v>
      </c>
      <c r="AS164" s="70">
        <f t="shared" si="143"/>
        <v>161</v>
      </c>
      <c r="AT164" s="71">
        <f t="shared" ca="1" si="152"/>
        <v>0.27476283455286649</v>
      </c>
      <c r="AU164" s="72">
        <f t="shared" ca="1" si="131"/>
        <v>8.8027262506000792E-3</v>
      </c>
      <c r="AV164" s="73">
        <f t="shared" ca="1" si="132"/>
        <v>1.0088027262506001</v>
      </c>
      <c r="AW164" s="74">
        <f ca="1">PRODUCT(AV$4:AV164)</f>
        <v>3.6018551972268176</v>
      </c>
      <c r="BO164" s="70">
        <f t="shared" si="146"/>
        <v>161</v>
      </c>
      <c r="BP164" s="171">
        <f t="shared" ca="1" si="150"/>
        <v>0.1109</v>
      </c>
      <c r="BQ164" s="172">
        <f t="shared" ca="1" si="134"/>
        <v>8.8027262506000792E-3</v>
      </c>
      <c r="BR164" s="172">
        <f t="shared" ca="1" si="149"/>
        <v>0.27763470357440584</v>
      </c>
    </row>
    <row r="165" spans="5:70">
      <c r="E165">
        <f t="shared" si="154"/>
        <v>162</v>
      </c>
      <c r="F165" s="64">
        <f t="shared" si="135"/>
        <v>68.416666666666671</v>
      </c>
      <c r="G165" s="55">
        <f t="shared" si="114"/>
        <v>0</v>
      </c>
      <c r="H165" s="78">
        <f t="shared" si="147"/>
        <v>1</v>
      </c>
      <c r="I165" s="79">
        <f t="shared" ca="1" si="123"/>
        <v>412309.44447046996</v>
      </c>
      <c r="J165" s="79">
        <f t="shared" ca="1" si="115"/>
        <v>3629.4471702105416</v>
      </c>
      <c r="K165" s="80">
        <f t="shared" ca="1" si="116"/>
        <v>-20</v>
      </c>
      <c r="L165" s="80">
        <f t="shared" ca="1" si="124"/>
        <v>-343.59120372539167</v>
      </c>
      <c r="M165" s="80">
        <f t="shared" ca="1" si="151"/>
        <v>0</v>
      </c>
      <c r="N165" s="80">
        <f t="shared" ca="1" si="125"/>
        <v>0</v>
      </c>
      <c r="O165" s="81">
        <f t="shared" ca="1" si="117"/>
        <v>-2943.1740356977334</v>
      </c>
      <c r="P165" s="79">
        <f t="shared" ca="1" si="118"/>
        <v>412632.12640125741</v>
      </c>
      <c r="Q165" s="35"/>
      <c r="R165">
        <f t="shared" ca="1" si="126"/>
        <v>282</v>
      </c>
      <c r="S165" s="78">
        <f t="shared" ca="1" si="136"/>
        <v>78.416666666665904</v>
      </c>
      <c r="T165" s="55">
        <f t="shared" ca="1" si="127"/>
        <v>7.236878175910233E-3</v>
      </c>
      <c r="U165" s="78">
        <f t="shared" ca="1" si="128"/>
        <v>0.48980385395957909</v>
      </c>
      <c r="V165" s="79">
        <f t="shared" ca="1" si="137"/>
        <v>154241.47015375551</v>
      </c>
      <c r="W165" s="79">
        <f t="shared" ca="1" si="119"/>
        <v>1357.7454382536123</v>
      </c>
      <c r="X165" s="80">
        <f t="shared" ca="1" si="138"/>
        <v>-9.7960770791915817</v>
      </c>
      <c r="Y165" s="80">
        <f t="shared" ca="1" si="139"/>
        <v>-64.267279230731461</v>
      </c>
      <c r="Z165" s="80">
        <f t="shared" ca="1" si="129"/>
        <v>0</v>
      </c>
      <c r="AA165" s="80">
        <f t="shared" ca="1" si="140"/>
        <v>0</v>
      </c>
      <c r="AB165" s="81">
        <f t="shared" ca="1" si="120"/>
        <v>-1441.5779855585176</v>
      </c>
      <c r="AC165" s="79">
        <f t="shared" ca="1" si="121"/>
        <v>154083.57425014069</v>
      </c>
      <c r="AD165" s="35"/>
      <c r="AE165" s="55">
        <f t="shared" ca="1" si="141"/>
        <v>7.236878175910233E-3</v>
      </c>
      <c r="AF165" s="78">
        <f t="shared" ca="1" si="142"/>
        <v>0.48980385395957909</v>
      </c>
      <c r="AG165" s="35"/>
      <c r="AH165" s="35"/>
      <c r="AR165" s="69">
        <f t="shared" si="130"/>
        <v>14</v>
      </c>
      <c r="AS165" s="70">
        <f t="shared" si="143"/>
        <v>162</v>
      </c>
      <c r="AT165" s="71">
        <f t="shared" ca="1" si="152"/>
        <v>0.27234417253645871</v>
      </c>
      <c r="AU165" s="72">
        <f t="shared" ca="1" si="131"/>
        <v>8.8027262506000792E-3</v>
      </c>
      <c r="AV165" s="73">
        <f t="shared" ca="1" si="132"/>
        <v>1.0088027262506001</v>
      </c>
      <c r="AW165" s="74">
        <f ca="1">PRODUCT(AV$4:AV165)</f>
        <v>3.6335613425223063</v>
      </c>
      <c r="BO165" s="70">
        <f t="shared" si="146"/>
        <v>162</v>
      </c>
      <c r="BP165" s="171">
        <f t="shared" ca="1" si="150"/>
        <v>0.1109</v>
      </c>
      <c r="BQ165" s="172">
        <f t="shared" ca="1" si="134"/>
        <v>8.8027262506000792E-3</v>
      </c>
      <c r="BR165" s="172">
        <f t="shared" ca="1" si="149"/>
        <v>0.27521208691245913</v>
      </c>
    </row>
    <row r="166" spans="5:70">
      <c r="E166">
        <f t="shared" si="154"/>
        <v>163</v>
      </c>
      <c r="F166" s="64">
        <f t="shared" si="135"/>
        <v>68.5</v>
      </c>
      <c r="G166" s="55">
        <f t="shared" si="114"/>
        <v>0</v>
      </c>
      <c r="H166" s="78">
        <f t="shared" si="147"/>
        <v>1</v>
      </c>
      <c r="I166" s="79">
        <f t="shared" ca="1" si="123"/>
        <v>412632.12640125741</v>
      </c>
      <c r="J166" s="79">
        <f t="shared" ca="1" si="115"/>
        <v>3632.2876509132784</v>
      </c>
      <c r="K166" s="80">
        <f t="shared" ca="1" si="116"/>
        <v>-20</v>
      </c>
      <c r="L166" s="80">
        <f t="shared" ca="1" si="124"/>
        <v>-343.86010533438122</v>
      </c>
      <c r="M166" s="80">
        <f t="shared" ca="1" si="151"/>
        <v>0</v>
      </c>
      <c r="N166" s="80">
        <f t="shared" ca="1" si="125"/>
        <v>0</v>
      </c>
      <c r="O166" s="81">
        <f t="shared" ca="1" si="117"/>
        <v>-2943.1740356977334</v>
      </c>
      <c r="P166" s="79">
        <f t="shared" ca="1" si="118"/>
        <v>412957.37991113862</v>
      </c>
      <c r="Q166" s="35"/>
      <c r="R166">
        <f t="shared" ca="1" si="126"/>
        <v>283</v>
      </c>
      <c r="S166" s="78">
        <f t="shared" ca="1" si="136"/>
        <v>78.499999999999233</v>
      </c>
      <c r="T166" s="55">
        <f t="shared" ca="1" si="127"/>
        <v>7.236878175910233E-3</v>
      </c>
      <c r="U166" s="78">
        <f t="shared" ca="1" si="128"/>
        <v>0.48625920313838228</v>
      </c>
      <c r="V166" s="79">
        <f t="shared" ca="1" si="137"/>
        <v>152968.4901943836</v>
      </c>
      <c r="W166" s="79">
        <f t="shared" ca="1" si="119"/>
        <v>1346.5397441487614</v>
      </c>
      <c r="X166" s="80">
        <f t="shared" ca="1" si="138"/>
        <v>-9.7251840627676458</v>
      </c>
      <c r="Y166" s="80">
        <f t="shared" ca="1" si="139"/>
        <v>-63.736870914326502</v>
      </c>
      <c r="Z166" s="80">
        <f t="shared" ca="1" si="129"/>
        <v>0</v>
      </c>
      <c r="AA166" s="80">
        <f t="shared" ca="1" si="140"/>
        <v>0</v>
      </c>
      <c r="AB166" s="81">
        <f t="shared" ca="1" si="120"/>
        <v>-1431.1454612959567</v>
      </c>
      <c r="AC166" s="79">
        <f t="shared" ca="1" si="121"/>
        <v>152810.42242225932</v>
      </c>
      <c r="AD166" s="35"/>
      <c r="AE166" s="55">
        <f t="shared" ca="1" si="141"/>
        <v>7.236878175910233E-3</v>
      </c>
      <c r="AF166" s="78">
        <f t="shared" ca="1" si="142"/>
        <v>0.48625920313838228</v>
      </c>
      <c r="AG166" s="35"/>
      <c r="AH166" s="35"/>
      <c r="AR166" s="69">
        <f t="shared" si="130"/>
        <v>14</v>
      </c>
      <c r="AS166" s="70">
        <f t="shared" si="143"/>
        <v>163</v>
      </c>
      <c r="AT166" s="71">
        <f t="shared" ca="1" si="152"/>
        <v>0.26994680133967408</v>
      </c>
      <c r="AU166" s="72">
        <f t="shared" ca="1" si="131"/>
        <v>8.8027262506000792E-3</v>
      </c>
      <c r="AV166" s="73">
        <f t="shared" ca="1" si="132"/>
        <v>1.0088027262506001</v>
      </c>
      <c r="AW166" s="74">
        <f ca="1">PRODUCT(AV$4:AV166)</f>
        <v>3.6655465883352929</v>
      </c>
      <c r="BO166" s="70">
        <f t="shared" si="146"/>
        <v>163</v>
      </c>
      <c r="BP166" s="171">
        <f t="shared" ca="1" si="150"/>
        <v>0.1109</v>
      </c>
      <c r="BQ166" s="172">
        <f t="shared" ca="1" si="134"/>
        <v>8.8027262506000792E-3</v>
      </c>
      <c r="BR166" s="172">
        <f t="shared" ca="1" si="149"/>
        <v>0.27281060979616423</v>
      </c>
    </row>
    <row r="167" spans="5:70">
      <c r="E167">
        <f t="shared" si="154"/>
        <v>164</v>
      </c>
      <c r="F167" s="64">
        <f t="shared" si="135"/>
        <v>68.583333333333329</v>
      </c>
      <c r="G167" s="55">
        <f t="shared" si="114"/>
        <v>0</v>
      </c>
      <c r="H167" s="78">
        <f t="shared" si="147"/>
        <v>1</v>
      </c>
      <c r="I167" s="79">
        <f t="shared" ca="1" si="123"/>
        <v>412957.37991113862</v>
      </c>
      <c r="J167" s="79">
        <f t="shared" ca="1" si="115"/>
        <v>3635.1507685228098</v>
      </c>
      <c r="K167" s="80">
        <f t="shared" ca="1" si="116"/>
        <v>-20</v>
      </c>
      <c r="L167" s="80">
        <f t="shared" ca="1" si="124"/>
        <v>-344.13114992594888</v>
      </c>
      <c r="M167" s="80">
        <f t="shared" ca="1" si="151"/>
        <v>0</v>
      </c>
      <c r="N167" s="80">
        <f t="shared" ca="1" si="125"/>
        <v>0</v>
      </c>
      <c r="O167" s="81">
        <f t="shared" ca="1" si="117"/>
        <v>-2943.1740356977334</v>
      </c>
      <c r="P167" s="79">
        <f t="shared" ca="1" si="118"/>
        <v>413285.22549403779</v>
      </c>
      <c r="Q167" s="35"/>
      <c r="R167">
        <f t="shared" ca="1" si="126"/>
        <v>284</v>
      </c>
      <c r="S167" s="78">
        <f t="shared" ca="1" si="136"/>
        <v>78.583333333332561</v>
      </c>
      <c r="T167" s="55">
        <f t="shared" ca="1" si="127"/>
        <v>7.9055919619646087E-3</v>
      </c>
      <c r="U167" s="78">
        <f t="shared" ca="1" si="128"/>
        <v>0.48241503629062016</v>
      </c>
      <c r="V167" s="79">
        <f t="shared" ca="1" si="137"/>
        <v>151602.3655750535</v>
      </c>
      <c r="W167" s="79">
        <f t="shared" ca="1" si="119"/>
        <v>1334.5141231005932</v>
      </c>
      <c r="X167" s="80">
        <f t="shared" ca="1" si="138"/>
        <v>-9.6483007258124029</v>
      </c>
      <c r="Y167" s="80">
        <f t="shared" ca="1" si="139"/>
        <v>-63.167652322938963</v>
      </c>
      <c r="Z167" s="80">
        <f t="shared" ca="1" si="129"/>
        <v>0</v>
      </c>
      <c r="AA167" s="80">
        <f t="shared" ca="1" si="140"/>
        <v>0</v>
      </c>
      <c r="AB167" s="81">
        <f t="shared" ca="1" si="120"/>
        <v>-1419.8314092407329</v>
      </c>
      <c r="AC167" s="79">
        <f t="shared" ca="1" si="121"/>
        <v>151444.2323358646</v>
      </c>
      <c r="AD167" s="35"/>
      <c r="AE167" s="55">
        <f t="shared" ca="1" si="141"/>
        <v>7.9055919619646087E-3</v>
      </c>
      <c r="AF167" s="78">
        <f t="shared" ca="1" si="142"/>
        <v>0.48241503629062016</v>
      </c>
      <c r="AG167" s="35"/>
      <c r="AH167" s="35"/>
      <c r="AR167" s="69">
        <f t="shared" si="130"/>
        <v>14</v>
      </c>
      <c r="AS167" s="70">
        <f t="shared" si="143"/>
        <v>164</v>
      </c>
      <c r="AT167" s="71">
        <f t="shared" ca="1" si="152"/>
        <v>0.26757053354525578</v>
      </c>
      <c r="AU167" s="72">
        <f t="shared" ca="1" si="131"/>
        <v>8.8027262506000792E-3</v>
      </c>
      <c r="AV167" s="73">
        <f t="shared" ca="1" si="132"/>
        <v>1.0088027262506001</v>
      </c>
      <c r="AW167" s="74">
        <f ca="1">PRODUCT(AV$4:AV167)</f>
        <v>3.6978133915112297</v>
      </c>
      <c r="BO167" s="70">
        <f t="shared" si="146"/>
        <v>164</v>
      </c>
      <c r="BP167" s="171">
        <f t="shared" ca="1" si="150"/>
        <v>0.1109</v>
      </c>
      <c r="BQ167" s="172">
        <f t="shared" ca="1" si="134"/>
        <v>8.8027262506000792E-3</v>
      </c>
      <c r="BR167" s="172">
        <f t="shared" ca="1" si="149"/>
        <v>0.27043008776365501</v>
      </c>
    </row>
    <row r="168" spans="5:70">
      <c r="E168">
        <f t="shared" si="154"/>
        <v>165</v>
      </c>
      <c r="F168" s="64">
        <f t="shared" si="135"/>
        <v>68.666666666666657</v>
      </c>
      <c r="G168" s="55">
        <f t="shared" si="114"/>
        <v>0</v>
      </c>
      <c r="H168" s="78">
        <f t="shared" si="147"/>
        <v>1</v>
      </c>
      <c r="I168" s="79">
        <f t="shared" ca="1" si="123"/>
        <v>413285.22549403779</v>
      </c>
      <c r="J168" s="79">
        <f t="shared" ca="1" si="115"/>
        <v>3638.0367034415394</v>
      </c>
      <c r="K168" s="80">
        <f t="shared" ca="1" si="116"/>
        <v>-20</v>
      </c>
      <c r="L168" s="80">
        <f t="shared" ca="1" si="124"/>
        <v>-344.40435457836486</v>
      </c>
      <c r="M168" s="80">
        <f t="shared" ca="1" si="151"/>
        <v>0</v>
      </c>
      <c r="N168" s="80">
        <f t="shared" ca="1" si="125"/>
        <v>0</v>
      </c>
      <c r="O168" s="81">
        <f t="shared" ca="1" si="117"/>
        <v>-2943.1740356977334</v>
      </c>
      <c r="P168" s="79">
        <f t="shared" ca="1" si="118"/>
        <v>413615.68380720326</v>
      </c>
      <c r="Q168" s="35"/>
      <c r="R168">
        <f t="shared" ca="1" si="126"/>
        <v>285</v>
      </c>
      <c r="S168" s="78">
        <f t="shared" ca="1" si="136"/>
        <v>78.66666666666589</v>
      </c>
      <c r="T168" s="55">
        <f t="shared" ca="1" si="127"/>
        <v>7.9055919619646087E-3</v>
      </c>
      <c r="U168" s="78">
        <f t="shared" ca="1" si="128"/>
        <v>0.47860125985739016</v>
      </c>
      <c r="V168" s="79">
        <f t="shared" ca="1" si="137"/>
        <v>150246.97603002429</v>
      </c>
      <c r="W168" s="79">
        <f t="shared" ca="1" si="119"/>
        <v>1322.5829999727757</v>
      </c>
      <c r="X168" s="80">
        <f t="shared" ca="1" si="138"/>
        <v>-9.5720251971478039</v>
      </c>
      <c r="Y168" s="80">
        <f t="shared" ca="1" si="139"/>
        <v>-62.60290667917679</v>
      </c>
      <c r="Z168" s="80">
        <f t="shared" ca="1" si="129"/>
        <v>0</v>
      </c>
      <c r="AA168" s="80">
        <f t="shared" ca="1" si="140"/>
        <v>0</v>
      </c>
      <c r="AB168" s="81">
        <f t="shared" ca="1" si="120"/>
        <v>-1408.6068014644945</v>
      </c>
      <c r="AC168" s="79">
        <f t="shared" ca="1" si="121"/>
        <v>150088.77729665625</v>
      </c>
      <c r="AD168" s="35"/>
      <c r="AE168" s="55">
        <f t="shared" ca="1" si="141"/>
        <v>7.9055919619646087E-3</v>
      </c>
      <c r="AF168" s="78">
        <f t="shared" ca="1" si="142"/>
        <v>0.47860125985739016</v>
      </c>
      <c r="AG168" s="35"/>
      <c r="AH168" s="35"/>
      <c r="AR168" s="69">
        <f t="shared" si="130"/>
        <v>14</v>
      </c>
      <c r="AS168" s="70">
        <f t="shared" si="143"/>
        <v>165</v>
      </c>
      <c r="AT168" s="71">
        <f t="shared" ca="1" si="152"/>
        <v>0.26521518338572991</v>
      </c>
      <c r="AU168" s="72">
        <f t="shared" ca="1" si="131"/>
        <v>8.8027262506000792E-3</v>
      </c>
      <c r="AV168" s="73">
        <f t="shared" ca="1" si="132"/>
        <v>1.0088027262506001</v>
      </c>
      <c r="AW168" s="74">
        <f ca="1">PRODUCT(AV$4:AV168)</f>
        <v>3.7303642305225062</v>
      </c>
      <c r="BO168" s="70">
        <f t="shared" si="146"/>
        <v>165</v>
      </c>
      <c r="BP168" s="171">
        <f t="shared" ca="1" si="150"/>
        <v>0.1109</v>
      </c>
      <c r="BQ168" s="172">
        <f t="shared" ca="1" si="134"/>
        <v>8.8027262506000792E-3</v>
      </c>
      <c r="BR168" s="172">
        <f t="shared" ca="1" si="149"/>
        <v>0.26807033796266383</v>
      </c>
    </row>
    <row r="169" spans="5:70">
      <c r="E169">
        <f t="shared" si="154"/>
        <v>166</v>
      </c>
      <c r="F169" s="64">
        <f t="shared" si="135"/>
        <v>68.749999999999986</v>
      </c>
      <c r="G169" s="55">
        <f t="shared" si="114"/>
        <v>0</v>
      </c>
      <c r="H169" s="78">
        <f t="shared" si="147"/>
        <v>1</v>
      </c>
      <c r="I169" s="79">
        <f t="shared" ca="1" si="123"/>
        <v>413615.68380720326</v>
      </c>
      <c r="J169" s="79">
        <f t="shared" ca="1" si="115"/>
        <v>3640.9456375095701</v>
      </c>
      <c r="K169" s="80">
        <f t="shared" ca="1" si="116"/>
        <v>-20</v>
      </c>
      <c r="L169" s="80">
        <f t="shared" ca="1" si="124"/>
        <v>-344.67973650600271</v>
      </c>
      <c r="M169" s="80">
        <f t="shared" ca="1" si="151"/>
        <v>0</v>
      </c>
      <c r="N169" s="80">
        <f t="shared" ca="1" si="125"/>
        <v>0</v>
      </c>
      <c r="O169" s="81">
        <f t="shared" ca="1" si="117"/>
        <v>-2943.1740356977334</v>
      </c>
      <c r="P169" s="79">
        <f t="shared" ca="1" si="118"/>
        <v>413948.7756725091</v>
      </c>
      <c r="Q169" s="35"/>
      <c r="R169">
        <f t="shared" ca="1" si="126"/>
        <v>286</v>
      </c>
      <c r="S169" s="78">
        <f t="shared" ca="1" si="136"/>
        <v>78.749999999999218</v>
      </c>
      <c r="T169" s="55">
        <f t="shared" ca="1" si="127"/>
        <v>7.9055919619646087E-3</v>
      </c>
      <c r="U169" s="78">
        <f t="shared" ca="1" si="128"/>
        <v>0.47481763358447543</v>
      </c>
      <c r="V169" s="79">
        <f t="shared" ca="1" si="137"/>
        <v>148902.2366652787</v>
      </c>
      <c r="W169" s="79">
        <f t="shared" ca="1" si="119"/>
        <v>1310.7456274665144</v>
      </c>
      <c r="X169" s="80">
        <f t="shared" ca="1" si="138"/>
        <v>-9.4963526716895093</v>
      </c>
      <c r="Y169" s="80">
        <f t="shared" ca="1" si="139"/>
        <v>-62.042598610532799</v>
      </c>
      <c r="Z169" s="80">
        <f t="shared" ca="1" si="129"/>
        <v>0</v>
      </c>
      <c r="AA169" s="80">
        <f t="shared" ca="1" si="140"/>
        <v>0</v>
      </c>
      <c r="AB169" s="81">
        <f t="shared" ca="1" si="120"/>
        <v>-1397.4709308572683</v>
      </c>
      <c r="AC169" s="79">
        <f t="shared" ca="1" si="121"/>
        <v>148743.9724106057</v>
      </c>
      <c r="AD169" s="35"/>
      <c r="AE169" s="55">
        <f t="shared" ca="1" si="141"/>
        <v>7.9055919619646087E-3</v>
      </c>
      <c r="AF169" s="78">
        <f t="shared" ca="1" si="142"/>
        <v>0.47481763358447543</v>
      </c>
      <c r="AG169" s="35"/>
      <c r="AH169" s="35"/>
      <c r="AR169" s="69">
        <f t="shared" si="130"/>
        <v>14</v>
      </c>
      <c r="AS169" s="70">
        <f t="shared" si="143"/>
        <v>166</v>
      </c>
      <c r="AT169" s="71">
        <f t="shared" ca="1" si="152"/>
        <v>0.26288056672888266</v>
      </c>
      <c r="AU169" s="72">
        <f t="shared" ca="1" si="131"/>
        <v>8.8027262506000792E-3</v>
      </c>
      <c r="AV169" s="73">
        <f t="shared" ca="1" si="132"/>
        <v>1.0088027262506001</v>
      </c>
      <c r="AW169" s="74">
        <f ca="1">PRODUCT(AV$4:AV169)</f>
        <v>3.7632016056588262</v>
      </c>
      <c r="BO169" s="70">
        <f t="shared" si="146"/>
        <v>166</v>
      </c>
      <c r="BP169" s="171">
        <f t="shared" ca="1" si="150"/>
        <v>0.1109</v>
      </c>
      <c r="BQ169" s="172">
        <f t="shared" ca="1" si="134"/>
        <v>8.8027262506000792E-3</v>
      </c>
      <c r="BR169" s="172">
        <f t="shared" ca="1" si="149"/>
        <v>0.26573117913647626</v>
      </c>
    </row>
    <row r="170" spans="5:70">
      <c r="E170">
        <f t="shared" si="154"/>
        <v>167</v>
      </c>
      <c r="F170" s="64">
        <f t="shared" si="135"/>
        <v>68.833333333333314</v>
      </c>
      <c r="G170" s="55">
        <f t="shared" si="114"/>
        <v>0</v>
      </c>
      <c r="H170" s="78">
        <f t="shared" si="147"/>
        <v>1</v>
      </c>
      <c r="I170" s="79">
        <f t="shared" ca="1" si="123"/>
        <v>413948.7756725091</v>
      </c>
      <c r="J170" s="79">
        <f t="shared" ca="1" si="115"/>
        <v>3643.8777540161595</v>
      </c>
      <c r="K170" s="80">
        <f t="shared" ca="1" si="116"/>
        <v>-20</v>
      </c>
      <c r="L170" s="80">
        <f t="shared" ca="1" si="124"/>
        <v>-344.95731306042427</v>
      </c>
      <c r="M170" s="80">
        <f t="shared" ca="1" si="151"/>
        <v>0</v>
      </c>
      <c r="N170" s="80">
        <f t="shared" ca="1" si="125"/>
        <v>0</v>
      </c>
      <c r="O170" s="81">
        <f t="shared" ca="1" si="117"/>
        <v>-2943.1740356977334</v>
      </c>
      <c r="P170" s="79">
        <f t="shared" ca="1" si="118"/>
        <v>414284.52207776712</v>
      </c>
      <c r="Q170" s="35"/>
      <c r="R170">
        <f t="shared" ca="1" si="126"/>
        <v>287</v>
      </c>
      <c r="S170" s="78">
        <f t="shared" ca="1" si="136"/>
        <v>78.833333333332547</v>
      </c>
      <c r="T170" s="55">
        <f t="shared" ca="1" si="127"/>
        <v>7.9055919619646087E-3</v>
      </c>
      <c r="U170" s="78">
        <f t="shared" ca="1" si="128"/>
        <v>0.47106391911701095</v>
      </c>
      <c r="V170" s="79">
        <f t="shared" ca="1" si="137"/>
        <v>147568.06325792574</v>
      </c>
      <c r="W170" s="79">
        <f t="shared" ca="1" si="119"/>
        <v>1299.0012641907558</v>
      </c>
      <c r="X170" s="80">
        <f t="shared" ca="1" si="138"/>
        <v>-9.4212783823402191</v>
      </c>
      <c r="Y170" s="80">
        <f t="shared" ca="1" si="139"/>
        <v>-61.486693024135725</v>
      </c>
      <c r="Z170" s="80">
        <f t="shared" ca="1" si="129"/>
        <v>0</v>
      </c>
      <c r="AA170" s="80">
        <f t="shared" ca="1" si="140"/>
        <v>0</v>
      </c>
      <c r="AB170" s="81">
        <f t="shared" ca="1" si="120"/>
        <v>-1386.4230958992039</v>
      </c>
      <c r="AC170" s="79">
        <f t="shared" ca="1" si="121"/>
        <v>147409.73345481083</v>
      </c>
      <c r="AD170" s="35"/>
      <c r="AE170" s="55">
        <f t="shared" ca="1" si="141"/>
        <v>7.9055919619646087E-3</v>
      </c>
      <c r="AF170" s="78">
        <f t="shared" ca="1" si="142"/>
        <v>0.47106391911701095</v>
      </c>
      <c r="AG170" s="35"/>
      <c r="AH170" s="35"/>
      <c r="AR170" s="69">
        <f t="shared" si="130"/>
        <v>14</v>
      </c>
      <c r="AS170" s="70">
        <f t="shared" si="143"/>
        <v>167</v>
      </c>
      <c r="AT170" s="71">
        <f t="shared" ca="1" si="152"/>
        <v>0.26056650106336571</v>
      </c>
      <c r="AU170" s="72">
        <f t="shared" ca="1" si="131"/>
        <v>8.8027262506000792E-3</v>
      </c>
      <c r="AV170" s="73">
        <f t="shared" ca="1" si="132"/>
        <v>1.0088027262506001</v>
      </c>
      <c r="AW170" s="74">
        <f ca="1">PRODUCT(AV$4:AV170)</f>
        <v>3.7963280392192593</v>
      </c>
      <c r="BO170" s="70">
        <f t="shared" si="146"/>
        <v>167</v>
      </c>
      <c r="BP170" s="171">
        <f t="shared" ca="1" si="150"/>
        <v>0.1109</v>
      </c>
      <c r="BQ170" s="172">
        <f t="shared" ca="1" si="134"/>
        <v>8.8027262506000792E-3</v>
      </c>
      <c r="BR170" s="172">
        <f t="shared" ca="1" si="149"/>
        <v>0.26341243161000844</v>
      </c>
    </row>
    <row r="171" spans="5:70">
      <c r="E171">
        <f t="shared" si="154"/>
        <v>168</v>
      </c>
      <c r="F171" s="64">
        <f t="shared" si="135"/>
        <v>68.916666666666643</v>
      </c>
      <c r="G171" s="55">
        <f t="shared" si="114"/>
        <v>0</v>
      </c>
      <c r="H171" s="78">
        <f t="shared" si="147"/>
        <v>1</v>
      </c>
      <c r="I171" s="79">
        <f t="shared" ca="1" si="123"/>
        <v>414284.52207776712</v>
      </c>
      <c r="J171" s="79">
        <f t="shared" ca="1" si="115"/>
        <v>3646.8332377112688</v>
      </c>
      <c r="K171" s="80">
        <f t="shared" ca="1" si="116"/>
        <v>-20</v>
      </c>
      <c r="L171" s="80">
        <f t="shared" ca="1" si="124"/>
        <v>-345.23710173147265</v>
      </c>
      <c r="M171" s="80">
        <f t="shared" ca="1" si="151"/>
        <v>0</v>
      </c>
      <c r="N171" s="80">
        <f t="shared" ca="1" si="125"/>
        <v>0</v>
      </c>
      <c r="O171" s="81">
        <f t="shared" ca="1" si="117"/>
        <v>-2943.1740356977334</v>
      </c>
      <c r="P171" s="79">
        <f t="shared" ca="1" si="118"/>
        <v>414622.94417804922</v>
      </c>
      <c r="Q171" s="35"/>
      <c r="R171">
        <f t="shared" ca="1" si="126"/>
        <v>288</v>
      </c>
      <c r="S171" s="78">
        <f t="shared" ca="1" si="136"/>
        <v>78.916666666665876</v>
      </c>
      <c r="T171" s="55">
        <f t="shared" ca="1" si="127"/>
        <v>7.9055919619646087E-3</v>
      </c>
      <c r="U171" s="78">
        <f t="shared" ca="1" si="128"/>
        <v>0.46733987998446797</v>
      </c>
      <c r="V171" s="79">
        <f t="shared" ca="1" si="137"/>
        <v>146244.37225089513</v>
      </c>
      <c r="W171" s="79">
        <f t="shared" ca="1" si="119"/>
        <v>1287.3491746154843</v>
      </c>
      <c r="X171" s="80">
        <f t="shared" ca="1" si="138"/>
        <v>-9.34679759968936</v>
      </c>
      <c r="Y171" s="80">
        <f t="shared" ca="1" si="139"/>
        <v>-60.935155104539639</v>
      </c>
      <c r="Z171" s="80">
        <f t="shared" ca="1" si="129"/>
        <v>0</v>
      </c>
      <c r="AA171" s="80">
        <f t="shared" ca="1" si="140"/>
        <v>0</v>
      </c>
      <c r="AB171" s="81">
        <f t="shared" ca="1" si="120"/>
        <v>-1375.462600616381</v>
      </c>
      <c r="AC171" s="79">
        <f t="shared" ca="1" si="121"/>
        <v>146085.97687219002</v>
      </c>
      <c r="AD171" s="35"/>
      <c r="AE171" s="55">
        <f t="shared" ca="1" si="141"/>
        <v>7.9055919619646087E-3</v>
      </c>
      <c r="AF171" s="78">
        <f t="shared" ca="1" si="142"/>
        <v>0.46733987998446797</v>
      </c>
      <c r="AG171" s="35"/>
      <c r="AH171" s="35"/>
      <c r="AR171" s="69">
        <f t="shared" si="130"/>
        <v>14</v>
      </c>
      <c r="AS171" s="70">
        <f t="shared" si="143"/>
        <v>168</v>
      </c>
      <c r="AT171" s="71">
        <f t="shared" ca="1" si="152"/>
        <v>0.25827280548442821</v>
      </c>
      <c r="AU171" s="72">
        <f t="shared" ca="1" si="131"/>
        <v>8.8027262506000792E-3</v>
      </c>
      <c r="AV171" s="73">
        <f t="shared" ca="1" si="132"/>
        <v>1.0088027262506001</v>
      </c>
      <c r="AW171" s="74">
        <f ca="1">PRODUCT(AV$4:AV171)</f>
        <v>3.8297460757059838</v>
      </c>
      <c r="BO171" s="70">
        <f t="shared" si="146"/>
        <v>168</v>
      </c>
      <c r="BP171" s="171">
        <f t="shared" ca="1" si="150"/>
        <v>0.1109</v>
      </c>
      <c r="BQ171" s="172">
        <f t="shared" ca="1" si="134"/>
        <v>8.8027262506000792E-3</v>
      </c>
      <c r="BR171" s="172">
        <f t="shared" ca="1" si="149"/>
        <v>0.26111391727600591</v>
      </c>
    </row>
    <row r="172" spans="5:70">
      <c r="E172">
        <f t="shared" si="154"/>
        <v>169</v>
      </c>
      <c r="F172" s="64">
        <f t="shared" si="135"/>
        <v>68.999999999999972</v>
      </c>
      <c r="G172" s="55">
        <f t="shared" si="114"/>
        <v>0</v>
      </c>
      <c r="H172" s="78">
        <f t="shared" si="147"/>
        <v>1</v>
      </c>
      <c r="I172" s="79">
        <f t="shared" ca="1" si="123"/>
        <v>414622.94417804922</v>
      </c>
      <c r="J172" s="79">
        <f t="shared" ca="1" si="115"/>
        <v>3649.812274817205</v>
      </c>
      <c r="K172" s="80">
        <f t="shared" ca="1" si="116"/>
        <v>-20</v>
      </c>
      <c r="L172" s="80">
        <f t="shared" ca="1" si="124"/>
        <v>-345.51912014837438</v>
      </c>
      <c r="M172" s="80">
        <f t="shared" ca="1" si="151"/>
        <v>-3109.6720813353691</v>
      </c>
      <c r="N172" s="80">
        <f t="shared" ca="1" si="125"/>
        <v>0</v>
      </c>
      <c r="O172" s="81">
        <f t="shared" ca="1" si="117"/>
        <v>-2943.1740356977334</v>
      </c>
      <c r="P172" s="79">
        <f t="shared" ca="1" si="118"/>
        <v>411854.39121568494</v>
      </c>
      <c r="Q172" s="35"/>
      <c r="R172">
        <f t="shared" ca="1" si="126"/>
        <v>289</v>
      </c>
      <c r="S172" s="78">
        <f t="shared" ca="1" si="136"/>
        <v>78.999999999999204</v>
      </c>
      <c r="T172" s="55">
        <f t="shared" ca="1" si="127"/>
        <v>7.9055919619646087E-3</v>
      </c>
      <c r="U172" s="78">
        <f t="shared" ca="1" si="128"/>
        <v>0.46364528158575724</v>
      </c>
      <c r="V172" s="79">
        <f t="shared" ca="1" si="137"/>
        <v>144931.08074767349</v>
      </c>
      <c r="W172" s="79">
        <f t="shared" ca="1" si="119"/>
        <v>1275.7886290253853</v>
      </c>
      <c r="X172" s="80">
        <f t="shared" ca="1" si="138"/>
        <v>-9.2729056317151439</v>
      </c>
      <c r="Y172" s="80">
        <f t="shared" ca="1" si="139"/>
        <v>-60.387950311530624</v>
      </c>
      <c r="Z172" s="80">
        <f t="shared" ca="1" si="129"/>
        <v>-1086.9831056075511</v>
      </c>
      <c r="AA172" s="80">
        <f t="shared" ca="1" si="140"/>
        <v>0</v>
      </c>
      <c r="AB172" s="81">
        <f t="shared" ca="1" si="120"/>
        <v>-1364.5887545369651</v>
      </c>
      <c r="AC172" s="79">
        <f t="shared" ca="1" si="121"/>
        <v>143685.63666061111</v>
      </c>
      <c r="AD172" s="35"/>
      <c r="AE172" s="55">
        <f t="shared" ca="1" si="141"/>
        <v>7.9055919619646087E-3</v>
      </c>
      <c r="AF172" s="78">
        <f t="shared" ca="1" si="142"/>
        <v>0.46364528158575724</v>
      </c>
      <c r="AH172" s="35"/>
      <c r="AR172" s="69">
        <f t="shared" si="130"/>
        <v>15</v>
      </c>
      <c r="AS172" s="70">
        <f t="shared" si="143"/>
        <v>169</v>
      </c>
      <c r="AT172" s="71">
        <f t="shared" ca="1" si="152"/>
        <v>0.25599930067977433</v>
      </c>
      <c r="AU172" s="72">
        <f t="shared" ca="1" si="131"/>
        <v>8.8027262506000792E-3</v>
      </c>
      <c r="AV172" s="73">
        <f t="shared" ca="1" si="132"/>
        <v>1.0088027262506001</v>
      </c>
      <c r="AW172" s="74">
        <f ca="1">PRODUCT(AV$4:AV172)</f>
        <v>3.8634582820197334</v>
      </c>
      <c r="BO172" s="70">
        <f t="shared" si="146"/>
        <v>169</v>
      </c>
      <c r="BP172" s="171">
        <f t="shared" ca="1" si="150"/>
        <v>0.1109</v>
      </c>
      <c r="BQ172" s="172">
        <f t="shared" ca="1" si="134"/>
        <v>8.8027262506000792E-3</v>
      </c>
      <c r="BR172" s="172">
        <f t="shared" ca="1" si="149"/>
        <v>0.25883545958136289</v>
      </c>
    </row>
    <row r="173" spans="5:70">
      <c r="E173">
        <f t="shared" si="154"/>
        <v>170</v>
      </c>
      <c r="F173" s="64">
        <f t="shared" si="135"/>
        <v>69.0833333333333</v>
      </c>
      <c r="G173" s="55">
        <f t="shared" si="114"/>
        <v>0</v>
      </c>
      <c r="H173" s="78">
        <f t="shared" si="147"/>
        <v>1</v>
      </c>
      <c r="I173" s="79">
        <f t="shared" ca="1" si="123"/>
        <v>411854.39121568494</v>
      </c>
      <c r="J173" s="79">
        <f t="shared" ca="1" si="115"/>
        <v>3625.4414609792243</v>
      </c>
      <c r="K173" s="80">
        <f t="shared" ca="1" si="116"/>
        <v>-20</v>
      </c>
      <c r="L173" s="80">
        <f t="shared" ca="1" si="124"/>
        <v>-343.21199267973748</v>
      </c>
      <c r="M173" s="80">
        <f t="shared" ca="1" si="151"/>
        <v>0</v>
      </c>
      <c r="N173" s="80">
        <f t="shared" ca="1" si="125"/>
        <v>0</v>
      </c>
      <c r="O173" s="81">
        <f t="shared" ca="1" si="117"/>
        <v>-2943.1740356977334</v>
      </c>
      <c r="P173" s="79">
        <f t="shared" ca="1" si="118"/>
        <v>412173.44664828671</v>
      </c>
      <c r="Q173" s="35"/>
      <c r="R173">
        <f t="shared" ca="1" si="126"/>
        <v>290</v>
      </c>
      <c r="S173" s="78">
        <f t="shared" ca="1" si="136"/>
        <v>79.083333333332533</v>
      </c>
      <c r="T173" s="55">
        <f t="shared" ca="1" si="127"/>
        <v>7.9055919619646087E-3</v>
      </c>
      <c r="U173" s="78">
        <f t="shared" ca="1" si="128"/>
        <v>0.45997989117445004</v>
      </c>
      <c r="V173" s="79">
        <f t="shared" ca="1" si="137"/>
        <v>142549.71664637723</v>
      </c>
      <c r="W173" s="79">
        <f t="shared" ca="1" si="119"/>
        <v>1254.8261327386679</v>
      </c>
      <c r="X173" s="80">
        <f t="shared" ca="1" si="138"/>
        <v>-9.1995978234890003</v>
      </c>
      <c r="Y173" s="80">
        <f t="shared" ca="1" si="139"/>
        <v>-59.395715269323851</v>
      </c>
      <c r="Z173" s="80">
        <f t="shared" ca="1" si="129"/>
        <v>0</v>
      </c>
      <c r="AA173" s="80">
        <f t="shared" ca="1" si="140"/>
        <v>0</v>
      </c>
      <c r="AB173" s="81">
        <f t="shared" ca="1" si="120"/>
        <v>-1353.8008726477103</v>
      </c>
      <c r="AC173" s="79">
        <f t="shared" ca="1" si="121"/>
        <v>142382.14659337539</v>
      </c>
      <c r="AD173" s="35"/>
      <c r="AE173" s="55">
        <f t="shared" ca="1" si="141"/>
        <v>7.9055919619646087E-3</v>
      </c>
      <c r="AF173" s="78">
        <f t="shared" ca="1" si="142"/>
        <v>0.45997989117445004</v>
      </c>
      <c r="AG173" s="35"/>
      <c r="AH173" s="35"/>
      <c r="AR173" s="69">
        <f t="shared" si="130"/>
        <v>15</v>
      </c>
      <c r="AS173" s="70">
        <f t="shared" si="143"/>
        <v>170</v>
      </c>
      <c r="AT173" s="71">
        <f t="shared" ca="1" si="152"/>
        <v>0.25374580891554521</v>
      </c>
      <c r="AU173" s="72">
        <f t="shared" ca="1" si="131"/>
        <v>8.8027262506000792E-3</v>
      </c>
      <c r="AV173" s="73">
        <f t="shared" ca="1" si="132"/>
        <v>1.0088027262506001</v>
      </c>
      <c r="AW173" s="74">
        <f ca="1">PRODUCT(AV$4:AV173)</f>
        <v>3.8974672476569667</v>
      </c>
      <c r="BO173" s="70">
        <f t="shared" si="146"/>
        <v>170</v>
      </c>
      <c r="BP173" s="171">
        <f t="shared" ca="1" si="150"/>
        <v>0.1109</v>
      </c>
      <c r="BQ173" s="172">
        <f t="shared" ca="1" si="134"/>
        <v>8.8027262506000792E-3</v>
      </c>
      <c r="BR173" s="172">
        <f t="shared" ca="1" si="149"/>
        <v>0.25657688351356089</v>
      </c>
    </row>
    <row r="174" spans="5:70">
      <c r="E174">
        <f t="shared" si="154"/>
        <v>171</v>
      </c>
      <c r="F174" s="64">
        <f t="shared" si="135"/>
        <v>69.166666666666629</v>
      </c>
      <c r="G174" s="55">
        <f t="shared" si="114"/>
        <v>0</v>
      </c>
      <c r="H174" s="78">
        <f t="shared" si="147"/>
        <v>1</v>
      </c>
      <c r="I174" s="79">
        <f t="shared" ca="1" si="123"/>
        <v>412173.44664828671</v>
      </c>
      <c r="J174" s="79">
        <f t="shared" ca="1" si="115"/>
        <v>3628.2500186111847</v>
      </c>
      <c r="K174" s="80">
        <f t="shared" ca="1" si="116"/>
        <v>-20</v>
      </c>
      <c r="L174" s="80">
        <f t="shared" ca="1" si="124"/>
        <v>-343.4778722069056</v>
      </c>
      <c r="M174" s="80">
        <f t="shared" ca="1" si="151"/>
        <v>0</v>
      </c>
      <c r="N174" s="80">
        <f t="shared" ca="1" si="125"/>
        <v>0</v>
      </c>
      <c r="O174" s="81">
        <f t="shared" ca="1" si="117"/>
        <v>-2943.1740356977334</v>
      </c>
      <c r="P174" s="79">
        <f t="shared" ca="1" si="118"/>
        <v>412495.04475899332</v>
      </c>
      <c r="Q174" s="35"/>
      <c r="R174">
        <f t="shared" ca="1" si="126"/>
        <v>291</v>
      </c>
      <c r="S174" s="78">
        <f t="shared" ca="1" si="136"/>
        <v>79.166666666665861</v>
      </c>
      <c r="T174" s="55">
        <f t="shared" ca="1" si="127"/>
        <v>7.9055919619646087E-3</v>
      </c>
      <c r="U174" s="78">
        <f t="shared" ca="1" si="128"/>
        <v>0.45634347784411594</v>
      </c>
      <c r="V174" s="79">
        <f t="shared" ca="1" si="137"/>
        <v>141256.53143973954</v>
      </c>
      <c r="W174" s="79">
        <f t="shared" ca="1" si="119"/>
        <v>1243.4425773733108</v>
      </c>
      <c r="X174" s="80">
        <f t="shared" ca="1" si="138"/>
        <v>-9.126869556882319</v>
      </c>
      <c r="Y174" s="80">
        <f t="shared" ca="1" si="139"/>
        <v>-58.856888099891478</v>
      </c>
      <c r="Z174" s="80">
        <f t="shared" ca="1" si="129"/>
        <v>0</v>
      </c>
      <c r="AA174" s="80">
        <f t="shared" ca="1" si="140"/>
        <v>0</v>
      </c>
      <c r="AB174" s="81">
        <f t="shared" ca="1" si="120"/>
        <v>-1343.0982753508058</v>
      </c>
      <c r="AC174" s="79">
        <f t="shared" ca="1" si="121"/>
        <v>141088.89198410528</v>
      </c>
      <c r="AD174" s="35"/>
      <c r="AE174" s="55">
        <f t="shared" ca="1" si="141"/>
        <v>7.9055919619646087E-3</v>
      </c>
      <c r="AF174" s="78">
        <f t="shared" ca="1" si="142"/>
        <v>0.45634347784411594</v>
      </c>
      <c r="AG174" s="35"/>
      <c r="AH174" s="35"/>
      <c r="AR174" s="69">
        <f t="shared" si="130"/>
        <v>15</v>
      </c>
      <c r="AS174" s="70">
        <f t="shared" si="143"/>
        <v>171</v>
      </c>
      <c r="AT174" s="71">
        <f t="shared" ca="1" si="152"/>
        <v>0.25151215402242461</v>
      </c>
      <c r="AU174" s="72">
        <f t="shared" ca="1" si="131"/>
        <v>8.8027262506000792E-3</v>
      </c>
      <c r="AV174" s="73">
        <f t="shared" ca="1" si="132"/>
        <v>1.0088027262506001</v>
      </c>
      <c r="AW174" s="74">
        <f ca="1">PRODUCT(AV$4:AV174)</f>
        <v>3.9317755849087708</v>
      </c>
      <c r="BO174" s="70">
        <f t="shared" si="146"/>
        <v>171</v>
      </c>
      <c r="BP174" s="171">
        <f t="shared" ca="1" si="150"/>
        <v>0.1109</v>
      </c>
      <c r="BQ174" s="172">
        <f t="shared" ca="1" si="134"/>
        <v>8.8027262506000792E-3</v>
      </c>
      <c r="BR174" s="172">
        <f t="shared" ca="1" si="149"/>
        <v>0.25433801558722569</v>
      </c>
    </row>
    <row r="175" spans="5:70">
      <c r="E175">
        <f t="shared" si="154"/>
        <v>172</v>
      </c>
      <c r="F175" s="64">
        <f t="shared" si="135"/>
        <v>69.249999999999957</v>
      </c>
      <c r="G175" s="55">
        <f t="shared" si="114"/>
        <v>0</v>
      </c>
      <c r="H175" s="78">
        <f t="shared" si="147"/>
        <v>1</v>
      </c>
      <c r="I175" s="79">
        <f t="shared" ca="1" si="123"/>
        <v>412495.04475899332</v>
      </c>
      <c r="J175" s="79">
        <f t="shared" ca="1" si="115"/>
        <v>3631.0809587424451</v>
      </c>
      <c r="K175" s="80">
        <f t="shared" ca="1" si="116"/>
        <v>-20</v>
      </c>
      <c r="L175" s="80">
        <f t="shared" ca="1" si="124"/>
        <v>-343.74587063249447</v>
      </c>
      <c r="M175" s="80">
        <f t="shared" ca="1" si="151"/>
        <v>0</v>
      </c>
      <c r="N175" s="80">
        <f t="shared" ca="1" si="125"/>
        <v>0</v>
      </c>
      <c r="O175" s="81">
        <f t="shared" ca="1" si="117"/>
        <v>-2943.1740356977334</v>
      </c>
      <c r="P175" s="79">
        <f t="shared" ca="1" si="118"/>
        <v>412819.20581140561</v>
      </c>
      <c r="Q175" s="35"/>
      <c r="R175">
        <f t="shared" ca="1" si="126"/>
        <v>292</v>
      </c>
      <c r="S175" s="78">
        <f t="shared" ca="1" si="136"/>
        <v>79.24999999999919</v>
      </c>
      <c r="T175" s="55">
        <f t="shared" ca="1" si="127"/>
        <v>7.9055919619646087E-3</v>
      </c>
      <c r="U175" s="78">
        <f t="shared" ca="1" si="128"/>
        <v>0.45273581251377654</v>
      </c>
      <c r="V175" s="79">
        <f t="shared" ca="1" si="137"/>
        <v>139973.50077371325</v>
      </c>
      <c r="W175" s="79">
        <f t="shared" ca="1" si="119"/>
        <v>1232.1484096491561</v>
      </c>
      <c r="X175" s="80">
        <f t="shared" ca="1" si="138"/>
        <v>-9.054716250275531</v>
      </c>
      <c r="Y175" s="80">
        <f t="shared" ca="1" si="139"/>
        <v>-58.322291989047194</v>
      </c>
      <c r="Z175" s="80">
        <f t="shared" ca="1" si="129"/>
        <v>0</v>
      </c>
      <c r="AA175" s="80">
        <f t="shared" ca="1" si="140"/>
        <v>0</v>
      </c>
      <c r="AB175" s="81">
        <f t="shared" ca="1" si="120"/>
        <v>-1332.4802884210642</v>
      </c>
      <c r="AC175" s="79">
        <f t="shared" ca="1" si="121"/>
        <v>139805.79188670201</v>
      </c>
      <c r="AD175" s="35"/>
      <c r="AE175" s="55">
        <f t="shared" ca="1" si="141"/>
        <v>7.9055919619646087E-3</v>
      </c>
      <c r="AF175" s="78">
        <f t="shared" ca="1" si="142"/>
        <v>0.45273581251377654</v>
      </c>
      <c r="AG175" s="35"/>
      <c r="AH175" s="35"/>
      <c r="AR175" s="69">
        <f t="shared" si="130"/>
        <v>15</v>
      </c>
      <c r="AS175" s="70">
        <f t="shared" si="143"/>
        <v>172</v>
      </c>
      <c r="AT175" s="71">
        <f t="shared" ca="1" si="152"/>
        <v>0.24929816138186645</v>
      </c>
      <c r="AU175" s="72">
        <f t="shared" ca="1" si="131"/>
        <v>8.8027262506000792E-3</v>
      </c>
      <c r="AV175" s="73">
        <f t="shared" ca="1" si="132"/>
        <v>1.0088027262506001</v>
      </c>
      <c r="AW175" s="74">
        <f ca="1">PRODUCT(AV$4:AV175)</f>
        <v>3.9663859290615155</v>
      </c>
      <c r="BO175" s="70">
        <f t="shared" si="146"/>
        <v>172</v>
      </c>
      <c r="BP175" s="171">
        <f t="shared" ca="1" si="150"/>
        <v>0.1109</v>
      </c>
      <c r="BQ175" s="172">
        <f t="shared" ca="1" si="134"/>
        <v>8.8027262506000792E-3</v>
      </c>
      <c r="BR175" s="172">
        <f t="shared" ca="1" si="149"/>
        <v>0.25211868383080155</v>
      </c>
    </row>
    <row r="176" spans="5:70">
      <c r="E176">
        <f t="shared" si="154"/>
        <v>173</v>
      </c>
      <c r="F176" s="64">
        <f t="shared" si="135"/>
        <v>69.333333333333286</v>
      </c>
      <c r="G176" s="55">
        <f t="shared" si="114"/>
        <v>0</v>
      </c>
      <c r="H176" s="78">
        <f t="shared" si="147"/>
        <v>1</v>
      </c>
      <c r="I176" s="79">
        <f t="shared" ca="1" si="123"/>
        <v>412819.20581140561</v>
      </c>
      <c r="J176" s="79">
        <f t="shared" ca="1" si="115"/>
        <v>3633.9344597479371</v>
      </c>
      <c r="K176" s="80">
        <f t="shared" ca="1" si="116"/>
        <v>-20</v>
      </c>
      <c r="L176" s="80">
        <f t="shared" ca="1" si="124"/>
        <v>-344.01600484283802</v>
      </c>
      <c r="M176" s="80">
        <f t="shared" ca="1" si="151"/>
        <v>0</v>
      </c>
      <c r="N176" s="80">
        <f t="shared" ca="1" si="125"/>
        <v>0</v>
      </c>
      <c r="O176" s="81">
        <f t="shared" ca="1" si="117"/>
        <v>-2943.1740356977334</v>
      </c>
      <c r="P176" s="79">
        <f t="shared" ca="1" si="118"/>
        <v>413145.950230613</v>
      </c>
      <c r="Q176" s="35"/>
      <c r="R176">
        <f t="shared" ca="1" si="126"/>
        <v>293</v>
      </c>
      <c r="S176" s="78">
        <f t="shared" ca="1" si="136"/>
        <v>79.333333333332519</v>
      </c>
      <c r="T176" s="55">
        <f t="shared" ca="1" si="127"/>
        <v>7.9055919619646087E-3</v>
      </c>
      <c r="U176" s="78">
        <f t="shared" ca="1" si="128"/>
        <v>0.44915666791347408</v>
      </c>
      <c r="V176" s="79">
        <f t="shared" ca="1" si="137"/>
        <v>138700.54434212641</v>
      </c>
      <c r="W176" s="79">
        <f t="shared" ca="1" si="119"/>
        <v>1220.9429226529564</v>
      </c>
      <c r="X176" s="80">
        <f t="shared" ca="1" si="138"/>
        <v>-8.9831333582694821</v>
      </c>
      <c r="Y176" s="80">
        <f t="shared" ca="1" si="139"/>
        <v>-57.791893475886006</v>
      </c>
      <c r="Z176" s="80">
        <f t="shared" ca="1" si="129"/>
        <v>0</v>
      </c>
      <c r="AA176" s="80">
        <f t="shared" ca="1" si="140"/>
        <v>0</v>
      </c>
      <c r="AB176" s="81">
        <f t="shared" ca="1" si="120"/>
        <v>-1321.9462429634461</v>
      </c>
      <c r="AC176" s="79">
        <f t="shared" ca="1" si="121"/>
        <v>138532.76599498175</v>
      </c>
      <c r="AD176" s="35"/>
      <c r="AE176" s="55">
        <f t="shared" ca="1" si="141"/>
        <v>7.9055919619646087E-3</v>
      </c>
      <c r="AF176" s="78">
        <f t="shared" ca="1" si="142"/>
        <v>0.44915666791347408</v>
      </c>
      <c r="AG176" s="35"/>
      <c r="AH176" s="35"/>
      <c r="AR176" s="69">
        <f t="shared" si="130"/>
        <v>15</v>
      </c>
      <c r="AS176" s="70">
        <f t="shared" si="143"/>
        <v>173</v>
      </c>
      <c r="AT176" s="71">
        <f t="shared" ca="1" si="152"/>
        <v>0.24710365791244396</v>
      </c>
      <c r="AU176" s="72">
        <f t="shared" ca="1" si="131"/>
        <v>8.8027262506000792E-3</v>
      </c>
      <c r="AV176" s="73">
        <f t="shared" ca="1" si="132"/>
        <v>1.0088027262506001</v>
      </c>
      <c r="AW176" s="74">
        <f ca="1">PRODUCT(AV$4:AV176)</f>
        <v>4.0013009385992762</v>
      </c>
      <c r="BO176" s="70">
        <f t="shared" si="146"/>
        <v>173</v>
      </c>
      <c r="BP176" s="171">
        <f t="shared" ca="1" si="150"/>
        <v>0.1109</v>
      </c>
      <c r="BQ176" s="172">
        <f t="shared" ca="1" si="134"/>
        <v>8.8027262506000792E-3</v>
      </c>
      <c r="BR176" s="172">
        <f t="shared" ca="1" si="149"/>
        <v>0.24991871777334185</v>
      </c>
    </row>
    <row r="177" spans="5:70">
      <c r="E177">
        <f t="shared" si="154"/>
        <v>174</v>
      </c>
      <c r="F177" s="64">
        <f t="shared" si="135"/>
        <v>69.416666666666615</v>
      </c>
      <c r="G177" s="55">
        <f t="shared" si="114"/>
        <v>0</v>
      </c>
      <c r="H177" s="78">
        <f t="shared" si="147"/>
        <v>1</v>
      </c>
      <c r="I177" s="79">
        <f t="shared" ca="1" si="123"/>
        <v>413145.950230613</v>
      </c>
      <c r="J177" s="79">
        <f t="shared" ca="1" si="115"/>
        <v>3636.8107014241309</v>
      </c>
      <c r="K177" s="80">
        <f t="shared" ca="1" si="116"/>
        <v>-20</v>
      </c>
      <c r="L177" s="80">
        <f t="shared" ca="1" si="124"/>
        <v>-344.28829185884422</v>
      </c>
      <c r="M177" s="80">
        <f t="shared" ca="1" si="151"/>
        <v>0</v>
      </c>
      <c r="N177" s="80">
        <f t="shared" ca="1" si="125"/>
        <v>0</v>
      </c>
      <c r="O177" s="81">
        <f t="shared" ca="1" si="117"/>
        <v>-2943.1740356977334</v>
      </c>
      <c r="P177" s="79">
        <f t="shared" ca="1" si="118"/>
        <v>413475.29860448057</v>
      </c>
      <c r="Q177" s="35"/>
      <c r="R177">
        <f t="shared" ca="1" si="126"/>
        <v>294</v>
      </c>
      <c r="S177" s="78">
        <f t="shared" ca="1" si="136"/>
        <v>79.416666666665847</v>
      </c>
      <c r="T177" s="55">
        <f t="shared" ca="1" si="127"/>
        <v>7.9055919619646087E-3</v>
      </c>
      <c r="U177" s="78">
        <f t="shared" ca="1" si="128"/>
        <v>0.44560581856995451</v>
      </c>
      <c r="V177" s="79">
        <f t="shared" ca="1" si="137"/>
        <v>137437.58247366309</v>
      </c>
      <c r="W177" s="79">
        <f t="shared" ca="1" si="119"/>
        <v>1209.8254150599275</v>
      </c>
      <c r="X177" s="80">
        <f t="shared" ca="1" si="138"/>
        <v>-8.9121163713990903</v>
      </c>
      <c r="Y177" s="80">
        <f t="shared" ca="1" si="139"/>
        <v>-57.265659364026291</v>
      </c>
      <c r="Z177" s="80">
        <f t="shared" ca="1" si="129"/>
        <v>0</v>
      </c>
      <c r="AA177" s="80">
        <f t="shared" ca="1" si="140"/>
        <v>0</v>
      </c>
      <c r="AB177" s="81">
        <f t="shared" ca="1" si="120"/>
        <v>-1311.4954753709251</v>
      </c>
      <c r="AC177" s="79">
        <f t="shared" ca="1" si="121"/>
        <v>137269.73463761667</v>
      </c>
      <c r="AD177" s="35"/>
      <c r="AE177" s="55">
        <f t="shared" ca="1" si="141"/>
        <v>7.9055919619646087E-3</v>
      </c>
      <c r="AF177" s="78">
        <f t="shared" ca="1" si="142"/>
        <v>0.44560581856995451</v>
      </c>
      <c r="AG177" s="35"/>
      <c r="AH177" s="35"/>
      <c r="AR177" s="69">
        <f t="shared" si="130"/>
        <v>15</v>
      </c>
      <c r="AS177" s="70">
        <f t="shared" si="143"/>
        <v>174</v>
      </c>
      <c r="AT177" s="71">
        <f t="shared" ca="1" si="152"/>
        <v>0.24492847205631879</v>
      </c>
      <c r="AU177" s="72">
        <f t="shared" ca="1" si="131"/>
        <v>8.8027262506000792E-3</v>
      </c>
      <c r="AV177" s="73">
        <f t="shared" ca="1" si="132"/>
        <v>1.0088027262506001</v>
      </c>
      <c r="AW177" s="74">
        <f ca="1">PRODUCT(AV$4:AV177)</f>
        <v>4.0365232954080348</v>
      </c>
      <c r="BO177" s="70">
        <f t="shared" si="146"/>
        <v>174</v>
      </c>
      <c r="BP177" s="171">
        <f t="shared" ca="1" si="150"/>
        <v>0.1109</v>
      </c>
      <c r="BQ177" s="172">
        <f t="shared" ca="1" si="134"/>
        <v>8.8027262506000792E-3</v>
      </c>
      <c r="BR177" s="172">
        <f t="shared" ca="1" si="149"/>
        <v>0.24773794843141483</v>
      </c>
    </row>
    <row r="178" spans="5:70">
      <c r="E178">
        <f t="shared" si="154"/>
        <v>175</v>
      </c>
      <c r="F178" s="64">
        <f t="shared" si="135"/>
        <v>69.499999999999943</v>
      </c>
      <c r="G178" s="55">
        <f t="shared" si="114"/>
        <v>0</v>
      </c>
      <c r="H178" s="78">
        <f t="shared" si="147"/>
        <v>1</v>
      </c>
      <c r="I178" s="79">
        <f t="shared" ca="1" si="123"/>
        <v>413475.29860448057</v>
      </c>
      <c r="J178" s="79">
        <f t="shared" ca="1" si="115"/>
        <v>3639.7098650003672</v>
      </c>
      <c r="K178" s="80">
        <f t="shared" ca="1" si="116"/>
        <v>-20</v>
      </c>
      <c r="L178" s="80">
        <f t="shared" ca="1" si="124"/>
        <v>-344.56274883706715</v>
      </c>
      <c r="M178" s="80">
        <f t="shared" ca="1" si="151"/>
        <v>0</v>
      </c>
      <c r="N178" s="80">
        <f t="shared" ca="1" si="125"/>
        <v>0</v>
      </c>
      <c r="O178" s="81">
        <f t="shared" ca="1" si="117"/>
        <v>-2943.1740356977334</v>
      </c>
      <c r="P178" s="79">
        <f t="shared" ca="1" si="118"/>
        <v>413807.2716849462</v>
      </c>
      <c r="Q178" s="35"/>
      <c r="R178">
        <f t="shared" ca="1" si="126"/>
        <v>295</v>
      </c>
      <c r="S178" s="78">
        <f t="shared" ca="1" si="136"/>
        <v>79.499999999999176</v>
      </c>
      <c r="T178" s="55">
        <f t="shared" ca="1" si="127"/>
        <v>7.9055919619646087E-3</v>
      </c>
      <c r="U178" s="78">
        <f t="shared" ca="1" si="128"/>
        <v>0.44208304079246324</v>
      </c>
      <c r="V178" s="79">
        <f t="shared" ca="1" si="137"/>
        <v>136184.5361268445</v>
      </c>
      <c r="W178" s="79">
        <f t="shared" ca="1" si="119"/>
        <v>1198.7951910895688</v>
      </c>
      <c r="X178" s="80">
        <f t="shared" ca="1" si="138"/>
        <v>-8.8416608158492647</v>
      </c>
      <c r="Y178" s="80">
        <f t="shared" ca="1" si="139"/>
        <v>-56.743556719518544</v>
      </c>
      <c r="Z178" s="80">
        <f t="shared" ca="1" si="129"/>
        <v>0</v>
      </c>
      <c r="AA178" s="80">
        <f t="shared" ca="1" si="140"/>
        <v>0</v>
      </c>
      <c r="AB178" s="81">
        <f t="shared" ca="1" si="120"/>
        <v>-1301.1273272826797</v>
      </c>
      <c r="AC178" s="79">
        <f t="shared" ca="1" si="121"/>
        <v>136016.61877311603</v>
      </c>
      <c r="AD178" s="35"/>
      <c r="AE178" s="55">
        <f t="shared" ca="1" si="141"/>
        <v>7.9055919619646087E-3</v>
      </c>
      <c r="AF178" s="78">
        <f t="shared" ca="1" si="142"/>
        <v>0.44208304079246324</v>
      </c>
      <c r="AG178" s="35"/>
      <c r="AH178" s="35"/>
      <c r="AR178" s="69">
        <f t="shared" si="130"/>
        <v>15</v>
      </c>
      <c r="AS178" s="70">
        <f t="shared" si="143"/>
        <v>175</v>
      </c>
      <c r="AT178" s="71">
        <f t="shared" ca="1" si="152"/>
        <v>0.24277243376582927</v>
      </c>
      <c r="AU178" s="72">
        <f t="shared" ca="1" si="131"/>
        <v>8.8027262506000792E-3</v>
      </c>
      <c r="AV178" s="73">
        <f t="shared" ca="1" si="132"/>
        <v>1.0088027262506001</v>
      </c>
      <c r="AW178" s="74">
        <f ca="1">PRODUCT(AV$4:AV178)</f>
        <v>4.0720557049816817</v>
      </c>
      <c r="BO178" s="70">
        <f t="shared" si="146"/>
        <v>175</v>
      </c>
      <c r="BP178" s="171">
        <f t="shared" ca="1" si="150"/>
        <v>0.1109</v>
      </c>
      <c r="BQ178" s="172">
        <f t="shared" ca="1" si="134"/>
        <v>8.8027262506000792E-3</v>
      </c>
      <c r="BR178" s="172">
        <f t="shared" ca="1" si="149"/>
        <v>0.2455762082961237</v>
      </c>
    </row>
    <row r="179" spans="5:70">
      <c r="E179">
        <f t="shared" si="154"/>
        <v>176</v>
      </c>
      <c r="F179" s="64">
        <f t="shared" si="135"/>
        <v>69.583333333333272</v>
      </c>
      <c r="G179" s="55">
        <f t="shared" si="114"/>
        <v>0</v>
      </c>
      <c r="H179" s="78">
        <f t="shared" si="147"/>
        <v>1</v>
      </c>
      <c r="I179" s="79">
        <f t="shared" ca="1" si="123"/>
        <v>413807.2716849462</v>
      </c>
      <c r="J179" s="79">
        <f t="shared" ca="1" si="115"/>
        <v>3623.8386648823725</v>
      </c>
      <c r="K179" s="80">
        <f t="shared" ca="1" si="116"/>
        <v>-20</v>
      </c>
      <c r="L179" s="80">
        <f t="shared" ca="1" si="124"/>
        <v>-344.8393930707885</v>
      </c>
      <c r="M179" s="80">
        <f t="shared" ca="1" si="151"/>
        <v>0</v>
      </c>
      <c r="N179" s="80">
        <f t="shared" ca="1" si="125"/>
        <v>0</v>
      </c>
      <c r="O179" s="81">
        <f t="shared" ca="1" si="117"/>
        <v>-2943.1740356977334</v>
      </c>
      <c r="P179" s="79">
        <f t="shared" ca="1" si="118"/>
        <v>414123.09692106006</v>
      </c>
      <c r="Q179" s="35"/>
      <c r="R179">
        <f t="shared" ca="1" si="126"/>
        <v>296</v>
      </c>
      <c r="S179" s="78">
        <f t="shared" ca="1" si="136"/>
        <v>79.583333333332504</v>
      </c>
      <c r="T179" s="55">
        <f t="shared" ca="1" si="127"/>
        <v>8.641806137517527E-3</v>
      </c>
      <c r="U179" s="78">
        <f t="shared" ca="1" si="128"/>
        <v>0.43826264485725053</v>
      </c>
      <c r="V179" s="79">
        <f t="shared" ca="1" si="137"/>
        <v>134841.18952219814</v>
      </c>
      <c r="W179" s="79">
        <f t="shared" ca="1" si="119"/>
        <v>1180.8461321126892</v>
      </c>
      <c r="X179" s="80">
        <f t="shared" ca="1" si="138"/>
        <v>-8.765252897145011</v>
      </c>
      <c r="Y179" s="80">
        <f t="shared" ca="1" si="139"/>
        <v>-56.183828967582564</v>
      </c>
      <c r="Z179" s="80">
        <f t="shared" ca="1" si="129"/>
        <v>0</v>
      </c>
      <c r="AA179" s="80">
        <f t="shared" ca="1" si="140"/>
        <v>0</v>
      </c>
      <c r="AB179" s="81">
        <f t="shared" ca="1" si="120"/>
        <v>-1289.8832371600765</v>
      </c>
      <c r="AC179" s="79">
        <f t="shared" ca="1" si="121"/>
        <v>134667.20333528603</v>
      </c>
      <c r="AD179" s="35"/>
      <c r="AE179" s="55">
        <f t="shared" ca="1" si="141"/>
        <v>8.641806137517527E-3</v>
      </c>
      <c r="AF179" s="78">
        <f t="shared" ca="1" si="142"/>
        <v>0.43826264485725053</v>
      </c>
      <c r="AG179" s="35"/>
      <c r="AH179" s="35"/>
      <c r="AR179" s="69">
        <f t="shared" si="130"/>
        <v>15</v>
      </c>
      <c r="AS179" s="70">
        <f t="shared" si="143"/>
        <v>176</v>
      </c>
      <c r="AT179" s="71">
        <f t="shared" ca="1" si="152"/>
        <v>0.24064640024141595</v>
      </c>
      <c r="AU179" s="72">
        <f t="shared" ca="1" si="131"/>
        <v>8.7573102573252903E-3</v>
      </c>
      <c r="AV179" s="73">
        <f t="shared" ca="1" si="132"/>
        <v>1.0087573102573253</v>
      </c>
      <c r="AW179" s="74">
        <f ca="1">PRODUCT(AV$4:AV179)</f>
        <v>4.1077159601753177</v>
      </c>
      <c r="BO179" s="70">
        <f t="shared" si="146"/>
        <v>176</v>
      </c>
      <c r="BP179" s="171">
        <f t="shared" ca="1" si="150"/>
        <v>0.1103</v>
      </c>
      <c r="BQ179" s="172">
        <f t="shared" ca="1" si="134"/>
        <v>8.7573102573252903E-3</v>
      </c>
      <c r="BR179" s="172">
        <f t="shared" ca="1" si="149"/>
        <v>0.24344429110851185</v>
      </c>
    </row>
    <row r="180" spans="5:70">
      <c r="E180">
        <f t="shared" si="154"/>
        <v>177</v>
      </c>
      <c r="F180" s="64">
        <f t="shared" si="135"/>
        <v>69.6666666666666</v>
      </c>
      <c r="G180" s="55">
        <f t="shared" si="114"/>
        <v>0</v>
      </c>
      <c r="H180" s="78">
        <f t="shared" si="147"/>
        <v>1</v>
      </c>
      <c r="I180" s="79">
        <f t="shared" ca="1" si="123"/>
        <v>414123.09692106006</v>
      </c>
      <c r="J180" s="79">
        <f t="shared" ca="1" si="115"/>
        <v>3626.6044444621148</v>
      </c>
      <c r="K180" s="80">
        <f t="shared" ca="1" si="116"/>
        <v>-20</v>
      </c>
      <c r="L180" s="80">
        <f t="shared" ca="1" si="124"/>
        <v>-345.10258076755008</v>
      </c>
      <c r="M180" s="80">
        <f t="shared" ca="1" si="151"/>
        <v>0</v>
      </c>
      <c r="N180" s="80">
        <f t="shared" ca="1" si="125"/>
        <v>0</v>
      </c>
      <c r="O180" s="81">
        <f t="shared" ca="1" si="117"/>
        <v>-2943.1740356977334</v>
      </c>
      <c r="P180" s="79">
        <f t="shared" ca="1" si="118"/>
        <v>414441.42474905693</v>
      </c>
      <c r="Q180" s="35"/>
      <c r="R180">
        <f t="shared" ca="1" si="126"/>
        <v>297</v>
      </c>
      <c r="S180" s="78">
        <f t="shared" ca="1" si="136"/>
        <v>79.666666666665833</v>
      </c>
      <c r="T180" s="55">
        <f t="shared" ca="1" si="127"/>
        <v>8.641806137517527E-3</v>
      </c>
      <c r="U180" s="78">
        <f t="shared" ca="1" si="128"/>
        <v>0.43447526404307846</v>
      </c>
      <c r="V180" s="79">
        <f t="shared" ca="1" si="137"/>
        <v>133503.43547098082</v>
      </c>
      <c r="W180" s="79">
        <f t="shared" ca="1" si="119"/>
        <v>1169.1310048381854</v>
      </c>
      <c r="X180" s="80">
        <f t="shared" ca="1" si="138"/>
        <v>-8.6895052808615691</v>
      </c>
      <c r="Y180" s="80">
        <f t="shared" ca="1" si="139"/>
        <v>-55.626431446242016</v>
      </c>
      <c r="Z180" s="80">
        <f t="shared" ca="1" si="129"/>
        <v>0</v>
      </c>
      <c r="AA180" s="80">
        <f t="shared" ca="1" si="140"/>
        <v>0</v>
      </c>
      <c r="AB180" s="81">
        <f t="shared" ca="1" si="120"/>
        <v>-1278.7363162845056</v>
      </c>
      <c r="AC180" s="79">
        <f t="shared" ca="1" si="121"/>
        <v>133329.5142228074</v>
      </c>
      <c r="AD180" s="35"/>
      <c r="AE180" s="55">
        <f t="shared" ca="1" si="141"/>
        <v>8.641806137517527E-3</v>
      </c>
      <c r="AF180" s="78">
        <f t="shared" ca="1" si="142"/>
        <v>0.43447526404307846</v>
      </c>
      <c r="AG180" s="35"/>
      <c r="AH180" s="35"/>
      <c r="AR180" s="69">
        <f t="shared" si="130"/>
        <v>15</v>
      </c>
      <c r="AS180" s="70">
        <f t="shared" si="143"/>
        <v>177</v>
      </c>
      <c r="AT180" s="71">
        <f t="shared" ca="1" si="152"/>
        <v>0.2385389850521934</v>
      </c>
      <c r="AU180" s="72">
        <f t="shared" ca="1" si="131"/>
        <v>8.7573102573252903E-3</v>
      </c>
      <c r="AV180" s="73">
        <f t="shared" ca="1" si="132"/>
        <v>1.0087573102573253</v>
      </c>
      <c r="AW180" s="74">
        <f ca="1">PRODUCT(AV$4:AV180)</f>
        <v>4.1436885032875397</v>
      </c>
      <c r="BO180" s="70">
        <f t="shared" si="146"/>
        <v>177</v>
      </c>
      <c r="BP180" s="171">
        <f t="shared" ca="1" si="150"/>
        <v>0.1103</v>
      </c>
      <c r="BQ180" s="172">
        <f t="shared" ca="1" si="134"/>
        <v>8.7573102573252903E-3</v>
      </c>
      <c r="BR180" s="172">
        <f t="shared" ca="1" si="149"/>
        <v>0.24133088170276684</v>
      </c>
    </row>
    <row r="181" spans="5:70">
      <c r="E181">
        <f t="shared" si="154"/>
        <v>178</v>
      </c>
      <c r="F181" s="64">
        <f t="shared" si="135"/>
        <v>69.749999999999929</v>
      </c>
      <c r="G181" s="55">
        <f t="shared" si="114"/>
        <v>0</v>
      </c>
      <c r="H181" s="78">
        <f t="shared" si="147"/>
        <v>1</v>
      </c>
      <c r="I181" s="79">
        <f t="shared" ca="1" si="123"/>
        <v>414441.42474905693</v>
      </c>
      <c r="J181" s="79">
        <f t="shared" ca="1" si="115"/>
        <v>3629.3921400154236</v>
      </c>
      <c r="K181" s="80">
        <f t="shared" ca="1" si="116"/>
        <v>-20</v>
      </c>
      <c r="L181" s="80">
        <f t="shared" ca="1" si="124"/>
        <v>-345.36785395754748</v>
      </c>
      <c r="M181" s="80">
        <f t="shared" ca="1" si="151"/>
        <v>0</v>
      </c>
      <c r="N181" s="80">
        <f t="shared" ca="1" si="125"/>
        <v>0</v>
      </c>
      <c r="O181" s="81">
        <f t="shared" ca="1" si="117"/>
        <v>-2943.1740356977334</v>
      </c>
      <c r="P181" s="79">
        <f t="shared" ca="1" si="118"/>
        <v>414762.27499941713</v>
      </c>
      <c r="Q181" s="35"/>
      <c r="R181">
        <f t="shared" ca="1" si="126"/>
        <v>298</v>
      </c>
      <c r="S181" s="78">
        <f t="shared" ca="1" si="136"/>
        <v>79.749999999999162</v>
      </c>
      <c r="T181" s="55">
        <f t="shared" ca="1" si="127"/>
        <v>8.641806137517527E-3</v>
      </c>
      <c r="U181" s="78">
        <f t="shared" ca="1" si="128"/>
        <v>0.43072061303967141</v>
      </c>
      <c r="V181" s="79">
        <f t="shared" ca="1" si="137"/>
        <v>132177.3064084845</v>
      </c>
      <c r="W181" s="79">
        <f t="shared" ca="1" si="119"/>
        <v>1157.5176811966492</v>
      </c>
      <c r="X181" s="80">
        <f t="shared" ca="1" si="138"/>
        <v>-8.6144122607934275</v>
      </c>
      <c r="Y181" s="80">
        <f t="shared" ca="1" si="139"/>
        <v>-55.073877670201874</v>
      </c>
      <c r="Z181" s="80">
        <f t="shared" ca="1" si="129"/>
        <v>0</v>
      </c>
      <c r="AA181" s="80">
        <f t="shared" ca="1" si="140"/>
        <v>0</v>
      </c>
      <c r="AB181" s="81">
        <f t="shared" ca="1" si="120"/>
        <v>-1267.6857249381715</v>
      </c>
      <c r="AC181" s="79">
        <f t="shared" ca="1" si="121"/>
        <v>132003.45007481199</v>
      </c>
      <c r="AD181" s="35"/>
      <c r="AE181" s="55">
        <f t="shared" ca="1" si="141"/>
        <v>8.641806137517527E-3</v>
      </c>
      <c r="AF181" s="78">
        <f t="shared" ca="1" si="142"/>
        <v>0.43072061303967141</v>
      </c>
      <c r="AG181" s="35"/>
      <c r="AH181" s="35"/>
      <c r="AR181" s="69">
        <f t="shared" si="130"/>
        <v>15</v>
      </c>
      <c r="AS181" s="70">
        <f t="shared" si="143"/>
        <v>178</v>
      </c>
      <c r="AT181" s="71">
        <f t="shared" ca="1" si="152"/>
        <v>0.23645002515162386</v>
      </c>
      <c r="AU181" s="72">
        <f t="shared" ca="1" si="131"/>
        <v>8.7573102573252903E-3</v>
      </c>
      <c r="AV181" s="73">
        <f t="shared" ca="1" si="132"/>
        <v>1.0087573102573253</v>
      </c>
      <c r="AW181" s="74">
        <f ca="1">PRODUCT(AV$4:AV181)</f>
        <v>4.1799760691205403</v>
      </c>
      <c r="BO181" s="70">
        <f t="shared" si="146"/>
        <v>178</v>
      </c>
      <c r="BP181" s="171">
        <f t="shared" ca="1" si="150"/>
        <v>0.1103</v>
      </c>
      <c r="BQ181" s="172">
        <f t="shared" ca="1" si="134"/>
        <v>8.7573102573252903E-3</v>
      </c>
      <c r="BR181" s="172">
        <f t="shared" ca="1" si="149"/>
        <v>0.23923581940754948</v>
      </c>
    </row>
    <row r="182" spans="5:70">
      <c r="E182">
        <f t="shared" si="154"/>
        <v>179</v>
      </c>
      <c r="F182" s="64">
        <f t="shared" si="135"/>
        <v>69.833333333333258</v>
      </c>
      <c r="G182" s="55">
        <f t="shared" si="114"/>
        <v>0</v>
      </c>
      <c r="H182" s="78">
        <f t="shared" si="147"/>
        <v>1</v>
      </c>
      <c r="I182" s="79">
        <f t="shared" ca="1" si="123"/>
        <v>414762.27499941713</v>
      </c>
      <c r="J182" s="79">
        <f t="shared" ca="1" si="115"/>
        <v>3632.2019252039686</v>
      </c>
      <c r="K182" s="80">
        <f t="shared" ca="1" si="116"/>
        <v>-20</v>
      </c>
      <c r="L182" s="80">
        <f t="shared" ca="1" si="124"/>
        <v>-345.63522916618098</v>
      </c>
      <c r="M182" s="80">
        <f t="shared" ca="1" si="151"/>
        <v>0</v>
      </c>
      <c r="N182" s="80">
        <f t="shared" ca="1" si="125"/>
        <v>0</v>
      </c>
      <c r="O182" s="81">
        <f t="shared" ca="1" si="117"/>
        <v>-2943.1740356977334</v>
      </c>
      <c r="P182" s="79">
        <f t="shared" ca="1" si="118"/>
        <v>415085.66765975719</v>
      </c>
      <c r="Q182" s="35"/>
      <c r="R182">
        <f t="shared" ca="1" si="126"/>
        <v>299</v>
      </c>
      <c r="S182" s="78">
        <f t="shared" ca="1" si="136"/>
        <v>79.83333333333249</v>
      </c>
      <c r="T182" s="55">
        <f t="shared" ca="1" si="127"/>
        <v>8.641806137517527E-3</v>
      </c>
      <c r="U182" s="78">
        <f t="shared" ca="1" si="128"/>
        <v>0.42699840900234987</v>
      </c>
      <c r="V182" s="79">
        <f t="shared" ca="1" si="137"/>
        <v>130862.701849782</v>
      </c>
      <c r="W182" s="79">
        <f t="shared" ca="1" si="119"/>
        <v>1146.005281210397</v>
      </c>
      <c r="X182" s="80">
        <f t="shared" ca="1" si="138"/>
        <v>-8.5399681800469978</v>
      </c>
      <c r="Y182" s="80">
        <f t="shared" ca="1" si="139"/>
        <v>-54.526125770742503</v>
      </c>
      <c r="Z182" s="80">
        <f t="shared" ca="1" si="129"/>
        <v>0</v>
      </c>
      <c r="AA182" s="80">
        <f t="shared" ca="1" si="140"/>
        <v>0</v>
      </c>
      <c r="AB182" s="81">
        <f t="shared" ca="1" si="120"/>
        <v>-1256.7306306599573</v>
      </c>
      <c r="AC182" s="79">
        <f t="shared" ca="1" si="121"/>
        <v>130688.91040638168</v>
      </c>
      <c r="AD182" s="35"/>
      <c r="AE182" s="55">
        <f t="shared" ca="1" si="141"/>
        <v>8.641806137517527E-3</v>
      </c>
      <c r="AF182" s="78">
        <f t="shared" ca="1" si="142"/>
        <v>0.42699840900234987</v>
      </c>
      <c r="AG182" s="35"/>
      <c r="AH182" s="35"/>
      <c r="AR182" s="69">
        <f t="shared" si="130"/>
        <v>15</v>
      </c>
      <c r="AS182" s="70">
        <f t="shared" si="143"/>
        <v>179</v>
      </c>
      <c r="AT182" s="71">
        <f t="shared" ca="1" si="152"/>
        <v>0.23437935892101872</v>
      </c>
      <c r="AU182" s="72">
        <f t="shared" ca="1" si="131"/>
        <v>8.7573102573252903E-3</v>
      </c>
      <c r="AV182" s="73">
        <f t="shared" ca="1" si="132"/>
        <v>1.0087573102573253</v>
      </c>
      <c r="AW182" s="74">
        <f ca="1">PRODUCT(AV$4:AV182)</f>
        <v>4.216581416426024</v>
      </c>
      <c r="BO182" s="70">
        <f t="shared" si="146"/>
        <v>179</v>
      </c>
      <c r="BP182" s="171">
        <f t="shared" ca="1" si="150"/>
        <v>0.1103</v>
      </c>
      <c r="BQ182" s="172">
        <f t="shared" ca="1" si="134"/>
        <v>8.7573102573252903E-3</v>
      </c>
      <c r="BR182" s="172">
        <f t="shared" ca="1" si="149"/>
        <v>0.23715894494635434</v>
      </c>
    </row>
    <row r="183" spans="5:70">
      <c r="E183">
        <f t="shared" si="154"/>
        <v>180</v>
      </c>
      <c r="F183" s="64">
        <f t="shared" si="135"/>
        <v>69.916666666666586</v>
      </c>
      <c r="G183" s="55">
        <f t="shared" si="114"/>
        <v>0</v>
      </c>
      <c r="H183" s="78">
        <f t="shared" si="147"/>
        <v>1</v>
      </c>
      <c r="I183" s="79">
        <f t="shared" ca="1" si="123"/>
        <v>415085.66765975719</v>
      </c>
      <c r="J183" s="79">
        <f t="shared" ca="1" si="115"/>
        <v>3635.033975065508</v>
      </c>
      <c r="K183" s="80">
        <f t="shared" ca="1" si="116"/>
        <v>-20</v>
      </c>
      <c r="L183" s="80">
        <f t="shared" ca="1" si="124"/>
        <v>-345.90472304979767</v>
      </c>
      <c r="M183" s="80">
        <f t="shared" ca="1" si="151"/>
        <v>0</v>
      </c>
      <c r="N183" s="80">
        <f t="shared" ca="1" si="125"/>
        <v>0</v>
      </c>
      <c r="O183" s="81">
        <f t="shared" ca="1" si="117"/>
        <v>-2943.1740356977334</v>
      </c>
      <c r="P183" s="79">
        <f t="shared" ca="1" si="118"/>
        <v>415411.62287607521</v>
      </c>
      <c r="Q183" s="35"/>
      <c r="R183">
        <f t="shared" ca="1" si="126"/>
        <v>300</v>
      </c>
      <c r="S183" s="78">
        <f t="shared" ca="1" si="136"/>
        <v>79.916666666665819</v>
      </c>
      <c r="T183" s="55">
        <f t="shared" ca="1" si="127"/>
        <v>8.641806137517527E-3</v>
      </c>
      <c r="U183" s="78">
        <f t="shared" ca="1" si="128"/>
        <v>0.42330837153072315</v>
      </c>
      <c r="V183" s="79">
        <f t="shared" ca="1" si="137"/>
        <v>129559.52217832633</v>
      </c>
      <c r="W183" s="79">
        <f t="shared" ca="1" si="119"/>
        <v>1134.5929325064205</v>
      </c>
      <c r="X183" s="80">
        <f t="shared" ca="1" si="138"/>
        <v>-8.4661674306144636</v>
      </c>
      <c r="Y183" s="80">
        <f t="shared" ca="1" si="139"/>
        <v>-53.983134240969306</v>
      </c>
      <c r="Z183" s="80">
        <f t="shared" ca="1" si="129"/>
        <v>0</v>
      </c>
      <c r="AA183" s="80">
        <f t="shared" ca="1" si="140"/>
        <v>0</v>
      </c>
      <c r="AB183" s="81">
        <f t="shared" ca="1" si="120"/>
        <v>-1245.8702081827139</v>
      </c>
      <c r="AC183" s="79">
        <f t="shared" ca="1" si="121"/>
        <v>129385.79560097845</v>
      </c>
      <c r="AD183" s="35"/>
      <c r="AE183" s="55">
        <f t="shared" ca="1" si="141"/>
        <v>8.641806137517527E-3</v>
      </c>
      <c r="AF183" s="78">
        <f t="shared" ca="1" si="142"/>
        <v>0.42330837153072315</v>
      </c>
      <c r="AG183" s="35"/>
      <c r="AH183" s="35"/>
      <c r="AR183" s="69">
        <f t="shared" si="130"/>
        <v>15</v>
      </c>
      <c r="AS183" s="70">
        <f t="shared" si="143"/>
        <v>180</v>
      </c>
      <c r="AT183" s="71">
        <f t="shared" ca="1" si="152"/>
        <v>0.23232682615703434</v>
      </c>
      <c r="AU183" s="72">
        <f t="shared" ca="1" si="131"/>
        <v>8.7573102573252903E-3</v>
      </c>
      <c r="AV183" s="73">
        <f t="shared" ca="1" si="132"/>
        <v>1.0087573102573253</v>
      </c>
      <c r="AW183" s="74">
        <f ca="1">PRODUCT(AV$4:AV183)</f>
        <v>4.2535073281149387</v>
      </c>
      <c r="BO183" s="70">
        <f t="shared" si="146"/>
        <v>180</v>
      </c>
      <c r="BP183" s="171">
        <f t="shared" ca="1" si="150"/>
        <v>0.1103</v>
      </c>
      <c r="BQ183" s="172">
        <f t="shared" ca="1" si="134"/>
        <v>8.7573102573252903E-3</v>
      </c>
      <c r="BR183" s="172">
        <f t="shared" ca="1" si="149"/>
        <v>0.23510010042540078</v>
      </c>
    </row>
    <row r="184" spans="5:70">
      <c r="E184">
        <f t="shared" si="154"/>
        <v>181</v>
      </c>
      <c r="F184" s="64">
        <f t="shared" si="135"/>
        <v>69.999999999999915</v>
      </c>
      <c r="G184" s="55">
        <f t="shared" si="114"/>
        <v>0</v>
      </c>
      <c r="H184" s="78">
        <f t="shared" si="147"/>
        <v>1</v>
      </c>
      <c r="I184" s="79">
        <f t="shared" ca="1" si="123"/>
        <v>415411.62287607521</v>
      </c>
      <c r="J184" s="79">
        <f t="shared" ca="1" si="115"/>
        <v>3637.8884660247986</v>
      </c>
      <c r="K184" s="80">
        <f t="shared" ca="1" si="116"/>
        <v>-20</v>
      </c>
      <c r="L184" s="80">
        <f t="shared" ca="1" si="124"/>
        <v>-346.17635239672938</v>
      </c>
      <c r="M184" s="80">
        <f t="shared" ca="1" si="151"/>
        <v>-3115.5871715705639</v>
      </c>
      <c r="N184" s="80">
        <f t="shared" ca="1" si="125"/>
        <v>0</v>
      </c>
      <c r="O184" s="81">
        <f t="shared" ca="1" si="117"/>
        <v>-2943.1740356977334</v>
      </c>
      <c r="P184" s="79">
        <f t="shared" ca="1" si="118"/>
        <v>412624.57378243498</v>
      </c>
      <c r="Q184" s="35"/>
      <c r="R184">
        <f t="shared" ca="1" si="126"/>
        <v>301</v>
      </c>
      <c r="S184" s="78">
        <f t="shared" ca="1" si="136"/>
        <v>79.999999999999147</v>
      </c>
      <c r="T184" s="55">
        <f t="shared" ca="1" si="127"/>
        <v>8.641806137517527E-3</v>
      </c>
      <c r="U184" s="78">
        <f t="shared" ca="1" si="128"/>
        <v>0.41965022264756641</v>
      </c>
      <c r="V184" s="79">
        <f t="shared" ca="1" si="137"/>
        <v>128267.66863844632</v>
      </c>
      <c r="W184" s="79">
        <f t="shared" ca="1" si="119"/>
        <v>1123.2797702506675</v>
      </c>
      <c r="X184" s="80">
        <f t="shared" ca="1" si="138"/>
        <v>-8.3930044529513275</v>
      </c>
      <c r="Y184" s="80">
        <f t="shared" ca="1" si="139"/>
        <v>-53.444861932685974</v>
      </c>
      <c r="Z184" s="80">
        <f t="shared" ca="1" si="129"/>
        <v>-962.00751478834741</v>
      </c>
      <c r="AA184" s="80">
        <f t="shared" ca="1" si="140"/>
        <v>0</v>
      </c>
      <c r="AB184" s="81">
        <f t="shared" ca="1" si="120"/>
        <v>-1235.1036393710904</v>
      </c>
      <c r="AC184" s="79">
        <f t="shared" ca="1" si="121"/>
        <v>127131.9993881519</v>
      </c>
      <c r="AD184" s="35"/>
      <c r="AE184" s="55">
        <f t="shared" ca="1" si="141"/>
        <v>8.641806137517527E-3</v>
      </c>
      <c r="AF184" s="78">
        <f t="shared" ca="1" si="142"/>
        <v>0.41965022264756641</v>
      </c>
      <c r="AG184" s="35"/>
      <c r="AH184" s="35"/>
      <c r="AR184" s="69">
        <f t="shared" si="130"/>
        <v>16</v>
      </c>
      <c r="AS184" s="70">
        <f t="shared" si="143"/>
        <v>181</v>
      </c>
      <c r="AT184" s="71">
        <f t="shared" ca="1" si="152"/>
        <v>0.23029226805927752</v>
      </c>
      <c r="AU184" s="72">
        <f t="shared" ca="1" si="131"/>
        <v>8.7573102573252903E-3</v>
      </c>
      <c r="AV184" s="73">
        <f t="shared" ca="1" si="132"/>
        <v>1.0087573102573253</v>
      </c>
      <c r="AW184" s="74">
        <f ca="1">PRODUCT(AV$4:AV184)</f>
        <v>4.2907566114690479</v>
      </c>
      <c r="BO184" s="70">
        <f t="shared" si="146"/>
        <v>181</v>
      </c>
      <c r="BP184" s="171">
        <f t="shared" ca="1" si="150"/>
        <v>0.1103</v>
      </c>
      <c r="BQ184" s="172">
        <f t="shared" ca="1" si="134"/>
        <v>8.7573102573252903E-3</v>
      </c>
      <c r="BR184" s="172">
        <f t="shared" ca="1" si="149"/>
        <v>0.23305912932162917</v>
      </c>
    </row>
    <row r="185" spans="5:70">
      <c r="E185">
        <f t="shared" si="154"/>
        <v>182</v>
      </c>
      <c r="F185" s="64">
        <f t="shared" si="135"/>
        <v>70.083333333333243</v>
      </c>
      <c r="G185" s="55">
        <f t="shared" si="114"/>
        <v>0</v>
      </c>
      <c r="H185" s="78">
        <f t="shared" si="147"/>
        <v>1</v>
      </c>
      <c r="I185" s="79">
        <f t="shared" ca="1" si="123"/>
        <v>412624.57378243498</v>
      </c>
      <c r="J185" s="79">
        <f t="shared" ca="1" si="115"/>
        <v>3613.4814124093941</v>
      </c>
      <c r="K185" s="80">
        <f t="shared" ca="1" si="116"/>
        <v>-20</v>
      </c>
      <c r="L185" s="80">
        <f t="shared" ca="1" si="124"/>
        <v>-343.85381148536248</v>
      </c>
      <c r="M185" s="80">
        <f t="shared" ca="1" si="151"/>
        <v>0</v>
      </c>
      <c r="N185" s="80">
        <f t="shared" ca="1" si="125"/>
        <v>0</v>
      </c>
      <c r="O185" s="81">
        <f t="shared" ca="1" si="117"/>
        <v>-2943.1740356977334</v>
      </c>
      <c r="P185" s="79">
        <f t="shared" ca="1" si="118"/>
        <v>412931.02734766132</v>
      </c>
      <c r="Q185" s="35"/>
      <c r="R185">
        <f t="shared" ca="1" si="126"/>
        <v>302</v>
      </c>
      <c r="S185" s="78">
        <f t="shared" ca="1" si="136"/>
        <v>80.083333333332476</v>
      </c>
      <c r="T185" s="55">
        <f t="shared" ca="1" si="127"/>
        <v>8.641806137517527E-3</v>
      </c>
      <c r="U185" s="78">
        <f t="shared" ca="1" si="128"/>
        <v>0.4160236867778801</v>
      </c>
      <c r="V185" s="79">
        <f t="shared" ca="1" si="137"/>
        <v>126033.34929556451</v>
      </c>
      <c r="W185" s="79">
        <f t="shared" ca="1" si="119"/>
        <v>1103.7131425511081</v>
      </c>
      <c r="X185" s="80">
        <f t="shared" ca="1" si="138"/>
        <v>-8.3204737355576022</v>
      </c>
      <c r="Y185" s="80">
        <f t="shared" ca="1" si="139"/>
        <v>-52.513895539818549</v>
      </c>
      <c r="Z185" s="80">
        <f t="shared" ca="1" si="129"/>
        <v>0</v>
      </c>
      <c r="AA185" s="80">
        <f t="shared" ca="1" si="140"/>
        <v>0</v>
      </c>
      <c r="AB185" s="81">
        <f t="shared" ca="1" si="120"/>
        <v>-1224.4301131599032</v>
      </c>
      <c r="AC185" s="79">
        <f t="shared" ca="1" si="121"/>
        <v>125851.79795568033</v>
      </c>
      <c r="AD185" s="35"/>
      <c r="AE185" s="55">
        <f t="shared" ca="1" si="141"/>
        <v>8.641806137517527E-3</v>
      </c>
      <c r="AF185" s="78">
        <f t="shared" ca="1" si="142"/>
        <v>0.4160236867778801</v>
      </c>
      <c r="AG185" s="35"/>
      <c r="AH185" s="35"/>
      <c r="AR185" s="69">
        <f t="shared" si="130"/>
        <v>16</v>
      </c>
      <c r="AS185" s="70">
        <f t="shared" si="143"/>
        <v>182</v>
      </c>
      <c r="AT185" s="71">
        <f t="shared" ca="1" si="152"/>
        <v>0.2282755272180193</v>
      </c>
      <c r="AU185" s="72">
        <f t="shared" ca="1" si="131"/>
        <v>8.7573102573252903E-3</v>
      </c>
      <c r="AV185" s="73">
        <f t="shared" ca="1" si="132"/>
        <v>1.0087573102573253</v>
      </c>
      <c r="AW185" s="74">
        <f ca="1">PRODUCT(AV$4:AV185)</f>
        <v>4.3283320983543518</v>
      </c>
      <c r="BO185" s="70">
        <f t="shared" si="146"/>
        <v>182</v>
      </c>
      <c r="BP185" s="171">
        <f t="shared" ca="1" si="150"/>
        <v>0.1103</v>
      </c>
      <c r="BQ185" s="172">
        <f t="shared" ca="1" si="134"/>
        <v>8.7573102573252903E-3</v>
      </c>
      <c r="BR185" s="172">
        <f t="shared" ca="1" si="149"/>
        <v>0.23103587647080129</v>
      </c>
    </row>
    <row r="186" spans="5:70">
      <c r="E186">
        <f t="shared" si="154"/>
        <v>183</v>
      </c>
      <c r="F186" s="64">
        <f t="shared" si="135"/>
        <v>70.166666666666572</v>
      </c>
      <c r="G186" s="55">
        <f t="shared" si="114"/>
        <v>0</v>
      </c>
      <c r="H186" s="78">
        <f t="shared" si="147"/>
        <v>1</v>
      </c>
      <c r="I186" s="79">
        <f t="shared" ca="1" si="123"/>
        <v>412931.02734766132</v>
      </c>
      <c r="J186" s="79">
        <f t="shared" ca="1" si="115"/>
        <v>3616.1651213595446</v>
      </c>
      <c r="K186" s="80">
        <f t="shared" ca="1" si="116"/>
        <v>-20</v>
      </c>
      <c r="L186" s="80">
        <f t="shared" ca="1" si="124"/>
        <v>-344.10918945638446</v>
      </c>
      <c r="M186" s="80">
        <f t="shared" ca="1" si="151"/>
        <v>0</v>
      </c>
      <c r="N186" s="80">
        <f t="shared" ca="1" si="125"/>
        <v>0</v>
      </c>
      <c r="O186" s="81">
        <f t="shared" ca="1" si="117"/>
        <v>-2943.1740356977334</v>
      </c>
      <c r="P186" s="79">
        <f t="shared" ca="1" si="118"/>
        <v>413239.90924386674</v>
      </c>
      <c r="Q186" s="35"/>
      <c r="R186">
        <f t="shared" ca="1" si="126"/>
        <v>303</v>
      </c>
      <c r="S186" s="78">
        <f t="shared" ca="1" si="136"/>
        <v>80.166666666665805</v>
      </c>
      <c r="T186" s="55">
        <f t="shared" ca="1" si="127"/>
        <v>8.641806137517527E-3</v>
      </c>
      <c r="U186" s="78">
        <f t="shared" ca="1" si="128"/>
        <v>0.41242849072813037</v>
      </c>
      <c r="V186" s="79">
        <f t="shared" ca="1" si="137"/>
        <v>124764.21111568932</v>
      </c>
      <c r="W186" s="79">
        <f t="shared" ca="1" si="119"/>
        <v>1092.5989057505242</v>
      </c>
      <c r="X186" s="80">
        <f t="shared" ca="1" si="138"/>
        <v>-8.2485698145626074</v>
      </c>
      <c r="Y186" s="80">
        <f t="shared" ca="1" si="139"/>
        <v>-51.985087964870552</v>
      </c>
      <c r="Z186" s="80">
        <f t="shared" ca="1" si="129"/>
        <v>0</v>
      </c>
      <c r="AA186" s="80">
        <f t="shared" ca="1" si="140"/>
        <v>0</v>
      </c>
      <c r="AB186" s="81">
        <f t="shared" ca="1" si="120"/>
        <v>-1213.8488254930367</v>
      </c>
      <c r="AC186" s="79">
        <f t="shared" ca="1" si="121"/>
        <v>124582.72753816737</v>
      </c>
      <c r="AD186" s="35"/>
      <c r="AE186" s="55">
        <f t="shared" ca="1" si="141"/>
        <v>8.641806137517527E-3</v>
      </c>
      <c r="AF186" s="78">
        <f t="shared" ca="1" si="142"/>
        <v>0.41242849072813037</v>
      </c>
      <c r="AG186" s="35"/>
      <c r="AH186" s="35"/>
      <c r="AR186" s="69">
        <f t="shared" si="130"/>
        <v>16</v>
      </c>
      <c r="AS186" s="70">
        <f t="shared" si="143"/>
        <v>183</v>
      </c>
      <c r="AT186" s="71">
        <f t="shared" ca="1" si="152"/>
        <v>0.22627644760201659</v>
      </c>
      <c r="AU186" s="72">
        <f t="shared" ca="1" si="131"/>
        <v>8.7573102573252903E-3</v>
      </c>
      <c r="AV186" s="73">
        <f t="shared" ca="1" si="132"/>
        <v>1.0087573102573253</v>
      </c>
      <c r="AW186" s="74">
        <f ca="1">PRODUCT(AV$4:AV186)</f>
        <v>4.3662366454363806</v>
      </c>
      <c r="BO186" s="70">
        <f t="shared" si="146"/>
        <v>183</v>
      </c>
      <c r="BP186" s="171">
        <f t="shared" ca="1" si="150"/>
        <v>0.1103</v>
      </c>
      <c r="BQ186" s="172">
        <f t="shared" ca="1" si="134"/>
        <v>8.7573102573252903E-3</v>
      </c>
      <c r="BR186" s="172">
        <f t="shared" ca="1" si="149"/>
        <v>0.22903018805570394</v>
      </c>
    </row>
    <row r="187" spans="5:70">
      <c r="E187">
        <f t="shared" si="154"/>
        <v>184</v>
      </c>
      <c r="F187" s="64">
        <f t="shared" si="135"/>
        <v>70.249999999999901</v>
      </c>
      <c r="G187" s="55">
        <f t="shared" si="114"/>
        <v>0</v>
      </c>
      <c r="H187" s="78">
        <f t="shared" si="147"/>
        <v>1</v>
      </c>
      <c r="I187" s="79">
        <f t="shared" ca="1" si="123"/>
        <v>413239.90924386674</v>
      </c>
      <c r="J187" s="79">
        <f t="shared" ca="1" si="115"/>
        <v>3618.8700959574862</v>
      </c>
      <c r="K187" s="80">
        <f t="shared" ca="1" si="116"/>
        <v>-20</v>
      </c>
      <c r="L187" s="80">
        <f t="shared" ca="1" si="124"/>
        <v>-344.36659103655563</v>
      </c>
      <c r="M187" s="80">
        <f t="shared" ca="1" si="151"/>
        <v>0</v>
      </c>
      <c r="N187" s="80">
        <f t="shared" ca="1" si="125"/>
        <v>0</v>
      </c>
      <c r="O187" s="81">
        <f t="shared" ca="1" si="117"/>
        <v>-2943.1740356977334</v>
      </c>
      <c r="P187" s="79">
        <f t="shared" ca="1" si="118"/>
        <v>413551.23871308996</v>
      </c>
      <c r="Q187" s="35"/>
      <c r="R187">
        <f t="shared" ca="1" si="126"/>
        <v>304</v>
      </c>
      <c r="S187" s="78">
        <f t="shared" ca="1" si="136"/>
        <v>80.249999999999133</v>
      </c>
      <c r="T187" s="55">
        <f t="shared" ca="1" si="127"/>
        <v>8.641806137517527E-3</v>
      </c>
      <c r="U187" s="78">
        <f t="shared" ca="1" si="128"/>
        <v>0.40886436366566892</v>
      </c>
      <c r="V187" s="79">
        <f t="shared" ca="1" si="137"/>
        <v>123506.10775869936</v>
      </c>
      <c r="W187" s="79">
        <f t="shared" ca="1" si="119"/>
        <v>1081.5813043175806</v>
      </c>
      <c r="X187" s="80">
        <f t="shared" ca="1" si="138"/>
        <v>-8.1772872733133788</v>
      </c>
      <c r="Y187" s="80">
        <f t="shared" ca="1" si="139"/>
        <v>-51.460878232791401</v>
      </c>
      <c r="Z187" s="80">
        <f t="shared" ca="1" si="129"/>
        <v>0</v>
      </c>
      <c r="AA187" s="80">
        <f t="shared" ca="1" si="140"/>
        <v>0</v>
      </c>
      <c r="AB187" s="81">
        <f t="shared" ca="1" si="120"/>
        <v>-1203.3589792628725</v>
      </c>
      <c r="AC187" s="79">
        <f t="shared" ca="1" si="121"/>
        <v>123324.69191824798</v>
      </c>
      <c r="AD187" s="35"/>
      <c r="AE187" s="55">
        <f t="shared" ca="1" si="141"/>
        <v>8.641806137517527E-3</v>
      </c>
      <c r="AF187" s="78">
        <f t="shared" ca="1" si="142"/>
        <v>0.40886436366566892</v>
      </c>
      <c r="AG187" s="35"/>
      <c r="AH187" s="35"/>
      <c r="AR187" s="69">
        <f t="shared" si="130"/>
        <v>16</v>
      </c>
      <c r="AS187" s="70">
        <f t="shared" si="143"/>
        <v>184</v>
      </c>
      <c r="AT187" s="71">
        <f t="shared" ca="1" si="152"/>
        <v>0.22429487454644031</v>
      </c>
      <c r="AU187" s="72">
        <f t="shared" ca="1" si="131"/>
        <v>8.7573102573252903E-3</v>
      </c>
      <c r="AV187" s="73">
        <f t="shared" ca="1" si="132"/>
        <v>1.0087573102573253</v>
      </c>
      <c r="AW187" s="74">
        <f ca="1">PRODUCT(AV$4:AV187)</f>
        <v>4.40447313439737</v>
      </c>
      <c r="BO187" s="70">
        <f t="shared" si="146"/>
        <v>184</v>
      </c>
      <c r="BP187" s="171">
        <f t="shared" ca="1" si="150"/>
        <v>0.1103</v>
      </c>
      <c r="BQ187" s="172">
        <f t="shared" ca="1" si="134"/>
        <v>8.7573102573252903E-3</v>
      </c>
      <c r="BR187" s="172">
        <f t="shared" ca="1" si="149"/>
        <v>0.22704191159445508</v>
      </c>
    </row>
    <row r="188" spans="5:70">
      <c r="E188">
        <f t="shared" si="154"/>
        <v>185</v>
      </c>
      <c r="F188" s="64">
        <f t="shared" si="135"/>
        <v>70.333333333333229</v>
      </c>
      <c r="G188" s="55">
        <f t="shared" si="114"/>
        <v>0</v>
      </c>
      <c r="H188" s="78">
        <f t="shared" si="147"/>
        <v>1</v>
      </c>
      <c r="I188" s="79">
        <f t="shared" ca="1" si="123"/>
        <v>413551.23871308996</v>
      </c>
      <c r="J188" s="79">
        <f t="shared" ca="1" si="115"/>
        <v>3621.5965047117224</v>
      </c>
      <c r="K188" s="80">
        <f t="shared" ca="1" si="116"/>
        <v>-20</v>
      </c>
      <c r="L188" s="80">
        <f t="shared" ca="1" si="124"/>
        <v>-344.62603226090835</v>
      </c>
      <c r="M188" s="80">
        <f t="shared" ca="1" si="151"/>
        <v>0</v>
      </c>
      <c r="N188" s="80">
        <f t="shared" ca="1" si="125"/>
        <v>0</v>
      </c>
      <c r="O188" s="81">
        <f t="shared" ca="1" si="117"/>
        <v>-2943.1740356977334</v>
      </c>
      <c r="P188" s="79">
        <f t="shared" ca="1" si="118"/>
        <v>413865.03514984308</v>
      </c>
      <c r="Q188" s="35"/>
      <c r="R188">
        <f t="shared" ca="1" si="126"/>
        <v>305</v>
      </c>
      <c r="S188" s="78">
        <f t="shared" ca="1" si="136"/>
        <v>80.333333333332462</v>
      </c>
      <c r="T188" s="55">
        <f t="shared" ca="1" si="127"/>
        <v>8.641806137517527E-3</v>
      </c>
      <c r="U188" s="78">
        <f t="shared" ca="1" si="128"/>
        <v>0.40533103709833074</v>
      </c>
      <c r="V188" s="79">
        <f t="shared" ca="1" si="137"/>
        <v>122258.9438387214</v>
      </c>
      <c r="W188" s="79">
        <f t="shared" ca="1" si="119"/>
        <v>1070.6595029285916</v>
      </c>
      <c r="X188" s="80">
        <f t="shared" ca="1" si="138"/>
        <v>-8.1066207419666156</v>
      </c>
      <c r="Y188" s="80">
        <f t="shared" ca="1" si="139"/>
        <v>-50.941226599467257</v>
      </c>
      <c r="Z188" s="80">
        <f t="shared" ca="1" si="129"/>
        <v>0</v>
      </c>
      <c r="AA188" s="80">
        <f t="shared" ca="1" si="140"/>
        <v>0</v>
      </c>
      <c r="AB188" s="81">
        <f t="shared" ca="1" si="120"/>
        <v>-1192.9597842502419</v>
      </c>
      <c r="AC188" s="79">
        <f t="shared" ca="1" si="121"/>
        <v>122077.59571005833</v>
      </c>
      <c r="AD188" s="35"/>
      <c r="AE188" s="55">
        <f t="shared" ca="1" si="141"/>
        <v>8.641806137517527E-3</v>
      </c>
      <c r="AF188" s="78">
        <f t="shared" ca="1" si="142"/>
        <v>0.40533103709833074</v>
      </c>
      <c r="AG188" s="35"/>
      <c r="AH188" s="35"/>
      <c r="AR188" s="69">
        <f t="shared" si="130"/>
        <v>16</v>
      </c>
      <c r="AS188" s="70">
        <f t="shared" si="143"/>
        <v>185</v>
      </c>
      <c r="AT188" s="71">
        <f t="shared" ca="1" si="152"/>
        <v>0.22233065474090929</v>
      </c>
      <c r="AU188" s="72">
        <f t="shared" ca="1" si="131"/>
        <v>8.7573102573252903E-3</v>
      </c>
      <c r="AV188" s="73">
        <f t="shared" ca="1" si="132"/>
        <v>1.0087573102573253</v>
      </c>
      <c r="AW188" s="74">
        <f ca="1">PRODUCT(AV$4:AV188)</f>
        <v>4.4430444721553419</v>
      </c>
      <c r="BO188" s="70">
        <f t="shared" si="146"/>
        <v>185</v>
      </c>
      <c r="BP188" s="171">
        <f t="shared" ca="1" si="150"/>
        <v>0.1103</v>
      </c>
      <c r="BQ188" s="172">
        <f t="shared" ca="1" si="134"/>
        <v>8.7573102573252903E-3</v>
      </c>
      <c r="BR188" s="172">
        <f t="shared" ca="1" si="149"/>
        <v>0.22507089592891144</v>
      </c>
    </row>
    <row r="189" spans="5:70">
      <c r="E189">
        <f t="shared" si="154"/>
        <v>186</v>
      </c>
      <c r="F189" s="64">
        <f t="shared" si="135"/>
        <v>70.416666666666558</v>
      </c>
      <c r="G189" s="55">
        <f t="shared" si="114"/>
        <v>0</v>
      </c>
      <c r="H189" s="78">
        <f t="shared" si="147"/>
        <v>1</v>
      </c>
      <c r="I189" s="79">
        <f t="shared" ca="1" si="123"/>
        <v>413865.03514984308</v>
      </c>
      <c r="J189" s="79">
        <f t="shared" ca="1" si="115"/>
        <v>3624.3445174660128</v>
      </c>
      <c r="K189" s="80">
        <f t="shared" ca="1" si="116"/>
        <v>-20</v>
      </c>
      <c r="L189" s="80">
        <f t="shared" ca="1" si="124"/>
        <v>-344.88752929153594</v>
      </c>
      <c r="M189" s="80">
        <f t="shared" ca="1" si="151"/>
        <v>0</v>
      </c>
      <c r="N189" s="80">
        <f t="shared" ca="1" si="125"/>
        <v>0</v>
      </c>
      <c r="O189" s="81">
        <f t="shared" ca="1" si="117"/>
        <v>-2943.1740356977334</v>
      </c>
      <c r="P189" s="79">
        <f t="shared" ca="1" si="118"/>
        <v>414181.31810231984</v>
      </c>
      <c r="Q189" s="35"/>
      <c r="R189">
        <f t="shared" ca="1" si="126"/>
        <v>306</v>
      </c>
      <c r="S189" s="78">
        <f t="shared" ca="1" si="136"/>
        <v>80.41666666666579</v>
      </c>
      <c r="T189" s="55">
        <f t="shared" ca="1" si="127"/>
        <v>8.641806137517527E-3</v>
      </c>
      <c r="U189" s="78">
        <f t="shared" ca="1" si="128"/>
        <v>0.40182824485420804</v>
      </c>
      <c r="V189" s="79">
        <f t="shared" ca="1" si="137"/>
        <v>121022.62479419776</v>
      </c>
      <c r="W189" s="79">
        <f t="shared" ca="1" si="119"/>
        <v>1059.8326734786581</v>
      </c>
      <c r="X189" s="80">
        <f t="shared" ca="1" si="138"/>
        <v>-8.0365648970841601</v>
      </c>
      <c r="Y189" s="80">
        <f t="shared" ca="1" si="139"/>
        <v>-50.426093664249073</v>
      </c>
      <c r="Z189" s="80">
        <f t="shared" ca="1" si="129"/>
        <v>0</v>
      </c>
      <c r="AA189" s="80">
        <f t="shared" ca="1" si="140"/>
        <v>0</v>
      </c>
      <c r="AB189" s="81">
        <f t="shared" ca="1" si="120"/>
        <v>-1182.6504570648965</v>
      </c>
      <c r="AC189" s="79">
        <f t="shared" ca="1" si="121"/>
        <v>120841.34435205018</v>
      </c>
      <c r="AD189" s="35"/>
      <c r="AE189" s="55">
        <f t="shared" ca="1" si="141"/>
        <v>8.641806137517527E-3</v>
      </c>
      <c r="AF189" s="78">
        <f t="shared" ca="1" si="142"/>
        <v>0.40182824485420804</v>
      </c>
      <c r="AG189" s="35"/>
      <c r="AH189" s="35"/>
      <c r="AR189" s="69">
        <f t="shared" si="130"/>
        <v>16</v>
      </c>
      <c r="AS189" s="70">
        <f t="shared" si="143"/>
        <v>186</v>
      </c>
      <c r="AT189" s="71">
        <f t="shared" ca="1" si="152"/>
        <v>0.22038363621762888</v>
      </c>
      <c r="AU189" s="72">
        <f t="shared" ca="1" si="131"/>
        <v>8.7573102573252903E-3</v>
      </c>
      <c r="AV189" s="73">
        <f t="shared" ca="1" si="132"/>
        <v>1.0087573102573253</v>
      </c>
      <c r="AW189" s="74">
        <f ca="1">PRODUCT(AV$4:AV189)</f>
        <v>4.4819535910851007</v>
      </c>
      <c r="BO189" s="70">
        <f t="shared" si="146"/>
        <v>186</v>
      </c>
      <c r="BP189" s="171">
        <f t="shared" ca="1" si="150"/>
        <v>0.1103</v>
      </c>
      <c r="BQ189" s="172">
        <f t="shared" ca="1" si="134"/>
        <v>8.7573102573252903E-3</v>
      </c>
      <c r="BR189" s="172">
        <f t="shared" ca="1" si="149"/>
        <v>0.22311699121317674</v>
      </c>
    </row>
    <row r="190" spans="5:70">
      <c r="E190">
        <f t="shared" si="154"/>
        <v>187</v>
      </c>
      <c r="F190" s="64">
        <f t="shared" si="135"/>
        <v>70.499999999999886</v>
      </c>
      <c r="G190" s="55">
        <f t="shared" si="114"/>
        <v>0</v>
      </c>
      <c r="H190" s="78">
        <f t="shared" si="147"/>
        <v>1</v>
      </c>
      <c r="I190" s="79">
        <f t="shared" ca="1" si="123"/>
        <v>414181.31810231984</v>
      </c>
      <c r="J190" s="79">
        <f t="shared" ca="1" si="115"/>
        <v>3627.1143054099543</v>
      </c>
      <c r="K190" s="80">
        <f t="shared" ca="1" si="116"/>
        <v>-20</v>
      </c>
      <c r="L190" s="80">
        <f t="shared" ca="1" si="124"/>
        <v>-345.15109841859987</v>
      </c>
      <c r="M190" s="80">
        <f t="shared" ca="1" si="151"/>
        <v>0</v>
      </c>
      <c r="N190" s="80">
        <f t="shared" ca="1" si="125"/>
        <v>0</v>
      </c>
      <c r="O190" s="81">
        <f t="shared" ca="1" si="117"/>
        <v>-2943.1740356977334</v>
      </c>
      <c r="P190" s="79">
        <f t="shared" ca="1" si="118"/>
        <v>414500.10727361351</v>
      </c>
      <c r="Q190" s="35"/>
      <c r="R190">
        <f t="shared" ca="1" si="126"/>
        <v>307</v>
      </c>
      <c r="S190" s="78">
        <f t="shared" ca="1" si="136"/>
        <v>80.499999999999119</v>
      </c>
      <c r="T190" s="55">
        <f t="shared" ca="1" si="127"/>
        <v>8.641806137517527E-3</v>
      </c>
      <c r="U190" s="78">
        <f t="shared" ca="1" si="128"/>
        <v>0.39835572306159905</v>
      </c>
      <c r="V190" s="79">
        <f t="shared" ca="1" si="137"/>
        <v>119797.05688076276</v>
      </c>
      <c r="W190" s="79">
        <f t="shared" ca="1" si="119"/>
        <v>1049.099995019285</v>
      </c>
      <c r="X190" s="80">
        <f t="shared" ca="1" si="138"/>
        <v>-7.9671144612319811</v>
      </c>
      <c r="Y190" s="80">
        <f t="shared" ca="1" si="139"/>
        <v>-49.915440366984484</v>
      </c>
      <c r="Z190" s="80">
        <f t="shared" ca="1" si="129"/>
        <v>0</v>
      </c>
      <c r="AA190" s="80">
        <f t="shared" ca="1" si="140"/>
        <v>0</v>
      </c>
      <c r="AB190" s="81">
        <f t="shared" ca="1" si="120"/>
        <v>-1172.4302210864951</v>
      </c>
      <c r="AC190" s="79">
        <f t="shared" ca="1" si="121"/>
        <v>119615.84409986732</v>
      </c>
      <c r="AD190" s="35"/>
      <c r="AE190" s="55">
        <f t="shared" ca="1" si="141"/>
        <v>8.641806137517527E-3</v>
      </c>
      <c r="AF190" s="78">
        <f t="shared" ca="1" si="142"/>
        <v>0.39835572306159905</v>
      </c>
      <c r="AG190" s="35"/>
      <c r="AH190" s="35"/>
      <c r="AR190" s="69">
        <f t="shared" si="130"/>
        <v>16</v>
      </c>
      <c r="AS190" s="70">
        <f t="shared" si="143"/>
        <v>187</v>
      </c>
      <c r="AT190" s="71">
        <f t="shared" ca="1" si="152"/>
        <v>0.21845366833963359</v>
      </c>
      <c r="AU190" s="72">
        <f t="shared" ca="1" si="131"/>
        <v>8.7573102573252903E-3</v>
      </c>
      <c r="AV190" s="73">
        <f t="shared" ca="1" si="132"/>
        <v>1.0087573102573253</v>
      </c>
      <c r="AW190" s="74">
        <f ca="1">PRODUCT(AV$4:AV190)</f>
        <v>4.5212034492411659</v>
      </c>
      <c r="BO190" s="70">
        <f t="shared" si="146"/>
        <v>187</v>
      </c>
      <c r="BP190" s="171">
        <f t="shared" ca="1" si="150"/>
        <v>0.1103</v>
      </c>
      <c r="BQ190" s="172">
        <f t="shared" ca="1" si="134"/>
        <v>8.7573102573252903E-3</v>
      </c>
      <c r="BR190" s="172">
        <f t="shared" ca="1" si="149"/>
        <v>0.22118004890220971</v>
      </c>
    </row>
    <row r="191" spans="5:70">
      <c r="E191">
        <f t="shared" si="154"/>
        <v>188</v>
      </c>
      <c r="F191" s="64">
        <f t="shared" si="135"/>
        <v>70.583333333333215</v>
      </c>
      <c r="G191" s="55">
        <f t="shared" si="114"/>
        <v>0</v>
      </c>
      <c r="H191" s="78">
        <f t="shared" si="147"/>
        <v>1</v>
      </c>
      <c r="I191" s="79">
        <f t="shared" ca="1" si="123"/>
        <v>414500.10727361351</v>
      </c>
      <c r="J191" s="79">
        <f t="shared" ca="1" si="115"/>
        <v>3629.9060410896486</v>
      </c>
      <c r="K191" s="80">
        <f t="shared" ca="1" si="116"/>
        <v>-20</v>
      </c>
      <c r="L191" s="80">
        <f t="shared" ca="1" si="124"/>
        <v>-345.41675606134459</v>
      </c>
      <c r="M191" s="80">
        <f t="shared" ca="1" si="151"/>
        <v>0</v>
      </c>
      <c r="N191" s="80">
        <f t="shared" ca="1" si="125"/>
        <v>0</v>
      </c>
      <c r="O191" s="81">
        <f t="shared" ca="1" si="117"/>
        <v>-2943.1740356977334</v>
      </c>
      <c r="P191" s="79">
        <f t="shared" ca="1" si="118"/>
        <v>414821.42252294405</v>
      </c>
      <c r="Q191" s="35"/>
      <c r="R191">
        <f t="shared" ca="1" si="126"/>
        <v>308</v>
      </c>
      <c r="S191" s="78">
        <f t="shared" ca="1" si="136"/>
        <v>80.583333333332448</v>
      </c>
      <c r="T191" s="55">
        <f t="shared" ca="1" si="127"/>
        <v>9.4522381300610192E-3</v>
      </c>
      <c r="U191" s="78">
        <f t="shared" ca="1" si="128"/>
        <v>0.39459036990674817</v>
      </c>
      <c r="V191" s="79">
        <f t="shared" ca="1" si="137"/>
        <v>118485.20665730712</v>
      </c>
      <c r="W191" s="79">
        <f t="shared" ca="1" si="119"/>
        <v>1037.6117156013424</v>
      </c>
      <c r="X191" s="80">
        <f t="shared" ca="1" si="138"/>
        <v>-7.8918073981349632</v>
      </c>
      <c r="Y191" s="80">
        <f t="shared" ca="1" si="139"/>
        <v>-49.368836107211301</v>
      </c>
      <c r="Z191" s="80">
        <f t="shared" ca="1" si="129"/>
        <v>0</v>
      </c>
      <c r="AA191" s="80">
        <f t="shared" ca="1" si="140"/>
        <v>0</v>
      </c>
      <c r="AB191" s="81">
        <f t="shared" ca="1" si="120"/>
        <v>-1161.3481314459054</v>
      </c>
      <c r="AC191" s="79">
        <f t="shared" ca="1" si="121"/>
        <v>118304.2095979572</v>
      </c>
      <c r="AD191" s="35"/>
      <c r="AE191" s="55">
        <f t="shared" ca="1" si="141"/>
        <v>9.4522381300610192E-3</v>
      </c>
      <c r="AF191" s="78">
        <f t="shared" ca="1" si="142"/>
        <v>0.39459036990674817</v>
      </c>
      <c r="AG191" s="35"/>
      <c r="AH191" s="35"/>
      <c r="AR191" s="69">
        <f t="shared" si="130"/>
        <v>16</v>
      </c>
      <c r="AS191" s="70">
        <f t="shared" si="143"/>
        <v>188</v>
      </c>
      <c r="AT191" s="71">
        <f t="shared" ca="1" si="152"/>
        <v>0.21654060178913259</v>
      </c>
      <c r="AU191" s="72">
        <f t="shared" ca="1" si="131"/>
        <v>8.7573102573252903E-3</v>
      </c>
      <c r="AV191" s="73">
        <f t="shared" ca="1" si="132"/>
        <v>1.0087573102573253</v>
      </c>
      <c r="AW191" s="74">
        <f ca="1">PRODUCT(AV$4:AV191)</f>
        <v>4.5607970305826599</v>
      </c>
      <c r="BO191" s="70">
        <f t="shared" si="146"/>
        <v>188</v>
      </c>
      <c r="BP191" s="171">
        <f t="shared" ca="1" si="150"/>
        <v>0.1103</v>
      </c>
      <c r="BQ191" s="172">
        <f t="shared" ca="1" si="134"/>
        <v>8.7573102573252903E-3</v>
      </c>
      <c r="BR191" s="172">
        <f t="shared" ca="1" si="149"/>
        <v>0.21925992174053102</v>
      </c>
    </row>
    <row r="192" spans="5:70">
      <c r="E192">
        <f t="shared" si="154"/>
        <v>189</v>
      </c>
      <c r="F192" s="64">
        <f t="shared" si="135"/>
        <v>70.666666666666544</v>
      </c>
      <c r="G192" s="55">
        <f t="shared" si="114"/>
        <v>0</v>
      </c>
      <c r="H192" s="78">
        <f t="shared" si="147"/>
        <v>1</v>
      </c>
      <c r="I192" s="79">
        <f t="shared" ca="1" si="123"/>
        <v>414821.42252294405</v>
      </c>
      <c r="J192" s="79">
        <f t="shared" ca="1" si="115"/>
        <v>3632.7198984184461</v>
      </c>
      <c r="K192" s="80">
        <f t="shared" ca="1" si="116"/>
        <v>-20</v>
      </c>
      <c r="L192" s="80">
        <f t="shared" ca="1" si="124"/>
        <v>-345.68451876912007</v>
      </c>
      <c r="M192" s="80">
        <f t="shared" ca="1" si="151"/>
        <v>0</v>
      </c>
      <c r="N192" s="80">
        <f t="shared" ca="1" si="125"/>
        <v>0</v>
      </c>
      <c r="O192" s="81">
        <f t="shared" ca="1" si="117"/>
        <v>-2943.1740356977334</v>
      </c>
      <c r="P192" s="79">
        <f t="shared" ca="1" si="118"/>
        <v>415145.28386689571</v>
      </c>
      <c r="Q192" s="35"/>
      <c r="R192">
        <f t="shared" ca="1" si="126"/>
        <v>309</v>
      </c>
      <c r="S192" s="78">
        <f t="shared" ca="1" si="136"/>
        <v>80.666666666665776</v>
      </c>
      <c r="T192" s="55">
        <f t="shared" ca="1" si="127"/>
        <v>9.4522381300610192E-3</v>
      </c>
      <c r="U192" s="78">
        <f t="shared" ca="1" si="128"/>
        <v>0.39086060776656073</v>
      </c>
      <c r="V192" s="79">
        <f t="shared" ca="1" si="137"/>
        <v>117185.97003704867</v>
      </c>
      <c r="W192" s="79">
        <f t="shared" ca="1" si="119"/>
        <v>1026.2338974200604</v>
      </c>
      <c r="X192" s="80">
        <f t="shared" ca="1" si="138"/>
        <v>-7.8172121553312142</v>
      </c>
      <c r="Y192" s="80">
        <f t="shared" ca="1" si="139"/>
        <v>-48.82748751543695</v>
      </c>
      <c r="Z192" s="80">
        <f t="shared" ca="1" si="129"/>
        <v>0</v>
      </c>
      <c r="AA192" s="80">
        <f t="shared" ca="1" si="140"/>
        <v>0</v>
      </c>
      <c r="AB192" s="81">
        <f t="shared" ca="1" si="120"/>
        <v>-1150.3707923555774</v>
      </c>
      <c r="AC192" s="79">
        <f t="shared" ca="1" si="121"/>
        <v>117005.18844244238</v>
      </c>
      <c r="AD192" s="35"/>
      <c r="AE192" s="55">
        <f t="shared" ca="1" si="141"/>
        <v>9.4522381300610192E-3</v>
      </c>
      <c r="AF192" s="78">
        <f t="shared" ca="1" si="142"/>
        <v>0.39086060776656073</v>
      </c>
      <c r="AG192" s="35"/>
      <c r="AH192" s="35"/>
      <c r="AR192" s="69">
        <f t="shared" si="130"/>
        <v>16</v>
      </c>
      <c r="AS192" s="70">
        <f t="shared" si="143"/>
        <v>189</v>
      </c>
      <c r="AT192" s="71">
        <f t="shared" ca="1" si="152"/>
        <v>0.21464428855595724</v>
      </c>
      <c r="AU192" s="72">
        <f t="shared" ca="1" si="131"/>
        <v>8.7573102573252903E-3</v>
      </c>
      <c r="AV192" s="73">
        <f t="shared" ca="1" si="132"/>
        <v>1.0087573102573253</v>
      </c>
      <c r="AW192" s="74">
        <f ca="1">PRODUCT(AV$4:AV192)</f>
        <v>4.6007373452001605</v>
      </c>
      <c r="BO192" s="70">
        <f t="shared" si="146"/>
        <v>189</v>
      </c>
      <c r="BP192" s="171">
        <f t="shared" ca="1" si="150"/>
        <v>0.1103</v>
      </c>
      <c r="BQ192" s="172">
        <f t="shared" ca="1" si="134"/>
        <v>8.7573102573252903E-3</v>
      </c>
      <c r="BR192" s="172">
        <f t="shared" ca="1" si="149"/>
        <v>0.21735646375102818</v>
      </c>
    </row>
    <row r="193" spans="5:70">
      <c r="E193">
        <f t="shared" si="154"/>
        <v>190</v>
      </c>
      <c r="F193" s="64">
        <f t="shared" si="135"/>
        <v>70.749999999999872</v>
      </c>
      <c r="G193" s="55">
        <f t="shared" si="114"/>
        <v>0</v>
      </c>
      <c r="H193" s="78">
        <f t="shared" si="147"/>
        <v>1</v>
      </c>
      <c r="I193" s="79">
        <f t="shared" ca="1" si="123"/>
        <v>415145.28386689571</v>
      </c>
      <c r="J193" s="79">
        <f t="shared" ca="1" si="115"/>
        <v>3635.5560526877853</v>
      </c>
      <c r="K193" s="80">
        <f t="shared" ca="1" si="116"/>
        <v>-20</v>
      </c>
      <c r="L193" s="80">
        <f t="shared" ca="1" si="124"/>
        <v>-345.95440322241313</v>
      </c>
      <c r="M193" s="80">
        <f t="shared" ca="1" si="151"/>
        <v>0</v>
      </c>
      <c r="N193" s="80">
        <f t="shared" ca="1" si="125"/>
        <v>0</v>
      </c>
      <c r="O193" s="81">
        <f t="shared" ca="1" si="117"/>
        <v>-2943.1740356977334</v>
      </c>
      <c r="P193" s="79">
        <f t="shared" ca="1" si="118"/>
        <v>415471.71148066339</v>
      </c>
      <c r="Q193" s="35"/>
      <c r="R193">
        <f t="shared" ca="1" si="126"/>
        <v>310</v>
      </c>
      <c r="S193" s="78">
        <f t="shared" ca="1" si="136"/>
        <v>80.749999999999105</v>
      </c>
      <c r="T193" s="55">
        <f t="shared" ca="1" si="127"/>
        <v>9.4522381300610192E-3</v>
      </c>
      <c r="U193" s="78">
        <f t="shared" ca="1" si="128"/>
        <v>0.38716610022629083</v>
      </c>
      <c r="V193" s="79">
        <f t="shared" ca="1" si="137"/>
        <v>115899.22753883175</v>
      </c>
      <c r="W193" s="79">
        <f t="shared" ca="1" si="119"/>
        <v>1014.9654941418891</v>
      </c>
      <c r="X193" s="80">
        <f t="shared" ca="1" si="138"/>
        <v>-7.7433220045258171</v>
      </c>
      <c r="Y193" s="80">
        <f t="shared" ca="1" si="139"/>
        <v>-48.291344807846563</v>
      </c>
      <c r="Z193" s="80">
        <f t="shared" ca="1" si="129"/>
        <v>0</v>
      </c>
      <c r="AA193" s="80">
        <f t="shared" ca="1" si="140"/>
        <v>0</v>
      </c>
      <c r="AB193" s="81">
        <f t="shared" ca="1" si="120"/>
        <v>-1139.4972136883655</v>
      </c>
      <c r="AC193" s="79">
        <f t="shared" ca="1" si="121"/>
        <v>115718.66115247291</v>
      </c>
      <c r="AD193" s="35"/>
      <c r="AE193" s="55">
        <f t="shared" ca="1" si="141"/>
        <v>9.4522381300610192E-3</v>
      </c>
      <c r="AF193" s="78">
        <f t="shared" ca="1" si="142"/>
        <v>0.38716610022629083</v>
      </c>
      <c r="AG193" s="35"/>
      <c r="AH193" s="35"/>
      <c r="AR193" s="69">
        <f t="shared" si="130"/>
        <v>16</v>
      </c>
      <c r="AS193" s="70">
        <f t="shared" si="143"/>
        <v>190</v>
      </c>
      <c r="AT193" s="71">
        <f t="shared" ca="1" si="152"/>
        <v>0.21276458192610986</v>
      </c>
      <c r="AU193" s="72">
        <f t="shared" ca="1" si="131"/>
        <v>8.7573102573252903E-3</v>
      </c>
      <c r="AV193" s="73">
        <f t="shared" ca="1" si="132"/>
        <v>1.0087573102573253</v>
      </c>
      <c r="AW193" s="74">
        <f ca="1">PRODUCT(AV$4:AV193)</f>
        <v>4.6410274295445415</v>
      </c>
      <c r="BO193" s="70">
        <f t="shared" si="146"/>
        <v>190</v>
      </c>
      <c r="BP193" s="171">
        <f t="shared" ca="1" si="150"/>
        <v>0.1103</v>
      </c>
      <c r="BQ193" s="172">
        <f t="shared" ca="1" si="134"/>
        <v>8.7573102573252903E-3</v>
      </c>
      <c r="BR193" s="172">
        <f t="shared" ca="1" si="149"/>
        <v>0.21546953022385773</v>
      </c>
    </row>
    <row r="194" spans="5:70">
      <c r="E194">
        <f t="shared" si="154"/>
        <v>191</v>
      </c>
      <c r="F194" s="64">
        <f t="shared" si="135"/>
        <v>70.833333333333201</v>
      </c>
      <c r="G194" s="55">
        <f t="shared" si="114"/>
        <v>0</v>
      </c>
      <c r="H194" s="78">
        <f t="shared" si="147"/>
        <v>1</v>
      </c>
      <c r="I194" s="79">
        <f t="shared" ca="1" si="123"/>
        <v>415471.71148066339</v>
      </c>
      <c r="J194" s="79">
        <f t="shared" ca="1" si="115"/>
        <v>3638.414680578107</v>
      </c>
      <c r="K194" s="80">
        <f t="shared" ca="1" si="116"/>
        <v>-20</v>
      </c>
      <c r="L194" s="80">
        <f t="shared" ca="1" si="124"/>
        <v>-346.22642623388617</v>
      </c>
      <c r="M194" s="80">
        <f t="shared" ca="1" si="151"/>
        <v>0</v>
      </c>
      <c r="N194" s="80">
        <f t="shared" ca="1" si="125"/>
        <v>0</v>
      </c>
      <c r="O194" s="81">
        <f t="shared" ca="1" si="117"/>
        <v>-2943.1740356977334</v>
      </c>
      <c r="P194" s="79">
        <f t="shared" ca="1" si="118"/>
        <v>415800.7256993099</v>
      </c>
      <c r="Q194" s="35"/>
      <c r="R194">
        <f t="shared" ca="1" si="126"/>
        <v>311</v>
      </c>
      <c r="S194" s="78">
        <f t="shared" ca="1" si="136"/>
        <v>80.833333333332433</v>
      </c>
      <c r="T194" s="55">
        <f t="shared" ca="1" si="127"/>
        <v>9.4522381300610192E-3</v>
      </c>
      <c r="U194" s="78">
        <f t="shared" ca="1" si="128"/>
        <v>0.38350651405106484</v>
      </c>
      <c r="V194" s="79">
        <f t="shared" ca="1" si="137"/>
        <v>114624.86081116789</v>
      </c>
      <c r="W194" s="79">
        <f t="shared" ca="1" si="119"/>
        <v>1003.8054693261242</v>
      </c>
      <c r="X194" s="80">
        <f t="shared" ca="1" si="138"/>
        <v>-7.6701302810212972</v>
      </c>
      <c r="Y194" s="80">
        <f t="shared" ca="1" si="139"/>
        <v>-47.760358671319956</v>
      </c>
      <c r="Z194" s="80">
        <f t="shared" ca="1" si="129"/>
        <v>0</v>
      </c>
      <c r="AA194" s="80">
        <f t="shared" ca="1" si="140"/>
        <v>0</v>
      </c>
      <c r="AB194" s="81">
        <f t="shared" ca="1" si="120"/>
        <v>-1128.7264146760419</v>
      </c>
      <c r="AC194" s="79">
        <f t="shared" ca="1" si="121"/>
        <v>114444.50937686562</v>
      </c>
      <c r="AD194" s="35"/>
      <c r="AE194" s="55">
        <f t="shared" ca="1" si="141"/>
        <v>9.4522381300610192E-3</v>
      </c>
      <c r="AF194" s="78">
        <f t="shared" ca="1" si="142"/>
        <v>0.38350651405106484</v>
      </c>
      <c r="AG194" s="35"/>
      <c r="AH194" s="35"/>
      <c r="AR194" s="69">
        <f t="shared" si="130"/>
        <v>16</v>
      </c>
      <c r="AS194" s="70">
        <f t="shared" si="143"/>
        <v>191</v>
      </c>
      <c r="AT194" s="71">
        <f t="shared" ca="1" si="152"/>
        <v>0.21090133647041281</v>
      </c>
      <c r="AU194" s="72">
        <f t="shared" ca="1" si="131"/>
        <v>8.7573102573252903E-3</v>
      </c>
      <c r="AV194" s="73">
        <f t="shared" ca="1" si="132"/>
        <v>1.0087573102573253</v>
      </c>
      <c r="AW194" s="74">
        <f ca="1">PRODUCT(AV$4:AV194)</f>
        <v>4.6816703466578202</v>
      </c>
      <c r="BO194" s="70">
        <f t="shared" si="146"/>
        <v>191</v>
      </c>
      <c r="BP194" s="171">
        <f t="shared" ca="1" si="150"/>
        <v>0.1103</v>
      </c>
      <c r="BQ194" s="172">
        <f t="shared" ca="1" si="134"/>
        <v>8.7573102573252903E-3</v>
      </c>
      <c r="BR194" s="172">
        <f t="shared" ca="1" si="149"/>
        <v>0.21359897770544364</v>
      </c>
    </row>
    <row r="195" spans="5:70">
      <c r="E195">
        <f t="shared" si="154"/>
        <v>192</v>
      </c>
      <c r="F195" s="64">
        <f t="shared" si="135"/>
        <v>70.916666666666529</v>
      </c>
      <c r="G195" s="55">
        <f t="shared" si="114"/>
        <v>0</v>
      </c>
      <c r="H195" s="78">
        <f t="shared" si="147"/>
        <v>1</v>
      </c>
      <c r="I195" s="79">
        <f t="shared" ca="1" si="123"/>
        <v>415800.7256993099</v>
      </c>
      <c r="J195" s="79">
        <f t="shared" ca="1" si="115"/>
        <v>3641.2959601698662</v>
      </c>
      <c r="K195" s="80">
        <f t="shared" ca="1" si="116"/>
        <v>-20</v>
      </c>
      <c r="L195" s="80">
        <f t="shared" ca="1" si="124"/>
        <v>-346.50060474942495</v>
      </c>
      <c r="M195" s="80">
        <f t="shared" ca="1" si="151"/>
        <v>0</v>
      </c>
      <c r="N195" s="80">
        <f t="shared" ca="1" si="125"/>
        <v>0</v>
      </c>
      <c r="O195" s="81">
        <f t="shared" ca="1" si="117"/>
        <v>-2943.1740356977334</v>
      </c>
      <c r="P195" s="79">
        <f t="shared" ca="1" si="118"/>
        <v>416132.34701903263</v>
      </c>
      <c r="Q195" s="35"/>
      <c r="R195">
        <f t="shared" ca="1" si="126"/>
        <v>312</v>
      </c>
      <c r="S195" s="78">
        <f t="shared" ca="1" si="136"/>
        <v>80.916666666665762</v>
      </c>
      <c r="T195" s="55">
        <f t="shared" ca="1" si="127"/>
        <v>9.4522381300610192E-3</v>
      </c>
      <c r="U195" s="78">
        <f t="shared" ca="1" si="128"/>
        <v>0.37988151915582458</v>
      </c>
      <c r="V195" s="79">
        <f t="shared" ca="1" si="137"/>
        <v>113362.75262155749</v>
      </c>
      <c r="W195" s="79">
        <f t="shared" ca="1" si="119"/>
        <v>992.75279633139485</v>
      </c>
      <c r="X195" s="80">
        <f t="shared" ca="1" si="138"/>
        <v>-7.597630383116492</v>
      </c>
      <c r="Y195" s="80">
        <f t="shared" ca="1" si="139"/>
        <v>-47.234480258982288</v>
      </c>
      <c r="Z195" s="80">
        <f t="shared" ca="1" si="129"/>
        <v>0</v>
      </c>
      <c r="AA195" s="80">
        <f t="shared" ca="1" si="140"/>
        <v>0</v>
      </c>
      <c r="AB195" s="81">
        <f t="shared" ca="1" si="120"/>
        <v>-1118.0574238208339</v>
      </c>
      <c r="AC195" s="79">
        <f t="shared" ca="1" si="121"/>
        <v>113182.61588342595</v>
      </c>
      <c r="AD195" s="35"/>
      <c r="AE195" s="55">
        <f t="shared" ca="1" si="141"/>
        <v>9.4522381300610192E-3</v>
      </c>
      <c r="AF195" s="78">
        <f t="shared" ca="1" si="142"/>
        <v>0.37988151915582458</v>
      </c>
      <c r="AG195" s="35"/>
      <c r="AH195" s="35"/>
      <c r="AR195" s="69">
        <f t="shared" si="130"/>
        <v>16</v>
      </c>
      <c r="AS195" s="70">
        <f t="shared" si="143"/>
        <v>192</v>
      </c>
      <c r="AT195" s="71">
        <f t="shared" ca="1" si="152"/>
        <v>0.20905440803325687</v>
      </c>
      <c r="AU195" s="72">
        <f t="shared" ca="1" si="131"/>
        <v>8.7573102573252903E-3</v>
      </c>
      <c r="AV195" s="73">
        <f t="shared" ca="1" si="132"/>
        <v>1.0087573102573253</v>
      </c>
      <c r="AW195" s="74">
        <f ca="1">PRODUCT(AV$4:AV195)</f>
        <v>4.7226691864060228</v>
      </c>
      <c r="BO195" s="70">
        <f t="shared" si="146"/>
        <v>192</v>
      </c>
      <c r="BP195" s="171">
        <f t="shared" ca="1" si="150"/>
        <v>0.1103</v>
      </c>
      <c r="BQ195" s="172">
        <f t="shared" ca="1" si="134"/>
        <v>8.7573102573252903E-3</v>
      </c>
      <c r="BR195" s="172">
        <f t="shared" ca="1" si="149"/>
        <v>0.21174466398757139</v>
      </c>
    </row>
    <row r="196" spans="5:70">
      <c r="E196">
        <f t="shared" si="154"/>
        <v>193</v>
      </c>
      <c r="F196" s="64">
        <f t="shared" si="135"/>
        <v>70.999999999999858</v>
      </c>
      <c r="G196" s="55">
        <f t="shared" ref="G196:G259" si="155">(1-(1-IF(F196&gt;$AJ$90,0,VLOOKUP(ROUND(F196,0),$AJ$4:$AK$90,2,FALSE)))^(1/12))*0</f>
        <v>0</v>
      </c>
      <c r="H196" s="78">
        <f t="shared" si="147"/>
        <v>1</v>
      </c>
      <c r="I196" s="79">
        <f t="shared" ca="1" si="123"/>
        <v>416132.34701903263</v>
      </c>
      <c r="J196" s="79">
        <f t="shared" ref="J196:J259" ca="1" si="156">(I196)*$AU196</f>
        <v>3644.2000709546219</v>
      </c>
      <c r="K196" s="80">
        <f t="shared" ref="K196:K259" ca="1" si="157">IF(I196=0,0,-$C$19)*H196</f>
        <v>-20</v>
      </c>
      <c r="L196" s="80">
        <f t="shared" ca="1" si="124"/>
        <v>-346.77695584919388</v>
      </c>
      <c r="M196" s="80">
        <f t="shared" ca="1" si="151"/>
        <v>-3120.9926026427447</v>
      </c>
      <c r="N196" s="80">
        <f t="shared" ca="1" si="125"/>
        <v>0</v>
      </c>
      <c r="O196" s="81">
        <f t="shared" ref="O196:O259" ca="1" si="158">-MIN(
IF(MOD(E196-1,IF($C$7="Annual",12,1))=0,1,0)
*IF(F196&lt;=$C$6,H196*$C$5*$C$4/IF($C$7="Monthly",12,1),$C$12),I196)</f>
        <v>-2943.1740356977334</v>
      </c>
      <c r="P196" s="79">
        <f t="shared" ref="P196:P259" ca="1" si="159">SUM(I196:O196)</f>
        <v>413345.60349579761</v>
      </c>
      <c r="Q196" s="35"/>
      <c r="R196">
        <f t="shared" ca="1" si="126"/>
        <v>313</v>
      </c>
      <c r="S196" s="78">
        <f t="shared" ca="1" si="136"/>
        <v>80.999999999999091</v>
      </c>
      <c r="T196" s="55">
        <f t="shared" ca="1" si="127"/>
        <v>9.4522381300610192E-3</v>
      </c>
      <c r="U196" s="78">
        <f t="shared" ca="1" si="128"/>
        <v>0.37629078857555437</v>
      </c>
      <c r="V196" s="79">
        <f t="shared" ca="1" si="137"/>
        <v>112112.78684591259</v>
      </c>
      <c r="W196" s="79">
        <f t="shared" ref="W196:W259" ca="1" si="160">(V196)*$AU196</f>
        <v>981.80645822303416</v>
      </c>
      <c r="X196" s="80">
        <f t="shared" ca="1" si="138"/>
        <v>-7.5258157715110876</v>
      </c>
      <c r="Y196" s="80">
        <f t="shared" ca="1" si="139"/>
        <v>-46.713661185796916</v>
      </c>
      <c r="Z196" s="80">
        <f t="shared" ca="1" si="129"/>
        <v>-840.84590134434438</v>
      </c>
      <c r="AA196" s="80">
        <f t="shared" ca="1" si="140"/>
        <v>0</v>
      </c>
      <c r="AB196" s="81">
        <f t="shared" ref="AB196:AB259" ca="1" si="161">-MIN(IF(MOD(R196,IF($C$7="Annual",12,1))=0,1,0)*$C$39*U196/IF($C$7="Monthly",12,1),V196)</f>
        <v>-1107.4892788077971</v>
      </c>
      <c r="AC196" s="79">
        <f t="shared" ref="AC196:AC259" ca="1" si="162">SUM(V196:AB196)</f>
        <v>111092.01864702615</v>
      </c>
      <c r="AD196" s="35"/>
      <c r="AE196" s="55">
        <f t="shared" ca="1" si="141"/>
        <v>9.4522381300610192E-3</v>
      </c>
      <c r="AF196" s="78">
        <f t="shared" ca="1" si="142"/>
        <v>0.37629078857555437</v>
      </c>
      <c r="AG196" s="35"/>
      <c r="AH196" s="35"/>
      <c r="AR196" s="69">
        <f t="shared" si="130"/>
        <v>17</v>
      </c>
      <c r="AS196" s="70">
        <f t="shared" si="143"/>
        <v>193</v>
      </c>
      <c r="AT196" s="71">
        <f t="shared" ca="1" si="152"/>
        <v>0.20722365372144816</v>
      </c>
      <c r="AU196" s="72">
        <f t="shared" ca="1" si="131"/>
        <v>8.7573102573252903E-3</v>
      </c>
      <c r="AV196" s="73">
        <f t="shared" ca="1" si="132"/>
        <v>1.0087573102573253</v>
      </c>
      <c r="AW196" s="74">
        <f ca="1">PRODUCT(AV$4:AV196)</f>
        <v>4.7640270657140906</v>
      </c>
      <c r="BO196" s="70">
        <f t="shared" si="146"/>
        <v>193</v>
      </c>
      <c r="BP196" s="171">
        <f t="shared" ca="1" si="150"/>
        <v>0.1103</v>
      </c>
      <c r="BQ196" s="172">
        <f t="shared" ca="1" si="134"/>
        <v>8.7573102573252903E-3</v>
      </c>
      <c r="BR196" s="172">
        <f t="shared" ca="1" si="149"/>
        <v>0.20990644809657652</v>
      </c>
    </row>
    <row r="197" spans="5:70">
      <c r="E197">
        <f t="shared" si="154"/>
        <v>194</v>
      </c>
      <c r="F197" s="64">
        <f t="shared" si="135"/>
        <v>71.083333333333186</v>
      </c>
      <c r="G197" s="55">
        <f t="shared" si="155"/>
        <v>0</v>
      </c>
      <c r="H197" s="78">
        <f t="shared" si="147"/>
        <v>1</v>
      </c>
      <c r="I197" s="79">
        <f t="shared" ref="I197:I260" ca="1" si="163">MAX(P196,0)*(1-G197)</f>
        <v>413345.60349579761</v>
      </c>
      <c r="J197" s="79">
        <f t="shared" ca="1" si="156"/>
        <v>3619.7956933140608</v>
      </c>
      <c r="K197" s="80">
        <f t="shared" ca="1" si="157"/>
        <v>-20</v>
      </c>
      <c r="L197" s="80">
        <f t="shared" ref="L197:L260" ca="1" si="164">IF(OR(I196+O196=0,K196=0),0,-I197*($C$16/12))</f>
        <v>-344.45466957983137</v>
      </c>
      <c r="M197" s="80">
        <f t="shared" ca="1" si="151"/>
        <v>0</v>
      </c>
      <c r="N197" s="80">
        <f t="shared" ref="N197:N260" ca="1" si="165">IF(OR(I196+O196=0,K196=0),0,-I197*($C$18*(1+$C$20))/12)</f>
        <v>0</v>
      </c>
      <c r="O197" s="81">
        <f t="shared" ca="1" si="158"/>
        <v>-2943.1740356977334</v>
      </c>
      <c r="P197" s="79">
        <f t="shared" ca="1" si="159"/>
        <v>413657.77048383415</v>
      </c>
      <c r="Q197" s="35"/>
      <c r="R197">
        <f t="shared" ref="R197:R260" ca="1" si="166">R196+1</f>
        <v>314</v>
      </c>
      <c r="S197" s="78">
        <f t="shared" ca="1" si="136"/>
        <v>81.083333333332419</v>
      </c>
      <c r="T197" s="55">
        <f t="shared" ref="T197:T260" ca="1" si="167">(1-(1-IF(S197&gt;$AJ$90,0,VLOOKUP(ROUND(S197,0),$AJ$4:$AK$90,2,FALSE)))^(1/12))
*IF(S198-S$4&lt;SUBSTITUTE($C$8, "years", "", 1)/1,0,1)</f>
        <v>9.4522381300610192E-3</v>
      </c>
      <c r="U197" s="78">
        <f t="shared" ref="U197:U260" ca="1" si="168">IF(S198-S$4&lt;SUBSTITUTE($C$8, "years", "", 1)/1,U196,AF196)*
(1-T197)</f>
        <v>0.3727339984357898</v>
      </c>
      <c r="V197" s="79">
        <f t="shared" ca="1" si="137"/>
        <v>110041.95043242528</v>
      </c>
      <c r="W197" s="79">
        <f t="shared" ca="1" si="160"/>
        <v>963.67150125795911</v>
      </c>
      <c r="X197" s="80">
        <f t="shared" ca="1" si="138"/>
        <v>-7.4546799687157961</v>
      </c>
      <c r="Y197" s="80">
        <f t="shared" ca="1" si="139"/>
        <v>-45.850812680177199</v>
      </c>
      <c r="Z197" s="80">
        <f t="shared" ref="Z197:Z260" ca="1" si="169">-IF(MOD(R197-1,12)=0,1,0)*V197*($C$17)</f>
        <v>0</v>
      </c>
      <c r="AA197" s="80">
        <f t="shared" ca="1" si="140"/>
        <v>0</v>
      </c>
      <c r="AB197" s="81">
        <f t="shared" ca="1" si="161"/>
        <v>-1097.0210264180162</v>
      </c>
      <c r="AC197" s="79">
        <f t="shared" ca="1" si="162"/>
        <v>109855.29541461634</v>
      </c>
      <c r="AD197" s="35"/>
      <c r="AE197" s="55">
        <f t="shared" ca="1" si="141"/>
        <v>9.4522381300610192E-3</v>
      </c>
      <c r="AF197" s="78">
        <f t="shared" ca="1" si="142"/>
        <v>0.3727339984357898</v>
      </c>
      <c r="AG197" s="35"/>
      <c r="AH197" s="35"/>
      <c r="AR197" s="69">
        <f t="shared" ref="AR197:AR260" si="170">ROUNDDOWN((AS197-1)/12,0)+1</f>
        <v>17</v>
      </c>
      <c r="AS197" s="70">
        <f t="shared" si="143"/>
        <v>194</v>
      </c>
      <c r="AT197" s="71">
        <f t="shared" ca="1" si="152"/>
        <v>0.2054089318931529</v>
      </c>
      <c r="AU197" s="72">
        <f t="shared" ref="AU197:AU260" ca="1" si="171">IF($AU$2="Yes",BQ197,((1+$AH$21)^(1/12))-1)</f>
        <v>8.7573102573252903E-3</v>
      </c>
      <c r="AV197" s="73">
        <f t="shared" ref="AV197:AV260" ca="1" si="172">(1+AU197)</f>
        <v>1.0087573102573253</v>
      </c>
      <c r="AW197" s="74">
        <f ca="1">PRODUCT(AV$4:AV197)</f>
        <v>4.8057471288028442</v>
      </c>
      <c r="BO197" s="70">
        <f t="shared" si="146"/>
        <v>194</v>
      </c>
      <c r="BP197" s="171">
        <f t="shared" ca="1" si="150"/>
        <v>0.1103</v>
      </c>
      <c r="BQ197" s="172">
        <f t="shared" ref="BQ197:BQ260" ca="1" si="173">(1+BP197)^(1/12)-1</f>
        <v>8.7573102573252903E-3</v>
      </c>
      <c r="BR197" s="172">
        <f t="shared" ca="1" si="149"/>
        <v>0.20808419028262723</v>
      </c>
    </row>
    <row r="198" spans="5:70">
      <c r="E198">
        <f t="shared" si="154"/>
        <v>195</v>
      </c>
      <c r="F198" s="64">
        <f t="shared" ref="F198:F261" si="174">(E198-E197)/12+F197</f>
        <v>71.166666666666515</v>
      </c>
      <c r="G198" s="55">
        <f t="shared" si="155"/>
        <v>0</v>
      </c>
      <c r="H198" s="78">
        <f t="shared" si="147"/>
        <v>1</v>
      </c>
      <c r="I198" s="79">
        <f t="shared" ca="1" si="163"/>
        <v>413657.77048383415</v>
      </c>
      <c r="J198" s="79">
        <f t="shared" ca="1" si="156"/>
        <v>3622.5294364803913</v>
      </c>
      <c r="K198" s="80">
        <f t="shared" ca="1" si="157"/>
        <v>-20</v>
      </c>
      <c r="L198" s="80">
        <f t="shared" ca="1" si="164"/>
        <v>-344.71480873652848</v>
      </c>
      <c r="M198" s="80">
        <f t="shared" ca="1" si="151"/>
        <v>0</v>
      </c>
      <c r="N198" s="80">
        <f t="shared" ca="1" si="165"/>
        <v>0</v>
      </c>
      <c r="O198" s="81">
        <f t="shared" ca="1" si="158"/>
        <v>-2943.1740356977334</v>
      </c>
      <c r="P198" s="79">
        <f t="shared" ca="1" si="159"/>
        <v>413972.41107588029</v>
      </c>
      <c r="Q198" s="35"/>
      <c r="R198">
        <f t="shared" ca="1" si="166"/>
        <v>315</v>
      </c>
      <c r="S198" s="78">
        <f t="shared" ref="S198:S261" ca="1" si="175">(R198-R197)/12+S197</f>
        <v>81.166666666665748</v>
      </c>
      <c r="T198" s="55">
        <f t="shared" ca="1" si="167"/>
        <v>9.4522381300610192E-3</v>
      </c>
      <c r="U198" s="78">
        <f t="shared" ca="1" si="168"/>
        <v>0.36921082792340493</v>
      </c>
      <c r="V198" s="79">
        <f t="shared" ref="V198:V261" ca="1" si="176">MAX(AC197,0)*(1-AE198)</f>
        <v>108816.91700250919</v>
      </c>
      <c r="W198" s="79">
        <f t="shared" ca="1" si="160"/>
        <v>952.94350343658846</v>
      </c>
      <c r="X198" s="80">
        <f t="shared" ref="X198:X261" ca="1" si="177">IF(V198=0,0,-$C$19)*U198</f>
        <v>-7.3842165584680988</v>
      </c>
      <c r="Y198" s="80">
        <f t="shared" ref="Y198:Y261" ca="1" si="178">IF(OR(V197+AB197=0,X197=0),0,-V198*($D$16/12))</f>
        <v>-45.340382084378831</v>
      </c>
      <c r="Z198" s="80">
        <f t="shared" ca="1" si="169"/>
        <v>0</v>
      </c>
      <c r="AA198" s="80">
        <f t="shared" ref="AA198:AA261" ca="1" si="179">IF(OR(V197+AB197=0,X197=0),0,-V198*($C$18*(1+$C$20))/12)</f>
        <v>0</v>
      </c>
      <c r="AB198" s="81">
        <f t="shared" ca="1" si="161"/>
        <v>-1086.6517224426291</v>
      </c>
      <c r="AC198" s="79">
        <f t="shared" ca="1" si="162"/>
        <v>108630.4841848603</v>
      </c>
      <c r="AD198" s="35"/>
      <c r="AE198" s="55">
        <f t="shared" ref="AE198:AE261" ca="1" si="180">(1-(1-IF(S198&gt;$AJ$90,0,VLOOKUP(ROUND(S198,0),$AJ$4:$AK$90,2,FALSE)))^(1/12))</f>
        <v>9.4522381300610192E-3</v>
      </c>
      <c r="AF198" s="78">
        <f t="shared" ref="AF198:AF261" ca="1" si="181">AF197*(1-AE198)</f>
        <v>0.36921082792340493</v>
      </c>
      <c r="AG198" s="35"/>
      <c r="AH198" s="35"/>
      <c r="AR198" s="69">
        <f t="shared" si="170"/>
        <v>17</v>
      </c>
      <c r="AS198" s="70">
        <f t="shared" ref="AS198:AS261" si="182">AS197+1</f>
        <v>195</v>
      </c>
      <c r="AT198" s="71">
        <f t="shared" ca="1" si="152"/>
        <v>0.20361010214693875</v>
      </c>
      <c r="AU198" s="72">
        <f t="shared" ca="1" si="171"/>
        <v>8.7573102573252903E-3</v>
      </c>
      <c r="AV198" s="73">
        <f t="shared" ca="1" si="172"/>
        <v>1.0087573102573253</v>
      </c>
      <c r="AW198" s="74">
        <f ca="1">PRODUCT(AV$4:AV198)</f>
        <v>4.8478325474280206</v>
      </c>
      <c r="BO198" s="70">
        <f t="shared" ref="BO198:BO261" si="183">BO197+1</f>
        <v>195</v>
      </c>
      <c r="BP198" s="171">
        <f t="shared" ca="1" si="150"/>
        <v>0.1103</v>
      </c>
      <c r="BQ198" s="172">
        <f t="shared" ca="1" si="173"/>
        <v>8.7573102573252903E-3</v>
      </c>
      <c r="BR198" s="172">
        <f t="shared" ca="1" si="149"/>
        <v>0.20627775200909992</v>
      </c>
    </row>
    <row r="199" spans="5:70">
      <c r="E199">
        <f t="shared" si="154"/>
        <v>196</v>
      </c>
      <c r="F199" s="64">
        <f t="shared" si="174"/>
        <v>71.249999999999844</v>
      </c>
      <c r="G199" s="55">
        <f t="shared" si="155"/>
        <v>0</v>
      </c>
      <c r="H199" s="78">
        <f t="shared" ref="H199:H262" si="184">H198*(1-G199)</f>
        <v>1</v>
      </c>
      <c r="I199" s="79">
        <f t="shared" ca="1" si="163"/>
        <v>413972.41107588029</v>
      </c>
      <c r="J199" s="79">
        <f t="shared" ca="1" si="156"/>
        <v>3625.2848417644882</v>
      </c>
      <c r="K199" s="80">
        <f t="shared" ca="1" si="157"/>
        <v>-20</v>
      </c>
      <c r="L199" s="80">
        <f t="shared" ca="1" si="164"/>
        <v>-344.97700922990026</v>
      </c>
      <c r="M199" s="80">
        <f t="shared" ca="1" si="151"/>
        <v>0</v>
      </c>
      <c r="N199" s="80">
        <f t="shared" ca="1" si="165"/>
        <v>0</v>
      </c>
      <c r="O199" s="81">
        <f t="shared" ca="1" si="158"/>
        <v>-2943.1740356977334</v>
      </c>
      <c r="P199" s="79">
        <f t="shared" ca="1" si="159"/>
        <v>414289.54487271718</v>
      </c>
      <c r="Q199" s="35"/>
      <c r="R199">
        <f t="shared" ca="1" si="166"/>
        <v>316</v>
      </c>
      <c r="S199" s="78">
        <f t="shared" ca="1" si="175"/>
        <v>81.249999999999076</v>
      </c>
      <c r="T199" s="55">
        <f t="shared" ca="1" si="167"/>
        <v>9.4522381300610192E-3</v>
      </c>
      <c r="U199" s="78">
        <f t="shared" ca="1" si="168"/>
        <v>0.36572095925767595</v>
      </c>
      <c r="V199" s="79">
        <f t="shared" ca="1" si="176"/>
        <v>107603.68298016117</v>
      </c>
      <c r="W199" s="79">
        <f t="shared" ca="1" si="160"/>
        <v>942.31883668814419</v>
      </c>
      <c r="X199" s="80">
        <f t="shared" ca="1" si="177"/>
        <v>-7.3144191851535192</v>
      </c>
      <c r="Y199" s="80">
        <f t="shared" ca="1" si="178"/>
        <v>-44.83486790840049</v>
      </c>
      <c r="Z199" s="80">
        <f t="shared" ca="1" si="169"/>
        <v>0</v>
      </c>
      <c r="AA199" s="80">
        <f t="shared" ca="1" si="179"/>
        <v>0</v>
      </c>
      <c r="AB199" s="81">
        <f t="shared" ca="1" si="161"/>
        <v>-1076.3804315976604</v>
      </c>
      <c r="AC199" s="79">
        <f t="shared" ca="1" si="162"/>
        <v>107417.4720981581</v>
      </c>
      <c r="AD199" s="35"/>
      <c r="AE199" s="55">
        <f t="shared" ca="1" si="180"/>
        <v>9.4522381300610192E-3</v>
      </c>
      <c r="AF199" s="78">
        <f t="shared" ca="1" si="181"/>
        <v>0.36572095925767595</v>
      </c>
      <c r="AG199" s="35"/>
      <c r="AH199" s="35"/>
      <c r="AR199" s="69">
        <f t="shared" si="170"/>
        <v>17</v>
      </c>
      <c r="AS199" s="70">
        <f t="shared" si="182"/>
        <v>196</v>
      </c>
      <c r="AT199" s="71">
        <f t="shared" ca="1" si="152"/>
        <v>0.20182702531091232</v>
      </c>
      <c r="AU199" s="72">
        <f t="shared" ca="1" si="171"/>
        <v>8.7573102573252903E-3</v>
      </c>
      <c r="AV199" s="73">
        <f t="shared" ca="1" si="172"/>
        <v>1.0087573102573253</v>
      </c>
      <c r="AW199" s="74">
        <f ca="1">PRODUCT(AV$4:AV199)</f>
        <v>4.890286521121407</v>
      </c>
      <c r="BO199" s="70">
        <f t="shared" si="183"/>
        <v>196</v>
      </c>
      <c r="BP199" s="171">
        <f t="shared" ca="1" si="150"/>
        <v>0.1103</v>
      </c>
      <c r="BQ199" s="172">
        <f t="shared" ca="1" si="173"/>
        <v>8.7573102573252903E-3</v>
      </c>
      <c r="BR199" s="172">
        <f t="shared" ref="BR199:BR262" ca="1" si="185">BR198/(1+BQ199)</f>
        <v>0.204486995942047</v>
      </c>
    </row>
    <row r="200" spans="5:70">
      <c r="E200">
        <f t="shared" si="154"/>
        <v>197</v>
      </c>
      <c r="F200" s="64">
        <f t="shared" si="174"/>
        <v>71.333333333333172</v>
      </c>
      <c r="G200" s="55">
        <f t="shared" si="155"/>
        <v>0</v>
      </c>
      <c r="H200" s="78">
        <f t="shared" si="184"/>
        <v>1</v>
      </c>
      <c r="I200" s="79">
        <f t="shared" ca="1" si="163"/>
        <v>414289.54487271718</v>
      </c>
      <c r="J200" s="79">
        <f t="shared" ca="1" si="156"/>
        <v>3628.0620808164722</v>
      </c>
      <c r="K200" s="80">
        <f t="shared" ca="1" si="157"/>
        <v>-20</v>
      </c>
      <c r="L200" s="80">
        <f t="shared" ca="1" si="164"/>
        <v>-345.24128739393097</v>
      </c>
      <c r="M200" s="80">
        <f t="shared" ca="1" si="151"/>
        <v>0</v>
      </c>
      <c r="N200" s="80">
        <f t="shared" ca="1" si="165"/>
        <v>0</v>
      </c>
      <c r="O200" s="81">
        <f t="shared" ca="1" si="158"/>
        <v>-2943.1740356977334</v>
      </c>
      <c r="P200" s="79">
        <f t="shared" ca="1" si="159"/>
        <v>414609.19163044204</v>
      </c>
      <c r="Q200" s="35"/>
      <c r="R200">
        <f t="shared" ca="1" si="166"/>
        <v>317</v>
      </c>
      <c r="S200" s="78">
        <f t="shared" ca="1" si="175"/>
        <v>81.333333333332405</v>
      </c>
      <c r="T200" s="55">
        <f t="shared" ca="1" si="167"/>
        <v>9.4522381300610192E-3</v>
      </c>
      <c r="U200" s="78">
        <f t="shared" ca="1" si="168"/>
        <v>0.36226407766161806</v>
      </c>
      <c r="V200" s="79">
        <f t="shared" ca="1" si="176"/>
        <v>106402.13657255712</v>
      </c>
      <c r="W200" s="79">
        <f t="shared" ca="1" si="160"/>
        <v>931.79652200818089</v>
      </c>
      <c r="X200" s="80">
        <f t="shared" ca="1" si="177"/>
        <v>-7.2452815532323616</v>
      </c>
      <c r="Y200" s="80">
        <f t="shared" ca="1" si="178"/>
        <v>-44.334223571898804</v>
      </c>
      <c r="Z200" s="80">
        <f t="shared" ca="1" si="169"/>
        <v>0</v>
      </c>
      <c r="AA200" s="80">
        <f t="shared" ca="1" si="179"/>
        <v>0</v>
      </c>
      <c r="AB200" s="81">
        <f t="shared" ca="1" si="161"/>
        <v>-1066.2062274396615</v>
      </c>
      <c r="AC200" s="79">
        <f t="shared" ca="1" si="162"/>
        <v>106216.14736200051</v>
      </c>
      <c r="AD200" s="35"/>
      <c r="AE200" s="55">
        <f t="shared" ca="1" si="180"/>
        <v>9.4522381300610192E-3</v>
      </c>
      <c r="AF200" s="78">
        <f t="shared" ca="1" si="181"/>
        <v>0.36226407766161806</v>
      </c>
      <c r="AG200" s="35"/>
      <c r="AH200" s="35"/>
      <c r="AR200" s="69">
        <f t="shared" si="170"/>
        <v>17</v>
      </c>
      <c r="AS200" s="70">
        <f t="shared" si="182"/>
        <v>197</v>
      </c>
      <c r="AT200" s="71">
        <f t="shared" ca="1" si="152"/>
        <v>0.20005956343195161</v>
      </c>
      <c r="AU200" s="72">
        <f t="shared" ca="1" si="171"/>
        <v>8.7573102573252903E-3</v>
      </c>
      <c r="AV200" s="73">
        <f t="shared" ca="1" si="172"/>
        <v>1.0087573102573253</v>
      </c>
      <c r="AW200" s="74">
        <f ca="1">PRODUCT(AV$4:AV200)</f>
        <v>4.9331122774340832</v>
      </c>
      <c r="BO200" s="70">
        <f t="shared" si="183"/>
        <v>197</v>
      </c>
      <c r="BP200" s="171">
        <f t="shared" ref="BP200:BP263" ca="1" si="186">VLOOKUP(BO200,$BT$4:$BX$13,5,TRUE)/100</f>
        <v>0.1103</v>
      </c>
      <c r="BQ200" s="172">
        <f t="shared" ca="1" si="173"/>
        <v>8.7573102573252903E-3</v>
      </c>
      <c r="BR200" s="172">
        <f t="shared" ca="1" si="185"/>
        <v>0.20271178593975606</v>
      </c>
    </row>
    <row r="201" spans="5:70">
      <c r="E201">
        <f t="shared" si="154"/>
        <v>198</v>
      </c>
      <c r="F201" s="64">
        <f t="shared" si="174"/>
        <v>71.416666666666501</v>
      </c>
      <c r="G201" s="55">
        <f t="shared" si="155"/>
        <v>0</v>
      </c>
      <c r="H201" s="78">
        <f t="shared" si="184"/>
        <v>1</v>
      </c>
      <c r="I201" s="79">
        <f t="shared" ca="1" si="163"/>
        <v>414609.19163044204</v>
      </c>
      <c r="J201" s="79">
        <f t="shared" ca="1" si="156"/>
        <v>3630.8613266466168</v>
      </c>
      <c r="K201" s="80">
        <f t="shared" ca="1" si="157"/>
        <v>-20</v>
      </c>
      <c r="L201" s="80">
        <f t="shared" ca="1" si="164"/>
        <v>-345.50765969203508</v>
      </c>
      <c r="M201" s="80">
        <f t="shared" ca="1" si="151"/>
        <v>0</v>
      </c>
      <c r="N201" s="80">
        <f t="shared" ca="1" si="165"/>
        <v>0</v>
      </c>
      <c r="O201" s="81">
        <f t="shared" ca="1" si="158"/>
        <v>-2943.1740356977334</v>
      </c>
      <c r="P201" s="79">
        <f t="shared" ca="1" si="159"/>
        <v>414931.37126169895</v>
      </c>
      <c r="Q201" s="35"/>
      <c r="R201">
        <f t="shared" ca="1" si="166"/>
        <v>318</v>
      </c>
      <c r="S201" s="78">
        <f t="shared" ca="1" si="175"/>
        <v>81.416666666665733</v>
      </c>
      <c r="T201" s="55">
        <f t="shared" ca="1" si="167"/>
        <v>9.4522381300610192E-3</v>
      </c>
      <c r="U201" s="78">
        <f t="shared" ca="1" si="168"/>
        <v>0.35883987133359352</v>
      </c>
      <c r="V201" s="79">
        <f t="shared" ca="1" si="176"/>
        <v>105212.16704387723</v>
      </c>
      <c r="W201" s="79">
        <f t="shared" ca="1" si="160"/>
        <v>921.37558964876791</v>
      </c>
      <c r="X201" s="80">
        <f t="shared" ca="1" si="177"/>
        <v>-7.1767974266718699</v>
      </c>
      <c r="Y201" s="80">
        <f t="shared" ca="1" si="178"/>
        <v>-43.838402934948846</v>
      </c>
      <c r="Z201" s="80">
        <f t="shared" ca="1" si="169"/>
        <v>0</v>
      </c>
      <c r="AA201" s="80">
        <f t="shared" ca="1" si="179"/>
        <v>0</v>
      </c>
      <c r="AB201" s="81">
        <f t="shared" ca="1" si="161"/>
        <v>-1056.1281922821479</v>
      </c>
      <c r="AC201" s="79">
        <f t="shared" ca="1" si="162"/>
        <v>105026.39924088222</v>
      </c>
      <c r="AD201" s="35"/>
      <c r="AE201" s="55">
        <f t="shared" ca="1" si="180"/>
        <v>9.4522381300610192E-3</v>
      </c>
      <c r="AF201" s="78">
        <f t="shared" ca="1" si="181"/>
        <v>0.35883987133359352</v>
      </c>
      <c r="AG201" s="35"/>
      <c r="AH201" s="35"/>
      <c r="AR201" s="69">
        <f t="shared" si="170"/>
        <v>17</v>
      </c>
      <c r="AS201" s="70">
        <f t="shared" si="182"/>
        <v>198</v>
      </c>
      <c r="AT201" s="71">
        <f t="shared" ca="1" si="152"/>
        <v>0.19830757976503297</v>
      </c>
      <c r="AU201" s="72">
        <f t="shared" ca="1" si="171"/>
        <v>8.7573102573252903E-3</v>
      </c>
      <c r="AV201" s="73">
        <f t="shared" ca="1" si="172"/>
        <v>1.0087573102573253</v>
      </c>
      <c r="AW201" s="74">
        <f ca="1">PRODUCT(AV$4:AV201)</f>
        <v>4.9763130721817941</v>
      </c>
      <c r="BO201" s="70">
        <f t="shared" si="183"/>
        <v>198</v>
      </c>
      <c r="BP201" s="171">
        <f t="shared" ca="1" si="186"/>
        <v>0.1103</v>
      </c>
      <c r="BQ201" s="172">
        <f t="shared" ca="1" si="173"/>
        <v>8.7573102573252903E-3</v>
      </c>
      <c r="BR201" s="172">
        <f t="shared" ca="1" si="185"/>
        <v>0.20095198704239975</v>
      </c>
    </row>
    <row r="202" spans="5:70">
      <c r="E202">
        <f t="shared" si="154"/>
        <v>199</v>
      </c>
      <c r="F202" s="64">
        <f t="shared" si="174"/>
        <v>71.499999999999829</v>
      </c>
      <c r="G202" s="55">
        <f t="shared" si="155"/>
        <v>0</v>
      </c>
      <c r="H202" s="78">
        <f t="shared" si="184"/>
        <v>1</v>
      </c>
      <c r="I202" s="79">
        <f t="shared" ca="1" si="163"/>
        <v>414931.37126169895</v>
      </c>
      <c r="J202" s="79">
        <f t="shared" ca="1" si="156"/>
        <v>3633.6827536361243</v>
      </c>
      <c r="K202" s="80">
        <f t="shared" ca="1" si="157"/>
        <v>-20</v>
      </c>
      <c r="L202" s="80">
        <f t="shared" ca="1" si="164"/>
        <v>-345.7761427180825</v>
      </c>
      <c r="M202" s="80">
        <f t="shared" ca="1" si="151"/>
        <v>0</v>
      </c>
      <c r="N202" s="80">
        <f t="shared" ca="1" si="165"/>
        <v>0</v>
      </c>
      <c r="O202" s="81">
        <f t="shared" ca="1" si="158"/>
        <v>-2943.1740356977334</v>
      </c>
      <c r="P202" s="79">
        <f t="shared" ca="1" si="159"/>
        <v>415256.1038369193</v>
      </c>
      <c r="Q202" s="35"/>
      <c r="R202">
        <f t="shared" ca="1" si="166"/>
        <v>319</v>
      </c>
      <c r="S202" s="78">
        <f t="shared" ca="1" si="175"/>
        <v>81.499999999999062</v>
      </c>
      <c r="T202" s="55">
        <f t="shared" ca="1" si="167"/>
        <v>9.4522381300610192E-3</v>
      </c>
      <c r="U202" s="78">
        <f t="shared" ca="1" si="168"/>
        <v>0.35544803141918796</v>
      </c>
      <c r="V202" s="79">
        <f t="shared" ca="1" si="176"/>
        <v>104033.66470531454</v>
      </c>
      <c r="W202" s="79">
        <f t="shared" ca="1" si="160"/>
        <v>911.05507903099112</v>
      </c>
      <c r="X202" s="80">
        <f t="shared" ca="1" si="177"/>
        <v>-7.108960628383759</v>
      </c>
      <c r="Y202" s="80">
        <f t="shared" ca="1" si="178"/>
        <v>-43.34736029388106</v>
      </c>
      <c r="Z202" s="80">
        <f t="shared" ca="1" si="169"/>
        <v>0</v>
      </c>
      <c r="AA202" s="80">
        <f t="shared" ca="1" si="179"/>
        <v>0</v>
      </c>
      <c r="AB202" s="81">
        <f t="shared" ca="1" si="161"/>
        <v>-1046.1454171128262</v>
      </c>
      <c r="AC202" s="79">
        <f t="shared" ca="1" si="162"/>
        <v>103848.11804631045</v>
      </c>
      <c r="AD202" s="35"/>
      <c r="AE202" s="55">
        <f t="shared" ca="1" si="180"/>
        <v>9.4522381300610192E-3</v>
      </c>
      <c r="AF202" s="78">
        <f t="shared" ca="1" si="181"/>
        <v>0.35544803141918796</v>
      </c>
      <c r="AG202" s="35"/>
      <c r="AH202" s="35"/>
      <c r="AR202" s="69">
        <f t="shared" si="170"/>
        <v>17</v>
      </c>
      <c r="AS202" s="70">
        <f t="shared" si="182"/>
        <v>199</v>
      </c>
      <c r="AT202" s="71">
        <f t="shared" ca="1" si="152"/>
        <v>0.19657093876265128</v>
      </c>
      <c r="AU202" s="72">
        <f t="shared" ca="1" si="171"/>
        <v>8.7573102573252903E-3</v>
      </c>
      <c r="AV202" s="73">
        <f t="shared" ca="1" si="172"/>
        <v>1.0087573102573253</v>
      </c>
      <c r="AW202" s="74">
        <f ca="1">PRODUCT(AV$4:AV202)</f>
        <v>5.0198921896924737</v>
      </c>
      <c r="BO202" s="70">
        <f t="shared" si="183"/>
        <v>199</v>
      </c>
      <c r="BP202" s="171">
        <f t="shared" ca="1" si="186"/>
        <v>0.1103</v>
      </c>
      <c r="BQ202" s="172">
        <f t="shared" ca="1" si="173"/>
        <v>8.7573102573252903E-3</v>
      </c>
      <c r="BR202" s="172">
        <f t="shared" ca="1" si="185"/>
        <v>0.19920746546177556</v>
      </c>
    </row>
    <row r="203" spans="5:70">
      <c r="E203">
        <f t="shared" si="154"/>
        <v>200</v>
      </c>
      <c r="F203" s="64">
        <f t="shared" si="174"/>
        <v>71.583333333333158</v>
      </c>
      <c r="G203" s="55">
        <f t="shared" si="155"/>
        <v>0</v>
      </c>
      <c r="H203" s="78">
        <f t="shared" si="184"/>
        <v>1</v>
      </c>
      <c r="I203" s="79">
        <f t="shared" ca="1" si="163"/>
        <v>415256.1038369193</v>
      </c>
      <c r="J203" s="79">
        <f t="shared" ca="1" si="156"/>
        <v>3636.5265375479894</v>
      </c>
      <c r="K203" s="80">
        <f t="shared" ca="1" si="157"/>
        <v>-20</v>
      </c>
      <c r="L203" s="80">
        <f t="shared" ca="1" si="164"/>
        <v>-346.04675319743279</v>
      </c>
      <c r="M203" s="80">
        <f t="shared" ca="1" si="151"/>
        <v>0</v>
      </c>
      <c r="N203" s="80">
        <f t="shared" ca="1" si="165"/>
        <v>0</v>
      </c>
      <c r="O203" s="81">
        <f t="shared" ca="1" si="158"/>
        <v>-2943.1740356977334</v>
      </c>
      <c r="P203" s="79">
        <f t="shared" ca="1" si="159"/>
        <v>415583.40958557214</v>
      </c>
      <c r="Q203" s="35"/>
      <c r="R203">
        <f t="shared" ca="1" si="166"/>
        <v>320</v>
      </c>
      <c r="S203" s="78">
        <f t="shared" ca="1" si="175"/>
        <v>81.583333333332391</v>
      </c>
      <c r="T203" s="55">
        <f t="shared" ca="1" si="167"/>
        <v>1.0343997254147252E-2</v>
      </c>
      <c r="U203" s="78">
        <f t="shared" ca="1" si="168"/>
        <v>0.35177127795819585</v>
      </c>
      <c r="V203" s="79">
        <f t="shared" ca="1" si="176"/>
        <v>102773.91339839106</v>
      </c>
      <c r="W203" s="79">
        <f t="shared" ca="1" si="160"/>
        <v>900.02304598919113</v>
      </c>
      <c r="X203" s="80">
        <f t="shared" ca="1" si="177"/>
        <v>-7.035425559163917</v>
      </c>
      <c r="Y203" s="80">
        <f t="shared" ca="1" si="178"/>
        <v>-42.822463915996273</v>
      </c>
      <c r="Z203" s="80">
        <f t="shared" ca="1" si="169"/>
        <v>0</v>
      </c>
      <c r="AA203" s="80">
        <f t="shared" ca="1" si="179"/>
        <v>0</v>
      </c>
      <c r="AB203" s="81">
        <f t="shared" ca="1" si="161"/>
        <v>-1035.3240917907724</v>
      </c>
      <c r="AC203" s="79">
        <f t="shared" ca="1" si="162"/>
        <v>102588.75446311431</v>
      </c>
      <c r="AD203" s="35"/>
      <c r="AE203" s="55">
        <f t="shared" ca="1" si="180"/>
        <v>1.0343997254147252E-2</v>
      </c>
      <c r="AF203" s="78">
        <f t="shared" ca="1" si="181"/>
        <v>0.35177127795819585</v>
      </c>
      <c r="AG203" s="35"/>
      <c r="AH203" s="35"/>
      <c r="AR203" s="69">
        <f t="shared" si="170"/>
        <v>17</v>
      </c>
      <c r="AS203" s="70">
        <f t="shared" si="182"/>
        <v>200</v>
      </c>
      <c r="AT203" s="71">
        <f t="shared" ca="1" si="152"/>
        <v>0.19484950606433304</v>
      </c>
      <c r="AU203" s="72">
        <f t="shared" ca="1" si="171"/>
        <v>8.7573102573252903E-3</v>
      </c>
      <c r="AV203" s="73">
        <f t="shared" ca="1" si="172"/>
        <v>1.0087573102573253</v>
      </c>
      <c r="AW203" s="74">
        <f ca="1">PRODUCT(AV$4:AV203)</f>
        <v>5.0638529430559345</v>
      </c>
      <c r="BO203" s="70">
        <f t="shared" si="183"/>
        <v>200</v>
      </c>
      <c r="BP203" s="171">
        <f t="shared" ca="1" si="186"/>
        <v>0.1103</v>
      </c>
      <c r="BQ203" s="172">
        <f t="shared" ca="1" si="173"/>
        <v>8.7573102573252903E-3</v>
      </c>
      <c r="BR203" s="172">
        <f t="shared" ca="1" si="185"/>
        <v>0.19747808857113458</v>
      </c>
    </row>
    <row r="204" spans="5:70">
      <c r="E204">
        <f t="shared" si="154"/>
        <v>201</v>
      </c>
      <c r="F204" s="64">
        <f t="shared" si="174"/>
        <v>71.666666666666487</v>
      </c>
      <c r="G204" s="55">
        <f t="shared" si="155"/>
        <v>0</v>
      </c>
      <c r="H204" s="78">
        <f t="shared" si="184"/>
        <v>1</v>
      </c>
      <c r="I204" s="79">
        <f t="shared" ca="1" si="163"/>
        <v>415583.40958557214</v>
      </c>
      <c r="J204" s="79">
        <f t="shared" ca="1" si="156"/>
        <v>3639.3928555379484</v>
      </c>
      <c r="K204" s="80">
        <f t="shared" ca="1" si="157"/>
        <v>-20</v>
      </c>
      <c r="L204" s="80">
        <f t="shared" ca="1" si="164"/>
        <v>-346.31950798797681</v>
      </c>
      <c r="M204" s="80">
        <f t="shared" ca="1" si="151"/>
        <v>0</v>
      </c>
      <c r="N204" s="80">
        <f t="shared" ca="1" si="165"/>
        <v>0</v>
      </c>
      <c r="O204" s="81">
        <f t="shared" ca="1" si="158"/>
        <v>-2943.1740356977334</v>
      </c>
      <c r="P204" s="79">
        <f t="shared" ca="1" si="159"/>
        <v>415913.30889742437</v>
      </c>
      <c r="Q204" s="35"/>
      <c r="R204">
        <f t="shared" ca="1" si="166"/>
        <v>321</v>
      </c>
      <c r="S204" s="78">
        <f t="shared" ca="1" si="175"/>
        <v>81.666666666665719</v>
      </c>
      <c r="T204" s="55">
        <f t="shared" ca="1" si="167"/>
        <v>1.0343997254147252E-2</v>
      </c>
      <c r="U204" s="78">
        <f t="shared" ca="1" si="168"/>
        <v>0.3481325568249084</v>
      </c>
      <c r="V204" s="79">
        <f t="shared" ca="1" si="176"/>
        <v>101527.57666864147</v>
      </c>
      <c r="W204" s="79">
        <f t="shared" ca="1" si="160"/>
        <v>889.10848856167377</v>
      </c>
      <c r="X204" s="80">
        <f t="shared" ca="1" si="177"/>
        <v>-6.9626511364981685</v>
      </c>
      <c r="Y204" s="80">
        <f t="shared" ca="1" si="178"/>
        <v>-42.303156945267283</v>
      </c>
      <c r="Z204" s="80">
        <f t="shared" ca="1" si="169"/>
        <v>0</v>
      </c>
      <c r="AA204" s="80">
        <f t="shared" ca="1" si="179"/>
        <v>0</v>
      </c>
      <c r="AB204" s="81">
        <f t="shared" ca="1" si="161"/>
        <v>-1024.6147022281361</v>
      </c>
      <c r="AC204" s="79">
        <f t="shared" ca="1" si="162"/>
        <v>101342.80464689324</v>
      </c>
      <c r="AD204" s="35"/>
      <c r="AE204" s="55">
        <f t="shared" ca="1" si="180"/>
        <v>1.0343997254147252E-2</v>
      </c>
      <c r="AF204" s="78">
        <f t="shared" ca="1" si="181"/>
        <v>0.3481325568249084</v>
      </c>
      <c r="AG204" s="35"/>
      <c r="AH204" s="35"/>
      <c r="AR204" s="69">
        <f t="shared" si="170"/>
        <v>17</v>
      </c>
      <c r="AS204" s="70">
        <f t="shared" si="182"/>
        <v>201</v>
      </c>
      <c r="AT204" s="71">
        <f t="shared" ca="1" si="152"/>
        <v>0.19314314848624109</v>
      </c>
      <c r="AU204" s="72">
        <f t="shared" ca="1" si="171"/>
        <v>8.7573102573252903E-3</v>
      </c>
      <c r="AV204" s="73">
        <f t="shared" ca="1" si="172"/>
        <v>1.0087573102573253</v>
      </c>
      <c r="AW204" s="74">
        <f ca="1">PRODUCT(AV$4:AV204)</f>
        <v>5.1081986743757453</v>
      </c>
      <c r="BO204" s="70">
        <f t="shared" si="183"/>
        <v>201</v>
      </c>
      <c r="BP204" s="171">
        <f t="shared" ca="1" si="186"/>
        <v>0.1103</v>
      </c>
      <c r="BQ204" s="172">
        <f t="shared" ca="1" si="173"/>
        <v>8.7573102573252903E-3</v>
      </c>
      <c r="BR204" s="172">
        <f t="shared" ca="1" si="185"/>
        <v>0.19576372489509852</v>
      </c>
    </row>
    <row r="205" spans="5:70">
      <c r="E205">
        <f t="shared" si="154"/>
        <v>202</v>
      </c>
      <c r="F205" s="64">
        <f t="shared" si="174"/>
        <v>71.749999999999815</v>
      </c>
      <c r="G205" s="55">
        <f t="shared" si="155"/>
        <v>0</v>
      </c>
      <c r="H205" s="78">
        <f t="shared" si="184"/>
        <v>1</v>
      </c>
      <c r="I205" s="79">
        <f t="shared" ca="1" si="163"/>
        <v>415913.30889742437</v>
      </c>
      <c r="J205" s="79">
        <f t="shared" ca="1" si="156"/>
        <v>3642.2818861655164</v>
      </c>
      <c r="K205" s="80">
        <f t="shared" ca="1" si="157"/>
        <v>-20</v>
      </c>
      <c r="L205" s="80">
        <f t="shared" ca="1" si="164"/>
        <v>-346.59442408118701</v>
      </c>
      <c r="M205" s="80">
        <f t="shared" ca="1" si="151"/>
        <v>0</v>
      </c>
      <c r="N205" s="80">
        <f t="shared" ca="1" si="165"/>
        <v>0</v>
      </c>
      <c r="O205" s="81">
        <f t="shared" ca="1" si="158"/>
        <v>-2943.1740356977334</v>
      </c>
      <c r="P205" s="79">
        <f t="shared" ca="1" si="159"/>
        <v>416245.82232381095</v>
      </c>
      <c r="Q205" s="35"/>
      <c r="R205">
        <f t="shared" ca="1" si="166"/>
        <v>322</v>
      </c>
      <c r="S205" s="78">
        <f t="shared" ca="1" si="175"/>
        <v>81.749999999999048</v>
      </c>
      <c r="T205" s="55">
        <f t="shared" ca="1" si="167"/>
        <v>1.0343997254147252E-2</v>
      </c>
      <c r="U205" s="78">
        <f t="shared" ca="1" si="168"/>
        <v>0.3445314746130323</v>
      </c>
      <c r="V205" s="79">
        <f t="shared" ca="1" si="176"/>
        <v>100294.51495389819</v>
      </c>
      <c r="W205" s="79">
        <f t="shared" ca="1" si="160"/>
        <v>878.31018455923731</v>
      </c>
      <c r="X205" s="80">
        <f t="shared" ca="1" si="177"/>
        <v>-6.8906294922606461</v>
      </c>
      <c r="Y205" s="80">
        <f t="shared" ca="1" si="178"/>
        <v>-41.789381230790916</v>
      </c>
      <c r="Z205" s="80">
        <f t="shared" ca="1" si="169"/>
        <v>0</v>
      </c>
      <c r="AA205" s="80">
        <f t="shared" ca="1" si="179"/>
        <v>0</v>
      </c>
      <c r="AB205" s="81">
        <f t="shared" ca="1" si="161"/>
        <v>-1014.0160905617295</v>
      </c>
      <c r="AC205" s="79">
        <f t="shared" ca="1" si="162"/>
        <v>100110.12903717265</v>
      </c>
      <c r="AD205" s="35"/>
      <c r="AE205" s="55">
        <f t="shared" ca="1" si="180"/>
        <v>1.0343997254147252E-2</v>
      </c>
      <c r="AF205" s="78">
        <f t="shared" ca="1" si="181"/>
        <v>0.3445314746130323</v>
      </c>
      <c r="AG205" s="35"/>
      <c r="AH205" s="35"/>
      <c r="AR205" s="69">
        <f t="shared" si="170"/>
        <v>17</v>
      </c>
      <c r="AS205" s="70">
        <f t="shared" si="182"/>
        <v>202</v>
      </c>
      <c r="AT205" s="71">
        <f t="shared" ca="1" si="152"/>
        <v>0.19145173401087043</v>
      </c>
      <c r="AU205" s="72">
        <f t="shared" ca="1" si="171"/>
        <v>8.7573102573252903E-3</v>
      </c>
      <c r="AV205" s="73">
        <f t="shared" ca="1" si="172"/>
        <v>1.0087573102573253</v>
      </c>
      <c r="AW205" s="74">
        <f ca="1">PRODUCT(AV$4:AV205)</f>
        <v>5.1529327550233113</v>
      </c>
      <c r="BO205" s="70">
        <f t="shared" si="183"/>
        <v>202</v>
      </c>
      <c r="BP205" s="171">
        <f t="shared" ca="1" si="186"/>
        <v>0.1103</v>
      </c>
      <c r="BQ205" s="172">
        <f t="shared" ca="1" si="173"/>
        <v>8.7573102573252903E-3</v>
      </c>
      <c r="BR205" s="172">
        <f t="shared" ca="1" si="185"/>
        <v>0.19406424409966444</v>
      </c>
    </row>
    <row r="206" spans="5:70">
      <c r="E206">
        <f t="shared" si="154"/>
        <v>203</v>
      </c>
      <c r="F206" s="64">
        <f t="shared" si="174"/>
        <v>71.833333333333144</v>
      </c>
      <c r="G206" s="55">
        <f t="shared" si="155"/>
        <v>0</v>
      </c>
      <c r="H206" s="78">
        <f t="shared" si="184"/>
        <v>1</v>
      </c>
      <c r="I206" s="79">
        <f t="shared" ca="1" si="163"/>
        <v>416245.82232381095</v>
      </c>
      <c r="J206" s="79">
        <f t="shared" ca="1" si="156"/>
        <v>3645.1938094051097</v>
      </c>
      <c r="K206" s="80">
        <f t="shared" ca="1" si="157"/>
        <v>-20</v>
      </c>
      <c r="L206" s="80">
        <f t="shared" ca="1" si="164"/>
        <v>-346.87151860317579</v>
      </c>
      <c r="M206" s="80">
        <f t="shared" ca="1" si="151"/>
        <v>0</v>
      </c>
      <c r="N206" s="80">
        <f t="shared" ca="1" si="165"/>
        <v>0</v>
      </c>
      <c r="O206" s="81">
        <f t="shared" ca="1" si="158"/>
        <v>-2943.1740356977334</v>
      </c>
      <c r="P206" s="79">
        <f t="shared" ca="1" si="159"/>
        <v>416580.97057891515</v>
      </c>
      <c r="Q206" s="35"/>
      <c r="R206">
        <f t="shared" ca="1" si="166"/>
        <v>323</v>
      </c>
      <c r="S206" s="78">
        <f t="shared" ca="1" si="175"/>
        <v>81.833333333332376</v>
      </c>
      <c r="T206" s="55">
        <f t="shared" ca="1" si="167"/>
        <v>1.0343997254147252E-2</v>
      </c>
      <c r="U206" s="78">
        <f t="shared" ca="1" si="168"/>
        <v>0.34096764198566781</v>
      </c>
      <c r="V206" s="79">
        <f t="shared" ca="1" si="176"/>
        <v>99074.590137299805</v>
      </c>
      <c r="W206" s="79">
        <f t="shared" ca="1" si="160"/>
        <v>867.62692444967468</v>
      </c>
      <c r="X206" s="80">
        <f t="shared" ca="1" si="177"/>
        <v>-6.819352839713356</v>
      </c>
      <c r="Y206" s="80">
        <f t="shared" ca="1" si="178"/>
        <v>-41.281079223874919</v>
      </c>
      <c r="Z206" s="80">
        <f t="shared" ca="1" si="169"/>
        <v>0</v>
      </c>
      <c r="AA206" s="80">
        <f t="shared" ca="1" si="179"/>
        <v>0</v>
      </c>
      <c r="AB206" s="81">
        <f t="shared" ca="1" si="161"/>
        <v>-1003.5271109052978</v>
      </c>
      <c r="AC206" s="79">
        <f t="shared" ca="1" si="162"/>
        <v>98890.589518780602</v>
      </c>
      <c r="AD206" s="35"/>
      <c r="AE206" s="55">
        <f t="shared" ca="1" si="180"/>
        <v>1.0343997254147252E-2</v>
      </c>
      <c r="AF206" s="78">
        <f t="shared" ca="1" si="181"/>
        <v>0.34096764198566781</v>
      </c>
      <c r="AG206" s="35"/>
      <c r="AH206" s="35"/>
      <c r="AR206" s="69">
        <f t="shared" si="170"/>
        <v>17</v>
      </c>
      <c r="AS206" s="70">
        <f t="shared" si="182"/>
        <v>203</v>
      </c>
      <c r="AT206" s="71">
        <f t="shared" ca="1" si="152"/>
        <v>0.18977513177683433</v>
      </c>
      <c r="AU206" s="72">
        <f t="shared" ca="1" si="171"/>
        <v>8.7573102573252903E-3</v>
      </c>
      <c r="AV206" s="73">
        <f t="shared" ca="1" si="172"/>
        <v>1.0087573102573253</v>
      </c>
      <c r="AW206" s="74">
        <f ca="1">PRODUCT(AV$4:AV206)</f>
        <v>5.1980585858941843</v>
      </c>
      <c r="BO206" s="70">
        <f t="shared" si="183"/>
        <v>203</v>
      </c>
      <c r="BP206" s="171">
        <f t="shared" ca="1" si="186"/>
        <v>0.1103</v>
      </c>
      <c r="BQ206" s="172">
        <f t="shared" ca="1" si="173"/>
        <v>8.7573102573252903E-3</v>
      </c>
      <c r="BR206" s="172">
        <f t="shared" ca="1" si="185"/>
        <v>0.19237951698229611</v>
      </c>
    </row>
    <row r="207" spans="5:70">
      <c r="E207">
        <f t="shared" si="154"/>
        <v>204</v>
      </c>
      <c r="F207" s="64">
        <f t="shared" si="174"/>
        <v>71.916666666666472</v>
      </c>
      <c r="G207" s="55">
        <f t="shared" si="155"/>
        <v>0</v>
      </c>
      <c r="H207" s="78">
        <f t="shared" si="184"/>
        <v>1</v>
      </c>
      <c r="I207" s="79">
        <f t="shared" ca="1" si="163"/>
        <v>416580.97057891515</v>
      </c>
      <c r="J207" s="79">
        <f t="shared" ca="1" si="156"/>
        <v>3648.1288066572588</v>
      </c>
      <c r="K207" s="80">
        <f t="shared" ca="1" si="157"/>
        <v>-20</v>
      </c>
      <c r="L207" s="80">
        <f t="shared" ca="1" si="164"/>
        <v>-347.15080881576267</v>
      </c>
      <c r="M207" s="80">
        <f t="shared" ca="1" si="151"/>
        <v>0</v>
      </c>
      <c r="N207" s="80">
        <f t="shared" ca="1" si="165"/>
        <v>0</v>
      </c>
      <c r="O207" s="81">
        <f t="shared" ca="1" si="158"/>
        <v>-2943.1740356977334</v>
      </c>
      <c r="P207" s="79">
        <f t="shared" ca="1" si="159"/>
        <v>416918.77454105893</v>
      </c>
      <c r="Q207" s="35"/>
      <c r="R207">
        <f t="shared" ca="1" si="166"/>
        <v>324</v>
      </c>
      <c r="S207" s="78">
        <f t="shared" ca="1" si="175"/>
        <v>81.916666666665705</v>
      </c>
      <c r="T207" s="55">
        <f t="shared" ca="1" si="167"/>
        <v>1.0343997254147252E-2</v>
      </c>
      <c r="U207" s="78">
        <f t="shared" ca="1" si="168"/>
        <v>0.337440673633215</v>
      </c>
      <c r="V207" s="79">
        <f t="shared" ca="1" si="176"/>
        <v>97867.665532337327</v>
      </c>
      <c r="W207" s="79">
        <f t="shared" ca="1" si="160"/>
        <v>857.05751122681841</v>
      </c>
      <c r="X207" s="80">
        <f t="shared" ca="1" si="177"/>
        <v>-6.7488134726642999</v>
      </c>
      <c r="Y207" s="80">
        <f t="shared" ca="1" si="178"/>
        <v>-40.778193971807219</v>
      </c>
      <c r="Z207" s="80">
        <f t="shared" ca="1" si="169"/>
        <v>0</v>
      </c>
      <c r="AA207" s="80">
        <f t="shared" ca="1" si="179"/>
        <v>0</v>
      </c>
      <c r="AB207" s="81">
        <f t="shared" ca="1" si="161"/>
        <v>-993.14662922563105</v>
      </c>
      <c r="AC207" s="79">
        <f t="shared" ca="1" si="162"/>
        <v>97684.049406894032</v>
      </c>
      <c r="AD207" s="35"/>
      <c r="AE207" s="55">
        <f t="shared" ca="1" si="180"/>
        <v>1.0343997254147252E-2</v>
      </c>
      <c r="AF207" s="78">
        <f t="shared" ca="1" si="181"/>
        <v>0.337440673633215</v>
      </c>
      <c r="AG207" s="35"/>
      <c r="AH207" s="35"/>
      <c r="AR207" s="69">
        <f t="shared" si="170"/>
        <v>17</v>
      </c>
      <c r="AS207" s="70">
        <f t="shared" si="182"/>
        <v>204</v>
      </c>
      <c r="AT207" s="71">
        <f t="shared" ca="1" si="152"/>
        <v>0.18811321206873979</v>
      </c>
      <c r="AU207" s="72">
        <f t="shared" ca="1" si="171"/>
        <v>8.7573102573252903E-3</v>
      </c>
      <c r="AV207" s="73">
        <f t="shared" ca="1" si="172"/>
        <v>1.0087573102573253</v>
      </c>
      <c r="AW207" s="74">
        <f ca="1">PRODUCT(AV$4:AV207)</f>
        <v>5.2435795976666135</v>
      </c>
      <c r="BO207" s="70">
        <f t="shared" si="183"/>
        <v>204</v>
      </c>
      <c r="BP207" s="171">
        <f t="shared" ca="1" si="186"/>
        <v>0.1103</v>
      </c>
      <c r="BQ207" s="172">
        <f t="shared" ca="1" si="173"/>
        <v>8.7573102573252903E-3</v>
      </c>
      <c r="BR207" s="172">
        <f t="shared" ca="1" si="185"/>
        <v>0.19070941546210132</v>
      </c>
    </row>
    <row r="208" spans="5:70">
      <c r="E208">
        <f t="shared" si="154"/>
        <v>205</v>
      </c>
      <c r="F208" s="64">
        <f t="shared" si="174"/>
        <v>71.999999999999801</v>
      </c>
      <c r="G208" s="55">
        <f t="shared" si="155"/>
        <v>0</v>
      </c>
      <c r="H208" s="78">
        <f t="shared" si="184"/>
        <v>1</v>
      </c>
      <c r="I208" s="79">
        <f t="shared" ca="1" si="163"/>
        <v>416918.77454105893</v>
      </c>
      <c r="J208" s="79">
        <f t="shared" ca="1" si="156"/>
        <v>3651.0870607599054</v>
      </c>
      <c r="K208" s="80">
        <f t="shared" ca="1" si="157"/>
        <v>-20</v>
      </c>
      <c r="L208" s="80">
        <f t="shared" ca="1" si="164"/>
        <v>-347.43231211754915</v>
      </c>
      <c r="M208" s="80">
        <f t="shared" ref="M208:M271" ca="1" si="187">IF(OR(I207+O207=0,K207=0),0,-IF(MOD(E208-1,12)=0,1,0)*I208*($C$17))</f>
        <v>-3126.8908090579416</v>
      </c>
      <c r="N208" s="80">
        <f t="shared" ca="1" si="165"/>
        <v>0</v>
      </c>
      <c r="O208" s="81">
        <f t="shared" ca="1" si="158"/>
        <v>-2943.1740356977334</v>
      </c>
      <c r="P208" s="79">
        <f t="shared" ca="1" si="159"/>
        <v>414132.36444494565</v>
      </c>
      <c r="Q208" s="35"/>
      <c r="R208">
        <f t="shared" ca="1" si="166"/>
        <v>325</v>
      </c>
      <c r="S208" s="78">
        <f t="shared" ca="1" si="175"/>
        <v>81.999999999999034</v>
      </c>
      <c r="T208" s="55">
        <f t="shared" ca="1" si="167"/>
        <v>1.0343997254147252E-2</v>
      </c>
      <c r="U208" s="78">
        <f t="shared" ca="1" si="168"/>
        <v>0.33395018823171541</v>
      </c>
      <c r="V208" s="79">
        <f t="shared" ca="1" si="176"/>
        <v>96673.605868055136</v>
      </c>
      <c r="W208" s="79">
        <f t="shared" ca="1" si="160"/>
        <v>846.60076028094159</v>
      </c>
      <c r="X208" s="80">
        <f t="shared" ca="1" si="177"/>
        <v>-6.6790037646343077</v>
      </c>
      <c r="Y208" s="80">
        <f t="shared" ca="1" si="178"/>
        <v>-40.28066911168964</v>
      </c>
      <c r="Z208" s="80">
        <f t="shared" ca="1" si="169"/>
        <v>-725.05204401041351</v>
      </c>
      <c r="AA208" s="80">
        <f t="shared" ca="1" si="179"/>
        <v>0</v>
      </c>
      <c r="AB208" s="81">
        <f t="shared" ca="1" si="161"/>
        <v>-982.87352321995559</v>
      </c>
      <c r="AC208" s="79">
        <f t="shared" ca="1" si="162"/>
        <v>95765.321388229393</v>
      </c>
      <c r="AD208" s="35"/>
      <c r="AE208" s="55">
        <f t="shared" ca="1" si="180"/>
        <v>1.0343997254147252E-2</v>
      </c>
      <c r="AF208" s="78">
        <f t="shared" ca="1" si="181"/>
        <v>0.33395018823171541</v>
      </c>
      <c r="AG208" s="35"/>
      <c r="AH208" s="35"/>
      <c r="AR208" s="69">
        <f t="shared" si="170"/>
        <v>18</v>
      </c>
      <c r="AS208" s="70">
        <f t="shared" si="182"/>
        <v>205</v>
      </c>
      <c r="AT208" s="71">
        <f t="shared" ref="AT208:AT271" ca="1" si="188">(1-AU208)*AT207</f>
        <v>0.18646584630715182</v>
      </c>
      <c r="AU208" s="72">
        <f t="shared" ca="1" si="171"/>
        <v>8.7573102573252903E-3</v>
      </c>
      <c r="AV208" s="73">
        <f t="shared" ca="1" si="172"/>
        <v>1.0087573102573253</v>
      </c>
      <c r="AW208" s="74">
        <f ca="1">PRODUCT(AV$4:AV208)</f>
        <v>5.2894992510623613</v>
      </c>
      <c r="BO208" s="70">
        <f t="shared" si="183"/>
        <v>205</v>
      </c>
      <c r="BP208" s="171">
        <f t="shared" ca="1" si="186"/>
        <v>0.1103</v>
      </c>
      <c r="BQ208" s="172">
        <f t="shared" ca="1" si="173"/>
        <v>8.7573102573252903E-3</v>
      </c>
      <c r="BR208" s="172">
        <f t="shared" ca="1" si="185"/>
        <v>0.18905381257009479</v>
      </c>
    </row>
    <row r="209" spans="5:70">
      <c r="E209">
        <f t="shared" si="154"/>
        <v>206</v>
      </c>
      <c r="F209" s="64">
        <f t="shared" si="174"/>
        <v>72.08333333333313</v>
      </c>
      <c r="G209" s="55">
        <f t="shared" si="155"/>
        <v>0</v>
      </c>
      <c r="H209" s="78">
        <f t="shared" si="184"/>
        <v>1</v>
      </c>
      <c r="I209" s="79">
        <f t="shared" ca="1" si="163"/>
        <v>414132.36444494565</v>
      </c>
      <c r="J209" s="79">
        <f t="shared" ca="1" si="156"/>
        <v>3626.6856030440981</v>
      </c>
      <c r="K209" s="80">
        <f t="shared" ca="1" si="157"/>
        <v>-20</v>
      </c>
      <c r="L209" s="80">
        <f t="shared" ca="1" si="164"/>
        <v>-345.11030370412141</v>
      </c>
      <c r="M209" s="80">
        <f t="shared" ca="1" si="187"/>
        <v>0</v>
      </c>
      <c r="N209" s="80">
        <f t="shared" ca="1" si="165"/>
        <v>0</v>
      </c>
      <c r="O209" s="81">
        <f t="shared" ca="1" si="158"/>
        <v>-2943.1740356977334</v>
      </c>
      <c r="P209" s="79">
        <f t="shared" ca="1" si="159"/>
        <v>414450.76570858795</v>
      </c>
      <c r="Q209" s="35"/>
      <c r="R209">
        <f t="shared" ca="1" si="166"/>
        <v>326</v>
      </c>
      <c r="S209" s="78">
        <f t="shared" ca="1" si="175"/>
        <v>82.083333333332362</v>
      </c>
      <c r="T209" s="55">
        <f t="shared" ca="1" si="167"/>
        <v>1.0343997254147252E-2</v>
      </c>
      <c r="U209" s="78">
        <f t="shared" ca="1" si="168"/>
        <v>0.33049580840162457</v>
      </c>
      <c r="V209" s="79">
        <f t="shared" ca="1" si="176"/>
        <v>94774.725166747012</v>
      </c>
      <c r="W209" s="79">
        <f t="shared" ca="1" si="160"/>
        <v>829.97167283793897</v>
      </c>
      <c r="X209" s="80">
        <f t="shared" ca="1" si="177"/>
        <v>-6.6099161680324912</v>
      </c>
      <c r="Y209" s="80">
        <f t="shared" ca="1" si="178"/>
        <v>-39.489468819477921</v>
      </c>
      <c r="Z209" s="80">
        <f t="shared" ca="1" si="169"/>
        <v>0</v>
      </c>
      <c r="AA209" s="80">
        <f t="shared" ca="1" si="179"/>
        <v>0</v>
      </c>
      <c r="AB209" s="81">
        <f t="shared" ca="1" si="161"/>
        <v>-972.70668219459424</v>
      </c>
      <c r="AC209" s="79">
        <f t="shared" ca="1" si="162"/>
        <v>94585.890772402854</v>
      </c>
      <c r="AD209" s="35"/>
      <c r="AE209" s="55">
        <f t="shared" ca="1" si="180"/>
        <v>1.0343997254147252E-2</v>
      </c>
      <c r="AF209" s="78">
        <f t="shared" ca="1" si="181"/>
        <v>0.33049580840162457</v>
      </c>
      <c r="AG209" s="35"/>
      <c r="AH209" s="35"/>
      <c r="AR209" s="69">
        <f t="shared" si="170"/>
        <v>18</v>
      </c>
      <c r="AS209" s="70">
        <f t="shared" si="182"/>
        <v>206</v>
      </c>
      <c r="AT209" s="71">
        <f t="shared" ca="1" si="188"/>
        <v>0.18483290703864536</v>
      </c>
      <c r="AU209" s="72">
        <f t="shared" ca="1" si="171"/>
        <v>8.7573102573252903E-3</v>
      </c>
      <c r="AV209" s="73">
        <f t="shared" ca="1" si="172"/>
        <v>1.0087573102573253</v>
      </c>
      <c r="AW209" s="74">
        <f ca="1">PRODUCT(AV$4:AV209)</f>
        <v>5.3358210371098043</v>
      </c>
      <c r="BO209" s="70">
        <f t="shared" si="183"/>
        <v>206</v>
      </c>
      <c r="BP209" s="171">
        <f t="shared" ca="1" si="186"/>
        <v>0.1103</v>
      </c>
      <c r="BQ209" s="172">
        <f t="shared" ca="1" si="173"/>
        <v>8.7573102573252903E-3</v>
      </c>
      <c r="BR209" s="172">
        <f t="shared" ca="1" si="185"/>
        <v>0.18741258243954514</v>
      </c>
    </row>
    <row r="210" spans="5:70">
      <c r="E210">
        <f t="shared" si="154"/>
        <v>207</v>
      </c>
      <c r="F210" s="64">
        <f t="shared" si="174"/>
        <v>72.166666666666458</v>
      </c>
      <c r="G210" s="55">
        <f t="shared" si="155"/>
        <v>0</v>
      </c>
      <c r="H210" s="78">
        <f t="shared" si="184"/>
        <v>1</v>
      </c>
      <c r="I210" s="79">
        <f t="shared" ca="1" si="163"/>
        <v>414450.76570858795</v>
      </c>
      <c r="J210" s="79">
        <f t="shared" ca="1" si="156"/>
        <v>3629.4739416961379</v>
      </c>
      <c r="K210" s="80">
        <f t="shared" ca="1" si="157"/>
        <v>-20</v>
      </c>
      <c r="L210" s="80">
        <f t="shared" ca="1" si="164"/>
        <v>-345.37563809048999</v>
      </c>
      <c r="M210" s="80">
        <f t="shared" ca="1" si="187"/>
        <v>0</v>
      </c>
      <c r="N210" s="80">
        <f t="shared" ca="1" si="165"/>
        <v>0</v>
      </c>
      <c r="O210" s="81">
        <f t="shared" ca="1" si="158"/>
        <v>-2943.1740356977334</v>
      </c>
      <c r="P210" s="79">
        <f t="shared" ca="1" si="159"/>
        <v>414771.68997649587</v>
      </c>
      <c r="Q210" s="35"/>
      <c r="R210">
        <f t="shared" ca="1" si="166"/>
        <v>327</v>
      </c>
      <c r="S210" s="78">
        <f t="shared" ca="1" si="175"/>
        <v>82.166666666665691</v>
      </c>
      <c r="T210" s="55">
        <f t="shared" ca="1" si="167"/>
        <v>1.0343997254147252E-2</v>
      </c>
      <c r="U210" s="78">
        <f t="shared" ca="1" si="168"/>
        <v>0.32707716066701098</v>
      </c>
      <c r="V210" s="79">
        <f t="shared" ca="1" si="176"/>
        <v>93607.494577972044</v>
      </c>
      <c r="W210" s="79">
        <f t="shared" ca="1" si="160"/>
        <v>819.74987243019609</v>
      </c>
      <c r="X210" s="80">
        <f t="shared" ca="1" si="177"/>
        <v>-6.5415432133402192</v>
      </c>
      <c r="Y210" s="80">
        <f t="shared" ca="1" si="178"/>
        <v>-39.003122740821688</v>
      </c>
      <c r="Z210" s="80">
        <f t="shared" ca="1" si="169"/>
        <v>0</v>
      </c>
      <c r="AA210" s="80">
        <f t="shared" ca="1" si="179"/>
        <v>0</v>
      </c>
      <c r="AB210" s="81">
        <f t="shared" ca="1" si="161"/>
        <v>-962.64500694488277</v>
      </c>
      <c r="AC210" s="79">
        <f t="shared" ca="1" si="162"/>
        <v>93419.054777503203</v>
      </c>
      <c r="AD210" s="35"/>
      <c r="AE210" s="55">
        <f t="shared" ca="1" si="180"/>
        <v>1.0343997254147252E-2</v>
      </c>
      <c r="AF210" s="78">
        <f t="shared" ca="1" si="181"/>
        <v>0.32707716066701098</v>
      </c>
      <c r="AG210" s="35"/>
      <c r="AH210" s="35"/>
      <c r="AR210" s="69">
        <f t="shared" si="170"/>
        <v>18</v>
      </c>
      <c r="AS210" s="70">
        <f t="shared" si="182"/>
        <v>207</v>
      </c>
      <c r="AT210" s="71">
        <f t="shared" ca="1" si="188"/>
        <v>0.18321426792594458</v>
      </c>
      <c r="AU210" s="72">
        <f t="shared" ca="1" si="171"/>
        <v>8.7573102573252903E-3</v>
      </c>
      <c r="AV210" s="73">
        <f t="shared" ca="1" si="172"/>
        <v>1.0087573102573253</v>
      </c>
      <c r="AW210" s="74">
        <f ca="1">PRODUCT(AV$4:AV210)</f>
        <v>5.3825484774093377</v>
      </c>
      <c r="BO210" s="70">
        <f t="shared" si="183"/>
        <v>207</v>
      </c>
      <c r="BP210" s="171">
        <f t="shared" ca="1" si="186"/>
        <v>0.1103</v>
      </c>
      <c r="BQ210" s="172">
        <f t="shared" ca="1" si="173"/>
        <v>8.7573102573252903E-3</v>
      </c>
      <c r="BR210" s="172">
        <f t="shared" ca="1" si="185"/>
        <v>0.18578560029640609</v>
      </c>
    </row>
    <row r="211" spans="5:70">
      <c r="E211">
        <f t="shared" si="154"/>
        <v>208</v>
      </c>
      <c r="F211" s="64">
        <f t="shared" si="174"/>
        <v>72.249999999999787</v>
      </c>
      <c r="G211" s="55">
        <f t="shared" si="155"/>
        <v>0</v>
      </c>
      <c r="H211" s="78">
        <f t="shared" si="184"/>
        <v>1</v>
      </c>
      <c r="I211" s="79">
        <f t="shared" ca="1" si="163"/>
        <v>414771.68997649587</v>
      </c>
      <c r="J211" s="79">
        <f t="shared" ca="1" si="156"/>
        <v>3632.2843750793127</v>
      </c>
      <c r="K211" s="80">
        <f t="shared" ca="1" si="157"/>
        <v>-20</v>
      </c>
      <c r="L211" s="80">
        <f t="shared" ca="1" si="164"/>
        <v>-345.64307498041325</v>
      </c>
      <c r="M211" s="80">
        <f t="shared" ca="1" si="187"/>
        <v>0</v>
      </c>
      <c r="N211" s="80">
        <f t="shared" ca="1" si="165"/>
        <v>0</v>
      </c>
      <c r="O211" s="81">
        <f t="shared" ca="1" si="158"/>
        <v>-2943.1740356977334</v>
      </c>
      <c r="P211" s="79">
        <f t="shared" ca="1" si="159"/>
        <v>415095.15724089707</v>
      </c>
      <c r="Q211" s="35"/>
      <c r="R211">
        <f t="shared" ca="1" si="166"/>
        <v>328</v>
      </c>
      <c r="S211" s="78">
        <f t="shared" ca="1" si="175"/>
        <v>82.249999999999019</v>
      </c>
      <c r="T211" s="55">
        <f t="shared" ca="1" si="167"/>
        <v>1.0343997254147252E-2</v>
      </c>
      <c r="U211" s="78">
        <f t="shared" ca="1" si="168"/>
        <v>0.32369387541517713</v>
      </c>
      <c r="V211" s="79">
        <f t="shared" ca="1" si="176"/>
        <v>92452.728331399674</v>
      </c>
      <c r="W211" s="79">
        <f t="shared" ca="1" si="160"/>
        <v>809.63722613427478</v>
      </c>
      <c r="X211" s="80">
        <f t="shared" ca="1" si="177"/>
        <v>-6.4738775083035431</v>
      </c>
      <c r="Y211" s="80">
        <f t="shared" ca="1" si="178"/>
        <v>-38.521970138083198</v>
      </c>
      <c r="Z211" s="80">
        <f t="shared" ca="1" si="169"/>
        <v>0</v>
      </c>
      <c r="AA211" s="80">
        <f t="shared" ca="1" si="179"/>
        <v>0</v>
      </c>
      <c r="AB211" s="81">
        <f t="shared" ca="1" si="161"/>
        <v>-952.68740963632627</v>
      </c>
      <c r="AC211" s="79">
        <f t="shared" ca="1" si="162"/>
        <v>92264.682300251225</v>
      </c>
      <c r="AD211" s="35"/>
      <c r="AE211" s="55">
        <f t="shared" ca="1" si="180"/>
        <v>1.0343997254147252E-2</v>
      </c>
      <c r="AF211" s="78">
        <f t="shared" ca="1" si="181"/>
        <v>0.32369387541517713</v>
      </c>
      <c r="AG211" s="35"/>
      <c r="AH211" s="35"/>
      <c r="AR211" s="69">
        <f t="shared" si="170"/>
        <v>18</v>
      </c>
      <c r="AS211" s="70">
        <f t="shared" si="182"/>
        <v>208</v>
      </c>
      <c r="AT211" s="71">
        <f t="shared" ca="1" si="188"/>
        <v>0.18160980373814836</v>
      </c>
      <c r="AU211" s="72">
        <f t="shared" ca="1" si="171"/>
        <v>8.7573102573252903E-3</v>
      </c>
      <c r="AV211" s="73">
        <f t="shared" ca="1" si="172"/>
        <v>1.0087573102573253</v>
      </c>
      <c r="AW211" s="74">
        <f ca="1">PRODUCT(AV$4:AV211)</f>
        <v>5.4296851244011055</v>
      </c>
      <c r="BO211" s="70">
        <f t="shared" si="183"/>
        <v>208</v>
      </c>
      <c r="BP211" s="171">
        <f t="shared" ca="1" si="186"/>
        <v>0.1103</v>
      </c>
      <c r="BQ211" s="172">
        <f t="shared" ca="1" si="173"/>
        <v>8.7573102573252903E-3</v>
      </c>
      <c r="BR211" s="172">
        <f t="shared" ca="1" si="185"/>
        <v>0.18417274244983045</v>
      </c>
    </row>
    <row r="212" spans="5:70">
      <c r="E212">
        <f t="shared" si="154"/>
        <v>209</v>
      </c>
      <c r="F212" s="64">
        <f t="shared" si="174"/>
        <v>72.333333333333115</v>
      </c>
      <c r="G212" s="55">
        <f t="shared" si="155"/>
        <v>0</v>
      </c>
      <c r="H212" s="78">
        <f t="shared" si="184"/>
        <v>1</v>
      </c>
      <c r="I212" s="79">
        <f t="shared" ca="1" si="163"/>
        <v>415095.15724089707</v>
      </c>
      <c r="J212" s="79">
        <f t="shared" ca="1" si="156"/>
        <v>3635.1170782717622</v>
      </c>
      <c r="K212" s="80">
        <f t="shared" ca="1" si="157"/>
        <v>-20</v>
      </c>
      <c r="L212" s="80">
        <f t="shared" ca="1" si="164"/>
        <v>-345.9126310340809</v>
      </c>
      <c r="M212" s="80">
        <f t="shared" ca="1" si="187"/>
        <v>0</v>
      </c>
      <c r="N212" s="80">
        <f t="shared" ca="1" si="165"/>
        <v>0</v>
      </c>
      <c r="O212" s="81">
        <f t="shared" ca="1" si="158"/>
        <v>-2943.1740356977334</v>
      </c>
      <c r="P212" s="79">
        <f t="shared" ca="1" si="159"/>
        <v>415421.18765243702</v>
      </c>
      <c r="Q212" s="35"/>
      <c r="R212">
        <f t="shared" ca="1" si="166"/>
        <v>329</v>
      </c>
      <c r="S212" s="78">
        <f t="shared" ca="1" si="175"/>
        <v>82.333333333332348</v>
      </c>
      <c r="T212" s="55">
        <f t="shared" ca="1" si="167"/>
        <v>1.0343997254147252E-2</v>
      </c>
      <c r="U212" s="78">
        <f t="shared" ca="1" si="168"/>
        <v>0.32034558685669828</v>
      </c>
      <c r="V212" s="79">
        <f t="shared" ca="1" si="176"/>
        <v>91310.296679882653</v>
      </c>
      <c r="W212" s="79">
        <f t="shared" ca="1" si="160"/>
        <v>799.63259771415176</v>
      </c>
      <c r="X212" s="80">
        <f t="shared" ca="1" si="177"/>
        <v>-6.4069117371339654</v>
      </c>
      <c r="Y212" s="80">
        <f t="shared" ca="1" si="178"/>
        <v>-38.045956949951105</v>
      </c>
      <c r="Z212" s="80">
        <f t="shared" ca="1" si="169"/>
        <v>0</v>
      </c>
      <c r="AA212" s="80">
        <f t="shared" ca="1" si="179"/>
        <v>0</v>
      </c>
      <c r="AB212" s="81">
        <f t="shared" ca="1" si="161"/>
        <v>-942.83281368698738</v>
      </c>
      <c r="AC212" s="79">
        <f t="shared" ca="1" si="162"/>
        <v>91122.643595222733</v>
      </c>
      <c r="AD212" s="35"/>
      <c r="AE212" s="55">
        <f t="shared" ca="1" si="180"/>
        <v>1.0343997254147252E-2</v>
      </c>
      <c r="AF212" s="78">
        <f t="shared" ca="1" si="181"/>
        <v>0.32034558685669828</v>
      </c>
      <c r="AG212" s="35"/>
      <c r="AH212" s="35"/>
      <c r="AR212" s="69">
        <f t="shared" si="170"/>
        <v>18</v>
      </c>
      <c r="AS212" s="70">
        <f t="shared" si="182"/>
        <v>209</v>
      </c>
      <c r="AT212" s="71">
        <f t="shared" ca="1" si="188"/>
        <v>0.18001939034104145</v>
      </c>
      <c r="AU212" s="72">
        <f t="shared" ca="1" si="171"/>
        <v>8.7573102573252903E-3</v>
      </c>
      <c r="AV212" s="73">
        <f t="shared" ca="1" si="172"/>
        <v>1.0087573102573253</v>
      </c>
      <c r="AW212" s="74">
        <f ca="1">PRODUCT(AV$4:AV212)</f>
        <v>5.4772345616350702</v>
      </c>
      <c r="BO212" s="70">
        <f t="shared" si="183"/>
        <v>209</v>
      </c>
      <c r="BP212" s="171">
        <f t="shared" ca="1" si="186"/>
        <v>0.1103</v>
      </c>
      <c r="BQ212" s="172">
        <f t="shared" ca="1" si="173"/>
        <v>8.7573102573252903E-3</v>
      </c>
      <c r="BR212" s="172">
        <f t="shared" ca="1" si="185"/>
        <v>0.18257388628276663</v>
      </c>
    </row>
    <row r="213" spans="5:70">
      <c r="E213">
        <f t="shared" si="154"/>
        <v>210</v>
      </c>
      <c r="F213" s="64">
        <f t="shared" si="174"/>
        <v>72.416666666666444</v>
      </c>
      <c r="G213" s="55">
        <f t="shared" si="155"/>
        <v>0</v>
      </c>
      <c r="H213" s="78">
        <f t="shared" si="184"/>
        <v>1</v>
      </c>
      <c r="I213" s="79">
        <f t="shared" ca="1" si="163"/>
        <v>415421.18765243702</v>
      </c>
      <c r="J213" s="79">
        <f t="shared" ca="1" si="156"/>
        <v>3637.972227738941</v>
      </c>
      <c r="K213" s="80">
        <f t="shared" ca="1" si="157"/>
        <v>-20</v>
      </c>
      <c r="L213" s="80">
        <f t="shared" ca="1" si="164"/>
        <v>-346.18432304369753</v>
      </c>
      <c r="M213" s="80">
        <f t="shared" ca="1" si="187"/>
        <v>0</v>
      </c>
      <c r="N213" s="80">
        <f t="shared" ca="1" si="165"/>
        <v>0</v>
      </c>
      <c r="O213" s="81">
        <f t="shared" ca="1" si="158"/>
        <v>-2943.1740356977334</v>
      </c>
      <c r="P213" s="79">
        <f t="shared" ca="1" si="159"/>
        <v>415749.80152143457</v>
      </c>
      <c r="Q213" s="35"/>
      <c r="R213">
        <f t="shared" ca="1" si="166"/>
        <v>330</v>
      </c>
      <c r="S213" s="78">
        <f t="shared" ca="1" si="175"/>
        <v>82.416666666665677</v>
      </c>
      <c r="T213" s="55">
        <f t="shared" ca="1" si="167"/>
        <v>1.0343997254147252E-2</v>
      </c>
      <c r="U213" s="78">
        <f t="shared" ca="1" si="168"/>
        <v>0.3170319329858744</v>
      </c>
      <c r="V213" s="79">
        <f t="shared" ca="1" si="176"/>
        <v>90180.071220083104</v>
      </c>
      <c r="W213" s="79">
        <f t="shared" ca="1" si="160"/>
        <v>789.73486270195895</v>
      </c>
      <c r="X213" s="80">
        <f t="shared" ca="1" si="177"/>
        <v>-6.340638659717488</v>
      </c>
      <c r="Y213" s="80">
        <f t="shared" ca="1" si="178"/>
        <v>-37.575029675034628</v>
      </c>
      <c r="Z213" s="80">
        <f t="shared" ca="1" si="169"/>
        <v>0</v>
      </c>
      <c r="AA213" s="80">
        <f t="shared" ca="1" si="179"/>
        <v>0</v>
      </c>
      <c r="AB213" s="81">
        <f t="shared" ca="1" si="161"/>
        <v>-933.08015365108929</v>
      </c>
      <c r="AC213" s="79">
        <f t="shared" ca="1" si="162"/>
        <v>89992.810260799219</v>
      </c>
      <c r="AD213" s="35"/>
      <c r="AE213" s="55">
        <f t="shared" ca="1" si="180"/>
        <v>1.0343997254147252E-2</v>
      </c>
      <c r="AF213" s="78">
        <f t="shared" ca="1" si="181"/>
        <v>0.3170319329858744</v>
      </c>
      <c r="AG213" s="35"/>
      <c r="AH213" s="35"/>
      <c r="AR213" s="69">
        <f t="shared" si="170"/>
        <v>18</v>
      </c>
      <c r="AS213" s="70">
        <f t="shared" si="182"/>
        <v>210</v>
      </c>
      <c r="AT213" s="71">
        <f t="shared" ca="1" si="188"/>
        <v>0.17844290468749041</v>
      </c>
      <c r="AU213" s="72">
        <f t="shared" ca="1" si="171"/>
        <v>8.7573102573252903E-3</v>
      </c>
      <c r="AV213" s="73">
        <f t="shared" ca="1" si="172"/>
        <v>1.0087573102573253</v>
      </c>
      <c r="AW213" s="74">
        <f ca="1">PRODUCT(AV$4:AV213)</f>
        <v>5.5252004040434537</v>
      </c>
      <c r="BO213" s="70">
        <f t="shared" si="183"/>
        <v>210</v>
      </c>
      <c r="BP213" s="171">
        <f t="shared" ca="1" si="186"/>
        <v>0.1103</v>
      </c>
      <c r="BQ213" s="172">
        <f t="shared" ca="1" si="173"/>
        <v>8.7573102573252903E-3</v>
      </c>
      <c r="BR213" s="172">
        <f t="shared" ca="1" si="185"/>
        <v>0.18098891024263666</v>
      </c>
    </row>
    <row r="214" spans="5:70">
      <c r="E214">
        <f t="shared" si="154"/>
        <v>211</v>
      </c>
      <c r="F214" s="64">
        <f t="shared" si="174"/>
        <v>72.499999999999773</v>
      </c>
      <c r="G214" s="55">
        <f t="shared" si="155"/>
        <v>0</v>
      </c>
      <c r="H214" s="78">
        <f t="shared" si="184"/>
        <v>1</v>
      </c>
      <c r="I214" s="79">
        <f t="shared" ca="1" si="163"/>
        <v>415749.80152143457</v>
      </c>
      <c r="J214" s="79">
        <f t="shared" ca="1" si="156"/>
        <v>3640.8500013446123</v>
      </c>
      <c r="K214" s="80">
        <f t="shared" ca="1" si="157"/>
        <v>-20</v>
      </c>
      <c r="L214" s="80">
        <f t="shared" ca="1" si="164"/>
        <v>-346.45816793452883</v>
      </c>
      <c r="M214" s="80">
        <f t="shared" ca="1" si="187"/>
        <v>0</v>
      </c>
      <c r="N214" s="80">
        <f t="shared" ca="1" si="165"/>
        <v>0</v>
      </c>
      <c r="O214" s="81">
        <f t="shared" ca="1" si="158"/>
        <v>-2943.1740356977334</v>
      </c>
      <c r="P214" s="79">
        <f t="shared" ca="1" si="159"/>
        <v>416081.01931914693</v>
      </c>
      <c r="Q214" s="35"/>
      <c r="R214">
        <f t="shared" ca="1" si="166"/>
        <v>331</v>
      </c>
      <c r="S214" s="78">
        <f t="shared" ca="1" si="175"/>
        <v>82.499999999999005</v>
      </c>
      <c r="T214" s="55">
        <f t="shared" ca="1" si="167"/>
        <v>1.0343997254147252E-2</v>
      </c>
      <c r="U214" s="78">
        <f t="shared" ca="1" si="168"/>
        <v>0.31375255554159154</v>
      </c>
      <c r="V214" s="79">
        <f t="shared" ca="1" si="176"/>
        <v>89061.924878568519</v>
      </c>
      <c r="W214" s="79">
        <f t="shared" ca="1" si="160"/>
        <v>779.94290827622251</v>
      </c>
      <c r="X214" s="80">
        <f t="shared" ca="1" si="177"/>
        <v>-6.2750511108318303</v>
      </c>
      <c r="Y214" s="80">
        <f t="shared" ca="1" si="178"/>
        <v>-37.10913536607022</v>
      </c>
      <c r="Z214" s="80">
        <f t="shared" ca="1" si="169"/>
        <v>0</v>
      </c>
      <c r="AA214" s="80">
        <f t="shared" ca="1" si="179"/>
        <v>0</v>
      </c>
      <c r="AB214" s="81">
        <f t="shared" ca="1" si="161"/>
        <v>-923.42837510382321</v>
      </c>
      <c r="AC214" s="79">
        <f t="shared" ca="1" si="162"/>
        <v>88875.055225264019</v>
      </c>
      <c r="AD214" s="35"/>
      <c r="AE214" s="55">
        <f t="shared" ca="1" si="180"/>
        <v>1.0343997254147252E-2</v>
      </c>
      <c r="AF214" s="78">
        <f t="shared" ca="1" si="181"/>
        <v>0.31375255554159154</v>
      </c>
      <c r="AG214" s="35"/>
      <c r="AH214" s="35"/>
      <c r="AR214" s="69">
        <f t="shared" si="170"/>
        <v>18</v>
      </c>
      <c r="AS214" s="70">
        <f t="shared" si="182"/>
        <v>211</v>
      </c>
      <c r="AT214" s="71">
        <f t="shared" ca="1" si="188"/>
        <v>0.17688022480792373</v>
      </c>
      <c r="AU214" s="72">
        <f t="shared" ca="1" si="171"/>
        <v>8.7573102573252903E-3</v>
      </c>
      <c r="AV214" s="73">
        <f t="shared" ca="1" si="172"/>
        <v>1.0087573102573253</v>
      </c>
      <c r="AW214" s="74">
        <f ca="1">PRODUCT(AV$4:AV214)</f>
        <v>5.5735862982155613</v>
      </c>
      <c r="BO214" s="70">
        <f t="shared" si="183"/>
        <v>211</v>
      </c>
      <c r="BP214" s="171">
        <f t="shared" ca="1" si="186"/>
        <v>0.1103</v>
      </c>
      <c r="BQ214" s="172">
        <f t="shared" ca="1" si="173"/>
        <v>8.7573102573252903E-3</v>
      </c>
      <c r="BR214" s="172">
        <f t="shared" ca="1" si="185"/>
        <v>0.17941769383209522</v>
      </c>
    </row>
    <row r="215" spans="5:70">
      <c r="E215">
        <f t="shared" si="154"/>
        <v>212</v>
      </c>
      <c r="F215" s="64">
        <f t="shared" si="174"/>
        <v>72.583333333333101</v>
      </c>
      <c r="G215" s="55">
        <f t="shared" si="155"/>
        <v>0</v>
      </c>
      <c r="H215" s="78">
        <f t="shared" si="184"/>
        <v>1</v>
      </c>
      <c r="I215" s="79">
        <f t="shared" ca="1" si="163"/>
        <v>416081.01931914693</v>
      </c>
      <c r="J215" s="79">
        <f t="shared" ca="1" si="156"/>
        <v>3643.7505783619276</v>
      </c>
      <c r="K215" s="80">
        <f t="shared" ca="1" si="157"/>
        <v>-20</v>
      </c>
      <c r="L215" s="80">
        <f t="shared" ca="1" si="164"/>
        <v>-346.73418276595578</v>
      </c>
      <c r="M215" s="80">
        <f t="shared" ca="1" si="187"/>
        <v>0</v>
      </c>
      <c r="N215" s="80">
        <f t="shared" ca="1" si="165"/>
        <v>0</v>
      </c>
      <c r="O215" s="81">
        <f t="shared" ca="1" si="158"/>
        <v>-2943.1740356977334</v>
      </c>
      <c r="P215" s="79">
        <f t="shared" ca="1" si="159"/>
        <v>416414.86167904519</v>
      </c>
      <c r="Q215" s="35"/>
      <c r="R215">
        <f t="shared" ca="1" si="166"/>
        <v>332</v>
      </c>
      <c r="S215" s="78">
        <f t="shared" ca="1" si="175"/>
        <v>82.583333333332334</v>
      </c>
      <c r="T215" s="55">
        <f t="shared" ca="1" si="167"/>
        <v>1.1324652332016072E-2</v>
      </c>
      <c r="U215" s="78">
        <f t="shared" ca="1" si="168"/>
        <v>0.31019941693180147</v>
      </c>
      <c r="V215" s="79">
        <f t="shared" ca="1" si="176"/>
        <v>87868.576123849169</v>
      </c>
      <c r="W215" s="79">
        <f t="shared" ca="1" si="160"/>
        <v>769.49238298595242</v>
      </c>
      <c r="X215" s="80">
        <f t="shared" ca="1" si="177"/>
        <v>-6.2039883386360293</v>
      </c>
      <c r="Y215" s="80">
        <f t="shared" ca="1" si="178"/>
        <v>-36.61190671827049</v>
      </c>
      <c r="Z215" s="80">
        <f t="shared" ca="1" si="169"/>
        <v>0</v>
      </c>
      <c r="AA215" s="80">
        <f t="shared" ca="1" si="179"/>
        <v>0</v>
      </c>
      <c r="AB215" s="81">
        <f t="shared" ca="1" si="161"/>
        <v>-912.97086980225401</v>
      </c>
      <c r="AC215" s="79">
        <f t="shared" ca="1" si="162"/>
        <v>87682.281741975952</v>
      </c>
      <c r="AD215" s="35"/>
      <c r="AE215" s="55">
        <f t="shared" ca="1" si="180"/>
        <v>1.1324652332016072E-2</v>
      </c>
      <c r="AF215" s="78">
        <f t="shared" ca="1" si="181"/>
        <v>0.31019941693180147</v>
      </c>
      <c r="AG215" s="35"/>
      <c r="AH215" s="35"/>
      <c r="AR215" s="69">
        <f t="shared" si="170"/>
        <v>18</v>
      </c>
      <c r="AS215" s="70">
        <f t="shared" si="182"/>
        <v>212</v>
      </c>
      <c r="AT215" s="71">
        <f t="shared" ca="1" si="188"/>
        <v>0.1753312298008953</v>
      </c>
      <c r="AU215" s="72">
        <f t="shared" ca="1" si="171"/>
        <v>8.7573102573252903E-3</v>
      </c>
      <c r="AV215" s="73">
        <f t="shared" ca="1" si="172"/>
        <v>1.0087573102573253</v>
      </c>
      <c r="AW215" s="74">
        <f ca="1">PRODUCT(AV$4:AV215)</f>
        <v>5.622395922675012</v>
      </c>
      <c r="BO215" s="70">
        <f t="shared" si="183"/>
        <v>212</v>
      </c>
      <c r="BP215" s="171">
        <f t="shared" ca="1" si="186"/>
        <v>0.1103</v>
      </c>
      <c r="BQ215" s="172">
        <f t="shared" ca="1" si="173"/>
        <v>8.7573102573252903E-3</v>
      </c>
      <c r="BR215" s="172">
        <f t="shared" ca="1" si="185"/>
        <v>0.17786011759986881</v>
      </c>
    </row>
    <row r="216" spans="5:70">
      <c r="E216">
        <f t="shared" si="154"/>
        <v>213</v>
      </c>
      <c r="F216" s="64">
        <f t="shared" si="174"/>
        <v>72.66666666666643</v>
      </c>
      <c r="G216" s="55">
        <f t="shared" si="155"/>
        <v>0</v>
      </c>
      <c r="H216" s="78">
        <f t="shared" si="184"/>
        <v>1</v>
      </c>
      <c r="I216" s="79">
        <f t="shared" ca="1" si="163"/>
        <v>416414.86167904519</v>
      </c>
      <c r="J216" s="79">
        <f t="shared" ca="1" si="156"/>
        <v>3646.6741394845944</v>
      </c>
      <c r="K216" s="80">
        <f t="shared" ca="1" si="157"/>
        <v>-20</v>
      </c>
      <c r="L216" s="80">
        <f t="shared" ca="1" si="164"/>
        <v>-347.01238473253767</v>
      </c>
      <c r="M216" s="80">
        <f t="shared" ca="1" si="187"/>
        <v>0</v>
      </c>
      <c r="N216" s="80">
        <f t="shared" ca="1" si="165"/>
        <v>0</v>
      </c>
      <c r="O216" s="81">
        <f t="shared" ca="1" si="158"/>
        <v>-2943.1740356977334</v>
      </c>
      <c r="P216" s="79">
        <f t="shared" ca="1" si="159"/>
        <v>416751.34939809953</v>
      </c>
      <c r="Q216" s="35"/>
      <c r="R216">
        <f t="shared" ca="1" si="166"/>
        <v>333</v>
      </c>
      <c r="S216" s="78">
        <f t="shared" ca="1" si="175"/>
        <v>82.666666666665662</v>
      </c>
      <c r="T216" s="55">
        <f t="shared" ca="1" si="167"/>
        <v>1.1324652332016072E-2</v>
      </c>
      <c r="U216" s="78">
        <f t="shared" ca="1" si="168"/>
        <v>0.30668651638145472</v>
      </c>
      <c r="V216" s="79">
        <f t="shared" ca="1" si="176"/>
        <v>86689.310385570192</v>
      </c>
      <c r="W216" s="79">
        <f t="shared" ca="1" si="160"/>
        <v>759.16518704000964</v>
      </c>
      <c r="X216" s="80">
        <f t="shared" ca="1" si="177"/>
        <v>-6.1337303276290944</v>
      </c>
      <c r="Y216" s="80">
        <f t="shared" ca="1" si="178"/>
        <v>-36.120545993987584</v>
      </c>
      <c r="Z216" s="80">
        <f t="shared" ca="1" si="169"/>
        <v>0</v>
      </c>
      <c r="AA216" s="80">
        <f t="shared" ca="1" si="179"/>
        <v>0</v>
      </c>
      <c r="AB216" s="81">
        <f t="shared" ca="1" si="161"/>
        <v>-902.63179211248507</v>
      </c>
      <c r="AC216" s="79">
        <f t="shared" ca="1" si="162"/>
        <v>86503.58950417611</v>
      </c>
      <c r="AD216" s="35"/>
      <c r="AE216" s="55">
        <f t="shared" ca="1" si="180"/>
        <v>1.1324652332016072E-2</v>
      </c>
      <c r="AF216" s="78">
        <f t="shared" ca="1" si="181"/>
        <v>0.30668651638145472</v>
      </c>
      <c r="AG216" s="35"/>
      <c r="AH216" s="35"/>
      <c r="AR216" s="69">
        <f t="shared" si="170"/>
        <v>18</v>
      </c>
      <c r="AS216" s="70">
        <f t="shared" si="182"/>
        <v>213</v>
      </c>
      <c r="AT216" s="71">
        <f t="shared" ca="1" si="188"/>
        <v>0.17379579982373047</v>
      </c>
      <c r="AU216" s="72">
        <f t="shared" ca="1" si="171"/>
        <v>8.7573102573252903E-3</v>
      </c>
      <c r="AV216" s="73">
        <f t="shared" ca="1" si="172"/>
        <v>1.0087573102573253</v>
      </c>
      <c r="AW216" s="74">
        <f ca="1">PRODUCT(AV$4:AV216)</f>
        <v>5.6716329881593976</v>
      </c>
      <c r="BO216" s="70">
        <f t="shared" si="183"/>
        <v>213</v>
      </c>
      <c r="BP216" s="171">
        <f t="shared" ca="1" si="186"/>
        <v>0.1103</v>
      </c>
      <c r="BQ216" s="172">
        <f t="shared" ca="1" si="173"/>
        <v>8.7573102573252903E-3</v>
      </c>
      <c r="BR216" s="172">
        <f t="shared" ca="1" si="185"/>
        <v>0.17631606313167458</v>
      </c>
    </row>
    <row r="217" spans="5:70">
      <c r="E217">
        <f t="shared" si="154"/>
        <v>214</v>
      </c>
      <c r="F217" s="64">
        <f t="shared" si="174"/>
        <v>72.749999999999758</v>
      </c>
      <c r="G217" s="55">
        <f t="shared" si="155"/>
        <v>0</v>
      </c>
      <c r="H217" s="78">
        <f t="shared" si="184"/>
        <v>1</v>
      </c>
      <c r="I217" s="79">
        <f t="shared" ca="1" si="163"/>
        <v>416751.34939809953</v>
      </c>
      <c r="J217" s="79">
        <f t="shared" ca="1" si="156"/>
        <v>3649.6208668381328</v>
      </c>
      <c r="K217" s="80">
        <f t="shared" ca="1" si="157"/>
        <v>-20</v>
      </c>
      <c r="L217" s="80">
        <f t="shared" ca="1" si="164"/>
        <v>-347.29279116508297</v>
      </c>
      <c r="M217" s="80">
        <f t="shared" ca="1" si="187"/>
        <v>0</v>
      </c>
      <c r="N217" s="80">
        <f t="shared" ca="1" si="165"/>
        <v>0</v>
      </c>
      <c r="O217" s="81">
        <f t="shared" ca="1" si="158"/>
        <v>-2943.1740356977334</v>
      </c>
      <c r="P217" s="79">
        <f t="shared" ca="1" si="159"/>
        <v>417090.5034380749</v>
      </c>
      <c r="Q217" s="35"/>
      <c r="R217">
        <f t="shared" ca="1" si="166"/>
        <v>334</v>
      </c>
      <c r="S217" s="78">
        <f t="shared" ca="1" si="175"/>
        <v>82.749999999998991</v>
      </c>
      <c r="T217" s="55">
        <f t="shared" ca="1" si="167"/>
        <v>1.1324652332016072E-2</v>
      </c>
      <c r="U217" s="78">
        <f t="shared" ca="1" si="168"/>
        <v>0.30321339820851761</v>
      </c>
      <c r="V217" s="79">
        <f t="shared" ca="1" si="176"/>
        <v>85523.966427569889</v>
      </c>
      <c r="W217" s="79">
        <f t="shared" ca="1" si="160"/>
        <v>748.95990844330152</v>
      </c>
      <c r="X217" s="80">
        <f t="shared" ca="1" si="177"/>
        <v>-6.0642679641703525</v>
      </c>
      <c r="Y217" s="80">
        <f t="shared" ca="1" si="178"/>
        <v>-35.634986011487456</v>
      </c>
      <c r="Z217" s="80">
        <f t="shared" ca="1" si="169"/>
        <v>0</v>
      </c>
      <c r="AA217" s="80">
        <f t="shared" ca="1" si="179"/>
        <v>0</v>
      </c>
      <c r="AB217" s="81">
        <f t="shared" ca="1" si="161"/>
        <v>-892.40980088298659</v>
      </c>
      <c r="AC217" s="79">
        <f t="shared" ca="1" si="162"/>
        <v>85338.817281154537</v>
      </c>
      <c r="AD217" s="35"/>
      <c r="AE217" s="55">
        <f t="shared" ca="1" si="180"/>
        <v>1.1324652332016072E-2</v>
      </c>
      <c r="AF217" s="78">
        <f t="shared" ca="1" si="181"/>
        <v>0.30321339820851761</v>
      </c>
      <c r="AG217" s="35"/>
      <c r="AH217" s="35"/>
      <c r="AR217" s="69">
        <f t="shared" si="170"/>
        <v>18</v>
      </c>
      <c r="AS217" s="70">
        <f t="shared" si="182"/>
        <v>214</v>
      </c>
      <c r="AT217" s="71">
        <f t="shared" ca="1" si="188"/>
        <v>0.17227381608325407</v>
      </c>
      <c r="AU217" s="72">
        <f t="shared" ca="1" si="171"/>
        <v>8.7573102573252903E-3</v>
      </c>
      <c r="AV217" s="73">
        <f t="shared" ca="1" si="172"/>
        <v>1.0087573102573253</v>
      </c>
      <c r="AW217" s="74">
        <f ca="1">PRODUCT(AV$4:AV217)</f>
        <v>5.7213012379023906</v>
      </c>
      <c r="BO217" s="70">
        <f t="shared" si="183"/>
        <v>214</v>
      </c>
      <c r="BP217" s="171">
        <f t="shared" ca="1" si="186"/>
        <v>0.1103</v>
      </c>
      <c r="BQ217" s="172">
        <f t="shared" ca="1" si="173"/>
        <v>8.7573102573252903E-3</v>
      </c>
      <c r="BR217" s="172">
        <f t="shared" ca="1" si="185"/>
        <v>0.17478541304121789</v>
      </c>
    </row>
    <row r="218" spans="5:70">
      <c r="E218">
        <f t="shared" si="154"/>
        <v>215</v>
      </c>
      <c r="F218" s="64">
        <f t="shared" si="174"/>
        <v>72.833333333333087</v>
      </c>
      <c r="G218" s="55">
        <f t="shared" si="155"/>
        <v>0</v>
      </c>
      <c r="H218" s="78">
        <f t="shared" si="184"/>
        <v>1</v>
      </c>
      <c r="I218" s="79">
        <f t="shared" ca="1" si="163"/>
        <v>417090.5034380749</v>
      </c>
      <c r="J218" s="79">
        <f t="shared" ca="1" si="156"/>
        <v>3769.254366389292</v>
      </c>
      <c r="K218" s="80">
        <f t="shared" ca="1" si="157"/>
        <v>-20</v>
      </c>
      <c r="L218" s="80">
        <f t="shared" ca="1" si="164"/>
        <v>-347.5754195317291</v>
      </c>
      <c r="M218" s="80">
        <f t="shared" ca="1" si="187"/>
        <v>0</v>
      </c>
      <c r="N218" s="80">
        <f t="shared" ca="1" si="165"/>
        <v>0</v>
      </c>
      <c r="O218" s="81">
        <f t="shared" ca="1" si="158"/>
        <v>-2943.1740356977334</v>
      </c>
      <c r="P218" s="79">
        <f t="shared" ca="1" si="159"/>
        <v>417549.00834923476</v>
      </c>
      <c r="Q218" s="35"/>
      <c r="R218">
        <f t="shared" ca="1" si="166"/>
        <v>335</v>
      </c>
      <c r="S218" s="78">
        <f t="shared" ca="1" si="175"/>
        <v>82.83333333333232</v>
      </c>
      <c r="T218" s="55">
        <f t="shared" ca="1" si="167"/>
        <v>1.1324652332016072E-2</v>
      </c>
      <c r="U218" s="78">
        <f t="shared" ca="1" si="168"/>
        <v>0.29977961189139701</v>
      </c>
      <c r="V218" s="79">
        <f t="shared" ca="1" si="176"/>
        <v>84372.384845020017</v>
      </c>
      <c r="W218" s="79">
        <f t="shared" ca="1" si="160"/>
        <v>762.47475633783097</v>
      </c>
      <c r="X218" s="80">
        <f t="shared" ca="1" si="177"/>
        <v>-5.9955922378279407</v>
      </c>
      <c r="Y218" s="80">
        <f t="shared" ca="1" si="178"/>
        <v>-35.155160352091677</v>
      </c>
      <c r="Z218" s="80">
        <f t="shared" ca="1" si="169"/>
        <v>0</v>
      </c>
      <c r="AA218" s="80">
        <f t="shared" ca="1" si="179"/>
        <v>0</v>
      </c>
      <c r="AB218" s="81">
        <f t="shared" ca="1" si="161"/>
        <v>-882.30357015030313</v>
      </c>
      <c r="AC218" s="79">
        <f t="shared" ca="1" si="162"/>
        <v>84211.405278617633</v>
      </c>
      <c r="AD218" s="35"/>
      <c r="AE218" s="55">
        <f t="shared" ca="1" si="180"/>
        <v>1.1324652332016072E-2</v>
      </c>
      <c r="AF218" s="78">
        <f t="shared" ca="1" si="181"/>
        <v>0.29977961189139701</v>
      </c>
      <c r="AG218" s="35"/>
      <c r="AH218" s="35"/>
      <c r="AR218" s="69">
        <f t="shared" si="170"/>
        <v>18</v>
      </c>
      <c r="AS218" s="70">
        <f t="shared" si="182"/>
        <v>215</v>
      </c>
      <c r="AT218" s="71">
        <f t="shared" ca="1" si="188"/>
        <v>0.17071697451497617</v>
      </c>
      <c r="AU218" s="72">
        <f t="shared" ca="1" si="171"/>
        <v>9.0370179501075842E-3</v>
      </c>
      <c r="AV218" s="73">
        <f t="shared" ca="1" si="172"/>
        <v>1.0090370179501076</v>
      </c>
      <c r="AW218" s="74">
        <f ca="1">PRODUCT(AV$4:AV218)</f>
        <v>5.7730047398872877</v>
      </c>
      <c r="BO218" s="70">
        <f t="shared" si="183"/>
        <v>215</v>
      </c>
      <c r="BP218" s="171">
        <f t="shared" ca="1" si="186"/>
        <v>0.114</v>
      </c>
      <c r="BQ218" s="172">
        <f t="shared" ca="1" si="173"/>
        <v>9.0370179501075842E-3</v>
      </c>
      <c r="BR218" s="172">
        <f t="shared" ca="1" si="185"/>
        <v>0.17322002060568631</v>
      </c>
    </row>
    <row r="219" spans="5:70">
      <c r="E219">
        <f t="shared" ref="E219:E282" si="189">E218+1</f>
        <v>216</v>
      </c>
      <c r="F219" s="64">
        <f t="shared" si="174"/>
        <v>72.916666666666416</v>
      </c>
      <c r="G219" s="55">
        <f t="shared" si="155"/>
        <v>0</v>
      </c>
      <c r="H219" s="78">
        <f t="shared" si="184"/>
        <v>1</v>
      </c>
      <c r="I219" s="79">
        <f t="shared" ca="1" si="163"/>
        <v>417549.00834923476</v>
      </c>
      <c r="J219" s="79">
        <f t="shared" ca="1" si="156"/>
        <v>3773.397883501656</v>
      </c>
      <c r="K219" s="80">
        <f t="shared" ca="1" si="157"/>
        <v>-20</v>
      </c>
      <c r="L219" s="80">
        <f t="shared" ca="1" si="164"/>
        <v>-347.95750695769567</v>
      </c>
      <c r="M219" s="80">
        <f t="shared" ca="1" si="187"/>
        <v>0</v>
      </c>
      <c r="N219" s="80">
        <f t="shared" ca="1" si="165"/>
        <v>0</v>
      </c>
      <c r="O219" s="81">
        <f t="shared" ca="1" si="158"/>
        <v>-2943.1740356977334</v>
      </c>
      <c r="P219" s="79">
        <f t="shared" ca="1" si="159"/>
        <v>418011.27469008102</v>
      </c>
      <c r="Q219" s="35"/>
      <c r="R219">
        <f t="shared" ca="1" si="166"/>
        <v>336</v>
      </c>
      <c r="S219" s="78">
        <f t="shared" ca="1" si="175"/>
        <v>82.916666666665648</v>
      </c>
      <c r="T219" s="55">
        <f t="shared" ca="1" si="167"/>
        <v>1.1324652332016072E-2</v>
      </c>
      <c r="U219" s="78">
        <f t="shared" ca="1" si="168"/>
        <v>0.29638471201050021</v>
      </c>
      <c r="V219" s="79">
        <f t="shared" ca="1" si="176"/>
        <v>83257.740391446787</v>
      </c>
      <c r="W219" s="79">
        <f t="shared" ca="1" si="160"/>
        <v>752.40169440290185</v>
      </c>
      <c r="X219" s="80">
        <f t="shared" ca="1" si="177"/>
        <v>-5.9276942402100037</v>
      </c>
      <c r="Y219" s="80">
        <f t="shared" ca="1" si="178"/>
        <v>-34.690725163102833</v>
      </c>
      <c r="Z219" s="80">
        <f t="shared" ca="1" si="169"/>
        <v>0</v>
      </c>
      <c r="AA219" s="80">
        <f t="shared" ca="1" si="179"/>
        <v>0</v>
      </c>
      <c r="AB219" s="81">
        <f t="shared" ca="1" si="161"/>
        <v>-872.31178896705433</v>
      </c>
      <c r="AC219" s="79">
        <f t="shared" ca="1" si="162"/>
        <v>83097.21187747932</v>
      </c>
      <c r="AD219" s="35"/>
      <c r="AE219" s="55">
        <f t="shared" ca="1" si="180"/>
        <v>1.1324652332016072E-2</v>
      </c>
      <c r="AF219" s="78">
        <f t="shared" ca="1" si="181"/>
        <v>0.29638471201050021</v>
      </c>
      <c r="AG219" s="35"/>
      <c r="AH219" s="35"/>
      <c r="AR219" s="69">
        <f t="shared" si="170"/>
        <v>18</v>
      </c>
      <c r="AS219" s="70">
        <f t="shared" si="182"/>
        <v>216</v>
      </c>
      <c r="AT219" s="71">
        <f t="shared" ca="1" si="188"/>
        <v>0.16917420215189627</v>
      </c>
      <c r="AU219" s="72">
        <f t="shared" ca="1" si="171"/>
        <v>9.0370179501075842E-3</v>
      </c>
      <c r="AV219" s="73">
        <f t="shared" ca="1" si="172"/>
        <v>1.0090370179501076</v>
      </c>
      <c r="AW219" s="74">
        <f ca="1">PRODUCT(AV$4:AV219)</f>
        <v>5.8251754873477051</v>
      </c>
      <c r="BO219" s="70">
        <f t="shared" si="183"/>
        <v>216</v>
      </c>
      <c r="BP219" s="171">
        <f t="shared" ca="1" si="186"/>
        <v>0.114</v>
      </c>
      <c r="BQ219" s="172">
        <f t="shared" ca="1" si="173"/>
        <v>9.0370179501075842E-3</v>
      </c>
      <c r="BR219" s="172">
        <f t="shared" ca="1" si="185"/>
        <v>0.17166864795266734</v>
      </c>
    </row>
    <row r="220" spans="5:70">
      <c r="E220">
        <f t="shared" si="189"/>
        <v>217</v>
      </c>
      <c r="F220" s="64">
        <f t="shared" si="174"/>
        <v>72.999999999999744</v>
      </c>
      <c r="G220" s="55">
        <f t="shared" si="155"/>
        <v>0</v>
      </c>
      <c r="H220" s="78">
        <f t="shared" si="184"/>
        <v>1</v>
      </c>
      <c r="I220" s="79">
        <f t="shared" ca="1" si="163"/>
        <v>418011.27469008102</v>
      </c>
      <c r="J220" s="79">
        <f t="shared" ca="1" si="156"/>
        <v>3777.5753927216142</v>
      </c>
      <c r="K220" s="80">
        <f t="shared" ca="1" si="157"/>
        <v>-20</v>
      </c>
      <c r="L220" s="80">
        <f t="shared" ca="1" si="164"/>
        <v>-348.34272890840089</v>
      </c>
      <c r="M220" s="80">
        <f t="shared" ca="1" si="187"/>
        <v>-3135.0845601756073</v>
      </c>
      <c r="N220" s="80">
        <f t="shared" ca="1" si="165"/>
        <v>0</v>
      </c>
      <c r="O220" s="81">
        <f t="shared" ca="1" si="158"/>
        <v>-2943.1740356977334</v>
      </c>
      <c r="P220" s="79">
        <f t="shared" ca="1" si="159"/>
        <v>415342.24875802093</v>
      </c>
      <c r="Q220" s="35"/>
      <c r="R220">
        <f t="shared" ca="1" si="166"/>
        <v>337</v>
      </c>
      <c r="S220" s="78">
        <f t="shared" ca="1" si="175"/>
        <v>82.999999999998977</v>
      </c>
      <c r="T220" s="55">
        <f t="shared" ca="1" si="167"/>
        <v>1.1324652332016072E-2</v>
      </c>
      <c r="U220" s="78">
        <f t="shared" ca="1" si="168"/>
        <v>0.29302825819045658</v>
      </c>
      <c r="V220" s="79">
        <f t="shared" ca="1" si="176"/>
        <v>82156.164843206992</v>
      </c>
      <c r="W220" s="79">
        <f t="shared" ca="1" si="160"/>
        <v>742.44673640005919</v>
      </c>
      <c r="X220" s="80">
        <f t="shared" ca="1" si="177"/>
        <v>-5.8605651638091318</v>
      </c>
      <c r="Y220" s="80">
        <f t="shared" ca="1" si="178"/>
        <v>-34.231735351336248</v>
      </c>
      <c r="Z220" s="80">
        <f t="shared" ca="1" si="169"/>
        <v>-616.17123632405242</v>
      </c>
      <c r="AA220" s="80">
        <f t="shared" ca="1" si="179"/>
        <v>0</v>
      </c>
      <c r="AB220" s="81">
        <f t="shared" ca="1" si="161"/>
        <v>-862.43316123188345</v>
      </c>
      <c r="AC220" s="79">
        <f t="shared" ca="1" si="162"/>
        <v>81379.91488153598</v>
      </c>
      <c r="AD220" s="35"/>
      <c r="AE220" s="55">
        <f t="shared" ca="1" si="180"/>
        <v>1.1324652332016072E-2</v>
      </c>
      <c r="AF220" s="78">
        <f t="shared" ca="1" si="181"/>
        <v>0.29302825819045658</v>
      </c>
      <c r="AG220" s="35"/>
      <c r="AH220" s="35"/>
      <c r="AR220" s="69">
        <f t="shared" si="170"/>
        <v>19</v>
      </c>
      <c r="AS220" s="70">
        <f t="shared" si="182"/>
        <v>217</v>
      </c>
      <c r="AT220" s="71">
        <f t="shared" ca="1" si="188"/>
        <v>0.16764537185035444</v>
      </c>
      <c r="AU220" s="72">
        <f t="shared" ca="1" si="171"/>
        <v>9.0370179501075842E-3</v>
      </c>
      <c r="AV220" s="73">
        <f t="shared" ca="1" si="172"/>
        <v>1.0090370179501076</v>
      </c>
      <c r="AW220" s="74">
        <f ca="1">PRODUCT(AV$4:AV220)</f>
        <v>5.8778177027893932</v>
      </c>
      <c r="BO220" s="70">
        <f t="shared" si="183"/>
        <v>217</v>
      </c>
      <c r="BP220" s="171">
        <f t="shared" ca="1" si="186"/>
        <v>0.114</v>
      </c>
      <c r="BQ220" s="172">
        <f t="shared" ca="1" si="173"/>
        <v>9.0370179501075842E-3</v>
      </c>
      <c r="BR220" s="172">
        <f t="shared" ca="1" si="185"/>
        <v>0.17013116951984372</v>
      </c>
    </row>
    <row r="221" spans="5:70">
      <c r="E221">
        <f t="shared" si="189"/>
        <v>218</v>
      </c>
      <c r="F221" s="64">
        <f t="shared" si="174"/>
        <v>73.083333333333073</v>
      </c>
      <c r="G221" s="55">
        <f t="shared" si="155"/>
        <v>0</v>
      </c>
      <c r="H221" s="78">
        <f t="shared" si="184"/>
        <v>1</v>
      </c>
      <c r="I221" s="79">
        <f t="shared" ca="1" si="163"/>
        <v>415342.24875802093</v>
      </c>
      <c r="J221" s="79">
        <f t="shared" ca="1" si="156"/>
        <v>3753.4553574642846</v>
      </c>
      <c r="K221" s="80">
        <f t="shared" ca="1" si="157"/>
        <v>-20</v>
      </c>
      <c r="L221" s="80">
        <f t="shared" ca="1" si="164"/>
        <v>-346.11854063168414</v>
      </c>
      <c r="M221" s="80">
        <f t="shared" ca="1" si="187"/>
        <v>0</v>
      </c>
      <c r="N221" s="80">
        <f t="shared" ca="1" si="165"/>
        <v>0</v>
      </c>
      <c r="O221" s="81">
        <f t="shared" ca="1" si="158"/>
        <v>-2943.1740356977334</v>
      </c>
      <c r="P221" s="79">
        <f t="shared" ca="1" si="159"/>
        <v>415786.41153915582</v>
      </c>
      <c r="Q221" s="35"/>
      <c r="R221">
        <f t="shared" ca="1" si="166"/>
        <v>338</v>
      </c>
      <c r="S221" s="78">
        <f t="shared" ca="1" si="175"/>
        <v>83.083333333332305</v>
      </c>
      <c r="T221" s="55">
        <f t="shared" ca="1" si="167"/>
        <v>1.1324652332016072E-2</v>
      </c>
      <c r="U221" s="78">
        <f t="shared" ca="1" si="168"/>
        <v>0.28970981504299342</v>
      </c>
      <c r="V221" s="79">
        <f t="shared" ca="1" si="176"/>
        <v>80458.31563869353</v>
      </c>
      <c r="W221" s="79">
        <f t="shared" ca="1" si="160"/>
        <v>727.1032426622952</v>
      </c>
      <c r="X221" s="80">
        <f t="shared" ca="1" si="177"/>
        <v>-5.794196300859868</v>
      </c>
      <c r="Y221" s="80">
        <f t="shared" ca="1" si="178"/>
        <v>-33.524298182788975</v>
      </c>
      <c r="Z221" s="80">
        <f t="shared" ca="1" si="169"/>
        <v>0</v>
      </c>
      <c r="AA221" s="80">
        <f t="shared" ca="1" si="179"/>
        <v>0</v>
      </c>
      <c r="AB221" s="81">
        <f t="shared" ca="1" si="161"/>
        <v>-852.66640552133094</v>
      </c>
      <c r="AC221" s="79">
        <f t="shared" ca="1" si="162"/>
        <v>80293.433981350841</v>
      </c>
      <c r="AD221" s="35"/>
      <c r="AE221" s="55">
        <f t="shared" ca="1" si="180"/>
        <v>1.1324652332016072E-2</v>
      </c>
      <c r="AF221" s="78">
        <f t="shared" ca="1" si="181"/>
        <v>0.28970981504299342</v>
      </c>
      <c r="AG221" s="35"/>
      <c r="AH221" s="35"/>
      <c r="AR221" s="69">
        <f t="shared" si="170"/>
        <v>19</v>
      </c>
      <c r="AS221" s="70">
        <f t="shared" si="182"/>
        <v>218</v>
      </c>
      <c r="AT221" s="71">
        <f t="shared" ca="1" si="188"/>
        <v>0.16613035761569034</v>
      </c>
      <c r="AU221" s="72">
        <f t="shared" ca="1" si="171"/>
        <v>9.0370179501075842E-3</v>
      </c>
      <c r="AV221" s="73">
        <f t="shared" ca="1" si="172"/>
        <v>1.0090370179501076</v>
      </c>
      <c r="AW221" s="74">
        <f ca="1">PRODUCT(AV$4:AV221)</f>
        <v>5.9309356468769607</v>
      </c>
      <c r="BO221" s="70">
        <f t="shared" si="183"/>
        <v>218</v>
      </c>
      <c r="BP221" s="171">
        <f t="shared" ca="1" si="186"/>
        <v>0.114</v>
      </c>
      <c r="BQ221" s="172">
        <f t="shared" ca="1" si="173"/>
        <v>9.0370179501075842E-3</v>
      </c>
      <c r="BR221" s="172">
        <f t="shared" ca="1" si="185"/>
        <v>0.1686074608694445</v>
      </c>
    </row>
    <row r="222" spans="5:70">
      <c r="E222">
        <f t="shared" si="189"/>
        <v>219</v>
      </c>
      <c r="F222" s="64">
        <f t="shared" si="174"/>
        <v>73.166666666666401</v>
      </c>
      <c r="G222" s="55">
        <f t="shared" si="155"/>
        <v>0</v>
      </c>
      <c r="H222" s="78">
        <f t="shared" si="184"/>
        <v>1</v>
      </c>
      <c r="I222" s="79">
        <f t="shared" ca="1" si="163"/>
        <v>415786.41153915582</v>
      </c>
      <c r="J222" s="79">
        <f t="shared" ca="1" si="156"/>
        <v>3757.4692644901702</v>
      </c>
      <c r="K222" s="80">
        <f t="shared" ca="1" si="157"/>
        <v>-20</v>
      </c>
      <c r="L222" s="80">
        <f t="shared" ca="1" si="164"/>
        <v>-346.48867628262985</v>
      </c>
      <c r="M222" s="80">
        <f t="shared" ca="1" si="187"/>
        <v>0</v>
      </c>
      <c r="N222" s="80">
        <f t="shared" ca="1" si="165"/>
        <v>0</v>
      </c>
      <c r="O222" s="81">
        <f t="shared" ca="1" si="158"/>
        <v>-2943.1740356977334</v>
      </c>
      <c r="P222" s="79">
        <f t="shared" ca="1" si="159"/>
        <v>416234.21809166565</v>
      </c>
      <c r="Q222" s="35"/>
      <c r="R222">
        <f t="shared" ca="1" si="166"/>
        <v>339</v>
      </c>
      <c r="S222" s="78">
        <f t="shared" ca="1" si="175"/>
        <v>83.166666666665634</v>
      </c>
      <c r="T222" s="55">
        <f t="shared" ca="1" si="167"/>
        <v>1.1324652332016072E-2</v>
      </c>
      <c r="U222" s="78">
        <f t="shared" ca="1" si="168"/>
        <v>0.28642895211045882</v>
      </c>
      <c r="V222" s="79">
        <f t="shared" ca="1" si="176"/>
        <v>79384.138756968357</v>
      </c>
      <c r="W222" s="79">
        <f t="shared" ca="1" si="160"/>
        <v>717.39588690055416</v>
      </c>
      <c r="X222" s="80">
        <f t="shared" ca="1" si="177"/>
        <v>-5.7285790422091765</v>
      </c>
      <c r="Y222" s="80">
        <f t="shared" ca="1" si="178"/>
        <v>-33.076724482070148</v>
      </c>
      <c r="Z222" s="80">
        <f t="shared" ca="1" si="169"/>
        <v>0</v>
      </c>
      <c r="AA222" s="80">
        <f t="shared" ca="1" si="179"/>
        <v>0</v>
      </c>
      <c r="AB222" s="81">
        <f t="shared" ca="1" si="161"/>
        <v>-843.01025492361202</v>
      </c>
      <c r="AC222" s="79">
        <f t="shared" ca="1" si="162"/>
        <v>79219.71908542102</v>
      </c>
      <c r="AD222" s="35"/>
      <c r="AE222" s="55">
        <f t="shared" ca="1" si="180"/>
        <v>1.1324652332016072E-2</v>
      </c>
      <c r="AF222" s="78">
        <f t="shared" ca="1" si="181"/>
        <v>0.28642895211045882</v>
      </c>
      <c r="AG222" s="35"/>
      <c r="AH222" s="35"/>
      <c r="AR222" s="69">
        <f t="shared" si="170"/>
        <v>19</v>
      </c>
      <c r="AS222" s="70">
        <f t="shared" si="182"/>
        <v>219</v>
      </c>
      <c r="AT222" s="71">
        <f t="shared" ca="1" si="188"/>
        <v>0.16462903459185954</v>
      </c>
      <c r="AU222" s="72">
        <f t="shared" ca="1" si="171"/>
        <v>9.0370179501075842E-3</v>
      </c>
      <c r="AV222" s="73">
        <f t="shared" ca="1" si="172"/>
        <v>1.0090370179501076</v>
      </c>
      <c r="AW222" s="74">
        <f ca="1">PRODUCT(AV$4:AV222)</f>
        <v>5.9845336187787206</v>
      </c>
      <c r="BO222" s="70">
        <f t="shared" si="183"/>
        <v>219</v>
      </c>
      <c r="BP222" s="171">
        <f t="shared" ca="1" si="186"/>
        <v>0.114</v>
      </c>
      <c r="BQ222" s="172">
        <f t="shared" ca="1" si="173"/>
        <v>9.0370179501075842E-3</v>
      </c>
      <c r="BR222" s="172">
        <f t="shared" ca="1" si="185"/>
        <v>0.16709739867817355</v>
      </c>
    </row>
    <row r="223" spans="5:70">
      <c r="E223">
        <f t="shared" si="189"/>
        <v>220</v>
      </c>
      <c r="F223" s="64">
        <f t="shared" si="174"/>
        <v>73.24999999999973</v>
      </c>
      <c r="G223" s="55">
        <f t="shared" si="155"/>
        <v>0</v>
      </c>
      <c r="H223" s="78">
        <f t="shared" si="184"/>
        <v>1</v>
      </c>
      <c r="I223" s="79">
        <f t="shared" ca="1" si="163"/>
        <v>416234.21809166565</v>
      </c>
      <c r="J223" s="79">
        <f t="shared" ca="1" si="156"/>
        <v>3761.5161003433773</v>
      </c>
      <c r="K223" s="80">
        <f t="shared" ca="1" si="157"/>
        <v>-20</v>
      </c>
      <c r="L223" s="80">
        <f t="shared" ca="1" si="164"/>
        <v>-346.8618484097214</v>
      </c>
      <c r="M223" s="80">
        <f t="shared" ca="1" si="187"/>
        <v>0</v>
      </c>
      <c r="N223" s="80">
        <f t="shared" ca="1" si="165"/>
        <v>0</v>
      </c>
      <c r="O223" s="81">
        <f t="shared" ca="1" si="158"/>
        <v>-2943.1740356977334</v>
      </c>
      <c r="P223" s="79">
        <f t="shared" ca="1" si="159"/>
        <v>416685.69830790162</v>
      </c>
      <c r="Q223" s="35"/>
      <c r="R223">
        <f t="shared" ca="1" si="166"/>
        <v>340</v>
      </c>
      <c r="S223" s="78">
        <f t="shared" ca="1" si="175"/>
        <v>83.249999999998963</v>
      </c>
      <c r="T223" s="55">
        <f t="shared" ca="1" si="167"/>
        <v>1.1324652332016072E-2</v>
      </c>
      <c r="U223" s="78">
        <f t="shared" ca="1" si="168"/>
        <v>0.28318524380998422</v>
      </c>
      <c r="V223" s="79">
        <f t="shared" ca="1" si="176"/>
        <v>78322.583308938643</v>
      </c>
      <c r="W223" s="79">
        <f t="shared" ca="1" si="160"/>
        <v>707.80259126167516</v>
      </c>
      <c r="X223" s="80">
        <f t="shared" ca="1" si="177"/>
        <v>-5.6637048761996844</v>
      </c>
      <c r="Y223" s="80">
        <f t="shared" ca="1" si="178"/>
        <v>-32.634409712057767</v>
      </c>
      <c r="Z223" s="80">
        <f t="shared" ca="1" si="169"/>
        <v>0</v>
      </c>
      <c r="AA223" s="80">
        <f t="shared" ca="1" si="179"/>
        <v>0</v>
      </c>
      <c r="AB223" s="81">
        <f t="shared" ca="1" si="161"/>
        <v>-833.46345687427777</v>
      </c>
      <c r="AC223" s="79">
        <f t="shared" ca="1" si="162"/>
        <v>78158.624328737773</v>
      </c>
      <c r="AD223" s="35"/>
      <c r="AE223" s="55">
        <f t="shared" ca="1" si="180"/>
        <v>1.1324652332016072E-2</v>
      </c>
      <c r="AF223" s="78">
        <f t="shared" ca="1" si="181"/>
        <v>0.28318524380998422</v>
      </c>
      <c r="AG223" s="35"/>
      <c r="AH223" s="35"/>
      <c r="AR223" s="69">
        <f t="shared" si="170"/>
        <v>19</v>
      </c>
      <c r="AS223" s="70">
        <f t="shared" si="182"/>
        <v>220</v>
      </c>
      <c r="AT223" s="71">
        <f t="shared" ca="1" si="188"/>
        <v>0.16314127905114403</v>
      </c>
      <c r="AU223" s="72">
        <f t="shared" ca="1" si="171"/>
        <v>9.0370179501075842E-3</v>
      </c>
      <c r="AV223" s="73">
        <f t="shared" ca="1" si="172"/>
        <v>1.0090370179501076</v>
      </c>
      <c r="AW223" s="74">
        <f ca="1">PRODUCT(AV$4:AV223)</f>
        <v>6.0386159565146462</v>
      </c>
      <c r="BO223" s="70">
        <f t="shared" si="183"/>
        <v>220</v>
      </c>
      <c r="BP223" s="171">
        <f t="shared" ca="1" si="186"/>
        <v>0.114</v>
      </c>
      <c r="BQ223" s="172">
        <f t="shared" ca="1" si="173"/>
        <v>9.0370179501075842E-3</v>
      </c>
      <c r="BR223" s="172">
        <f t="shared" ca="1" si="185"/>
        <v>0.16560086072722832</v>
      </c>
    </row>
    <row r="224" spans="5:70">
      <c r="E224">
        <f t="shared" si="189"/>
        <v>221</v>
      </c>
      <c r="F224" s="64">
        <f t="shared" si="174"/>
        <v>73.333333333333059</v>
      </c>
      <c r="G224" s="55">
        <f t="shared" si="155"/>
        <v>0</v>
      </c>
      <c r="H224" s="78">
        <f t="shared" si="184"/>
        <v>1</v>
      </c>
      <c r="I224" s="79">
        <f t="shared" ca="1" si="163"/>
        <v>416685.69830790162</v>
      </c>
      <c r="J224" s="79">
        <f t="shared" ca="1" si="156"/>
        <v>3765.5961351616202</v>
      </c>
      <c r="K224" s="80">
        <f t="shared" ca="1" si="157"/>
        <v>-20</v>
      </c>
      <c r="L224" s="80">
        <f t="shared" ca="1" si="164"/>
        <v>-347.2380819232514</v>
      </c>
      <c r="M224" s="80">
        <f t="shared" ca="1" si="187"/>
        <v>0</v>
      </c>
      <c r="N224" s="80">
        <f t="shared" ca="1" si="165"/>
        <v>0</v>
      </c>
      <c r="O224" s="81">
        <f t="shared" ca="1" si="158"/>
        <v>-2943.1740356977334</v>
      </c>
      <c r="P224" s="79">
        <f t="shared" ca="1" si="159"/>
        <v>417140.88232544228</v>
      </c>
      <c r="Q224" s="35"/>
      <c r="R224">
        <f t="shared" ca="1" si="166"/>
        <v>341</v>
      </c>
      <c r="S224" s="78">
        <f t="shared" ca="1" si="175"/>
        <v>83.333333333332291</v>
      </c>
      <c r="T224" s="55">
        <f t="shared" ca="1" si="167"/>
        <v>1.1324652332016072E-2</v>
      </c>
      <c r="U224" s="78">
        <f t="shared" ca="1" si="168"/>
        <v>0.27997826937827897</v>
      </c>
      <c r="V224" s="79">
        <f t="shared" ca="1" si="176"/>
        <v>77273.505081466166</v>
      </c>
      <c r="W224" s="79">
        <f t="shared" ca="1" si="160"/>
        <v>698.32205248893933</v>
      </c>
      <c r="X224" s="80">
        <f t="shared" ca="1" si="177"/>
        <v>-5.5995653875655798</v>
      </c>
      <c r="Y224" s="80">
        <f t="shared" ca="1" si="178"/>
        <v>-32.197293783944239</v>
      </c>
      <c r="Z224" s="80">
        <f t="shared" ca="1" si="169"/>
        <v>0</v>
      </c>
      <c r="AA224" s="80">
        <f t="shared" ca="1" si="179"/>
        <v>0</v>
      </c>
      <c r="AB224" s="81">
        <f t="shared" ca="1" si="161"/>
        <v>-824.02477299373641</v>
      </c>
      <c r="AC224" s="79">
        <f t="shared" ca="1" si="162"/>
        <v>77110.005501789841</v>
      </c>
      <c r="AD224" s="35"/>
      <c r="AE224" s="55">
        <f t="shared" ca="1" si="180"/>
        <v>1.1324652332016072E-2</v>
      </c>
      <c r="AF224" s="78">
        <f t="shared" ca="1" si="181"/>
        <v>0.27997826937827897</v>
      </c>
      <c r="AG224" s="35"/>
      <c r="AH224" s="35"/>
      <c r="AR224" s="69">
        <f t="shared" si="170"/>
        <v>19</v>
      </c>
      <c r="AS224" s="70">
        <f t="shared" si="182"/>
        <v>221</v>
      </c>
      <c r="AT224" s="71">
        <f t="shared" ca="1" si="188"/>
        <v>0.16166696838395533</v>
      </c>
      <c r="AU224" s="72">
        <f t="shared" ca="1" si="171"/>
        <v>9.0370179501075842E-3</v>
      </c>
      <c r="AV224" s="73">
        <f t="shared" ca="1" si="172"/>
        <v>1.0090370179501076</v>
      </c>
      <c r="AW224" s="74">
        <f ca="1">PRODUCT(AV$4:AV224)</f>
        <v>6.0931870373074748</v>
      </c>
      <c r="BO224" s="70">
        <f t="shared" si="183"/>
        <v>221</v>
      </c>
      <c r="BP224" s="171">
        <f t="shared" ca="1" si="186"/>
        <v>0.114</v>
      </c>
      <c r="BQ224" s="172">
        <f t="shared" ca="1" si="173"/>
        <v>9.0370179501075842E-3</v>
      </c>
      <c r="BR224" s="172">
        <f t="shared" ca="1" si="185"/>
        <v>0.16411772589240781</v>
      </c>
    </row>
    <row r="225" spans="5:70">
      <c r="E225">
        <f t="shared" si="189"/>
        <v>222</v>
      </c>
      <c r="F225" s="64">
        <f t="shared" si="174"/>
        <v>73.416666666666387</v>
      </c>
      <c r="G225" s="55">
        <f t="shared" si="155"/>
        <v>0</v>
      </c>
      <c r="H225" s="78">
        <f t="shared" si="184"/>
        <v>1</v>
      </c>
      <c r="I225" s="79">
        <f t="shared" ca="1" si="163"/>
        <v>417140.88232544228</v>
      </c>
      <c r="J225" s="79">
        <f t="shared" ca="1" si="156"/>
        <v>3769.7096412987376</v>
      </c>
      <c r="K225" s="80">
        <f t="shared" ca="1" si="157"/>
        <v>-20</v>
      </c>
      <c r="L225" s="80">
        <f t="shared" ca="1" si="164"/>
        <v>-347.61740193786858</v>
      </c>
      <c r="M225" s="80">
        <f t="shared" ca="1" si="187"/>
        <v>0</v>
      </c>
      <c r="N225" s="80">
        <f t="shared" ca="1" si="165"/>
        <v>0</v>
      </c>
      <c r="O225" s="81">
        <f t="shared" ca="1" si="158"/>
        <v>-2943.1740356977334</v>
      </c>
      <c r="P225" s="79">
        <f t="shared" ca="1" si="159"/>
        <v>417599.80052910541</v>
      </c>
      <c r="Q225" s="35"/>
      <c r="R225">
        <f t="shared" ca="1" si="166"/>
        <v>342</v>
      </c>
      <c r="S225" s="78">
        <f t="shared" ca="1" si="175"/>
        <v>83.41666666666562</v>
      </c>
      <c r="T225" s="55">
        <f t="shared" ca="1" si="167"/>
        <v>1.1324652332016072E-2</v>
      </c>
      <c r="U225" s="78">
        <f t="shared" ca="1" si="168"/>
        <v>0.27680761281705041</v>
      </c>
      <c r="V225" s="79">
        <f t="shared" ca="1" si="176"/>
        <v>76236.761498162232</v>
      </c>
      <c r="W225" s="79">
        <f t="shared" ca="1" si="160"/>
        <v>688.95298211696286</v>
      </c>
      <c r="X225" s="80">
        <f t="shared" ca="1" si="177"/>
        <v>-5.5361522563410084</v>
      </c>
      <c r="Y225" s="80">
        <f t="shared" ca="1" si="178"/>
        <v>-31.765317290900931</v>
      </c>
      <c r="Z225" s="80">
        <f t="shared" ca="1" si="169"/>
        <v>0</v>
      </c>
      <c r="AA225" s="80">
        <f t="shared" ca="1" si="179"/>
        <v>0</v>
      </c>
      <c r="AB225" s="81">
        <f t="shared" ca="1" si="161"/>
        <v>-814.69297892661382</v>
      </c>
      <c r="AC225" s="79">
        <f t="shared" ca="1" si="162"/>
        <v>76073.720031805322</v>
      </c>
      <c r="AD225" s="35"/>
      <c r="AE225" s="55">
        <f t="shared" ca="1" si="180"/>
        <v>1.1324652332016072E-2</v>
      </c>
      <c r="AF225" s="78">
        <f t="shared" ca="1" si="181"/>
        <v>0.27680761281705041</v>
      </c>
      <c r="AG225" s="35"/>
      <c r="AH225" s="35"/>
      <c r="AR225" s="69">
        <f t="shared" si="170"/>
        <v>19</v>
      </c>
      <c r="AS225" s="70">
        <f t="shared" si="182"/>
        <v>222</v>
      </c>
      <c r="AT225" s="71">
        <f t="shared" ca="1" si="188"/>
        <v>0.16020598108873005</v>
      </c>
      <c r="AU225" s="72">
        <f t="shared" ca="1" si="171"/>
        <v>9.0370179501075842E-3</v>
      </c>
      <c r="AV225" s="73">
        <f t="shared" ca="1" si="172"/>
        <v>1.0090370179501076</v>
      </c>
      <c r="AW225" s="74">
        <f ca="1">PRODUCT(AV$4:AV225)</f>
        <v>6.1482512779369856</v>
      </c>
      <c r="BO225" s="70">
        <f t="shared" si="183"/>
        <v>222</v>
      </c>
      <c r="BP225" s="171">
        <f t="shared" ca="1" si="186"/>
        <v>0.114</v>
      </c>
      <c r="BQ225" s="172">
        <f t="shared" ca="1" si="173"/>
        <v>9.0370179501075842E-3</v>
      </c>
      <c r="BR225" s="172">
        <f t="shared" ca="1" si="185"/>
        <v>0.16264787413430923</v>
      </c>
    </row>
    <row r="226" spans="5:70">
      <c r="E226">
        <f t="shared" si="189"/>
        <v>223</v>
      </c>
      <c r="F226" s="64">
        <f t="shared" si="174"/>
        <v>73.499999999999716</v>
      </c>
      <c r="G226" s="55">
        <f t="shared" si="155"/>
        <v>0</v>
      </c>
      <c r="H226" s="78">
        <f t="shared" si="184"/>
        <v>1</v>
      </c>
      <c r="I226" s="79">
        <f t="shared" ca="1" si="163"/>
        <v>417599.80052910541</v>
      </c>
      <c r="J226" s="79">
        <f t="shared" ca="1" si="156"/>
        <v>3773.8568933428724</v>
      </c>
      <c r="K226" s="80">
        <f t="shared" ca="1" si="157"/>
        <v>-20</v>
      </c>
      <c r="L226" s="80">
        <f t="shared" ca="1" si="164"/>
        <v>-347.99983377425451</v>
      </c>
      <c r="M226" s="80">
        <f t="shared" ca="1" si="187"/>
        <v>0</v>
      </c>
      <c r="N226" s="80">
        <f t="shared" ca="1" si="165"/>
        <v>0</v>
      </c>
      <c r="O226" s="81">
        <f t="shared" ca="1" si="158"/>
        <v>-2943.1740356977334</v>
      </c>
      <c r="P226" s="79">
        <f t="shared" ca="1" si="159"/>
        <v>418062.48355297634</v>
      </c>
      <c r="Q226" s="35"/>
      <c r="R226">
        <f t="shared" ca="1" si="166"/>
        <v>343</v>
      </c>
      <c r="S226" s="78">
        <f t="shared" ca="1" si="175"/>
        <v>83.499999999998948</v>
      </c>
      <c r="T226" s="55">
        <f t="shared" ca="1" si="167"/>
        <v>1.1324652332016072E-2</v>
      </c>
      <c r="U226" s="78">
        <f t="shared" ca="1" si="168"/>
        <v>0.27367286283904202</v>
      </c>
      <c r="V226" s="79">
        <f t="shared" ca="1" si="176"/>
        <v>75212.211600841998</v>
      </c>
      <c r="W226" s="79">
        <f t="shared" ca="1" si="160"/>
        <v>679.69410630409902</v>
      </c>
      <c r="X226" s="80">
        <f t="shared" ca="1" si="177"/>
        <v>-5.4734572567808399</v>
      </c>
      <c r="Y226" s="80">
        <f t="shared" ca="1" si="178"/>
        <v>-31.338421500350833</v>
      </c>
      <c r="Z226" s="80">
        <f t="shared" ca="1" si="169"/>
        <v>0</v>
      </c>
      <c r="AA226" s="80">
        <f t="shared" ca="1" si="179"/>
        <v>0</v>
      </c>
      <c r="AB226" s="81">
        <f t="shared" ca="1" si="161"/>
        <v>-805.46686418293564</v>
      </c>
      <c r="AC226" s="79">
        <f t="shared" ca="1" si="162"/>
        <v>75049.626964206036</v>
      </c>
      <c r="AD226" s="35"/>
      <c r="AE226" s="55">
        <f t="shared" ca="1" si="180"/>
        <v>1.1324652332016072E-2</v>
      </c>
      <c r="AF226" s="78">
        <f t="shared" ca="1" si="181"/>
        <v>0.27367286283904202</v>
      </c>
      <c r="AG226" s="35"/>
      <c r="AH226" s="35"/>
      <c r="AR226" s="69">
        <f t="shared" si="170"/>
        <v>19</v>
      </c>
      <c r="AS226" s="70">
        <f t="shared" si="182"/>
        <v>223</v>
      </c>
      <c r="AT226" s="71">
        <f t="shared" ca="1" si="188"/>
        <v>0.1587581967619166</v>
      </c>
      <c r="AU226" s="72">
        <f t="shared" ca="1" si="171"/>
        <v>9.0370179501075842E-3</v>
      </c>
      <c r="AV226" s="73">
        <f t="shared" ca="1" si="172"/>
        <v>1.0090370179501076</v>
      </c>
      <c r="AW226" s="74">
        <f ca="1">PRODUCT(AV$4:AV226)</f>
        <v>6.2038131350974739</v>
      </c>
      <c r="BO226" s="70">
        <f t="shared" si="183"/>
        <v>223</v>
      </c>
      <c r="BP226" s="171">
        <f t="shared" ca="1" si="186"/>
        <v>0.114</v>
      </c>
      <c r="BQ226" s="172">
        <f t="shared" ca="1" si="173"/>
        <v>9.0370179501075842E-3</v>
      </c>
      <c r="BR226" s="172">
        <f t="shared" ca="1" si="185"/>
        <v>0.1611911864886125</v>
      </c>
    </row>
    <row r="227" spans="5:70">
      <c r="E227">
        <f t="shared" si="189"/>
        <v>224</v>
      </c>
      <c r="F227" s="64">
        <f t="shared" si="174"/>
        <v>73.583333333333044</v>
      </c>
      <c r="G227" s="55">
        <f t="shared" si="155"/>
        <v>0</v>
      </c>
      <c r="H227" s="78">
        <f t="shared" si="184"/>
        <v>1</v>
      </c>
      <c r="I227" s="79">
        <f t="shared" ca="1" si="163"/>
        <v>418062.48355297634</v>
      </c>
      <c r="J227" s="79">
        <f t="shared" ca="1" si="156"/>
        <v>3778.038168134804</v>
      </c>
      <c r="K227" s="80">
        <f t="shared" ca="1" si="157"/>
        <v>-20</v>
      </c>
      <c r="L227" s="80">
        <f t="shared" ca="1" si="164"/>
        <v>-348.38540296081362</v>
      </c>
      <c r="M227" s="80">
        <f t="shared" ca="1" si="187"/>
        <v>0</v>
      </c>
      <c r="N227" s="80">
        <f t="shared" ca="1" si="165"/>
        <v>0</v>
      </c>
      <c r="O227" s="81">
        <f t="shared" ca="1" si="158"/>
        <v>-2943.1740356977334</v>
      </c>
      <c r="P227" s="79">
        <f t="shared" ca="1" si="159"/>
        <v>418528.96228245262</v>
      </c>
      <c r="Q227" s="35"/>
      <c r="R227">
        <f t="shared" ca="1" si="166"/>
        <v>344</v>
      </c>
      <c r="S227" s="78">
        <f t="shared" ca="1" si="175"/>
        <v>83.583333333332277</v>
      </c>
      <c r="T227" s="55">
        <f t="shared" ca="1" si="167"/>
        <v>1.2403362716826516E-2</v>
      </c>
      <c r="U227" s="78">
        <f t="shared" ca="1" si="168"/>
        <v>0.27027839905549705</v>
      </c>
      <c r="V227" s="79">
        <f t="shared" ca="1" si="176"/>
        <v>74118.759219206462</v>
      </c>
      <c r="W227" s="79">
        <f t="shared" ca="1" si="160"/>
        <v>669.81255750367075</v>
      </c>
      <c r="X227" s="80">
        <f t="shared" ca="1" si="177"/>
        <v>-5.4055679811099413</v>
      </c>
      <c r="Y227" s="80">
        <f t="shared" ca="1" si="178"/>
        <v>-30.882816341336028</v>
      </c>
      <c r="Z227" s="80">
        <f t="shared" ca="1" si="169"/>
        <v>0</v>
      </c>
      <c r="AA227" s="80">
        <f t="shared" ca="1" si="179"/>
        <v>0</v>
      </c>
      <c r="AB227" s="81">
        <f t="shared" ca="1" si="161"/>
        <v>-795.47636651008963</v>
      </c>
      <c r="AC227" s="79">
        <f t="shared" ca="1" si="162"/>
        <v>73956.807025877584</v>
      </c>
      <c r="AD227" s="35"/>
      <c r="AE227" s="55">
        <f t="shared" ca="1" si="180"/>
        <v>1.2403362716826516E-2</v>
      </c>
      <c r="AF227" s="78">
        <f t="shared" ca="1" si="181"/>
        <v>0.27027839905549705</v>
      </c>
      <c r="AG227" s="35"/>
      <c r="AH227" s="35"/>
      <c r="AR227" s="69">
        <f t="shared" si="170"/>
        <v>19</v>
      </c>
      <c r="AS227" s="70">
        <f t="shared" si="182"/>
        <v>224</v>
      </c>
      <c r="AT227" s="71">
        <f t="shared" ca="1" si="188"/>
        <v>0.15732349608805246</v>
      </c>
      <c r="AU227" s="72">
        <f t="shared" ca="1" si="171"/>
        <v>9.0370179501075842E-3</v>
      </c>
      <c r="AV227" s="73">
        <f t="shared" ca="1" si="172"/>
        <v>1.0090370179501076</v>
      </c>
      <c r="AW227" s="74">
        <f ca="1">PRODUCT(AV$4:AV227)</f>
        <v>6.2598771057584628</v>
      </c>
      <c r="BO227" s="70">
        <f t="shared" si="183"/>
        <v>224</v>
      </c>
      <c r="BP227" s="171">
        <f t="shared" ca="1" si="186"/>
        <v>0.114</v>
      </c>
      <c r="BQ227" s="172">
        <f t="shared" ca="1" si="173"/>
        <v>9.0370179501075842E-3</v>
      </c>
      <c r="BR227" s="172">
        <f t="shared" ca="1" si="185"/>
        <v>0.15974754505645172</v>
      </c>
    </row>
    <row r="228" spans="5:70">
      <c r="E228">
        <f t="shared" si="189"/>
        <v>225</v>
      </c>
      <c r="F228" s="64">
        <f t="shared" si="174"/>
        <v>73.666666666666373</v>
      </c>
      <c r="G228" s="55">
        <f t="shared" si="155"/>
        <v>0</v>
      </c>
      <c r="H228" s="78">
        <f t="shared" si="184"/>
        <v>1</v>
      </c>
      <c r="I228" s="79">
        <f t="shared" ca="1" si="163"/>
        <v>418528.96228245262</v>
      </c>
      <c r="J228" s="79">
        <f t="shared" ca="1" si="156"/>
        <v>3782.2537447864242</v>
      </c>
      <c r="K228" s="80">
        <f t="shared" ca="1" si="157"/>
        <v>-20</v>
      </c>
      <c r="L228" s="80">
        <f t="shared" ca="1" si="164"/>
        <v>-348.77413523537723</v>
      </c>
      <c r="M228" s="80">
        <f t="shared" ca="1" si="187"/>
        <v>0</v>
      </c>
      <c r="N228" s="80">
        <f t="shared" ca="1" si="165"/>
        <v>0</v>
      </c>
      <c r="O228" s="81">
        <f t="shared" ca="1" si="158"/>
        <v>-2943.1740356977334</v>
      </c>
      <c r="P228" s="79">
        <f t="shared" ca="1" si="159"/>
        <v>418999.26785630593</v>
      </c>
      <c r="Q228" s="35"/>
      <c r="R228">
        <f t="shared" ca="1" si="166"/>
        <v>345</v>
      </c>
      <c r="S228" s="78">
        <f t="shared" ca="1" si="175"/>
        <v>83.666666666665606</v>
      </c>
      <c r="T228" s="55">
        <f t="shared" ca="1" si="167"/>
        <v>1.2403362716826516E-2</v>
      </c>
      <c r="U228" s="78">
        <f t="shared" ca="1" si="168"/>
        <v>0.26692603803748854</v>
      </c>
      <c r="V228" s="79">
        <f t="shared" ca="1" si="176"/>
        <v>73039.493922957277</v>
      </c>
      <c r="W228" s="79">
        <f t="shared" ca="1" si="160"/>
        <v>660.05921764853872</v>
      </c>
      <c r="X228" s="80">
        <f t="shared" ca="1" si="177"/>
        <v>-5.3385207607497707</v>
      </c>
      <c r="Y228" s="80">
        <f t="shared" ca="1" si="178"/>
        <v>-30.433122467898869</v>
      </c>
      <c r="Z228" s="80">
        <f t="shared" ca="1" si="169"/>
        <v>0</v>
      </c>
      <c r="AA228" s="80">
        <f t="shared" ca="1" si="179"/>
        <v>0</v>
      </c>
      <c r="AB228" s="81">
        <f t="shared" ca="1" si="161"/>
        <v>-785.60978460360184</v>
      </c>
      <c r="AC228" s="79">
        <f t="shared" ca="1" si="162"/>
        <v>72878.171712773561</v>
      </c>
      <c r="AD228" s="35"/>
      <c r="AE228" s="55">
        <f t="shared" ca="1" si="180"/>
        <v>1.2403362716826516E-2</v>
      </c>
      <c r="AF228" s="78">
        <f t="shared" ca="1" si="181"/>
        <v>0.26692603803748854</v>
      </c>
      <c r="AG228" s="35"/>
      <c r="AH228" s="35"/>
      <c r="AR228" s="69">
        <f t="shared" si="170"/>
        <v>19</v>
      </c>
      <c r="AS228" s="70">
        <f t="shared" si="182"/>
        <v>225</v>
      </c>
      <c r="AT228" s="71">
        <f t="shared" ca="1" si="188"/>
        <v>0.15590176082993104</v>
      </c>
      <c r="AU228" s="72">
        <f t="shared" ca="1" si="171"/>
        <v>9.0370179501075842E-3</v>
      </c>
      <c r="AV228" s="73">
        <f t="shared" ca="1" si="172"/>
        <v>1.0090370179501076</v>
      </c>
      <c r="AW228" s="74">
        <f ca="1">PRODUCT(AV$4:AV228)</f>
        <v>6.3164477275286695</v>
      </c>
      <c r="BO228" s="70">
        <f t="shared" si="183"/>
        <v>225</v>
      </c>
      <c r="BP228" s="171">
        <f t="shared" ca="1" si="186"/>
        <v>0.114</v>
      </c>
      <c r="BQ228" s="172">
        <f t="shared" ca="1" si="173"/>
        <v>9.0370179501075842E-3</v>
      </c>
      <c r="BR228" s="172">
        <f t="shared" ca="1" si="185"/>
        <v>0.15831683299487287</v>
      </c>
    </row>
    <row r="229" spans="5:70">
      <c r="E229">
        <f t="shared" si="189"/>
        <v>226</v>
      </c>
      <c r="F229" s="64">
        <f t="shared" si="174"/>
        <v>73.749999999999702</v>
      </c>
      <c r="G229" s="55">
        <f t="shared" si="155"/>
        <v>0</v>
      </c>
      <c r="H229" s="78">
        <f t="shared" si="184"/>
        <v>1</v>
      </c>
      <c r="I229" s="79">
        <f t="shared" ca="1" si="163"/>
        <v>418999.26785630593</v>
      </c>
      <c r="J229" s="79">
        <f t="shared" ca="1" si="156"/>
        <v>3786.5039046993725</v>
      </c>
      <c r="K229" s="80">
        <f t="shared" ca="1" si="157"/>
        <v>-20</v>
      </c>
      <c r="L229" s="80">
        <f t="shared" ca="1" si="164"/>
        <v>-349.16605654692165</v>
      </c>
      <c r="M229" s="80">
        <f t="shared" ca="1" si="187"/>
        <v>0</v>
      </c>
      <c r="N229" s="80">
        <f t="shared" ca="1" si="165"/>
        <v>0</v>
      </c>
      <c r="O229" s="81">
        <f t="shared" ca="1" si="158"/>
        <v>-2943.1740356977334</v>
      </c>
      <c r="P229" s="79">
        <f t="shared" ca="1" si="159"/>
        <v>419473.43166876066</v>
      </c>
      <c r="Q229" s="35"/>
      <c r="R229">
        <f t="shared" ca="1" si="166"/>
        <v>346</v>
      </c>
      <c r="S229" s="78">
        <f t="shared" ca="1" si="175"/>
        <v>83.749999999998934</v>
      </c>
      <c r="T229" s="55">
        <f t="shared" ca="1" si="167"/>
        <v>1.2403362716826516E-2</v>
      </c>
      <c r="U229" s="78">
        <f t="shared" ca="1" si="168"/>
        <v>0.26361525756914417</v>
      </c>
      <c r="V229" s="79">
        <f t="shared" ca="1" si="176"/>
        <v>71974.237314880869</v>
      </c>
      <c r="W229" s="79">
        <f t="shared" ca="1" si="160"/>
        <v>650.43247455988148</v>
      </c>
      <c r="X229" s="80">
        <f t="shared" ca="1" si="177"/>
        <v>-5.2723051513828834</v>
      </c>
      <c r="Y229" s="80">
        <f t="shared" ca="1" si="178"/>
        <v>-29.989265547867031</v>
      </c>
      <c r="Z229" s="80">
        <f t="shared" ca="1" si="169"/>
        <v>0</v>
      </c>
      <c r="AA229" s="80">
        <f t="shared" ca="1" si="179"/>
        <v>0</v>
      </c>
      <c r="AB229" s="81">
        <f t="shared" ca="1" si="161"/>
        <v>-775.86558149127552</v>
      </c>
      <c r="AC229" s="79">
        <f t="shared" ca="1" si="162"/>
        <v>71813.542637250226</v>
      </c>
      <c r="AD229" s="35"/>
      <c r="AE229" s="55">
        <f t="shared" ca="1" si="180"/>
        <v>1.2403362716826516E-2</v>
      </c>
      <c r="AF229" s="78">
        <f t="shared" ca="1" si="181"/>
        <v>0.26361525756914417</v>
      </c>
      <c r="AG229" s="35"/>
      <c r="AH229" s="35"/>
      <c r="AR229" s="69">
        <f t="shared" si="170"/>
        <v>19</v>
      </c>
      <c r="AS229" s="70">
        <f t="shared" si="182"/>
        <v>226</v>
      </c>
      <c r="AT229" s="71">
        <f t="shared" ca="1" si="188"/>
        <v>0.15449287381885757</v>
      </c>
      <c r="AU229" s="72">
        <f t="shared" ca="1" si="171"/>
        <v>9.0370179501075842E-3</v>
      </c>
      <c r="AV229" s="73">
        <f t="shared" ca="1" si="172"/>
        <v>1.0090370179501076</v>
      </c>
      <c r="AW229" s="74">
        <f ca="1">PRODUCT(AV$4:AV229)</f>
        <v>6.3735295790232627</v>
      </c>
      <c r="BO229" s="70">
        <f t="shared" si="183"/>
        <v>226</v>
      </c>
      <c r="BP229" s="171">
        <f t="shared" ca="1" si="186"/>
        <v>0.114</v>
      </c>
      <c r="BQ229" s="172">
        <f t="shared" ca="1" si="173"/>
        <v>9.0370179501075842E-3</v>
      </c>
      <c r="BR229" s="172">
        <f t="shared" ca="1" si="185"/>
        <v>0.15689893450737694</v>
      </c>
    </row>
    <row r="230" spans="5:70">
      <c r="E230">
        <f t="shared" si="189"/>
        <v>227</v>
      </c>
      <c r="F230" s="64">
        <f t="shared" si="174"/>
        <v>73.83333333333303</v>
      </c>
      <c r="G230" s="55">
        <f t="shared" si="155"/>
        <v>0</v>
      </c>
      <c r="H230" s="78">
        <f t="shared" si="184"/>
        <v>1</v>
      </c>
      <c r="I230" s="79">
        <f t="shared" ca="1" si="163"/>
        <v>419473.43166876066</v>
      </c>
      <c r="J230" s="79">
        <f t="shared" ca="1" si="156"/>
        <v>3790.7889315838174</v>
      </c>
      <c r="K230" s="80">
        <f t="shared" ca="1" si="157"/>
        <v>-20</v>
      </c>
      <c r="L230" s="80">
        <f t="shared" ca="1" si="164"/>
        <v>-349.56119305730056</v>
      </c>
      <c r="M230" s="80">
        <f t="shared" ca="1" si="187"/>
        <v>0</v>
      </c>
      <c r="N230" s="80">
        <f t="shared" ca="1" si="165"/>
        <v>0</v>
      </c>
      <c r="O230" s="81">
        <f t="shared" ca="1" si="158"/>
        <v>-2943.1740356977334</v>
      </c>
      <c r="P230" s="79">
        <f t="shared" ca="1" si="159"/>
        <v>419951.48537158949</v>
      </c>
      <c r="Q230" s="35"/>
      <c r="R230">
        <f t="shared" ca="1" si="166"/>
        <v>347</v>
      </c>
      <c r="S230" s="78">
        <f t="shared" ca="1" si="175"/>
        <v>83.833333333332263</v>
      </c>
      <c r="T230" s="55">
        <f t="shared" ca="1" si="167"/>
        <v>1.2403362716826516E-2</v>
      </c>
      <c r="U230" s="78">
        <f t="shared" ca="1" si="168"/>
        <v>0.26034554191182441</v>
      </c>
      <c r="V230" s="79">
        <f t="shared" ca="1" si="176"/>
        <v>70922.81321994013</v>
      </c>
      <c r="W230" s="79">
        <f t="shared" ca="1" si="160"/>
        <v>640.93073614072648</v>
      </c>
      <c r="X230" s="80">
        <f t="shared" ca="1" si="177"/>
        <v>-5.2069108382364879</v>
      </c>
      <c r="Y230" s="80">
        <f t="shared" ca="1" si="178"/>
        <v>-29.551172174975054</v>
      </c>
      <c r="Z230" s="80">
        <f t="shared" ca="1" si="169"/>
        <v>0</v>
      </c>
      <c r="AA230" s="80">
        <f t="shared" ca="1" si="179"/>
        <v>0</v>
      </c>
      <c r="AB230" s="81">
        <f t="shared" ca="1" si="161"/>
        <v>-766.2422392645376</v>
      </c>
      <c r="AC230" s="79">
        <f t="shared" ca="1" si="162"/>
        <v>70762.743633803097</v>
      </c>
      <c r="AD230" s="35"/>
      <c r="AE230" s="55">
        <f t="shared" ca="1" si="180"/>
        <v>1.2403362716826516E-2</v>
      </c>
      <c r="AF230" s="78">
        <f t="shared" ca="1" si="181"/>
        <v>0.26034554191182441</v>
      </c>
      <c r="AG230" s="35"/>
      <c r="AH230" s="35"/>
      <c r="AR230" s="69">
        <f t="shared" si="170"/>
        <v>19</v>
      </c>
      <c r="AS230" s="70">
        <f t="shared" si="182"/>
        <v>227</v>
      </c>
      <c r="AT230" s="71">
        <f t="shared" ca="1" si="188"/>
        <v>0.15309671894499285</v>
      </c>
      <c r="AU230" s="72">
        <f t="shared" ca="1" si="171"/>
        <v>9.0370179501075842E-3</v>
      </c>
      <c r="AV230" s="73">
        <f t="shared" ca="1" si="172"/>
        <v>1.0090370179501076</v>
      </c>
      <c r="AW230" s="74">
        <f ca="1">PRODUCT(AV$4:AV230)</f>
        <v>6.4311272802344375</v>
      </c>
      <c r="BO230" s="70">
        <f t="shared" si="183"/>
        <v>227</v>
      </c>
      <c r="BP230" s="171">
        <f t="shared" ca="1" si="186"/>
        <v>0.114</v>
      </c>
      <c r="BQ230" s="172">
        <f t="shared" ca="1" si="173"/>
        <v>9.0370179501075842E-3</v>
      </c>
      <c r="BR230" s="172">
        <f t="shared" ca="1" si="185"/>
        <v>0.15549373483454787</v>
      </c>
    </row>
    <row r="231" spans="5:70">
      <c r="E231">
        <f t="shared" si="189"/>
        <v>228</v>
      </c>
      <c r="F231" s="64">
        <f t="shared" si="174"/>
        <v>73.916666666666359</v>
      </c>
      <c r="G231" s="55">
        <f t="shared" si="155"/>
        <v>0</v>
      </c>
      <c r="H231" s="78">
        <f t="shared" si="184"/>
        <v>1</v>
      </c>
      <c r="I231" s="79">
        <f t="shared" ca="1" si="163"/>
        <v>419951.48537158949</v>
      </c>
      <c r="J231" s="79">
        <f t="shared" ca="1" si="156"/>
        <v>3795.1091114773967</v>
      </c>
      <c r="K231" s="80">
        <f t="shared" ca="1" si="157"/>
        <v>-20</v>
      </c>
      <c r="L231" s="80">
        <f t="shared" ca="1" si="164"/>
        <v>-349.95957114299125</v>
      </c>
      <c r="M231" s="80">
        <f t="shared" ca="1" si="187"/>
        <v>0</v>
      </c>
      <c r="N231" s="80">
        <f t="shared" ca="1" si="165"/>
        <v>0</v>
      </c>
      <c r="O231" s="81">
        <f t="shared" ca="1" si="158"/>
        <v>-2943.1740356977334</v>
      </c>
      <c r="P231" s="79">
        <f t="shared" ca="1" si="159"/>
        <v>420433.46087622619</v>
      </c>
      <c r="Q231" s="35"/>
      <c r="R231">
        <f t="shared" ca="1" si="166"/>
        <v>348</v>
      </c>
      <c r="S231" s="78">
        <f t="shared" ca="1" si="175"/>
        <v>83.916666666665591</v>
      </c>
      <c r="T231" s="55">
        <f t="shared" ca="1" si="167"/>
        <v>1.2403362716826516E-2</v>
      </c>
      <c r="U231" s="78">
        <f t="shared" ca="1" si="168"/>
        <v>0.25711638172378332</v>
      </c>
      <c r="V231" s="79">
        <f t="shared" ca="1" si="176"/>
        <v>69885.047657675226</v>
      </c>
      <c r="W231" s="79">
        <f t="shared" ca="1" si="160"/>
        <v>631.552430126535</v>
      </c>
      <c r="X231" s="80">
        <f t="shared" ca="1" si="177"/>
        <v>-5.1423276344756665</v>
      </c>
      <c r="Y231" s="80">
        <f t="shared" ca="1" si="178"/>
        <v>-29.118769857364679</v>
      </c>
      <c r="Z231" s="80">
        <f t="shared" ca="1" si="169"/>
        <v>0</v>
      </c>
      <c r="AA231" s="80">
        <f t="shared" ca="1" si="179"/>
        <v>0</v>
      </c>
      <c r="AB231" s="81">
        <f t="shared" ca="1" si="161"/>
        <v>-756.73825884198629</v>
      </c>
      <c r="AC231" s="79">
        <f t="shared" ca="1" si="162"/>
        <v>69725.600731467945</v>
      </c>
      <c r="AD231" s="35"/>
      <c r="AE231" s="55">
        <f t="shared" ca="1" si="180"/>
        <v>1.2403362716826516E-2</v>
      </c>
      <c r="AF231" s="78">
        <f t="shared" ca="1" si="181"/>
        <v>0.25711638172378332</v>
      </c>
      <c r="AG231" s="35"/>
      <c r="AH231" s="35"/>
      <c r="AR231" s="69">
        <f t="shared" si="170"/>
        <v>19</v>
      </c>
      <c r="AS231" s="70">
        <f t="shared" si="182"/>
        <v>228</v>
      </c>
      <c r="AT231" s="71">
        <f t="shared" ca="1" si="188"/>
        <v>0.15171318114778437</v>
      </c>
      <c r="AU231" s="72">
        <f t="shared" ca="1" si="171"/>
        <v>9.0370179501075842E-3</v>
      </c>
      <c r="AV231" s="73">
        <f t="shared" ca="1" si="172"/>
        <v>1.0090370179501076</v>
      </c>
      <c r="AW231" s="74">
        <f ca="1">PRODUCT(AV$4:AV231)</f>
        <v>6.4892454929053427</v>
      </c>
      <c r="BO231" s="70">
        <f t="shared" si="183"/>
        <v>228</v>
      </c>
      <c r="BP231" s="171">
        <f t="shared" ca="1" si="186"/>
        <v>0.114</v>
      </c>
      <c r="BQ231" s="172">
        <f t="shared" ca="1" si="173"/>
        <v>9.0370179501075842E-3</v>
      </c>
      <c r="BR231" s="172">
        <f t="shared" ca="1" si="185"/>
        <v>0.15410112024476424</v>
      </c>
    </row>
    <row r="232" spans="5:70">
      <c r="E232">
        <f t="shared" si="189"/>
        <v>229</v>
      </c>
      <c r="F232" s="64">
        <f t="shared" si="174"/>
        <v>73.999999999999687</v>
      </c>
      <c r="G232" s="55">
        <f t="shared" si="155"/>
        <v>0</v>
      </c>
      <c r="H232" s="78">
        <f t="shared" si="184"/>
        <v>1</v>
      </c>
      <c r="I232" s="79">
        <f t="shared" ca="1" si="163"/>
        <v>420433.46087622619</v>
      </c>
      <c r="J232" s="79">
        <f t="shared" ca="1" si="156"/>
        <v>3799.4647327643111</v>
      </c>
      <c r="K232" s="80">
        <f t="shared" ca="1" si="157"/>
        <v>-20</v>
      </c>
      <c r="L232" s="80">
        <f t="shared" ca="1" si="164"/>
        <v>-350.36121739685518</v>
      </c>
      <c r="M232" s="80">
        <f t="shared" ca="1" si="187"/>
        <v>-3153.2509565716964</v>
      </c>
      <c r="N232" s="80">
        <f t="shared" ca="1" si="165"/>
        <v>0</v>
      </c>
      <c r="O232" s="81">
        <f t="shared" ca="1" si="158"/>
        <v>-2943.1740356977334</v>
      </c>
      <c r="P232" s="79">
        <f t="shared" ca="1" si="159"/>
        <v>417766.13939932419</v>
      </c>
      <c r="Q232" s="35"/>
      <c r="R232">
        <f t="shared" ca="1" si="166"/>
        <v>349</v>
      </c>
      <c r="S232" s="78">
        <f t="shared" ca="1" si="175"/>
        <v>83.99999999999892</v>
      </c>
      <c r="T232" s="55">
        <f t="shared" ca="1" si="167"/>
        <v>1.2403362716826516E-2</v>
      </c>
      <c r="U232" s="78">
        <f t="shared" ca="1" si="168"/>
        <v>0.25392727398082521</v>
      </c>
      <c r="V232" s="79">
        <f t="shared" ca="1" si="176"/>
        <v>68860.768814946918</v>
      </c>
      <c r="W232" s="79">
        <f t="shared" ca="1" si="160"/>
        <v>622.29600383888385</v>
      </c>
      <c r="X232" s="80">
        <f t="shared" ca="1" si="177"/>
        <v>-5.0785454796165039</v>
      </c>
      <c r="Y232" s="80">
        <f t="shared" ca="1" si="178"/>
        <v>-28.691987006227883</v>
      </c>
      <c r="Z232" s="80">
        <f t="shared" ca="1" si="169"/>
        <v>-516.45576611210186</v>
      </c>
      <c r="AA232" s="80">
        <f t="shared" ca="1" si="179"/>
        <v>0</v>
      </c>
      <c r="AB232" s="81">
        <f t="shared" ca="1" si="161"/>
        <v>-747.35215973586935</v>
      </c>
      <c r="AC232" s="79">
        <f t="shared" ca="1" si="162"/>
        <v>68185.486360451992</v>
      </c>
      <c r="AD232" s="35"/>
      <c r="AE232" s="55">
        <f t="shared" ca="1" si="180"/>
        <v>1.2403362716826516E-2</v>
      </c>
      <c r="AF232" s="78">
        <f t="shared" ca="1" si="181"/>
        <v>0.25392727398082521</v>
      </c>
      <c r="AG232" s="35"/>
      <c r="AH232" s="35"/>
      <c r="AR232" s="69">
        <f t="shared" si="170"/>
        <v>20</v>
      </c>
      <c r="AS232" s="70">
        <f t="shared" si="182"/>
        <v>229</v>
      </c>
      <c r="AT232" s="71">
        <f t="shared" ca="1" si="188"/>
        <v>0.15034214640648391</v>
      </c>
      <c r="AU232" s="72">
        <f t="shared" ca="1" si="171"/>
        <v>9.0370179501075842E-3</v>
      </c>
      <c r="AV232" s="73">
        <f t="shared" ca="1" si="172"/>
        <v>1.0090370179501076</v>
      </c>
      <c r="AW232" s="74">
        <f ca="1">PRODUCT(AV$4:AV232)</f>
        <v>6.5478889209073827</v>
      </c>
      <c r="BO232" s="70">
        <f t="shared" si="183"/>
        <v>229</v>
      </c>
      <c r="BP232" s="171">
        <f t="shared" ca="1" si="186"/>
        <v>0.114</v>
      </c>
      <c r="BQ232" s="172">
        <f t="shared" ca="1" si="173"/>
        <v>9.0370179501075842E-3</v>
      </c>
      <c r="BR232" s="172">
        <f t="shared" ca="1" si="185"/>
        <v>0.15272097802499437</v>
      </c>
    </row>
    <row r="233" spans="5:70">
      <c r="E233">
        <f t="shared" si="189"/>
        <v>230</v>
      </c>
      <c r="F233" s="64">
        <f t="shared" si="174"/>
        <v>74.083333333333016</v>
      </c>
      <c r="G233" s="55">
        <f t="shared" si="155"/>
        <v>0</v>
      </c>
      <c r="H233" s="78">
        <f t="shared" si="184"/>
        <v>1</v>
      </c>
      <c r="I233" s="79">
        <f t="shared" ca="1" si="163"/>
        <v>417766.13939932419</v>
      </c>
      <c r="J233" s="79">
        <f t="shared" ca="1" si="156"/>
        <v>3775.3601006988401</v>
      </c>
      <c r="K233" s="80">
        <f t="shared" ca="1" si="157"/>
        <v>-20</v>
      </c>
      <c r="L233" s="80">
        <f t="shared" ca="1" si="164"/>
        <v>-348.13844949943683</v>
      </c>
      <c r="M233" s="80">
        <f t="shared" ca="1" si="187"/>
        <v>0</v>
      </c>
      <c r="N233" s="80">
        <f t="shared" ca="1" si="165"/>
        <v>0</v>
      </c>
      <c r="O233" s="81">
        <f t="shared" ca="1" si="158"/>
        <v>-2943.1740356977334</v>
      </c>
      <c r="P233" s="79">
        <f t="shared" ca="1" si="159"/>
        <v>418230.18701482587</v>
      </c>
      <c r="Q233" s="35"/>
      <c r="R233">
        <f t="shared" ca="1" si="166"/>
        <v>350</v>
      </c>
      <c r="S233" s="78">
        <f t="shared" ca="1" si="175"/>
        <v>84.083333333332249</v>
      </c>
      <c r="T233" s="55">
        <f t="shared" ca="1" si="167"/>
        <v>1.2403362716826516E-2</v>
      </c>
      <c r="U233" s="78">
        <f t="shared" ca="1" si="168"/>
        <v>0.25077772189794606</v>
      </c>
      <c r="V233" s="79">
        <f t="shared" ca="1" si="176"/>
        <v>67339.757041100078</v>
      </c>
      <c r="W233" s="79">
        <f t="shared" ca="1" si="160"/>
        <v>608.550593136305</v>
      </c>
      <c r="X233" s="80">
        <f t="shared" ca="1" si="177"/>
        <v>-5.0155544379589214</v>
      </c>
      <c r="Y233" s="80">
        <f t="shared" ca="1" si="178"/>
        <v>-28.058232100458369</v>
      </c>
      <c r="Z233" s="80">
        <f t="shared" ca="1" si="169"/>
        <v>0</v>
      </c>
      <c r="AA233" s="80">
        <f t="shared" ca="1" si="179"/>
        <v>0</v>
      </c>
      <c r="AB233" s="81">
        <f t="shared" ca="1" si="161"/>
        <v>-738.08247982146179</v>
      </c>
      <c r="AC233" s="79">
        <f t="shared" ca="1" si="162"/>
        <v>67177.151367876504</v>
      </c>
      <c r="AD233" s="35"/>
      <c r="AE233" s="55">
        <f t="shared" ca="1" si="180"/>
        <v>1.2403362716826516E-2</v>
      </c>
      <c r="AF233" s="78">
        <f t="shared" ca="1" si="181"/>
        <v>0.25077772189794606</v>
      </c>
      <c r="AG233" s="35"/>
      <c r="AH233" s="35"/>
      <c r="AR233" s="69">
        <f t="shared" si="170"/>
        <v>20</v>
      </c>
      <c r="AS233" s="70">
        <f t="shared" si="182"/>
        <v>230</v>
      </c>
      <c r="AT233" s="71">
        <f t="shared" ca="1" si="188"/>
        <v>0.14898350173075081</v>
      </c>
      <c r="AU233" s="72">
        <f t="shared" ca="1" si="171"/>
        <v>9.0370179501075842E-3</v>
      </c>
      <c r="AV233" s="73">
        <f t="shared" ca="1" si="172"/>
        <v>1.0090370179501076</v>
      </c>
      <c r="AW233" s="74">
        <f ca="1">PRODUCT(AV$4:AV233)</f>
        <v>6.6070623106209334</v>
      </c>
      <c r="BO233" s="70">
        <f t="shared" si="183"/>
        <v>230</v>
      </c>
      <c r="BP233" s="171">
        <f t="shared" ca="1" si="186"/>
        <v>0.114</v>
      </c>
      <c r="BQ233" s="172">
        <f t="shared" ca="1" si="173"/>
        <v>9.0370179501075842E-3</v>
      </c>
      <c r="BR233" s="172">
        <f t="shared" ca="1" si="185"/>
        <v>0.1513531964716737</v>
      </c>
    </row>
    <row r="234" spans="5:70">
      <c r="E234">
        <f t="shared" si="189"/>
        <v>231</v>
      </c>
      <c r="F234" s="64">
        <f t="shared" si="174"/>
        <v>74.166666666666345</v>
      </c>
      <c r="G234" s="55">
        <f t="shared" si="155"/>
        <v>0</v>
      </c>
      <c r="H234" s="78">
        <f t="shared" si="184"/>
        <v>1</v>
      </c>
      <c r="I234" s="79">
        <f t="shared" ca="1" si="163"/>
        <v>418230.18701482587</v>
      </c>
      <c r="J234" s="79">
        <f t="shared" ca="1" si="156"/>
        <v>3779.5537073298333</v>
      </c>
      <c r="K234" s="80">
        <f t="shared" ca="1" si="157"/>
        <v>-20</v>
      </c>
      <c r="L234" s="80">
        <f t="shared" ca="1" si="164"/>
        <v>-348.52515584568823</v>
      </c>
      <c r="M234" s="80">
        <f t="shared" ca="1" si="187"/>
        <v>0</v>
      </c>
      <c r="N234" s="80">
        <f t="shared" ca="1" si="165"/>
        <v>0</v>
      </c>
      <c r="O234" s="81">
        <f t="shared" ca="1" si="158"/>
        <v>-2943.1740356977334</v>
      </c>
      <c r="P234" s="79">
        <f t="shared" ca="1" si="159"/>
        <v>418698.04153061233</v>
      </c>
      <c r="Q234" s="35"/>
      <c r="R234">
        <f t="shared" ca="1" si="166"/>
        <v>351</v>
      </c>
      <c r="S234" s="78">
        <f t="shared" ca="1" si="175"/>
        <v>84.166666666665577</v>
      </c>
      <c r="T234" s="55">
        <f t="shared" ca="1" si="167"/>
        <v>1.2403362716826516E-2</v>
      </c>
      <c r="U234" s="78">
        <f t="shared" ca="1" si="168"/>
        <v>0.24766723485194639</v>
      </c>
      <c r="V234" s="79">
        <f t="shared" ca="1" si="176"/>
        <v>66343.928793177576</v>
      </c>
      <c r="W234" s="79">
        <f t="shared" ca="1" si="160"/>
        <v>599.55127538460511</v>
      </c>
      <c r="X234" s="80">
        <f t="shared" ca="1" si="177"/>
        <v>-4.9533446970389274</v>
      </c>
      <c r="Y234" s="80">
        <f t="shared" ca="1" si="178"/>
        <v>-27.643303663823993</v>
      </c>
      <c r="Z234" s="80">
        <f t="shared" ca="1" si="169"/>
        <v>0</v>
      </c>
      <c r="AA234" s="80">
        <f t="shared" ca="1" si="179"/>
        <v>0</v>
      </c>
      <c r="AB234" s="81">
        <f t="shared" ca="1" si="161"/>
        <v>-728.92777510930136</v>
      </c>
      <c r="AC234" s="79">
        <f t="shared" ca="1" si="162"/>
        <v>66181.955645092006</v>
      </c>
      <c r="AD234" s="35"/>
      <c r="AE234" s="55">
        <f t="shared" ca="1" si="180"/>
        <v>1.2403362716826516E-2</v>
      </c>
      <c r="AF234" s="78">
        <f t="shared" ca="1" si="181"/>
        <v>0.24766723485194639</v>
      </c>
      <c r="AG234" s="35"/>
      <c r="AH234" s="35"/>
      <c r="AR234" s="69">
        <f t="shared" si="170"/>
        <v>20</v>
      </c>
      <c r="AS234" s="70">
        <f t="shared" si="182"/>
        <v>231</v>
      </c>
      <c r="AT234" s="71">
        <f t="shared" ca="1" si="188"/>
        <v>0.14763713515134014</v>
      </c>
      <c r="AU234" s="72">
        <f t="shared" ca="1" si="171"/>
        <v>9.0370179501075842E-3</v>
      </c>
      <c r="AV234" s="73">
        <f t="shared" ca="1" si="172"/>
        <v>1.0090370179501076</v>
      </c>
      <c r="AW234" s="74">
        <f ca="1">PRODUCT(AV$4:AV234)</f>
        <v>6.6667704513194943</v>
      </c>
      <c r="BO234" s="70">
        <f t="shared" si="183"/>
        <v>231</v>
      </c>
      <c r="BP234" s="171">
        <f t="shared" ca="1" si="186"/>
        <v>0.114</v>
      </c>
      <c r="BQ234" s="172">
        <f t="shared" ca="1" si="173"/>
        <v>9.0370179501075842E-3</v>
      </c>
      <c r="BR234" s="172">
        <f t="shared" ca="1" si="185"/>
        <v>0.14999766488166388</v>
      </c>
    </row>
    <row r="235" spans="5:70">
      <c r="E235">
        <f t="shared" si="189"/>
        <v>232</v>
      </c>
      <c r="F235" s="64">
        <f t="shared" si="174"/>
        <v>74.249999999999673</v>
      </c>
      <c r="G235" s="55">
        <f t="shared" si="155"/>
        <v>0</v>
      </c>
      <c r="H235" s="78">
        <f t="shared" si="184"/>
        <v>1</v>
      </c>
      <c r="I235" s="79">
        <f t="shared" ca="1" si="163"/>
        <v>418698.04153061233</v>
      </c>
      <c r="J235" s="79">
        <f t="shared" ca="1" si="156"/>
        <v>3783.7817169870345</v>
      </c>
      <c r="K235" s="80">
        <f t="shared" ca="1" si="157"/>
        <v>-20</v>
      </c>
      <c r="L235" s="80">
        <f t="shared" ca="1" si="164"/>
        <v>-348.91503460884365</v>
      </c>
      <c r="M235" s="80">
        <f t="shared" ca="1" si="187"/>
        <v>0</v>
      </c>
      <c r="N235" s="80">
        <f t="shared" ca="1" si="165"/>
        <v>0</v>
      </c>
      <c r="O235" s="81">
        <f t="shared" ca="1" si="158"/>
        <v>-2943.1740356977334</v>
      </c>
      <c r="P235" s="79">
        <f t="shared" ca="1" si="159"/>
        <v>419169.73417729279</v>
      </c>
      <c r="Q235" s="35"/>
      <c r="R235">
        <f t="shared" ca="1" si="166"/>
        <v>352</v>
      </c>
      <c r="S235" s="78">
        <f t="shared" ca="1" si="175"/>
        <v>84.249999999998906</v>
      </c>
      <c r="T235" s="55">
        <f t="shared" ca="1" si="167"/>
        <v>1.2403362716826516E-2</v>
      </c>
      <c r="U235" s="78">
        <f t="shared" ca="1" si="168"/>
        <v>0.24459532830500424</v>
      </c>
      <c r="V235" s="79">
        <f t="shared" ca="1" si="176"/>
        <v>65361.076843917006</v>
      </c>
      <c r="W235" s="79">
        <f t="shared" ca="1" si="160"/>
        <v>590.66922467683912</v>
      </c>
      <c r="X235" s="80">
        <f t="shared" ca="1" si="177"/>
        <v>-4.8919065661000847</v>
      </c>
      <c r="Y235" s="80">
        <f t="shared" ca="1" si="178"/>
        <v>-27.233782018298754</v>
      </c>
      <c r="Z235" s="80">
        <f t="shared" ca="1" si="169"/>
        <v>0</v>
      </c>
      <c r="AA235" s="80">
        <f t="shared" ca="1" si="179"/>
        <v>0</v>
      </c>
      <c r="AB235" s="81">
        <f t="shared" ca="1" si="161"/>
        <v>-719.88661952025132</v>
      </c>
      <c r="AC235" s="79">
        <f t="shared" ca="1" si="162"/>
        <v>65199.733760489187</v>
      </c>
      <c r="AD235" s="35"/>
      <c r="AE235" s="55">
        <f t="shared" ca="1" si="180"/>
        <v>1.2403362716826516E-2</v>
      </c>
      <c r="AF235" s="78">
        <f t="shared" ca="1" si="181"/>
        <v>0.24459532830500424</v>
      </c>
      <c r="AG235" s="35"/>
      <c r="AH235" s="35"/>
      <c r="AR235" s="69">
        <f t="shared" si="170"/>
        <v>20</v>
      </c>
      <c r="AS235" s="70">
        <f t="shared" si="182"/>
        <v>232</v>
      </c>
      <c r="AT235" s="71">
        <f t="shared" ca="1" si="188"/>
        <v>0.14630293571087502</v>
      </c>
      <c r="AU235" s="72">
        <f t="shared" ca="1" si="171"/>
        <v>9.0370179501075842E-3</v>
      </c>
      <c r="AV235" s="73">
        <f t="shared" ca="1" si="172"/>
        <v>1.0090370179501076</v>
      </c>
      <c r="AW235" s="74">
        <f ca="1">PRODUCT(AV$4:AV235)</f>
        <v>6.7270181755573155</v>
      </c>
      <c r="BO235" s="70">
        <f t="shared" si="183"/>
        <v>232</v>
      </c>
      <c r="BP235" s="171">
        <f t="shared" ca="1" si="186"/>
        <v>0.114</v>
      </c>
      <c r="BQ235" s="172">
        <f t="shared" ca="1" si="173"/>
        <v>9.0370179501075842E-3</v>
      </c>
      <c r="BR235" s="172">
        <f t="shared" ca="1" si="185"/>
        <v>0.14865427354329294</v>
      </c>
    </row>
    <row r="236" spans="5:70">
      <c r="E236">
        <f t="shared" si="189"/>
        <v>233</v>
      </c>
      <c r="F236" s="64">
        <f t="shared" si="174"/>
        <v>74.333333333333002</v>
      </c>
      <c r="G236" s="55">
        <f t="shared" si="155"/>
        <v>0</v>
      </c>
      <c r="H236" s="78">
        <f t="shared" si="184"/>
        <v>1</v>
      </c>
      <c r="I236" s="79">
        <f t="shared" ca="1" si="163"/>
        <v>419169.73417729279</v>
      </c>
      <c r="J236" s="79">
        <f t="shared" ca="1" si="156"/>
        <v>3788.0444119020194</v>
      </c>
      <c r="K236" s="80">
        <f t="shared" ca="1" si="157"/>
        <v>-20</v>
      </c>
      <c r="L236" s="80">
        <f t="shared" ca="1" si="164"/>
        <v>-349.30811181441067</v>
      </c>
      <c r="M236" s="80">
        <f t="shared" ca="1" si="187"/>
        <v>0</v>
      </c>
      <c r="N236" s="80">
        <f t="shared" ca="1" si="165"/>
        <v>0</v>
      </c>
      <c r="O236" s="81">
        <f t="shared" ca="1" si="158"/>
        <v>-2943.1740356977334</v>
      </c>
      <c r="P236" s="79">
        <f t="shared" ca="1" si="159"/>
        <v>419645.29644168267</v>
      </c>
      <c r="Q236" s="35"/>
      <c r="R236">
        <f t="shared" ca="1" si="166"/>
        <v>353</v>
      </c>
      <c r="S236" s="78">
        <f t="shared" ca="1" si="175"/>
        <v>84.333333333332234</v>
      </c>
      <c r="T236" s="55">
        <f t="shared" ca="1" si="167"/>
        <v>1.2403362716826516E-2</v>
      </c>
      <c r="U236" s="78">
        <f t="shared" ca="1" si="168"/>
        <v>0.24156152372919601</v>
      </c>
      <c r="V236" s="79">
        <f t="shared" ca="1" si="176"/>
        <v>64391.037813617324</v>
      </c>
      <c r="W236" s="79">
        <f t="shared" ca="1" si="160"/>
        <v>581.90296454771601</v>
      </c>
      <c r="X236" s="80">
        <f t="shared" ca="1" si="177"/>
        <v>-4.8312304745839203</v>
      </c>
      <c r="Y236" s="80">
        <f t="shared" ca="1" si="178"/>
        <v>-26.829599089007221</v>
      </c>
      <c r="Z236" s="80">
        <f t="shared" ca="1" si="169"/>
        <v>0</v>
      </c>
      <c r="AA236" s="80">
        <f t="shared" ca="1" si="179"/>
        <v>0</v>
      </c>
      <c r="AB236" s="81">
        <f t="shared" ca="1" si="161"/>
        <v>-710.95760466335162</v>
      </c>
      <c r="AC236" s="79">
        <f t="shared" ca="1" si="162"/>
        <v>64230.322343938096</v>
      </c>
      <c r="AD236" s="35"/>
      <c r="AE236" s="55">
        <f t="shared" ca="1" si="180"/>
        <v>1.2403362716826516E-2</v>
      </c>
      <c r="AF236" s="78">
        <f t="shared" ca="1" si="181"/>
        <v>0.24156152372919601</v>
      </c>
      <c r="AG236" s="35"/>
      <c r="AH236" s="35"/>
      <c r="AR236" s="69">
        <f t="shared" si="170"/>
        <v>20</v>
      </c>
      <c r="AS236" s="70">
        <f t="shared" si="182"/>
        <v>233</v>
      </c>
      <c r="AT236" s="71">
        <f t="shared" ca="1" si="188"/>
        <v>0.14498079345470241</v>
      </c>
      <c r="AU236" s="72">
        <f t="shared" ca="1" si="171"/>
        <v>9.0370179501075842E-3</v>
      </c>
      <c r="AV236" s="73">
        <f t="shared" ca="1" si="172"/>
        <v>1.0090370179501076</v>
      </c>
      <c r="AW236" s="74">
        <f ca="1">PRODUCT(AV$4:AV236)</f>
        <v>6.7878103595605266</v>
      </c>
      <c r="BO236" s="70">
        <f t="shared" si="183"/>
        <v>233</v>
      </c>
      <c r="BP236" s="171">
        <f t="shared" ca="1" si="186"/>
        <v>0.114</v>
      </c>
      <c r="BQ236" s="172">
        <f t="shared" ca="1" si="173"/>
        <v>9.0370179501075842E-3</v>
      </c>
      <c r="BR236" s="172">
        <f t="shared" ca="1" si="185"/>
        <v>0.14732291372747561</v>
      </c>
    </row>
    <row r="237" spans="5:70">
      <c r="E237">
        <f t="shared" si="189"/>
        <v>234</v>
      </c>
      <c r="F237" s="64">
        <f t="shared" si="174"/>
        <v>74.41666666666633</v>
      </c>
      <c r="G237" s="55">
        <f t="shared" si="155"/>
        <v>0</v>
      </c>
      <c r="H237" s="78">
        <f t="shared" si="184"/>
        <v>1</v>
      </c>
      <c r="I237" s="79">
        <f t="shared" ca="1" si="163"/>
        <v>419645.29644168267</v>
      </c>
      <c r="J237" s="79">
        <f t="shared" ca="1" si="156"/>
        <v>3792.3420766217046</v>
      </c>
      <c r="K237" s="80">
        <f t="shared" ca="1" si="157"/>
        <v>-20</v>
      </c>
      <c r="L237" s="80">
        <f t="shared" ca="1" si="164"/>
        <v>-349.70441370140225</v>
      </c>
      <c r="M237" s="80">
        <f t="shared" ca="1" si="187"/>
        <v>0</v>
      </c>
      <c r="N237" s="80">
        <f t="shared" ca="1" si="165"/>
        <v>0</v>
      </c>
      <c r="O237" s="81">
        <f t="shared" ca="1" si="158"/>
        <v>-2943.1740356977334</v>
      </c>
      <c r="P237" s="79">
        <f t="shared" ca="1" si="159"/>
        <v>420124.76006890525</v>
      </c>
      <c r="Q237" s="35"/>
      <c r="R237">
        <f t="shared" ca="1" si="166"/>
        <v>354</v>
      </c>
      <c r="S237" s="78">
        <f t="shared" ca="1" si="175"/>
        <v>84.416666666665563</v>
      </c>
      <c r="T237" s="55">
        <f t="shared" ca="1" si="167"/>
        <v>1.2403362716826516E-2</v>
      </c>
      <c r="U237" s="78">
        <f t="shared" ca="1" si="168"/>
        <v>0.23856534853195349</v>
      </c>
      <c r="V237" s="79">
        <f t="shared" ca="1" si="176"/>
        <v>63433.650358487546</v>
      </c>
      <c r="W237" s="79">
        <f t="shared" ca="1" si="160"/>
        <v>573.25103693050039</v>
      </c>
      <c r="X237" s="80">
        <f t="shared" ca="1" si="177"/>
        <v>-4.7713069706390696</v>
      </c>
      <c r="Y237" s="80">
        <f t="shared" ca="1" si="178"/>
        <v>-26.430687649369812</v>
      </c>
      <c r="Z237" s="80">
        <f t="shared" ca="1" si="169"/>
        <v>0</v>
      </c>
      <c r="AA237" s="80">
        <f t="shared" ca="1" si="179"/>
        <v>0</v>
      </c>
      <c r="AB237" s="81">
        <f t="shared" ca="1" si="161"/>
        <v>-702.1393396164259</v>
      </c>
      <c r="AC237" s="79">
        <f t="shared" ca="1" si="162"/>
        <v>63273.560061181612</v>
      </c>
      <c r="AD237" s="35"/>
      <c r="AE237" s="55">
        <f t="shared" ca="1" si="180"/>
        <v>1.2403362716826516E-2</v>
      </c>
      <c r="AF237" s="78">
        <f t="shared" ca="1" si="181"/>
        <v>0.23856534853195349</v>
      </c>
      <c r="AG237" s="35"/>
      <c r="AH237" s="35"/>
      <c r="AR237" s="69">
        <f t="shared" si="170"/>
        <v>20</v>
      </c>
      <c r="AS237" s="70">
        <f t="shared" si="182"/>
        <v>234</v>
      </c>
      <c r="AT237" s="71">
        <f t="shared" ca="1" si="188"/>
        <v>0.14367059942183141</v>
      </c>
      <c r="AU237" s="72">
        <f t="shared" ca="1" si="171"/>
        <v>9.0370179501075842E-3</v>
      </c>
      <c r="AV237" s="73">
        <f t="shared" ca="1" si="172"/>
        <v>1.0090370179501076</v>
      </c>
      <c r="AW237" s="74">
        <f ca="1">PRODUCT(AV$4:AV237)</f>
        <v>6.8491519236218013</v>
      </c>
      <c r="BO237" s="70">
        <f t="shared" si="183"/>
        <v>234</v>
      </c>
      <c r="BP237" s="171">
        <f t="shared" ca="1" si="186"/>
        <v>0.114</v>
      </c>
      <c r="BQ237" s="172">
        <f t="shared" ca="1" si="173"/>
        <v>9.0370179501075842E-3</v>
      </c>
      <c r="BR237" s="172">
        <f t="shared" ca="1" si="185"/>
        <v>0.14600347767891314</v>
      </c>
    </row>
    <row r="238" spans="5:70">
      <c r="E238">
        <f t="shared" si="189"/>
        <v>235</v>
      </c>
      <c r="F238" s="64">
        <f t="shared" si="174"/>
        <v>74.499999999999659</v>
      </c>
      <c r="G238" s="55">
        <f t="shared" si="155"/>
        <v>0</v>
      </c>
      <c r="H238" s="78">
        <f t="shared" si="184"/>
        <v>1</v>
      </c>
      <c r="I238" s="79">
        <f t="shared" ca="1" si="163"/>
        <v>420124.76006890525</v>
      </c>
      <c r="J238" s="79">
        <f t="shared" ca="1" si="156"/>
        <v>3796.6749980273389</v>
      </c>
      <c r="K238" s="80">
        <f t="shared" ca="1" si="157"/>
        <v>-20</v>
      </c>
      <c r="L238" s="80">
        <f t="shared" ca="1" si="164"/>
        <v>-350.10396672408774</v>
      </c>
      <c r="M238" s="80">
        <f t="shared" ca="1" si="187"/>
        <v>0</v>
      </c>
      <c r="N238" s="80">
        <f t="shared" ca="1" si="165"/>
        <v>0</v>
      </c>
      <c r="O238" s="81">
        <f t="shared" ca="1" si="158"/>
        <v>-2943.1740356977334</v>
      </c>
      <c r="P238" s="79">
        <f t="shared" ca="1" si="159"/>
        <v>420608.1570645108</v>
      </c>
      <c r="Q238" s="35"/>
      <c r="R238">
        <f t="shared" ca="1" si="166"/>
        <v>355</v>
      </c>
      <c r="S238" s="78">
        <f t="shared" ca="1" si="175"/>
        <v>84.499999999998892</v>
      </c>
      <c r="T238" s="55">
        <f t="shared" ca="1" si="167"/>
        <v>1.2403362716826516E-2</v>
      </c>
      <c r="U238" s="78">
        <f t="shared" ca="1" si="168"/>
        <v>0.23560633598244554</v>
      </c>
      <c r="V238" s="79">
        <f t="shared" ca="1" si="176"/>
        <v>62488.755145357871</v>
      </c>
      <c r="W238" s="79">
        <f t="shared" ca="1" si="160"/>
        <v>564.71200192847675</v>
      </c>
      <c r="X238" s="80">
        <f t="shared" ca="1" si="177"/>
        <v>-4.7121267196489107</v>
      </c>
      <c r="Y238" s="80">
        <f t="shared" ca="1" si="178"/>
        <v>-26.036981310565782</v>
      </c>
      <c r="Z238" s="80">
        <f t="shared" ca="1" si="169"/>
        <v>0</v>
      </c>
      <c r="AA238" s="80">
        <f t="shared" ca="1" si="179"/>
        <v>0</v>
      </c>
      <c r="AB238" s="81">
        <f t="shared" ca="1" si="161"/>
        <v>-693.43045070941037</v>
      </c>
      <c r="AC238" s="79">
        <f t="shared" ca="1" si="162"/>
        <v>62329.287588546722</v>
      </c>
      <c r="AD238" s="35"/>
      <c r="AE238" s="55">
        <f t="shared" ca="1" si="180"/>
        <v>1.2403362716826516E-2</v>
      </c>
      <c r="AF238" s="78">
        <f t="shared" ca="1" si="181"/>
        <v>0.23560633598244554</v>
      </c>
      <c r="AG238" s="35"/>
      <c r="AH238" s="35"/>
      <c r="AR238" s="69">
        <f t="shared" si="170"/>
        <v>20</v>
      </c>
      <c r="AS238" s="70">
        <f t="shared" si="182"/>
        <v>235</v>
      </c>
      <c r="AT238" s="71">
        <f t="shared" ca="1" si="188"/>
        <v>0.1423722456359536</v>
      </c>
      <c r="AU238" s="72">
        <f t="shared" ca="1" si="171"/>
        <v>9.0370179501075842E-3</v>
      </c>
      <c r="AV238" s="73">
        <f t="shared" ca="1" si="172"/>
        <v>1.0090370179501076</v>
      </c>
      <c r="AW238" s="74">
        <f ca="1">PRODUCT(AV$4:AV238)</f>
        <v>6.9110478324985856</v>
      </c>
      <c r="BO238" s="70">
        <f t="shared" si="183"/>
        <v>235</v>
      </c>
      <c r="BP238" s="171">
        <f t="shared" ca="1" si="186"/>
        <v>0.114</v>
      </c>
      <c r="BQ238" s="172">
        <f t="shared" ca="1" si="173"/>
        <v>9.0370179501075842E-3</v>
      </c>
      <c r="BR238" s="172">
        <f t="shared" ca="1" si="185"/>
        <v>0.14469585860737208</v>
      </c>
    </row>
    <row r="239" spans="5:70">
      <c r="E239">
        <f t="shared" si="189"/>
        <v>236</v>
      </c>
      <c r="F239" s="64">
        <f t="shared" si="174"/>
        <v>74.583333333332988</v>
      </c>
      <c r="G239" s="55">
        <f t="shared" si="155"/>
        <v>0</v>
      </c>
      <c r="H239" s="78">
        <f t="shared" si="184"/>
        <v>1</v>
      </c>
      <c r="I239" s="79">
        <f t="shared" ca="1" si="163"/>
        <v>420608.1570645108</v>
      </c>
      <c r="J239" s="79">
        <f t="shared" ca="1" si="156"/>
        <v>3801.043465353654</v>
      </c>
      <c r="K239" s="80">
        <f t="shared" ca="1" si="157"/>
        <v>-20</v>
      </c>
      <c r="L239" s="80">
        <f t="shared" ca="1" si="164"/>
        <v>-350.50679755375904</v>
      </c>
      <c r="M239" s="80">
        <f t="shared" ca="1" si="187"/>
        <v>0</v>
      </c>
      <c r="N239" s="80">
        <f t="shared" ca="1" si="165"/>
        <v>0</v>
      </c>
      <c r="O239" s="81">
        <f t="shared" ca="1" si="158"/>
        <v>-2943.1740356977334</v>
      </c>
      <c r="P239" s="79">
        <f t="shared" ca="1" si="159"/>
        <v>421095.51969661302</v>
      </c>
      <c r="Q239" s="35"/>
      <c r="R239">
        <f t="shared" ca="1" si="166"/>
        <v>356</v>
      </c>
      <c r="S239" s="78">
        <f t="shared" ca="1" si="175"/>
        <v>84.58333333333222</v>
      </c>
      <c r="T239" s="55">
        <f t="shared" ca="1" si="167"/>
        <v>1.3587845363505768E-2</v>
      </c>
      <c r="U239" s="78">
        <f t="shared" ca="1" si="168"/>
        <v>0.23240495352245388</v>
      </c>
      <c r="V239" s="79">
        <f t="shared" ca="1" si="176"/>
        <v>61482.366867176068</v>
      </c>
      <c r="W239" s="79">
        <f t="shared" ca="1" si="160"/>
        <v>555.61725299376997</v>
      </c>
      <c r="X239" s="80">
        <f t="shared" ca="1" si="177"/>
        <v>-4.6480990704490779</v>
      </c>
      <c r="Y239" s="80">
        <f t="shared" ca="1" si="178"/>
        <v>-25.617652861323364</v>
      </c>
      <c r="Z239" s="80">
        <f t="shared" ca="1" si="169"/>
        <v>0</v>
      </c>
      <c r="AA239" s="80">
        <f t="shared" ca="1" si="179"/>
        <v>0</v>
      </c>
      <c r="AB239" s="81">
        <f t="shared" ca="1" si="161"/>
        <v>-684.00822497482477</v>
      </c>
      <c r="AC239" s="79">
        <f t="shared" ca="1" si="162"/>
        <v>61323.710143263241</v>
      </c>
      <c r="AD239" s="35"/>
      <c r="AE239" s="55">
        <f t="shared" ca="1" si="180"/>
        <v>1.3587845363505768E-2</v>
      </c>
      <c r="AF239" s="78">
        <f t="shared" ca="1" si="181"/>
        <v>0.23240495352245388</v>
      </c>
      <c r="AG239" s="35"/>
      <c r="AH239" s="35"/>
      <c r="AR239" s="69">
        <f t="shared" si="170"/>
        <v>20</v>
      </c>
      <c r="AS239" s="70">
        <f t="shared" si="182"/>
        <v>236</v>
      </c>
      <c r="AT239" s="71">
        <f t="shared" ca="1" si="188"/>
        <v>0.14108562509654438</v>
      </c>
      <c r="AU239" s="72">
        <f t="shared" ca="1" si="171"/>
        <v>9.0370179501075842E-3</v>
      </c>
      <c r="AV239" s="73">
        <f t="shared" ca="1" si="172"/>
        <v>1.0090370179501076</v>
      </c>
      <c r="AW239" s="74">
        <f ca="1">PRODUCT(AV$4:AV239)</f>
        <v>6.9735030958149276</v>
      </c>
      <c r="BO239" s="70">
        <f t="shared" si="183"/>
        <v>236</v>
      </c>
      <c r="BP239" s="171">
        <f t="shared" ca="1" si="186"/>
        <v>0.114</v>
      </c>
      <c r="BQ239" s="172">
        <f t="shared" ca="1" si="173"/>
        <v>9.0370179501075842E-3</v>
      </c>
      <c r="BR239" s="172">
        <f t="shared" ca="1" si="185"/>
        <v>0.14339995067904104</v>
      </c>
    </row>
    <row r="240" spans="5:70">
      <c r="E240">
        <f t="shared" si="189"/>
        <v>237</v>
      </c>
      <c r="F240" s="64">
        <f t="shared" si="174"/>
        <v>74.666666666666316</v>
      </c>
      <c r="G240" s="55">
        <f t="shared" si="155"/>
        <v>0</v>
      </c>
      <c r="H240" s="78">
        <f t="shared" si="184"/>
        <v>1</v>
      </c>
      <c r="I240" s="79">
        <f t="shared" ca="1" si="163"/>
        <v>421095.51969661302</v>
      </c>
      <c r="J240" s="79">
        <f t="shared" ca="1" si="156"/>
        <v>3805.4477702081736</v>
      </c>
      <c r="K240" s="80">
        <f t="shared" ca="1" si="157"/>
        <v>-20</v>
      </c>
      <c r="L240" s="80">
        <f t="shared" ca="1" si="164"/>
        <v>-350.91293308051087</v>
      </c>
      <c r="M240" s="80">
        <f t="shared" ca="1" si="187"/>
        <v>0</v>
      </c>
      <c r="N240" s="80">
        <f t="shared" ca="1" si="165"/>
        <v>0</v>
      </c>
      <c r="O240" s="81">
        <f t="shared" ca="1" si="158"/>
        <v>-2943.1740356977334</v>
      </c>
      <c r="P240" s="79">
        <f t="shared" ca="1" si="159"/>
        <v>421586.88049804297</v>
      </c>
      <c r="Q240" s="35"/>
      <c r="R240">
        <f t="shared" ca="1" si="166"/>
        <v>357</v>
      </c>
      <c r="S240" s="78">
        <f t="shared" ca="1" si="175"/>
        <v>84.666666666665549</v>
      </c>
      <c r="T240" s="55">
        <f t="shared" ca="1" si="167"/>
        <v>1.3587845363505768E-2</v>
      </c>
      <c r="U240" s="78">
        <f t="shared" ca="1" si="168"/>
        <v>0.22924707095227803</v>
      </c>
      <c r="V240" s="79">
        <f t="shared" ca="1" si="176"/>
        <v>60490.453052720128</v>
      </c>
      <c r="W240" s="79">
        <f t="shared" ca="1" si="160"/>
        <v>546.65331004757195</v>
      </c>
      <c r="X240" s="80">
        <f t="shared" ca="1" si="177"/>
        <v>-4.5849414190455606</v>
      </c>
      <c r="Y240" s="80">
        <f t="shared" ca="1" si="178"/>
        <v>-25.204355438633389</v>
      </c>
      <c r="Z240" s="80">
        <f t="shared" ca="1" si="169"/>
        <v>0</v>
      </c>
      <c r="AA240" s="80">
        <f t="shared" ca="1" si="179"/>
        <v>0</v>
      </c>
      <c r="AB240" s="81">
        <f t="shared" ca="1" si="161"/>
        <v>-674.7140269865007</v>
      </c>
      <c r="AC240" s="79">
        <f t="shared" ca="1" si="162"/>
        <v>60332.603038923524</v>
      </c>
      <c r="AD240" s="35"/>
      <c r="AE240" s="55">
        <f t="shared" ca="1" si="180"/>
        <v>1.3587845363505768E-2</v>
      </c>
      <c r="AF240" s="78">
        <f t="shared" ca="1" si="181"/>
        <v>0.22924707095227803</v>
      </c>
      <c r="AG240" s="35"/>
      <c r="AH240" s="35"/>
      <c r="AR240" s="69">
        <f t="shared" si="170"/>
        <v>20</v>
      </c>
      <c r="AS240" s="70">
        <f t="shared" si="182"/>
        <v>237</v>
      </c>
      <c r="AT240" s="71">
        <f t="shared" ca="1" si="188"/>
        <v>0.13981063177004477</v>
      </c>
      <c r="AU240" s="72">
        <f t="shared" ca="1" si="171"/>
        <v>9.0370179501075842E-3</v>
      </c>
      <c r="AV240" s="73">
        <f t="shared" ca="1" si="172"/>
        <v>1.0090370179501076</v>
      </c>
      <c r="AW240" s="74">
        <f ca="1">PRODUCT(AV$4:AV240)</f>
        <v>7.0365227684669378</v>
      </c>
      <c r="BO240" s="70">
        <f t="shared" si="183"/>
        <v>237</v>
      </c>
      <c r="BP240" s="171">
        <f t="shared" ca="1" si="186"/>
        <v>0.114</v>
      </c>
      <c r="BQ240" s="172">
        <f t="shared" ca="1" si="173"/>
        <v>9.0370179501075842E-3</v>
      </c>
      <c r="BR240" s="172">
        <f t="shared" ca="1" si="185"/>
        <v>0.14211564900796489</v>
      </c>
    </row>
    <row r="241" spans="5:70">
      <c r="E241">
        <f t="shared" si="189"/>
        <v>238</v>
      </c>
      <c r="F241" s="64">
        <f t="shared" si="174"/>
        <v>74.749999999999645</v>
      </c>
      <c r="G241" s="55">
        <f t="shared" si="155"/>
        <v>0</v>
      </c>
      <c r="H241" s="78">
        <f t="shared" si="184"/>
        <v>1</v>
      </c>
      <c r="I241" s="79">
        <f t="shared" ca="1" si="163"/>
        <v>421586.88049804297</v>
      </c>
      <c r="J241" s="79">
        <f t="shared" ca="1" si="156"/>
        <v>3809.8882065906755</v>
      </c>
      <c r="K241" s="80">
        <f t="shared" ca="1" si="157"/>
        <v>-20</v>
      </c>
      <c r="L241" s="80">
        <f t="shared" ca="1" si="164"/>
        <v>-351.32240041503582</v>
      </c>
      <c r="M241" s="80">
        <f t="shared" ca="1" si="187"/>
        <v>0</v>
      </c>
      <c r="N241" s="80">
        <f t="shared" ca="1" si="165"/>
        <v>0</v>
      </c>
      <c r="O241" s="81">
        <f t="shared" ca="1" si="158"/>
        <v>-2943.1740356977334</v>
      </c>
      <c r="P241" s="79">
        <f t="shared" ca="1" si="159"/>
        <v>422082.2722685209</v>
      </c>
      <c r="Q241" s="35"/>
      <c r="R241">
        <f t="shared" ca="1" si="166"/>
        <v>358</v>
      </c>
      <c r="S241" s="78">
        <f t="shared" ca="1" si="175"/>
        <v>84.749999999998877</v>
      </c>
      <c r="T241" s="55">
        <f t="shared" ca="1" si="167"/>
        <v>1.3587845363505768E-2</v>
      </c>
      <c r="U241" s="78">
        <f t="shared" ca="1" si="168"/>
        <v>0.22613209720214184</v>
      </c>
      <c r="V241" s="79">
        <f t="shared" ca="1" si="176"/>
        <v>59512.812958452851</v>
      </c>
      <c r="W241" s="79">
        <f t="shared" ca="1" si="160"/>
        <v>537.8183589669336</v>
      </c>
      <c r="X241" s="80">
        <f t="shared" ca="1" si="177"/>
        <v>-4.5226419440428369</v>
      </c>
      <c r="Y241" s="80">
        <f t="shared" ca="1" si="178"/>
        <v>-24.797005399355356</v>
      </c>
      <c r="Z241" s="80">
        <f t="shared" ca="1" si="169"/>
        <v>0</v>
      </c>
      <c r="AA241" s="80">
        <f t="shared" ca="1" si="179"/>
        <v>0</v>
      </c>
      <c r="AB241" s="81">
        <f t="shared" ca="1" si="161"/>
        <v>-665.54611712321991</v>
      </c>
      <c r="AC241" s="79">
        <f t="shared" ca="1" si="162"/>
        <v>59355.765552953169</v>
      </c>
      <c r="AD241" s="35"/>
      <c r="AE241" s="55">
        <f t="shared" ca="1" si="180"/>
        <v>1.3587845363505768E-2</v>
      </c>
      <c r="AF241" s="78">
        <f t="shared" ca="1" si="181"/>
        <v>0.22613209720214184</v>
      </c>
      <c r="AG241" s="35"/>
      <c r="AH241" s="35"/>
      <c r="AR241" s="69">
        <f t="shared" si="170"/>
        <v>20</v>
      </c>
      <c r="AS241" s="70">
        <f t="shared" si="182"/>
        <v>238</v>
      </c>
      <c r="AT241" s="71">
        <f t="shared" ca="1" si="188"/>
        <v>0.13854716058112299</v>
      </c>
      <c r="AU241" s="72">
        <f t="shared" ca="1" si="171"/>
        <v>9.0370179501075842E-3</v>
      </c>
      <c r="AV241" s="73">
        <f t="shared" ca="1" si="172"/>
        <v>1.0090370179501076</v>
      </c>
      <c r="AW241" s="74">
        <f ca="1">PRODUCT(AV$4:AV241)</f>
        <v>7.1001119510319146</v>
      </c>
      <c r="BO241" s="70">
        <f t="shared" si="183"/>
        <v>238</v>
      </c>
      <c r="BP241" s="171">
        <f t="shared" ca="1" si="186"/>
        <v>0.114</v>
      </c>
      <c r="BQ241" s="172">
        <f t="shared" ca="1" si="173"/>
        <v>9.0370179501075842E-3</v>
      </c>
      <c r="BR241" s="172">
        <f t="shared" ca="1" si="185"/>
        <v>0.14084284964755561</v>
      </c>
    </row>
    <row r="242" spans="5:70">
      <c r="E242">
        <f t="shared" si="189"/>
        <v>239</v>
      </c>
      <c r="F242" s="64">
        <f t="shared" si="174"/>
        <v>74.833333333332973</v>
      </c>
      <c r="G242" s="55">
        <f t="shared" si="155"/>
        <v>0</v>
      </c>
      <c r="H242" s="78">
        <f t="shared" si="184"/>
        <v>1</v>
      </c>
      <c r="I242" s="79">
        <f t="shared" ca="1" si="163"/>
        <v>422082.2722685209</v>
      </c>
      <c r="J242" s="79">
        <f t="shared" ca="1" si="156"/>
        <v>3814.3650709128201</v>
      </c>
      <c r="K242" s="80">
        <f t="shared" ca="1" si="157"/>
        <v>-20</v>
      </c>
      <c r="L242" s="80">
        <f t="shared" ca="1" si="164"/>
        <v>-351.73522689043409</v>
      </c>
      <c r="M242" s="80">
        <f t="shared" ca="1" si="187"/>
        <v>0</v>
      </c>
      <c r="N242" s="80">
        <f t="shared" ca="1" si="165"/>
        <v>0</v>
      </c>
      <c r="O242" s="81">
        <f t="shared" ca="1" si="158"/>
        <v>-2943.1740356977334</v>
      </c>
      <c r="P242" s="79">
        <f t="shared" ca="1" si="159"/>
        <v>422581.72807684558</v>
      </c>
      <c r="Q242" s="35"/>
      <c r="R242">
        <f t="shared" ca="1" si="166"/>
        <v>359</v>
      </c>
      <c r="S242" s="78">
        <f t="shared" ca="1" si="175"/>
        <v>84.833333333332206</v>
      </c>
      <c r="T242" s="55">
        <f t="shared" ca="1" si="167"/>
        <v>1.3587845363505768E-2</v>
      </c>
      <c r="U242" s="78">
        <f t="shared" ca="1" si="168"/>
        <v>0.22305944923363388</v>
      </c>
      <c r="V242" s="79">
        <f t="shared" ca="1" si="176"/>
        <v>58549.24858918714</v>
      </c>
      <c r="W242" s="79">
        <f t="shared" ca="1" si="160"/>
        <v>529.11061046579539</v>
      </c>
      <c r="X242" s="80">
        <f t="shared" ca="1" si="177"/>
        <v>-4.4611889846726775</v>
      </c>
      <c r="Y242" s="80">
        <f t="shared" ca="1" si="178"/>
        <v>-24.395520245494644</v>
      </c>
      <c r="Z242" s="80">
        <f t="shared" ca="1" si="169"/>
        <v>0</v>
      </c>
      <c r="AA242" s="80">
        <f t="shared" ca="1" si="179"/>
        <v>0</v>
      </c>
      <c r="AB242" s="81">
        <f t="shared" ca="1" si="161"/>
        <v>-656.50277940146793</v>
      </c>
      <c r="AC242" s="79">
        <f t="shared" ca="1" si="162"/>
        <v>58392.999711021301</v>
      </c>
      <c r="AD242" s="35"/>
      <c r="AE242" s="55">
        <f t="shared" ca="1" si="180"/>
        <v>1.3587845363505768E-2</v>
      </c>
      <c r="AF242" s="78">
        <f t="shared" ca="1" si="181"/>
        <v>0.22305944923363388</v>
      </c>
      <c r="AG242" s="35"/>
      <c r="AH242" s="35"/>
      <c r="AR242" s="69">
        <f t="shared" si="170"/>
        <v>20</v>
      </c>
      <c r="AS242" s="70">
        <f t="shared" si="182"/>
        <v>239</v>
      </c>
      <c r="AT242" s="71">
        <f t="shared" ca="1" si="188"/>
        <v>0.13729510740401493</v>
      </c>
      <c r="AU242" s="72">
        <f t="shared" ca="1" si="171"/>
        <v>9.0370179501075842E-3</v>
      </c>
      <c r="AV242" s="73">
        <f t="shared" ca="1" si="172"/>
        <v>1.0090370179501076</v>
      </c>
      <c r="AW242" s="74">
        <f ca="1">PRODUCT(AV$4:AV242)</f>
        <v>7.1642757901811631</v>
      </c>
      <c r="BO242" s="70">
        <f t="shared" si="183"/>
        <v>239</v>
      </c>
      <c r="BP242" s="171">
        <f t="shared" ca="1" si="186"/>
        <v>0.114</v>
      </c>
      <c r="BQ242" s="172">
        <f t="shared" ca="1" si="173"/>
        <v>9.0370179501075842E-3</v>
      </c>
      <c r="BR242" s="172">
        <f t="shared" ca="1" si="185"/>
        <v>0.13958144958217941</v>
      </c>
    </row>
    <row r="243" spans="5:70">
      <c r="E243">
        <f t="shared" si="189"/>
        <v>240</v>
      </c>
      <c r="F243" s="64">
        <f t="shared" si="174"/>
        <v>74.916666666666302</v>
      </c>
      <c r="G243" s="55">
        <f t="shared" si="155"/>
        <v>0</v>
      </c>
      <c r="H243" s="78">
        <f t="shared" si="184"/>
        <v>1</v>
      </c>
      <c r="I243" s="79">
        <f t="shared" ca="1" si="163"/>
        <v>422581.72807684558</v>
      </c>
      <c r="J243" s="79">
        <f t="shared" ca="1" si="156"/>
        <v>3818.8786620179358</v>
      </c>
      <c r="K243" s="80">
        <f t="shared" ca="1" si="157"/>
        <v>-20</v>
      </c>
      <c r="L243" s="80">
        <f t="shared" ca="1" si="164"/>
        <v>-352.15144006403801</v>
      </c>
      <c r="M243" s="80">
        <f t="shared" ca="1" si="187"/>
        <v>0</v>
      </c>
      <c r="N243" s="80">
        <f t="shared" ca="1" si="165"/>
        <v>0</v>
      </c>
      <c r="O243" s="81">
        <f t="shared" ca="1" si="158"/>
        <v>-2943.1740356977334</v>
      </c>
      <c r="P243" s="79">
        <f t="shared" ca="1" si="159"/>
        <v>423085.28126310179</v>
      </c>
      <c r="Q243" s="35"/>
      <c r="R243">
        <f t="shared" ca="1" si="166"/>
        <v>360</v>
      </c>
      <c r="S243" s="78">
        <f t="shared" ca="1" si="175"/>
        <v>84.916666666665535</v>
      </c>
      <c r="T243" s="55">
        <f t="shared" ca="1" si="167"/>
        <v>1.3587845363505768E-2</v>
      </c>
      <c r="U243" s="78">
        <f t="shared" ca="1" si="168"/>
        <v>0.22002855193057849</v>
      </c>
      <c r="V243" s="79">
        <f t="shared" ca="1" si="176"/>
        <v>57599.564660636708</v>
      </c>
      <c r="W243" s="79">
        <f t="shared" ca="1" si="160"/>
        <v>520.52829975655641</v>
      </c>
      <c r="X243" s="80">
        <f t="shared" ca="1" si="177"/>
        <v>-4.4005710386115702</v>
      </c>
      <c r="Y243" s="80">
        <f t="shared" ca="1" si="178"/>
        <v>-23.99981860859863</v>
      </c>
      <c r="Z243" s="80">
        <f t="shared" ca="1" si="169"/>
        <v>0</v>
      </c>
      <c r="AA243" s="80">
        <f t="shared" ca="1" si="179"/>
        <v>0</v>
      </c>
      <c r="AB243" s="81">
        <f t="shared" ca="1" si="161"/>
        <v>-647.58232115424903</v>
      </c>
      <c r="AC243" s="79">
        <f t="shared" ca="1" si="162"/>
        <v>57444.110249591802</v>
      </c>
      <c r="AD243" s="35"/>
      <c r="AE243" s="55">
        <f t="shared" ca="1" si="180"/>
        <v>1.3587845363505768E-2</v>
      </c>
      <c r="AF243" s="78">
        <f t="shared" ca="1" si="181"/>
        <v>0.22002855193057849</v>
      </c>
      <c r="AG243" s="35"/>
      <c r="AH243" s="35"/>
      <c r="AR243" s="69">
        <f t="shared" si="170"/>
        <v>20</v>
      </c>
      <c r="AS243" s="70">
        <f t="shared" si="182"/>
        <v>240</v>
      </c>
      <c r="AT243" s="71">
        <f t="shared" ca="1" si="188"/>
        <v>0.13605436905394291</v>
      </c>
      <c r="AU243" s="72">
        <f t="shared" ca="1" si="171"/>
        <v>9.0370179501075842E-3</v>
      </c>
      <c r="AV243" s="73">
        <f t="shared" ca="1" si="172"/>
        <v>1.0090370179501076</v>
      </c>
      <c r="AW243" s="74">
        <f ca="1">PRODUCT(AV$4:AV243)</f>
        <v>7.2290194790965518</v>
      </c>
      <c r="BO243" s="70">
        <f t="shared" si="183"/>
        <v>240</v>
      </c>
      <c r="BP243" s="171">
        <f t="shared" ca="1" si="186"/>
        <v>0.114</v>
      </c>
      <c r="BQ243" s="172">
        <f t="shared" ca="1" si="173"/>
        <v>9.0370179501075842E-3</v>
      </c>
      <c r="BR243" s="172">
        <f t="shared" ca="1" si="185"/>
        <v>0.13833134671881889</v>
      </c>
    </row>
    <row r="244" spans="5:70">
      <c r="E244">
        <f t="shared" si="189"/>
        <v>241</v>
      </c>
      <c r="F244" s="64">
        <f t="shared" si="174"/>
        <v>74.999999999999631</v>
      </c>
      <c r="G244" s="55">
        <f t="shared" si="155"/>
        <v>0</v>
      </c>
      <c r="H244" s="78">
        <f t="shared" si="184"/>
        <v>1</v>
      </c>
      <c r="I244" s="79">
        <f t="shared" ca="1" si="163"/>
        <v>423085.28126310179</v>
      </c>
      <c r="J244" s="79">
        <f t="shared" ca="1" si="156"/>
        <v>3823.4292812009667</v>
      </c>
      <c r="K244" s="80">
        <f t="shared" ca="1" si="157"/>
        <v>-20</v>
      </c>
      <c r="L244" s="80">
        <f t="shared" ca="1" si="164"/>
        <v>-352.57106771925152</v>
      </c>
      <c r="M244" s="80">
        <f t="shared" ca="1" si="187"/>
        <v>-3173.1396094732631</v>
      </c>
      <c r="N244" s="80">
        <f t="shared" ca="1" si="165"/>
        <v>0</v>
      </c>
      <c r="O244" s="81">
        <f t="shared" ca="1" si="158"/>
        <v>-2943.1740356977334</v>
      </c>
      <c r="P244" s="79">
        <f t="shared" ca="1" si="159"/>
        <v>420419.82583141251</v>
      </c>
      <c r="Q244" s="35"/>
      <c r="R244">
        <f t="shared" ca="1" si="166"/>
        <v>361</v>
      </c>
      <c r="S244" s="78">
        <f t="shared" ca="1" si="175"/>
        <v>84.999999999998863</v>
      </c>
      <c r="T244" s="55">
        <f t="shared" ca="1" si="167"/>
        <v>1.3587845363505768E-2</v>
      </c>
      <c r="U244" s="78">
        <f t="shared" ca="1" si="168"/>
        <v>0.2170388379913897</v>
      </c>
      <c r="V244" s="79">
        <f t="shared" ca="1" si="176"/>
        <v>56663.568562476175</v>
      </c>
      <c r="W244" s="79">
        <f t="shared" ca="1" si="160"/>
        <v>512.06968621624901</v>
      </c>
      <c r="X244" s="80">
        <f t="shared" ca="1" si="177"/>
        <v>-4.3407767598277944</v>
      </c>
      <c r="Y244" s="80">
        <f t="shared" ca="1" si="178"/>
        <v>-23.609820234365074</v>
      </c>
      <c r="Z244" s="80">
        <f t="shared" ca="1" si="169"/>
        <v>-424.9767642185713</v>
      </c>
      <c r="AA244" s="80">
        <f t="shared" ca="1" si="179"/>
        <v>0</v>
      </c>
      <c r="AB244" s="81">
        <f t="shared" ca="1" si="161"/>
        <v>-638.78307271426502</v>
      </c>
      <c r="AC244" s="79">
        <f t="shared" ca="1" si="162"/>
        <v>56083.927814765404</v>
      </c>
      <c r="AD244" s="35"/>
      <c r="AE244" s="55">
        <f t="shared" ca="1" si="180"/>
        <v>1.3587845363505768E-2</v>
      </c>
      <c r="AF244" s="78">
        <f t="shared" ca="1" si="181"/>
        <v>0.2170388379913897</v>
      </c>
      <c r="AG244" s="35"/>
      <c r="AH244" s="35"/>
      <c r="AR244" s="69">
        <f t="shared" si="170"/>
        <v>21</v>
      </c>
      <c r="AS244" s="70">
        <f t="shared" si="182"/>
        <v>241</v>
      </c>
      <c r="AT244" s="71">
        <f t="shared" ca="1" si="188"/>
        <v>0.13482484327861188</v>
      </c>
      <c r="AU244" s="72">
        <f t="shared" ca="1" si="171"/>
        <v>9.0370179501075842E-3</v>
      </c>
      <c r="AV244" s="73">
        <f t="shared" ca="1" si="172"/>
        <v>1.0090370179501076</v>
      </c>
      <c r="AW244" s="74">
        <f ca="1">PRODUCT(AV$4:AV244)</f>
        <v>7.2943482578908245</v>
      </c>
      <c r="BO244" s="70">
        <f t="shared" si="183"/>
        <v>241</v>
      </c>
      <c r="BP244" s="171">
        <f t="shared" ca="1" si="186"/>
        <v>0.114</v>
      </c>
      <c r="BQ244" s="172">
        <f t="shared" ca="1" si="173"/>
        <v>9.0370179501075842E-3</v>
      </c>
      <c r="BR244" s="172">
        <f t="shared" ca="1" si="185"/>
        <v>0.13709243987881004</v>
      </c>
    </row>
    <row r="245" spans="5:70">
      <c r="E245">
        <f t="shared" si="189"/>
        <v>242</v>
      </c>
      <c r="F245" s="64">
        <f t="shared" si="174"/>
        <v>75.083333333332959</v>
      </c>
      <c r="G245" s="55">
        <f t="shared" si="155"/>
        <v>0</v>
      </c>
      <c r="H245" s="78">
        <f t="shared" si="184"/>
        <v>1</v>
      </c>
      <c r="I245" s="79">
        <f t="shared" ca="1" si="163"/>
        <v>420419.82583141251</v>
      </c>
      <c r="J245" s="79">
        <f t="shared" ca="1" si="156"/>
        <v>3799.3415126195791</v>
      </c>
      <c r="K245" s="80">
        <f t="shared" ca="1" si="157"/>
        <v>-20</v>
      </c>
      <c r="L245" s="80">
        <f t="shared" ca="1" si="164"/>
        <v>-350.34985485951046</v>
      </c>
      <c r="M245" s="80">
        <f t="shared" ca="1" si="187"/>
        <v>0</v>
      </c>
      <c r="N245" s="80">
        <f t="shared" ca="1" si="165"/>
        <v>0</v>
      </c>
      <c r="O245" s="81">
        <f t="shared" ca="1" si="158"/>
        <v>-2943.1740356977334</v>
      </c>
      <c r="P245" s="79">
        <f t="shared" ca="1" si="159"/>
        <v>420905.64345347486</v>
      </c>
      <c r="Q245" s="35"/>
      <c r="R245">
        <f t="shared" ca="1" si="166"/>
        <v>362</v>
      </c>
      <c r="S245" s="78">
        <f t="shared" ca="1" si="175"/>
        <v>85.083333333332192</v>
      </c>
      <c r="T245" s="55">
        <f t="shared" ca="1" si="167"/>
        <v>1.3587845363505768E-2</v>
      </c>
      <c r="U245" s="78">
        <f t="shared" ca="1" si="168"/>
        <v>0.21408974782288773</v>
      </c>
      <c r="V245" s="79">
        <f t="shared" ca="1" si="176"/>
        <v>55321.868076240353</v>
      </c>
      <c r="W245" s="79">
        <f t="shared" ca="1" si="160"/>
        <v>499.9447148384678</v>
      </c>
      <c r="X245" s="80">
        <f t="shared" ca="1" si="177"/>
        <v>-4.2817949564577544</v>
      </c>
      <c r="Y245" s="80">
        <f t="shared" ca="1" si="178"/>
        <v>-23.050778365100147</v>
      </c>
      <c r="Z245" s="80">
        <f t="shared" ca="1" si="169"/>
        <v>0</v>
      </c>
      <c r="AA245" s="80">
        <f t="shared" ca="1" si="179"/>
        <v>0</v>
      </c>
      <c r="AB245" s="81">
        <f t="shared" ca="1" si="161"/>
        <v>-630.10338710139854</v>
      </c>
      <c r="AC245" s="79">
        <f t="shared" ca="1" si="162"/>
        <v>55164.376830655863</v>
      </c>
      <c r="AD245" s="35"/>
      <c r="AE245" s="55">
        <f t="shared" ca="1" si="180"/>
        <v>1.3587845363505768E-2</v>
      </c>
      <c r="AF245" s="78">
        <f t="shared" ca="1" si="181"/>
        <v>0.21408974782288773</v>
      </c>
      <c r="AG245" s="35"/>
      <c r="AH245" s="35"/>
      <c r="AR245" s="69">
        <f t="shared" si="170"/>
        <v>21</v>
      </c>
      <c r="AS245" s="70">
        <f t="shared" si="182"/>
        <v>242</v>
      </c>
      <c r="AT245" s="71">
        <f t="shared" ca="1" si="188"/>
        <v>0.13360642874978262</v>
      </c>
      <c r="AU245" s="72">
        <f t="shared" ca="1" si="171"/>
        <v>9.0370179501075842E-3</v>
      </c>
      <c r="AV245" s="73">
        <f t="shared" ca="1" si="172"/>
        <v>1.0090370179501076</v>
      </c>
      <c r="AW245" s="74">
        <f ca="1">PRODUCT(AV$4:AV245)</f>
        <v>7.3602674140317195</v>
      </c>
      <c r="BO245" s="70">
        <f t="shared" si="183"/>
        <v>242</v>
      </c>
      <c r="BP245" s="171">
        <f t="shared" ca="1" si="186"/>
        <v>0.114</v>
      </c>
      <c r="BQ245" s="172">
        <f t="shared" ca="1" si="173"/>
        <v>9.0370179501075842E-3</v>
      </c>
      <c r="BR245" s="172">
        <f t="shared" ca="1" si="185"/>
        <v>0.13586462878965325</v>
      </c>
    </row>
    <row r="246" spans="5:70">
      <c r="E246">
        <f t="shared" si="189"/>
        <v>243</v>
      </c>
      <c r="F246" s="64">
        <f t="shared" si="174"/>
        <v>75.166666666666288</v>
      </c>
      <c r="G246" s="55">
        <f t="shared" si="155"/>
        <v>0</v>
      </c>
      <c r="H246" s="78">
        <f t="shared" si="184"/>
        <v>1</v>
      </c>
      <c r="I246" s="79">
        <f t="shared" ca="1" si="163"/>
        <v>420905.64345347486</v>
      </c>
      <c r="J246" s="79">
        <f t="shared" ca="1" si="156"/>
        <v>3803.7318551906351</v>
      </c>
      <c r="K246" s="80">
        <f t="shared" ca="1" si="157"/>
        <v>-20</v>
      </c>
      <c r="L246" s="80">
        <f t="shared" ca="1" si="164"/>
        <v>-350.75470287789574</v>
      </c>
      <c r="M246" s="80">
        <f t="shared" ca="1" si="187"/>
        <v>0</v>
      </c>
      <c r="N246" s="80">
        <f t="shared" ca="1" si="165"/>
        <v>0</v>
      </c>
      <c r="O246" s="81">
        <f t="shared" ca="1" si="158"/>
        <v>-2943.1740356977334</v>
      </c>
      <c r="P246" s="79">
        <f t="shared" ca="1" si="159"/>
        <v>421395.4465700899</v>
      </c>
      <c r="Q246" s="35"/>
      <c r="R246">
        <f t="shared" ca="1" si="166"/>
        <v>363</v>
      </c>
      <c r="S246" s="78">
        <f t="shared" ca="1" si="175"/>
        <v>85.16666666666552</v>
      </c>
      <c r="T246" s="55">
        <f t="shared" ca="1" si="167"/>
        <v>1.3587845363505768E-2</v>
      </c>
      <c r="U246" s="78">
        <f t="shared" ca="1" si="168"/>
        <v>0.21118072943555838</v>
      </c>
      <c r="V246" s="79">
        <f t="shared" ca="1" si="176"/>
        <v>54414.811808706749</v>
      </c>
      <c r="W246" s="79">
        <f t="shared" ca="1" si="160"/>
        <v>491.74763106700902</v>
      </c>
      <c r="X246" s="80">
        <f t="shared" ca="1" si="177"/>
        <v>-4.2236145887111674</v>
      </c>
      <c r="Y246" s="80">
        <f t="shared" ca="1" si="178"/>
        <v>-22.672838253627813</v>
      </c>
      <c r="Z246" s="80">
        <f t="shared" ca="1" si="169"/>
        <v>0</v>
      </c>
      <c r="AA246" s="80">
        <f t="shared" ca="1" si="179"/>
        <v>0</v>
      </c>
      <c r="AB246" s="81">
        <f t="shared" ca="1" si="161"/>
        <v>-621.54163971444348</v>
      </c>
      <c r="AC246" s="79">
        <f t="shared" ca="1" si="162"/>
        <v>54258.121347216969</v>
      </c>
      <c r="AD246" s="35"/>
      <c r="AE246" s="55">
        <f t="shared" ca="1" si="180"/>
        <v>1.3587845363505768E-2</v>
      </c>
      <c r="AF246" s="78">
        <f t="shared" ca="1" si="181"/>
        <v>0.21118072943555838</v>
      </c>
      <c r="AG246" s="35"/>
      <c r="AH246" s="35"/>
      <c r="AR246" s="69">
        <f t="shared" si="170"/>
        <v>21</v>
      </c>
      <c r="AS246" s="70">
        <f t="shared" si="182"/>
        <v>243</v>
      </c>
      <c r="AT246" s="71">
        <f t="shared" ca="1" si="188"/>
        <v>0.13239902505492107</v>
      </c>
      <c r="AU246" s="72">
        <f t="shared" ca="1" si="171"/>
        <v>9.0370179501075842E-3</v>
      </c>
      <c r="AV246" s="73">
        <f t="shared" ca="1" si="172"/>
        <v>1.0090370179501076</v>
      </c>
      <c r="AW246" s="74">
        <f ca="1">PRODUCT(AV$4:AV246)</f>
        <v>7.4267822827699161</v>
      </c>
      <c r="BO246" s="70">
        <f t="shared" si="183"/>
        <v>243</v>
      </c>
      <c r="BP246" s="171">
        <f t="shared" ca="1" si="186"/>
        <v>0.114</v>
      </c>
      <c r="BQ246" s="172">
        <f t="shared" ca="1" si="173"/>
        <v>9.0370179501075842E-3</v>
      </c>
      <c r="BR246" s="172">
        <f t="shared" ca="1" si="185"/>
        <v>0.13464781407689758</v>
      </c>
    </row>
    <row r="247" spans="5:70">
      <c r="E247">
        <f t="shared" si="189"/>
        <v>244</v>
      </c>
      <c r="F247" s="64">
        <f t="shared" si="174"/>
        <v>75.249999999999616</v>
      </c>
      <c r="G247" s="55">
        <f t="shared" si="155"/>
        <v>0</v>
      </c>
      <c r="H247" s="78">
        <f t="shared" si="184"/>
        <v>1</v>
      </c>
      <c r="I247" s="79">
        <f t="shared" ca="1" si="163"/>
        <v>421395.4465700899</v>
      </c>
      <c r="J247" s="79">
        <f t="shared" ca="1" si="156"/>
        <v>3808.1582147475037</v>
      </c>
      <c r="K247" s="80">
        <f t="shared" ca="1" si="157"/>
        <v>-20</v>
      </c>
      <c r="L247" s="80">
        <f t="shared" ca="1" si="164"/>
        <v>-351.16287214174162</v>
      </c>
      <c r="M247" s="80">
        <f t="shared" ca="1" si="187"/>
        <v>0</v>
      </c>
      <c r="N247" s="80">
        <f t="shared" ca="1" si="165"/>
        <v>0</v>
      </c>
      <c r="O247" s="81">
        <f t="shared" ca="1" si="158"/>
        <v>-2943.1740356977334</v>
      </c>
      <c r="P247" s="79">
        <f t="shared" ca="1" si="159"/>
        <v>421889.26787699794</v>
      </c>
      <c r="Q247" s="35"/>
      <c r="R247">
        <f t="shared" ca="1" si="166"/>
        <v>364</v>
      </c>
      <c r="S247" s="78">
        <f t="shared" ca="1" si="175"/>
        <v>85.249999999998849</v>
      </c>
      <c r="T247" s="55">
        <f t="shared" ca="1" si="167"/>
        <v>1.3587845363505768E-2</v>
      </c>
      <c r="U247" s="78">
        <f t="shared" ca="1" si="168"/>
        <v>0.20831123834023565</v>
      </c>
      <c r="V247" s="79">
        <f t="shared" ca="1" si="176"/>
        <v>53520.870384636655</v>
      </c>
      <c r="W247" s="79">
        <f t="shared" ca="1" si="160"/>
        <v>483.66906637134286</v>
      </c>
      <c r="X247" s="80">
        <f t="shared" ca="1" si="177"/>
        <v>-4.1662247668047128</v>
      </c>
      <c r="Y247" s="80">
        <f t="shared" ca="1" si="178"/>
        <v>-22.300362660265275</v>
      </c>
      <c r="Z247" s="80">
        <f t="shared" ca="1" si="169"/>
        <v>0</v>
      </c>
      <c r="AA247" s="80">
        <f t="shared" ca="1" si="179"/>
        <v>0</v>
      </c>
      <c r="AB247" s="81">
        <f t="shared" ca="1" si="161"/>
        <v>-613.09622802702381</v>
      </c>
      <c r="AC247" s="79">
        <f t="shared" ca="1" si="162"/>
        <v>53364.976635553903</v>
      </c>
      <c r="AD247" s="35"/>
      <c r="AE247" s="55">
        <f t="shared" ca="1" si="180"/>
        <v>1.3587845363505768E-2</v>
      </c>
      <c r="AF247" s="78">
        <f t="shared" ca="1" si="181"/>
        <v>0.20831123834023565</v>
      </c>
      <c r="AG247" s="35"/>
      <c r="AH247" s="35"/>
      <c r="AR247" s="69">
        <f t="shared" si="170"/>
        <v>21</v>
      </c>
      <c r="AS247" s="70">
        <f t="shared" si="182"/>
        <v>244</v>
      </c>
      <c r="AT247" s="71">
        <f t="shared" ca="1" si="188"/>
        <v>0.13120253268892301</v>
      </c>
      <c r="AU247" s="72">
        <f t="shared" ca="1" si="171"/>
        <v>9.0370179501075842E-3</v>
      </c>
      <c r="AV247" s="73">
        <f t="shared" ca="1" si="172"/>
        <v>1.0090370179501076</v>
      </c>
      <c r="AW247" s="74">
        <f ca="1">PRODUCT(AV$4:AV247)</f>
        <v>7.4938982475708489</v>
      </c>
      <c r="BO247" s="70">
        <f t="shared" si="183"/>
        <v>244</v>
      </c>
      <c r="BP247" s="171">
        <f t="shared" ca="1" si="186"/>
        <v>0.114</v>
      </c>
      <c r="BQ247" s="172">
        <f t="shared" ca="1" si="173"/>
        <v>9.0370179501075842E-3</v>
      </c>
      <c r="BR247" s="172">
        <f t="shared" ca="1" si="185"/>
        <v>0.13344189725609781</v>
      </c>
    </row>
    <row r="248" spans="5:70">
      <c r="E248">
        <f t="shared" si="189"/>
        <v>245</v>
      </c>
      <c r="F248" s="64">
        <f t="shared" si="174"/>
        <v>75.333333333332945</v>
      </c>
      <c r="G248" s="55">
        <f t="shared" si="155"/>
        <v>0</v>
      </c>
      <c r="H248" s="78">
        <f t="shared" si="184"/>
        <v>1</v>
      </c>
      <c r="I248" s="79">
        <f t="shared" ca="1" si="163"/>
        <v>421889.26787699794</v>
      </c>
      <c r="J248" s="79">
        <f t="shared" ca="1" si="156"/>
        <v>3812.6208867621776</v>
      </c>
      <c r="K248" s="80">
        <f t="shared" ca="1" si="157"/>
        <v>-20</v>
      </c>
      <c r="L248" s="80">
        <f t="shared" ca="1" si="164"/>
        <v>-351.57438989749829</v>
      </c>
      <c r="M248" s="80">
        <f t="shared" ca="1" si="187"/>
        <v>0</v>
      </c>
      <c r="N248" s="80">
        <f t="shared" ca="1" si="165"/>
        <v>0</v>
      </c>
      <c r="O248" s="81">
        <f t="shared" ca="1" si="158"/>
        <v>-2943.1740356977334</v>
      </c>
      <c r="P248" s="79">
        <f t="shared" ca="1" si="159"/>
        <v>422387.14033816487</v>
      </c>
      <c r="Q248" s="35"/>
      <c r="R248">
        <f t="shared" ca="1" si="166"/>
        <v>365</v>
      </c>
      <c r="S248" s="78">
        <f t="shared" ca="1" si="175"/>
        <v>85.333333333332178</v>
      </c>
      <c r="T248" s="55">
        <f t="shared" ca="1" si="167"/>
        <v>1.3587845363505768E-2</v>
      </c>
      <c r="U248" s="78">
        <f t="shared" ca="1" si="168"/>
        <v>0.20548073744618814</v>
      </c>
      <c r="V248" s="79">
        <f t="shared" ca="1" si="176"/>
        <v>52639.861585202896</v>
      </c>
      <c r="W248" s="79">
        <f t="shared" ca="1" si="160"/>
        <v>475.70737403665726</v>
      </c>
      <c r="X248" s="80">
        <f t="shared" ca="1" si="177"/>
        <v>-4.1096147489237627</v>
      </c>
      <c r="Y248" s="80">
        <f t="shared" ca="1" si="178"/>
        <v>-21.933275660501209</v>
      </c>
      <c r="Z248" s="80">
        <f t="shared" ca="1" si="169"/>
        <v>0</v>
      </c>
      <c r="AA248" s="80">
        <f t="shared" ca="1" si="179"/>
        <v>0</v>
      </c>
      <c r="AB248" s="81">
        <f t="shared" ca="1" si="161"/>
        <v>-604.76557128764387</v>
      </c>
      <c r="AC248" s="79">
        <f t="shared" ca="1" si="162"/>
        <v>52484.760497542484</v>
      </c>
      <c r="AD248" s="35"/>
      <c r="AE248" s="55">
        <f t="shared" ca="1" si="180"/>
        <v>1.3587845363505768E-2</v>
      </c>
      <c r="AF248" s="78">
        <f t="shared" ca="1" si="181"/>
        <v>0.20548073744618814</v>
      </c>
      <c r="AG248" s="35"/>
      <c r="AH248" s="35"/>
      <c r="AR248" s="69">
        <f t="shared" si="170"/>
        <v>21</v>
      </c>
      <c r="AS248" s="70">
        <f t="shared" si="182"/>
        <v>245</v>
      </c>
      <c r="AT248" s="71">
        <f t="shared" ca="1" si="188"/>
        <v>0.13001685304591365</v>
      </c>
      <c r="AU248" s="72">
        <f t="shared" ca="1" si="171"/>
        <v>9.0370179501075842E-3</v>
      </c>
      <c r="AV248" s="73">
        <f t="shared" ca="1" si="172"/>
        <v>1.0090370179501076</v>
      </c>
      <c r="AW248" s="74">
        <f ca="1">PRODUCT(AV$4:AV248)</f>
        <v>7.5616207405504268</v>
      </c>
      <c r="BO248" s="70">
        <f t="shared" si="183"/>
        <v>245</v>
      </c>
      <c r="BP248" s="171">
        <f t="shared" ca="1" si="186"/>
        <v>0.114</v>
      </c>
      <c r="BQ248" s="172">
        <f t="shared" ca="1" si="173"/>
        <v>9.0370179501075842E-3</v>
      </c>
      <c r="BR248" s="172">
        <f t="shared" ca="1" si="185"/>
        <v>0.13224678072484347</v>
      </c>
    </row>
    <row r="249" spans="5:70">
      <c r="E249">
        <f t="shared" si="189"/>
        <v>246</v>
      </c>
      <c r="F249" s="64">
        <f t="shared" si="174"/>
        <v>75.416666666666273</v>
      </c>
      <c r="G249" s="55">
        <f t="shared" si="155"/>
        <v>0</v>
      </c>
      <c r="H249" s="78">
        <f t="shared" si="184"/>
        <v>1</v>
      </c>
      <c r="I249" s="79">
        <f t="shared" ca="1" si="163"/>
        <v>422387.14033816487</v>
      </c>
      <c r="J249" s="79">
        <f t="shared" ca="1" si="156"/>
        <v>3817.1201691306073</v>
      </c>
      <c r="K249" s="80">
        <f t="shared" ca="1" si="157"/>
        <v>-20</v>
      </c>
      <c r="L249" s="80">
        <f t="shared" ca="1" si="164"/>
        <v>-351.98928361513742</v>
      </c>
      <c r="M249" s="80">
        <f t="shared" ca="1" si="187"/>
        <v>0</v>
      </c>
      <c r="N249" s="80">
        <f t="shared" ca="1" si="165"/>
        <v>0</v>
      </c>
      <c r="O249" s="81">
        <f t="shared" ca="1" si="158"/>
        <v>-2943.1740356977334</v>
      </c>
      <c r="P249" s="79">
        <f t="shared" ca="1" si="159"/>
        <v>422889.09718798264</v>
      </c>
      <c r="Q249" s="35"/>
      <c r="R249">
        <f t="shared" ca="1" si="166"/>
        <v>366</v>
      </c>
      <c r="S249" s="78">
        <f t="shared" ca="1" si="175"/>
        <v>85.416666666665506</v>
      </c>
      <c r="T249" s="55">
        <f t="shared" ca="1" si="167"/>
        <v>1.3587845363505768E-2</v>
      </c>
      <c r="U249" s="78">
        <f t="shared" ca="1" si="168"/>
        <v>0.20268869696059019</v>
      </c>
      <c r="V249" s="79">
        <f t="shared" ca="1" si="176"/>
        <v>51771.605687961237</v>
      </c>
      <c r="W249" s="79">
        <f t="shared" ca="1" si="160"/>
        <v>467.86092990799762</v>
      </c>
      <c r="X249" s="80">
        <f t="shared" ca="1" si="177"/>
        <v>-4.053773939211804</v>
      </c>
      <c r="Y249" s="80">
        <f t="shared" ca="1" si="178"/>
        <v>-21.57150236998385</v>
      </c>
      <c r="Z249" s="80">
        <f t="shared" ca="1" si="169"/>
        <v>0</v>
      </c>
      <c r="AA249" s="80">
        <f t="shared" ca="1" si="179"/>
        <v>0</v>
      </c>
      <c r="AB249" s="81">
        <f t="shared" ca="1" si="161"/>
        <v>-596.54811022381512</v>
      </c>
      <c r="AC249" s="79">
        <f t="shared" ca="1" si="162"/>
        <v>51617.293231336233</v>
      </c>
      <c r="AD249" s="35"/>
      <c r="AE249" s="55">
        <f t="shared" ca="1" si="180"/>
        <v>1.3587845363505768E-2</v>
      </c>
      <c r="AF249" s="78">
        <f t="shared" ca="1" si="181"/>
        <v>0.20268869696059019</v>
      </c>
      <c r="AG249" s="35"/>
      <c r="AH249" s="35"/>
      <c r="AR249" s="69">
        <f t="shared" si="170"/>
        <v>21</v>
      </c>
      <c r="AS249" s="70">
        <f t="shared" si="182"/>
        <v>246</v>
      </c>
      <c r="AT249" s="71">
        <f t="shared" ca="1" si="188"/>
        <v>0.12884188841112124</v>
      </c>
      <c r="AU249" s="72">
        <f t="shared" ca="1" si="171"/>
        <v>9.0370179501075842E-3</v>
      </c>
      <c r="AV249" s="73">
        <f t="shared" ca="1" si="172"/>
        <v>1.0090370179501076</v>
      </c>
      <c r="AW249" s="74">
        <f ca="1">PRODUCT(AV$4:AV249)</f>
        <v>7.6299552429146864</v>
      </c>
      <c r="BO249" s="70">
        <f t="shared" si="183"/>
        <v>246</v>
      </c>
      <c r="BP249" s="171">
        <f t="shared" ca="1" si="186"/>
        <v>0.114</v>
      </c>
      <c r="BQ249" s="172">
        <f t="shared" ca="1" si="173"/>
        <v>9.0370179501075842E-3</v>
      </c>
      <c r="BR249" s="172">
        <f t="shared" ca="1" si="185"/>
        <v>0.13106236775485922</v>
      </c>
    </row>
    <row r="250" spans="5:70">
      <c r="E250">
        <f t="shared" si="189"/>
        <v>247</v>
      </c>
      <c r="F250" s="64">
        <f t="shared" si="174"/>
        <v>75.499999999999602</v>
      </c>
      <c r="G250" s="55">
        <f t="shared" si="155"/>
        <v>0</v>
      </c>
      <c r="H250" s="78">
        <f t="shared" si="184"/>
        <v>1</v>
      </c>
      <c r="I250" s="79">
        <f t="shared" ca="1" si="163"/>
        <v>422889.09718798264</v>
      </c>
      <c r="J250" s="79">
        <f t="shared" ca="1" si="156"/>
        <v>3821.6563621925898</v>
      </c>
      <c r="K250" s="80">
        <f t="shared" ca="1" si="157"/>
        <v>-20</v>
      </c>
      <c r="L250" s="80">
        <f t="shared" ca="1" si="164"/>
        <v>-352.40758098998555</v>
      </c>
      <c r="M250" s="80">
        <f t="shared" ca="1" si="187"/>
        <v>0</v>
      </c>
      <c r="N250" s="80">
        <f t="shared" ca="1" si="165"/>
        <v>0</v>
      </c>
      <c r="O250" s="81">
        <f t="shared" ca="1" si="158"/>
        <v>-2943.1740356977334</v>
      </c>
      <c r="P250" s="79">
        <f t="shared" ca="1" si="159"/>
        <v>423395.17193348752</v>
      </c>
      <c r="Q250" s="35"/>
      <c r="R250">
        <f t="shared" ca="1" si="166"/>
        <v>367</v>
      </c>
      <c r="S250" s="78">
        <f t="shared" ca="1" si="175"/>
        <v>85.499999999998835</v>
      </c>
      <c r="T250" s="55">
        <f t="shared" ca="1" si="167"/>
        <v>1.3587845363505768E-2</v>
      </c>
      <c r="U250" s="78">
        <f t="shared" ca="1" si="168"/>
        <v>0.19993459428935922</v>
      </c>
      <c r="V250" s="79">
        <f t="shared" ca="1" si="176"/>
        <v>50915.925432826101</v>
      </c>
      <c r="W250" s="79">
        <f t="shared" ca="1" si="160"/>
        <v>460.12813208278874</v>
      </c>
      <c r="X250" s="80">
        <f t="shared" ca="1" si="177"/>
        <v>-3.9986918857871845</v>
      </c>
      <c r="Y250" s="80">
        <f t="shared" ca="1" si="178"/>
        <v>-21.214968930344209</v>
      </c>
      <c r="Z250" s="80">
        <f t="shared" ca="1" si="169"/>
        <v>0</v>
      </c>
      <c r="AA250" s="80">
        <f t="shared" ca="1" si="179"/>
        <v>0</v>
      </c>
      <c r="AB250" s="81">
        <f t="shared" ca="1" si="161"/>
        <v>-588.44230675020242</v>
      </c>
      <c r="AC250" s="79">
        <f t="shared" ca="1" si="162"/>
        <v>50762.397597342555</v>
      </c>
      <c r="AD250" s="35"/>
      <c r="AE250" s="55">
        <f t="shared" ca="1" si="180"/>
        <v>1.3587845363505768E-2</v>
      </c>
      <c r="AF250" s="78">
        <f t="shared" ca="1" si="181"/>
        <v>0.19993459428935922</v>
      </c>
      <c r="AG250" s="35"/>
      <c r="AH250" s="35"/>
      <c r="AR250" s="69">
        <f t="shared" si="170"/>
        <v>21</v>
      </c>
      <c r="AS250" s="70">
        <f t="shared" si="182"/>
        <v>247</v>
      </c>
      <c r="AT250" s="71">
        <f t="shared" ca="1" si="188"/>
        <v>0.12767754195282419</v>
      </c>
      <c r="AU250" s="72">
        <f t="shared" ca="1" si="171"/>
        <v>9.0370179501075842E-3</v>
      </c>
      <c r="AV250" s="73">
        <f t="shared" ca="1" si="172"/>
        <v>1.0090370179501076</v>
      </c>
      <c r="AW250" s="74">
        <f ca="1">PRODUCT(AV$4:AV250)</f>
        <v>7.6989072854034237</v>
      </c>
      <c r="BO250" s="70">
        <f t="shared" si="183"/>
        <v>247</v>
      </c>
      <c r="BP250" s="171">
        <f t="shared" ca="1" si="186"/>
        <v>0.114</v>
      </c>
      <c r="BQ250" s="172">
        <f t="shared" ca="1" si="173"/>
        <v>9.0370179501075842E-3</v>
      </c>
      <c r="BR250" s="172">
        <f t="shared" ca="1" si="185"/>
        <v>0.12988856248417605</v>
      </c>
    </row>
    <row r="251" spans="5:70">
      <c r="E251">
        <f t="shared" si="189"/>
        <v>248</v>
      </c>
      <c r="F251" s="64">
        <f t="shared" si="174"/>
        <v>75.583333333332931</v>
      </c>
      <c r="G251" s="55">
        <f t="shared" si="155"/>
        <v>0</v>
      </c>
      <c r="H251" s="78">
        <f t="shared" si="184"/>
        <v>1</v>
      </c>
      <c r="I251" s="79">
        <f t="shared" ca="1" si="163"/>
        <v>423395.17193348752</v>
      </c>
      <c r="J251" s="79">
        <f t="shared" ca="1" si="156"/>
        <v>3826.2297687518135</v>
      </c>
      <c r="K251" s="80">
        <f t="shared" ca="1" si="157"/>
        <v>-20</v>
      </c>
      <c r="L251" s="80">
        <f t="shared" ca="1" si="164"/>
        <v>-352.82930994457297</v>
      </c>
      <c r="M251" s="80">
        <f t="shared" ca="1" si="187"/>
        <v>0</v>
      </c>
      <c r="N251" s="80">
        <f t="shared" ca="1" si="165"/>
        <v>0</v>
      </c>
      <c r="O251" s="81">
        <f t="shared" ca="1" si="158"/>
        <v>-2943.1740356977334</v>
      </c>
      <c r="P251" s="79">
        <f t="shared" ca="1" si="159"/>
        <v>423905.39835659706</v>
      </c>
      <c r="Q251" s="35"/>
      <c r="R251">
        <f t="shared" ca="1" si="166"/>
        <v>368</v>
      </c>
      <c r="S251" s="78">
        <f t="shared" ca="1" si="175"/>
        <v>85.583333333332163</v>
      </c>
      <c r="T251" s="55">
        <f t="shared" ca="1" si="167"/>
        <v>1.4888670873660748E-2</v>
      </c>
      <c r="U251" s="78">
        <f t="shared" ca="1" si="168"/>
        <v>0.19695783391872607</v>
      </c>
      <c r="V251" s="79">
        <f t="shared" ca="1" si="176"/>
        <v>50006.612966757813</v>
      </c>
      <c r="W251" s="79">
        <f t="shared" ca="1" si="160"/>
        <v>451.91065900467305</v>
      </c>
      <c r="X251" s="80">
        <f t="shared" ca="1" si="177"/>
        <v>-3.9391566783745215</v>
      </c>
      <c r="Y251" s="80">
        <f t="shared" ca="1" si="178"/>
        <v>-20.83608873614909</v>
      </c>
      <c r="Z251" s="80">
        <f t="shared" ca="1" si="169"/>
        <v>0</v>
      </c>
      <c r="AA251" s="80">
        <f t="shared" ca="1" si="179"/>
        <v>0</v>
      </c>
      <c r="AB251" s="81">
        <f t="shared" ca="1" si="161"/>
        <v>-579.68118291686085</v>
      </c>
      <c r="AC251" s="79">
        <f t="shared" ca="1" si="162"/>
        <v>49854.067197431104</v>
      </c>
      <c r="AD251" s="35"/>
      <c r="AE251" s="55">
        <f t="shared" ca="1" si="180"/>
        <v>1.4888670873660748E-2</v>
      </c>
      <c r="AF251" s="78">
        <f t="shared" ca="1" si="181"/>
        <v>0.19695783391872607</v>
      </c>
      <c r="AG251" s="35"/>
      <c r="AH251" s="35"/>
      <c r="AR251" s="69">
        <f t="shared" si="170"/>
        <v>21</v>
      </c>
      <c r="AS251" s="70">
        <f t="shared" si="182"/>
        <v>248</v>
      </c>
      <c r="AT251" s="71">
        <f t="shared" ca="1" si="188"/>
        <v>0.1265237177143709</v>
      </c>
      <c r="AU251" s="72">
        <f t="shared" ca="1" si="171"/>
        <v>9.0370179501075842E-3</v>
      </c>
      <c r="AV251" s="73">
        <f t="shared" ca="1" si="172"/>
        <v>1.0090370179501076</v>
      </c>
      <c r="AW251" s="74">
        <f ca="1">PRODUCT(AV$4:AV251)</f>
        <v>7.7684824487378288</v>
      </c>
      <c r="BO251" s="70">
        <f t="shared" si="183"/>
        <v>248</v>
      </c>
      <c r="BP251" s="171">
        <f t="shared" ca="1" si="186"/>
        <v>0.114</v>
      </c>
      <c r="BQ251" s="172">
        <f t="shared" ca="1" si="173"/>
        <v>9.0370179501075842E-3</v>
      </c>
      <c r="BR251" s="172">
        <f t="shared" ca="1" si="185"/>
        <v>0.12872526990937261</v>
      </c>
    </row>
    <row r="252" spans="5:70">
      <c r="E252">
        <f t="shared" si="189"/>
        <v>249</v>
      </c>
      <c r="F252" s="64">
        <f t="shared" si="174"/>
        <v>75.666666666666259</v>
      </c>
      <c r="G252" s="55">
        <f t="shared" si="155"/>
        <v>0</v>
      </c>
      <c r="H252" s="78">
        <f t="shared" si="184"/>
        <v>1</v>
      </c>
      <c r="I252" s="79">
        <f t="shared" ca="1" si="163"/>
        <v>423905.39835659706</v>
      </c>
      <c r="J252" s="79">
        <f t="shared" ca="1" si="156"/>
        <v>3830.8406940960735</v>
      </c>
      <c r="K252" s="80">
        <f t="shared" ca="1" si="157"/>
        <v>-20</v>
      </c>
      <c r="L252" s="80">
        <f t="shared" ca="1" si="164"/>
        <v>-353.25449863049755</v>
      </c>
      <c r="M252" s="80">
        <f t="shared" ca="1" si="187"/>
        <v>0</v>
      </c>
      <c r="N252" s="80">
        <f t="shared" ca="1" si="165"/>
        <v>0</v>
      </c>
      <c r="O252" s="81">
        <f t="shared" ca="1" si="158"/>
        <v>-2943.1740356977334</v>
      </c>
      <c r="P252" s="79">
        <f t="shared" ca="1" si="159"/>
        <v>424419.81051636493</v>
      </c>
      <c r="Q252" s="35"/>
      <c r="R252">
        <f t="shared" ca="1" si="166"/>
        <v>369</v>
      </c>
      <c r="S252" s="78">
        <f t="shared" ca="1" si="175"/>
        <v>85.666666666665492</v>
      </c>
      <c r="T252" s="55">
        <f t="shared" ca="1" si="167"/>
        <v>1.4888670873660748E-2</v>
      </c>
      <c r="U252" s="78">
        <f t="shared" ca="1" si="168"/>
        <v>0.19402539355352103</v>
      </c>
      <c r="V252" s="79">
        <f t="shared" ca="1" si="176"/>
        <v>49111.806399215187</v>
      </c>
      <c r="W252" s="79">
        <f t="shared" ca="1" si="160"/>
        <v>443.82427599191618</v>
      </c>
      <c r="X252" s="80">
        <f t="shared" ca="1" si="177"/>
        <v>-3.8805078710704204</v>
      </c>
      <c r="Y252" s="80">
        <f t="shared" ca="1" si="178"/>
        <v>-20.463252666339663</v>
      </c>
      <c r="Z252" s="80">
        <f t="shared" ca="1" si="169"/>
        <v>0</v>
      </c>
      <c r="AA252" s="80">
        <f t="shared" ca="1" si="179"/>
        <v>0</v>
      </c>
      <c r="AB252" s="81">
        <f t="shared" ca="1" si="161"/>
        <v>-571.05050057275741</v>
      </c>
      <c r="AC252" s="79">
        <f t="shared" ca="1" si="162"/>
        <v>48960.236414096929</v>
      </c>
      <c r="AD252" s="35"/>
      <c r="AE252" s="55">
        <f t="shared" ca="1" si="180"/>
        <v>1.4888670873660748E-2</v>
      </c>
      <c r="AF252" s="78">
        <f t="shared" ca="1" si="181"/>
        <v>0.19402539355352103</v>
      </c>
      <c r="AG252" s="35"/>
      <c r="AH252" s="35"/>
      <c r="AR252" s="69">
        <f t="shared" si="170"/>
        <v>21</v>
      </c>
      <c r="AS252" s="70">
        <f t="shared" si="182"/>
        <v>249</v>
      </c>
      <c r="AT252" s="71">
        <f t="shared" ca="1" si="188"/>
        <v>0.1253803206062718</v>
      </c>
      <c r="AU252" s="72">
        <f t="shared" ca="1" si="171"/>
        <v>9.0370179501075842E-3</v>
      </c>
      <c r="AV252" s="73">
        <f t="shared" ca="1" si="172"/>
        <v>1.0090370179501076</v>
      </c>
      <c r="AW252" s="74">
        <f ca="1">PRODUCT(AV$4:AV252)</f>
        <v>7.838686364072168</v>
      </c>
      <c r="BO252" s="70">
        <f t="shared" si="183"/>
        <v>249</v>
      </c>
      <c r="BP252" s="171">
        <f t="shared" ca="1" si="186"/>
        <v>0.114</v>
      </c>
      <c r="BQ252" s="172">
        <f t="shared" ca="1" si="173"/>
        <v>9.0370179501075842E-3</v>
      </c>
      <c r="BR252" s="172">
        <f t="shared" ca="1" si="185"/>
        <v>0.12757239587788594</v>
      </c>
    </row>
    <row r="253" spans="5:70">
      <c r="E253">
        <f t="shared" si="189"/>
        <v>250</v>
      </c>
      <c r="F253" s="64">
        <f t="shared" si="174"/>
        <v>75.749999999999588</v>
      </c>
      <c r="G253" s="55">
        <f t="shared" si="155"/>
        <v>0</v>
      </c>
      <c r="H253" s="78">
        <f t="shared" si="184"/>
        <v>1</v>
      </c>
      <c r="I253" s="79">
        <f t="shared" ca="1" si="163"/>
        <v>424419.81051636493</v>
      </c>
      <c r="J253" s="79">
        <f t="shared" ca="1" si="156"/>
        <v>3835.4894460176497</v>
      </c>
      <c r="K253" s="80">
        <f t="shared" ca="1" si="157"/>
        <v>-20</v>
      </c>
      <c r="L253" s="80">
        <f t="shared" ca="1" si="164"/>
        <v>-353.68317543030412</v>
      </c>
      <c r="M253" s="80">
        <f t="shared" ca="1" si="187"/>
        <v>0</v>
      </c>
      <c r="N253" s="80">
        <f t="shared" ca="1" si="165"/>
        <v>0</v>
      </c>
      <c r="O253" s="81">
        <f t="shared" ca="1" si="158"/>
        <v>-2943.1740356977334</v>
      </c>
      <c r="P253" s="79">
        <f t="shared" ca="1" si="159"/>
        <v>424938.4427512546</v>
      </c>
      <c r="Q253" s="35"/>
      <c r="R253">
        <f t="shared" ca="1" si="166"/>
        <v>370</v>
      </c>
      <c r="S253" s="78">
        <f t="shared" ca="1" si="175"/>
        <v>85.74999999999882</v>
      </c>
      <c r="T253" s="55">
        <f t="shared" ca="1" si="167"/>
        <v>1.4888670873660748E-2</v>
      </c>
      <c r="U253" s="78">
        <f t="shared" ca="1" si="168"/>
        <v>0.19113661332777016</v>
      </c>
      <c r="V253" s="79">
        <f t="shared" ca="1" si="176"/>
        <v>48231.283568230821</v>
      </c>
      <c r="W253" s="79">
        <f t="shared" ca="1" si="160"/>
        <v>435.86697536283089</v>
      </c>
      <c r="X253" s="80">
        <f t="shared" ca="1" si="177"/>
        <v>-3.8227322665554029</v>
      </c>
      <c r="Y253" s="80">
        <f t="shared" ca="1" si="178"/>
        <v>-20.096368153429509</v>
      </c>
      <c r="Z253" s="80">
        <f t="shared" ca="1" si="169"/>
        <v>0</v>
      </c>
      <c r="AA253" s="80">
        <f t="shared" ca="1" si="179"/>
        <v>0</v>
      </c>
      <c r="AB253" s="81">
        <f t="shared" ca="1" si="161"/>
        <v>-562.5483176174904</v>
      </c>
      <c r="AC253" s="79">
        <f t="shared" ca="1" si="162"/>
        <v>48080.683125556177</v>
      </c>
      <c r="AD253" s="35"/>
      <c r="AE253" s="55">
        <f t="shared" ca="1" si="180"/>
        <v>1.4888670873660748E-2</v>
      </c>
      <c r="AF253" s="78">
        <f t="shared" ca="1" si="181"/>
        <v>0.19113661332777016</v>
      </c>
      <c r="AG253" s="35"/>
      <c r="AH253" s="35"/>
      <c r="AR253" s="69">
        <f t="shared" si="170"/>
        <v>21</v>
      </c>
      <c r="AS253" s="70">
        <f t="shared" si="182"/>
        <v>250</v>
      </c>
      <c r="AT253" s="71">
        <f t="shared" ca="1" si="188"/>
        <v>0.12424725639836268</v>
      </c>
      <c r="AU253" s="72">
        <f t="shared" ca="1" si="171"/>
        <v>9.0370179501075842E-3</v>
      </c>
      <c r="AV253" s="73">
        <f t="shared" ca="1" si="172"/>
        <v>1.0090370179501076</v>
      </c>
      <c r="AW253" s="74">
        <f ca="1">PRODUCT(AV$4:AV253)</f>
        <v>7.9095247134495521</v>
      </c>
      <c r="BO253" s="70">
        <f t="shared" si="183"/>
        <v>250</v>
      </c>
      <c r="BP253" s="171">
        <f t="shared" ca="1" si="186"/>
        <v>0.114</v>
      </c>
      <c r="BQ253" s="172">
        <f t="shared" ca="1" si="173"/>
        <v>9.0370179501075842E-3</v>
      </c>
      <c r="BR253" s="172">
        <f t="shared" ca="1" si="185"/>
        <v>0.12642984708039109</v>
      </c>
    </row>
    <row r="254" spans="5:70">
      <c r="E254">
        <f t="shared" si="189"/>
        <v>251</v>
      </c>
      <c r="F254" s="64">
        <f t="shared" si="174"/>
        <v>75.833333333332916</v>
      </c>
      <c r="G254" s="55">
        <f t="shared" si="155"/>
        <v>0</v>
      </c>
      <c r="H254" s="78">
        <f t="shared" si="184"/>
        <v>1</v>
      </c>
      <c r="I254" s="79">
        <f t="shared" ca="1" si="163"/>
        <v>424938.4427512546</v>
      </c>
      <c r="J254" s="79">
        <f t="shared" ca="1" si="156"/>
        <v>3840.1763348338518</v>
      </c>
      <c r="K254" s="80">
        <f t="shared" ca="1" si="157"/>
        <v>-20</v>
      </c>
      <c r="L254" s="80">
        <f t="shared" ca="1" si="164"/>
        <v>-354.11536895937883</v>
      </c>
      <c r="M254" s="80">
        <f t="shared" ca="1" si="187"/>
        <v>0</v>
      </c>
      <c r="N254" s="80">
        <f t="shared" ca="1" si="165"/>
        <v>0</v>
      </c>
      <c r="O254" s="81">
        <f t="shared" ca="1" si="158"/>
        <v>-2943.1740356977334</v>
      </c>
      <c r="P254" s="79">
        <f t="shared" ca="1" si="159"/>
        <v>425461.32968143135</v>
      </c>
      <c r="Q254" s="35"/>
      <c r="R254">
        <f t="shared" ca="1" si="166"/>
        <v>371</v>
      </c>
      <c r="S254" s="78">
        <f t="shared" ca="1" si="175"/>
        <v>85.833333333332149</v>
      </c>
      <c r="T254" s="55">
        <f t="shared" ca="1" si="167"/>
        <v>1.4888670873660748E-2</v>
      </c>
      <c r="U254" s="78">
        <f t="shared" ca="1" si="168"/>
        <v>0.18829084320002681</v>
      </c>
      <c r="V254" s="79">
        <f t="shared" ca="1" si="176"/>
        <v>47364.825659119</v>
      </c>
      <c r="W254" s="79">
        <f t="shared" ca="1" si="160"/>
        <v>428.03677968517468</v>
      </c>
      <c r="X254" s="80">
        <f t="shared" ca="1" si="177"/>
        <v>-3.7658168640005361</v>
      </c>
      <c r="Y254" s="80">
        <f t="shared" ca="1" si="178"/>
        <v>-19.735344024632919</v>
      </c>
      <c r="Z254" s="80">
        <f t="shared" ca="1" si="169"/>
        <v>0</v>
      </c>
      <c r="AA254" s="80">
        <f t="shared" ca="1" si="179"/>
        <v>0</v>
      </c>
      <c r="AB254" s="81">
        <f t="shared" ca="1" si="161"/>
        <v>-554.1727208659521</v>
      </c>
      <c r="AC254" s="79">
        <f t="shared" ca="1" si="162"/>
        <v>47215.188557049594</v>
      </c>
      <c r="AD254" s="35"/>
      <c r="AE254" s="55">
        <f t="shared" ca="1" si="180"/>
        <v>1.4888670873660748E-2</v>
      </c>
      <c r="AF254" s="78">
        <f t="shared" ca="1" si="181"/>
        <v>0.18829084320002681</v>
      </c>
      <c r="AG254" s="35"/>
      <c r="AH254" s="35"/>
      <c r="AR254" s="69">
        <f t="shared" si="170"/>
        <v>21</v>
      </c>
      <c r="AS254" s="70">
        <f t="shared" si="182"/>
        <v>251</v>
      </c>
      <c r="AT254" s="71">
        <f t="shared" ca="1" si="188"/>
        <v>0.12312443171203906</v>
      </c>
      <c r="AU254" s="72">
        <f t="shared" ca="1" si="171"/>
        <v>9.0370179501075842E-3</v>
      </c>
      <c r="AV254" s="73">
        <f t="shared" ca="1" si="172"/>
        <v>1.0090370179501076</v>
      </c>
      <c r="AW254" s="74">
        <f ca="1">PRODUCT(AV$4:AV254)</f>
        <v>7.9810032302618152</v>
      </c>
      <c r="BO254" s="70">
        <f t="shared" si="183"/>
        <v>251</v>
      </c>
      <c r="BP254" s="171">
        <f t="shared" ca="1" si="186"/>
        <v>0.114</v>
      </c>
      <c r="BQ254" s="172">
        <f t="shared" ca="1" si="173"/>
        <v>9.0370179501075842E-3</v>
      </c>
      <c r="BR254" s="172">
        <f t="shared" ca="1" si="185"/>
        <v>0.12529753104324909</v>
      </c>
    </row>
    <row r="255" spans="5:70">
      <c r="E255">
        <f t="shared" si="189"/>
        <v>252</v>
      </c>
      <c r="F255" s="64">
        <f t="shared" si="174"/>
        <v>75.916666666666245</v>
      </c>
      <c r="G255" s="55">
        <f t="shared" si="155"/>
        <v>0</v>
      </c>
      <c r="H255" s="78">
        <f t="shared" si="184"/>
        <v>1</v>
      </c>
      <c r="I255" s="79">
        <f t="shared" ca="1" si="163"/>
        <v>425461.32968143135</v>
      </c>
      <c r="J255" s="79">
        <f t="shared" ca="1" si="156"/>
        <v>3844.9016734077359</v>
      </c>
      <c r="K255" s="80">
        <f t="shared" ca="1" si="157"/>
        <v>-20</v>
      </c>
      <c r="L255" s="80">
        <f t="shared" ca="1" si="164"/>
        <v>-354.5511080678595</v>
      </c>
      <c r="M255" s="80">
        <f t="shared" ca="1" si="187"/>
        <v>0</v>
      </c>
      <c r="N255" s="80">
        <f t="shared" ca="1" si="165"/>
        <v>0</v>
      </c>
      <c r="O255" s="81">
        <f t="shared" ca="1" si="158"/>
        <v>-2943.1740356977334</v>
      </c>
      <c r="P255" s="79">
        <f t="shared" ca="1" si="159"/>
        <v>425988.50621107355</v>
      </c>
      <c r="Q255" s="35"/>
      <c r="R255">
        <f t="shared" ca="1" si="166"/>
        <v>372</v>
      </c>
      <c r="S255" s="78">
        <f t="shared" ca="1" si="175"/>
        <v>85.916666666665478</v>
      </c>
      <c r="T255" s="55">
        <f t="shared" ca="1" si="167"/>
        <v>1.4888670873660748E-2</v>
      </c>
      <c r="U255" s="78">
        <f t="shared" ca="1" si="168"/>
        <v>0.18548744280709756</v>
      </c>
      <c r="V255" s="79">
        <f t="shared" ca="1" si="176"/>
        <v>46512.217154385849</v>
      </c>
      <c r="W255" s="79">
        <f t="shared" ca="1" si="160"/>
        <v>420.33174132348682</v>
      </c>
      <c r="X255" s="80">
        <f t="shared" ca="1" si="177"/>
        <v>-3.7097488561419514</v>
      </c>
      <c r="Y255" s="80">
        <f t="shared" ca="1" si="178"/>
        <v>-19.380090480994106</v>
      </c>
      <c r="Z255" s="80">
        <f t="shared" ca="1" si="169"/>
        <v>0</v>
      </c>
      <c r="AA255" s="80">
        <f t="shared" ca="1" si="179"/>
        <v>0</v>
      </c>
      <c r="AB255" s="81">
        <f t="shared" ca="1" si="161"/>
        <v>-545.92182561781783</v>
      </c>
      <c r="AC255" s="79">
        <f t="shared" ca="1" si="162"/>
        <v>46363.53723075438</v>
      </c>
      <c r="AD255" s="35"/>
      <c r="AE255" s="55">
        <f t="shared" ca="1" si="180"/>
        <v>1.4888670873660748E-2</v>
      </c>
      <c r="AF255" s="78">
        <f t="shared" ca="1" si="181"/>
        <v>0.18548744280709756</v>
      </c>
      <c r="AG255" s="35"/>
      <c r="AH255" s="35"/>
      <c r="AR255" s="69">
        <f t="shared" si="170"/>
        <v>21</v>
      </c>
      <c r="AS255" s="70">
        <f t="shared" si="182"/>
        <v>252</v>
      </c>
      <c r="AT255" s="71">
        <f t="shared" ca="1" si="188"/>
        <v>0.12201175401256056</v>
      </c>
      <c r="AU255" s="72">
        <f t="shared" ca="1" si="171"/>
        <v>9.0370179501075842E-3</v>
      </c>
      <c r="AV255" s="73">
        <f t="shared" ca="1" si="172"/>
        <v>1.0090370179501076</v>
      </c>
      <c r="AW255" s="74">
        <f ca="1">PRODUCT(AV$4:AV255)</f>
        <v>8.0531276997135581</v>
      </c>
      <c r="BO255" s="70">
        <f t="shared" si="183"/>
        <v>252</v>
      </c>
      <c r="BP255" s="171">
        <f t="shared" ca="1" si="186"/>
        <v>0.114</v>
      </c>
      <c r="BQ255" s="172">
        <f t="shared" ca="1" si="173"/>
        <v>9.0370179501075842E-3</v>
      </c>
      <c r="BR255" s="172">
        <f t="shared" ca="1" si="185"/>
        <v>0.1241753561210224</v>
      </c>
    </row>
    <row r="256" spans="5:70">
      <c r="E256">
        <f t="shared" si="189"/>
        <v>253</v>
      </c>
      <c r="F256" s="64">
        <f t="shared" si="174"/>
        <v>75.999999999999574</v>
      </c>
      <c r="G256" s="55">
        <f t="shared" si="155"/>
        <v>0</v>
      </c>
      <c r="H256" s="78">
        <f t="shared" si="184"/>
        <v>1</v>
      </c>
      <c r="I256" s="79">
        <f t="shared" ca="1" si="163"/>
        <v>425988.50621107355</v>
      </c>
      <c r="J256" s="79">
        <f t="shared" ca="1" si="156"/>
        <v>3849.6657771689879</v>
      </c>
      <c r="K256" s="80">
        <f t="shared" ca="1" si="157"/>
        <v>-20</v>
      </c>
      <c r="L256" s="80">
        <f t="shared" ca="1" si="164"/>
        <v>-354.99042184256132</v>
      </c>
      <c r="M256" s="80">
        <f t="shared" ca="1" si="187"/>
        <v>-3194.9137965830514</v>
      </c>
      <c r="N256" s="80">
        <f t="shared" ca="1" si="165"/>
        <v>0</v>
      </c>
      <c r="O256" s="81">
        <f t="shared" ca="1" si="158"/>
        <v>-2943.1740356977334</v>
      </c>
      <c r="P256" s="79">
        <f t="shared" ca="1" si="159"/>
        <v>423325.0937341192</v>
      </c>
      <c r="Q256" s="35"/>
      <c r="R256">
        <f t="shared" ca="1" si="166"/>
        <v>373</v>
      </c>
      <c r="S256" s="78">
        <f t="shared" ca="1" si="175"/>
        <v>85.999999999998806</v>
      </c>
      <c r="T256" s="55">
        <f t="shared" ca="1" si="167"/>
        <v>1.4888670873660748E-2</v>
      </c>
      <c r="U256" s="78">
        <f t="shared" ca="1" si="168"/>
        <v>0.18272578131994571</v>
      </c>
      <c r="V256" s="79">
        <f t="shared" ca="1" si="176"/>
        <v>45673.245784386963</v>
      </c>
      <c r="W256" s="79">
        <f t="shared" ca="1" si="160"/>
        <v>412.74994199318053</v>
      </c>
      <c r="X256" s="80">
        <f t="shared" ca="1" si="177"/>
        <v>-3.654515626398914</v>
      </c>
      <c r="Y256" s="80">
        <f t="shared" ca="1" si="178"/>
        <v>-19.030519076827904</v>
      </c>
      <c r="Z256" s="80">
        <f t="shared" ca="1" si="169"/>
        <v>-342.54934338290224</v>
      </c>
      <c r="AA256" s="80">
        <f t="shared" ca="1" si="179"/>
        <v>0</v>
      </c>
      <c r="AB256" s="81">
        <f t="shared" ca="1" si="161"/>
        <v>-537.79377523344613</v>
      </c>
      <c r="AC256" s="79">
        <f t="shared" ca="1" si="162"/>
        <v>45182.967573060567</v>
      </c>
      <c r="AD256" s="35"/>
      <c r="AE256" s="55">
        <f t="shared" ca="1" si="180"/>
        <v>1.4888670873660748E-2</v>
      </c>
      <c r="AF256" s="78">
        <f t="shared" ca="1" si="181"/>
        <v>0.18272578131994571</v>
      </c>
      <c r="AG256" s="35"/>
      <c r="AH256" s="35"/>
      <c r="AR256" s="69">
        <f t="shared" si="170"/>
        <v>22</v>
      </c>
      <c r="AS256" s="70">
        <f t="shared" si="182"/>
        <v>253</v>
      </c>
      <c r="AT256" s="71">
        <f t="shared" ca="1" si="188"/>
        <v>0.12090913160142494</v>
      </c>
      <c r="AU256" s="72">
        <f t="shared" ca="1" si="171"/>
        <v>9.0370179501075842E-3</v>
      </c>
      <c r="AV256" s="73">
        <f t="shared" ca="1" si="172"/>
        <v>1.0090370179501076</v>
      </c>
      <c r="AW256" s="74">
        <f ca="1">PRODUCT(AV$4:AV256)</f>
        <v>8.1259039592903779</v>
      </c>
      <c r="BO256" s="70">
        <f t="shared" si="183"/>
        <v>253</v>
      </c>
      <c r="BP256" s="171">
        <f t="shared" ca="1" si="186"/>
        <v>0.114</v>
      </c>
      <c r="BQ256" s="172">
        <f t="shared" ca="1" si="173"/>
        <v>9.0370179501075842E-3</v>
      </c>
      <c r="BR256" s="172">
        <f t="shared" ca="1" si="185"/>
        <v>0.12306323148905754</v>
      </c>
    </row>
    <row r="257" spans="5:70">
      <c r="E257">
        <f t="shared" si="189"/>
        <v>254</v>
      </c>
      <c r="F257" s="64">
        <f t="shared" si="174"/>
        <v>76.083333333332902</v>
      </c>
      <c r="G257" s="55">
        <f t="shared" si="155"/>
        <v>0</v>
      </c>
      <c r="H257" s="78">
        <f t="shared" si="184"/>
        <v>1</v>
      </c>
      <c r="I257" s="79">
        <f t="shared" ca="1" si="163"/>
        <v>423325.0937341192</v>
      </c>
      <c r="J257" s="79">
        <f t="shared" ca="1" si="156"/>
        <v>3825.5964708062111</v>
      </c>
      <c r="K257" s="80">
        <f t="shared" ca="1" si="157"/>
        <v>-20</v>
      </c>
      <c r="L257" s="80">
        <f t="shared" ca="1" si="164"/>
        <v>-352.77091144509939</v>
      </c>
      <c r="M257" s="80">
        <f t="shared" ca="1" si="187"/>
        <v>0</v>
      </c>
      <c r="N257" s="80">
        <f t="shared" ca="1" si="165"/>
        <v>0</v>
      </c>
      <c r="O257" s="81">
        <f t="shared" ca="1" si="158"/>
        <v>-2943.1740356977334</v>
      </c>
      <c r="P257" s="79">
        <f t="shared" ca="1" si="159"/>
        <v>423834.74525778263</v>
      </c>
      <c r="Q257" s="35"/>
      <c r="R257">
        <f t="shared" ca="1" si="166"/>
        <v>374</v>
      </c>
      <c r="S257" s="78">
        <f t="shared" ca="1" si="175"/>
        <v>86.083333333332135</v>
      </c>
      <c r="T257" s="55">
        <f t="shared" ca="1" si="167"/>
        <v>1.4888670873660748E-2</v>
      </c>
      <c r="U257" s="78">
        <f t="shared" ca="1" si="168"/>
        <v>0.18000523730174053</v>
      </c>
      <c r="V257" s="79">
        <f t="shared" ca="1" si="176"/>
        <v>44510.253239769983</v>
      </c>
      <c r="W257" s="79">
        <f t="shared" ca="1" si="160"/>
        <v>402.23995749163561</v>
      </c>
      <c r="X257" s="80">
        <f t="shared" ca="1" si="177"/>
        <v>-3.6001047460348108</v>
      </c>
      <c r="Y257" s="80">
        <f t="shared" ca="1" si="178"/>
        <v>-18.545938849904161</v>
      </c>
      <c r="Z257" s="80">
        <f t="shared" ca="1" si="169"/>
        <v>0</v>
      </c>
      <c r="AA257" s="80">
        <f t="shared" ca="1" si="179"/>
        <v>0</v>
      </c>
      <c r="AB257" s="81">
        <f t="shared" ca="1" si="161"/>
        <v>-529.78674071609191</v>
      </c>
      <c r="AC257" s="79">
        <f t="shared" ca="1" si="162"/>
        <v>44360.560412949584</v>
      </c>
      <c r="AD257" s="35"/>
      <c r="AE257" s="55">
        <f t="shared" ca="1" si="180"/>
        <v>1.4888670873660748E-2</v>
      </c>
      <c r="AF257" s="78">
        <f t="shared" ca="1" si="181"/>
        <v>0.18000523730174053</v>
      </c>
      <c r="AG257" s="35"/>
      <c r="AH257" s="35"/>
      <c r="AR257" s="69">
        <f t="shared" si="170"/>
        <v>22</v>
      </c>
      <c r="AS257" s="70">
        <f t="shared" si="182"/>
        <v>254</v>
      </c>
      <c r="AT257" s="71">
        <f t="shared" ca="1" si="188"/>
        <v>0.11981647360881094</v>
      </c>
      <c r="AU257" s="72">
        <f t="shared" ca="1" si="171"/>
        <v>9.0370179501075842E-3</v>
      </c>
      <c r="AV257" s="73">
        <f t="shared" ca="1" si="172"/>
        <v>1.0090370179501076</v>
      </c>
      <c r="AW257" s="74">
        <f ca="1">PRODUCT(AV$4:AV257)</f>
        <v>8.1993378992313346</v>
      </c>
      <c r="BO257" s="70">
        <f t="shared" si="183"/>
        <v>254</v>
      </c>
      <c r="BP257" s="171">
        <f t="shared" ca="1" si="186"/>
        <v>0.114</v>
      </c>
      <c r="BQ257" s="172">
        <f t="shared" ca="1" si="173"/>
        <v>9.0370179501075842E-3</v>
      </c>
      <c r="BR257" s="172">
        <f t="shared" ca="1" si="185"/>
        <v>0.12196106713613403</v>
      </c>
    </row>
    <row r="258" spans="5:70">
      <c r="E258">
        <f t="shared" si="189"/>
        <v>255</v>
      </c>
      <c r="F258" s="64">
        <f t="shared" si="174"/>
        <v>76.166666666666231</v>
      </c>
      <c r="G258" s="55">
        <f t="shared" si="155"/>
        <v>0</v>
      </c>
      <c r="H258" s="78">
        <f t="shared" si="184"/>
        <v>1</v>
      </c>
      <c r="I258" s="79">
        <f t="shared" ca="1" si="163"/>
        <v>423834.74525778263</v>
      </c>
      <c r="J258" s="79">
        <f t="shared" ca="1" si="156"/>
        <v>3830.2022007738569</v>
      </c>
      <c r="K258" s="80">
        <f t="shared" ca="1" si="157"/>
        <v>-20</v>
      </c>
      <c r="L258" s="80">
        <f t="shared" ca="1" si="164"/>
        <v>-353.19562104815219</v>
      </c>
      <c r="M258" s="80">
        <f t="shared" ca="1" si="187"/>
        <v>0</v>
      </c>
      <c r="N258" s="80">
        <f t="shared" ca="1" si="165"/>
        <v>0</v>
      </c>
      <c r="O258" s="81">
        <f t="shared" ca="1" si="158"/>
        <v>-2943.1740356977334</v>
      </c>
      <c r="P258" s="79">
        <f t="shared" ca="1" si="159"/>
        <v>424348.57780181064</v>
      </c>
      <c r="Q258" s="35"/>
      <c r="R258">
        <f t="shared" ca="1" si="166"/>
        <v>375</v>
      </c>
      <c r="S258" s="78">
        <f t="shared" ca="1" si="175"/>
        <v>86.166666666665463</v>
      </c>
      <c r="T258" s="55">
        <f t="shared" ca="1" si="167"/>
        <v>1.4888670873660748E-2</v>
      </c>
      <c r="U258" s="78">
        <f t="shared" ca="1" si="168"/>
        <v>0.17732519856801973</v>
      </c>
      <c r="V258" s="79">
        <f t="shared" ca="1" si="176"/>
        <v>43700.090629190032</v>
      </c>
      <c r="W258" s="79">
        <f t="shared" ca="1" si="160"/>
        <v>394.91850343731858</v>
      </c>
      <c r="X258" s="80">
        <f t="shared" ca="1" si="177"/>
        <v>-3.5465039713603947</v>
      </c>
      <c r="Y258" s="80">
        <f t="shared" ca="1" si="178"/>
        <v>-18.208371095495849</v>
      </c>
      <c r="Z258" s="80">
        <f t="shared" ca="1" si="169"/>
        <v>0</v>
      </c>
      <c r="AA258" s="80">
        <f t="shared" ca="1" si="179"/>
        <v>0</v>
      </c>
      <c r="AB258" s="81">
        <f t="shared" ca="1" si="161"/>
        <v>-521.89892030034059</v>
      </c>
      <c r="AC258" s="79">
        <f t="shared" ca="1" si="162"/>
        <v>43551.355337260153</v>
      </c>
      <c r="AD258" s="35"/>
      <c r="AE258" s="55">
        <f t="shared" ca="1" si="180"/>
        <v>1.4888670873660748E-2</v>
      </c>
      <c r="AF258" s="78">
        <f t="shared" ca="1" si="181"/>
        <v>0.17732519856801973</v>
      </c>
      <c r="AG258" s="35"/>
      <c r="AH258" s="35"/>
      <c r="AR258" s="69">
        <f t="shared" si="170"/>
        <v>22</v>
      </c>
      <c r="AS258" s="70">
        <f t="shared" si="182"/>
        <v>255</v>
      </c>
      <c r="AT258" s="71">
        <f t="shared" ca="1" si="188"/>
        <v>0.11873368998608952</v>
      </c>
      <c r="AU258" s="72">
        <f t="shared" ca="1" si="171"/>
        <v>9.0370179501075842E-3</v>
      </c>
      <c r="AV258" s="73">
        <f t="shared" ca="1" si="172"/>
        <v>1.0090370179501076</v>
      </c>
      <c r="AW258" s="74">
        <f ca="1">PRODUCT(AV$4:AV258)</f>
        <v>8.2734354630056863</v>
      </c>
      <c r="BO258" s="70">
        <f t="shared" si="183"/>
        <v>255</v>
      </c>
      <c r="BP258" s="171">
        <f t="shared" ca="1" si="186"/>
        <v>0.114</v>
      </c>
      <c r="BQ258" s="172">
        <f t="shared" ca="1" si="173"/>
        <v>9.0370179501075842E-3</v>
      </c>
      <c r="BR258" s="172">
        <f t="shared" ca="1" si="185"/>
        <v>0.1208687738571792</v>
      </c>
    </row>
    <row r="259" spans="5:70">
      <c r="E259">
        <f t="shared" si="189"/>
        <v>256</v>
      </c>
      <c r="F259" s="64">
        <f t="shared" si="174"/>
        <v>76.249999999999559</v>
      </c>
      <c r="G259" s="55">
        <f t="shared" si="155"/>
        <v>0</v>
      </c>
      <c r="H259" s="78">
        <f t="shared" si="184"/>
        <v>1</v>
      </c>
      <c r="I259" s="79">
        <f t="shared" ca="1" si="163"/>
        <v>424348.57780181064</v>
      </c>
      <c r="J259" s="79">
        <f t="shared" ca="1" si="156"/>
        <v>3834.8457146975875</v>
      </c>
      <c r="K259" s="80">
        <f t="shared" ca="1" si="157"/>
        <v>-20</v>
      </c>
      <c r="L259" s="80">
        <f t="shared" ca="1" si="164"/>
        <v>-353.62381483484222</v>
      </c>
      <c r="M259" s="80">
        <f t="shared" ca="1" si="187"/>
        <v>0</v>
      </c>
      <c r="N259" s="80">
        <f t="shared" ca="1" si="165"/>
        <v>0</v>
      </c>
      <c r="O259" s="81">
        <f t="shared" ca="1" si="158"/>
        <v>-2943.1740356977334</v>
      </c>
      <c r="P259" s="79">
        <f t="shared" ca="1" si="159"/>
        <v>424866.62566597568</v>
      </c>
      <c r="Q259" s="35"/>
      <c r="R259">
        <f t="shared" ca="1" si="166"/>
        <v>376</v>
      </c>
      <c r="S259" s="78">
        <f t="shared" ca="1" si="175"/>
        <v>86.249999999998792</v>
      </c>
      <c r="T259" s="55">
        <f t="shared" ca="1" si="167"/>
        <v>1.4888670873660748E-2</v>
      </c>
      <c r="U259" s="78">
        <f t="shared" ca="1" si="168"/>
        <v>0.17468506204893394</v>
      </c>
      <c r="V259" s="79">
        <f t="shared" ca="1" si="176"/>
        <v>42902.933541541839</v>
      </c>
      <c r="W259" s="79">
        <f t="shared" ca="1" si="160"/>
        <v>387.71458052718634</v>
      </c>
      <c r="X259" s="80">
        <f t="shared" ca="1" si="177"/>
        <v>-3.493701240978679</v>
      </c>
      <c r="Y259" s="80">
        <f t="shared" ca="1" si="178"/>
        <v>-17.876222308975766</v>
      </c>
      <c r="Z259" s="80">
        <f t="shared" ca="1" si="169"/>
        <v>0</v>
      </c>
      <c r="AA259" s="80">
        <f t="shared" ca="1" si="179"/>
        <v>0</v>
      </c>
      <c r="AB259" s="81">
        <f t="shared" ca="1" si="161"/>
        <v>-514.12853904666986</v>
      </c>
      <c r="AC259" s="79">
        <f t="shared" ca="1" si="162"/>
        <v>42755.149659472401</v>
      </c>
      <c r="AD259" s="35"/>
      <c r="AE259" s="55">
        <f t="shared" ca="1" si="180"/>
        <v>1.4888670873660748E-2</v>
      </c>
      <c r="AF259" s="78">
        <f t="shared" ca="1" si="181"/>
        <v>0.17468506204893394</v>
      </c>
      <c r="AG259" s="35"/>
      <c r="AH259" s="35"/>
      <c r="AR259" s="69">
        <f t="shared" si="170"/>
        <v>22</v>
      </c>
      <c r="AS259" s="70">
        <f t="shared" si="182"/>
        <v>256</v>
      </c>
      <c r="AT259" s="71">
        <f t="shared" ca="1" si="188"/>
        <v>0.11766069149840272</v>
      </c>
      <c r="AU259" s="72">
        <f t="shared" ca="1" si="171"/>
        <v>9.0370179501075842E-3</v>
      </c>
      <c r="AV259" s="73">
        <f t="shared" ca="1" si="172"/>
        <v>1.0090370179501076</v>
      </c>
      <c r="AW259" s="74">
        <f ca="1">PRODUCT(AV$4:AV259)</f>
        <v>8.3482026477939257</v>
      </c>
      <c r="BO259" s="70">
        <f t="shared" si="183"/>
        <v>256</v>
      </c>
      <c r="BP259" s="171">
        <f t="shared" ca="1" si="186"/>
        <v>0.114</v>
      </c>
      <c r="BQ259" s="172">
        <f t="shared" ca="1" si="173"/>
        <v>9.0370179501075842E-3</v>
      </c>
      <c r="BR259" s="172">
        <f t="shared" ca="1" si="185"/>
        <v>0.11978626324604835</v>
      </c>
    </row>
    <row r="260" spans="5:70">
      <c r="E260">
        <f t="shared" si="189"/>
        <v>257</v>
      </c>
      <c r="F260" s="64">
        <f t="shared" si="174"/>
        <v>76.333333333332888</v>
      </c>
      <c r="G260" s="55">
        <f t="shared" ref="G260:G323" si="190">(1-(1-IF(F260&gt;$AJ$90,0,VLOOKUP(ROUND(F260,0),$AJ$4:$AK$90,2,FALSE)))^(1/12))*0</f>
        <v>0</v>
      </c>
      <c r="H260" s="78">
        <f t="shared" si="184"/>
        <v>1</v>
      </c>
      <c r="I260" s="79">
        <f t="shared" ca="1" si="163"/>
        <v>424866.62566597568</v>
      </c>
      <c r="J260" s="79">
        <f t="shared" ref="J260:J323" ca="1" si="191">(I260)*$AU260</f>
        <v>3839.5273225450619</v>
      </c>
      <c r="K260" s="80">
        <f t="shared" ref="K260:K323" ca="1" si="192">IF(I260=0,0,-$C$19)*H260</f>
        <v>-20</v>
      </c>
      <c r="L260" s="80">
        <f t="shared" ca="1" si="164"/>
        <v>-354.05552138831308</v>
      </c>
      <c r="M260" s="80">
        <f t="shared" ca="1" si="187"/>
        <v>0</v>
      </c>
      <c r="N260" s="80">
        <f t="shared" ca="1" si="165"/>
        <v>0</v>
      </c>
      <c r="O260" s="81">
        <f t="shared" ref="O260:O323" ca="1" si="193">-MIN(
IF(MOD(E260-1,IF($C$7="Annual",12,1))=0,1,0)
*IF(F260&lt;=$C$6,H260*$C$5*$C$4/IF($C$7="Monthly",12,1),$C$12),I260)</f>
        <v>-2943.1740356977334</v>
      </c>
      <c r="P260" s="79">
        <f t="shared" ref="P260:P323" ca="1" si="194">SUM(I260:O260)</f>
        <v>425388.92343143473</v>
      </c>
      <c r="Q260" s="35"/>
      <c r="R260">
        <f t="shared" ca="1" si="166"/>
        <v>377</v>
      </c>
      <c r="S260" s="78">
        <f t="shared" ca="1" si="175"/>
        <v>86.333333333332121</v>
      </c>
      <c r="T260" s="55">
        <f t="shared" ca="1" si="167"/>
        <v>1.4888670873660748E-2</v>
      </c>
      <c r="U260" s="78">
        <f t="shared" ca="1" si="168"/>
        <v>0.17208423365354236</v>
      </c>
      <c r="V260" s="79">
        <f t="shared" ca="1" si="176"/>
        <v>42118.582308038407</v>
      </c>
      <c r="W260" s="79">
        <f t="shared" ref="W260:W323" ca="1" si="195">(V260)*$AU260</f>
        <v>380.62638435082681</v>
      </c>
      <c r="X260" s="80">
        <f t="shared" ca="1" si="177"/>
        <v>-3.4416846730708475</v>
      </c>
      <c r="Y260" s="80">
        <f t="shared" ca="1" si="178"/>
        <v>-17.549409295016005</v>
      </c>
      <c r="Z260" s="80">
        <f t="shared" ca="1" si="169"/>
        <v>0</v>
      </c>
      <c r="AA260" s="80">
        <f t="shared" ca="1" si="179"/>
        <v>0</v>
      </c>
      <c r="AB260" s="81">
        <f t="shared" ref="AB260:AB323" ca="1" si="196">-MIN(IF(MOD(R260,IF($C$7="Annual",12,1))=0,1,0)*$C$39*U260/IF($C$7="Monthly",12,1),V260)</f>
        <v>-506.47384844204799</v>
      </c>
      <c r="AC260" s="79">
        <f t="shared" ref="AC260:AC323" ca="1" si="197">SUM(V260:AB260)</f>
        <v>41971.743749979105</v>
      </c>
      <c r="AD260" s="35"/>
      <c r="AE260" s="55">
        <f t="shared" ca="1" si="180"/>
        <v>1.4888670873660748E-2</v>
      </c>
      <c r="AF260" s="78">
        <f t="shared" ca="1" si="181"/>
        <v>0.17208423365354236</v>
      </c>
      <c r="AG260" s="35"/>
      <c r="AH260" s="35"/>
      <c r="AR260" s="69">
        <f t="shared" si="170"/>
        <v>22</v>
      </c>
      <c r="AS260" s="70">
        <f t="shared" si="182"/>
        <v>257</v>
      </c>
      <c r="AT260" s="71">
        <f t="shared" ca="1" si="188"/>
        <v>0.11659738971730958</v>
      </c>
      <c r="AU260" s="72">
        <f t="shared" ca="1" si="171"/>
        <v>9.0370179501075842E-3</v>
      </c>
      <c r="AV260" s="73">
        <f t="shared" ca="1" si="172"/>
        <v>1.0090370179501076</v>
      </c>
      <c r="AW260" s="74">
        <f ca="1">PRODUCT(AV$4:AV260)</f>
        <v>8.4236455049731749</v>
      </c>
      <c r="BO260" s="70">
        <f t="shared" si="183"/>
        <v>257</v>
      </c>
      <c r="BP260" s="171">
        <f t="shared" ca="1" si="186"/>
        <v>0.114</v>
      </c>
      <c r="BQ260" s="172">
        <f t="shared" ca="1" si="173"/>
        <v>9.0370179501075842E-3</v>
      </c>
      <c r="BR260" s="172">
        <f t="shared" ca="1" si="185"/>
        <v>0.1187134476883694</v>
      </c>
    </row>
    <row r="261" spans="5:70">
      <c r="E261">
        <f t="shared" si="189"/>
        <v>258</v>
      </c>
      <c r="F261" s="64">
        <f t="shared" si="174"/>
        <v>76.416666666666217</v>
      </c>
      <c r="G261" s="55">
        <f t="shared" si="190"/>
        <v>0</v>
      </c>
      <c r="H261" s="78">
        <f t="shared" si="184"/>
        <v>1</v>
      </c>
      <c r="I261" s="79">
        <f t="shared" ref="I261:I324" ca="1" si="198">MAX(P260,0)*(1-G261)</f>
        <v>425388.92343143473</v>
      </c>
      <c r="J261" s="79">
        <f t="shared" ca="1" si="191"/>
        <v>3844.2473368268165</v>
      </c>
      <c r="K261" s="80">
        <f t="shared" ca="1" si="192"/>
        <v>-20</v>
      </c>
      <c r="L261" s="80">
        <f t="shared" ref="L261:L324" ca="1" si="199">IF(OR(I260+O260=0,K260=0),0,-I261*($C$16/12))</f>
        <v>-354.49076952619561</v>
      </c>
      <c r="M261" s="80">
        <f t="shared" ca="1" si="187"/>
        <v>0</v>
      </c>
      <c r="N261" s="80">
        <f t="shared" ref="N261:N324" ca="1" si="200">IF(OR(I260+O260=0,K260=0),0,-I261*($C$18*(1+$C$20))/12)</f>
        <v>0</v>
      </c>
      <c r="O261" s="81">
        <f t="shared" ca="1" si="193"/>
        <v>-2943.1740356977334</v>
      </c>
      <c r="P261" s="79">
        <f t="shared" ca="1" si="194"/>
        <v>425915.50596303761</v>
      </c>
      <c r="Q261" s="35"/>
      <c r="R261">
        <f t="shared" ref="R261:R324" ca="1" si="201">R260+1</f>
        <v>378</v>
      </c>
      <c r="S261" s="78">
        <f t="shared" ca="1" si="175"/>
        <v>86.416666666665449</v>
      </c>
      <c r="T261" s="55">
        <f t="shared" ref="T261:T324" ca="1" si="202">(1-(1-IF(S261&gt;$AJ$90,0,VLOOKUP(ROUND(S261,0),$AJ$4:$AK$90,2,FALSE)))^(1/12))
*IF(S262-S$4&lt;SUBSTITUTE($C$8, "years", "", 1)/1,0,1)</f>
        <v>1.4888670873660748E-2</v>
      </c>
      <c r="U261" s="78">
        <f t="shared" ref="U261:U324" ca="1" si="203">IF(S262-S$4&lt;SUBSTITUTE($C$8, "years", "", 1)/1,U260,AF260)*
(1-T261)</f>
        <v>0.16952212813612863</v>
      </c>
      <c r="V261" s="79">
        <f t="shared" ca="1" si="176"/>
        <v>41346.840271292036</v>
      </c>
      <c r="W261" s="79">
        <f t="shared" ca="1" si="195"/>
        <v>373.65213771189724</v>
      </c>
      <c r="X261" s="80">
        <f t="shared" ca="1" si="177"/>
        <v>-3.3904425627225727</v>
      </c>
      <c r="Y261" s="80">
        <f t="shared" ca="1" si="178"/>
        <v>-17.22785011303835</v>
      </c>
      <c r="Z261" s="80">
        <f t="shared" ref="Z261:Z324" ca="1" si="204">-IF(MOD(R261-1,12)=0,1,0)*V261*($C$17)</f>
        <v>0</v>
      </c>
      <c r="AA261" s="80">
        <f t="shared" ca="1" si="179"/>
        <v>0</v>
      </c>
      <c r="AB261" s="81">
        <f t="shared" ca="1" si="196"/>
        <v>-498.93312600647801</v>
      </c>
      <c r="AC261" s="79">
        <f t="shared" ca="1" si="197"/>
        <v>41200.940990321695</v>
      </c>
      <c r="AD261" s="35"/>
      <c r="AE261" s="55">
        <f t="shared" ca="1" si="180"/>
        <v>1.4888670873660748E-2</v>
      </c>
      <c r="AF261" s="78">
        <f t="shared" ca="1" si="181"/>
        <v>0.16952212813612863</v>
      </c>
      <c r="AG261" s="35"/>
      <c r="AH261" s="35"/>
      <c r="AR261" s="69">
        <f t="shared" ref="AR261:AR324" si="205">ROUNDDOWN((AS261-1)/12,0)+1</f>
        <v>22</v>
      </c>
      <c r="AS261" s="70">
        <f t="shared" si="182"/>
        <v>258</v>
      </c>
      <c r="AT261" s="71">
        <f t="shared" ca="1" si="188"/>
        <v>0.11554369701349856</v>
      </c>
      <c r="AU261" s="72">
        <f t="shared" ref="AU261:AU324" ca="1" si="206">IF($AU$2="Yes",BQ261,((1+$AH$21)^(1/12))-1)</f>
        <v>9.0370179501075842E-3</v>
      </c>
      <c r="AV261" s="73">
        <f t="shared" ref="AV261:AV324" ca="1" si="207">(1+AU261)</f>
        <v>1.0090370179501076</v>
      </c>
      <c r="AW261" s="74">
        <f ca="1">PRODUCT(AV$4:AV261)</f>
        <v>8.4997701406069606</v>
      </c>
      <c r="BO261" s="70">
        <f t="shared" si="183"/>
        <v>258</v>
      </c>
      <c r="BP261" s="171">
        <f t="shared" ca="1" si="186"/>
        <v>0.114</v>
      </c>
      <c r="BQ261" s="172">
        <f t="shared" ref="BQ261:BQ324" ca="1" si="208">(1+BP261)^(1/12)-1</f>
        <v>9.0370179501075842E-3</v>
      </c>
      <c r="BR261" s="172">
        <f t="shared" ca="1" si="185"/>
        <v>0.11765024035445175</v>
      </c>
    </row>
    <row r="262" spans="5:70">
      <c r="E262">
        <f t="shared" si="189"/>
        <v>259</v>
      </c>
      <c r="F262" s="64">
        <f t="shared" ref="F262:F325" si="209">(E262-E261)/12+F261</f>
        <v>76.499999999999545</v>
      </c>
      <c r="G262" s="55">
        <f t="shared" si="190"/>
        <v>0</v>
      </c>
      <c r="H262" s="78">
        <f t="shared" si="184"/>
        <v>1</v>
      </c>
      <c r="I262" s="79">
        <f t="shared" ca="1" si="198"/>
        <v>425915.50596303761</v>
      </c>
      <c r="J262" s="79">
        <f t="shared" ca="1" si="191"/>
        <v>3849.0060726171246</v>
      </c>
      <c r="K262" s="80">
        <f t="shared" ca="1" si="192"/>
        <v>-20</v>
      </c>
      <c r="L262" s="80">
        <f t="shared" ca="1" si="199"/>
        <v>-354.92958830253139</v>
      </c>
      <c r="M262" s="80">
        <f t="shared" ca="1" si="187"/>
        <v>0</v>
      </c>
      <c r="N262" s="80">
        <f t="shared" ca="1" si="200"/>
        <v>0</v>
      </c>
      <c r="O262" s="81">
        <f t="shared" ca="1" si="193"/>
        <v>-2943.1740356977334</v>
      </c>
      <c r="P262" s="79">
        <f t="shared" ca="1" si="194"/>
        <v>426446.40841165453</v>
      </c>
      <c r="Q262" s="35"/>
      <c r="R262">
        <f t="shared" ca="1" si="201"/>
        <v>379</v>
      </c>
      <c r="S262" s="78">
        <f t="shared" ref="S262:S325" ca="1" si="210">(R262-R261)/12+S261</f>
        <v>86.499999999998778</v>
      </c>
      <c r="T262" s="55">
        <f t="shared" ca="1" si="202"/>
        <v>1.4888670873660748E-2</v>
      </c>
      <c r="U262" s="78">
        <f t="shared" ca="1" si="203"/>
        <v>0.16699816896450725</v>
      </c>
      <c r="V262" s="79">
        <f t="shared" ref="V262:V325" ca="1" si="211">MAX(AC261,0)*(1-AE262)</f>
        <v>40587.513740231676</v>
      </c>
      <c r="W262" s="79">
        <f t="shared" ca="1" si="195"/>
        <v>366.79009022071187</v>
      </c>
      <c r="X262" s="80">
        <f t="shared" ref="X262:X325" ca="1" si="212">IF(V262=0,0,-$C$19)*U262</f>
        <v>-3.3399633792901451</v>
      </c>
      <c r="Y262" s="80">
        <f t="shared" ref="Y262:Y325" ca="1" si="213">IF(OR(V261+AB261=0,X261=0),0,-V262*($D$16/12))</f>
        <v>-16.911464058429868</v>
      </c>
      <c r="Z262" s="80">
        <f t="shared" ca="1" si="204"/>
        <v>0</v>
      </c>
      <c r="AA262" s="80">
        <f t="shared" ref="AA262:AA325" ca="1" si="214">IF(OR(V261+AB261=0,X261=0),0,-V262*($C$18*(1+$C$20))/12)</f>
        <v>0</v>
      </c>
      <c r="AB262" s="81">
        <f t="shared" ca="1" si="196"/>
        <v>-491.5046749054008</v>
      </c>
      <c r="AC262" s="79">
        <f t="shared" ca="1" si="197"/>
        <v>40442.547728109268</v>
      </c>
      <c r="AD262" s="35"/>
      <c r="AE262" s="55">
        <f t="shared" ref="AE262:AE325" ca="1" si="215">(1-(1-IF(S262&gt;$AJ$90,0,VLOOKUP(ROUND(S262,0),$AJ$4:$AK$90,2,FALSE)))^(1/12))</f>
        <v>1.4888670873660748E-2</v>
      </c>
      <c r="AF262" s="78">
        <f t="shared" ref="AF262:AF325" ca="1" si="216">AF261*(1-AE262)</f>
        <v>0.16699816896450725</v>
      </c>
      <c r="AG262" s="35"/>
      <c r="AH262" s="35"/>
      <c r="AR262" s="69">
        <f t="shared" si="205"/>
        <v>22</v>
      </c>
      <c r="AS262" s="70">
        <f t="shared" ref="AS262:AS325" si="217">AS261+1</f>
        <v>259</v>
      </c>
      <c r="AT262" s="71">
        <f t="shared" ca="1" si="188"/>
        <v>0.11449952654956579</v>
      </c>
      <c r="AU262" s="72">
        <f t="shared" ca="1" si="206"/>
        <v>9.0370179501075842E-3</v>
      </c>
      <c r="AV262" s="73">
        <f t="shared" ca="1" si="207"/>
        <v>1.0090370179501076</v>
      </c>
      <c r="AW262" s="74">
        <f ca="1">PRODUCT(AV$4:AV262)</f>
        <v>8.5765827159394146</v>
      </c>
      <c r="BO262" s="70">
        <f t="shared" ref="BO262:BO325" si="218">BO261+1</f>
        <v>259</v>
      </c>
      <c r="BP262" s="171">
        <f t="shared" ca="1" si="186"/>
        <v>0.114</v>
      </c>
      <c r="BQ262" s="172">
        <f t="shared" ca="1" si="208"/>
        <v>9.0370179501075842E-3</v>
      </c>
      <c r="BR262" s="172">
        <f t="shared" ca="1" si="185"/>
        <v>0.1165965551922586</v>
      </c>
    </row>
    <row r="263" spans="5:70">
      <c r="E263">
        <f t="shared" si="189"/>
        <v>260</v>
      </c>
      <c r="F263" s="64">
        <f t="shared" si="209"/>
        <v>76.583333333332874</v>
      </c>
      <c r="G263" s="55">
        <f t="shared" si="190"/>
        <v>0</v>
      </c>
      <c r="H263" s="78">
        <f t="shared" ref="H263:H326" si="219">H262*(1-G263)</f>
        <v>1</v>
      </c>
      <c r="I263" s="79">
        <f t="shared" ca="1" si="198"/>
        <v>426446.40841165453</v>
      </c>
      <c r="J263" s="79">
        <f t="shared" ca="1" si="191"/>
        <v>3853.8038475750318</v>
      </c>
      <c r="K263" s="80">
        <f t="shared" ca="1" si="192"/>
        <v>-20</v>
      </c>
      <c r="L263" s="80">
        <f t="shared" ca="1" si="199"/>
        <v>-355.37200700971215</v>
      </c>
      <c r="M263" s="80">
        <f t="shared" ca="1" si="187"/>
        <v>0</v>
      </c>
      <c r="N263" s="80">
        <f t="shared" ca="1" si="200"/>
        <v>0</v>
      </c>
      <c r="O263" s="81">
        <f t="shared" ca="1" si="193"/>
        <v>-2943.1740356977334</v>
      </c>
      <c r="P263" s="79">
        <f t="shared" ca="1" si="194"/>
        <v>426981.66621652216</v>
      </c>
      <c r="Q263" s="35"/>
      <c r="R263">
        <f t="shared" ca="1" si="201"/>
        <v>380</v>
      </c>
      <c r="S263" s="78">
        <f t="shared" ca="1" si="210"/>
        <v>86.583333333332106</v>
      </c>
      <c r="T263" s="55">
        <f t="shared" ca="1" si="202"/>
        <v>1.6316258762122726E-2</v>
      </c>
      <c r="U263" s="78">
        <f t="shared" ca="1" si="203"/>
        <v>0.16427338362688165</v>
      </c>
      <c r="V263" s="79">
        <f t="shared" ca="1" si="211"/>
        <v>39782.676654377938</v>
      </c>
      <c r="W263" s="79">
        <f t="shared" ca="1" si="195"/>
        <v>359.51676302893935</v>
      </c>
      <c r="X263" s="80">
        <f t="shared" ca="1" si="212"/>
        <v>-3.2854676725376333</v>
      </c>
      <c r="Y263" s="80">
        <f t="shared" ca="1" si="213"/>
        <v>-16.576115272657475</v>
      </c>
      <c r="Z263" s="80">
        <f t="shared" ca="1" si="204"/>
        <v>0</v>
      </c>
      <c r="AA263" s="80">
        <f t="shared" ca="1" si="214"/>
        <v>0</v>
      </c>
      <c r="AB263" s="81">
        <f t="shared" ca="1" si="196"/>
        <v>-483.48515744685125</v>
      </c>
      <c r="AC263" s="79">
        <f t="shared" ca="1" si="197"/>
        <v>39638.84667701483</v>
      </c>
      <c r="AD263" s="35"/>
      <c r="AE263" s="55">
        <f t="shared" ca="1" si="215"/>
        <v>1.6316258762122726E-2</v>
      </c>
      <c r="AF263" s="78">
        <f t="shared" ca="1" si="216"/>
        <v>0.16427338362688165</v>
      </c>
      <c r="AG263" s="35"/>
      <c r="AH263" s="35"/>
      <c r="AR263" s="69">
        <f t="shared" si="205"/>
        <v>22</v>
      </c>
      <c r="AS263" s="70">
        <f t="shared" si="217"/>
        <v>260</v>
      </c>
      <c r="AT263" s="71">
        <f t="shared" ca="1" si="188"/>
        <v>0.11346479227285854</v>
      </c>
      <c r="AU263" s="72">
        <f t="shared" ca="1" si="206"/>
        <v>9.0370179501075842E-3</v>
      </c>
      <c r="AV263" s="73">
        <f t="shared" ca="1" si="207"/>
        <v>1.0090370179501076</v>
      </c>
      <c r="AW263" s="74">
        <f ca="1">PRODUCT(AV$4:AV263)</f>
        <v>8.6540894478939414</v>
      </c>
      <c r="BO263" s="70">
        <f t="shared" si="218"/>
        <v>260</v>
      </c>
      <c r="BP263" s="171">
        <f t="shared" ca="1" si="186"/>
        <v>0.114</v>
      </c>
      <c r="BQ263" s="172">
        <f t="shared" ca="1" si="208"/>
        <v>9.0370179501075842E-3</v>
      </c>
      <c r="BR263" s="172">
        <f t="shared" ref="BR263:BR326" ca="1" si="220">BR262/(1+BQ263)</f>
        <v>0.11555230692044223</v>
      </c>
    </row>
    <row r="264" spans="5:70">
      <c r="E264">
        <f t="shared" si="189"/>
        <v>261</v>
      </c>
      <c r="F264" s="64">
        <f t="shared" si="209"/>
        <v>76.666666666666202</v>
      </c>
      <c r="G264" s="55">
        <f t="shared" si="190"/>
        <v>0</v>
      </c>
      <c r="H264" s="78">
        <f t="shared" si="219"/>
        <v>1</v>
      </c>
      <c r="I264" s="79">
        <f t="shared" ca="1" si="198"/>
        <v>426981.66621652216</v>
      </c>
      <c r="J264" s="79">
        <f t="shared" ca="1" si="191"/>
        <v>3858.640981965556</v>
      </c>
      <c r="K264" s="80">
        <f t="shared" ca="1" si="192"/>
        <v>-20</v>
      </c>
      <c r="L264" s="80">
        <f t="shared" ca="1" si="199"/>
        <v>-355.81805518043518</v>
      </c>
      <c r="M264" s="80">
        <f t="shared" ca="1" si="187"/>
        <v>0</v>
      </c>
      <c r="N264" s="80">
        <f t="shared" ca="1" si="200"/>
        <v>0</v>
      </c>
      <c r="O264" s="81">
        <f t="shared" ca="1" si="193"/>
        <v>-2943.1740356977334</v>
      </c>
      <c r="P264" s="79">
        <f t="shared" ca="1" si="194"/>
        <v>427521.31510760961</v>
      </c>
      <c r="Q264" s="35"/>
      <c r="R264">
        <f t="shared" ca="1" si="201"/>
        <v>381</v>
      </c>
      <c r="S264" s="78">
        <f t="shared" ca="1" si="210"/>
        <v>86.666666666665435</v>
      </c>
      <c r="T264" s="55">
        <f t="shared" ca="1" si="202"/>
        <v>1.6316258762122726E-2</v>
      </c>
      <c r="U264" s="78">
        <f t="shared" ca="1" si="203"/>
        <v>0.16159305659189599</v>
      </c>
      <c r="V264" s="79">
        <f t="shared" ca="1" si="211"/>
        <v>38992.088997600549</v>
      </c>
      <c r="W264" s="79">
        <f t="shared" ca="1" si="195"/>
        <v>352.37220818350858</v>
      </c>
      <c r="X264" s="80">
        <f t="shared" ca="1" si="212"/>
        <v>-3.2318611318379196</v>
      </c>
      <c r="Y264" s="80">
        <f t="shared" ca="1" si="213"/>
        <v>-16.246703749000229</v>
      </c>
      <c r="Z264" s="80">
        <f t="shared" ca="1" si="204"/>
        <v>0</v>
      </c>
      <c r="AA264" s="80">
        <f t="shared" ca="1" si="214"/>
        <v>0</v>
      </c>
      <c r="AB264" s="81">
        <f t="shared" ca="1" si="196"/>
        <v>-475.59648851030278</v>
      </c>
      <c r="AC264" s="79">
        <f t="shared" ca="1" si="197"/>
        <v>38849.386152392915</v>
      </c>
      <c r="AD264" s="35"/>
      <c r="AE264" s="55">
        <f t="shared" ca="1" si="215"/>
        <v>1.6316258762122726E-2</v>
      </c>
      <c r="AF264" s="78">
        <f t="shared" ca="1" si="216"/>
        <v>0.16159305659189599</v>
      </c>
      <c r="AG264" s="35"/>
      <c r="AH264" s="35"/>
      <c r="AR264" s="69">
        <f t="shared" si="205"/>
        <v>22</v>
      </c>
      <c r="AS264" s="70">
        <f t="shared" si="217"/>
        <v>261</v>
      </c>
      <c r="AT264" s="71">
        <f t="shared" ca="1" si="188"/>
        <v>0.11243940890838348</v>
      </c>
      <c r="AU264" s="72">
        <f t="shared" ca="1" si="206"/>
        <v>9.0370179501075842E-3</v>
      </c>
      <c r="AV264" s="73">
        <f t="shared" ca="1" si="207"/>
        <v>1.0090370179501076</v>
      </c>
      <c r="AW264" s="74">
        <f ca="1">PRODUCT(AV$4:AV264)</f>
        <v>8.7322966095763963</v>
      </c>
      <c r="BO264" s="70">
        <f t="shared" si="218"/>
        <v>261</v>
      </c>
      <c r="BP264" s="171">
        <f t="shared" ref="BP264:BP327" ca="1" si="221">VLOOKUP(BO264,$BT$4:$BX$13,5,TRUE)/100</f>
        <v>0.114</v>
      </c>
      <c r="BQ264" s="172">
        <f t="shared" ca="1" si="208"/>
        <v>9.0370179501075842E-3</v>
      </c>
      <c r="BR264" s="172">
        <f t="shared" ca="1" si="220"/>
        <v>0.11451741102144161</v>
      </c>
    </row>
    <row r="265" spans="5:70">
      <c r="E265">
        <f t="shared" si="189"/>
        <v>262</v>
      </c>
      <c r="F265" s="64">
        <f t="shared" si="209"/>
        <v>76.749999999999531</v>
      </c>
      <c r="G265" s="55">
        <f t="shared" si="190"/>
        <v>0</v>
      </c>
      <c r="H265" s="78">
        <f t="shared" si="219"/>
        <v>1</v>
      </c>
      <c r="I265" s="79">
        <f t="shared" ca="1" si="198"/>
        <v>427521.31510760961</v>
      </c>
      <c r="J265" s="79">
        <f t="shared" ca="1" si="191"/>
        <v>3863.5177986810686</v>
      </c>
      <c r="K265" s="80">
        <f t="shared" ca="1" si="192"/>
        <v>-20</v>
      </c>
      <c r="L265" s="80">
        <f t="shared" ca="1" si="199"/>
        <v>-356.2677625896747</v>
      </c>
      <c r="M265" s="80">
        <f t="shared" ca="1" si="187"/>
        <v>0</v>
      </c>
      <c r="N265" s="80">
        <f t="shared" ca="1" si="200"/>
        <v>0</v>
      </c>
      <c r="O265" s="81">
        <f t="shared" ca="1" si="193"/>
        <v>-2943.1740356977334</v>
      </c>
      <c r="P265" s="79">
        <f t="shared" ca="1" si="194"/>
        <v>428065.39110800327</v>
      </c>
      <c r="Q265" s="35"/>
      <c r="R265">
        <f t="shared" ca="1" si="201"/>
        <v>382</v>
      </c>
      <c r="S265" s="78">
        <f t="shared" ca="1" si="210"/>
        <v>86.749999999998764</v>
      </c>
      <c r="T265" s="55">
        <f t="shared" ca="1" si="202"/>
        <v>1.6316258762122726E-2</v>
      </c>
      <c r="U265" s="78">
        <f t="shared" ca="1" si="203"/>
        <v>0.15895646246638026</v>
      </c>
      <c r="V265" s="79">
        <f t="shared" ca="1" si="211"/>
        <v>38215.509515180842</v>
      </c>
      <c r="W265" s="79">
        <f t="shared" ca="1" si="195"/>
        <v>345.35424546119646</v>
      </c>
      <c r="X265" s="80">
        <f t="shared" ca="1" si="212"/>
        <v>-3.1791292493276053</v>
      </c>
      <c r="Y265" s="80">
        <f t="shared" ca="1" si="213"/>
        <v>-15.923128964658686</v>
      </c>
      <c r="Z265" s="80">
        <f t="shared" ca="1" si="204"/>
        <v>0</v>
      </c>
      <c r="AA265" s="80">
        <f t="shared" ca="1" si="214"/>
        <v>0</v>
      </c>
      <c r="AB265" s="81">
        <f t="shared" ca="1" si="196"/>
        <v>-467.83653313741166</v>
      </c>
      <c r="AC265" s="79">
        <f t="shared" ca="1" si="197"/>
        <v>38073.924969290638</v>
      </c>
      <c r="AD265" s="35"/>
      <c r="AE265" s="55">
        <f t="shared" ca="1" si="215"/>
        <v>1.6316258762122726E-2</v>
      </c>
      <c r="AF265" s="78">
        <f t="shared" ca="1" si="216"/>
        <v>0.15895646246638026</v>
      </c>
      <c r="AG265" s="35"/>
      <c r="AH265" s="35"/>
      <c r="AR265" s="69">
        <f t="shared" si="205"/>
        <v>22</v>
      </c>
      <c r="AS265" s="70">
        <f t="shared" si="217"/>
        <v>262</v>
      </c>
      <c r="AT265" s="71">
        <f t="shared" ca="1" si="188"/>
        <v>0.11142329195177894</v>
      </c>
      <c r="AU265" s="72">
        <f t="shared" ca="1" si="206"/>
        <v>9.0370179501075842E-3</v>
      </c>
      <c r="AV265" s="73">
        <f t="shared" ca="1" si="207"/>
        <v>1.0090370179501076</v>
      </c>
      <c r="AW265" s="74">
        <f ca="1">PRODUCT(AV$4:AV265)</f>
        <v>8.8112105307828017</v>
      </c>
      <c r="BO265" s="70">
        <f t="shared" si="218"/>
        <v>262</v>
      </c>
      <c r="BP265" s="171">
        <f t="shared" ca="1" si="221"/>
        <v>0.114</v>
      </c>
      <c r="BQ265" s="172">
        <f t="shared" ca="1" si="208"/>
        <v>9.0370179501075842E-3</v>
      </c>
      <c r="BR265" s="172">
        <f t="shared" ca="1" si="220"/>
        <v>0.11349178373464193</v>
      </c>
    </row>
    <row r="266" spans="5:70">
      <c r="E266">
        <f t="shared" si="189"/>
        <v>263</v>
      </c>
      <c r="F266" s="64">
        <f t="shared" si="209"/>
        <v>76.83333333333286</v>
      </c>
      <c r="G266" s="55">
        <f t="shared" si="190"/>
        <v>0</v>
      </c>
      <c r="H266" s="78">
        <f t="shared" si="219"/>
        <v>1</v>
      </c>
      <c r="I266" s="79">
        <f t="shared" ca="1" si="198"/>
        <v>428065.39110800327</v>
      </c>
      <c r="J266" s="79">
        <f t="shared" ca="1" si="191"/>
        <v>3868.4346232628491</v>
      </c>
      <c r="K266" s="80">
        <f t="shared" ca="1" si="192"/>
        <v>-20</v>
      </c>
      <c r="L266" s="80">
        <f t="shared" ca="1" si="199"/>
        <v>-356.72115925666941</v>
      </c>
      <c r="M266" s="80">
        <f t="shared" ca="1" si="187"/>
        <v>0</v>
      </c>
      <c r="N266" s="80">
        <f t="shared" ca="1" si="200"/>
        <v>0</v>
      </c>
      <c r="O266" s="81">
        <f t="shared" ca="1" si="193"/>
        <v>-2943.1740356977334</v>
      </c>
      <c r="P266" s="79">
        <f t="shared" ca="1" si="194"/>
        <v>428613.93053631176</v>
      </c>
      <c r="Q266" s="35"/>
      <c r="R266">
        <f t="shared" ca="1" si="201"/>
        <v>383</v>
      </c>
      <c r="S266" s="78">
        <f t="shared" ca="1" si="210"/>
        <v>86.833333333332092</v>
      </c>
      <c r="T266" s="55">
        <f t="shared" ca="1" si="202"/>
        <v>1.6316258762122726E-2</v>
      </c>
      <c r="U266" s="78">
        <f t="shared" ca="1" si="203"/>
        <v>0.15636288769286716</v>
      </c>
      <c r="V266" s="79">
        <f t="shared" ca="1" si="211"/>
        <v>37452.700957402049</v>
      </c>
      <c r="W266" s="79">
        <f t="shared" ca="1" si="195"/>
        <v>338.4607308320538</v>
      </c>
      <c r="X266" s="80">
        <f t="shared" ca="1" si="212"/>
        <v>-3.1272577538573429</v>
      </c>
      <c r="Y266" s="80">
        <f t="shared" ca="1" si="213"/>
        <v>-15.605292065584187</v>
      </c>
      <c r="Z266" s="80">
        <f t="shared" ca="1" si="204"/>
        <v>0</v>
      </c>
      <c r="AA266" s="80">
        <f t="shared" ca="1" si="214"/>
        <v>0</v>
      </c>
      <c r="AB266" s="81">
        <f t="shared" ca="1" si="196"/>
        <v>-460.20319120436733</v>
      </c>
      <c r="AC266" s="79">
        <f t="shared" ca="1" si="197"/>
        <v>37312.225947210296</v>
      </c>
      <c r="AD266" s="35"/>
      <c r="AE266" s="55">
        <f t="shared" ca="1" si="215"/>
        <v>1.6316258762122726E-2</v>
      </c>
      <c r="AF266" s="78">
        <f t="shared" ca="1" si="216"/>
        <v>0.15636288769286716</v>
      </c>
      <c r="AG266" s="35"/>
      <c r="AH266" s="35"/>
      <c r="AR266" s="69">
        <f t="shared" si="205"/>
        <v>22</v>
      </c>
      <c r="AS266" s="70">
        <f t="shared" si="217"/>
        <v>263</v>
      </c>
      <c r="AT266" s="71">
        <f t="shared" ca="1" si="188"/>
        <v>0.11041635766235064</v>
      </c>
      <c r="AU266" s="72">
        <f t="shared" ca="1" si="206"/>
        <v>9.0370179501075842E-3</v>
      </c>
      <c r="AV266" s="73">
        <f t="shared" ca="1" si="207"/>
        <v>1.0090370179501076</v>
      </c>
      <c r="AW266" s="74">
        <f ca="1">PRODUCT(AV$4:AV266)</f>
        <v>8.8908375985116628</v>
      </c>
      <c r="BO266" s="70">
        <f t="shared" si="218"/>
        <v>263</v>
      </c>
      <c r="BP266" s="171">
        <f t="shared" ca="1" si="221"/>
        <v>0.114</v>
      </c>
      <c r="BQ266" s="172">
        <f t="shared" ca="1" si="208"/>
        <v>9.0370179501075842E-3</v>
      </c>
      <c r="BR266" s="172">
        <f t="shared" ca="1" si="220"/>
        <v>0.11247534204959525</v>
      </c>
    </row>
    <row r="267" spans="5:70">
      <c r="E267">
        <f t="shared" si="189"/>
        <v>264</v>
      </c>
      <c r="F267" s="64">
        <f t="shared" si="209"/>
        <v>76.916666666666188</v>
      </c>
      <c r="G267" s="55">
        <f t="shared" si="190"/>
        <v>0</v>
      </c>
      <c r="H267" s="78">
        <f t="shared" si="219"/>
        <v>1</v>
      </c>
      <c r="I267" s="79">
        <f t="shared" ca="1" si="198"/>
        <v>428613.93053631176</v>
      </c>
      <c r="J267" s="79">
        <f t="shared" ca="1" si="191"/>
        <v>3873.3917839228147</v>
      </c>
      <c r="K267" s="80">
        <f t="shared" ca="1" si="192"/>
        <v>-20</v>
      </c>
      <c r="L267" s="80">
        <f t="shared" ca="1" si="199"/>
        <v>-357.17827544692648</v>
      </c>
      <c r="M267" s="80">
        <f t="shared" ca="1" si="187"/>
        <v>0</v>
      </c>
      <c r="N267" s="80">
        <f t="shared" ca="1" si="200"/>
        <v>0</v>
      </c>
      <c r="O267" s="81">
        <f t="shared" ca="1" si="193"/>
        <v>-2943.1740356977334</v>
      </c>
      <c r="P267" s="79">
        <f t="shared" ca="1" si="194"/>
        <v>429166.97000908991</v>
      </c>
      <c r="Q267" s="35"/>
      <c r="R267">
        <f t="shared" ca="1" si="201"/>
        <v>384</v>
      </c>
      <c r="S267" s="78">
        <f t="shared" ca="1" si="210"/>
        <v>86.916666666665421</v>
      </c>
      <c r="T267" s="55">
        <f t="shared" ca="1" si="202"/>
        <v>1.6316258762122726E-2</v>
      </c>
      <c r="U267" s="78">
        <f t="shared" ca="1" si="203"/>
        <v>0.1538116303564776</v>
      </c>
      <c r="V267" s="79">
        <f t="shared" ca="1" si="211"/>
        <v>36703.430013664823</v>
      </c>
      <c r="W267" s="79">
        <f t="shared" ca="1" si="195"/>
        <v>331.68955586400648</v>
      </c>
      <c r="X267" s="80">
        <f t="shared" ca="1" si="212"/>
        <v>-3.076232607129552</v>
      </c>
      <c r="Y267" s="80">
        <f t="shared" ca="1" si="213"/>
        <v>-15.293095839027011</v>
      </c>
      <c r="Z267" s="80">
        <f t="shared" ca="1" si="204"/>
        <v>0</v>
      </c>
      <c r="AA267" s="80">
        <f t="shared" ca="1" si="214"/>
        <v>0</v>
      </c>
      <c r="AB267" s="81">
        <f t="shared" ca="1" si="196"/>
        <v>-452.69439685352222</v>
      </c>
      <c r="AC267" s="79">
        <f t="shared" ca="1" si="197"/>
        <v>36564.055844229159</v>
      </c>
      <c r="AD267" s="35"/>
      <c r="AE267" s="55">
        <f t="shared" ca="1" si="215"/>
        <v>1.6316258762122726E-2</v>
      </c>
      <c r="AF267" s="78">
        <f t="shared" ca="1" si="216"/>
        <v>0.1538116303564776</v>
      </c>
      <c r="AG267" s="35"/>
      <c r="AH267" s="35"/>
      <c r="AR267" s="69">
        <f t="shared" si="205"/>
        <v>22</v>
      </c>
      <c r="AS267" s="70">
        <f t="shared" si="217"/>
        <v>264</v>
      </c>
      <c r="AT267" s="71">
        <f t="shared" ca="1" si="188"/>
        <v>0.10941852305617047</v>
      </c>
      <c r="AU267" s="72">
        <f t="shared" ca="1" si="206"/>
        <v>9.0370179501075842E-3</v>
      </c>
      <c r="AV267" s="73">
        <f t="shared" ca="1" si="207"/>
        <v>1.0090370179501076</v>
      </c>
      <c r="AW267" s="74">
        <f ca="1">PRODUCT(AV$4:AV267)</f>
        <v>8.9711842574809033</v>
      </c>
      <c r="BO267" s="70">
        <f t="shared" si="218"/>
        <v>264</v>
      </c>
      <c r="BP267" s="171">
        <f t="shared" ca="1" si="221"/>
        <v>0.114</v>
      </c>
      <c r="BQ267" s="172">
        <f t="shared" ca="1" si="208"/>
        <v>9.0370179501075842E-3</v>
      </c>
      <c r="BR267" s="172">
        <f t="shared" ca="1" si="220"/>
        <v>0.111468003699302</v>
      </c>
    </row>
    <row r="268" spans="5:70">
      <c r="E268">
        <f t="shared" si="189"/>
        <v>265</v>
      </c>
      <c r="F268" s="64">
        <f t="shared" si="209"/>
        <v>76.999999999999517</v>
      </c>
      <c r="G268" s="55">
        <f t="shared" si="190"/>
        <v>0</v>
      </c>
      <c r="H268" s="78">
        <f t="shared" si="219"/>
        <v>1</v>
      </c>
      <c r="I268" s="79">
        <f t="shared" ca="1" si="198"/>
        <v>429166.97000908991</v>
      </c>
      <c r="J268" s="79">
        <f t="shared" ca="1" si="191"/>
        <v>3878.3896115654288</v>
      </c>
      <c r="K268" s="80">
        <f t="shared" ca="1" si="192"/>
        <v>-20</v>
      </c>
      <c r="L268" s="80">
        <f t="shared" ca="1" si="199"/>
        <v>-357.63914167424161</v>
      </c>
      <c r="M268" s="80">
        <f t="shared" ca="1" si="187"/>
        <v>-3218.7522750681742</v>
      </c>
      <c r="N268" s="80">
        <f t="shared" ca="1" si="200"/>
        <v>0</v>
      </c>
      <c r="O268" s="81">
        <f t="shared" ca="1" si="193"/>
        <v>-2943.1740356977334</v>
      </c>
      <c r="P268" s="79">
        <f t="shared" ca="1" si="194"/>
        <v>426505.79416821519</v>
      </c>
      <c r="Q268" s="35"/>
      <c r="R268">
        <f t="shared" ca="1" si="201"/>
        <v>385</v>
      </c>
      <c r="S268" s="78">
        <f t="shared" ca="1" si="210"/>
        <v>86.999999999998749</v>
      </c>
      <c r="T268" s="55">
        <f t="shared" ca="1" si="202"/>
        <v>1.6316258762122726E-2</v>
      </c>
      <c r="U268" s="78">
        <f t="shared" ca="1" si="203"/>
        <v>0.15130199999495733</v>
      </c>
      <c r="V268" s="79">
        <f t="shared" ca="1" si="211"/>
        <v>35967.467247682012</v>
      </c>
      <c r="W268" s="79">
        <f t="shared" ca="1" si="195"/>
        <v>325.03864713720895</v>
      </c>
      <c r="X268" s="80">
        <f t="shared" ca="1" si="212"/>
        <v>-3.0260399998991465</v>
      </c>
      <c r="Y268" s="80">
        <f t="shared" ca="1" si="213"/>
        <v>-14.986444686534172</v>
      </c>
      <c r="Z268" s="80">
        <f t="shared" ca="1" si="204"/>
        <v>-269.7560043576151</v>
      </c>
      <c r="AA268" s="80">
        <f t="shared" ca="1" si="214"/>
        <v>0</v>
      </c>
      <c r="AB268" s="81">
        <f t="shared" ca="1" si="196"/>
        <v>-445.30811793429706</v>
      </c>
      <c r="AC268" s="79">
        <f t="shared" ca="1" si="197"/>
        <v>35559.429287840874</v>
      </c>
      <c r="AD268" s="35"/>
      <c r="AE268" s="55">
        <f t="shared" ca="1" si="215"/>
        <v>1.6316258762122726E-2</v>
      </c>
      <c r="AF268" s="78">
        <f t="shared" ca="1" si="216"/>
        <v>0.15130199999495733</v>
      </c>
      <c r="AG268" s="35"/>
      <c r="AH268" s="35"/>
      <c r="AR268" s="69">
        <f t="shared" si="205"/>
        <v>23</v>
      </c>
      <c r="AS268" s="70">
        <f t="shared" si="217"/>
        <v>265</v>
      </c>
      <c r="AT268" s="71">
        <f t="shared" ca="1" si="188"/>
        <v>0.1084297058992376</v>
      </c>
      <c r="AU268" s="72">
        <f t="shared" ca="1" si="206"/>
        <v>9.0370179501075842E-3</v>
      </c>
      <c r="AV268" s="73">
        <f t="shared" ca="1" si="207"/>
        <v>1.0090370179501076</v>
      </c>
      <c r="AW268" s="74">
        <f ca="1">PRODUCT(AV$4:AV268)</f>
        <v>9.0522570106494804</v>
      </c>
      <c r="BO268" s="70">
        <f t="shared" si="218"/>
        <v>265</v>
      </c>
      <c r="BP268" s="171">
        <f t="shared" ca="1" si="221"/>
        <v>0.114</v>
      </c>
      <c r="BQ268" s="172">
        <f t="shared" ca="1" si="208"/>
        <v>9.0370179501075842E-3</v>
      </c>
      <c r="BR268" s="172">
        <f t="shared" ca="1" si="220"/>
        <v>0.11046968715355258</v>
      </c>
    </row>
    <row r="269" spans="5:70">
      <c r="E269">
        <f t="shared" si="189"/>
        <v>266</v>
      </c>
      <c r="F269" s="64">
        <f t="shared" si="209"/>
        <v>77.083333333332845</v>
      </c>
      <c r="G269" s="55">
        <f t="shared" si="190"/>
        <v>0</v>
      </c>
      <c r="H269" s="78">
        <f t="shared" si="219"/>
        <v>1</v>
      </c>
      <c r="I269" s="79">
        <f t="shared" ca="1" si="198"/>
        <v>426505.79416821519</v>
      </c>
      <c r="J269" s="79">
        <f t="shared" ca="1" si="191"/>
        <v>3854.3405177230511</v>
      </c>
      <c r="K269" s="80">
        <f t="shared" ca="1" si="192"/>
        <v>-20</v>
      </c>
      <c r="L269" s="80">
        <f t="shared" ca="1" si="199"/>
        <v>-355.42149514017933</v>
      </c>
      <c r="M269" s="80">
        <f t="shared" ca="1" si="187"/>
        <v>0</v>
      </c>
      <c r="N269" s="80">
        <f t="shared" ca="1" si="200"/>
        <v>0</v>
      </c>
      <c r="O269" s="81">
        <f t="shared" ca="1" si="193"/>
        <v>-2943.1740356977334</v>
      </c>
      <c r="P269" s="79">
        <f t="shared" ca="1" si="194"/>
        <v>427041.53915510036</v>
      </c>
      <c r="Q269" s="35"/>
      <c r="R269">
        <f t="shared" ca="1" si="201"/>
        <v>386</v>
      </c>
      <c r="S269" s="78">
        <f t="shared" ca="1" si="210"/>
        <v>87.083333333332078</v>
      </c>
      <c r="T269" s="55">
        <f t="shared" ca="1" si="202"/>
        <v>1.6316258762122726E-2</v>
      </c>
      <c r="U269" s="78">
        <f t="shared" ca="1" si="203"/>
        <v>0.14883331741181291</v>
      </c>
      <c r="V269" s="79">
        <f t="shared" ca="1" si="211"/>
        <v>34979.232438147053</v>
      </c>
      <c r="W269" s="79">
        <f t="shared" ca="1" si="195"/>
        <v>316.10795142452042</v>
      </c>
      <c r="X269" s="80">
        <f t="shared" ca="1" si="212"/>
        <v>-2.9766663482362583</v>
      </c>
      <c r="Y269" s="80">
        <f t="shared" ca="1" si="213"/>
        <v>-14.574680182561274</v>
      </c>
      <c r="Z269" s="80">
        <f t="shared" ca="1" si="204"/>
        <v>0</v>
      </c>
      <c r="AA269" s="80">
        <f t="shared" ca="1" si="214"/>
        <v>0</v>
      </c>
      <c r="AB269" s="81">
        <f t="shared" ca="1" si="196"/>
        <v>-438.04235545320716</v>
      </c>
      <c r="AC269" s="79">
        <f t="shared" ca="1" si="197"/>
        <v>34839.746687587569</v>
      </c>
      <c r="AD269" s="35"/>
      <c r="AE269" s="55">
        <f t="shared" ca="1" si="215"/>
        <v>1.6316258762122726E-2</v>
      </c>
      <c r="AF269" s="78">
        <f t="shared" ca="1" si="216"/>
        <v>0.14883331741181291</v>
      </c>
      <c r="AG269" s="35"/>
      <c r="AH269" s="35"/>
      <c r="AR269" s="69">
        <f t="shared" si="205"/>
        <v>23</v>
      </c>
      <c r="AS269" s="70">
        <f t="shared" si="217"/>
        <v>266</v>
      </c>
      <c r="AT269" s="71">
        <f t="shared" ca="1" si="188"/>
        <v>0.1074498247007013</v>
      </c>
      <c r="AU269" s="72">
        <f t="shared" ca="1" si="206"/>
        <v>9.0370179501075842E-3</v>
      </c>
      <c r="AV269" s="73">
        <f t="shared" ca="1" si="207"/>
        <v>1.0090370179501076</v>
      </c>
      <c r="AW269" s="74">
        <f ca="1">PRODUCT(AV$4:AV269)</f>
        <v>9.1340624197437066</v>
      </c>
      <c r="BO269" s="70">
        <f t="shared" si="218"/>
        <v>266</v>
      </c>
      <c r="BP269" s="171">
        <f t="shared" ca="1" si="221"/>
        <v>0.114</v>
      </c>
      <c r="BQ269" s="172">
        <f t="shared" ca="1" si="208"/>
        <v>9.0370179501075842E-3</v>
      </c>
      <c r="BR269" s="172">
        <f t="shared" ca="1" si="220"/>
        <v>0.1094803116123286</v>
      </c>
    </row>
    <row r="270" spans="5:70">
      <c r="E270">
        <f t="shared" si="189"/>
        <v>267</v>
      </c>
      <c r="F270" s="64">
        <f t="shared" si="209"/>
        <v>77.166666666666174</v>
      </c>
      <c r="G270" s="55">
        <f t="shared" si="190"/>
        <v>0</v>
      </c>
      <c r="H270" s="78">
        <f t="shared" si="219"/>
        <v>1</v>
      </c>
      <c r="I270" s="79">
        <f t="shared" ca="1" si="198"/>
        <v>427041.53915510036</v>
      </c>
      <c r="J270" s="79">
        <f t="shared" ca="1" si="191"/>
        <v>3859.1820547862126</v>
      </c>
      <c r="K270" s="80">
        <f t="shared" ca="1" si="192"/>
        <v>-20</v>
      </c>
      <c r="L270" s="80">
        <f t="shared" ca="1" si="199"/>
        <v>-355.86794929591696</v>
      </c>
      <c r="M270" s="80">
        <f t="shared" ca="1" si="187"/>
        <v>0</v>
      </c>
      <c r="N270" s="80">
        <f t="shared" ca="1" si="200"/>
        <v>0</v>
      </c>
      <c r="O270" s="81">
        <f t="shared" ca="1" si="193"/>
        <v>-2943.1740356977334</v>
      </c>
      <c r="P270" s="79">
        <f t="shared" ca="1" si="194"/>
        <v>427581.67922489293</v>
      </c>
      <c r="Q270" s="35"/>
      <c r="R270">
        <f t="shared" ca="1" si="201"/>
        <v>387</v>
      </c>
      <c r="S270" s="78">
        <f t="shared" ca="1" si="210"/>
        <v>87.166666666665407</v>
      </c>
      <c r="T270" s="55">
        <f t="shared" ca="1" si="202"/>
        <v>1.6316258762122726E-2</v>
      </c>
      <c r="U270" s="78">
        <f t="shared" ca="1" si="203"/>
        <v>0.14640491449249662</v>
      </c>
      <c r="V270" s="79">
        <f t="shared" ca="1" si="211"/>
        <v>34271.292365426081</v>
      </c>
      <c r="W270" s="79">
        <f t="shared" ca="1" si="195"/>
        <v>309.71028427974051</v>
      </c>
      <c r="X270" s="80">
        <f t="shared" ca="1" si="212"/>
        <v>-2.9280982898499324</v>
      </c>
      <c r="Y270" s="80">
        <f t="shared" ca="1" si="213"/>
        <v>-14.279705152260869</v>
      </c>
      <c r="Z270" s="80">
        <f t="shared" ca="1" si="204"/>
        <v>0</v>
      </c>
      <c r="AA270" s="80">
        <f t="shared" ca="1" si="214"/>
        <v>0</v>
      </c>
      <c r="AB270" s="81">
        <f t="shared" ca="1" si="196"/>
        <v>-430.8951430328629</v>
      </c>
      <c r="AC270" s="79">
        <f t="shared" ca="1" si="197"/>
        <v>34132.899703230854</v>
      </c>
      <c r="AD270" s="35"/>
      <c r="AE270" s="55">
        <f t="shared" ca="1" si="215"/>
        <v>1.6316258762122726E-2</v>
      </c>
      <c r="AF270" s="78">
        <f t="shared" ca="1" si="216"/>
        <v>0.14640491449249662</v>
      </c>
      <c r="AG270" s="35"/>
      <c r="AH270" s="35"/>
      <c r="AR270" s="69">
        <f t="shared" si="205"/>
        <v>23</v>
      </c>
      <c r="AS270" s="70">
        <f t="shared" si="217"/>
        <v>267</v>
      </c>
      <c r="AT270" s="71">
        <f t="shared" ca="1" si="188"/>
        <v>0.10647879870614516</v>
      </c>
      <c r="AU270" s="72">
        <f t="shared" ca="1" si="206"/>
        <v>9.0370179501075842E-3</v>
      </c>
      <c r="AV270" s="73">
        <f t="shared" ca="1" si="207"/>
        <v>1.0090370179501076</v>
      </c>
      <c r="AW270" s="74">
        <f ca="1">PRODUCT(AV$4:AV270)</f>
        <v>9.2166071057883343</v>
      </c>
      <c r="BO270" s="70">
        <f t="shared" si="218"/>
        <v>267</v>
      </c>
      <c r="BP270" s="171">
        <f t="shared" ca="1" si="221"/>
        <v>0.114</v>
      </c>
      <c r="BQ270" s="172">
        <f t="shared" ca="1" si="208"/>
        <v>9.0370179501075842E-3</v>
      </c>
      <c r="BR270" s="172">
        <f t="shared" ca="1" si="220"/>
        <v>0.10849979699926324</v>
      </c>
    </row>
    <row r="271" spans="5:70">
      <c r="E271">
        <f t="shared" si="189"/>
        <v>268</v>
      </c>
      <c r="F271" s="64">
        <f t="shared" si="209"/>
        <v>77.249999999999503</v>
      </c>
      <c r="G271" s="55">
        <f t="shared" si="190"/>
        <v>0</v>
      </c>
      <c r="H271" s="78">
        <f t="shared" si="219"/>
        <v>1</v>
      </c>
      <c r="I271" s="79">
        <f t="shared" ca="1" si="198"/>
        <v>427581.67922489293</v>
      </c>
      <c r="J271" s="79">
        <f t="shared" ca="1" si="191"/>
        <v>3864.0633102925003</v>
      </c>
      <c r="K271" s="80">
        <f t="shared" ca="1" si="192"/>
        <v>-20</v>
      </c>
      <c r="L271" s="80">
        <f t="shared" ca="1" si="199"/>
        <v>-356.31806602074414</v>
      </c>
      <c r="M271" s="80">
        <f t="shared" ca="1" si="187"/>
        <v>0</v>
      </c>
      <c r="N271" s="80">
        <f t="shared" ca="1" si="200"/>
        <v>0</v>
      </c>
      <c r="O271" s="81">
        <f t="shared" ca="1" si="193"/>
        <v>-2943.1740356977334</v>
      </c>
      <c r="P271" s="79">
        <f t="shared" ca="1" si="194"/>
        <v>428126.25043346698</v>
      </c>
      <c r="Q271" s="35"/>
      <c r="R271">
        <f t="shared" ca="1" si="201"/>
        <v>388</v>
      </c>
      <c r="S271" s="78">
        <f t="shared" ca="1" si="210"/>
        <v>87.249999999998735</v>
      </c>
      <c r="T271" s="55">
        <f t="shared" ca="1" si="202"/>
        <v>1.6316258762122726E-2</v>
      </c>
      <c r="U271" s="78">
        <f t="shared" ca="1" si="203"/>
        <v>0.14401613402359059</v>
      </c>
      <c r="V271" s="79">
        <f t="shared" ca="1" si="211"/>
        <v>33575.978479371355</v>
      </c>
      <c r="W271" s="79">
        <f t="shared" ca="1" si="195"/>
        <v>303.42672021050487</v>
      </c>
      <c r="X271" s="80">
        <f t="shared" ca="1" si="212"/>
        <v>-2.8803226804718118</v>
      </c>
      <c r="Y271" s="80">
        <f t="shared" ca="1" si="213"/>
        <v>-13.9899910330714</v>
      </c>
      <c r="Z271" s="80">
        <f t="shared" ca="1" si="204"/>
        <v>0</v>
      </c>
      <c r="AA271" s="80">
        <f t="shared" ca="1" si="214"/>
        <v>0</v>
      </c>
      <c r="AB271" s="81">
        <f t="shared" ca="1" si="196"/>
        <v>-423.86454637979676</v>
      </c>
      <c r="AC271" s="79">
        <f t="shared" ca="1" si="197"/>
        <v>33438.670339488519</v>
      </c>
      <c r="AD271" s="35"/>
      <c r="AE271" s="55">
        <f t="shared" ca="1" si="215"/>
        <v>1.6316258762122726E-2</v>
      </c>
      <c r="AF271" s="78">
        <f t="shared" ca="1" si="216"/>
        <v>0.14401613402359059</v>
      </c>
      <c r="AG271" s="35"/>
      <c r="AH271" s="35"/>
      <c r="AR271" s="69">
        <f t="shared" si="205"/>
        <v>23</v>
      </c>
      <c r="AS271" s="70">
        <f t="shared" si="217"/>
        <v>268</v>
      </c>
      <c r="AT271" s="71">
        <f t="shared" ca="1" si="188"/>
        <v>0.10551654789093183</v>
      </c>
      <c r="AU271" s="72">
        <f t="shared" ca="1" si="206"/>
        <v>9.0370179501075842E-3</v>
      </c>
      <c r="AV271" s="73">
        <f t="shared" ca="1" si="207"/>
        <v>1.0090370179501076</v>
      </c>
      <c r="AW271" s="74">
        <f ca="1">PRODUCT(AV$4:AV271)</f>
        <v>9.2998977496424331</v>
      </c>
      <c r="BO271" s="70">
        <f t="shared" si="218"/>
        <v>268</v>
      </c>
      <c r="BP271" s="171">
        <f t="shared" ca="1" si="221"/>
        <v>0.114</v>
      </c>
      <c r="BQ271" s="172">
        <f t="shared" ca="1" si="208"/>
        <v>9.0370179501075842E-3</v>
      </c>
      <c r="BR271" s="172">
        <f t="shared" ca="1" si="220"/>
        <v>0.10752806395516014</v>
      </c>
    </row>
    <row r="272" spans="5:70">
      <c r="E272">
        <f t="shared" si="189"/>
        <v>269</v>
      </c>
      <c r="F272" s="64">
        <f t="shared" si="209"/>
        <v>77.333333333332831</v>
      </c>
      <c r="G272" s="55">
        <f t="shared" si="190"/>
        <v>0</v>
      </c>
      <c r="H272" s="78">
        <f t="shared" si="219"/>
        <v>1</v>
      </c>
      <c r="I272" s="79">
        <f t="shared" ca="1" si="198"/>
        <v>428126.25043346698</v>
      </c>
      <c r="J272" s="79">
        <f t="shared" ca="1" si="191"/>
        <v>3868.9846100794962</v>
      </c>
      <c r="K272" s="80">
        <f t="shared" ca="1" si="192"/>
        <v>-20</v>
      </c>
      <c r="L272" s="80">
        <f t="shared" ca="1" si="199"/>
        <v>-356.7718753612225</v>
      </c>
      <c r="M272" s="80">
        <f t="shared" ref="M272:M335" ca="1" si="222">IF(OR(I271+O271=0,K271=0),0,-IF(MOD(E272-1,12)=0,1,0)*I272*($C$17))</f>
        <v>0</v>
      </c>
      <c r="N272" s="80">
        <f t="shared" ca="1" si="200"/>
        <v>0</v>
      </c>
      <c r="O272" s="81">
        <f t="shared" ca="1" si="193"/>
        <v>-2943.1740356977334</v>
      </c>
      <c r="P272" s="79">
        <f t="shared" ca="1" si="194"/>
        <v>428675.28913248755</v>
      </c>
      <c r="Q272" s="35"/>
      <c r="R272">
        <f t="shared" ca="1" si="201"/>
        <v>389</v>
      </c>
      <c r="S272" s="78">
        <f t="shared" ca="1" si="210"/>
        <v>87.333333333332064</v>
      </c>
      <c r="T272" s="55">
        <f t="shared" ca="1" si="202"/>
        <v>1.6316258762122726E-2</v>
      </c>
      <c r="U272" s="78">
        <f t="shared" ca="1" si="203"/>
        <v>0.14166632951494115</v>
      </c>
      <c r="V272" s="79">
        <f t="shared" ca="1" si="211"/>
        <v>32893.076341568107</v>
      </c>
      <c r="W272" s="79">
        <f t="shared" ca="1" si="195"/>
        <v>297.2553213330101</v>
      </c>
      <c r="X272" s="80">
        <f t="shared" ca="1" si="212"/>
        <v>-2.8333265902988232</v>
      </c>
      <c r="Y272" s="80">
        <f t="shared" ca="1" si="213"/>
        <v>-13.705448475653379</v>
      </c>
      <c r="Z272" s="80">
        <f t="shared" ca="1" si="204"/>
        <v>0</v>
      </c>
      <c r="AA272" s="80">
        <f t="shared" ca="1" si="214"/>
        <v>0</v>
      </c>
      <c r="AB272" s="81">
        <f t="shared" ca="1" si="196"/>
        <v>-416.94866276097429</v>
      </c>
      <c r="AC272" s="79">
        <f t="shared" ca="1" si="197"/>
        <v>32756.844225074194</v>
      </c>
      <c r="AD272" s="35"/>
      <c r="AE272" s="55">
        <f t="shared" ca="1" si="215"/>
        <v>1.6316258762122726E-2</v>
      </c>
      <c r="AF272" s="78">
        <f t="shared" ca="1" si="216"/>
        <v>0.14166632951494115</v>
      </c>
      <c r="AG272" s="35"/>
      <c r="AH272" s="35"/>
      <c r="AR272" s="69">
        <f t="shared" si="205"/>
        <v>23</v>
      </c>
      <c r="AS272" s="70">
        <f t="shared" si="217"/>
        <v>269</v>
      </c>
      <c r="AT272" s="71">
        <f t="shared" ref="AT272:AT283" ca="1" si="223">(1-AU272)*AT271</f>
        <v>0.10456299295360809</v>
      </c>
      <c r="AU272" s="72">
        <f t="shared" ca="1" si="206"/>
        <v>9.0370179501075842E-3</v>
      </c>
      <c r="AV272" s="73">
        <f t="shared" ca="1" si="207"/>
        <v>1.0090370179501076</v>
      </c>
      <c r="AW272" s="74">
        <f ca="1">PRODUCT(AV$4:AV272)</f>
        <v>9.3839410925401161</v>
      </c>
      <c r="BO272" s="70">
        <f t="shared" si="218"/>
        <v>269</v>
      </c>
      <c r="BP272" s="171">
        <f t="shared" ca="1" si="221"/>
        <v>0.114</v>
      </c>
      <c r="BQ272" s="172">
        <f t="shared" ca="1" si="208"/>
        <v>9.0370179501075842E-3</v>
      </c>
      <c r="BR272" s="172">
        <f t="shared" ca="1" si="220"/>
        <v>0.10656503383157041</v>
      </c>
    </row>
    <row r="273" spans="5:70">
      <c r="E273">
        <f t="shared" si="189"/>
        <v>270</v>
      </c>
      <c r="F273" s="64">
        <f t="shared" si="209"/>
        <v>77.41666666666616</v>
      </c>
      <c r="G273" s="55">
        <f t="shared" si="190"/>
        <v>0</v>
      </c>
      <c r="H273" s="78">
        <f t="shared" si="219"/>
        <v>1</v>
      </c>
      <c r="I273" s="79">
        <f t="shared" ca="1" si="198"/>
        <v>428675.28913248755</v>
      </c>
      <c r="J273" s="79">
        <f t="shared" ca="1" si="191"/>
        <v>3873.9462826578488</v>
      </c>
      <c r="K273" s="80">
        <f t="shared" ca="1" si="192"/>
        <v>-20</v>
      </c>
      <c r="L273" s="80">
        <f t="shared" ca="1" si="199"/>
        <v>-357.22940761040633</v>
      </c>
      <c r="M273" s="80">
        <f t="shared" ca="1" si="222"/>
        <v>0</v>
      </c>
      <c r="N273" s="80">
        <f t="shared" ca="1" si="200"/>
        <v>0</v>
      </c>
      <c r="O273" s="81">
        <f t="shared" ca="1" si="193"/>
        <v>-2943.1740356977334</v>
      </c>
      <c r="P273" s="79">
        <f t="shared" ca="1" si="194"/>
        <v>429228.83197183727</v>
      </c>
      <c r="Q273" s="35"/>
      <c r="R273">
        <f t="shared" ca="1" si="201"/>
        <v>390</v>
      </c>
      <c r="S273" s="78">
        <f t="shared" ca="1" si="210"/>
        <v>87.416666666665392</v>
      </c>
      <c r="T273" s="55">
        <f t="shared" ca="1" si="202"/>
        <v>1.6316258762122726E-2</v>
      </c>
      <c r="U273" s="78">
        <f t="shared" ca="1" si="203"/>
        <v>0.13935486502469524</v>
      </c>
      <c r="V273" s="79">
        <f t="shared" ca="1" si="211"/>
        <v>32222.375078467339</v>
      </c>
      <c r="W273" s="79">
        <f t="shared" ca="1" si="195"/>
        <v>291.19418197920862</v>
      </c>
      <c r="X273" s="80">
        <f t="shared" ca="1" si="212"/>
        <v>-2.7870973004939046</v>
      </c>
      <c r="Y273" s="80">
        <f t="shared" ca="1" si="213"/>
        <v>-13.425989616028058</v>
      </c>
      <c r="Z273" s="80">
        <f t="shared" ca="1" si="204"/>
        <v>0</v>
      </c>
      <c r="AA273" s="80">
        <f t="shared" ca="1" si="214"/>
        <v>0</v>
      </c>
      <c r="AB273" s="81">
        <f t="shared" ca="1" si="196"/>
        <v>-410.14562048884522</v>
      </c>
      <c r="AC273" s="79">
        <f t="shared" ca="1" si="197"/>
        <v>32087.210553041179</v>
      </c>
      <c r="AD273" s="35"/>
      <c r="AE273" s="55">
        <f t="shared" ca="1" si="215"/>
        <v>1.6316258762122726E-2</v>
      </c>
      <c r="AF273" s="78">
        <f t="shared" ca="1" si="216"/>
        <v>0.13935486502469524</v>
      </c>
      <c r="AG273" s="35"/>
      <c r="AH273" s="35"/>
      <c r="AR273" s="69">
        <f t="shared" si="205"/>
        <v>23</v>
      </c>
      <c r="AS273" s="70">
        <f t="shared" si="217"/>
        <v>270</v>
      </c>
      <c r="AT273" s="71">
        <f t="shared" ca="1" si="223"/>
        <v>0.10361805530936936</v>
      </c>
      <c r="AU273" s="72">
        <f t="shared" ca="1" si="206"/>
        <v>9.0370179501075842E-3</v>
      </c>
      <c r="AV273" s="73">
        <f t="shared" ca="1" si="207"/>
        <v>1.0090370179501076</v>
      </c>
      <c r="AW273" s="74">
        <f ca="1">PRODUCT(AV$4:AV273)</f>
        <v>9.4687439366361534</v>
      </c>
      <c r="BO273" s="70">
        <f t="shared" si="218"/>
        <v>270</v>
      </c>
      <c r="BP273" s="171">
        <f t="shared" ca="1" si="221"/>
        <v>0.114</v>
      </c>
      <c r="BQ273" s="172">
        <f t="shared" ca="1" si="208"/>
        <v>9.0370179501075842E-3</v>
      </c>
      <c r="BR273" s="172">
        <f t="shared" ca="1" si="220"/>
        <v>0.1056106286844271</v>
      </c>
    </row>
    <row r="274" spans="5:70">
      <c r="E274">
        <f t="shared" si="189"/>
        <v>271</v>
      </c>
      <c r="F274" s="64">
        <f t="shared" si="209"/>
        <v>77.499999999999488</v>
      </c>
      <c r="G274" s="55">
        <f t="shared" si="190"/>
        <v>0</v>
      </c>
      <c r="H274" s="78">
        <f t="shared" si="219"/>
        <v>1</v>
      </c>
      <c r="I274" s="79">
        <f t="shared" ca="1" si="198"/>
        <v>429228.83197183727</v>
      </c>
      <c r="J274" s="79">
        <f t="shared" ca="1" si="191"/>
        <v>3878.9486592332055</v>
      </c>
      <c r="K274" s="80">
        <f t="shared" ca="1" si="192"/>
        <v>-20</v>
      </c>
      <c r="L274" s="80">
        <f t="shared" ca="1" si="199"/>
        <v>-357.6906933098644</v>
      </c>
      <c r="M274" s="80">
        <f t="shared" ca="1" si="222"/>
        <v>0</v>
      </c>
      <c r="N274" s="80">
        <f t="shared" ca="1" si="200"/>
        <v>0</v>
      </c>
      <c r="O274" s="81">
        <f t="shared" ca="1" si="193"/>
        <v>-2943.1740356977334</v>
      </c>
      <c r="P274" s="79">
        <f t="shared" ca="1" si="194"/>
        <v>429786.9159020629</v>
      </c>
      <c r="Q274" s="35"/>
      <c r="R274">
        <f t="shared" ca="1" si="201"/>
        <v>391</v>
      </c>
      <c r="S274" s="78">
        <f t="shared" ca="1" si="210"/>
        <v>87.499999999998721</v>
      </c>
      <c r="T274" s="55">
        <f t="shared" ca="1" si="202"/>
        <v>1.6316258762122726E-2</v>
      </c>
      <c r="U274" s="78">
        <f t="shared" ca="1" si="203"/>
        <v>0.13708111498719164</v>
      </c>
      <c r="V274" s="79">
        <f t="shared" ca="1" si="211"/>
        <v>31563.667322703044</v>
      </c>
      <c r="W274" s="79">
        <f t="shared" ca="1" si="195"/>
        <v>285.24142816649163</v>
      </c>
      <c r="X274" s="80">
        <f t="shared" ca="1" si="212"/>
        <v>-2.7416222997438329</v>
      </c>
      <c r="Y274" s="80">
        <f t="shared" ca="1" si="213"/>
        <v>-13.151528051126268</v>
      </c>
      <c r="Z274" s="80">
        <f t="shared" ca="1" si="204"/>
        <v>0</v>
      </c>
      <c r="AA274" s="80">
        <f t="shared" ca="1" si="214"/>
        <v>0</v>
      </c>
      <c r="AB274" s="81">
        <f t="shared" ca="1" si="196"/>
        <v>-403.45357841479785</v>
      </c>
      <c r="AC274" s="79">
        <f t="shared" ca="1" si="197"/>
        <v>31429.562022103866</v>
      </c>
      <c r="AD274" s="35"/>
      <c r="AE274" s="55">
        <f t="shared" ca="1" si="215"/>
        <v>1.6316258762122726E-2</v>
      </c>
      <c r="AF274" s="78">
        <f t="shared" ca="1" si="216"/>
        <v>0.13708111498719164</v>
      </c>
      <c r="AG274" s="35"/>
      <c r="AH274" s="35"/>
      <c r="AR274" s="69">
        <f t="shared" si="205"/>
        <v>23</v>
      </c>
      <c r="AS274" s="70">
        <f t="shared" si="217"/>
        <v>271</v>
      </c>
      <c r="AT274" s="71">
        <f t="shared" ca="1" si="223"/>
        <v>0.10268165708358336</v>
      </c>
      <c r="AU274" s="72">
        <f t="shared" ca="1" si="206"/>
        <v>9.0370179501075842E-3</v>
      </c>
      <c r="AV274" s="73">
        <f t="shared" ca="1" si="207"/>
        <v>1.0090370179501076</v>
      </c>
      <c r="AW274" s="74">
        <f ca="1">PRODUCT(AV$4:AV274)</f>
        <v>9.554313145556506</v>
      </c>
      <c r="BO274" s="70">
        <f t="shared" si="218"/>
        <v>271</v>
      </c>
      <c r="BP274" s="171">
        <f t="shared" ca="1" si="221"/>
        <v>0.114</v>
      </c>
      <c r="BQ274" s="172">
        <f t="shared" ca="1" si="208"/>
        <v>9.0370179501075842E-3</v>
      </c>
      <c r="BR274" s="172">
        <f t="shared" ca="1" si="220"/>
        <v>0.10466477126773666</v>
      </c>
    </row>
    <row r="275" spans="5:70">
      <c r="E275">
        <f t="shared" si="189"/>
        <v>272</v>
      </c>
      <c r="F275" s="64">
        <f t="shared" si="209"/>
        <v>77.583333333332817</v>
      </c>
      <c r="G275" s="55">
        <f t="shared" si="190"/>
        <v>0</v>
      </c>
      <c r="H275" s="78">
        <f t="shared" si="219"/>
        <v>1</v>
      </c>
      <c r="I275" s="79">
        <f t="shared" ca="1" si="198"/>
        <v>429786.9159020629</v>
      </c>
      <c r="J275" s="79">
        <f t="shared" ca="1" si="191"/>
        <v>3883.992073728321</v>
      </c>
      <c r="K275" s="80">
        <f t="shared" ca="1" si="192"/>
        <v>-20</v>
      </c>
      <c r="L275" s="80">
        <f t="shared" ca="1" si="199"/>
        <v>-358.15576325171912</v>
      </c>
      <c r="M275" s="80">
        <f t="shared" ca="1" si="222"/>
        <v>0</v>
      </c>
      <c r="N275" s="80">
        <f t="shared" ca="1" si="200"/>
        <v>0</v>
      </c>
      <c r="O275" s="81">
        <f t="shared" ca="1" si="193"/>
        <v>-2943.1740356977334</v>
      </c>
      <c r="P275" s="79">
        <f t="shared" ca="1" si="194"/>
        <v>430349.57817684178</v>
      </c>
      <c r="Q275" s="35"/>
      <c r="R275">
        <f t="shared" ca="1" si="201"/>
        <v>392</v>
      </c>
      <c r="S275" s="78">
        <f t="shared" ca="1" si="210"/>
        <v>87.58333333333205</v>
      </c>
      <c r="T275" s="55">
        <f t="shared" ca="1" si="202"/>
        <v>1.7882078716896954E-2</v>
      </c>
      <c r="U275" s="78">
        <f t="shared" ca="1" si="203"/>
        <v>0.13462981969839066</v>
      </c>
      <c r="V275" s="79">
        <f t="shared" ca="1" si="211"/>
        <v>30867.536119987009</v>
      </c>
      <c r="W275" s="79">
        <f t="shared" ca="1" si="195"/>
        <v>278.95047799191684</v>
      </c>
      <c r="X275" s="80">
        <f t="shared" ca="1" si="212"/>
        <v>-2.692596393967813</v>
      </c>
      <c r="Y275" s="80">
        <f t="shared" ca="1" si="213"/>
        <v>-12.861473383327921</v>
      </c>
      <c r="Z275" s="80">
        <f t="shared" ca="1" si="204"/>
        <v>0</v>
      </c>
      <c r="AA275" s="80">
        <f t="shared" ca="1" si="214"/>
        <v>0</v>
      </c>
      <c r="AB275" s="81">
        <f t="shared" ca="1" si="196"/>
        <v>-396.23898976697069</v>
      </c>
      <c r="AC275" s="79">
        <f t="shared" ca="1" si="197"/>
        <v>30734.693538434658</v>
      </c>
      <c r="AD275" s="35"/>
      <c r="AE275" s="55">
        <f t="shared" ca="1" si="215"/>
        <v>1.7882078716896954E-2</v>
      </c>
      <c r="AF275" s="78">
        <f t="shared" ca="1" si="216"/>
        <v>0.13462981969839066</v>
      </c>
      <c r="AG275" s="35"/>
      <c r="AH275" s="35"/>
      <c r="AR275" s="69">
        <f t="shared" si="205"/>
        <v>23</v>
      </c>
      <c r="AS275" s="70">
        <f t="shared" si="217"/>
        <v>272</v>
      </c>
      <c r="AT275" s="71">
        <f t="shared" ca="1" si="223"/>
        <v>0.10175372110537223</v>
      </c>
      <c r="AU275" s="72">
        <f t="shared" ca="1" si="206"/>
        <v>9.0370179501075842E-3</v>
      </c>
      <c r="AV275" s="73">
        <f t="shared" ca="1" si="207"/>
        <v>1.0090370179501076</v>
      </c>
      <c r="AW275" s="74">
        <f ca="1">PRODUCT(AV$4:AV275)</f>
        <v>9.6406556449538492</v>
      </c>
      <c r="BO275" s="70">
        <f t="shared" si="218"/>
        <v>272</v>
      </c>
      <c r="BP275" s="171">
        <f t="shared" ca="1" si="221"/>
        <v>0.114</v>
      </c>
      <c r="BQ275" s="172">
        <f t="shared" ca="1" si="208"/>
        <v>9.0370179501075842E-3</v>
      </c>
      <c r="BR275" s="172">
        <f t="shared" ca="1" si="220"/>
        <v>0.10372738502732698</v>
      </c>
    </row>
    <row r="276" spans="5:70">
      <c r="E276">
        <f t="shared" si="189"/>
        <v>273</v>
      </c>
      <c r="F276" s="64">
        <f t="shared" si="209"/>
        <v>77.666666666666146</v>
      </c>
      <c r="G276" s="55">
        <f t="shared" si="190"/>
        <v>0</v>
      </c>
      <c r="H276" s="78">
        <f t="shared" si="219"/>
        <v>1</v>
      </c>
      <c r="I276" s="79">
        <f t="shared" ca="1" si="198"/>
        <v>430349.57817684178</v>
      </c>
      <c r="J276" s="79">
        <f t="shared" ca="1" si="191"/>
        <v>3889.0768628053461</v>
      </c>
      <c r="K276" s="80">
        <f t="shared" ca="1" si="192"/>
        <v>-20</v>
      </c>
      <c r="L276" s="80">
        <f t="shared" ca="1" si="199"/>
        <v>-358.62464848070152</v>
      </c>
      <c r="M276" s="80">
        <f t="shared" ca="1" si="222"/>
        <v>0</v>
      </c>
      <c r="N276" s="80">
        <f t="shared" ca="1" si="200"/>
        <v>0</v>
      </c>
      <c r="O276" s="81">
        <f t="shared" ca="1" si="193"/>
        <v>-2943.1740356977334</v>
      </c>
      <c r="P276" s="79">
        <f t="shared" ca="1" si="194"/>
        <v>430916.85635546874</v>
      </c>
      <c r="Q276" s="35"/>
      <c r="R276">
        <f t="shared" ca="1" si="201"/>
        <v>393</v>
      </c>
      <c r="S276" s="78">
        <f t="shared" ca="1" si="210"/>
        <v>87.666666666665378</v>
      </c>
      <c r="T276" s="55">
        <f t="shared" ca="1" si="202"/>
        <v>1.7882078716896954E-2</v>
      </c>
      <c r="U276" s="78">
        <f t="shared" ca="1" si="203"/>
        <v>0.1322223586649024</v>
      </c>
      <c r="V276" s="79">
        <f t="shared" ca="1" si="211"/>
        <v>30185.093329240666</v>
      </c>
      <c r="W276" s="79">
        <f t="shared" ca="1" si="195"/>
        <v>272.78323024202058</v>
      </c>
      <c r="X276" s="80">
        <f t="shared" ca="1" si="212"/>
        <v>-2.6444471732980479</v>
      </c>
      <c r="Y276" s="80">
        <f t="shared" ca="1" si="213"/>
        <v>-12.577122220516944</v>
      </c>
      <c r="Z276" s="80">
        <f t="shared" ca="1" si="204"/>
        <v>0</v>
      </c>
      <c r="AA276" s="80">
        <f t="shared" ca="1" si="214"/>
        <v>0</v>
      </c>
      <c r="AB276" s="81">
        <f t="shared" ca="1" si="196"/>
        <v>-389.15341296125393</v>
      </c>
      <c r="AC276" s="79">
        <f t="shared" ca="1" si="197"/>
        <v>30053.501577127616</v>
      </c>
      <c r="AD276" s="35"/>
      <c r="AE276" s="55">
        <f t="shared" ca="1" si="215"/>
        <v>1.7882078716896954E-2</v>
      </c>
      <c r="AF276" s="78">
        <f t="shared" ca="1" si="216"/>
        <v>0.1322223586649024</v>
      </c>
      <c r="AG276" s="35"/>
      <c r="AH276" s="35"/>
      <c r="AR276" s="69">
        <f t="shared" si="205"/>
        <v>23</v>
      </c>
      <c r="AS276" s="70">
        <f t="shared" si="217"/>
        <v>273</v>
      </c>
      <c r="AT276" s="71">
        <f t="shared" ca="1" si="223"/>
        <v>0.10083417090125274</v>
      </c>
      <c r="AU276" s="72">
        <f t="shared" ca="1" si="206"/>
        <v>9.0370179501075842E-3</v>
      </c>
      <c r="AV276" s="73">
        <f t="shared" ca="1" si="207"/>
        <v>1.0090370179501076</v>
      </c>
      <c r="AW276" s="74">
        <f ca="1">PRODUCT(AV$4:AV276)</f>
        <v>9.7277784230681039</v>
      </c>
      <c r="BO276" s="70">
        <f t="shared" si="218"/>
        <v>273</v>
      </c>
      <c r="BP276" s="171">
        <f t="shared" ca="1" si="221"/>
        <v>0.114</v>
      </c>
      <c r="BQ276" s="172">
        <f t="shared" ca="1" si="208"/>
        <v>9.0370179501075842E-3</v>
      </c>
      <c r="BR276" s="172">
        <f t="shared" ca="1" si="220"/>
        <v>0.10279839409465139</v>
      </c>
    </row>
    <row r="277" spans="5:70">
      <c r="E277">
        <f t="shared" si="189"/>
        <v>274</v>
      </c>
      <c r="F277" s="64">
        <f t="shared" si="209"/>
        <v>77.749999999999474</v>
      </c>
      <c r="G277" s="55">
        <f t="shared" si="190"/>
        <v>0</v>
      </c>
      <c r="H277" s="78">
        <f t="shared" si="219"/>
        <v>1</v>
      </c>
      <c r="I277" s="79">
        <f t="shared" ca="1" si="198"/>
        <v>430916.85635546874</v>
      </c>
      <c r="J277" s="79">
        <f t="shared" ca="1" si="191"/>
        <v>3894.2033658883024</v>
      </c>
      <c r="K277" s="80">
        <f t="shared" ca="1" si="192"/>
        <v>-20</v>
      </c>
      <c r="L277" s="80">
        <f t="shared" ca="1" si="199"/>
        <v>-359.097380296224</v>
      </c>
      <c r="M277" s="80">
        <f t="shared" ca="1" si="222"/>
        <v>0</v>
      </c>
      <c r="N277" s="80">
        <f t="shared" ca="1" si="200"/>
        <v>0</v>
      </c>
      <c r="O277" s="81">
        <f t="shared" ca="1" si="193"/>
        <v>-2943.1740356977334</v>
      </c>
      <c r="P277" s="79">
        <f t="shared" ca="1" si="194"/>
        <v>431488.78830536315</v>
      </c>
      <c r="Q277" s="35"/>
      <c r="R277">
        <f t="shared" ca="1" si="201"/>
        <v>394</v>
      </c>
      <c r="S277" s="78">
        <f t="shared" ca="1" si="210"/>
        <v>87.749999999998707</v>
      </c>
      <c r="T277" s="55">
        <f t="shared" ca="1" si="202"/>
        <v>1.7882078716896954E-2</v>
      </c>
      <c r="U277" s="78">
        <f t="shared" ca="1" si="203"/>
        <v>0.12985794803912282</v>
      </c>
      <c r="V277" s="79">
        <f t="shared" ca="1" si="211"/>
        <v>29516.082496207033</v>
      </c>
      <c r="W277" s="79">
        <f t="shared" ca="1" si="195"/>
        <v>266.73736733507923</v>
      </c>
      <c r="X277" s="80">
        <f t="shared" ca="1" si="212"/>
        <v>-2.5971589607824566</v>
      </c>
      <c r="Y277" s="80">
        <f t="shared" ca="1" si="213"/>
        <v>-12.298367706752931</v>
      </c>
      <c r="Z277" s="80">
        <f t="shared" ca="1" si="204"/>
        <v>0</v>
      </c>
      <c r="AA277" s="80">
        <f t="shared" ca="1" si="214"/>
        <v>0</v>
      </c>
      <c r="AB277" s="81">
        <f t="shared" ca="1" si="196"/>
        <v>-382.19454099773162</v>
      </c>
      <c r="AC277" s="79">
        <f t="shared" ca="1" si="197"/>
        <v>29385.729795876843</v>
      </c>
      <c r="AD277" s="35"/>
      <c r="AE277" s="55">
        <f t="shared" ca="1" si="215"/>
        <v>1.7882078716896954E-2</v>
      </c>
      <c r="AF277" s="78">
        <f t="shared" ca="1" si="216"/>
        <v>0.12985794803912282</v>
      </c>
      <c r="AG277" s="35"/>
      <c r="AH277" s="35"/>
      <c r="AR277" s="69">
        <f t="shared" si="205"/>
        <v>23</v>
      </c>
      <c r="AS277" s="70">
        <f t="shared" si="217"/>
        <v>274</v>
      </c>
      <c r="AT277" s="71">
        <f t="shared" ca="1" si="223"/>
        <v>9.99229306888339E-2</v>
      </c>
      <c r="AU277" s="72">
        <f t="shared" ca="1" si="206"/>
        <v>9.0370179501075842E-3</v>
      </c>
      <c r="AV277" s="73">
        <f t="shared" ca="1" si="207"/>
        <v>1.0090370179501076</v>
      </c>
      <c r="AW277" s="74">
        <f ca="1">PRODUCT(AV$4:AV277)</f>
        <v>9.8156885312920394</v>
      </c>
      <c r="BO277" s="70">
        <f t="shared" si="218"/>
        <v>274</v>
      </c>
      <c r="BP277" s="171">
        <f t="shared" ca="1" si="221"/>
        <v>0.114</v>
      </c>
      <c r="BQ277" s="172">
        <f t="shared" ca="1" si="208"/>
        <v>9.0370179501075842E-3</v>
      </c>
      <c r="BR277" s="172">
        <f t="shared" ca="1" si="220"/>
        <v>0.10187772328064808</v>
      </c>
    </row>
    <row r="278" spans="5:70">
      <c r="E278">
        <f t="shared" si="189"/>
        <v>275</v>
      </c>
      <c r="F278" s="64">
        <f t="shared" si="209"/>
        <v>77.833333333332803</v>
      </c>
      <c r="G278" s="55">
        <f t="shared" si="190"/>
        <v>0</v>
      </c>
      <c r="H278" s="78">
        <f t="shared" si="219"/>
        <v>1</v>
      </c>
      <c r="I278" s="79">
        <f t="shared" ca="1" si="198"/>
        <v>431488.78830536315</v>
      </c>
      <c r="J278" s="79">
        <f t="shared" ca="1" si="191"/>
        <v>3899.3719251857383</v>
      </c>
      <c r="K278" s="80">
        <f t="shared" ca="1" si="192"/>
        <v>-20</v>
      </c>
      <c r="L278" s="80">
        <f t="shared" ca="1" si="199"/>
        <v>-359.57399025446932</v>
      </c>
      <c r="M278" s="80">
        <f t="shared" ca="1" si="222"/>
        <v>0</v>
      </c>
      <c r="N278" s="80">
        <f t="shared" ca="1" si="200"/>
        <v>0</v>
      </c>
      <c r="O278" s="81">
        <f t="shared" ca="1" si="193"/>
        <v>-2943.1740356977334</v>
      </c>
      <c r="P278" s="79">
        <f t="shared" ca="1" si="194"/>
        <v>432065.41220459668</v>
      </c>
      <c r="Q278" s="35"/>
      <c r="R278">
        <f t="shared" ca="1" si="201"/>
        <v>395</v>
      </c>
      <c r="S278" s="78">
        <f t="shared" ca="1" si="210"/>
        <v>87.833333333332035</v>
      </c>
      <c r="T278" s="55">
        <f t="shared" ca="1" si="202"/>
        <v>1.7882078716896954E-2</v>
      </c>
      <c r="U278" s="78">
        <f t="shared" ca="1" si="203"/>
        <v>0.1275358179902725</v>
      </c>
      <c r="V278" s="79">
        <f t="shared" ca="1" si="211"/>
        <v>28860.251862513509</v>
      </c>
      <c r="W278" s="79">
        <f t="shared" ca="1" si="195"/>
        <v>260.81061412616043</v>
      </c>
      <c r="X278" s="80">
        <f t="shared" ca="1" si="212"/>
        <v>-2.5507163598054499</v>
      </c>
      <c r="Y278" s="80">
        <f t="shared" ca="1" si="213"/>
        <v>-12.025104942713963</v>
      </c>
      <c r="Z278" s="80">
        <f t="shared" ca="1" si="204"/>
        <v>0</v>
      </c>
      <c r="AA278" s="80">
        <f t="shared" ca="1" si="214"/>
        <v>0</v>
      </c>
      <c r="AB278" s="81">
        <f t="shared" ca="1" si="196"/>
        <v>-375.36010813044192</v>
      </c>
      <c r="AC278" s="79">
        <f t="shared" ca="1" si="197"/>
        <v>28731.12654720671</v>
      </c>
      <c r="AD278" s="35"/>
      <c r="AE278" s="55">
        <f t="shared" ca="1" si="215"/>
        <v>1.7882078716896954E-2</v>
      </c>
      <c r="AF278" s="78">
        <f t="shared" ca="1" si="216"/>
        <v>0.1275358179902725</v>
      </c>
      <c r="AG278" s="35"/>
      <c r="AH278" s="35"/>
      <c r="AR278" s="69">
        <f t="shared" si="205"/>
        <v>23</v>
      </c>
      <c r="AS278" s="70">
        <f t="shared" si="217"/>
        <v>275</v>
      </c>
      <c r="AT278" s="71">
        <f t="shared" ca="1" si="223"/>
        <v>9.9019925370571554E-2</v>
      </c>
      <c r="AU278" s="72">
        <f t="shared" ca="1" si="206"/>
        <v>9.0370179501075842E-3</v>
      </c>
      <c r="AV278" s="73">
        <f t="shared" ca="1" si="207"/>
        <v>1.0090370179501076</v>
      </c>
      <c r="AW278" s="74">
        <f ca="1">PRODUCT(AV$4:AV278)</f>
        <v>9.9043930847419901</v>
      </c>
      <c r="BO278" s="70">
        <f t="shared" si="218"/>
        <v>275</v>
      </c>
      <c r="BP278" s="171">
        <f t="shared" ca="1" si="221"/>
        <v>0.114</v>
      </c>
      <c r="BQ278" s="172">
        <f t="shared" ca="1" si="208"/>
        <v>9.0370179501075842E-3</v>
      </c>
      <c r="BR278" s="172">
        <f t="shared" ca="1" si="220"/>
        <v>0.10096529806965465</v>
      </c>
    </row>
    <row r="279" spans="5:70">
      <c r="E279">
        <f t="shared" si="189"/>
        <v>276</v>
      </c>
      <c r="F279" s="64">
        <f t="shared" si="209"/>
        <v>77.916666666666131</v>
      </c>
      <c r="G279" s="55">
        <f t="shared" si="190"/>
        <v>0</v>
      </c>
      <c r="H279" s="78">
        <f t="shared" si="219"/>
        <v>1</v>
      </c>
      <c r="I279" s="79">
        <f t="shared" ca="1" si="198"/>
        <v>432065.41220459668</v>
      </c>
      <c r="J279" s="79">
        <f t="shared" ca="1" si="191"/>
        <v>3904.5828857135725</v>
      </c>
      <c r="K279" s="80">
        <f t="shared" ca="1" si="192"/>
        <v>-20</v>
      </c>
      <c r="L279" s="80">
        <f t="shared" ca="1" si="199"/>
        <v>-360.05451017049728</v>
      </c>
      <c r="M279" s="80">
        <f t="shared" ca="1" si="222"/>
        <v>0</v>
      </c>
      <c r="N279" s="80">
        <f t="shared" ca="1" si="200"/>
        <v>0</v>
      </c>
      <c r="O279" s="81">
        <f t="shared" ca="1" si="193"/>
        <v>-2943.1740356977334</v>
      </c>
      <c r="P279" s="79">
        <f t="shared" ca="1" si="194"/>
        <v>432646.76654444204</v>
      </c>
      <c r="Q279" s="35"/>
      <c r="R279">
        <f t="shared" ca="1" si="201"/>
        <v>396</v>
      </c>
      <c r="S279" s="78">
        <f t="shared" ca="1" si="210"/>
        <v>87.916666666665364</v>
      </c>
      <c r="T279" s="55">
        <f t="shared" ca="1" si="202"/>
        <v>1.7882078716896954E-2</v>
      </c>
      <c r="U279" s="78">
        <f t="shared" ca="1" si="203"/>
        <v>0.1252552124537466</v>
      </c>
      <c r="V279" s="79">
        <f t="shared" ca="1" si="211"/>
        <v>28217.354280664433</v>
      </c>
      <c r="W279" s="79">
        <f t="shared" ca="1" si="195"/>
        <v>255.00073713890956</v>
      </c>
      <c r="X279" s="80">
        <f t="shared" ca="1" si="212"/>
        <v>-2.505104249074932</v>
      </c>
      <c r="Y279" s="80">
        <f t="shared" ca="1" si="213"/>
        <v>-11.757230950276847</v>
      </c>
      <c r="Z279" s="80">
        <f t="shared" ca="1" si="204"/>
        <v>0</v>
      </c>
      <c r="AA279" s="80">
        <f t="shared" ca="1" si="214"/>
        <v>0</v>
      </c>
      <c r="AB279" s="81">
        <f t="shared" ca="1" si="196"/>
        <v>-368.64788912967038</v>
      </c>
      <c r="AC279" s="79">
        <f t="shared" ca="1" si="197"/>
        <v>28089.444793474322</v>
      </c>
      <c r="AD279" s="35"/>
      <c r="AE279" s="55">
        <f t="shared" ca="1" si="215"/>
        <v>1.7882078716896954E-2</v>
      </c>
      <c r="AF279" s="78">
        <f t="shared" ca="1" si="216"/>
        <v>0.1252552124537466</v>
      </c>
      <c r="AG279" s="35"/>
      <c r="AH279" s="35"/>
      <c r="AR279" s="69">
        <f t="shared" si="205"/>
        <v>23</v>
      </c>
      <c r="AS279" s="70">
        <f t="shared" si="217"/>
        <v>276</v>
      </c>
      <c r="AT279" s="71">
        <f t="shared" ca="1" si="223"/>
        <v>9.8125080527579386E-2</v>
      </c>
      <c r="AU279" s="72">
        <f t="shared" ca="1" si="206"/>
        <v>9.0370179501075842E-3</v>
      </c>
      <c r="AV279" s="73">
        <f t="shared" ca="1" si="207"/>
        <v>1.0090370179501076</v>
      </c>
      <c r="AW279" s="74">
        <f ca="1">PRODUCT(AV$4:AV279)</f>
        <v>9.9938992628337253</v>
      </c>
      <c r="BO279" s="70">
        <f t="shared" si="218"/>
        <v>276</v>
      </c>
      <c r="BP279" s="171">
        <f t="shared" ca="1" si="221"/>
        <v>0.114</v>
      </c>
      <c r="BQ279" s="172">
        <f t="shared" ca="1" si="208"/>
        <v>9.0370179501075842E-3</v>
      </c>
      <c r="BR279" s="172">
        <f t="shared" ca="1" si="220"/>
        <v>0.10006104461337705</v>
      </c>
    </row>
    <row r="280" spans="5:70">
      <c r="E280">
        <f t="shared" si="189"/>
        <v>277</v>
      </c>
      <c r="F280" s="64">
        <f t="shared" si="209"/>
        <v>77.99999999999946</v>
      </c>
      <c r="G280" s="55">
        <f t="shared" si="190"/>
        <v>0</v>
      </c>
      <c r="H280" s="78">
        <f t="shared" si="219"/>
        <v>1</v>
      </c>
      <c r="I280" s="79">
        <f t="shared" ca="1" si="198"/>
        <v>432646.76654444204</v>
      </c>
      <c r="J280" s="79">
        <f t="shared" ca="1" si="191"/>
        <v>3909.8365953181283</v>
      </c>
      <c r="K280" s="80">
        <f t="shared" ca="1" si="192"/>
        <v>-20</v>
      </c>
      <c r="L280" s="80">
        <f t="shared" ca="1" si="199"/>
        <v>-360.53897212036838</v>
      </c>
      <c r="M280" s="80">
        <f t="shared" ca="1" si="222"/>
        <v>-3244.8507490833153</v>
      </c>
      <c r="N280" s="80">
        <f t="shared" ca="1" si="200"/>
        <v>0</v>
      </c>
      <c r="O280" s="81">
        <f t="shared" ca="1" si="193"/>
        <v>-2943.1740356977334</v>
      </c>
      <c r="P280" s="79">
        <f t="shared" ca="1" si="194"/>
        <v>429988.03938285873</v>
      </c>
      <c r="Q280" s="35"/>
      <c r="R280">
        <f t="shared" ca="1" si="201"/>
        <v>397</v>
      </c>
      <c r="S280" s="78">
        <f t="shared" ca="1" si="210"/>
        <v>87.999999999998693</v>
      </c>
      <c r="T280" s="55">
        <f t="shared" ca="1" si="202"/>
        <v>1.7882078716896954E-2</v>
      </c>
      <c r="U280" s="78">
        <f t="shared" ca="1" si="203"/>
        <v>0.12301538888494705</v>
      </c>
      <c r="V280" s="79">
        <f t="shared" ca="1" si="211"/>
        <v>27587.147130563484</v>
      </c>
      <c r="W280" s="79">
        <f t="shared" ca="1" si="195"/>
        <v>249.30554381116113</v>
      </c>
      <c r="X280" s="80">
        <f t="shared" ca="1" si="212"/>
        <v>-2.460307777698941</v>
      </c>
      <c r="Y280" s="80">
        <f t="shared" ca="1" si="213"/>
        <v>-11.494644637734785</v>
      </c>
      <c r="Z280" s="80">
        <f t="shared" ca="1" si="204"/>
        <v>-206.90360347922612</v>
      </c>
      <c r="AA280" s="80">
        <f t="shared" ca="1" si="214"/>
        <v>0</v>
      </c>
      <c r="AB280" s="81">
        <f t="shared" ca="1" si="196"/>
        <v>-362.05569855743573</v>
      </c>
      <c r="AC280" s="79">
        <f t="shared" ca="1" si="197"/>
        <v>27253.538419922548</v>
      </c>
      <c r="AD280" s="35"/>
      <c r="AE280" s="55">
        <f t="shared" ca="1" si="215"/>
        <v>1.7882078716896954E-2</v>
      </c>
      <c r="AF280" s="78">
        <f t="shared" ca="1" si="216"/>
        <v>0.12301538888494705</v>
      </c>
      <c r="AG280" s="35"/>
      <c r="AH280" s="35"/>
      <c r="AR280" s="69">
        <f t="shared" si="205"/>
        <v>24</v>
      </c>
      <c r="AS280" s="70">
        <f t="shared" si="217"/>
        <v>277</v>
      </c>
      <c r="AT280" s="71">
        <f t="shared" ca="1" si="223"/>
        <v>9.7238322413495892E-2</v>
      </c>
      <c r="AU280" s="72">
        <f t="shared" ca="1" si="206"/>
        <v>9.0370179501075842E-3</v>
      </c>
      <c r="AV280" s="73">
        <f t="shared" ca="1" si="207"/>
        <v>1.0090370179501076</v>
      </c>
      <c r="AW280" s="74">
        <f ca="1">PRODUCT(AV$4:AV280)</f>
        <v>10.084214309863521</v>
      </c>
      <c r="BO280" s="70">
        <f t="shared" si="218"/>
        <v>277</v>
      </c>
      <c r="BP280" s="171">
        <f t="shared" ca="1" si="221"/>
        <v>0.114</v>
      </c>
      <c r="BQ280" s="172">
        <f t="shared" ca="1" si="208"/>
        <v>9.0370179501075842E-3</v>
      </c>
      <c r="BR280" s="172">
        <f t="shared" ca="1" si="220"/>
        <v>9.9164889724912567E-2</v>
      </c>
    </row>
    <row r="281" spans="5:70">
      <c r="E281">
        <f t="shared" si="189"/>
        <v>278</v>
      </c>
      <c r="F281" s="64">
        <f t="shared" si="209"/>
        <v>78.083333333332789</v>
      </c>
      <c r="G281" s="55">
        <f t="shared" si="190"/>
        <v>0</v>
      </c>
      <c r="H281" s="78">
        <f t="shared" si="219"/>
        <v>1</v>
      </c>
      <c r="I281" s="79">
        <f t="shared" ca="1" si="198"/>
        <v>429988.03938285873</v>
      </c>
      <c r="J281" s="79">
        <f t="shared" ca="1" si="191"/>
        <v>3885.8096302344611</v>
      </c>
      <c r="K281" s="80">
        <f t="shared" ca="1" si="192"/>
        <v>-20</v>
      </c>
      <c r="L281" s="80">
        <f t="shared" ca="1" si="199"/>
        <v>-358.32336615238228</v>
      </c>
      <c r="M281" s="80">
        <f t="shared" ca="1" si="222"/>
        <v>0</v>
      </c>
      <c r="N281" s="80">
        <f t="shared" ca="1" si="200"/>
        <v>0</v>
      </c>
      <c r="O281" s="81">
        <f t="shared" ca="1" si="193"/>
        <v>-2943.1740356977334</v>
      </c>
      <c r="P281" s="79">
        <f t="shared" ca="1" si="194"/>
        <v>430552.3516112431</v>
      </c>
      <c r="Q281" s="35"/>
      <c r="R281">
        <f t="shared" ca="1" si="201"/>
        <v>398</v>
      </c>
      <c r="S281" s="78">
        <f t="shared" ca="1" si="210"/>
        <v>88.083333333332021</v>
      </c>
      <c r="T281" s="55">
        <f t="shared" ca="1" si="202"/>
        <v>1.7882078716896954E-2</v>
      </c>
      <c r="U281" s="78">
        <f t="shared" ca="1" si="203"/>
        <v>0.12081561801751674</v>
      </c>
      <c r="V281" s="79">
        <f t="shared" ca="1" si="211"/>
        <v>26766.188500583517</v>
      </c>
      <c r="W281" s="79">
        <f t="shared" ca="1" si="195"/>
        <v>241.88652593573644</v>
      </c>
      <c r="X281" s="80">
        <f t="shared" ca="1" si="212"/>
        <v>-2.4163123603503349</v>
      </c>
      <c r="Y281" s="80">
        <f t="shared" ca="1" si="213"/>
        <v>-11.152578541909799</v>
      </c>
      <c r="Z281" s="80">
        <f t="shared" ca="1" si="204"/>
        <v>0</v>
      </c>
      <c r="AA281" s="80">
        <f t="shared" ca="1" si="214"/>
        <v>0</v>
      </c>
      <c r="AB281" s="81">
        <f t="shared" ca="1" si="196"/>
        <v>-355.58139005593051</v>
      </c>
      <c r="AC281" s="79">
        <f t="shared" ca="1" si="197"/>
        <v>26638.924745561064</v>
      </c>
      <c r="AD281" s="35"/>
      <c r="AE281" s="55">
        <f t="shared" ca="1" si="215"/>
        <v>1.7882078716896954E-2</v>
      </c>
      <c r="AF281" s="78">
        <f t="shared" ca="1" si="216"/>
        <v>0.12081561801751674</v>
      </c>
      <c r="AG281" s="35"/>
      <c r="AH281" s="35"/>
      <c r="AR281" s="69">
        <f t="shared" si="205"/>
        <v>24</v>
      </c>
      <c r="AS281" s="70">
        <f t="shared" si="217"/>
        <v>278</v>
      </c>
      <c r="AT281" s="71">
        <f t="shared" ca="1" si="223"/>
        <v>9.6359577948406785E-2</v>
      </c>
      <c r="AU281" s="72">
        <f t="shared" ca="1" si="206"/>
        <v>9.0370179501075842E-3</v>
      </c>
      <c r="AV281" s="73">
        <f t="shared" ca="1" si="207"/>
        <v>1.0090370179501076</v>
      </c>
      <c r="AW281" s="74">
        <f ca="1">PRODUCT(AV$4:AV281)</f>
        <v>10.17534553559449</v>
      </c>
      <c r="BO281" s="70">
        <f t="shared" si="218"/>
        <v>278</v>
      </c>
      <c r="BP281" s="171">
        <f t="shared" ca="1" si="221"/>
        <v>0.114</v>
      </c>
      <c r="BQ281" s="172">
        <f t="shared" ca="1" si="208"/>
        <v>9.0370179501075842E-3</v>
      </c>
      <c r="BR281" s="172">
        <f t="shared" ca="1" si="220"/>
        <v>9.8276760872826399E-2</v>
      </c>
    </row>
    <row r="282" spans="5:70">
      <c r="E282">
        <f t="shared" si="189"/>
        <v>279</v>
      </c>
      <c r="F282" s="64">
        <f t="shared" si="209"/>
        <v>78.166666666666117</v>
      </c>
      <c r="G282" s="55">
        <f t="shared" si="190"/>
        <v>0</v>
      </c>
      <c r="H282" s="78">
        <f t="shared" si="219"/>
        <v>1</v>
      </c>
      <c r="I282" s="79">
        <f t="shared" ca="1" si="198"/>
        <v>430552.3516112431</v>
      </c>
      <c r="J282" s="79">
        <f t="shared" ca="1" si="191"/>
        <v>3890.9093299718361</v>
      </c>
      <c r="K282" s="80">
        <f t="shared" ca="1" si="192"/>
        <v>-20</v>
      </c>
      <c r="L282" s="80">
        <f t="shared" ca="1" si="199"/>
        <v>-358.79362634270262</v>
      </c>
      <c r="M282" s="80">
        <f t="shared" ca="1" si="222"/>
        <v>0</v>
      </c>
      <c r="N282" s="80">
        <f t="shared" ca="1" si="200"/>
        <v>0</v>
      </c>
      <c r="O282" s="81">
        <f t="shared" ca="1" si="193"/>
        <v>-2943.1740356977334</v>
      </c>
      <c r="P282" s="79">
        <f t="shared" ca="1" si="194"/>
        <v>431121.29327917448</v>
      </c>
      <c r="Q282" s="35"/>
      <c r="R282">
        <f t="shared" ca="1" si="201"/>
        <v>399</v>
      </c>
      <c r="S282" s="78">
        <f t="shared" ca="1" si="210"/>
        <v>88.16666666666535</v>
      </c>
      <c r="T282" s="55">
        <f t="shared" ca="1" si="202"/>
        <v>1.7882078716896954E-2</v>
      </c>
      <c r="U282" s="78">
        <f t="shared" ca="1" si="203"/>
        <v>0.11865518362589694</v>
      </c>
      <c r="V282" s="79">
        <f t="shared" ca="1" si="211"/>
        <v>26162.565396327445</v>
      </c>
      <c r="W282" s="79">
        <f t="shared" ca="1" si="195"/>
        <v>236.43157310747466</v>
      </c>
      <c r="X282" s="80">
        <f t="shared" ca="1" si="212"/>
        <v>-2.3731036725179386</v>
      </c>
      <c r="Y282" s="80">
        <f t="shared" ca="1" si="213"/>
        <v>-10.901068915136436</v>
      </c>
      <c r="Z282" s="80">
        <f t="shared" ca="1" si="204"/>
        <v>0</v>
      </c>
      <c r="AA282" s="80">
        <f t="shared" ca="1" si="214"/>
        <v>0</v>
      </c>
      <c r="AB282" s="81">
        <f t="shared" ca="1" si="196"/>
        <v>-349.22285564868668</v>
      </c>
      <c r="AC282" s="79">
        <f t="shared" ca="1" si="197"/>
        <v>26036.499941198577</v>
      </c>
      <c r="AD282" s="35"/>
      <c r="AE282" s="55">
        <f t="shared" ca="1" si="215"/>
        <v>1.7882078716896954E-2</v>
      </c>
      <c r="AF282" s="78">
        <f t="shared" ca="1" si="216"/>
        <v>0.11865518362589694</v>
      </c>
      <c r="AG282" s="35"/>
      <c r="AH282" s="35"/>
      <c r="AR282" s="69">
        <f t="shared" si="205"/>
        <v>24</v>
      </c>
      <c r="AS282" s="70">
        <f t="shared" si="217"/>
        <v>279</v>
      </c>
      <c r="AT282" s="71">
        <f t="shared" ca="1" si="223"/>
        <v>9.5488774712822244E-2</v>
      </c>
      <c r="AU282" s="72">
        <f t="shared" ca="1" si="206"/>
        <v>9.0370179501075842E-3</v>
      </c>
      <c r="AV282" s="73">
        <f t="shared" ca="1" si="207"/>
        <v>1.0090370179501076</v>
      </c>
      <c r="AW282" s="74">
        <f ca="1">PRODUCT(AV$4:AV282)</f>
        <v>10.267300315848205</v>
      </c>
      <c r="BO282" s="70">
        <f t="shared" si="218"/>
        <v>279</v>
      </c>
      <c r="BP282" s="171">
        <f t="shared" ca="1" si="221"/>
        <v>0.114</v>
      </c>
      <c r="BQ282" s="172">
        <f t="shared" ca="1" si="208"/>
        <v>9.0370179501075842E-3</v>
      </c>
      <c r="BR282" s="172">
        <f t="shared" ca="1" si="220"/>
        <v>9.7396586175281186E-2</v>
      </c>
    </row>
    <row r="283" spans="5:70">
      <c r="E283">
        <f t="shared" ref="E283:E335" si="224">E282+1</f>
        <v>280</v>
      </c>
      <c r="F283" s="64">
        <f t="shared" si="209"/>
        <v>78.249999999999446</v>
      </c>
      <c r="G283" s="55">
        <f t="shared" si="190"/>
        <v>0</v>
      </c>
      <c r="H283" s="78">
        <f t="shared" si="219"/>
        <v>1</v>
      </c>
      <c r="I283" s="79">
        <f t="shared" ca="1" si="198"/>
        <v>431121.29327917448</v>
      </c>
      <c r="J283" s="79">
        <f t="shared" ca="1" si="191"/>
        <v>3896.0508660374962</v>
      </c>
      <c r="K283" s="80">
        <f t="shared" ca="1" si="192"/>
        <v>-20</v>
      </c>
      <c r="L283" s="80">
        <f t="shared" ca="1" si="199"/>
        <v>-359.26774439931211</v>
      </c>
      <c r="M283" s="80">
        <f t="shared" ca="1" si="222"/>
        <v>0</v>
      </c>
      <c r="N283" s="80">
        <f t="shared" ca="1" si="200"/>
        <v>0</v>
      </c>
      <c r="O283" s="81">
        <f t="shared" ca="1" si="193"/>
        <v>-2943.1740356977334</v>
      </c>
      <c r="P283" s="79">
        <f t="shared" ca="1" si="194"/>
        <v>431694.90236511495</v>
      </c>
      <c r="Q283" s="35"/>
      <c r="R283">
        <f t="shared" ca="1" si="201"/>
        <v>400</v>
      </c>
      <c r="S283" s="78">
        <f t="shared" ca="1" si="210"/>
        <v>88.249999999998678</v>
      </c>
      <c r="T283" s="55">
        <f t="shared" ca="1" si="202"/>
        <v>1.7882078716896954E-2</v>
      </c>
      <c r="U283" s="78">
        <f t="shared" ca="1" si="203"/>
        <v>0.1165333822921308</v>
      </c>
      <c r="V283" s="79">
        <f t="shared" ca="1" si="211"/>
        <v>25570.913199737581</v>
      </c>
      <c r="W283" s="79">
        <f t="shared" ca="1" si="195"/>
        <v>231.08480158667149</v>
      </c>
      <c r="X283" s="80">
        <f t="shared" ca="1" si="212"/>
        <v>-2.3306676458426159</v>
      </c>
      <c r="Y283" s="80">
        <f t="shared" ca="1" si="213"/>
        <v>-10.654547166557325</v>
      </c>
      <c r="Z283" s="80">
        <f t="shared" ca="1" si="204"/>
        <v>0</v>
      </c>
      <c r="AA283" s="80">
        <f t="shared" ca="1" si="214"/>
        <v>0</v>
      </c>
      <c r="AB283" s="81">
        <f t="shared" ca="1" si="196"/>
        <v>-342.97802505423738</v>
      </c>
      <c r="AC283" s="79">
        <f t="shared" ca="1" si="197"/>
        <v>25446.034761457617</v>
      </c>
      <c r="AD283" s="35"/>
      <c r="AE283" s="55">
        <f t="shared" ca="1" si="215"/>
        <v>1.7882078716896954E-2</v>
      </c>
      <c r="AF283" s="78">
        <f t="shared" ca="1" si="216"/>
        <v>0.1165333822921308</v>
      </c>
      <c r="AG283" s="35"/>
      <c r="AH283" s="35"/>
      <c r="AR283" s="69">
        <f t="shared" si="205"/>
        <v>24</v>
      </c>
      <c r="AS283" s="70">
        <f t="shared" si="217"/>
        <v>280</v>
      </c>
      <c r="AT283" s="71">
        <f t="shared" ca="1" si="223"/>
        <v>9.4625840941708686E-2</v>
      </c>
      <c r="AU283" s="72">
        <f t="shared" ca="1" si="206"/>
        <v>9.0370179501075842E-3</v>
      </c>
      <c r="AV283" s="73">
        <f t="shared" ca="1" si="207"/>
        <v>1.0090370179501076</v>
      </c>
      <c r="AW283" s="74">
        <f ca="1">PRODUCT(AV$4:AV283)</f>
        <v>10.360086093101671</v>
      </c>
      <c r="BO283" s="70">
        <f t="shared" si="218"/>
        <v>280</v>
      </c>
      <c r="BP283" s="171">
        <f t="shared" ca="1" si="221"/>
        <v>0.114</v>
      </c>
      <c r="BQ283" s="172">
        <f t="shared" ca="1" si="208"/>
        <v>9.0370179501075842E-3</v>
      </c>
      <c r="BR283" s="172">
        <f t="shared" ca="1" si="220"/>
        <v>9.6524294394219154E-2</v>
      </c>
    </row>
    <row r="284" spans="5:70">
      <c r="E284">
        <f t="shared" si="224"/>
        <v>281</v>
      </c>
      <c r="F284" s="64">
        <f t="shared" si="209"/>
        <v>78.333333333332774</v>
      </c>
      <c r="G284" s="55">
        <f t="shared" si="190"/>
        <v>0</v>
      </c>
      <c r="H284" s="78">
        <f t="shared" si="219"/>
        <v>1</v>
      </c>
      <c r="I284" s="79">
        <f t="shared" ca="1" si="198"/>
        <v>431694.90236511495</v>
      </c>
      <c r="J284" s="79">
        <f t="shared" ca="1" si="191"/>
        <v>3901.2345816434849</v>
      </c>
      <c r="K284" s="80">
        <f t="shared" ca="1" si="192"/>
        <v>-20</v>
      </c>
      <c r="L284" s="80">
        <f t="shared" ca="1" si="199"/>
        <v>-359.74575197092912</v>
      </c>
      <c r="M284" s="80">
        <f t="shared" ca="1" si="222"/>
        <v>0</v>
      </c>
      <c r="N284" s="80">
        <f t="shared" ca="1" si="200"/>
        <v>0</v>
      </c>
      <c r="O284" s="81">
        <f t="shared" ca="1" si="193"/>
        <v>-2943.1740356977334</v>
      </c>
      <c r="P284" s="79">
        <f t="shared" ca="1" si="194"/>
        <v>432273.21715908981</v>
      </c>
      <c r="Q284" s="35"/>
      <c r="R284">
        <f t="shared" ca="1" si="201"/>
        <v>401</v>
      </c>
      <c r="S284" s="78">
        <f t="shared" ca="1" si="210"/>
        <v>88.333333333332007</v>
      </c>
      <c r="T284" s="55">
        <f t="shared" ca="1" si="202"/>
        <v>1.7882078716896954E-2</v>
      </c>
      <c r="U284" s="78">
        <f t="shared" ca="1" si="203"/>
        <v>0.11444952317683667</v>
      </c>
      <c r="V284" s="79">
        <f t="shared" ca="1" si="211"/>
        <v>24991.006764820337</v>
      </c>
      <c r="W284" s="79">
        <f t="shared" ca="1" si="195"/>
        <v>225.84417672494146</v>
      </c>
      <c r="X284" s="80">
        <f t="shared" ca="1" si="212"/>
        <v>-2.2889904635367335</v>
      </c>
      <c r="Y284" s="80">
        <f t="shared" ca="1" si="213"/>
        <v>-10.412919485341808</v>
      </c>
      <c r="Z284" s="80">
        <f t="shared" ca="1" si="204"/>
        <v>0</v>
      </c>
      <c r="AA284" s="80">
        <f t="shared" ca="1" si="214"/>
        <v>0</v>
      </c>
      <c r="AB284" s="81">
        <f t="shared" ca="1" si="196"/>
        <v>-336.84486501205168</v>
      </c>
      <c r="AC284" s="79">
        <f t="shared" ca="1" si="197"/>
        <v>24867.304166584348</v>
      </c>
      <c r="AD284" s="35"/>
      <c r="AE284" s="55">
        <f t="shared" ca="1" si="215"/>
        <v>1.7882078716896954E-2</v>
      </c>
      <c r="AF284" s="78">
        <f t="shared" ca="1" si="216"/>
        <v>0.11444952317683667</v>
      </c>
      <c r="AG284" s="35"/>
      <c r="AH284" s="35"/>
      <c r="AR284" s="69">
        <f t="shared" si="205"/>
        <v>24</v>
      </c>
      <c r="AS284" s="70">
        <f t="shared" si="217"/>
        <v>281</v>
      </c>
      <c r="AT284" s="71">
        <f t="shared" ref="AT284:AT347" ca="1" si="225">(1-AU284)*AT283</f>
        <v>9.3770705518574443E-2</v>
      </c>
      <c r="AU284" s="72">
        <f t="shared" ca="1" si="206"/>
        <v>9.0370179501075842E-3</v>
      </c>
      <c r="AV284" s="73">
        <f t="shared" ca="1" si="207"/>
        <v>1.0090370179501076</v>
      </c>
      <c r="AW284" s="74">
        <f ca="1">PRODUCT(AV$4:AV284)</f>
        <v>10.45371037708969</v>
      </c>
      <c r="BO284" s="70">
        <f t="shared" si="218"/>
        <v>281</v>
      </c>
      <c r="BP284" s="171">
        <f t="shared" ca="1" si="221"/>
        <v>0.114</v>
      </c>
      <c r="BQ284" s="172">
        <f t="shared" ca="1" si="208"/>
        <v>9.0370179501075842E-3</v>
      </c>
      <c r="BR284" s="172">
        <f t="shared" ca="1" si="220"/>
        <v>9.5659814929596423E-2</v>
      </c>
    </row>
    <row r="285" spans="5:70">
      <c r="E285">
        <f t="shared" si="224"/>
        <v>282</v>
      </c>
      <c r="F285" s="64">
        <f t="shared" si="209"/>
        <v>78.416666666666103</v>
      </c>
      <c r="G285" s="55">
        <f t="shared" si="190"/>
        <v>0</v>
      </c>
      <c r="H285" s="78">
        <f t="shared" si="219"/>
        <v>1</v>
      </c>
      <c r="I285" s="79">
        <f t="shared" ca="1" si="198"/>
        <v>432273.21715908981</v>
      </c>
      <c r="J285" s="79">
        <f t="shared" ca="1" si="191"/>
        <v>3906.4608228174484</v>
      </c>
      <c r="K285" s="80">
        <f t="shared" ca="1" si="192"/>
        <v>-20</v>
      </c>
      <c r="L285" s="80">
        <f t="shared" ca="1" si="199"/>
        <v>-360.22768096590818</v>
      </c>
      <c r="M285" s="80">
        <f t="shared" ca="1" si="222"/>
        <v>0</v>
      </c>
      <c r="N285" s="80">
        <f t="shared" ca="1" si="200"/>
        <v>0</v>
      </c>
      <c r="O285" s="81">
        <f t="shared" ca="1" si="193"/>
        <v>-2943.1740356977334</v>
      </c>
      <c r="P285" s="79">
        <f t="shared" ca="1" si="194"/>
        <v>432856.27626524365</v>
      </c>
      <c r="Q285" s="35"/>
      <c r="R285">
        <f t="shared" ca="1" si="201"/>
        <v>402</v>
      </c>
      <c r="S285" s="78">
        <f t="shared" ca="1" si="210"/>
        <v>88.416666666665336</v>
      </c>
      <c r="T285" s="55">
        <f t="shared" ca="1" si="202"/>
        <v>1.7882078716896954E-2</v>
      </c>
      <c r="U285" s="78">
        <f t="shared" ca="1" si="203"/>
        <v>0.11240292779427716</v>
      </c>
      <c r="V285" s="79">
        <f t="shared" ca="1" si="211"/>
        <v>24422.625076000466</v>
      </c>
      <c r="W285" s="79">
        <f t="shared" ca="1" si="195"/>
        <v>220.7077012005638</v>
      </c>
      <c r="X285" s="80">
        <f t="shared" ca="1" si="212"/>
        <v>-2.2480585558855433</v>
      </c>
      <c r="Y285" s="80">
        <f t="shared" ca="1" si="213"/>
        <v>-10.176093781666861</v>
      </c>
      <c r="Z285" s="80">
        <f t="shared" ca="1" si="204"/>
        <v>0</v>
      </c>
      <c r="AA285" s="80">
        <f t="shared" ca="1" si="214"/>
        <v>0</v>
      </c>
      <c r="AB285" s="81">
        <f t="shared" ca="1" si="196"/>
        <v>-330.8213786205236</v>
      </c>
      <c r="AC285" s="79">
        <f t="shared" ca="1" si="197"/>
        <v>24300.087246242958</v>
      </c>
      <c r="AD285" s="35"/>
      <c r="AE285" s="55">
        <f t="shared" ca="1" si="215"/>
        <v>1.7882078716896954E-2</v>
      </c>
      <c r="AF285" s="78">
        <f t="shared" ca="1" si="216"/>
        <v>0.11240292779427716</v>
      </c>
      <c r="AG285" s="35"/>
      <c r="AH285" s="35"/>
      <c r="AR285" s="69">
        <f t="shared" si="205"/>
        <v>24</v>
      </c>
      <c r="AS285" s="70">
        <f t="shared" si="217"/>
        <v>282</v>
      </c>
      <c r="AT285" s="71">
        <f t="shared" ca="1" si="225"/>
        <v>9.292329796960884E-2</v>
      </c>
      <c r="AU285" s="72">
        <f t="shared" ca="1" si="206"/>
        <v>9.0370179501075842E-3</v>
      </c>
      <c r="AV285" s="73">
        <f t="shared" ca="1" si="207"/>
        <v>1.0090370179501076</v>
      </c>
      <c r="AW285" s="74">
        <f ca="1">PRODUCT(AV$4:AV285)</f>
        <v>10.548180745412676</v>
      </c>
      <c r="BO285" s="70">
        <f t="shared" si="218"/>
        <v>282</v>
      </c>
      <c r="BP285" s="171">
        <f t="shared" ca="1" si="221"/>
        <v>0.114</v>
      </c>
      <c r="BQ285" s="172">
        <f t="shared" ca="1" si="208"/>
        <v>9.0370179501075842E-3</v>
      </c>
      <c r="BR285" s="172">
        <f t="shared" ca="1" si="220"/>
        <v>9.4803077813668854E-2</v>
      </c>
    </row>
    <row r="286" spans="5:70">
      <c r="E286">
        <f t="shared" si="224"/>
        <v>283</v>
      </c>
      <c r="F286" s="64">
        <f t="shared" si="209"/>
        <v>78.499999999999432</v>
      </c>
      <c r="G286" s="55">
        <f t="shared" si="190"/>
        <v>0</v>
      </c>
      <c r="H286" s="78">
        <f t="shared" si="219"/>
        <v>1</v>
      </c>
      <c r="I286" s="79">
        <f t="shared" ca="1" si="198"/>
        <v>432856.27626524365</v>
      </c>
      <c r="J286" s="79">
        <f t="shared" ca="1" si="191"/>
        <v>3911.7299384257344</v>
      </c>
      <c r="K286" s="80">
        <f t="shared" ca="1" si="192"/>
        <v>-20</v>
      </c>
      <c r="L286" s="80">
        <f t="shared" ca="1" si="199"/>
        <v>-360.71356355436973</v>
      </c>
      <c r="M286" s="80">
        <f t="shared" ca="1" si="222"/>
        <v>0</v>
      </c>
      <c r="N286" s="80">
        <f t="shared" ca="1" si="200"/>
        <v>0</v>
      </c>
      <c r="O286" s="81">
        <f t="shared" ca="1" si="193"/>
        <v>-2943.1740356977334</v>
      </c>
      <c r="P286" s="79">
        <f t="shared" ca="1" si="194"/>
        <v>433444.11860441725</v>
      </c>
      <c r="Q286" s="35"/>
      <c r="R286">
        <f t="shared" ca="1" si="201"/>
        <v>403</v>
      </c>
      <c r="S286" s="78">
        <f t="shared" ca="1" si="210"/>
        <v>88.499999999998664</v>
      </c>
      <c r="T286" s="55">
        <f t="shared" ca="1" si="202"/>
        <v>1.7882078716896954E-2</v>
      </c>
      <c r="U286" s="78">
        <f t="shared" ca="1" si="203"/>
        <v>0.11039292979145021</v>
      </c>
      <c r="V286" s="79">
        <f t="shared" ca="1" si="211"/>
        <v>23865.551173278178</v>
      </c>
      <c r="W286" s="79">
        <f t="shared" ca="1" si="195"/>
        <v>215.67341434212602</v>
      </c>
      <c r="X286" s="80">
        <f t="shared" ca="1" si="212"/>
        <v>-2.2078585958290042</v>
      </c>
      <c r="Y286" s="80">
        <f t="shared" ca="1" si="213"/>
        <v>-9.9439796555325746</v>
      </c>
      <c r="Z286" s="80">
        <f t="shared" ca="1" si="204"/>
        <v>0</v>
      </c>
      <c r="AA286" s="80">
        <f t="shared" ca="1" si="214"/>
        <v>0</v>
      </c>
      <c r="AB286" s="81">
        <f t="shared" ca="1" si="196"/>
        <v>-324.90560468679905</v>
      </c>
      <c r="AC286" s="79">
        <f t="shared" ca="1" si="197"/>
        <v>23744.167144682142</v>
      </c>
      <c r="AD286" s="35"/>
      <c r="AE286" s="55">
        <f t="shared" ca="1" si="215"/>
        <v>1.7882078716896954E-2</v>
      </c>
      <c r="AF286" s="78">
        <f t="shared" ca="1" si="216"/>
        <v>0.11039292979145021</v>
      </c>
      <c r="AG286" s="35"/>
      <c r="AH286" s="35"/>
      <c r="AR286" s="69">
        <f t="shared" si="205"/>
        <v>24</v>
      </c>
      <c r="AS286" s="70">
        <f t="shared" si="217"/>
        <v>283</v>
      </c>
      <c r="AT286" s="71">
        <f t="shared" ca="1" si="225"/>
        <v>9.2083548457874295E-2</v>
      </c>
      <c r="AU286" s="72">
        <f t="shared" ca="1" si="206"/>
        <v>9.0370179501075842E-3</v>
      </c>
      <c r="AV286" s="73">
        <f t="shared" ca="1" si="207"/>
        <v>1.0090370179501076</v>
      </c>
      <c r="AW286" s="74">
        <f ca="1">PRODUCT(AV$4:AV286)</f>
        <v>10.64350484414995</v>
      </c>
      <c r="BO286" s="70">
        <f t="shared" si="218"/>
        <v>283</v>
      </c>
      <c r="BP286" s="171">
        <f t="shared" ca="1" si="221"/>
        <v>0.114</v>
      </c>
      <c r="BQ286" s="172">
        <f t="shared" ca="1" si="208"/>
        <v>9.0370179501075842E-3</v>
      </c>
      <c r="BR286" s="172">
        <f t="shared" ca="1" si="220"/>
        <v>9.3954013705329145E-2</v>
      </c>
    </row>
    <row r="287" spans="5:70">
      <c r="E287">
        <f t="shared" si="224"/>
        <v>284</v>
      </c>
      <c r="F287" s="64">
        <f t="shared" si="209"/>
        <v>78.58333333333276</v>
      </c>
      <c r="G287" s="55">
        <f t="shared" si="190"/>
        <v>0</v>
      </c>
      <c r="H287" s="78">
        <f t="shared" si="219"/>
        <v>1</v>
      </c>
      <c r="I287" s="79">
        <f t="shared" ca="1" si="198"/>
        <v>433444.11860441725</v>
      </c>
      <c r="J287" s="79">
        <f t="shared" ca="1" si="191"/>
        <v>3917.0422801966793</v>
      </c>
      <c r="K287" s="80">
        <f t="shared" ca="1" si="192"/>
        <v>-20</v>
      </c>
      <c r="L287" s="80">
        <f t="shared" ca="1" si="199"/>
        <v>-361.20343217034775</v>
      </c>
      <c r="M287" s="80">
        <f t="shared" ca="1" si="222"/>
        <v>0</v>
      </c>
      <c r="N287" s="80">
        <f t="shared" ca="1" si="200"/>
        <v>0</v>
      </c>
      <c r="O287" s="81">
        <f t="shared" ca="1" si="193"/>
        <v>-2943.1740356977334</v>
      </c>
      <c r="P287" s="79">
        <f t="shared" ca="1" si="194"/>
        <v>434036.78341674589</v>
      </c>
      <c r="Q287" s="35"/>
      <c r="R287">
        <f t="shared" ca="1" si="201"/>
        <v>404</v>
      </c>
      <c r="S287" s="78">
        <f t="shared" ca="1" si="210"/>
        <v>88.583333333331993</v>
      </c>
      <c r="T287" s="55">
        <f t="shared" ca="1" si="202"/>
        <v>1.9598847320330681E-2</v>
      </c>
      <c r="U287" s="78">
        <f t="shared" ca="1" si="203"/>
        <v>0.10822935561522359</v>
      </c>
      <c r="V287" s="79">
        <f t="shared" ca="1" si="211"/>
        <v>23278.808838065106</v>
      </c>
      <c r="W287" s="79">
        <f t="shared" ca="1" si="195"/>
        <v>210.37101332671745</v>
      </c>
      <c r="X287" s="80">
        <f t="shared" ca="1" si="212"/>
        <v>-2.164587112304472</v>
      </c>
      <c r="Y287" s="80">
        <f t="shared" ca="1" si="213"/>
        <v>-9.6995036825271281</v>
      </c>
      <c r="Z287" s="80">
        <f t="shared" ca="1" si="204"/>
        <v>0</v>
      </c>
      <c r="AA287" s="80">
        <f t="shared" ca="1" si="214"/>
        <v>0</v>
      </c>
      <c r="AB287" s="81">
        <f t="shared" ca="1" si="196"/>
        <v>-318.53782934702275</v>
      </c>
      <c r="AC287" s="79">
        <f t="shared" ca="1" si="197"/>
        <v>23158.777931249966</v>
      </c>
      <c r="AD287" s="35"/>
      <c r="AE287" s="55">
        <f t="shared" ca="1" si="215"/>
        <v>1.9598847320330681E-2</v>
      </c>
      <c r="AF287" s="78">
        <f t="shared" ca="1" si="216"/>
        <v>0.10822935561522359</v>
      </c>
      <c r="AG287" s="35"/>
      <c r="AH287" s="35"/>
      <c r="AR287" s="69">
        <f t="shared" si="205"/>
        <v>24</v>
      </c>
      <c r="AS287" s="70">
        <f t="shared" si="217"/>
        <v>284</v>
      </c>
      <c r="AT287" s="71">
        <f t="shared" ca="1" si="225"/>
        <v>9.1251387777550888E-2</v>
      </c>
      <c r="AU287" s="72">
        <f t="shared" ca="1" si="206"/>
        <v>9.0370179501075842E-3</v>
      </c>
      <c r="AV287" s="73">
        <f t="shared" ca="1" si="207"/>
        <v>1.0090370179501076</v>
      </c>
      <c r="AW287" s="74">
        <f ca="1">PRODUCT(AV$4:AV287)</f>
        <v>10.739690388478589</v>
      </c>
      <c r="BO287" s="70">
        <f t="shared" si="218"/>
        <v>284</v>
      </c>
      <c r="BP287" s="171">
        <f t="shared" ca="1" si="221"/>
        <v>0.114</v>
      </c>
      <c r="BQ287" s="172">
        <f t="shared" ca="1" si="208"/>
        <v>9.0370179501075842E-3</v>
      </c>
      <c r="BR287" s="172">
        <f t="shared" ca="1" si="220"/>
        <v>9.3112553884494603E-2</v>
      </c>
    </row>
    <row r="288" spans="5:70">
      <c r="E288">
        <f t="shared" si="224"/>
        <v>285</v>
      </c>
      <c r="F288" s="64">
        <f t="shared" si="209"/>
        <v>78.666666666666089</v>
      </c>
      <c r="G288" s="55">
        <f t="shared" si="190"/>
        <v>0</v>
      </c>
      <c r="H288" s="78">
        <f t="shared" si="219"/>
        <v>1</v>
      </c>
      <c r="I288" s="79">
        <f t="shared" ca="1" si="198"/>
        <v>434036.78341674589</v>
      </c>
      <c r="J288" s="79">
        <f t="shared" ca="1" si="191"/>
        <v>3922.3982027440907</v>
      </c>
      <c r="K288" s="80">
        <f t="shared" ca="1" si="192"/>
        <v>-20</v>
      </c>
      <c r="L288" s="80">
        <f t="shared" ca="1" si="199"/>
        <v>-361.69731951395494</v>
      </c>
      <c r="M288" s="80">
        <f t="shared" ca="1" si="222"/>
        <v>0</v>
      </c>
      <c r="N288" s="80">
        <f t="shared" ca="1" si="200"/>
        <v>0</v>
      </c>
      <c r="O288" s="81">
        <f t="shared" ca="1" si="193"/>
        <v>-2943.1740356977334</v>
      </c>
      <c r="P288" s="79">
        <f t="shared" ca="1" si="194"/>
        <v>434634.31026427832</v>
      </c>
      <c r="Q288" s="35"/>
      <c r="R288">
        <f t="shared" ca="1" si="201"/>
        <v>405</v>
      </c>
      <c r="S288" s="78">
        <f t="shared" ca="1" si="210"/>
        <v>88.666666666665321</v>
      </c>
      <c r="T288" s="55">
        <f t="shared" ca="1" si="202"/>
        <v>1.9598847320330681E-2</v>
      </c>
      <c r="U288" s="78">
        <f t="shared" ca="1" si="203"/>
        <v>0.10610818499894305</v>
      </c>
      <c r="V288" s="79">
        <f t="shared" ca="1" si="211"/>
        <v>22704.892578449955</v>
      </c>
      <c r="W288" s="79">
        <f t="shared" ca="1" si="195"/>
        <v>205.18452178671672</v>
      </c>
      <c r="X288" s="80">
        <f t="shared" ca="1" si="212"/>
        <v>-2.1221636999788611</v>
      </c>
      <c r="Y288" s="80">
        <f t="shared" ca="1" si="213"/>
        <v>-9.4603719076874828</v>
      </c>
      <c r="Z288" s="80">
        <f t="shared" ca="1" si="204"/>
        <v>0</v>
      </c>
      <c r="AA288" s="80">
        <f t="shared" ca="1" si="214"/>
        <v>0</v>
      </c>
      <c r="AB288" s="81">
        <f t="shared" ca="1" si="196"/>
        <v>-312.29485506390091</v>
      </c>
      <c r="AC288" s="79">
        <f t="shared" ca="1" si="197"/>
        <v>22586.199709565102</v>
      </c>
      <c r="AD288" s="35"/>
      <c r="AE288" s="55">
        <f t="shared" ca="1" si="215"/>
        <v>1.9598847320330681E-2</v>
      </c>
      <c r="AF288" s="78">
        <f t="shared" ca="1" si="216"/>
        <v>0.10610818499894305</v>
      </c>
      <c r="AG288" s="35"/>
      <c r="AH288" s="35"/>
      <c r="AR288" s="69">
        <f t="shared" si="205"/>
        <v>24</v>
      </c>
      <c r="AS288" s="70">
        <f t="shared" si="217"/>
        <v>285</v>
      </c>
      <c r="AT288" s="71">
        <f t="shared" ca="1" si="225"/>
        <v>9.042674734823293E-2</v>
      </c>
      <c r="AU288" s="72">
        <f t="shared" ca="1" si="206"/>
        <v>9.0370179501075842E-3</v>
      </c>
      <c r="AV288" s="73">
        <f t="shared" ca="1" si="207"/>
        <v>1.0090370179501076</v>
      </c>
      <c r="AW288" s="74">
        <f ca="1">PRODUCT(AV$4:AV288)</f>
        <v>10.836745163297868</v>
      </c>
      <c r="BO288" s="70">
        <f t="shared" si="218"/>
        <v>285</v>
      </c>
      <c r="BP288" s="171">
        <f t="shared" ca="1" si="221"/>
        <v>0.114</v>
      </c>
      <c r="BQ288" s="172">
        <f t="shared" ca="1" si="208"/>
        <v>9.0370179501075842E-3</v>
      </c>
      <c r="BR288" s="172">
        <f t="shared" ca="1" si="220"/>
        <v>9.2278630246545229E-2</v>
      </c>
    </row>
    <row r="289" spans="5:70">
      <c r="E289">
        <f t="shared" si="224"/>
        <v>286</v>
      </c>
      <c r="F289" s="64">
        <f t="shared" si="209"/>
        <v>78.749999999999417</v>
      </c>
      <c r="G289" s="55">
        <f t="shared" si="190"/>
        <v>0</v>
      </c>
      <c r="H289" s="78">
        <f t="shared" si="219"/>
        <v>1</v>
      </c>
      <c r="I289" s="79">
        <f t="shared" ca="1" si="198"/>
        <v>434634.31026427832</v>
      </c>
      <c r="J289" s="79">
        <f t="shared" ca="1" si="191"/>
        <v>3927.7980635909121</v>
      </c>
      <c r="K289" s="80">
        <f t="shared" ca="1" si="192"/>
        <v>-20</v>
      </c>
      <c r="L289" s="80">
        <f t="shared" ca="1" si="199"/>
        <v>-362.19525855356528</v>
      </c>
      <c r="M289" s="80">
        <f t="shared" ca="1" si="222"/>
        <v>0</v>
      </c>
      <c r="N289" s="80">
        <f t="shared" ca="1" si="200"/>
        <v>0</v>
      </c>
      <c r="O289" s="81">
        <f t="shared" ca="1" si="193"/>
        <v>-2943.1740356977334</v>
      </c>
      <c r="P289" s="79">
        <f t="shared" ca="1" si="194"/>
        <v>435236.73903361795</v>
      </c>
      <c r="Q289" s="35"/>
      <c r="R289">
        <f t="shared" ca="1" si="201"/>
        <v>406</v>
      </c>
      <c r="S289" s="78">
        <f t="shared" ca="1" si="210"/>
        <v>88.74999999999865</v>
      </c>
      <c r="T289" s="55">
        <f t="shared" ca="1" si="202"/>
        <v>1.9598847320330681E-2</v>
      </c>
      <c r="U289" s="78">
        <f t="shared" ca="1" si="203"/>
        <v>0.10402858688171136</v>
      </c>
      <c r="V289" s="79">
        <f t="shared" ca="1" si="211"/>
        <v>22143.536229910838</v>
      </c>
      <c r="W289" s="79">
        <f t="shared" ca="1" si="195"/>
        <v>200.11153438856186</v>
      </c>
      <c r="X289" s="80">
        <f t="shared" ca="1" si="212"/>
        <v>-2.0805717376342274</v>
      </c>
      <c r="Y289" s="80">
        <f t="shared" ca="1" si="213"/>
        <v>-9.2264734291295163</v>
      </c>
      <c r="Z289" s="80">
        <f t="shared" ca="1" si="204"/>
        <v>0</v>
      </c>
      <c r="AA289" s="80">
        <f t="shared" ca="1" si="214"/>
        <v>0</v>
      </c>
      <c r="AB289" s="81">
        <f t="shared" ca="1" si="196"/>
        <v>-306.17423588057869</v>
      </c>
      <c r="AC289" s="79">
        <f t="shared" ca="1" si="197"/>
        <v>22026.166483252055</v>
      </c>
      <c r="AD289" s="35"/>
      <c r="AE289" s="55">
        <f t="shared" ca="1" si="215"/>
        <v>1.9598847320330681E-2</v>
      </c>
      <c r="AF289" s="78">
        <f t="shared" ca="1" si="216"/>
        <v>0.10402858688171136</v>
      </c>
      <c r="AG289" s="35"/>
      <c r="AH289" s="35"/>
      <c r="AR289" s="69">
        <f t="shared" si="205"/>
        <v>24</v>
      </c>
      <c r="AS289" s="70">
        <f t="shared" si="217"/>
        <v>286</v>
      </c>
      <c r="AT289" s="71">
        <f t="shared" ca="1" si="225"/>
        <v>8.9609559209277101E-2</v>
      </c>
      <c r="AU289" s="72">
        <f t="shared" ca="1" si="206"/>
        <v>9.0370179501075842E-3</v>
      </c>
      <c r="AV289" s="73">
        <f t="shared" ca="1" si="207"/>
        <v>1.0090370179501076</v>
      </c>
      <c r="AW289" s="74">
        <f ca="1">PRODUCT(AV$4:AV289)</f>
        <v>10.934677023859333</v>
      </c>
      <c r="BO289" s="70">
        <f t="shared" si="218"/>
        <v>286</v>
      </c>
      <c r="BP289" s="171">
        <f t="shared" ca="1" si="221"/>
        <v>0.114</v>
      </c>
      <c r="BQ289" s="172">
        <f t="shared" ca="1" si="208"/>
        <v>9.0370179501075842E-3</v>
      </c>
      <c r="BR289" s="172">
        <f t="shared" ca="1" si="220"/>
        <v>9.1452175296811558E-2</v>
      </c>
    </row>
    <row r="290" spans="5:70">
      <c r="E290">
        <f t="shared" si="224"/>
        <v>287</v>
      </c>
      <c r="F290" s="64">
        <f t="shared" si="209"/>
        <v>78.833333333332746</v>
      </c>
      <c r="G290" s="55">
        <f t="shared" si="190"/>
        <v>0</v>
      </c>
      <c r="H290" s="78">
        <f t="shared" si="219"/>
        <v>1</v>
      </c>
      <c r="I290" s="79">
        <f t="shared" ca="1" si="198"/>
        <v>435236.73903361795</v>
      </c>
      <c r="J290" s="79">
        <f t="shared" ca="1" si="191"/>
        <v>3933.2422231930959</v>
      </c>
      <c r="K290" s="80">
        <f t="shared" ca="1" si="192"/>
        <v>-20</v>
      </c>
      <c r="L290" s="80">
        <f t="shared" ca="1" si="199"/>
        <v>-362.69728252801497</v>
      </c>
      <c r="M290" s="80">
        <f t="shared" ca="1" si="222"/>
        <v>0</v>
      </c>
      <c r="N290" s="80">
        <f t="shared" ca="1" si="200"/>
        <v>0</v>
      </c>
      <c r="O290" s="81">
        <f t="shared" ca="1" si="193"/>
        <v>-2943.1740356977334</v>
      </c>
      <c r="P290" s="79">
        <f t="shared" ca="1" si="194"/>
        <v>435844.10993858532</v>
      </c>
      <c r="Q290" s="35"/>
      <c r="R290">
        <f t="shared" ca="1" si="201"/>
        <v>407</v>
      </c>
      <c r="S290" s="78">
        <f t="shared" ca="1" si="210"/>
        <v>88.833333333331979</v>
      </c>
      <c r="T290" s="55">
        <f t="shared" ca="1" si="202"/>
        <v>1.9598847320330681E-2</v>
      </c>
      <c r="U290" s="78">
        <f t="shared" ca="1" si="203"/>
        <v>0.10198974649046695</v>
      </c>
      <c r="V290" s="79">
        <f t="shared" ca="1" si="211"/>
        <v>21594.479009294613</v>
      </c>
      <c r="W290" s="79">
        <f t="shared" ca="1" si="195"/>
        <v>195.14969443021687</v>
      </c>
      <c r="X290" s="80">
        <f t="shared" ca="1" si="212"/>
        <v>-2.039794929809339</v>
      </c>
      <c r="Y290" s="80">
        <f t="shared" ca="1" si="213"/>
        <v>-8.997699587206089</v>
      </c>
      <c r="Z290" s="80">
        <f t="shared" ca="1" si="204"/>
        <v>0</v>
      </c>
      <c r="AA290" s="80">
        <f t="shared" ca="1" si="214"/>
        <v>0</v>
      </c>
      <c r="AB290" s="81">
        <f t="shared" ca="1" si="196"/>
        <v>-300.17357377813636</v>
      </c>
      <c r="AC290" s="79">
        <f t="shared" ca="1" si="197"/>
        <v>21478.41763542968</v>
      </c>
      <c r="AD290" s="35"/>
      <c r="AE290" s="55">
        <f t="shared" ca="1" si="215"/>
        <v>1.9598847320330681E-2</v>
      </c>
      <c r="AF290" s="78">
        <f t="shared" ca="1" si="216"/>
        <v>0.10198974649046695</v>
      </c>
      <c r="AG290" s="35"/>
      <c r="AH290" s="35"/>
      <c r="AR290" s="69">
        <f t="shared" si="205"/>
        <v>24</v>
      </c>
      <c r="AS290" s="70">
        <f t="shared" si="217"/>
        <v>287</v>
      </c>
      <c r="AT290" s="71">
        <f t="shared" ca="1" si="225"/>
        <v>8.8799756014201633E-2</v>
      </c>
      <c r="AU290" s="72">
        <f t="shared" ca="1" si="206"/>
        <v>9.0370179501075842E-3</v>
      </c>
      <c r="AV290" s="73">
        <f t="shared" ca="1" si="207"/>
        <v>1.0090370179501076</v>
      </c>
      <c r="AW290" s="74">
        <f ca="1">PRODUCT(AV$4:AV290)</f>
        <v>11.033493896402579</v>
      </c>
      <c r="BO290" s="70">
        <f t="shared" si="218"/>
        <v>287</v>
      </c>
      <c r="BP290" s="171">
        <f t="shared" ca="1" si="221"/>
        <v>0.114</v>
      </c>
      <c r="BQ290" s="172">
        <f t="shared" ca="1" si="208"/>
        <v>9.0370179501075842E-3</v>
      </c>
      <c r="BR290" s="172">
        <f t="shared" ca="1" si="220"/>
        <v>9.0633122145111891E-2</v>
      </c>
    </row>
    <row r="291" spans="5:70">
      <c r="E291">
        <f t="shared" si="224"/>
        <v>288</v>
      </c>
      <c r="F291" s="64">
        <f t="shared" si="209"/>
        <v>78.916666666666075</v>
      </c>
      <c r="G291" s="55">
        <f t="shared" si="190"/>
        <v>0</v>
      </c>
      <c r="H291" s="78">
        <f t="shared" si="219"/>
        <v>1</v>
      </c>
      <c r="I291" s="79">
        <f t="shared" ca="1" si="198"/>
        <v>435844.10993858532</v>
      </c>
      <c r="J291" s="79">
        <f t="shared" ca="1" si="191"/>
        <v>3938.7310449636589</v>
      </c>
      <c r="K291" s="80">
        <f t="shared" ca="1" si="192"/>
        <v>-20</v>
      </c>
      <c r="L291" s="80">
        <f t="shared" ca="1" si="199"/>
        <v>-363.20342494882112</v>
      </c>
      <c r="M291" s="80">
        <f t="shared" ca="1" si="222"/>
        <v>0</v>
      </c>
      <c r="N291" s="80">
        <f t="shared" ca="1" si="200"/>
        <v>0</v>
      </c>
      <c r="O291" s="81">
        <f t="shared" ca="1" si="193"/>
        <v>-2943.1740356977334</v>
      </c>
      <c r="P291" s="79">
        <f t="shared" ca="1" si="194"/>
        <v>436456.4635229024</v>
      </c>
      <c r="Q291" s="35"/>
      <c r="R291">
        <f t="shared" ca="1" si="201"/>
        <v>408</v>
      </c>
      <c r="S291" s="78">
        <f t="shared" ca="1" si="210"/>
        <v>88.916666666665307</v>
      </c>
      <c r="T291" s="55">
        <f t="shared" ca="1" si="202"/>
        <v>1.9598847320330681E-2</v>
      </c>
      <c r="U291" s="78">
        <f t="shared" ca="1" si="203"/>
        <v>9.9990865020761058E-2</v>
      </c>
      <c r="V291" s="79">
        <f t="shared" ca="1" si="211"/>
        <v>21057.465407510594</v>
      </c>
      <c r="W291" s="79">
        <f t="shared" ca="1" si="195"/>
        <v>190.29669287144276</v>
      </c>
      <c r="X291" s="80">
        <f t="shared" ca="1" si="212"/>
        <v>-1.9998173004152211</v>
      </c>
      <c r="Y291" s="80">
        <f t="shared" ca="1" si="213"/>
        <v>-8.773943919796082</v>
      </c>
      <c r="Z291" s="80">
        <f t="shared" ca="1" si="204"/>
        <v>0</v>
      </c>
      <c r="AA291" s="80">
        <f t="shared" ca="1" si="214"/>
        <v>0</v>
      </c>
      <c r="AB291" s="81">
        <f t="shared" ca="1" si="196"/>
        <v>-294.29051773606062</v>
      </c>
      <c r="AC291" s="79">
        <f t="shared" ca="1" si="197"/>
        <v>20942.697821425762</v>
      </c>
      <c r="AD291" s="35"/>
      <c r="AE291" s="55">
        <f t="shared" ca="1" si="215"/>
        <v>1.9598847320330681E-2</v>
      </c>
      <c r="AF291" s="78">
        <f t="shared" ca="1" si="216"/>
        <v>9.9990865020761058E-2</v>
      </c>
      <c r="AG291" s="35"/>
      <c r="AH291" s="35"/>
      <c r="AR291" s="69">
        <f t="shared" si="205"/>
        <v>24</v>
      </c>
      <c r="AS291" s="70">
        <f t="shared" si="217"/>
        <v>288</v>
      </c>
      <c r="AT291" s="71">
        <f t="shared" ca="1" si="225"/>
        <v>8.7997271025136117E-2</v>
      </c>
      <c r="AU291" s="72">
        <f t="shared" ca="1" si="206"/>
        <v>9.0370179501075842E-3</v>
      </c>
      <c r="AV291" s="73">
        <f t="shared" ca="1" si="207"/>
        <v>1.0090370179501076</v>
      </c>
      <c r="AW291" s="74">
        <f ca="1">PRODUCT(AV$4:AV291)</f>
        <v>11.133203778796771</v>
      </c>
      <c r="BO291" s="70">
        <f t="shared" si="218"/>
        <v>288</v>
      </c>
      <c r="BP291" s="171">
        <f t="shared" ca="1" si="221"/>
        <v>0.114</v>
      </c>
      <c r="BQ291" s="172">
        <f t="shared" ca="1" si="208"/>
        <v>9.0370179501075842E-3</v>
      </c>
      <c r="BR291" s="172">
        <f t="shared" ca="1" si="220"/>
        <v>8.9821404500338459E-2</v>
      </c>
    </row>
    <row r="292" spans="5:70">
      <c r="E292">
        <f t="shared" si="224"/>
        <v>289</v>
      </c>
      <c r="F292" s="64">
        <f t="shared" si="209"/>
        <v>78.999999999999403</v>
      </c>
      <c r="G292" s="55">
        <f t="shared" si="190"/>
        <v>0</v>
      </c>
      <c r="H292" s="78">
        <f t="shared" si="219"/>
        <v>1</v>
      </c>
      <c r="I292" s="79">
        <f t="shared" ca="1" si="198"/>
        <v>436456.4635229024</v>
      </c>
      <c r="J292" s="79">
        <f t="shared" ca="1" si="191"/>
        <v>3944.2648952969453</v>
      </c>
      <c r="K292" s="80">
        <f t="shared" ca="1" si="192"/>
        <v>-20</v>
      </c>
      <c r="L292" s="80">
        <f t="shared" ca="1" si="199"/>
        <v>-363.71371960241868</v>
      </c>
      <c r="M292" s="80">
        <f t="shared" ca="1" si="222"/>
        <v>-3273.4234764217676</v>
      </c>
      <c r="N292" s="80">
        <f t="shared" ca="1" si="200"/>
        <v>0</v>
      </c>
      <c r="O292" s="81">
        <f t="shared" ca="1" si="193"/>
        <v>-2943.1740356977334</v>
      </c>
      <c r="P292" s="79">
        <f t="shared" ca="1" si="194"/>
        <v>433800.41718647745</v>
      </c>
      <c r="Q292" s="35"/>
      <c r="R292">
        <f t="shared" ca="1" si="201"/>
        <v>409</v>
      </c>
      <c r="S292" s="78">
        <f t="shared" ca="1" si="210"/>
        <v>88.999999999998636</v>
      </c>
      <c r="T292" s="55">
        <f t="shared" ca="1" si="202"/>
        <v>1.9598847320330681E-2</v>
      </c>
      <c r="U292" s="78">
        <f t="shared" ca="1" si="203"/>
        <v>9.8031159323791361E-2</v>
      </c>
      <c r="V292" s="79">
        <f t="shared" ca="1" si="211"/>
        <v>20532.245084347815</v>
      </c>
      <c r="W292" s="79">
        <f t="shared" ca="1" si="195"/>
        <v>185.55026738325941</v>
      </c>
      <c r="X292" s="80">
        <f t="shared" ca="1" si="212"/>
        <v>-1.9606231864758272</v>
      </c>
      <c r="Y292" s="80">
        <f t="shared" ca="1" si="213"/>
        <v>-8.5551021184782563</v>
      </c>
      <c r="Z292" s="80">
        <f t="shared" ca="1" si="204"/>
        <v>-153.99183813260859</v>
      </c>
      <c r="AA292" s="80">
        <f t="shared" ca="1" si="214"/>
        <v>0</v>
      </c>
      <c r="AB292" s="81">
        <f t="shared" ca="1" si="196"/>
        <v>-288.52276281113052</v>
      </c>
      <c r="AC292" s="79">
        <f t="shared" ca="1" si="197"/>
        <v>20264.765025482382</v>
      </c>
      <c r="AD292" s="35"/>
      <c r="AE292" s="55">
        <f t="shared" ca="1" si="215"/>
        <v>1.9598847320330681E-2</v>
      </c>
      <c r="AF292" s="78">
        <f t="shared" ca="1" si="216"/>
        <v>9.8031159323791361E-2</v>
      </c>
      <c r="AG292" s="35"/>
      <c r="AH292" s="35"/>
      <c r="AR292" s="69">
        <f t="shared" si="205"/>
        <v>25</v>
      </c>
      <c r="AS292" s="70">
        <f t="shared" si="217"/>
        <v>289</v>
      </c>
      <c r="AT292" s="71">
        <f t="shared" ca="1" si="225"/>
        <v>8.7202038107321481E-2</v>
      </c>
      <c r="AU292" s="72">
        <f t="shared" ca="1" si="206"/>
        <v>9.0370179501075842E-3</v>
      </c>
      <c r="AV292" s="73">
        <f t="shared" ca="1" si="207"/>
        <v>1.0090370179501076</v>
      </c>
      <c r="AW292" s="74">
        <f ca="1">PRODUCT(AV$4:AV292)</f>
        <v>11.233814741187963</v>
      </c>
      <c r="BO292" s="70">
        <f t="shared" si="218"/>
        <v>289</v>
      </c>
      <c r="BP292" s="171">
        <f t="shared" ca="1" si="221"/>
        <v>0.114</v>
      </c>
      <c r="BQ292" s="172">
        <f t="shared" ca="1" si="208"/>
        <v>9.0370179501075842E-3</v>
      </c>
      <c r="BR292" s="172">
        <f t="shared" ca="1" si="220"/>
        <v>8.9016956665092073E-2</v>
      </c>
    </row>
    <row r="293" spans="5:70">
      <c r="E293">
        <f t="shared" si="224"/>
        <v>290</v>
      </c>
      <c r="F293" s="64">
        <f t="shared" si="209"/>
        <v>79.083333333332732</v>
      </c>
      <c r="G293" s="55">
        <f t="shared" si="190"/>
        <v>0</v>
      </c>
      <c r="H293" s="78">
        <f t="shared" si="219"/>
        <v>1</v>
      </c>
      <c r="I293" s="79">
        <f t="shared" ca="1" si="198"/>
        <v>433800.41718647745</v>
      </c>
      <c r="J293" s="79">
        <f t="shared" ca="1" si="191"/>
        <v>3920.2621568783552</v>
      </c>
      <c r="K293" s="80">
        <f t="shared" ca="1" si="192"/>
        <v>-20</v>
      </c>
      <c r="L293" s="80">
        <f t="shared" ca="1" si="199"/>
        <v>-361.50034765539789</v>
      </c>
      <c r="M293" s="80">
        <f t="shared" ca="1" si="222"/>
        <v>0</v>
      </c>
      <c r="N293" s="80">
        <f t="shared" ca="1" si="200"/>
        <v>0</v>
      </c>
      <c r="O293" s="81">
        <f t="shared" ca="1" si="193"/>
        <v>-2943.1740356977334</v>
      </c>
      <c r="P293" s="79">
        <f t="shared" ca="1" si="194"/>
        <v>434396.00496000273</v>
      </c>
      <c r="Q293" s="35"/>
      <c r="R293">
        <f t="shared" ca="1" si="201"/>
        <v>410</v>
      </c>
      <c r="S293" s="78">
        <f t="shared" ca="1" si="210"/>
        <v>89.083333333331964</v>
      </c>
      <c r="T293" s="55">
        <f t="shared" ca="1" si="202"/>
        <v>1.9598847320330681E-2</v>
      </c>
      <c r="U293" s="78">
        <f t="shared" ca="1" si="203"/>
        <v>9.6109861599569357E-2</v>
      </c>
      <c r="V293" s="79">
        <f t="shared" ca="1" si="211"/>
        <v>19867.598989765575</v>
      </c>
      <c r="W293" s="79">
        <f t="shared" ca="1" si="195"/>
        <v>179.54384869605082</v>
      </c>
      <c r="X293" s="80">
        <f t="shared" ca="1" si="212"/>
        <v>-1.9221972319913871</v>
      </c>
      <c r="Y293" s="80">
        <f t="shared" ca="1" si="213"/>
        <v>-8.2781662457356564</v>
      </c>
      <c r="Z293" s="80">
        <f t="shared" ca="1" si="204"/>
        <v>0</v>
      </c>
      <c r="AA293" s="80">
        <f t="shared" ca="1" si="214"/>
        <v>0</v>
      </c>
      <c r="AB293" s="81">
        <f t="shared" ca="1" si="196"/>
        <v>-282.86804923435517</v>
      </c>
      <c r="AC293" s="79">
        <f t="shared" ca="1" si="197"/>
        <v>19754.074425749546</v>
      </c>
      <c r="AD293" s="35"/>
      <c r="AE293" s="55">
        <f t="shared" ca="1" si="215"/>
        <v>1.9598847320330681E-2</v>
      </c>
      <c r="AF293" s="78">
        <f t="shared" ca="1" si="216"/>
        <v>9.6109861599569357E-2</v>
      </c>
      <c r="AG293" s="35"/>
      <c r="AH293" s="35"/>
      <c r="AR293" s="69">
        <f t="shared" si="205"/>
        <v>25</v>
      </c>
      <c r="AS293" s="70">
        <f t="shared" si="217"/>
        <v>290</v>
      </c>
      <c r="AT293" s="71">
        <f t="shared" ca="1" si="225"/>
        <v>8.6413991723659656E-2</v>
      </c>
      <c r="AU293" s="72">
        <f t="shared" ca="1" si="206"/>
        <v>9.0370179501075842E-3</v>
      </c>
      <c r="AV293" s="73">
        <f t="shared" ca="1" si="207"/>
        <v>1.0090370179501076</v>
      </c>
      <c r="AW293" s="74">
        <f ca="1">PRODUCT(AV$4:AV293)</f>
        <v>11.335334926652262</v>
      </c>
      <c r="BO293" s="70">
        <f t="shared" si="218"/>
        <v>290</v>
      </c>
      <c r="BP293" s="171">
        <f t="shared" ca="1" si="221"/>
        <v>0.114</v>
      </c>
      <c r="BQ293" s="172">
        <f t="shared" ca="1" si="208"/>
        <v>9.0370179501075842E-3</v>
      </c>
      <c r="BR293" s="172">
        <f t="shared" ca="1" si="220"/>
        <v>8.8219713530364813E-2</v>
      </c>
    </row>
    <row r="294" spans="5:70">
      <c r="E294">
        <f t="shared" si="224"/>
        <v>291</v>
      </c>
      <c r="F294" s="64">
        <f t="shared" si="209"/>
        <v>79.16666666666606</v>
      </c>
      <c r="G294" s="55">
        <f t="shared" si="190"/>
        <v>0</v>
      </c>
      <c r="H294" s="78">
        <f t="shared" si="219"/>
        <v>1</v>
      </c>
      <c r="I294" s="79">
        <f t="shared" ca="1" si="198"/>
        <v>434396.00496000273</v>
      </c>
      <c r="J294" s="79">
        <f t="shared" ca="1" si="191"/>
        <v>3925.6444942785679</v>
      </c>
      <c r="K294" s="80">
        <f t="shared" ca="1" si="192"/>
        <v>-20</v>
      </c>
      <c r="L294" s="80">
        <f t="shared" ca="1" si="199"/>
        <v>-361.99667080000228</v>
      </c>
      <c r="M294" s="80">
        <f t="shared" ca="1" si="222"/>
        <v>0</v>
      </c>
      <c r="N294" s="80">
        <f t="shared" ca="1" si="200"/>
        <v>0</v>
      </c>
      <c r="O294" s="81">
        <f t="shared" ca="1" si="193"/>
        <v>-2943.1740356977334</v>
      </c>
      <c r="P294" s="79">
        <f t="shared" ca="1" si="194"/>
        <v>434996.47874778358</v>
      </c>
      <c r="Q294" s="35"/>
      <c r="R294">
        <f t="shared" ca="1" si="201"/>
        <v>411</v>
      </c>
      <c r="S294" s="78">
        <f t="shared" ca="1" si="210"/>
        <v>89.166666666665293</v>
      </c>
      <c r="T294" s="55">
        <f t="shared" ca="1" si="202"/>
        <v>1.9598847320330681E-2</v>
      </c>
      <c r="U294" s="78">
        <f t="shared" ca="1" si="203"/>
        <v>9.422621909610128E-2</v>
      </c>
      <c r="V294" s="79">
        <f t="shared" ca="1" si="211"/>
        <v>19366.917337124833</v>
      </c>
      <c r="W294" s="79">
        <f t="shared" ca="1" si="195"/>
        <v>175.01917961384689</v>
      </c>
      <c r="X294" s="80">
        <f t="shared" ca="1" si="212"/>
        <v>-1.8845243819220256</v>
      </c>
      <c r="Y294" s="80">
        <f t="shared" ca="1" si="213"/>
        <v>-8.0695488904686812</v>
      </c>
      <c r="Z294" s="80">
        <f t="shared" ca="1" si="204"/>
        <v>0</v>
      </c>
      <c r="AA294" s="80">
        <f t="shared" ca="1" si="214"/>
        <v>0</v>
      </c>
      <c r="AB294" s="81">
        <f t="shared" ca="1" si="196"/>
        <v>-277.32416152561126</v>
      </c>
      <c r="AC294" s="79">
        <f t="shared" ca="1" si="197"/>
        <v>19254.658281940676</v>
      </c>
      <c r="AD294" s="35"/>
      <c r="AE294" s="55">
        <f t="shared" ca="1" si="215"/>
        <v>1.9598847320330681E-2</v>
      </c>
      <c r="AF294" s="78">
        <f t="shared" ca="1" si="216"/>
        <v>9.422621909610128E-2</v>
      </c>
      <c r="AG294" s="35"/>
      <c r="AH294" s="35"/>
      <c r="AR294" s="69">
        <f t="shared" si="205"/>
        <v>25</v>
      </c>
      <c r="AS294" s="70">
        <f t="shared" si="217"/>
        <v>291</v>
      </c>
      <c r="AT294" s="71">
        <f t="shared" ca="1" si="225"/>
        <v>8.5633066929312496E-2</v>
      </c>
      <c r="AU294" s="72">
        <f t="shared" ca="1" si="206"/>
        <v>9.0370179501075842E-3</v>
      </c>
      <c r="AV294" s="73">
        <f t="shared" ca="1" si="207"/>
        <v>1.0090370179501076</v>
      </c>
      <c r="AW294" s="74">
        <f ca="1">PRODUCT(AV$4:AV294)</f>
        <v>11.4377725518549</v>
      </c>
      <c r="BO294" s="70">
        <f t="shared" si="218"/>
        <v>291</v>
      </c>
      <c r="BP294" s="171">
        <f t="shared" ca="1" si="221"/>
        <v>0.114</v>
      </c>
      <c r="BQ294" s="172">
        <f t="shared" ca="1" si="208"/>
        <v>9.0370179501075842E-3</v>
      </c>
      <c r="BR294" s="172">
        <f t="shared" ca="1" si="220"/>
        <v>8.7429610570270364E-2</v>
      </c>
    </row>
    <row r="295" spans="5:70">
      <c r="E295">
        <f t="shared" si="224"/>
        <v>292</v>
      </c>
      <c r="F295" s="64">
        <f t="shared" si="209"/>
        <v>79.249999999999389</v>
      </c>
      <c r="G295" s="55">
        <f t="shared" si="190"/>
        <v>0</v>
      </c>
      <c r="H295" s="78">
        <f t="shared" si="219"/>
        <v>1</v>
      </c>
      <c r="I295" s="79">
        <f t="shared" ca="1" si="198"/>
        <v>434996.47874778358</v>
      </c>
      <c r="J295" s="79">
        <f t="shared" ca="1" si="191"/>
        <v>3931.0709866773127</v>
      </c>
      <c r="K295" s="80">
        <f t="shared" ca="1" si="192"/>
        <v>-20</v>
      </c>
      <c r="L295" s="80">
        <f t="shared" ca="1" si="199"/>
        <v>-362.49706562315299</v>
      </c>
      <c r="M295" s="80">
        <f t="shared" ca="1" si="222"/>
        <v>0</v>
      </c>
      <c r="N295" s="80">
        <f t="shared" ca="1" si="200"/>
        <v>0</v>
      </c>
      <c r="O295" s="81">
        <f t="shared" ca="1" si="193"/>
        <v>-2943.1740356977334</v>
      </c>
      <c r="P295" s="79">
        <f t="shared" ca="1" si="194"/>
        <v>435601.87863314</v>
      </c>
      <c r="Q295" s="35"/>
      <c r="R295">
        <f t="shared" ca="1" si="201"/>
        <v>412</v>
      </c>
      <c r="S295" s="78">
        <f t="shared" ca="1" si="210"/>
        <v>89.249999999998622</v>
      </c>
      <c r="T295" s="55">
        <f t="shared" ca="1" si="202"/>
        <v>1.9598847320330681E-2</v>
      </c>
      <c r="U295" s="78">
        <f t="shared" ca="1" si="203"/>
        <v>9.2379493814464766E-2</v>
      </c>
      <c r="V295" s="79">
        <f t="shared" ca="1" si="211"/>
        <v>18877.289174067781</v>
      </c>
      <c r="W295" s="79">
        <f t="shared" ca="1" si="195"/>
        <v>170.5944011154221</v>
      </c>
      <c r="X295" s="80">
        <f t="shared" ca="1" si="212"/>
        <v>-1.8475898762892953</v>
      </c>
      <c r="Y295" s="80">
        <f t="shared" ca="1" si="213"/>
        <v>-7.8655371558615759</v>
      </c>
      <c r="Z295" s="80">
        <f t="shared" ca="1" si="204"/>
        <v>0</v>
      </c>
      <c r="AA295" s="80">
        <f t="shared" ca="1" si="214"/>
        <v>0</v>
      </c>
      <c r="AB295" s="81">
        <f t="shared" ca="1" si="196"/>
        <v>-271.88892762563205</v>
      </c>
      <c r="AC295" s="79">
        <f t="shared" ca="1" si="197"/>
        <v>18766.281520525423</v>
      </c>
      <c r="AD295" s="35"/>
      <c r="AE295" s="55">
        <f t="shared" ca="1" si="215"/>
        <v>1.9598847320330681E-2</v>
      </c>
      <c r="AF295" s="78">
        <f t="shared" ca="1" si="216"/>
        <v>9.2379493814464766E-2</v>
      </c>
      <c r="AG295" s="35"/>
      <c r="AH295" s="35"/>
      <c r="AR295" s="69">
        <f t="shared" si="205"/>
        <v>25</v>
      </c>
      <c r="AS295" s="70">
        <f t="shared" si="217"/>
        <v>292</v>
      </c>
      <c r="AT295" s="71">
        <f t="shared" ca="1" si="225"/>
        <v>8.485919936634953E-2</v>
      </c>
      <c r="AU295" s="72">
        <f t="shared" ca="1" si="206"/>
        <v>9.0370179501075842E-3</v>
      </c>
      <c r="AV295" s="73">
        <f t="shared" ca="1" si="207"/>
        <v>1.0090370179501076</v>
      </c>
      <c r="AW295" s="74">
        <f ca="1">PRODUCT(AV$4:AV295)</f>
        <v>11.54113590771526</v>
      </c>
      <c r="BO295" s="70">
        <f t="shared" si="218"/>
        <v>292</v>
      </c>
      <c r="BP295" s="171">
        <f t="shared" ca="1" si="221"/>
        <v>0.114</v>
      </c>
      <c r="BQ295" s="172">
        <f t="shared" ca="1" si="208"/>
        <v>9.0370179501075842E-3</v>
      </c>
      <c r="BR295" s="172">
        <f t="shared" ca="1" si="220"/>
        <v>8.66465838368215E-2</v>
      </c>
    </row>
    <row r="296" spans="5:70">
      <c r="E296">
        <f t="shared" si="224"/>
        <v>293</v>
      </c>
      <c r="F296" s="64">
        <f t="shared" si="209"/>
        <v>79.333333333332718</v>
      </c>
      <c r="G296" s="55">
        <f t="shared" si="190"/>
        <v>0</v>
      </c>
      <c r="H296" s="78">
        <f t="shared" si="219"/>
        <v>1</v>
      </c>
      <c r="I296" s="79">
        <f t="shared" ca="1" si="198"/>
        <v>435601.87863314</v>
      </c>
      <c r="J296" s="79">
        <f t="shared" ca="1" si="191"/>
        <v>3936.5419963082718</v>
      </c>
      <c r="K296" s="80">
        <f t="shared" ca="1" si="192"/>
        <v>-20</v>
      </c>
      <c r="L296" s="80">
        <f t="shared" ca="1" si="199"/>
        <v>-363.00156552761672</v>
      </c>
      <c r="M296" s="80">
        <f t="shared" ca="1" si="222"/>
        <v>0</v>
      </c>
      <c r="N296" s="80">
        <f t="shared" ca="1" si="200"/>
        <v>0</v>
      </c>
      <c r="O296" s="81">
        <f t="shared" ca="1" si="193"/>
        <v>-2943.1740356977334</v>
      </c>
      <c r="P296" s="79">
        <f t="shared" ca="1" si="194"/>
        <v>436212.24502822291</v>
      </c>
      <c r="Q296" s="35"/>
      <c r="R296">
        <f t="shared" ca="1" si="201"/>
        <v>413</v>
      </c>
      <c r="S296" s="78">
        <f t="shared" ca="1" si="210"/>
        <v>89.33333333333195</v>
      </c>
      <c r="T296" s="55">
        <f t="shared" ca="1" si="202"/>
        <v>1.9598847320330681E-2</v>
      </c>
      <c r="U296" s="78">
        <f t="shared" ca="1" si="203"/>
        <v>9.0568962219665636E-2</v>
      </c>
      <c r="V296" s="79">
        <f t="shared" ca="1" si="211"/>
        <v>18398.484034234301</v>
      </c>
      <c r="W296" s="79">
        <f t="shared" ca="1" si="195"/>
        <v>166.26743047214319</v>
      </c>
      <c r="X296" s="80">
        <f t="shared" ca="1" si="212"/>
        <v>-1.8113792443933128</v>
      </c>
      <c r="Y296" s="80">
        <f t="shared" ca="1" si="213"/>
        <v>-7.6660350142642928</v>
      </c>
      <c r="Z296" s="80">
        <f t="shared" ca="1" si="204"/>
        <v>0</v>
      </c>
      <c r="AA296" s="80">
        <f t="shared" ca="1" si="214"/>
        <v>0</v>
      </c>
      <c r="AB296" s="81">
        <f t="shared" ca="1" si="196"/>
        <v>-266.56021804500887</v>
      </c>
      <c r="AC296" s="79">
        <f t="shared" ca="1" si="197"/>
        <v>18288.71383240278</v>
      </c>
      <c r="AD296" s="35"/>
      <c r="AE296" s="55">
        <f t="shared" ca="1" si="215"/>
        <v>1.9598847320330681E-2</v>
      </c>
      <c r="AF296" s="78">
        <f t="shared" ca="1" si="216"/>
        <v>9.0568962219665636E-2</v>
      </c>
      <c r="AG296" s="35"/>
      <c r="AH296" s="35"/>
      <c r="AR296" s="69">
        <f t="shared" si="205"/>
        <v>25</v>
      </c>
      <c r="AS296" s="70">
        <f t="shared" si="217"/>
        <v>293</v>
      </c>
      <c r="AT296" s="71">
        <f t="shared" ca="1" si="225"/>
        <v>8.4092325258444067E-2</v>
      </c>
      <c r="AU296" s="72">
        <f t="shared" ca="1" si="206"/>
        <v>9.0370179501075842E-3</v>
      </c>
      <c r="AV296" s="73">
        <f t="shared" ca="1" si="207"/>
        <v>1.0090370179501076</v>
      </c>
      <c r="AW296" s="74">
        <f ca="1">PRODUCT(AV$4:AV296)</f>
        <v>11.645433360077915</v>
      </c>
      <c r="BO296" s="70">
        <f t="shared" si="218"/>
        <v>293</v>
      </c>
      <c r="BP296" s="171">
        <f t="shared" ca="1" si="221"/>
        <v>0.114</v>
      </c>
      <c r="BQ296" s="172">
        <f t="shared" ca="1" si="208"/>
        <v>9.0370179501075842E-3</v>
      </c>
      <c r="BR296" s="172">
        <f t="shared" ca="1" si="220"/>
        <v>8.5870569954754422E-2</v>
      </c>
    </row>
    <row r="297" spans="5:70">
      <c r="E297">
        <f t="shared" si="224"/>
        <v>294</v>
      </c>
      <c r="F297" s="64">
        <f t="shared" si="209"/>
        <v>79.416666666666046</v>
      </c>
      <c r="G297" s="55">
        <f t="shared" si="190"/>
        <v>0</v>
      </c>
      <c r="H297" s="78">
        <f t="shared" si="219"/>
        <v>1</v>
      </c>
      <c r="I297" s="79">
        <f t="shared" ca="1" si="198"/>
        <v>436212.24502822291</v>
      </c>
      <c r="J297" s="79">
        <f t="shared" ca="1" si="191"/>
        <v>3942.0578883767785</v>
      </c>
      <c r="K297" s="80">
        <f t="shared" ca="1" si="192"/>
        <v>-20</v>
      </c>
      <c r="L297" s="80">
        <f t="shared" ca="1" si="199"/>
        <v>-363.51020419018579</v>
      </c>
      <c r="M297" s="80">
        <f t="shared" ca="1" si="222"/>
        <v>0</v>
      </c>
      <c r="N297" s="80">
        <f t="shared" ca="1" si="200"/>
        <v>0</v>
      </c>
      <c r="O297" s="81">
        <f t="shared" ca="1" si="193"/>
        <v>-2943.1740356977334</v>
      </c>
      <c r="P297" s="79">
        <f t="shared" ca="1" si="194"/>
        <v>436827.61867671175</v>
      </c>
      <c r="Q297" s="35"/>
      <c r="R297">
        <f t="shared" ca="1" si="201"/>
        <v>414</v>
      </c>
      <c r="S297" s="78">
        <f t="shared" ca="1" si="210"/>
        <v>89.416666666665279</v>
      </c>
      <c r="T297" s="55">
        <f t="shared" ca="1" si="202"/>
        <v>1.9598847320330681E-2</v>
      </c>
      <c r="U297" s="78">
        <f t="shared" ca="1" si="203"/>
        <v>8.8793914957161615E-2</v>
      </c>
      <c r="V297" s="79">
        <f t="shared" ca="1" si="211"/>
        <v>17930.2761223163</v>
      </c>
      <c r="W297" s="79">
        <f t="shared" ca="1" si="195"/>
        <v>162.0362271677578</v>
      </c>
      <c r="X297" s="80">
        <f t="shared" ca="1" si="212"/>
        <v>-1.7758782991432323</v>
      </c>
      <c r="Y297" s="80">
        <f t="shared" ca="1" si="213"/>
        <v>-7.4709483842984588</v>
      </c>
      <c r="Z297" s="80">
        <f t="shared" ca="1" si="204"/>
        <v>0</v>
      </c>
      <c r="AA297" s="80">
        <f t="shared" ca="1" si="214"/>
        <v>0</v>
      </c>
      <c r="AB297" s="81">
        <f t="shared" ca="1" si="196"/>
        <v>-261.33594502987069</v>
      </c>
      <c r="AC297" s="79">
        <f t="shared" ca="1" si="197"/>
        <v>17821.729577770744</v>
      </c>
      <c r="AD297" s="35"/>
      <c r="AE297" s="55">
        <f t="shared" ca="1" si="215"/>
        <v>1.9598847320330681E-2</v>
      </c>
      <c r="AF297" s="78">
        <f t="shared" ca="1" si="216"/>
        <v>8.8793914957161615E-2</v>
      </c>
      <c r="AG297" s="35"/>
      <c r="AH297" s="35"/>
      <c r="AR297" s="69">
        <f t="shared" si="205"/>
        <v>25</v>
      </c>
      <c r="AS297" s="70">
        <f t="shared" si="217"/>
        <v>294</v>
      </c>
      <c r="AT297" s="71">
        <f t="shared" ca="1" si="225"/>
        <v>8.3332381405617217E-2</v>
      </c>
      <c r="AU297" s="72">
        <f t="shared" ca="1" si="206"/>
        <v>9.0370179501075842E-3</v>
      </c>
      <c r="AV297" s="73">
        <f t="shared" ca="1" si="207"/>
        <v>1.0090370179501076</v>
      </c>
      <c r="AW297" s="74">
        <f ca="1">PRODUCT(AV$4:AV297)</f>
        <v>11.75067335038972</v>
      </c>
      <c r="BO297" s="70">
        <f t="shared" si="218"/>
        <v>294</v>
      </c>
      <c r="BP297" s="171">
        <f t="shared" ca="1" si="221"/>
        <v>0.114</v>
      </c>
      <c r="BQ297" s="172">
        <f t="shared" ca="1" si="208"/>
        <v>9.0370179501075842E-3</v>
      </c>
      <c r="BR297" s="172">
        <f t="shared" ca="1" si="220"/>
        <v>8.5101506116399328E-2</v>
      </c>
    </row>
    <row r="298" spans="5:70">
      <c r="E298">
        <f t="shared" si="224"/>
        <v>295</v>
      </c>
      <c r="F298" s="64">
        <f t="shared" si="209"/>
        <v>79.499999999999375</v>
      </c>
      <c r="G298" s="55">
        <f t="shared" si="190"/>
        <v>0</v>
      </c>
      <c r="H298" s="78">
        <f t="shared" si="219"/>
        <v>1</v>
      </c>
      <c r="I298" s="79">
        <f t="shared" ca="1" si="198"/>
        <v>436827.61867671175</v>
      </c>
      <c r="J298" s="79">
        <f t="shared" ca="1" si="191"/>
        <v>3947.6190310841953</v>
      </c>
      <c r="K298" s="80">
        <f t="shared" ca="1" si="192"/>
        <v>-20</v>
      </c>
      <c r="L298" s="80">
        <f t="shared" ca="1" si="199"/>
        <v>-364.02301556392649</v>
      </c>
      <c r="M298" s="80">
        <f t="shared" ca="1" si="222"/>
        <v>0</v>
      </c>
      <c r="N298" s="80">
        <f t="shared" ca="1" si="200"/>
        <v>0</v>
      </c>
      <c r="O298" s="81">
        <f t="shared" ca="1" si="193"/>
        <v>-2943.1740356977334</v>
      </c>
      <c r="P298" s="79">
        <f t="shared" ca="1" si="194"/>
        <v>437448.04065653431</v>
      </c>
      <c r="Q298" s="35"/>
      <c r="R298">
        <f t="shared" ca="1" si="201"/>
        <v>415</v>
      </c>
      <c r="S298" s="78">
        <f t="shared" ca="1" si="210"/>
        <v>89.499999999998607</v>
      </c>
      <c r="T298" s="55">
        <f t="shared" ca="1" si="202"/>
        <v>1.9598847320330681E-2</v>
      </c>
      <c r="U298" s="78">
        <f t="shared" ca="1" si="203"/>
        <v>8.7053656574941782E-2</v>
      </c>
      <c r="V298" s="79">
        <f t="shared" ca="1" si="211"/>
        <v>17472.444220791793</v>
      </c>
      <c r="W298" s="79">
        <f t="shared" ca="1" si="195"/>
        <v>157.89879205554897</v>
      </c>
      <c r="X298" s="80">
        <f t="shared" ca="1" si="212"/>
        <v>-1.7410731314988357</v>
      </c>
      <c r="Y298" s="80">
        <f t="shared" ca="1" si="213"/>
        <v>-7.2801850919965805</v>
      </c>
      <c r="Z298" s="80">
        <f t="shared" ca="1" si="204"/>
        <v>0</v>
      </c>
      <c r="AA298" s="80">
        <f t="shared" ca="1" si="214"/>
        <v>0</v>
      </c>
      <c r="AB298" s="81">
        <f t="shared" ca="1" si="196"/>
        <v>-256.21406174391592</v>
      </c>
      <c r="AC298" s="79">
        <f t="shared" ca="1" si="197"/>
        <v>17365.10769287993</v>
      </c>
      <c r="AD298" s="35"/>
      <c r="AE298" s="55">
        <f t="shared" ca="1" si="215"/>
        <v>1.9598847320330681E-2</v>
      </c>
      <c r="AF298" s="78">
        <f t="shared" ca="1" si="216"/>
        <v>8.7053656574941782E-2</v>
      </c>
      <c r="AG298" s="35"/>
      <c r="AH298" s="35"/>
      <c r="AR298" s="69">
        <f t="shared" si="205"/>
        <v>25</v>
      </c>
      <c r="AS298" s="70">
        <f t="shared" si="217"/>
        <v>295</v>
      </c>
      <c r="AT298" s="71">
        <f t="shared" ca="1" si="225"/>
        <v>8.257930517902945E-2</v>
      </c>
      <c r="AU298" s="72">
        <f t="shared" ca="1" si="206"/>
        <v>9.0370179501075842E-3</v>
      </c>
      <c r="AV298" s="73">
        <f t="shared" ca="1" si="207"/>
        <v>1.0090370179501076</v>
      </c>
      <c r="AW298" s="74">
        <f ca="1">PRODUCT(AV$4:AV298)</f>
        <v>11.856864396383042</v>
      </c>
      <c r="BO298" s="70">
        <f t="shared" si="218"/>
        <v>295</v>
      </c>
      <c r="BP298" s="171">
        <f t="shared" ca="1" si="221"/>
        <v>0.114</v>
      </c>
      <c r="BQ298" s="172">
        <f t="shared" ca="1" si="208"/>
        <v>9.0370179501075842E-3</v>
      </c>
      <c r="BR298" s="172">
        <f t="shared" ca="1" si="220"/>
        <v>8.4339330076597066E-2</v>
      </c>
    </row>
    <row r="299" spans="5:70">
      <c r="E299">
        <f t="shared" si="224"/>
        <v>296</v>
      </c>
      <c r="F299" s="64">
        <f t="shared" si="209"/>
        <v>79.583333333332703</v>
      </c>
      <c r="G299" s="55">
        <f t="shared" si="190"/>
        <v>0</v>
      </c>
      <c r="H299" s="78">
        <f t="shared" si="219"/>
        <v>1</v>
      </c>
      <c r="I299" s="79">
        <f t="shared" ca="1" si="198"/>
        <v>437448.04065653431</v>
      </c>
      <c r="J299" s="79">
        <f t="shared" ca="1" si="191"/>
        <v>3953.2257956524927</v>
      </c>
      <c r="K299" s="80">
        <f t="shared" ca="1" si="192"/>
        <v>-20</v>
      </c>
      <c r="L299" s="80">
        <f t="shared" ca="1" si="199"/>
        <v>-364.54003388044526</v>
      </c>
      <c r="M299" s="80">
        <f t="shared" ca="1" si="222"/>
        <v>0</v>
      </c>
      <c r="N299" s="80">
        <f t="shared" ca="1" si="200"/>
        <v>0</v>
      </c>
      <c r="O299" s="81">
        <f t="shared" ca="1" si="193"/>
        <v>-2943.1740356977334</v>
      </c>
      <c r="P299" s="79">
        <f t="shared" ca="1" si="194"/>
        <v>438073.55238260864</v>
      </c>
      <c r="Q299" s="35"/>
      <c r="R299">
        <f t="shared" ca="1" si="201"/>
        <v>416</v>
      </c>
      <c r="S299" s="78">
        <f t="shared" ca="1" si="210"/>
        <v>89.583333333331936</v>
      </c>
      <c r="T299" s="55">
        <f t="shared" ca="1" si="202"/>
        <v>2.1466801853951778E-2</v>
      </c>
      <c r="U299" s="78">
        <f t="shared" ca="1" si="203"/>
        <v>8.5184892978585544E-2</v>
      </c>
      <c r="V299" s="79">
        <f t="shared" ca="1" si="211"/>
        <v>16992.334366864343</v>
      </c>
      <c r="W299" s="79">
        <f t="shared" ca="1" si="195"/>
        <v>153.56003068758307</v>
      </c>
      <c r="X299" s="80">
        <f t="shared" ca="1" si="212"/>
        <v>-1.7036978595717109</v>
      </c>
      <c r="Y299" s="80">
        <f t="shared" ca="1" si="213"/>
        <v>-7.0801393195268103</v>
      </c>
      <c r="Z299" s="80">
        <f t="shared" ca="1" si="204"/>
        <v>0</v>
      </c>
      <c r="AA299" s="80">
        <f t="shared" ca="1" si="214"/>
        <v>0</v>
      </c>
      <c r="AB299" s="81">
        <f t="shared" ca="1" si="196"/>
        <v>-250.71396524826312</v>
      </c>
      <c r="AC299" s="79">
        <f t="shared" ca="1" si="197"/>
        <v>16886.396595124566</v>
      </c>
      <c r="AD299" s="35"/>
      <c r="AE299" s="55">
        <f t="shared" ca="1" si="215"/>
        <v>2.1466801853951778E-2</v>
      </c>
      <c r="AF299" s="78">
        <f t="shared" ca="1" si="216"/>
        <v>8.5184892978585544E-2</v>
      </c>
      <c r="AG299" s="35"/>
      <c r="AH299" s="35"/>
      <c r="AR299" s="69">
        <f t="shared" si="205"/>
        <v>25</v>
      </c>
      <c r="AS299" s="70">
        <f t="shared" si="217"/>
        <v>296</v>
      </c>
      <c r="AT299" s="71">
        <f t="shared" ca="1" si="225"/>
        <v>8.183303451581915E-2</v>
      </c>
      <c r="AU299" s="72">
        <f t="shared" ca="1" si="206"/>
        <v>9.0370179501075842E-3</v>
      </c>
      <c r="AV299" s="73">
        <f t="shared" ca="1" si="207"/>
        <v>1.0090370179501076</v>
      </c>
      <c r="AW299" s="74">
        <f ca="1">PRODUCT(AV$4:AV299)</f>
        <v>11.964015092765147</v>
      </c>
      <c r="BO299" s="70">
        <f t="shared" si="218"/>
        <v>296</v>
      </c>
      <c r="BP299" s="171">
        <f t="shared" ca="1" si="221"/>
        <v>0.114</v>
      </c>
      <c r="BQ299" s="172">
        <f t="shared" ca="1" si="208"/>
        <v>9.0370179501075842E-3</v>
      </c>
      <c r="BR299" s="172">
        <f t="shared" ca="1" si="220"/>
        <v>8.3583980147661219E-2</v>
      </c>
    </row>
    <row r="300" spans="5:70">
      <c r="E300">
        <f t="shared" si="224"/>
        <v>297</v>
      </c>
      <c r="F300" s="64">
        <f t="shared" si="209"/>
        <v>79.666666666666032</v>
      </c>
      <c r="G300" s="55">
        <f t="shared" si="190"/>
        <v>0</v>
      </c>
      <c r="H300" s="78">
        <f t="shared" si="219"/>
        <v>1</v>
      </c>
      <c r="I300" s="79">
        <f t="shared" ca="1" si="198"/>
        <v>438073.55238260864</v>
      </c>
      <c r="J300" s="79">
        <f t="shared" ca="1" si="191"/>
        <v>3958.8785563490292</v>
      </c>
      <c r="K300" s="80">
        <f t="shared" ca="1" si="192"/>
        <v>-20</v>
      </c>
      <c r="L300" s="80">
        <f t="shared" ca="1" si="199"/>
        <v>-365.0612936521739</v>
      </c>
      <c r="M300" s="80">
        <f t="shared" ca="1" si="222"/>
        <v>0</v>
      </c>
      <c r="N300" s="80">
        <f t="shared" ca="1" si="200"/>
        <v>0</v>
      </c>
      <c r="O300" s="81">
        <f t="shared" ca="1" si="193"/>
        <v>-2943.1740356977334</v>
      </c>
      <c r="P300" s="79">
        <f t="shared" ca="1" si="194"/>
        <v>438704.19560960779</v>
      </c>
      <c r="Q300" s="35"/>
      <c r="R300">
        <f t="shared" ca="1" si="201"/>
        <v>417</v>
      </c>
      <c r="S300" s="78">
        <f t="shared" ca="1" si="210"/>
        <v>89.666666666665265</v>
      </c>
      <c r="T300" s="55">
        <f t="shared" ca="1" si="202"/>
        <v>2.1466801853951778E-2</v>
      </c>
      <c r="U300" s="78">
        <f t="shared" ca="1" si="203"/>
        <v>8.335624576006416E-2</v>
      </c>
      <c r="V300" s="79">
        <f t="shared" ca="1" si="211"/>
        <v>16523.899665389781</v>
      </c>
      <c r="W300" s="79">
        <f t="shared" ca="1" si="195"/>
        <v>149.32677788190415</v>
      </c>
      <c r="X300" s="80">
        <f t="shared" ca="1" si="212"/>
        <v>-1.6671249152012833</v>
      </c>
      <c r="Y300" s="80">
        <f t="shared" ca="1" si="213"/>
        <v>-6.8849581939124089</v>
      </c>
      <c r="Z300" s="80">
        <f t="shared" ca="1" si="204"/>
        <v>0</v>
      </c>
      <c r="AA300" s="80">
        <f t="shared" ca="1" si="214"/>
        <v>0</v>
      </c>
      <c r="AB300" s="81">
        <f t="shared" ca="1" si="196"/>
        <v>-245.33193823426009</v>
      </c>
      <c r="AC300" s="79">
        <f t="shared" ca="1" si="197"/>
        <v>16419.342421928308</v>
      </c>
      <c r="AD300" s="35"/>
      <c r="AE300" s="55">
        <f t="shared" ca="1" si="215"/>
        <v>2.1466801853951778E-2</v>
      </c>
      <c r="AF300" s="78">
        <f t="shared" ca="1" si="216"/>
        <v>8.335624576006416E-2</v>
      </c>
      <c r="AH300" s="35"/>
      <c r="AR300" s="69">
        <f t="shared" si="205"/>
        <v>25</v>
      </c>
      <c r="AS300" s="70">
        <f t="shared" si="217"/>
        <v>297</v>
      </c>
      <c r="AT300" s="71">
        <f t="shared" ca="1" si="225"/>
        <v>8.1093507913987922E-2</v>
      </c>
      <c r="AU300" s="72">
        <f t="shared" ca="1" si="206"/>
        <v>9.0370179501075842E-3</v>
      </c>
      <c r="AV300" s="73">
        <f t="shared" ca="1" si="207"/>
        <v>1.0090370179501076</v>
      </c>
      <c r="AW300" s="74">
        <f ca="1">PRODUCT(AV$4:AV300)</f>
        <v>12.072134111913822</v>
      </c>
      <c r="BO300" s="70">
        <f t="shared" si="218"/>
        <v>297</v>
      </c>
      <c r="BP300" s="171">
        <f t="shared" ca="1" si="221"/>
        <v>0.114</v>
      </c>
      <c r="BQ300" s="172">
        <f t="shared" ca="1" si="208"/>
        <v>9.0370179501075842E-3</v>
      </c>
      <c r="BR300" s="172">
        <f t="shared" ca="1" si="220"/>
        <v>8.2835395194385306E-2</v>
      </c>
    </row>
    <row r="301" spans="5:70">
      <c r="E301">
        <f t="shared" si="224"/>
        <v>298</v>
      </c>
      <c r="F301" s="64">
        <f t="shared" si="209"/>
        <v>79.749999999999361</v>
      </c>
      <c r="G301" s="55">
        <f t="shared" si="190"/>
        <v>0</v>
      </c>
      <c r="H301" s="78">
        <f t="shared" si="219"/>
        <v>1</v>
      </c>
      <c r="I301" s="79">
        <f t="shared" ca="1" si="198"/>
        <v>438704.19560960779</v>
      </c>
      <c r="J301" s="79">
        <f t="shared" ca="1" si="191"/>
        <v>3964.5776905115345</v>
      </c>
      <c r="K301" s="80">
        <f t="shared" ca="1" si="192"/>
        <v>-20</v>
      </c>
      <c r="L301" s="80">
        <f t="shared" ca="1" si="199"/>
        <v>-365.5868296746732</v>
      </c>
      <c r="M301" s="80">
        <f t="shared" ca="1" si="222"/>
        <v>0</v>
      </c>
      <c r="N301" s="80">
        <f t="shared" ca="1" si="200"/>
        <v>0</v>
      </c>
      <c r="O301" s="81">
        <f t="shared" ca="1" si="193"/>
        <v>-2943.1740356977334</v>
      </c>
      <c r="P301" s="79">
        <f t="shared" ca="1" si="194"/>
        <v>439340.01243474695</v>
      </c>
      <c r="Q301" s="35"/>
      <c r="R301">
        <f t="shared" ca="1" si="201"/>
        <v>418</v>
      </c>
      <c r="S301" s="78">
        <f t="shared" ca="1" si="210"/>
        <v>89.749999999998593</v>
      </c>
      <c r="T301" s="55">
        <f t="shared" ca="1" si="202"/>
        <v>2.1466801853951778E-2</v>
      </c>
      <c r="U301" s="78">
        <f t="shared" ca="1" si="203"/>
        <v>8.1566853749043558E-2</v>
      </c>
      <c r="V301" s="79">
        <f t="shared" ca="1" si="211"/>
        <v>16066.871651584588</v>
      </c>
      <c r="W301" s="79">
        <f t="shared" ca="1" si="195"/>
        <v>145.19660751744462</v>
      </c>
      <c r="X301" s="80">
        <f t="shared" ca="1" si="212"/>
        <v>-1.6313370749808711</v>
      </c>
      <c r="Y301" s="80">
        <f t="shared" ca="1" si="213"/>
        <v>-6.6945298548269125</v>
      </c>
      <c r="Z301" s="80">
        <f t="shared" ca="1" si="204"/>
        <v>0</v>
      </c>
      <c r="AA301" s="80">
        <f t="shared" ca="1" si="214"/>
        <v>0</v>
      </c>
      <c r="AB301" s="81">
        <f t="shared" ca="1" si="196"/>
        <v>-240.06544612773931</v>
      </c>
      <c r="AC301" s="79">
        <f t="shared" ca="1" si="197"/>
        <v>15963.676946044485</v>
      </c>
      <c r="AD301" s="35"/>
      <c r="AE301" s="55">
        <f t="shared" ca="1" si="215"/>
        <v>2.1466801853951778E-2</v>
      </c>
      <c r="AF301" s="78">
        <f t="shared" ca="1" si="216"/>
        <v>8.1566853749043558E-2</v>
      </c>
      <c r="AG301" s="35"/>
      <c r="AH301" s="35"/>
      <c r="AR301" s="69">
        <f t="shared" si="205"/>
        <v>25</v>
      </c>
      <c r="AS301" s="70">
        <f t="shared" si="217"/>
        <v>298</v>
      </c>
      <c r="AT301" s="71">
        <f t="shared" ca="1" si="225"/>
        <v>8.0360664427332015E-2</v>
      </c>
      <c r="AU301" s="72">
        <f t="shared" ca="1" si="206"/>
        <v>9.0370179501075842E-3</v>
      </c>
      <c r="AV301" s="73">
        <f t="shared" ca="1" si="207"/>
        <v>1.0090370179501076</v>
      </c>
      <c r="AW301" s="74">
        <f ca="1">PRODUCT(AV$4:AV301)</f>
        <v>12.181230204579293</v>
      </c>
      <c r="BO301" s="70">
        <f t="shared" si="218"/>
        <v>298</v>
      </c>
      <c r="BP301" s="171">
        <f t="shared" ca="1" si="221"/>
        <v>0.114</v>
      </c>
      <c r="BQ301" s="172">
        <f t="shared" ca="1" si="208"/>
        <v>9.0370179501075842E-3</v>
      </c>
      <c r="BR301" s="172">
        <f t="shared" ca="1" si="220"/>
        <v>8.2093514629094755E-2</v>
      </c>
    </row>
    <row r="302" spans="5:70">
      <c r="E302">
        <f t="shared" si="224"/>
        <v>299</v>
      </c>
      <c r="F302" s="64">
        <f t="shared" si="209"/>
        <v>79.833333333332689</v>
      </c>
      <c r="G302" s="55">
        <f t="shared" si="190"/>
        <v>0</v>
      </c>
      <c r="H302" s="78">
        <f t="shared" si="219"/>
        <v>1</v>
      </c>
      <c r="I302" s="79">
        <f t="shared" ca="1" si="198"/>
        <v>439340.01243474695</v>
      </c>
      <c r="J302" s="79">
        <f t="shared" ca="1" si="191"/>
        <v>3970.3235785732977</v>
      </c>
      <c r="K302" s="80">
        <f t="shared" ca="1" si="192"/>
        <v>-20</v>
      </c>
      <c r="L302" s="80">
        <f t="shared" ca="1" si="199"/>
        <v>-366.11667702895579</v>
      </c>
      <c r="M302" s="80">
        <f t="shared" ca="1" si="222"/>
        <v>0</v>
      </c>
      <c r="N302" s="80">
        <f t="shared" ca="1" si="200"/>
        <v>0</v>
      </c>
      <c r="O302" s="81">
        <f t="shared" ca="1" si="193"/>
        <v>-2943.1740356977334</v>
      </c>
      <c r="P302" s="79">
        <f t="shared" ca="1" si="194"/>
        <v>439981.0453005936</v>
      </c>
      <c r="Q302" s="35"/>
      <c r="R302">
        <f t="shared" ca="1" si="201"/>
        <v>419</v>
      </c>
      <c r="S302" s="78">
        <f t="shared" ca="1" si="210"/>
        <v>89.833333333331922</v>
      </c>
      <c r="T302" s="55">
        <f t="shared" ca="1" si="202"/>
        <v>2.1466801853951778E-2</v>
      </c>
      <c r="U302" s="78">
        <f t="shared" ca="1" si="203"/>
        <v>7.9815874261762579E-2</v>
      </c>
      <c r="V302" s="79">
        <f t="shared" ca="1" si="211"/>
        <v>15620.98785618325</v>
      </c>
      <c r="W302" s="79">
        <f t="shared" ca="1" si="195"/>
        <v>141.16714765474063</v>
      </c>
      <c r="X302" s="80">
        <f t="shared" ca="1" si="212"/>
        <v>-1.5963174852352515</v>
      </c>
      <c r="Y302" s="80">
        <f t="shared" ca="1" si="213"/>
        <v>-6.5087449400763546</v>
      </c>
      <c r="Z302" s="80">
        <f t="shared" ca="1" si="204"/>
        <v>0</v>
      </c>
      <c r="AA302" s="80">
        <f t="shared" ca="1" si="214"/>
        <v>0</v>
      </c>
      <c r="AB302" s="81">
        <f t="shared" ca="1" si="196"/>
        <v>-234.91200876373463</v>
      </c>
      <c r="AC302" s="79">
        <f t="shared" ca="1" si="197"/>
        <v>15519.137932648944</v>
      </c>
      <c r="AD302" s="35"/>
      <c r="AE302" s="55">
        <f t="shared" ca="1" si="215"/>
        <v>2.1466801853951778E-2</v>
      </c>
      <c r="AF302" s="78">
        <f t="shared" ca="1" si="216"/>
        <v>7.9815874261762579E-2</v>
      </c>
      <c r="AG302" s="35"/>
      <c r="AH302" s="35"/>
      <c r="AR302" s="69">
        <f t="shared" si="205"/>
        <v>25</v>
      </c>
      <c r="AS302" s="70">
        <f t="shared" si="217"/>
        <v>299</v>
      </c>
      <c r="AT302" s="71">
        <f t="shared" ca="1" si="225"/>
        <v>7.9634443660419649E-2</v>
      </c>
      <c r="AU302" s="72">
        <f t="shared" ca="1" si="206"/>
        <v>9.0370179501075842E-3</v>
      </c>
      <c r="AV302" s="73">
        <f t="shared" ca="1" si="207"/>
        <v>1.0090370179501076</v>
      </c>
      <c r="AW302" s="74">
        <f ca="1">PRODUCT(AV$4:AV302)</f>
        <v>12.291312200592468</v>
      </c>
      <c r="BO302" s="70">
        <f t="shared" si="218"/>
        <v>299</v>
      </c>
      <c r="BP302" s="171">
        <f t="shared" ca="1" si="221"/>
        <v>0.114</v>
      </c>
      <c r="BQ302" s="172">
        <f t="shared" ca="1" si="208"/>
        <v>9.0370179501075842E-3</v>
      </c>
      <c r="BR302" s="172">
        <f t="shared" ca="1" si="220"/>
        <v>8.1358278406743173E-2</v>
      </c>
    </row>
    <row r="303" spans="5:70">
      <c r="E303">
        <f t="shared" si="224"/>
        <v>300</v>
      </c>
      <c r="F303" s="64">
        <f t="shared" si="209"/>
        <v>79.916666666666018</v>
      </c>
      <c r="G303" s="55">
        <f t="shared" si="190"/>
        <v>0</v>
      </c>
      <c r="H303" s="78">
        <f t="shared" si="219"/>
        <v>1</v>
      </c>
      <c r="I303" s="79">
        <f t="shared" ca="1" si="198"/>
        <v>439981.0453005936</v>
      </c>
      <c r="J303" s="79">
        <f t="shared" ca="1" si="191"/>
        <v>3976.1166040885623</v>
      </c>
      <c r="K303" s="80">
        <f t="shared" ca="1" si="192"/>
        <v>-20</v>
      </c>
      <c r="L303" s="80">
        <f t="shared" ca="1" si="199"/>
        <v>-366.65087108382801</v>
      </c>
      <c r="M303" s="80">
        <f t="shared" ca="1" si="222"/>
        <v>0</v>
      </c>
      <c r="N303" s="80">
        <f t="shared" ca="1" si="200"/>
        <v>0</v>
      </c>
      <c r="O303" s="81">
        <f t="shared" ca="1" si="193"/>
        <v>-2943.1740356977334</v>
      </c>
      <c r="P303" s="79">
        <f t="shared" ca="1" si="194"/>
        <v>440627.33699790062</v>
      </c>
      <c r="Q303" s="35"/>
      <c r="R303">
        <f t="shared" ca="1" si="201"/>
        <v>420</v>
      </c>
      <c r="S303" s="78">
        <f t="shared" ca="1" si="210"/>
        <v>89.91666666666525</v>
      </c>
      <c r="T303" s="55">
        <f t="shared" ca="1" si="202"/>
        <v>2.1466801853951778E-2</v>
      </c>
      <c r="U303" s="78">
        <f t="shared" ca="1" si="203"/>
        <v>7.8102482704185391E-2</v>
      </c>
      <c r="V303" s="79">
        <f t="shared" ca="1" si="211"/>
        <v>15185.991673704622</v>
      </c>
      <c r="W303" s="79">
        <f t="shared" ca="1" si="195"/>
        <v>137.23607934545299</v>
      </c>
      <c r="X303" s="80">
        <f t="shared" ca="1" si="212"/>
        <v>-1.5620496540837079</v>
      </c>
      <c r="Y303" s="80">
        <f t="shared" ca="1" si="213"/>
        <v>-6.3274965307102597</v>
      </c>
      <c r="Z303" s="80">
        <f t="shared" ca="1" si="204"/>
        <v>0</v>
      </c>
      <c r="AA303" s="80">
        <f t="shared" ca="1" si="214"/>
        <v>0</v>
      </c>
      <c r="AB303" s="81">
        <f t="shared" ca="1" si="196"/>
        <v>-229.86919921848974</v>
      </c>
      <c r="AC303" s="79">
        <f t="shared" ca="1" si="197"/>
        <v>15085.469007646792</v>
      </c>
      <c r="AD303" s="35"/>
      <c r="AE303" s="55">
        <f t="shared" ca="1" si="215"/>
        <v>2.1466801853951778E-2</v>
      </c>
      <c r="AF303" s="78">
        <f t="shared" ca="1" si="216"/>
        <v>7.8102482704185391E-2</v>
      </c>
      <c r="AG303" s="35"/>
      <c r="AH303" s="35"/>
      <c r="AR303" s="69">
        <f t="shared" si="205"/>
        <v>25</v>
      </c>
      <c r="AS303" s="70">
        <f t="shared" si="217"/>
        <v>300</v>
      </c>
      <c r="AT303" s="71">
        <f t="shared" ca="1" si="225"/>
        <v>7.8914785763613604E-2</v>
      </c>
      <c r="AU303" s="72">
        <f t="shared" ca="1" si="206"/>
        <v>9.0370179501075842E-3</v>
      </c>
      <c r="AV303" s="73">
        <f t="shared" ca="1" si="207"/>
        <v>1.0090370179501076</v>
      </c>
      <c r="AW303" s="74">
        <f ca="1">PRODUCT(AV$4:AV303)</f>
        <v>12.402389009579599</v>
      </c>
      <c r="BO303" s="70">
        <f t="shared" si="218"/>
        <v>300</v>
      </c>
      <c r="BP303" s="171">
        <f t="shared" ca="1" si="221"/>
        <v>0.114</v>
      </c>
      <c r="BQ303" s="172">
        <f t="shared" ca="1" si="208"/>
        <v>9.0370179501075842E-3</v>
      </c>
      <c r="BR303" s="172">
        <f t="shared" ca="1" si="220"/>
        <v>8.0629627020052483E-2</v>
      </c>
    </row>
    <row r="304" spans="5:70">
      <c r="E304">
        <f t="shared" si="224"/>
        <v>301</v>
      </c>
      <c r="F304" s="64">
        <f t="shared" si="209"/>
        <v>79.999999999999346</v>
      </c>
      <c r="G304" s="55">
        <f t="shared" si="190"/>
        <v>0</v>
      </c>
      <c r="H304" s="78">
        <f t="shared" si="219"/>
        <v>1</v>
      </c>
      <c r="I304" s="79">
        <f t="shared" ca="1" si="198"/>
        <v>440627.33699790062</v>
      </c>
      <c r="J304" s="79">
        <f t="shared" ca="1" si="191"/>
        <v>3981.9571537581314</v>
      </c>
      <c r="K304" s="80">
        <f t="shared" ca="1" si="192"/>
        <v>-20</v>
      </c>
      <c r="L304" s="80">
        <f t="shared" ca="1" si="199"/>
        <v>-367.18944749825056</v>
      </c>
      <c r="M304" s="80">
        <f t="shared" ca="1" si="222"/>
        <v>-3304.7050274842545</v>
      </c>
      <c r="N304" s="80">
        <f t="shared" ca="1" si="200"/>
        <v>0</v>
      </c>
      <c r="O304" s="81">
        <f t="shared" ca="1" si="193"/>
        <v>-2943.1740356977334</v>
      </c>
      <c r="P304" s="79">
        <f t="shared" ca="1" si="194"/>
        <v>437974.22564097855</v>
      </c>
      <c r="Q304" s="35"/>
      <c r="R304">
        <f t="shared" ca="1" si="201"/>
        <v>421</v>
      </c>
      <c r="S304" s="78">
        <f t="shared" ca="1" si="210"/>
        <v>89.999999999998579</v>
      </c>
      <c r="T304" s="55">
        <f t="shared" ca="1" si="202"/>
        <v>2.1466801853951778E-2</v>
      </c>
      <c r="U304" s="78">
        <f t="shared" ca="1" si="203"/>
        <v>7.6425872183672944E-2</v>
      </c>
      <c r="V304" s="79">
        <f t="shared" ca="1" si="211"/>
        <v>14761.632233585708</v>
      </c>
      <c r="W304" s="79">
        <f t="shared" ca="1" si="195"/>
        <v>133.40113546780074</v>
      </c>
      <c r="X304" s="80">
        <f t="shared" ca="1" si="212"/>
        <v>-1.5285174436734588</v>
      </c>
      <c r="Y304" s="80">
        <f t="shared" ca="1" si="213"/>
        <v>-6.1506800973273785</v>
      </c>
      <c r="Z304" s="80">
        <f t="shared" ca="1" si="204"/>
        <v>-110.7122417518928</v>
      </c>
      <c r="AA304" s="80">
        <f t="shared" ca="1" si="214"/>
        <v>0</v>
      </c>
      <c r="AB304" s="81">
        <f t="shared" ca="1" si="196"/>
        <v>-224.93464266653984</v>
      </c>
      <c r="AC304" s="79">
        <f t="shared" ca="1" si="197"/>
        <v>14551.707287094074</v>
      </c>
      <c r="AD304" s="35"/>
      <c r="AE304" s="55">
        <f t="shared" ca="1" si="215"/>
        <v>2.1466801853951778E-2</v>
      </c>
      <c r="AF304" s="78">
        <f t="shared" ca="1" si="216"/>
        <v>7.6425872183672944E-2</v>
      </c>
      <c r="AG304" s="35"/>
      <c r="AH304" s="35"/>
      <c r="AR304" s="69">
        <f t="shared" si="205"/>
        <v>26</v>
      </c>
      <c r="AS304" s="70">
        <f t="shared" si="217"/>
        <v>301</v>
      </c>
      <c r="AT304" s="71">
        <f t="shared" ca="1" si="225"/>
        <v>7.8201631428138935E-2</v>
      </c>
      <c r="AU304" s="72">
        <f t="shared" ca="1" si="206"/>
        <v>9.0370179501075842E-3</v>
      </c>
      <c r="AV304" s="73">
        <f t="shared" ca="1" si="207"/>
        <v>1.0090370179501076</v>
      </c>
      <c r="AW304" s="74">
        <f ca="1">PRODUCT(AV$4:AV304)</f>
        <v>12.514469621683388</v>
      </c>
      <c r="BO304" s="70">
        <f t="shared" si="218"/>
        <v>301</v>
      </c>
      <c r="BP304" s="171">
        <f t="shared" ca="1" si="221"/>
        <v>0.114</v>
      </c>
      <c r="BQ304" s="172">
        <f t="shared" ca="1" si="208"/>
        <v>9.0370179501075842E-3</v>
      </c>
      <c r="BR304" s="172">
        <f t="shared" ca="1" si="220"/>
        <v>7.9907501494696664E-2</v>
      </c>
    </row>
    <row r="305" spans="5:70">
      <c r="E305">
        <f t="shared" si="224"/>
        <v>302</v>
      </c>
      <c r="F305" s="64">
        <f t="shared" si="209"/>
        <v>80.083333333332675</v>
      </c>
      <c r="G305" s="55">
        <f t="shared" si="190"/>
        <v>0</v>
      </c>
      <c r="H305" s="78">
        <f t="shared" si="219"/>
        <v>1</v>
      </c>
      <c r="I305" s="79">
        <f t="shared" ca="1" si="198"/>
        <v>437974.22564097855</v>
      </c>
      <c r="J305" s="79">
        <f t="shared" ca="1" si="191"/>
        <v>3957.9809388019926</v>
      </c>
      <c r="K305" s="80">
        <f t="shared" ca="1" si="192"/>
        <v>-20</v>
      </c>
      <c r="L305" s="80">
        <f t="shared" ca="1" si="199"/>
        <v>-364.97852136748213</v>
      </c>
      <c r="M305" s="80">
        <f t="shared" ca="1" si="222"/>
        <v>0</v>
      </c>
      <c r="N305" s="80">
        <f t="shared" ca="1" si="200"/>
        <v>0</v>
      </c>
      <c r="O305" s="81">
        <f t="shared" ca="1" si="193"/>
        <v>-2943.1740356977334</v>
      </c>
      <c r="P305" s="79">
        <f t="shared" ca="1" si="194"/>
        <v>438604.05402271537</v>
      </c>
      <c r="Q305" s="35"/>
      <c r="R305">
        <f t="shared" ca="1" si="201"/>
        <v>422</v>
      </c>
      <c r="S305" s="78">
        <f t="shared" ca="1" si="210"/>
        <v>90.083333333331908</v>
      </c>
      <c r="T305" s="55">
        <f t="shared" ca="1" si="202"/>
        <v>2.1466801853951778E-2</v>
      </c>
      <c r="U305" s="78">
        <f t="shared" ca="1" si="203"/>
        <v>7.4785253128990592E-2</v>
      </c>
      <c r="V305" s="79">
        <f t="shared" ca="1" si="211"/>
        <v>14239.328670125318</v>
      </c>
      <c r="W305" s="79">
        <f t="shared" ca="1" si="195"/>
        <v>128.68106878940407</v>
      </c>
      <c r="X305" s="80">
        <f t="shared" ca="1" si="212"/>
        <v>-1.4957050625798118</v>
      </c>
      <c r="Y305" s="80">
        <f t="shared" ca="1" si="213"/>
        <v>-5.9330536125522162</v>
      </c>
      <c r="Z305" s="80">
        <f t="shared" ca="1" si="204"/>
        <v>0</v>
      </c>
      <c r="AA305" s="80">
        <f t="shared" ca="1" si="214"/>
        <v>0</v>
      </c>
      <c r="AB305" s="81">
        <f t="shared" ca="1" si="196"/>
        <v>-220.10601526232779</v>
      </c>
      <c r="AC305" s="79">
        <f t="shared" ca="1" si="197"/>
        <v>14140.474964977262</v>
      </c>
      <c r="AD305" s="35"/>
      <c r="AE305" s="55">
        <f t="shared" ca="1" si="215"/>
        <v>2.1466801853951778E-2</v>
      </c>
      <c r="AF305" s="78">
        <f t="shared" ca="1" si="216"/>
        <v>7.4785253128990592E-2</v>
      </c>
      <c r="AG305" s="35"/>
      <c r="AH305" s="35"/>
      <c r="AR305" s="69">
        <f t="shared" si="205"/>
        <v>26</v>
      </c>
      <c r="AS305" s="70">
        <f t="shared" si="217"/>
        <v>302</v>
      </c>
      <c r="AT305" s="71">
        <f t="shared" ca="1" si="225"/>
        <v>7.7494921881195139E-2</v>
      </c>
      <c r="AU305" s="72">
        <f t="shared" ca="1" si="206"/>
        <v>9.0370179501075842E-3</v>
      </c>
      <c r="AV305" s="73">
        <f t="shared" ca="1" si="207"/>
        <v>1.0090370179501076</v>
      </c>
      <c r="AW305" s="74">
        <f ca="1">PRODUCT(AV$4:AV305)</f>
        <v>12.627563108290616</v>
      </c>
      <c r="BO305" s="70">
        <f t="shared" si="218"/>
        <v>302</v>
      </c>
      <c r="BP305" s="171">
        <f t="shared" ca="1" si="221"/>
        <v>0.114</v>
      </c>
      <c r="BQ305" s="172">
        <f t="shared" ca="1" si="208"/>
        <v>9.0370179501075842E-3</v>
      </c>
      <c r="BR305" s="172">
        <f t="shared" ca="1" si="220"/>
        <v>7.9191843384528574E-2</v>
      </c>
    </row>
    <row r="306" spans="5:70">
      <c r="E306">
        <f t="shared" si="224"/>
        <v>303</v>
      </c>
      <c r="F306" s="64">
        <f t="shared" si="209"/>
        <v>80.166666666666003</v>
      </c>
      <c r="G306" s="55">
        <f t="shared" si="190"/>
        <v>0</v>
      </c>
      <c r="H306" s="78">
        <f t="shared" si="219"/>
        <v>1</v>
      </c>
      <c r="I306" s="79">
        <f t="shared" ca="1" si="198"/>
        <v>438604.05402271537</v>
      </c>
      <c r="J306" s="79">
        <f t="shared" ca="1" si="191"/>
        <v>3963.6727091932353</v>
      </c>
      <c r="K306" s="80">
        <f t="shared" ca="1" si="192"/>
        <v>-20</v>
      </c>
      <c r="L306" s="80">
        <f t="shared" ca="1" si="199"/>
        <v>-365.50337835226281</v>
      </c>
      <c r="M306" s="80">
        <f t="shared" ca="1" si="222"/>
        <v>0</v>
      </c>
      <c r="N306" s="80">
        <f t="shared" ca="1" si="200"/>
        <v>0</v>
      </c>
      <c r="O306" s="81">
        <f t="shared" ca="1" si="193"/>
        <v>-2943.1740356977334</v>
      </c>
      <c r="P306" s="79">
        <f t="shared" ca="1" si="194"/>
        <v>439239.04931785865</v>
      </c>
      <c r="Q306" s="35"/>
      <c r="R306">
        <f t="shared" ca="1" si="201"/>
        <v>423</v>
      </c>
      <c r="S306" s="78">
        <f t="shared" ca="1" si="210"/>
        <v>90.166666666665236</v>
      </c>
      <c r="T306" s="55">
        <f t="shared" ca="1" si="202"/>
        <v>2.1466801853951778E-2</v>
      </c>
      <c r="U306" s="78">
        <f t="shared" ca="1" si="203"/>
        <v>7.3179852918472926E-2</v>
      </c>
      <c r="V306" s="79">
        <f t="shared" ca="1" si="211"/>
        <v>13836.924190783329</v>
      </c>
      <c r="W306" s="79">
        <f t="shared" ca="1" si="195"/>
        <v>125.04453228638681</v>
      </c>
      <c r="X306" s="80">
        <f t="shared" ca="1" si="212"/>
        <v>-1.4635970583694586</v>
      </c>
      <c r="Y306" s="80">
        <f t="shared" ca="1" si="213"/>
        <v>-5.7653850794930541</v>
      </c>
      <c r="Z306" s="80">
        <f t="shared" ca="1" si="204"/>
        <v>0</v>
      </c>
      <c r="AA306" s="80">
        <f t="shared" ca="1" si="214"/>
        <v>0</v>
      </c>
      <c r="AB306" s="81">
        <f t="shared" ca="1" si="196"/>
        <v>-215.38104304582851</v>
      </c>
      <c r="AC306" s="79">
        <f t="shared" ca="1" si="197"/>
        <v>13739.358697886026</v>
      </c>
      <c r="AD306" s="35"/>
      <c r="AE306" s="55">
        <f t="shared" ca="1" si="215"/>
        <v>2.1466801853951778E-2</v>
      </c>
      <c r="AF306" s="78">
        <f t="shared" ca="1" si="216"/>
        <v>7.3179852918472926E-2</v>
      </c>
      <c r="AG306" s="35"/>
      <c r="AH306" s="35"/>
      <c r="AR306" s="69">
        <f t="shared" si="205"/>
        <v>26</v>
      </c>
      <c r="AS306" s="70">
        <f t="shared" si="217"/>
        <v>303</v>
      </c>
      <c r="AT306" s="71">
        <f t="shared" ca="1" si="225"/>
        <v>7.6794598881112591E-2</v>
      </c>
      <c r="AU306" s="72">
        <f t="shared" ca="1" si="206"/>
        <v>9.0370179501075842E-3</v>
      </c>
      <c r="AV306" s="73">
        <f t="shared" ca="1" si="207"/>
        <v>1.0090370179501076</v>
      </c>
      <c r="AW306" s="74">
        <f ca="1">PRODUCT(AV$4:AV306)</f>
        <v>12.741678622766354</v>
      </c>
      <c r="BO306" s="70">
        <f t="shared" si="218"/>
        <v>303</v>
      </c>
      <c r="BP306" s="171">
        <f t="shared" ca="1" si="221"/>
        <v>0.114</v>
      </c>
      <c r="BQ306" s="172">
        <f t="shared" ca="1" si="208"/>
        <v>9.0370179501075842E-3</v>
      </c>
      <c r="BR306" s="172">
        <f t="shared" ca="1" si="220"/>
        <v>7.8482594766849531E-2</v>
      </c>
    </row>
    <row r="307" spans="5:70">
      <c r="E307">
        <f t="shared" si="224"/>
        <v>304</v>
      </c>
      <c r="F307" s="64">
        <f t="shared" si="209"/>
        <v>80.249999999999332</v>
      </c>
      <c r="G307" s="55">
        <f t="shared" si="190"/>
        <v>0</v>
      </c>
      <c r="H307" s="78">
        <f t="shared" si="219"/>
        <v>1</v>
      </c>
      <c r="I307" s="79">
        <f t="shared" ca="1" si="198"/>
        <v>439239.04931785865</v>
      </c>
      <c r="J307" s="79">
        <f t="shared" ca="1" si="191"/>
        <v>3969.411173073679</v>
      </c>
      <c r="K307" s="80">
        <f t="shared" ca="1" si="192"/>
        <v>-20</v>
      </c>
      <c r="L307" s="80">
        <f t="shared" ca="1" si="199"/>
        <v>-366.03254109821557</v>
      </c>
      <c r="M307" s="80">
        <f t="shared" ca="1" si="222"/>
        <v>0</v>
      </c>
      <c r="N307" s="80">
        <f t="shared" ca="1" si="200"/>
        <v>0</v>
      </c>
      <c r="O307" s="81">
        <f t="shared" ca="1" si="193"/>
        <v>-2943.1740356977334</v>
      </c>
      <c r="P307" s="79">
        <f t="shared" ca="1" si="194"/>
        <v>439879.25391413644</v>
      </c>
      <c r="Q307" s="35"/>
      <c r="R307">
        <f t="shared" ca="1" si="201"/>
        <v>424</v>
      </c>
      <c r="S307" s="78">
        <f t="shared" ca="1" si="210"/>
        <v>90.249999999998565</v>
      </c>
      <c r="T307" s="55">
        <f t="shared" ca="1" si="202"/>
        <v>2.1466801853951778E-2</v>
      </c>
      <c r="U307" s="78">
        <f t="shared" ca="1" si="203"/>
        <v>7.1608915516170726E-2</v>
      </c>
      <c r="V307" s="79">
        <f t="shared" ca="1" si="211"/>
        <v>13444.418607118138</v>
      </c>
      <c r="W307" s="79">
        <f t="shared" ca="1" si="195"/>
        <v>121.49745228128701</v>
      </c>
      <c r="X307" s="80">
        <f t="shared" ca="1" si="212"/>
        <v>-1.4321783103234145</v>
      </c>
      <c r="Y307" s="80">
        <f t="shared" ca="1" si="213"/>
        <v>-5.6018410862992241</v>
      </c>
      <c r="Z307" s="80">
        <f t="shared" ca="1" si="204"/>
        <v>0</v>
      </c>
      <c r="AA307" s="80">
        <f t="shared" ca="1" si="214"/>
        <v>0</v>
      </c>
      <c r="AB307" s="81">
        <f t="shared" ca="1" si="196"/>
        <v>-210.75750087166625</v>
      </c>
      <c r="AC307" s="79">
        <f t="shared" ca="1" si="197"/>
        <v>13348.124539131133</v>
      </c>
      <c r="AD307" s="35"/>
      <c r="AE307" s="55">
        <f t="shared" ca="1" si="215"/>
        <v>2.1466801853951778E-2</v>
      </c>
      <c r="AF307" s="78">
        <f t="shared" ca="1" si="216"/>
        <v>7.1608915516170726E-2</v>
      </c>
      <c r="AG307" s="35"/>
      <c r="AH307" s="35"/>
      <c r="AR307" s="69">
        <f t="shared" si="205"/>
        <v>26</v>
      </c>
      <c r="AS307" s="70">
        <f t="shared" si="217"/>
        <v>304</v>
      </c>
      <c r="AT307" s="71">
        <f t="shared" ca="1" si="225"/>
        <v>7.6100604712552672E-2</v>
      </c>
      <c r="AU307" s="72">
        <f t="shared" ca="1" si="206"/>
        <v>9.0370179501075842E-3</v>
      </c>
      <c r="AV307" s="73">
        <f t="shared" ca="1" si="207"/>
        <v>1.0090370179501076</v>
      </c>
      <c r="AW307" s="74">
        <f ca="1">PRODUCT(AV$4:AV307)</f>
        <v>12.856825401194795</v>
      </c>
      <c r="BO307" s="70">
        <f t="shared" si="218"/>
        <v>304</v>
      </c>
      <c r="BP307" s="171">
        <f t="shared" ca="1" si="221"/>
        <v>0.114</v>
      </c>
      <c r="BQ307" s="172">
        <f t="shared" ca="1" si="208"/>
        <v>9.0370179501075842E-3</v>
      </c>
      <c r="BR307" s="172">
        <f t="shared" ca="1" si="220"/>
        <v>7.7779698237721295E-2</v>
      </c>
    </row>
    <row r="308" spans="5:70">
      <c r="E308">
        <f t="shared" si="224"/>
        <v>305</v>
      </c>
      <c r="F308" s="64">
        <f t="shared" si="209"/>
        <v>80.333333333332661</v>
      </c>
      <c r="G308" s="55">
        <f t="shared" si="190"/>
        <v>0</v>
      </c>
      <c r="H308" s="78">
        <f t="shared" si="219"/>
        <v>1</v>
      </c>
      <c r="I308" s="79">
        <f t="shared" ca="1" si="198"/>
        <v>439879.25391413644</v>
      </c>
      <c r="J308" s="79">
        <f t="shared" ca="1" si="191"/>
        <v>3975.1967135019827</v>
      </c>
      <c r="K308" s="80">
        <f t="shared" ca="1" si="192"/>
        <v>-20</v>
      </c>
      <c r="L308" s="80">
        <f t="shared" ca="1" si="199"/>
        <v>-366.56604492844707</v>
      </c>
      <c r="M308" s="80">
        <f t="shared" ca="1" si="222"/>
        <v>0</v>
      </c>
      <c r="N308" s="80">
        <f t="shared" ca="1" si="200"/>
        <v>0</v>
      </c>
      <c r="O308" s="81">
        <f t="shared" ca="1" si="193"/>
        <v>-2943.1740356977334</v>
      </c>
      <c r="P308" s="79">
        <f t="shared" ca="1" si="194"/>
        <v>440524.71054701228</v>
      </c>
      <c r="Q308" s="35"/>
      <c r="R308">
        <f t="shared" ca="1" si="201"/>
        <v>425</v>
      </c>
      <c r="S308" s="78">
        <f t="shared" ca="1" si="210"/>
        <v>90.333333333331893</v>
      </c>
      <c r="T308" s="55">
        <f t="shared" ca="1" si="202"/>
        <v>2.1466801853951778E-2</v>
      </c>
      <c r="U308" s="78">
        <f t="shared" ca="1" si="203"/>
        <v>7.007170111580871E-2</v>
      </c>
      <c r="V308" s="79">
        <f t="shared" ca="1" si="211"/>
        <v>13061.582994527733</v>
      </c>
      <c r="W308" s="79">
        <f t="shared" ca="1" si="195"/>
        <v>118.03775997836709</v>
      </c>
      <c r="X308" s="80">
        <f t="shared" ca="1" si="212"/>
        <v>-1.4014340223161743</v>
      </c>
      <c r="Y308" s="80">
        <f t="shared" ca="1" si="213"/>
        <v>-5.4423262477198886</v>
      </c>
      <c r="Z308" s="80">
        <f t="shared" ca="1" si="204"/>
        <v>0</v>
      </c>
      <c r="AA308" s="80">
        <f t="shared" ca="1" si="214"/>
        <v>0</v>
      </c>
      <c r="AB308" s="81">
        <f t="shared" ca="1" si="196"/>
        <v>-206.2332113612201</v>
      </c>
      <c r="AC308" s="79">
        <f t="shared" ca="1" si="197"/>
        <v>12966.543782874845</v>
      </c>
      <c r="AD308" s="35"/>
      <c r="AE308" s="55">
        <f t="shared" ca="1" si="215"/>
        <v>2.1466801853951778E-2</v>
      </c>
      <c r="AF308" s="78">
        <f t="shared" ca="1" si="216"/>
        <v>7.007170111580871E-2</v>
      </c>
      <c r="AG308" s="35"/>
      <c r="AH308" s="35"/>
      <c r="AR308" s="69">
        <f t="shared" si="205"/>
        <v>26</v>
      </c>
      <c r="AS308" s="70">
        <f t="shared" si="217"/>
        <v>305</v>
      </c>
      <c r="AT308" s="71">
        <f t="shared" ca="1" si="225"/>
        <v>7.5412882181751295E-2</v>
      </c>
      <c r="AU308" s="72">
        <f t="shared" ca="1" si="206"/>
        <v>9.0370179501075842E-3</v>
      </c>
      <c r="AV308" s="73">
        <f t="shared" ca="1" si="207"/>
        <v>1.0090370179501076</v>
      </c>
      <c r="AW308" s="74">
        <f ca="1">PRODUCT(AV$4:AV308)</f>
        <v>12.973012763126793</v>
      </c>
      <c r="BO308" s="70">
        <f t="shared" si="218"/>
        <v>305</v>
      </c>
      <c r="BP308" s="171">
        <f t="shared" ca="1" si="221"/>
        <v>0.114</v>
      </c>
      <c r="BQ308" s="172">
        <f t="shared" ca="1" si="208"/>
        <v>9.0370179501075842E-3</v>
      </c>
      <c r="BR308" s="172">
        <f t="shared" ca="1" si="220"/>
        <v>7.7083096907319959E-2</v>
      </c>
    </row>
    <row r="309" spans="5:70">
      <c r="E309">
        <f t="shared" si="224"/>
        <v>306</v>
      </c>
      <c r="F309" s="64">
        <f t="shared" si="209"/>
        <v>80.416666666665989</v>
      </c>
      <c r="G309" s="55">
        <f t="shared" si="190"/>
        <v>0</v>
      </c>
      <c r="H309" s="78">
        <f t="shared" si="219"/>
        <v>1</v>
      </c>
      <c r="I309" s="79">
        <f t="shared" ca="1" si="198"/>
        <v>440524.71054701228</v>
      </c>
      <c r="J309" s="79">
        <f t="shared" ca="1" si="191"/>
        <v>3981.029716679298</v>
      </c>
      <c r="K309" s="80">
        <f t="shared" ca="1" si="192"/>
        <v>-20</v>
      </c>
      <c r="L309" s="80">
        <f t="shared" ca="1" si="199"/>
        <v>-367.10392545584358</v>
      </c>
      <c r="M309" s="80">
        <f t="shared" ca="1" si="222"/>
        <v>0</v>
      </c>
      <c r="N309" s="80">
        <f t="shared" ca="1" si="200"/>
        <v>0</v>
      </c>
      <c r="O309" s="81">
        <f t="shared" ca="1" si="193"/>
        <v>-2943.1740356977334</v>
      </c>
      <c r="P309" s="79">
        <f t="shared" ca="1" si="194"/>
        <v>441175.46230253804</v>
      </c>
      <c r="Q309" s="35"/>
      <c r="R309">
        <f t="shared" ca="1" si="201"/>
        <v>426</v>
      </c>
      <c r="S309" s="78">
        <f t="shared" ca="1" si="210"/>
        <v>90.416666666665222</v>
      </c>
      <c r="T309" s="55">
        <f t="shared" ca="1" si="202"/>
        <v>2.1466801853951778E-2</v>
      </c>
      <c r="U309" s="78">
        <f t="shared" ca="1" si="203"/>
        <v>6.8567485792386307E-2</v>
      </c>
      <c r="V309" s="79">
        <f t="shared" ca="1" si="211"/>
        <v>12688.19355675728</v>
      </c>
      <c r="W309" s="79">
        <f t="shared" ca="1" si="195"/>
        <v>114.66343292685494</v>
      </c>
      <c r="X309" s="80">
        <f t="shared" ca="1" si="212"/>
        <v>-1.3713497158477261</v>
      </c>
      <c r="Y309" s="80">
        <f t="shared" ca="1" si="213"/>
        <v>-5.2867473153155338</v>
      </c>
      <c r="Z309" s="80">
        <f t="shared" ca="1" si="204"/>
        <v>0</v>
      </c>
      <c r="AA309" s="80">
        <f t="shared" ca="1" si="214"/>
        <v>0</v>
      </c>
      <c r="AB309" s="81">
        <f t="shared" ca="1" si="196"/>
        <v>-201.8060438772246</v>
      </c>
      <c r="AC309" s="79">
        <f t="shared" ca="1" si="197"/>
        <v>12594.392848775748</v>
      </c>
      <c r="AD309" s="35"/>
      <c r="AE309" s="55">
        <f t="shared" ca="1" si="215"/>
        <v>2.1466801853951778E-2</v>
      </c>
      <c r="AF309" s="78">
        <f t="shared" ca="1" si="216"/>
        <v>6.8567485792386307E-2</v>
      </c>
      <c r="AG309" s="35"/>
      <c r="AH309" s="35"/>
      <c r="AR309" s="69">
        <f t="shared" si="205"/>
        <v>26</v>
      </c>
      <c r="AS309" s="70">
        <f t="shared" si="217"/>
        <v>306</v>
      </c>
      <c r="AT309" s="71">
        <f t="shared" ca="1" si="225"/>
        <v>7.4731374611805457E-2</v>
      </c>
      <c r="AU309" s="72">
        <f t="shared" ca="1" si="206"/>
        <v>9.0370179501075842E-3</v>
      </c>
      <c r="AV309" s="73">
        <f t="shared" ca="1" si="207"/>
        <v>1.0090370179501076</v>
      </c>
      <c r="AW309" s="74">
        <f ca="1">PRODUCT(AV$4:AV309)</f>
        <v>13.090250112334145</v>
      </c>
      <c r="BO309" s="70">
        <f t="shared" si="218"/>
        <v>306</v>
      </c>
      <c r="BP309" s="171">
        <f t="shared" ca="1" si="221"/>
        <v>0.114</v>
      </c>
      <c r="BQ309" s="172">
        <f t="shared" ca="1" si="208"/>
        <v>9.0370179501075842E-3</v>
      </c>
      <c r="BR309" s="172">
        <f t="shared" ca="1" si="220"/>
        <v>7.6392734395331549E-2</v>
      </c>
    </row>
    <row r="310" spans="5:70">
      <c r="E310">
        <f t="shared" si="224"/>
        <v>307</v>
      </c>
      <c r="F310" s="64">
        <f t="shared" si="209"/>
        <v>80.499999999999318</v>
      </c>
      <c r="G310" s="55">
        <f t="shared" si="190"/>
        <v>0</v>
      </c>
      <c r="H310" s="78">
        <f t="shared" si="219"/>
        <v>1</v>
      </c>
      <c r="I310" s="79">
        <f t="shared" ca="1" si="198"/>
        <v>441175.46230253804</v>
      </c>
      <c r="J310" s="79">
        <f t="shared" ca="1" si="191"/>
        <v>3986.9105719750482</v>
      </c>
      <c r="K310" s="80">
        <f t="shared" ca="1" si="192"/>
        <v>-20</v>
      </c>
      <c r="L310" s="80">
        <f t="shared" ca="1" si="199"/>
        <v>-367.64621858544837</v>
      </c>
      <c r="M310" s="80">
        <f t="shared" ca="1" si="222"/>
        <v>0</v>
      </c>
      <c r="N310" s="80">
        <f t="shared" ca="1" si="200"/>
        <v>0</v>
      </c>
      <c r="O310" s="81">
        <f t="shared" ca="1" si="193"/>
        <v>-2943.1740356977334</v>
      </c>
      <c r="P310" s="79">
        <f t="shared" ca="1" si="194"/>
        <v>441831.55262022995</v>
      </c>
      <c r="Q310" s="35"/>
      <c r="R310">
        <f t="shared" ca="1" si="201"/>
        <v>427</v>
      </c>
      <c r="S310" s="78">
        <f t="shared" ca="1" si="210"/>
        <v>90.49999999999855</v>
      </c>
      <c r="T310" s="55">
        <f t="shared" ca="1" si="202"/>
        <v>2.1466801853951778E-2</v>
      </c>
      <c r="U310" s="78">
        <f t="shared" ca="1" si="203"/>
        <v>6.7095561161257491E-2</v>
      </c>
      <c r="V310" s="79">
        <f t="shared" ca="1" si="211"/>
        <v>12324.031513020251</v>
      </c>
      <c r="W310" s="79">
        <f t="shared" ca="1" si="195"/>
        <v>111.37249400085554</v>
      </c>
      <c r="X310" s="80">
        <f t="shared" ca="1" si="212"/>
        <v>-1.3419112232251498</v>
      </c>
      <c r="Y310" s="80">
        <f t="shared" ca="1" si="213"/>
        <v>-5.1350131304251052</v>
      </c>
      <c r="Z310" s="80">
        <f t="shared" ca="1" si="204"/>
        <v>0</v>
      </c>
      <c r="AA310" s="80">
        <f t="shared" ca="1" si="214"/>
        <v>0</v>
      </c>
      <c r="AB310" s="81">
        <f t="shared" ca="1" si="196"/>
        <v>-197.47391352038233</v>
      </c>
      <c r="AC310" s="79">
        <f t="shared" ca="1" si="197"/>
        <v>12231.453169147075</v>
      </c>
      <c r="AD310" s="35"/>
      <c r="AE310" s="55">
        <f t="shared" ca="1" si="215"/>
        <v>2.1466801853951778E-2</v>
      </c>
      <c r="AF310" s="78">
        <f t="shared" ca="1" si="216"/>
        <v>6.7095561161257491E-2</v>
      </c>
      <c r="AG310" s="35"/>
      <c r="AH310" s="35"/>
      <c r="AR310" s="69">
        <f t="shared" si="205"/>
        <v>26</v>
      </c>
      <c r="AS310" s="70">
        <f t="shared" si="217"/>
        <v>307</v>
      </c>
      <c r="AT310" s="71">
        <f t="shared" ca="1" si="225"/>
        <v>7.4056025838002359E-2</v>
      </c>
      <c r="AU310" s="72">
        <f t="shared" ca="1" si="206"/>
        <v>9.0370179501075842E-3</v>
      </c>
      <c r="AV310" s="73">
        <f t="shared" ca="1" si="207"/>
        <v>1.0090370179501076</v>
      </c>
      <c r="AW310" s="74">
        <f ca="1">PRODUCT(AV$4:AV310)</f>
        <v>13.208546937570706</v>
      </c>
      <c r="BO310" s="70">
        <f t="shared" si="218"/>
        <v>307</v>
      </c>
      <c r="BP310" s="171">
        <f t="shared" ca="1" si="221"/>
        <v>0.114</v>
      </c>
      <c r="BQ310" s="172">
        <f t="shared" ca="1" si="208"/>
        <v>9.0370179501075842E-3</v>
      </c>
      <c r="BR310" s="172">
        <f t="shared" ca="1" si="220"/>
        <v>7.5708554826388774E-2</v>
      </c>
    </row>
    <row r="311" spans="5:70">
      <c r="E311">
        <f t="shared" si="224"/>
        <v>308</v>
      </c>
      <c r="F311" s="64">
        <f t="shared" si="209"/>
        <v>80.583333333332646</v>
      </c>
      <c r="G311" s="55">
        <f t="shared" si="190"/>
        <v>0</v>
      </c>
      <c r="H311" s="78">
        <f t="shared" si="219"/>
        <v>1</v>
      </c>
      <c r="I311" s="79">
        <f t="shared" ca="1" si="198"/>
        <v>441831.55262022995</v>
      </c>
      <c r="J311" s="79">
        <f t="shared" ca="1" si="191"/>
        <v>3992.8396719529219</v>
      </c>
      <c r="K311" s="80">
        <f t="shared" ca="1" si="192"/>
        <v>-20</v>
      </c>
      <c r="L311" s="80">
        <f t="shared" ca="1" si="199"/>
        <v>-368.19296051685831</v>
      </c>
      <c r="M311" s="80">
        <f t="shared" ca="1" si="222"/>
        <v>0</v>
      </c>
      <c r="N311" s="80">
        <f t="shared" ca="1" si="200"/>
        <v>0</v>
      </c>
      <c r="O311" s="81">
        <f t="shared" ca="1" si="193"/>
        <v>-2943.1740356977334</v>
      </c>
      <c r="P311" s="79">
        <f t="shared" ca="1" si="194"/>
        <v>442493.02529596834</v>
      </c>
      <c r="Q311" s="35"/>
      <c r="R311">
        <f t="shared" ca="1" si="201"/>
        <v>428</v>
      </c>
      <c r="S311" s="78">
        <f t="shared" ca="1" si="210"/>
        <v>90.583333333331879</v>
      </c>
      <c r="T311" s="55">
        <f t="shared" ca="1" si="202"/>
        <v>2.3512861877976521E-2</v>
      </c>
      <c r="U311" s="78">
        <f t="shared" ca="1" si="203"/>
        <v>6.5517952499047516E-2</v>
      </c>
      <c r="V311" s="79">
        <f t="shared" ca="1" si="211"/>
        <v>11943.856700213981</v>
      </c>
      <c r="W311" s="79">
        <f t="shared" ca="1" si="195"/>
        <v>107.93684739334648</v>
      </c>
      <c r="X311" s="80">
        <f t="shared" ca="1" si="212"/>
        <v>-1.3103590499809503</v>
      </c>
      <c r="Y311" s="80">
        <f t="shared" ca="1" si="213"/>
        <v>-4.9766069584224919</v>
      </c>
      <c r="Z311" s="80">
        <f t="shared" ca="1" si="204"/>
        <v>0</v>
      </c>
      <c r="AA311" s="80">
        <f t="shared" ca="1" si="214"/>
        <v>0</v>
      </c>
      <c r="AB311" s="81">
        <f t="shared" ca="1" si="196"/>
        <v>-192.83073666727407</v>
      </c>
      <c r="AC311" s="79">
        <f t="shared" ca="1" si="197"/>
        <v>11852.675844931649</v>
      </c>
      <c r="AD311" s="35"/>
      <c r="AE311" s="55">
        <f t="shared" ca="1" si="215"/>
        <v>2.3512861877976521E-2</v>
      </c>
      <c r="AF311" s="78">
        <f t="shared" ca="1" si="216"/>
        <v>6.5517952499047516E-2</v>
      </c>
      <c r="AG311" s="35"/>
      <c r="AH311" s="35"/>
      <c r="AR311" s="69">
        <f t="shared" si="205"/>
        <v>26</v>
      </c>
      <c r="AS311" s="70">
        <f t="shared" si="217"/>
        <v>308</v>
      </c>
      <c r="AT311" s="71">
        <f t="shared" ca="1" si="225"/>
        <v>7.3386780203190699E-2</v>
      </c>
      <c r="AU311" s="72">
        <f t="shared" ca="1" si="206"/>
        <v>9.0370179501075842E-3</v>
      </c>
      <c r="AV311" s="73">
        <f t="shared" ca="1" si="207"/>
        <v>1.0090370179501076</v>
      </c>
      <c r="AW311" s="74">
        <f ca="1">PRODUCT(AV$4:AV311)</f>
        <v>13.327912813340371</v>
      </c>
      <c r="BO311" s="70">
        <f t="shared" si="218"/>
        <v>308</v>
      </c>
      <c r="BP311" s="171">
        <f t="shared" ca="1" si="221"/>
        <v>0.114</v>
      </c>
      <c r="BQ311" s="172">
        <f t="shared" ca="1" si="208"/>
        <v>9.0370179501075842E-3</v>
      </c>
      <c r="BR311" s="172">
        <f t="shared" ca="1" si="220"/>
        <v>7.5030502825548698E-2</v>
      </c>
    </row>
    <row r="312" spans="5:70">
      <c r="E312">
        <f t="shared" si="224"/>
        <v>309</v>
      </c>
      <c r="F312" s="64">
        <f t="shared" si="209"/>
        <v>80.666666666665975</v>
      </c>
      <c r="G312" s="55">
        <f t="shared" si="190"/>
        <v>0</v>
      </c>
      <c r="H312" s="78">
        <f t="shared" si="219"/>
        <v>1</v>
      </c>
      <c r="I312" s="79">
        <f t="shared" ca="1" si="198"/>
        <v>442493.02529596834</v>
      </c>
      <c r="J312" s="79">
        <f t="shared" ca="1" si="191"/>
        <v>3998.8174123970753</v>
      </c>
      <c r="K312" s="80">
        <f t="shared" ca="1" si="192"/>
        <v>-20</v>
      </c>
      <c r="L312" s="80">
        <f t="shared" ca="1" si="199"/>
        <v>-368.74418774664031</v>
      </c>
      <c r="M312" s="80">
        <f t="shared" ca="1" si="222"/>
        <v>0</v>
      </c>
      <c r="N312" s="80">
        <f t="shared" ca="1" si="200"/>
        <v>0</v>
      </c>
      <c r="O312" s="81">
        <f t="shared" ca="1" si="193"/>
        <v>-2943.1740356977334</v>
      </c>
      <c r="P312" s="79">
        <f t="shared" ca="1" si="194"/>
        <v>443159.92448492104</v>
      </c>
      <c r="Q312" s="35"/>
      <c r="R312">
        <f t="shared" ca="1" si="201"/>
        <v>429</v>
      </c>
      <c r="S312" s="78">
        <f t="shared" ca="1" si="210"/>
        <v>90.666666666665208</v>
      </c>
      <c r="T312" s="55">
        <f t="shared" ca="1" si="202"/>
        <v>2.3512861877976521E-2</v>
      </c>
      <c r="U312" s="78">
        <f t="shared" ca="1" si="203"/>
        <v>6.3977437931409586E-2</v>
      </c>
      <c r="V312" s="79">
        <f t="shared" ca="1" si="211"/>
        <v>11573.985514905344</v>
      </c>
      <c r="W312" s="79">
        <f t="shared" ca="1" si="195"/>
        <v>104.59431485248476</v>
      </c>
      <c r="X312" s="80">
        <f t="shared" ca="1" si="212"/>
        <v>-1.2795487586281917</v>
      </c>
      <c r="Y312" s="80">
        <f t="shared" ca="1" si="213"/>
        <v>-4.8224939645438933</v>
      </c>
      <c r="Z312" s="80">
        <f t="shared" ca="1" si="204"/>
        <v>0</v>
      </c>
      <c r="AA312" s="80">
        <f t="shared" ca="1" si="214"/>
        <v>0</v>
      </c>
      <c r="AB312" s="81">
        <f t="shared" ca="1" si="196"/>
        <v>-188.296734190188</v>
      </c>
      <c r="AC312" s="79">
        <f t="shared" ca="1" si="197"/>
        <v>11484.181052844468</v>
      </c>
      <c r="AD312" s="35"/>
      <c r="AE312" s="55">
        <f t="shared" ca="1" si="215"/>
        <v>2.3512861877976521E-2</v>
      </c>
      <c r="AF312" s="78">
        <f t="shared" ca="1" si="216"/>
        <v>6.3977437931409586E-2</v>
      </c>
      <c r="AG312" s="35"/>
      <c r="AH312" s="35"/>
      <c r="AR312" s="69">
        <f t="shared" si="205"/>
        <v>26</v>
      </c>
      <c r="AS312" s="70">
        <f t="shared" si="217"/>
        <v>309</v>
      </c>
      <c r="AT312" s="71">
        <f t="shared" ca="1" si="225"/>
        <v>7.2723582553193861E-2</v>
      </c>
      <c r="AU312" s="72">
        <f t="shared" ca="1" si="206"/>
        <v>9.0370179501075842E-3</v>
      </c>
      <c r="AV312" s="73">
        <f t="shared" ca="1" si="207"/>
        <v>1.0090370179501076</v>
      </c>
      <c r="AW312" s="74">
        <f ca="1">PRODUCT(AV$4:AV312)</f>
        <v>13.448357400671997</v>
      </c>
      <c r="BO312" s="70">
        <f t="shared" si="218"/>
        <v>309</v>
      </c>
      <c r="BP312" s="171">
        <f t="shared" ca="1" si="221"/>
        <v>0.114</v>
      </c>
      <c r="BQ312" s="172">
        <f t="shared" ca="1" si="208"/>
        <v>9.0370179501075842E-3</v>
      </c>
      <c r="BR312" s="172">
        <f t="shared" ca="1" si="220"/>
        <v>7.4358523513810892E-2</v>
      </c>
    </row>
    <row r="313" spans="5:70">
      <c r="E313">
        <f t="shared" si="224"/>
        <v>310</v>
      </c>
      <c r="F313" s="64">
        <f t="shared" si="209"/>
        <v>80.749999999999304</v>
      </c>
      <c r="G313" s="55">
        <f t="shared" si="190"/>
        <v>0</v>
      </c>
      <c r="H313" s="78">
        <f t="shared" si="219"/>
        <v>1</v>
      </c>
      <c r="I313" s="79">
        <f t="shared" ca="1" si="198"/>
        <v>443159.92448492104</v>
      </c>
      <c r="J313" s="79">
        <f t="shared" ca="1" si="191"/>
        <v>4004.8441923385531</v>
      </c>
      <c r="K313" s="80">
        <f t="shared" ca="1" si="192"/>
        <v>-20</v>
      </c>
      <c r="L313" s="80">
        <f t="shared" ca="1" si="199"/>
        <v>-369.29993707076756</v>
      </c>
      <c r="M313" s="80">
        <f t="shared" ca="1" si="222"/>
        <v>0</v>
      </c>
      <c r="N313" s="80">
        <f t="shared" ca="1" si="200"/>
        <v>0</v>
      </c>
      <c r="O313" s="81">
        <f t="shared" ca="1" si="193"/>
        <v>-2943.1740356977334</v>
      </c>
      <c r="P313" s="79">
        <f t="shared" ca="1" si="194"/>
        <v>443832.2947044911</v>
      </c>
      <c r="Q313" s="35"/>
      <c r="R313">
        <f t="shared" ca="1" si="201"/>
        <v>430</v>
      </c>
      <c r="S313" s="78">
        <f t="shared" ca="1" si="210"/>
        <v>90.749999999998536</v>
      </c>
      <c r="T313" s="55">
        <f t="shared" ca="1" si="202"/>
        <v>2.3512861877976521E-2</v>
      </c>
      <c r="U313" s="78">
        <f t="shared" ca="1" si="203"/>
        <v>6.2473145270021534E-2</v>
      </c>
      <c r="V313" s="79">
        <f t="shared" ca="1" si="211"/>
        <v>11214.15508996726</v>
      </c>
      <c r="W313" s="79">
        <f t="shared" ca="1" si="195"/>
        <v>101.34252084332446</v>
      </c>
      <c r="X313" s="80">
        <f t="shared" ca="1" si="212"/>
        <v>-1.2494629054004307</v>
      </c>
      <c r="Y313" s="80">
        <f t="shared" ca="1" si="213"/>
        <v>-4.672564620819692</v>
      </c>
      <c r="Z313" s="80">
        <f t="shared" ca="1" si="204"/>
        <v>0</v>
      </c>
      <c r="AA313" s="80">
        <f t="shared" ca="1" si="214"/>
        <v>0</v>
      </c>
      <c r="AB313" s="81">
        <f t="shared" ca="1" si="196"/>
        <v>-183.86933908710003</v>
      </c>
      <c r="AC313" s="79">
        <f t="shared" ca="1" si="197"/>
        <v>11125.706244197265</v>
      </c>
      <c r="AD313" s="35"/>
      <c r="AE313" s="55">
        <f t="shared" ca="1" si="215"/>
        <v>2.3512861877976521E-2</v>
      </c>
      <c r="AF313" s="78">
        <f t="shared" ca="1" si="216"/>
        <v>6.2473145270021534E-2</v>
      </c>
      <c r="AG313" s="35"/>
      <c r="AH313" s="35"/>
      <c r="AR313" s="69">
        <f t="shared" si="205"/>
        <v>26</v>
      </c>
      <c r="AS313" s="70">
        <f t="shared" si="217"/>
        <v>310</v>
      </c>
      <c r="AT313" s="71">
        <f t="shared" ca="1" si="225"/>
        <v>7.2066378232264514E-2</v>
      </c>
      <c r="AU313" s="72">
        <f t="shared" ca="1" si="206"/>
        <v>9.0370179501075842E-3</v>
      </c>
      <c r="AV313" s="73">
        <f t="shared" ca="1" si="207"/>
        <v>1.0090370179501076</v>
      </c>
      <c r="AW313" s="74">
        <f ca="1">PRODUCT(AV$4:AV313)</f>
        <v>13.569890447901331</v>
      </c>
      <c r="BO313" s="70">
        <f t="shared" si="218"/>
        <v>310</v>
      </c>
      <c r="BP313" s="171">
        <f t="shared" ca="1" si="221"/>
        <v>0.114</v>
      </c>
      <c r="BQ313" s="172">
        <f t="shared" ca="1" si="208"/>
        <v>9.0370179501075842E-3</v>
      </c>
      <c r="BR313" s="172">
        <f t="shared" ca="1" si="220"/>
        <v>7.3692562503675743E-2</v>
      </c>
    </row>
    <row r="314" spans="5:70">
      <c r="E314">
        <f t="shared" si="224"/>
        <v>311</v>
      </c>
      <c r="F314" s="64">
        <f t="shared" si="209"/>
        <v>80.833333333332632</v>
      </c>
      <c r="G314" s="55">
        <f t="shared" si="190"/>
        <v>0</v>
      </c>
      <c r="H314" s="78">
        <f t="shared" si="219"/>
        <v>1</v>
      </c>
      <c r="I314" s="79">
        <f t="shared" ca="1" si="198"/>
        <v>443832.2947044911</v>
      </c>
      <c r="J314" s="79">
        <f t="shared" ca="1" si="191"/>
        <v>4010.9204140819252</v>
      </c>
      <c r="K314" s="80">
        <f t="shared" ca="1" si="192"/>
        <v>-20</v>
      </c>
      <c r="L314" s="80">
        <f t="shared" ca="1" si="199"/>
        <v>-369.86024558707595</v>
      </c>
      <c r="M314" s="80">
        <f t="shared" ca="1" si="222"/>
        <v>0</v>
      </c>
      <c r="N314" s="80">
        <f t="shared" ca="1" si="200"/>
        <v>0</v>
      </c>
      <c r="O314" s="81">
        <f t="shared" ca="1" si="193"/>
        <v>-2943.1740356977334</v>
      </c>
      <c r="P314" s="79">
        <f t="shared" ca="1" si="194"/>
        <v>444510.18083728827</v>
      </c>
      <c r="Q314" s="35"/>
      <c r="R314">
        <f t="shared" ca="1" si="201"/>
        <v>431</v>
      </c>
      <c r="S314" s="78">
        <f t="shared" ca="1" si="210"/>
        <v>90.833333333331865</v>
      </c>
      <c r="T314" s="55">
        <f t="shared" ca="1" si="202"/>
        <v>2.3512861877976521E-2</v>
      </c>
      <c r="U314" s="78">
        <f t="shared" ca="1" si="203"/>
        <v>6.1004222834204758E-2</v>
      </c>
      <c r="V314" s="79">
        <f t="shared" ca="1" si="211"/>
        <v>10864.109049982513</v>
      </c>
      <c r="W314" s="79">
        <f t="shared" ca="1" si="195"/>
        <v>98.179148496618225</v>
      </c>
      <c r="X314" s="80">
        <f t="shared" ca="1" si="212"/>
        <v>-1.2200844566840952</v>
      </c>
      <c r="Y314" s="80">
        <f t="shared" ca="1" si="213"/>
        <v>-4.5267121041593805</v>
      </c>
      <c r="Z314" s="80">
        <f t="shared" ca="1" si="204"/>
        <v>0</v>
      </c>
      <c r="AA314" s="80">
        <f t="shared" ca="1" si="214"/>
        <v>0</v>
      </c>
      <c r="AB314" s="81">
        <f t="shared" ca="1" si="196"/>
        <v>-179.54604471355023</v>
      </c>
      <c r="AC314" s="79">
        <f t="shared" ca="1" si="197"/>
        <v>10776.995357204738</v>
      </c>
      <c r="AD314" s="35"/>
      <c r="AE314" s="55">
        <f t="shared" ca="1" si="215"/>
        <v>2.3512861877976521E-2</v>
      </c>
      <c r="AF314" s="78">
        <f t="shared" ca="1" si="216"/>
        <v>6.1004222834204758E-2</v>
      </c>
      <c r="AG314" s="35"/>
      <c r="AH314" s="35"/>
      <c r="AR314" s="69">
        <f t="shared" si="205"/>
        <v>26</v>
      </c>
      <c r="AS314" s="70">
        <f t="shared" si="217"/>
        <v>311</v>
      </c>
      <c r="AT314" s="71">
        <f t="shared" ca="1" si="225"/>
        <v>7.1415113078580297E-2</v>
      </c>
      <c r="AU314" s="72">
        <f t="shared" ca="1" si="206"/>
        <v>9.0370179501075842E-3</v>
      </c>
      <c r="AV314" s="73">
        <f t="shared" ca="1" si="207"/>
        <v>1.0090370179501076</v>
      </c>
      <c r="AW314" s="74">
        <f ca="1">PRODUCT(AV$4:AV314)</f>
        <v>13.69252179146001</v>
      </c>
      <c r="BO314" s="70">
        <f t="shared" si="218"/>
        <v>311</v>
      </c>
      <c r="BP314" s="171">
        <f t="shared" ca="1" si="221"/>
        <v>0.114</v>
      </c>
      <c r="BQ314" s="172">
        <f t="shared" ca="1" si="208"/>
        <v>9.0370179501075842E-3</v>
      </c>
      <c r="BR314" s="172">
        <f t="shared" ca="1" si="220"/>
        <v>7.3032565894742538E-2</v>
      </c>
    </row>
    <row r="315" spans="5:70">
      <c r="E315">
        <f t="shared" si="224"/>
        <v>312</v>
      </c>
      <c r="F315" s="64">
        <f t="shared" si="209"/>
        <v>80.916666666665961</v>
      </c>
      <c r="G315" s="55">
        <f t="shared" si="190"/>
        <v>0</v>
      </c>
      <c r="H315" s="78">
        <f t="shared" si="219"/>
        <v>1</v>
      </c>
      <c r="I315" s="79">
        <f t="shared" ca="1" si="198"/>
        <v>444510.18083728827</v>
      </c>
      <c r="J315" s="79">
        <f t="shared" ca="1" si="191"/>
        <v>4017.0464832321422</v>
      </c>
      <c r="K315" s="80">
        <f t="shared" ca="1" si="192"/>
        <v>-20</v>
      </c>
      <c r="L315" s="80">
        <f t="shared" ca="1" si="199"/>
        <v>-370.42515069774026</v>
      </c>
      <c r="M315" s="80">
        <f t="shared" ca="1" si="222"/>
        <v>0</v>
      </c>
      <c r="N315" s="80">
        <f t="shared" ca="1" si="200"/>
        <v>0</v>
      </c>
      <c r="O315" s="81">
        <f t="shared" ca="1" si="193"/>
        <v>-2943.1740356977334</v>
      </c>
      <c r="P315" s="79">
        <f t="shared" ca="1" si="194"/>
        <v>445193.62813412491</v>
      </c>
      <c r="Q315" s="35"/>
      <c r="R315">
        <f t="shared" ca="1" si="201"/>
        <v>432</v>
      </c>
      <c r="S315" s="78">
        <f t="shared" ca="1" si="210"/>
        <v>90.916666666665193</v>
      </c>
      <c r="T315" s="55">
        <f t="shared" ca="1" si="202"/>
        <v>2.3512861877976521E-2</v>
      </c>
      <c r="U315" s="78">
        <f t="shared" ca="1" si="203"/>
        <v>5.9569838968730797E-2</v>
      </c>
      <c r="V315" s="79">
        <f t="shared" ca="1" si="211"/>
        <v>10523.597353911189</v>
      </c>
      <c r="W315" s="79">
        <f t="shared" ca="1" si="195"/>
        <v>95.101938187000087</v>
      </c>
      <c r="X315" s="80">
        <f t="shared" ca="1" si="212"/>
        <v>-1.1913967793746159</v>
      </c>
      <c r="Y315" s="80">
        <f t="shared" ca="1" si="213"/>
        <v>-4.384832230796329</v>
      </c>
      <c r="Z315" s="80">
        <f t="shared" ca="1" si="204"/>
        <v>0</v>
      </c>
      <c r="AA315" s="80">
        <f t="shared" ca="1" si="214"/>
        <v>0</v>
      </c>
      <c r="AB315" s="81">
        <f t="shared" ca="1" si="196"/>
        <v>-175.32440336346352</v>
      </c>
      <c r="AC315" s="79">
        <f t="shared" ca="1" si="197"/>
        <v>10437.798659724554</v>
      </c>
      <c r="AD315" s="35"/>
      <c r="AE315" s="55">
        <f t="shared" ca="1" si="215"/>
        <v>2.3512861877976521E-2</v>
      </c>
      <c r="AF315" s="78">
        <f t="shared" ca="1" si="216"/>
        <v>5.9569838968730797E-2</v>
      </c>
      <c r="AG315" s="35"/>
      <c r="AH315" s="35"/>
      <c r="AR315" s="69">
        <f t="shared" si="205"/>
        <v>26</v>
      </c>
      <c r="AS315" s="70">
        <f t="shared" si="217"/>
        <v>312</v>
      </c>
      <c r="AT315" s="71">
        <f t="shared" ca="1" si="225"/>
        <v>7.0769733419780198E-2</v>
      </c>
      <c r="AU315" s="72">
        <f t="shared" ca="1" si="206"/>
        <v>9.0370179501075842E-3</v>
      </c>
      <c r="AV315" s="73">
        <f t="shared" ca="1" si="207"/>
        <v>1.0090370179501076</v>
      </c>
      <c r="AW315" s="74">
        <f ca="1">PRODUCT(AV$4:AV315)</f>
        <v>13.816261356671673</v>
      </c>
      <c r="BO315" s="70">
        <f t="shared" si="218"/>
        <v>312</v>
      </c>
      <c r="BP315" s="171">
        <f t="shared" ca="1" si="221"/>
        <v>0.114</v>
      </c>
      <c r="BQ315" s="172">
        <f t="shared" ca="1" si="208"/>
        <v>9.0370179501075842E-3</v>
      </c>
      <c r="BR315" s="172">
        <f t="shared" ca="1" si="220"/>
        <v>7.2378480269346943E-2</v>
      </c>
    </row>
    <row r="316" spans="5:70">
      <c r="E316">
        <f t="shared" si="224"/>
        <v>313</v>
      </c>
      <c r="F316" s="64">
        <f t="shared" si="209"/>
        <v>80.999999999999289</v>
      </c>
      <c r="G316" s="55">
        <f t="shared" si="190"/>
        <v>0</v>
      </c>
      <c r="H316" s="78">
        <f t="shared" si="219"/>
        <v>1</v>
      </c>
      <c r="I316" s="79">
        <f t="shared" ca="1" si="198"/>
        <v>445193.62813412491</v>
      </c>
      <c r="J316" s="79">
        <f t="shared" ca="1" si="191"/>
        <v>4023.2228087216076</v>
      </c>
      <c r="K316" s="80">
        <f t="shared" ca="1" si="192"/>
        <v>-20</v>
      </c>
      <c r="L316" s="80">
        <f t="shared" ca="1" si="199"/>
        <v>-370.99469011177081</v>
      </c>
      <c r="M316" s="80">
        <f t="shared" ca="1" si="222"/>
        <v>-3338.9522110059365</v>
      </c>
      <c r="N316" s="80">
        <f t="shared" ca="1" si="200"/>
        <v>0</v>
      </c>
      <c r="O316" s="81">
        <f t="shared" ca="1" si="193"/>
        <v>-2943.1740356977334</v>
      </c>
      <c r="P316" s="79">
        <f t="shared" ca="1" si="194"/>
        <v>442543.73000603105</v>
      </c>
      <c r="Q316" s="35"/>
      <c r="R316">
        <f t="shared" ca="1" si="201"/>
        <v>433</v>
      </c>
      <c r="S316" s="78">
        <f t="shared" ca="1" si="210"/>
        <v>90.999999999998522</v>
      </c>
      <c r="T316" s="55">
        <f t="shared" ca="1" si="202"/>
        <v>2.3512861877976521E-2</v>
      </c>
      <c r="U316" s="78">
        <f t="shared" ca="1" si="203"/>
        <v>5.8169181572965724E-2</v>
      </c>
      <c r="V316" s="79">
        <f t="shared" ca="1" si="211"/>
        <v>10192.376141528322</v>
      </c>
      <c r="W316" s="79">
        <f t="shared" ca="1" si="195"/>
        <v>92.10868614523973</v>
      </c>
      <c r="X316" s="80">
        <f t="shared" ca="1" si="212"/>
        <v>-1.1633836314593144</v>
      </c>
      <c r="Y316" s="80">
        <f t="shared" ca="1" si="213"/>
        <v>-4.2468233923034679</v>
      </c>
      <c r="Z316" s="80">
        <f t="shared" ca="1" si="204"/>
        <v>-76.442821061462411</v>
      </c>
      <c r="AA316" s="80">
        <f t="shared" ca="1" si="214"/>
        <v>0</v>
      </c>
      <c r="AB316" s="81">
        <f t="shared" ca="1" si="196"/>
        <v>-171.20202488333976</v>
      </c>
      <c r="AC316" s="79">
        <f t="shared" ca="1" si="197"/>
        <v>10031.429774704999</v>
      </c>
      <c r="AD316" s="35"/>
      <c r="AE316" s="55">
        <f t="shared" ca="1" si="215"/>
        <v>2.3512861877976521E-2</v>
      </c>
      <c r="AF316" s="78">
        <f t="shared" ca="1" si="216"/>
        <v>5.8169181572965724E-2</v>
      </c>
      <c r="AG316" s="35"/>
      <c r="AH316" s="35"/>
      <c r="AR316" s="69">
        <f t="shared" si="205"/>
        <v>27</v>
      </c>
      <c r="AS316" s="70">
        <f t="shared" si="217"/>
        <v>313</v>
      </c>
      <c r="AT316" s="71">
        <f t="shared" ca="1" si="225"/>
        <v>7.0130186068541323E-2</v>
      </c>
      <c r="AU316" s="72">
        <f t="shared" ca="1" si="206"/>
        <v>9.0370179501075842E-3</v>
      </c>
      <c r="AV316" s="73">
        <f t="shared" ca="1" si="207"/>
        <v>1.0090370179501076</v>
      </c>
      <c r="AW316" s="74">
        <f ca="1">PRODUCT(AV$4:AV316)</f>
        <v>13.941119158555292</v>
      </c>
      <c r="BO316" s="70">
        <f t="shared" si="218"/>
        <v>313</v>
      </c>
      <c r="BP316" s="171">
        <f t="shared" ca="1" si="221"/>
        <v>0.114</v>
      </c>
      <c r="BQ316" s="172">
        <f t="shared" ca="1" si="208"/>
        <v>9.0370179501075842E-3</v>
      </c>
      <c r="BR316" s="172">
        <f t="shared" ca="1" si="220"/>
        <v>7.1730252688237586E-2</v>
      </c>
    </row>
    <row r="317" spans="5:70">
      <c r="E317">
        <f t="shared" si="224"/>
        <v>314</v>
      </c>
      <c r="F317" s="64">
        <f t="shared" si="209"/>
        <v>81.083333333332618</v>
      </c>
      <c r="G317" s="55">
        <f t="shared" si="190"/>
        <v>0</v>
      </c>
      <c r="H317" s="78">
        <f t="shared" si="219"/>
        <v>1</v>
      </c>
      <c r="I317" s="79">
        <f t="shared" ca="1" si="198"/>
        <v>442543.73000603105</v>
      </c>
      <c r="J317" s="79">
        <f t="shared" ca="1" si="191"/>
        <v>3999.2756317720668</v>
      </c>
      <c r="K317" s="80">
        <f t="shared" ca="1" si="192"/>
        <v>-20</v>
      </c>
      <c r="L317" s="80">
        <f t="shared" ca="1" si="199"/>
        <v>-368.78644167169256</v>
      </c>
      <c r="M317" s="80">
        <f t="shared" ca="1" si="222"/>
        <v>0</v>
      </c>
      <c r="N317" s="80">
        <f t="shared" ca="1" si="200"/>
        <v>0</v>
      </c>
      <c r="O317" s="81">
        <f t="shared" ca="1" si="193"/>
        <v>-2943.1740356977334</v>
      </c>
      <c r="P317" s="79">
        <f t="shared" ca="1" si="194"/>
        <v>443211.04516043368</v>
      </c>
      <c r="Q317" s="35"/>
      <c r="R317">
        <f t="shared" ca="1" si="201"/>
        <v>434</v>
      </c>
      <c r="S317" s="78">
        <f t="shared" ca="1" si="210"/>
        <v>91.083333333331851</v>
      </c>
      <c r="T317" s="55">
        <f t="shared" ca="1" si="202"/>
        <v>2.3512861877976521E-2</v>
      </c>
      <c r="U317" s="78">
        <f t="shared" ca="1" si="203"/>
        <v>5.6801457641085643E-2</v>
      </c>
      <c r="V317" s="79">
        <f t="shared" ca="1" si="211"/>
        <v>9795.5621519737397</v>
      </c>
      <c r="W317" s="79">
        <f t="shared" ca="1" si="195"/>
        <v>88.522670998781166</v>
      </c>
      <c r="X317" s="80">
        <f t="shared" ca="1" si="212"/>
        <v>-1.1360291528217128</v>
      </c>
      <c r="Y317" s="80">
        <f t="shared" ca="1" si="213"/>
        <v>-4.0814842299890586</v>
      </c>
      <c r="Z317" s="80">
        <f t="shared" ca="1" si="204"/>
        <v>0</v>
      </c>
      <c r="AA317" s="80">
        <f t="shared" ca="1" si="214"/>
        <v>0</v>
      </c>
      <c r="AB317" s="81">
        <f t="shared" ca="1" si="196"/>
        <v>-167.17657531902788</v>
      </c>
      <c r="AC317" s="79">
        <f t="shared" ca="1" si="197"/>
        <v>9711.6907342706818</v>
      </c>
      <c r="AD317" s="35"/>
      <c r="AE317" s="55">
        <f t="shared" ca="1" si="215"/>
        <v>2.3512861877976521E-2</v>
      </c>
      <c r="AF317" s="78">
        <f t="shared" ca="1" si="216"/>
        <v>5.6801457641085643E-2</v>
      </c>
      <c r="AG317" s="35"/>
      <c r="AH317" s="35"/>
      <c r="AR317" s="69">
        <f t="shared" si="205"/>
        <v>27</v>
      </c>
      <c r="AS317" s="70">
        <f t="shared" si="217"/>
        <v>314</v>
      </c>
      <c r="AT317" s="71">
        <f t="shared" ca="1" si="225"/>
        <v>6.949641831819553E-2</v>
      </c>
      <c r="AU317" s="72">
        <f t="shared" ca="1" si="206"/>
        <v>9.0370179501075842E-3</v>
      </c>
      <c r="AV317" s="73">
        <f t="shared" ca="1" si="207"/>
        <v>1.0090370179501076</v>
      </c>
      <c r="AW317" s="74">
        <f ca="1">PRODUCT(AV$4:AV317)</f>
        <v>14.067105302635746</v>
      </c>
      <c r="BO317" s="70">
        <f t="shared" si="218"/>
        <v>314</v>
      </c>
      <c r="BP317" s="171">
        <f t="shared" ca="1" si="221"/>
        <v>0.114</v>
      </c>
      <c r="BQ317" s="172">
        <f t="shared" ca="1" si="208"/>
        <v>9.0370179501075842E-3</v>
      </c>
      <c r="BR317" s="172">
        <f t="shared" ca="1" si="220"/>
        <v>7.1087830686291362E-2</v>
      </c>
    </row>
    <row r="318" spans="5:70">
      <c r="E318">
        <f t="shared" si="224"/>
        <v>315</v>
      </c>
      <c r="F318" s="64">
        <f t="shared" si="209"/>
        <v>81.166666666665947</v>
      </c>
      <c r="G318" s="55">
        <f t="shared" si="190"/>
        <v>0</v>
      </c>
      <c r="H318" s="78">
        <f t="shared" si="219"/>
        <v>1</v>
      </c>
      <c r="I318" s="79">
        <f t="shared" ca="1" si="198"/>
        <v>443211.04516043368</v>
      </c>
      <c r="J318" s="79">
        <f t="shared" ca="1" si="191"/>
        <v>4005.3061708007822</v>
      </c>
      <c r="K318" s="80">
        <f t="shared" ca="1" si="192"/>
        <v>-20</v>
      </c>
      <c r="L318" s="80">
        <f t="shared" ca="1" si="199"/>
        <v>-369.34253763369475</v>
      </c>
      <c r="M318" s="80">
        <f t="shared" ca="1" si="222"/>
        <v>0</v>
      </c>
      <c r="N318" s="80">
        <f t="shared" ca="1" si="200"/>
        <v>0</v>
      </c>
      <c r="O318" s="81">
        <f t="shared" ca="1" si="193"/>
        <v>-2943.1740356977334</v>
      </c>
      <c r="P318" s="79">
        <f t="shared" ca="1" si="194"/>
        <v>443883.83475790307</v>
      </c>
      <c r="Q318" s="35"/>
      <c r="R318">
        <f t="shared" ca="1" si="201"/>
        <v>435</v>
      </c>
      <c r="S318" s="78">
        <f t="shared" ca="1" si="210"/>
        <v>91.166666666665179</v>
      </c>
      <c r="T318" s="55">
        <f t="shared" ca="1" si="202"/>
        <v>2.3512861877976521E-2</v>
      </c>
      <c r="U318" s="78">
        <f t="shared" ca="1" si="203"/>
        <v>5.546589281310306E-2</v>
      </c>
      <c r="V318" s="79">
        <f t="shared" ca="1" si="211"/>
        <v>9483.3410914341512</v>
      </c>
      <c r="W318" s="79">
        <f t="shared" ca="1" si="195"/>
        <v>85.70112367028328</v>
      </c>
      <c r="X318" s="80">
        <f t="shared" ca="1" si="212"/>
        <v>-1.1093178562620611</v>
      </c>
      <c r="Y318" s="80">
        <f t="shared" ca="1" si="213"/>
        <v>-3.9513921214308967</v>
      </c>
      <c r="Z318" s="80">
        <f t="shared" ca="1" si="204"/>
        <v>0</v>
      </c>
      <c r="AA318" s="80">
        <f t="shared" ca="1" si="214"/>
        <v>0</v>
      </c>
      <c r="AB318" s="81">
        <f t="shared" ca="1" si="196"/>
        <v>-163.24577559431845</v>
      </c>
      <c r="AC318" s="79">
        <f t="shared" ca="1" si="197"/>
        <v>9400.7357295324236</v>
      </c>
      <c r="AD318" s="35"/>
      <c r="AE318" s="55">
        <f t="shared" ca="1" si="215"/>
        <v>2.3512861877976521E-2</v>
      </c>
      <c r="AF318" s="78">
        <f t="shared" ca="1" si="216"/>
        <v>5.546589281310306E-2</v>
      </c>
      <c r="AG318" s="35"/>
      <c r="AH318" s="35"/>
      <c r="AR318" s="69">
        <f t="shared" si="205"/>
        <v>27</v>
      </c>
      <c r="AS318" s="70">
        <f t="shared" si="217"/>
        <v>315</v>
      </c>
      <c r="AT318" s="71">
        <f t="shared" ca="1" si="225"/>
        <v>6.8868377938385808E-2</v>
      </c>
      <c r="AU318" s="72">
        <f t="shared" ca="1" si="206"/>
        <v>9.0370179501075842E-3</v>
      </c>
      <c r="AV318" s="73">
        <f t="shared" ca="1" si="207"/>
        <v>1.0090370179501076</v>
      </c>
      <c r="AW318" s="74">
        <f ca="1">PRODUCT(AV$4:AV318)</f>
        <v>14.194229985761718</v>
      </c>
      <c r="BO318" s="70">
        <f t="shared" si="218"/>
        <v>315</v>
      </c>
      <c r="BP318" s="171">
        <f t="shared" ca="1" si="221"/>
        <v>0.114</v>
      </c>
      <c r="BQ318" s="172">
        <f t="shared" ca="1" si="208"/>
        <v>9.0370179501075842E-3</v>
      </c>
      <c r="BR318" s="172">
        <f t="shared" ca="1" si="220"/>
        <v>7.0451162268267087E-2</v>
      </c>
    </row>
    <row r="319" spans="5:70">
      <c r="E319">
        <f t="shared" si="224"/>
        <v>316</v>
      </c>
      <c r="F319" s="64">
        <f t="shared" si="209"/>
        <v>81.249999999999275</v>
      </c>
      <c r="G319" s="55">
        <f t="shared" si="190"/>
        <v>0</v>
      </c>
      <c r="H319" s="78">
        <f t="shared" si="219"/>
        <v>1</v>
      </c>
      <c r="I319" s="79">
        <f t="shared" ca="1" si="198"/>
        <v>443883.83475790307</v>
      </c>
      <c r="J319" s="79">
        <f t="shared" ca="1" si="191"/>
        <v>4011.3861824697588</v>
      </c>
      <c r="K319" s="80">
        <f t="shared" ca="1" si="192"/>
        <v>-20</v>
      </c>
      <c r="L319" s="80">
        <f t="shared" ca="1" si="199"/>
        <v>-369.9031956315859</v>
      </c>
      <c r="M319" s="80">
        <f t="shared" ca="1" si="222"/>
        <v>0</v>
      </c>
      <c r="N319" s="80">
        <f t="shared" ca="1" si="200"/>
        <v>0</v>
      </c>
      <c r="O319" s="81">
        <f t="shared" ca="1" si="193"/>
        <v>-2943.1740356977334</v>
      </c>
      <c r="P319" s="79">
        <f t="shared" ca="1" si="194"/>
        <v>444562.14370904356</v>
      </c>
      <c r="Q319" s="35"/>
      <c r="R319">
        <f t="shared" ca="1" si="201"/>
        <v>436</v>
      </c>
      <c r="S319" s="78">
        <f t="shared" ca="1" si="210"/>
        <v>91.249999999998508</v>
      </c>
      <c r="T319" s="55">
        <f t="shared" ca="1" si="202"/>
        <v>2.3512861877976521E-2</v>
      </c>
      <c r="U319" s="78">
        <f t="shared" ca="1" si="203"/>
        <v>5.4161730936449916E-2</v>
      </c>
      <c r="V319" s="79">
        <f t="shared" ca="1" si="211"/>
        <v>9179.6975287725691</v>
      </c>
      <c r="W319" s="79">
        <f t="shared" ca="1" si="195"/>
        <v>82.957091344075934</v>
      </c>
      <c r="X319" s="80">
        <f t="shared" ca="1" si="212"/>
        <v>-1.0832346187289983</v>
      </c>
      <c r="Y319" s="80">
        <f t="shared" ca="1" si="213"/>
        <v>-3.8248739703219039</v>
      </c>
      <c r="Z319" s="80">
        <f t="shared" ca="1" si="204"/>
        <v>0</v>
      </c>
      <c r="AA319" s="80">
        <f t="shared" ca="1" si="214"/>
        <v>0</v>
      </c>
      <c r="AB319" s="81">
        <f t="shared" ca="1" si="196"/>
        <v>-159.40740022060609</v>
      </c>
      <c r="AC319" s="79">
        <f t="shared" ca="1" si="197"/>
        <v>9098.3391113069902</v>
      </c>
      <c r="AD319" s="35"/>
      <c r="AE319" s="55">
        <f t="shared" ca="1" si="215"/>
        <v>2.3512861877976521E-2</v>
      </c>
      <c r="AF319" s="78">
        <f t="shared" ca="1" si="216"/>
        <v>5.4161730936449916E-2</v>
      </c>
      <c r="AG319" s="35"/>
      <c r="AH319" s="35"/>
      <c r="AR319" s="69">
        <f t="shared" si="205"/>
        <v>27</v>
      </c>
      <c r="AS319" s="70">
        <f t="shared" si="217"/>
        <v>316</v>
      </c>
      <c r="AT319" s="71">
        <f t="shared" ca="1" si="225"/>
        <v>6.8246013170761816E-2</v>
      </c>
      <c r="AU319" s="72">
        <f t="shared" ca="1" si="206"/>
        <v>9.0370179501075842E-3</v>
      </c>
      <c r="AV319" s="73">
        <f t="shared" ca="1" si="207"/>
        <v>1.0090370179501076</v>
      </c>
      <c r="AW319" s="74">
        <f ca="1">PRODUCT(AV$4:AV319)</f>
        <v>14.322503496931002</v>
      </c>
      <c r="BO319" s="70">
        <f t="shared" si="218"/>
        <v>316</v>
      </c>
      <c r="BP319" s="171">
        <f t="shared" ca="1" si="221"/>
        <v>0.114</v>
      </c>
      <c r="BQ319" s="172">
        <f t="shared" ca="1" si="208"/>
        <v>9.0370179501075842E-3</v>
      </c>
      <c r="BR319" s="172">
        <f t="shared" ca="1" si="220"/>
        <v>6.9820195904597218E-2</v>
      </c>
    </row>
    <row r="320" spans="5:70">
      <c r="E320">
        <f t="shared" si="224"/>
        <v>317</v>
      </c>
      <c r="F320" s="64">
        <f t="shared" si="209"/>
        <v>81.333333333332604</v>
      </c>
      <c r="G320" s="55">
        <f t="shared" si="190"/>
        <v>0</v>
      </c>
      <c r="H320" s="78">
        <f t="shared" si="219"/>
        <v>1</v>
      </c>
      <c r="I320" s="79">
        <f t="shared" ca="1" si="198"/>
        <v>444562.14370904356</v>
      </c>
      <c r="J320" s="79">
        <f t="shared" ca="1" si="191"/>
        <v>4017.516072636934</v>
      </c>
      <c r="K320" s="80">
        <f t="shared" ca="1" si="192"/>
        <v>-20</v>
      </c>
      <c r="L320" s="80">
        <f t="shared" ca="1" si="199"/>
        <v>-370.46845309086967</v>
      </c>
      <c r="M320" s="80">
        <f t="shared" ca="1" si="222"/>
        <v>0</v>
      </c>
      <c r="N320" s="80">
        <f t="shared" ca="1" si="200"/>
        <v>0</v>
      </c>
      <c r="O320" s="81">
        <f t="shared" ca="1" si="193"/>
        <v>-2943.1740356977334</v>
      </c>
      <c r="P320" s="79">
        <f t="shared" ca="1" si="194"/>
        <v>445246.01729289192</v>
      </c>
      <c r="Q320" s="35"/>
      <c r="R320">
        <f t="shared" ca="1" si="201"/>
        <v>437</v>
      </c>
      <c r="S320" s="78">
        <f t="shared" ca="1" si="210"/>
        <v>91.333333333331836</v>
      </c>
      <c r="T320" s="55">
        <f t="shared" ca="1" si="202"/>
        <v>2.3512861877976521E-2</v>
      </c>
      <c r="U320" s="78">
        <f t="shared" ca="1" si="203"/>
        <v>5.2888233637869042E-2</v>
      </c>
      <c r="V320" s="79">
        <f t="shared" ca="1" si="211"/>
        <v>8884.4111204638375</v>
      </c>
      <c r="W320" s="79">
        <f t="shared" ca="1" si="195"/>
        <v>80.288582771767139</v>
      </c>
      <c r="X320" s="80">
        <f t="shared" ca="1" si="212"/>
        <v>-1.0577646727573808</v>
      </c>
      <c r="Y320" s="80">
        <f t="shared" ca="1" si="213"/>
        <v>-3.7018379668599324</v>
      </c>
      <c r="Z320" s="80">
        <f t="shared" ca="1" si="204"/>
        <v>0</v>
      </c>
      <c r="AA320" s="80">
        <f t="shared" ca="1" si="214"/>
        <v>0</v>
      </c>
      <c r="AB320" s="81">
        <f t="shared" ca="1" si="196"/>
        <v>-155.65927603689164</v>
      </c>
      <c r="AC320" s="79">
        <f t="shared" ca="1" si="197"/>
        <v>8804.280824559095</v>
      </c>
      <c r="AD320" s="35"/>
      <c r="AE320" s="55">
        <f t="shared" ca="1" si="215"/>
        <v>2.3512861877976521E-2</v>
      </c>
      <c r="AF320" s="78">
        <f t="shared" ca="1" si="216"/>
        <v>5.2888233637869042E-2</v>
      </c>
      <c r="AG320" s="35"/>
      <c r="AH320" s="35"/>
      <c r="AR320" s="69">
        <f t="shared" si="205"/>
        <v>27</v>
      </c>
      <c r="AS320" s="70">
        <f t="shared" si="217"/>
        <v>317</v>
      </c>
      <c r="AT320" s="71">
        <f t="shared" ca="1" si="225"/>
        <v>6.7629272724714362E-2</v>
      </c>
      <c r="AU320" s="72">
        <f t="shared" ca="1" si="206"/>
        <v>9.0370179501075842E-3</v>
      </c>
      <c r="AV320" s="73">
        <f t="shared" ca="1" si="207"/>
        <v>1.0090370179501076</v>
      </c>
      <c r="AW320" s="74">
        <f ca="1">PRODUCT(AV$4:AV320)</f>
        <v>14.451936218123246</v>
      </c>
      <c r="BO320" s="70">
        <f t="shared" si="218"/>
        <v>317</v>
      </c>
      <c r="BP320" s="171">
        <f t="shared" ca="1" si="221"/>
        <v>0.114</v>
      </c>
      <c r="BQ320" s="172">
        <f t="shared" ca="1" si="208"/>
        <v>9.0370179501075842E-3</v>
      </c>
      <c r="BR320" s="172">
        <f t="shared" ca="1" si="220"/>
        <v>6.9194880527217201E-2</v>
      </c>
    </row>
    <row r="321" spans="5:70">
      <c r="E321">
        <f t="shared" si="224"/>
        <v>318</v>
      </c>
      <c r="F321" s="64">
        <f t="shared" si="209"/>
        <v>81.416666666665932</v>
      </c>
      <c r="G321" s="55">
        <f t="shared" si="190"/>
        <v>0</v>
      </c>
      <c r="H321" s="78">
        <f t="shared" si="219"/>
        <v>1</v>
      </c>
      <c r="I321" s="79">
        <f t="shared" ca="1" si="198"/>
        <v>445246.01729289192</v>
      </c>
      <c r="J321" s="79">
        <f t="shared" ca="1" si="191"/>
        <v>4023.696250489776</v>
      </c>
      <c r="K321" s="80">
        <f t="shared" ca="1" si="192"/>
        <v>-20</v>
      </c>
      <c r="L321" s="80">
        <f t="shared" ca="1" si="199"/>
        <v>-371.03834774407665</v>
      </c>
      <c r="M321" s="80">
        <f t="shared" ca="1" si="222"/>
        <v>0</v>
      </c>
      <c r="N321" s="80">
        <f t="shared" ca="1" si="200"/>
        <v>0</v>
      </c>
      <c r="O321" s="81">
        <f t="shared" ca="1" si="193"/>
        <v>-2943.1740356977334</v>
      </c>
      <c r="P321" s="79">
        <f t="shared" ca="1" si="194"/>
        <v>445935.50115993991</v>
      </c>
      <c r="Q321" s="35"/>
      <c r="R321">
        <f t="shared" ca="1" si="201"/>
        <v>438</v>
      </c>
      <c r="S321" s="78">
        <f t="shared" ca="1" si="210"/>
        <v>91.416666666665165</v>
      </c>
      <c r="T321" s="55">
        <f t="shared" ca="1" si="202"/>
        <v>2.3512861877976521E-2</v>
      </c>
      <c r="U321" s="78">
        <f t="shared" ca="1" si="203"/>
        <v>5.1644679905371672E-2</v>
      </c>
      <c r="V321" s="79">
        <f t="shared" ca="1" si="211"/>
        <v>8597.2669855963195</v>
      </c>
      <c r="W321" s="79">
        <f t="shared" ca="1" si="195"/>
        <v>77.693656070701266</v>
      </c>
      <c r="X321" s="80">
        <f t="shared" ca="1" si="212"/>
        <v>-1.0328935981074334</v>
      </c>
      <c r="Y321" s="80">
        <f t="shared" ca="1" si="213"/>
        <v>-3.5821945773318</v>
      </c>
      <c r="Z321" s="80">
        <f t="shared" ca="1" si="204"/>
        <v>0</v>
      </c>
      <c r="AA321" s="80">
        <f t="shared" ca="1" si="214"/>
        <v>0</v>
      </c>
      <c r="AB321" s="81">
        <f t="shared" ca="1" si="196"/>
        <v>-151.99928097941037</v>
      </c>
      <c r="AC321" s="79">
        <f t="shared" ca="1" si="197"/>
        <v>8518.3462725121717</v>
      </c>
      <c r="AD321" s="35"/>
      <c r="AE321" s="55">
        <f t="shared" ca="1" si="215"/>
        <v>2.3512861877976521E-2</v>
      </c>
      <c r="AF321" s="78">
        <f t="shared" ca="1" si="216"/>
        <v>5.1644679905371672E-2</v>
      </c>
      <c r="AG321" s="35"/>
      <c r="AH321" s="35"/>
      <c r="AR321" s="69">
        <f t="shared" si="205"/>
        <v>27</v>
      </c>
      <c r="AS321" s="70">
        <f t="shared" si="217"/>
        <v>318</v>
      </c>
      <c r="AT321" s="71">
        <f t="shared" ca="1" si="225"/>
        <v>6.7018105773148401E-2</v>
      </c>
      <c r="AU321" s="72">
        <f t="shared" ca="1" si="206"/>
        <v>9.0370179501075842E-3</v>
      </c>
      <c r="AV321" s="73">
        <f t="shared" ca="1" si="207"/>
        <v>1.0090370179501076</v>
      </c>
      <c r="AW321" s="74">
        <f ca="1">PRODUCT(AV$4:AV321)</f>
        <v>14.582538625140236</v>
      </c>
      <c r="BO321" s="70">
        <f t="shared" si="218"/>
        <v>318</v>
      </c>
      <c r="BP321" s="171">
        <f t="shared" ca="1" si="221"/>
        <v>0.114</v>
      </c>
      <c r="BQ321" s="172">
        <f t="shared" ca="1" si="208"/>
        <v>9.0370179501075842E-3</v>
      </c>
      <c r="BR321" s="172">
        <f t="shared" ca="1" si="220"/>
        <v>6.8575165525432275E-2</v>
      </c>
    </row>
    <row r="322" spans="5:70">
      <c r="E322">
        <f t="shared" si="224"/>
        <v>319</v>
      </c>
      <c r="F322" s="64">
        <f t="shared" si="209"/>
        <v>81.499999999999261</v>
      </c>
      <c r="G322" s="55">
        <f t="shared" si="190"/>
        <v>0</v>
      </c>
      <c r="H322" s="78">
        <f t="shared" si="219"/>
        <v>1</v>
      </c>
      <c r="I322" s="79">
        <f t="shared" ca="1" si="198"/>
        <v>445935.50115993991</v>
      </c>
      <c r="J322" s="79">
        <f t="shared" ca="1" si="191"/>
        <v>4029.9271285725986</v>
      </c>
      <c r="K322" s="80">
        <f t="shared" ca="1" si="192"/>
        <v>-20</v>
      </c>
      <c r="L322" s="80">
        <f t="shared" ca="1" si="199"/>
        <v>-371.6129176332833</v>
      </c>
      <c r="M322" s="80">
        <f t="shared" ca="1" si="222"/>
        <v>0</v>
      </c>
      <c r="N322" s="80">
        <f t="shared" ca="1" si="200"/>
        <v>0</v>
      </c>
      <c r="O322" s="81">
        <f t="shared" ca="1" si="193"/>
        <v>-2943.1740356977334</v>
      </c>
      <c r="P322" s="79">
        <f t="shared" ca="1" si="194"/>
        <v>446630.64133518154</v>
      </c>
      <c r="Q322" s="35"/>
      <c r="R322">
        <f t="shared" ca="1" si="201"/>
        <v>439</v>
      </c>
      <c r="S322" s="78">
        <f t="shared" ca="1" si="210"/>
        <v>91.499999999998494</v>
      </c>
      <c r="T322" s="55">
        <f t="shared" ca="1" si="202"/>
        <v>2.3512861877976521E-2</v>
      </c>
      <c r="U322" s="78">
        <f t="shared" ca="1" si="203"/>
        <v>5.0430365680024361E-2</v>
      </c>
      <c r="V322" s="79">
        <f t="shared" ca="1" si="211"/>
        <v>8318.0555731778168</v>
      </c>
      <c r="W322" s="79">
        <f t="shared" ca="1" si="195"/>
        <v>75.170417524800357</v>
      </c>
      <c r="X322" s="80">
        <f t="shared" ca="1" si="212"/>
        <v>-1.0086073136004872</v>
      </c>
      <c r="Y322" s="80">
        <f t="shared" ca="1" si="213"/>
        <v>-3.4658564888240906</v>
      </c>
      <c r="Z322" s="80">
        <f t="shared" ca="1" si="204"/>
        <v>0</v>
      </c>
      <c r="AA322" s="80">
        <f t="shared" ca="1" si="214"/>
        <v>0</v>
      </c>
      <c r="AB322" s="81">
        <f t="shared" ca="1" si="196"/>
        <v>-148.42534288018976</v>
      </c>
      <c r="AC322" s="79">
        <f t="shared" ca="1" si="197"/>
        <v>8240.326184020003</v>
      </c>
      <c r="AD322" s="35"/>
      <c r="AE322" s="55">
        <f t="shared" ca="1" si="215"/>
        <v>2.3512861877976521E-2</v>
      </c>
      <c r="AF322" s="78">
        <f t="shared" ca="1" si="216"/>
        <v>5.0430365680024361E-2</v>
      </c>
      <c r="AG322" s="35"/>
      <c r="AH322" s="35"/>
      <c r="AR322" s="69">
        <f t="shared" si="205"/>
        <v>27</v>
      </c>
      <c r="AS322" s="70">
        <f t="shared" si="217"/>
        <v>319</v>
      </c>
      <c r="AT322" s="71">
        <f t="shared" ca="1" si="225"/>
        <v>6.6412461948294255E-2</v>
      </c>
      <c r="AU322" s="72">
        <f t="shared" ca="1" si="206"/>
        <v>9.0370179501075842E-3</v>
      </c>
      <c r="AV322" s="73">
        <f t="shared" ca="1" si="207"/>
        <v>1.0090370179501076</v>
      </c>
      <c r="AW322" s="74">
        <f ca="1">PRODUCT(AV$4:AV322)</f>
        <v>14.714321288453766</v>
      </c>
      <c r="BO322" s="70">
        <f t="shared" si="218"/>
        <v>319</v>
      </c>
      <c r="BP322" s="171">
        <f t="shared" ca="1" si="221"/>
        <v>0.114</v>
      </c>
      <c r="BQ322" s="172">
        <f t="shared" ca="1" si="208"/>
        <v>9.0370179501075842E-3</v>
      </c>
      <c r="BR322" s="172">
        <f t="shared" ca="1" si="220"/>
        <v>6.7961000741821168E-2</v>
      </c>
    </row>
    <row r="323" spans="5:70">
      <c r="E323">
        <f t="shared" si="224"/>
        <v>320</v>
      </c>
      <c r="F323" s="64">
        <f t="shared" si="209"/>
        <v>81.58333333333259</v>
      </c>
      <c r="G323" s="55">
        <f t="shared" si="190"/>
        <v>0</v>
      </c>
      <c r="H323" s="78">
        <f t="shared" si="219"/>
        <v>1</v>
      </c>
      <c r="I323" s="79">
        <f t="shared" ca="1" si="198"/>
        <v>446630.64133518154</v>
      </c>
      <c r="J323" s="79">
        <f t="shared" ca="1" si="191"/>
        <v>4036.209122814098</v>
      </c>
      <c r="K323" s="80">
        <f t="shared" ca="1" si="192"/>
        <v>-20</v>
      </c>
      <c r="L323" s="80">
        <f t="shared" ca="1" si="199"/>
        <v>-372.19220111265133</v>
      </c>
      <c r="M323" s="80">
        <f t="shared" ca="1" si="222"/>
        <v>0</v>
      </c>
      <c r="N323" s="80">
        <f t="shared" ca="1" si="200"/>
        <v>0</v>
      </c>
      <c r="O323" s="81">
        <f t="shared" ca="1" si="193"/>
        <v>-2943.1740356977334</v>
      </c>
      <c r="P323" s="79">
        <f t="shared" ca="1" si="194"/>
        <v>447331.48422118532</v>
      </c>
      <c r="Q323" s="35"/>
      <c r="R323">
        <f t="shared" ca="1" si="201"/>
        <v>440</v>
      </c>
      <c r="S323" s="78">
        <f t="shared" ca="1" si="210"/>
        <v>91.583333333331822</v>
      </c>
      <c r="T323" s="55">
        <f t="shared" ca="1" si="202"/>
        <v>2.5756084803392754E-2</v>
      </c>
      <c r="U323" s="78">
        <f t="shared" ca="1" si="203"/>
        <v>4.9131476904903548E-2</v>
      </c>
      <c r="V323" s="79">
        <f t="shared" ca="1" si="211"/>
        <v>8028.0876440167658</v>
      </c>
      <c r="W323" s="79">
        <f t="shared" ca="1" si="195"/>
        <v>72.549972144016422</v>
      </c>
      <c r="X323" s="80">
        <f t="shared" ca="1" si="212"/>
        <v>-0.98262953809807096</v>
      </c>
      <c r="Y323" s="80">
        <f t="shared" ca="1" si="213"/>
        <v>-3.3450365183403195</v>
      </c>
      <c r="Z323" s="80">
        <f t="shared" ca="1" si="204"/>
        <v>0</v>
      </c>
      <c r="AA323" s="80">
        <f t="shared" ca="1" si="214"/>
        <v>0</v>
      </c>
      <c r="AB323" s="81">
        <f t="shared" ca="1" si="196"/>
        <v>-144.60248716199496</v>
      </c>
      <c r="AC323" s="79">
        <f t="shared" ca="1" si="197"/>
        <v>7951.7074629423487</v>
      </c>
      <c r="AD323" s="35"/>
      <c r="AE323" s="55">
        <f t="shared" ca="1" si="215"/>
        <v>2.5756084803392754E-2</v>
      </c>
      <c r="AF323" s="78">
        <f t="shared" ca="1" si="216"/>
        <v>4.9131476904903548E-2</v>
      </c>
      <c r="AG323" s="35"/>
      <c r="AH323" s="35"/>
      <c r="AR323" s="69">
        <f t="shared" si="205"/>
        <v>27</v>
      </c>
      <c r="AS323" s="70">
        <f t="shared" si="217"/>
        <v>320</v>
      </c>
      <c r="AT323" s="71">
        <f t="shared" ca="1" si="225"/>
        <v>6.5812291337556686E-2</v>
      </c>
      <c r="AU323" s="72">
        <f t="shared" ca="1" si="206"/>
        <v>9.0370179501075842E-3</v>
      </c>
      <c r="AV323" s="73">
        <f t="shared" ca="1" si="207"/>
        <v>1.0090370179501076</v>
      </c>
      <c r="AW323" s="74">
        <f ca="1">PRODUCT(AV$4:AV323)</f>
        <v>14.847294874061173</v>
      </c>
      <c r="BO323" s="70">
        <f t="shared" si="218"/>
        <v>320</v>
      </c>
      <c r="BP323" s="171">
        <f t="shared" ca="1" si="221"/>
        <v>0.114</v>
      </c>
      <c r="BQ323" s="172">
        <f t="shared" ca="1" si="208"/>
        <v>9.0370179501075842E-3</v>
      </c>
      <c r="BR323" s="172">
        <f t="shared" ca="1" si="220"/>
        <v>6.7352336468176566E-2</v>
      </c>
    </row>
    <row r="324" spans="5:70">
      <c r="E324">
        <f t="shared" si="224"/>
        <v>321</v>
      </c>
      <c r="F324" s="64">
        <f t="shared" si="209"/>
        <v>81.666666666665918</v>
      </c>
      <c r="G324" s="55">
        <f t="shared" ref="G324:G387" si="226">(1-(1-IF(F324&gt;$AJ$90,0,VLOOKUP(ROUND(F324,0),$AJ$4:$AK$90,2,FALSE)))^(1/12))*0</f>
        <v>0</v>
      </c>
      <c r="H324" s="78">
        <f t="shared" si="219"/>
        <v>1</v>
      </c>
      <c r="I324" s="79">
        <f t="shared" ca="1" si="198"/>
        <v>447331.48422118532</v>
      </c>
      <c r="J324" s="79">
        <f t="shared" ref="J324:J387" ca="1" si="227">(I324)*$AU324</f>
        <v>4042.5426525551193</v>
      </c>
      <c r="K324" s="80">
        <f t="shared" ref="K324:K387" ca="1" si="228">IF(I324=0,0,-$C$19)*H324</f>
        <v>-20</v>
      </c>
      <c r="L324" s="80">
        <f t="shared" ca="1" si="199"/>
        <v>-372.7762368509878</v>
      </c>
      <c r="M324" s="80">
        <f t="shared" ca="1" si="222"/>
        <v>0</v>
      </c>
      <c r="N324" s="80">
        <f t="shared" ca="1" si="200"/>
        <v>0</v>
      </c>
      <c r="O324" s="81">
        <f t="shared" ref="O324:O387" ca="1" si="229">-MIN(
IF(MOD(E324-1,IF($C$7="Annual",12,1))=0,1,0)
*IF(F324&lt;=$C$6,H324*$C$5*$C$4/IF($C$7="Monthly",12,1),$C$12),I324)</f>
        <v>-2943.1740356977334</v>
      </c>
      <c r="P324" s="79">
        <f t="shared" ref="P324:P387" ca="1" si="230">SUM(I324:O324)</f>
        <v>448038.07660119171</v>
      </c>
      <c r="Q324" s="35"/>
      <c r="R324">
        <f t="shared" ca="1" si="201"/>
        <v>441</v>
      </c>
      <c r="S324" s="78">
        <f t="shared" ca="1" si="210"/>
        <v>91.666666666665151</v>
      </c>
      <c r="T324" s="55">
        <f t="shared" ca="1" si="202"/>
        <v>2.5756084803392754E-2</v>
      </c>
      <c r="U324" s="78">
        <f t="shared" ca="1" si="203"/>
        <v>4.7866042419224923E-2</v>
      </c>
      <c r="V324" s="79">
        <f t="shared" ca="1" si="211"/>
        <v>7746.9026111950343</v>
      </c>
      <c r="W324" s="79">
        <f t="shared" ref="W324:W387" ca="1" si="231">(V324)*$AU324</f>
        <v>70.008897955104842</v>
      </c>
      <c r="X324" s="80">
        <f t="shared" ca="1" si="212"/>
        <v>-0.95732084838449849</v>
      </c>
      <c r="Y324" s="80">
        <f t="shared" ca="1" si="213"/>
        <v>-3.2278760879979314</v>
      </c>
      <c r="Z324" s="80">
        <f t="shared" ca="1" si="204"/>
        <v>0</v>
      </c>
      <c r="AA324" s="80">
        <f t="shared" ca="1" si="214"/>
        <v>0</v>
      </c>
      <c r="AB324" s="81">
        <f t="shared" ref="AB324:AB387" ca="1" si="232">-MIN(IF(MOD(R324,IF($C$7="Annual",12,1))=0,1,0)*$C$39*U324/IF($C$7="Monthly",12,1),V324)</f>
        <v>-140.87809323986912</v>
      </c>
      <c r="AC324" s="79">
        <f t="shared" ref="AC324:AC387" ca="1" si="233">SUM(V324:AB324)</f>
        <v>7671.848218973887</v>
      </c>
      <c r="AD324" s="35"/>
      <c r="AE324" s="55">
        <f t="shared" ca="1" si="215"/>
        <v>2.5756084803392754E-2</v>
      </c>
      <c r="AF324" s="78">
        <f t="shared" ca="1" si="216"/>
        <v>4.7866042419224923E-2</v>
      </c>
      <c r="AG324" s="35"/>
      <c r="AH324" s="35"/>
      <c r="AR324" s="69">
        <f t="shared" si="205"/>
        <v>27</v>
      </c>
      <c r="AS324" s="70">
        <f t="shared" si="217"/>
        <v>321</v>
      </c>
      <c r="AT324" s="71">
        <f t="shared" ca="1" si="225"/>
        <v>6.5217544479401479E-2</v>
      </c>
      <c r="AU324" s="72">
        <f t="shared" ca="1" si="206"/>
        <v>9.0370179501075842E-3</v>
      </c>
      <c r="AV324" s="73">
        <f t="shared" ca="1" si="207"/>
        <v>1.0090370179501076</v>
      </c>
      <c r="AW324" s="74">
        <f ca="1">PRODUCT(AV$4:AV324)</f>
        <v>14.981470144348604</v>
      </c>
      <c r="BO324" s="70">
        <f t="shared" si="218"/>
        <v>321</v>
      </c>
      <c r="BP324" s="171">
        <f t="shared" ca="1" si="221"/>
        <v>0.114</v>
      </c>
      <c r="BQ324" s="172">
        <f t="shared" ca="1" si="208"/>
        <v>9.0370179501075842E-3</v>
      </c>
      <c r="BR324" s="172">
        <f t="shared" ca="1" si="220"/>
        <v>6.6749123441481942E-2</v>
      </c>
    </row>
    <row r="325" spans="5:70">
      <c r="E325">
        <f t="shared" si="224"/>
        <v>322</v>
      </c>
      <c r="F325" s="64">
        <f t="shared" si="209"/>
        <v>81.749999999999247</v>
      </c>
      <c r="G325" s="55">
        <f t="shared" si="226"/>
        <v>0</v>
      </c>
      <c r="H325" s="78">
        <f t="shared" si="219"/>
        <v>1</v>
      </c>
      <c r="I325" s="79">
        <f t="shared" ref="I325:I388" ca="1" si="234">MAX(P324,0)*(1-G325)</f>
        <v>448038.07660119171</v>
      </c>
      <c r="J325" s="79">
        <f t="shared" ca="1" si="227"/>
        <v>4048.9281405766465</v>
      </c>
      <c r="K325" s="80">
        <f t="shared" ca="1" si="228"/>
        <v>-20</v>
      </c>
      <c r="L325" s="80">
        <f t="shared" ref="L325:L388" ca="1" si="235">IF(OR(I324+O324=0,K324=0),0,-I325*($C$16/12))</f>
        <v>-373.36506383432646</v>
      </c>
      <c r="M325" s="80">
        <f t="shared" ca="1" si="222"/>
        <v>0</v>
      </c>
      <c r="N325" s="80">
        <f t="shared" ref="N325:N388" ca="1" si="236">IF(OR(I324+O324=0,K324=0),0,-I325*($C$18*(1+$C$20))/12)</f>
        <v>0</v>
      </c>
      <c r="O325" s="81">
        <f t="shared" ca="1" si="229"/>
        <v>-2943.1740356977334</v>
      </c>
      <c r="P325" s="79">
        <f t="shared" ca="1" si="230"/>
        <v>448750.46564223629</v>
      </c>
      <c r="Q325" s="35"/>
      <c r="R325">
        <f t="shared" ref="R325:R388" ca="1" si="237">R324+1</f>
        <v>442</v>
      </c>
      <c r="S325" s="78">
        <f t="shared" ca="1" si="210"/>
        <v>91.749999999998479</v>
      </c>
      <c r="T325" s="55">
        <f t="shared" ref="T325:T388" ca="1" si="238">(1-(1-IF(S325&gt;$AJ$90,0,VLOOKUP(ROUND(S325,0),$AJ$4:$AK$90,2,FALSE)))^(1/12))
*IF(S326-S$4&lt;SUBSTITUTE($C$8, "years", "", 1)/1,0,1)</f>
        <v>2.5756084803392754E-2</v>
      </c>
      <c r="U325" s="78">
        <f t="shared" ref="U325:U388" ca="1" si="239">IF(S326-S$4&lt;SUBSTITUTE($C$8, "years", "", 1)/1,U324,AF324)*
(1-T325)</f>
        <v>4.663320057147257E-2</v>
      </c>
      <c r="V325" s="79">
        <f t="shared" ca="1" si="211"/>
        <v>7474.2514456472381</v>
      </c>
      <c r="W325" s="79">
        <f t="shared" ca="1" si="231"/>
        <v>67.544944477931651</v>
      </c>
      <c r="X325" s="80">
        <f t="shared" ca="1" si="212"/>
        <v>-0.93266401142945143</v>
      </c>
      <c r="Y325" s="80">
        <f t="shared" ca="1" si="213"/>
        <v>-3.1142714356863492</v>
      </c>
      <c r="Z325" s="80">
        <f t="shared" ref="Z325:Z388" ca="1" si="240">-IF(MOD(R325-1,12)=0,1,0)*V325*($C$17)</f>
        <v>0</v>
      </c>
      <c r="AA325" s="80">
        <f t="shared" ca="1" si="214"/>
        <v>0</v>
      </c>
      <c r="AB325" s="81">
        <f t="shared" ca="1" si="232"/>
        <v>-137.24962512344277</v>
      </c>
      <c r="AC325" s="79">
        <f t="shared" ca="1" si="233"/>
        <v>7400.4998295546111</v>
      </c>
      <c r="AD325" s="35"/>
      <c r="AE325" s="55">
        <f t="shared" ca="1" si="215"/>
        <v>2.5756084803392754E-2</v>
      </c>
      <c r="AF325" s="78">
        <f t="shared" ca="1" si="216"/>
        <v>4.663320057147257E-2</v>
      </c>
      <c r="AG325" s="35"/>
      <c r="AH325" s="35"/>
      <c r="AR325" s="69">
        <f t="shared" ref="AR325:AR388" si="241">ROUNDDOWN((AS325-1)/12,0)+1</f>
        <v>27</v>
      </c>
      <c r="AS325" s="70">
        <f t="shared" si="217"/>
        <v>322</v>
      </c>
      <c r="AT325" s="71">
        <f t="shared" ca="1" si="225"/>
        <v>6.4628172359279187E-2</v>
      </c>
      <c r="AU325" s="72">
        <f t="shared" ref="AU325:AU388" ca="1" si="242">IF($AU$2="Yes",BQ325,((1+$AH$21)^(1/12))-1)</f>
        <v>9.0370179501075842E-3</v>
      </c>
      <c r="AV325" s="73">
        <f t="shared" ref="AV325:AV388" ca="1" si="243">(1+AU325)</f>
        <v>1.0090370179501076</v>
      </c>
      <c r="AW325" s="74">
        <f ca="1">PRODUCT(AV$4:AV325)</f>
        <v>15.116857958962083</v>
      </c>
      <c r="BO325" s="70">
        <f t="shared" si="218"/>
        <v>322</v>
      </c>
      <c r="BP325" s="171">
        <f t="shared" ca="1" si="221"/>
        <v>0.114</v>
      </c>
      <c r="BQ325" s="172">
        <f t="shared" ref="BQ325:BQ388" ca="1" si="244">(1+BP325)^(1/12)-1</f>
        <v>9.0370179501075842E-3</v>
      </c>
      <c r="BR325" s="172">
        <f t="shared" ca="1" si="220"/>
        <v>6.6151312839924356E-2</v>
      </c>
    </row>
    <row r="326" spans="5:70">
      <c r="E326">
        <f t="shared" si="224"/>
        <v>323</v>
      </c>
      <c r="F326" s="64">
        <f t="shared" ref="F326:F389" si="245">(E326-E325)/12+F325</f>
        <v>81.833333333332575</v>
      </c>
      <c r="G326" s="55">
        <f t="shared" si="226"/>
        <v>0</v>
      </c>
      <c r="H326" s="78">
        <f t="shared" si="219"/>
        <v>1</v>
      </c>
      <c r="I326" s="79">
        <f t="shared" ca="1" si="234"/>
        <v>448750.46564223629</v>
      </c>
      <c r="J326" s="79">
        <f t="shared" ca="1" si="227"/>
        <v>4055.3660131280262</v>
      </c>
      <c r="K326" s="80">
        <f t="shared" ca="1" si="228"/>
        <v>-20</v>
      </c>
      <c r="L326" s="80">
        <f t="shared" ca="1" si="235"/>
        <v>-373.95872136853029</v>
      </c>
      <c r="M326" s="80">
        <f t="shared" ca="1" si="222"/>
        <v>0</v>
      </c>
      <c r="N326" s="80">
        <f t="shared" ca="1" si="236"/>
        <v>0</v>
      </c>
      <c r="O326" s="81">
        <f t="shared" ca="1" si="229"/>
        <v>-2943.1740356977334</v>
      </c>
      <c r="P326" s="79">
        <f t="shared" ca="1" si="230"/>
        <v>449468.69889829808</v>
      </c>
      <c r="Q326" s="35"/>
      <c r="R326">
        <f t="shared" ca="1" si="237"/>
        <v>443</v>
      </c>
      <c r="S326" s="78">
        <f t="shared" ref="S326:S389" ca="1" si="246">(R326-R325)/12+S325</f>
        <v>91.833333333331808</v>
      </c>
      <c r="T326" s="55">
        <f t="shared" ca="1" si="238"/>
        <v>2.5756084803392754E-2</v>
      </c>
      <c r="U326" s="78">
        <f t="shared" ca="1" si="239"/>
        <v>4.5432111902900099E-2</v>
      </c>
      <c r="V326" s="79">
        <f t="shared" ref="V326:V389" ca="1" si="247">MAX(AC325,0)*(1-AE326)</f>
        <v>7209.8919283571086</v>
      </c>
      <c r="W326" s="79">
        <f t="shared" ca="1" si="231"/>
        <v>65.155922774898968</v>
      </c>
      <c r="X326" s="80">
        <f t="shared" ref="X326:X389" ca="1" si="248">IF(V326=0,0,-$C$19)*U326</f>
        <v>-0.90864223805800193</v>
      </c>
      <c r="Y326" s="80">
        <f t="shared" ref="Y326:Y389" ca="1" si="249">IF(OR(V325+AB325=0,X325=0),0,-V326*($D$16/12))</f>
        <v>-3.0041216368154622</v>
      </c>
      <c r="Z326" s="80">
        <f t="shared" ca="1" si="240"/>
        <v>0</v>
      </c>
      <c r="AA326" s="80">
        <f t="shared" ref="AA326:AA389" ca="1" si="250">IF(OR(V325+AB325=0,X325=0),0,-V326*($C$18*(1+$C$20))/12)</f>
        <v>0</v>
      </c>
      <c r="AB326" s="81">
        <f t="shared" ca="1" si="232"/>
        <v>-133.71461213952952</v>
      </c>
      <c r="AC326" s="79">
        <f t="shared" ca="1" si="233"/>
        <v>7137.4204751176048</v>
      </c>
      <c r="AD326" s="35"/>
      <c r="AE326" s="55">
        <f t="shared" ref="AE326:AE389" ca="1" si="251">(1-(1-IF(S326&gt;$AJ$90,0,VLOOKUP(ROUND(S326,0),$AJ$4:$AK$90,2,FALSE)))^(1/12))</f>
        <v>2.5756084803392754E-2</v>
      </c>
      <c r="AF326" s="78">
        <f t="shared" ref="AF326:AF389" ca="1" si="252">AF325*(1-AE326)</f>
        <v>4.5432111902900099E-2</v>
      </c>
      <c r="AG326" s="35"/>
      <c r="AH326" s="35"/>
      <c r="AR326" s="69">
        <f t="shared" si="241"/>
        <v>27</v>
      </c>
      <c r="AS326" s="70">
        <f t="shared" ref="AS326:AS389" si="253">AS325+1</f>
        <v>323</v>
      </c>
      <c r="AT326" s="71">
        <f t="shared" ca="1" si="225"/>
        <v>6.4044126405585738E-2</v>
      </c>
      <c r="AU326" s="72">
        <f t="shared" ca="1" si="242"/>
        <v>9.0370179501075842E-3</v>
      </c>
      <c r="AV326" s="73">
        <f t="shared" ca="1" si="243"/>
        <v>1.0090370179501076</v>
      </c>
      <c r="AW326" s="74">
        <f ca="1">PRODUCT(AV$4:AV326)</f>
        <v>15.253469275686451</v>
      </c>
      <c r="BO326" s="70">
        <f t="shared" ref="BO326:BO389" si="254">BO325+1</f>
        <v>323</v>
      </c>
      <c r="BP326" s="171">
        <f t="shared" ca="1" si="221"/>
        <v>0.114</v>
      </c>
      <c r="BQ326" s="172">
        <f t="shared" ca="1" si="244"/>
        <v>9.0370179501075842E-3</v>
      </c>
      <c r="BR326" s="172">
        <f t="shared" ca="1" si="220"/>
        <v>6.555885627894302E-2</v>
      </c>
    </row>
    <row r="327" spans="5:70">
      <c r="E327">
        <f t="shared" si="224"/>
        <v>324</v>
      </c>
      <c r="F327" s="64">
        <f t="shared" si="245"/>
        <v>81.916666666665904</v>
      </c>
      <c r="G327" s="55">
        <f t="shared" si="226"/>
        <v>0</v>
      </c>
      <c r="H327" s="78">
        <f t="shared" ref="H327:H390" si="255">H326*(1-G327)</f>
        <v>1</v>
      </c>
      <c r="I327" s="79">
        <f t="shared" ca="1" si="234"/>
        <v>449468.69889829808</v>
      </c>
      <c r="J327" s="79">
        <f t="shared" ca="1" si="227"/>
        <v>4061.8566999554209</v>
      </c>
      <c r="K327" s="80">
        <f t="shared" ca="1" si="228"/>
        <v>-20</v>
      </c>
      <c r="L327" s="80">
        <f t="shared" ca="1" si="235"/>
        <v>-374.55724908191507</v>
      </c>
      <c r="M327" s="80">
        <f t="shared" ca="1" si="222"/>
        <v>0</v>
      </c>
      <c r="N327" s="80">
        <f t="shared" ca="1" si="236"/>
        <v>0</v>
      </c>
      <c r="O327" s="81">
        <f t="shared" ca="1" si="229"/>
        <v>-2943.1740356977334</v>
      </c>
      <c r="P327" s="79">
        <f t="shared" ca="1" si="230"/>
        <v>450192.82431347389</v>
      </c>
      <c r="Q327" s="35"/>
      <c r="R327">
        <f t="shared" ca="1" si="237"/>
        <v>444</v>
      </c>
      <c r="S327" s="78">
        <f t="shared" ca="1" si="246"/>
        <v>91.916666666665137</v>
      </c>
      <c r="T327" s="55">
        <f t="shared" ca="1" si="238"/>
        <v>2.5756084803392754E-2</v>
      </c>
      <c r="U327" s="78">
        <f t="shared" ca="1" si="239"/>
        <v>4.4261958575931772E-2</v>
      </c>
      <c r="V327" s="79">
        <f t="shared" ca="1" si="247"/>
        <v>6953.588468083004</v>
      </c>
      <c r="W327" s="79">
        <f t="shared" ca="1" si="231"/>
        <v>62.839703803727204</v>
      </c>
      <c r="X327" s="80">
        <f t="shared" ca="1" si="248"/>
        <v>-0.8852391715186354</v>
      </c>
      <c r="Y327" s="80">
        <f t="shared" ca="1" si="249"/>
        <v>-2.8973285283679187</v>
      </c>
      <c r="Z327" s="80">
        <f t="shared" ca="1" si="240"/>
        <v>0</v>
      </c>
      <c r="AA327" s="80">
        <f t="shared" ca="1" si="250"/>
        <v>0</v>
      </c>
      <c r="AB327" s="81">
        <f t="shared" ca="1" si="232"/>
        <v>-130.27064724981102</v>
      </c>
      <c r="AC327" s="79">
        <f t="shared" ca="1" si="233"/>
        <v>6882.3749569370329</v>
      </c>
      <c r="AD327" s="35"/>
      <c r="AE327" s="55">
        <f t="shared" ca="1" si="251"/>
        <v>2.5756084803392754E-2</v>
      </c>
      <c r="AF327" s="78">
        <f t="shared" ca="1" si="252"/>
        <v>4.4261958575931772E-2</v>
      </c>
      <c r="AG327" s="35"/>
      <c r="AH327" s="35"/>
      <c r="AR327" s="69">
        <f t="shared" si="241"/>
        <v>27</v>
      </c>
      <c r="AS327" s="70">
        <f t="shared" si="253"/>
        <v>324</v>
      </c>
      <c r="AT327" s="71">
        <f t="shared" ca="1" si="225"/>
        <v>6.3465358485659498E-2</v>
      </c>
      <c r="AU327" s="72">
        <f t="shared" ca="1" si="242"/>
        <v>9.0370179501075842E-3</v>
      </c>
      <c r="AV327" s="73">
        <f t="shared" ca="1" si="243"/>
        <v>1.0090370179501076</v>
      </c>
      <c r="AW327" s="74">
        <f ca="1">PRODUCT(AV$4:AV327)</f>
        <v>15.391315151332243</v>
      </c>
      <c r="BO327" s="70">
        <f t="shared" si="254"/>
        <v>324</v>
      </c>
      <c r="BP327" s="171">
        <f t="shared" ca="1" si="221"/>
        <v>0.114</v>
      </c>
      <c r="BQ327" s="172">
        <f t="shared" ca="1" si="244"/>
        <v>9.0370179501075842E-3</v>
      </c>
      <c r="BR327" s="172">
        <f t="shared" ref="BR327:BR390" ca="1" si="256">BR326/(1+BQ327)</f>
        <v>6.4971705807313221E-2</v>
      </c>
    </row>
    <row r="328" spans="5:70">
      <c r="E328">
        <f t="shared" si="224"/>
        <v>325</v>
      </c>
      <c r="F328" s="64">
        <f t="shared" si="245"/>
        <v>81.999999999999233</v>
      </c>
      <c r="G328" s="55">
        <f t="shared" si="226"/>
        <v>0</v>
      </c>
      <c r="H328" s="78">
        <f t="shared" si="255"/>
        <v>1</v>
      </c>
      <c r="I328" s="79">
        <f t="shared" ca="1" si="234"/>
        <v>450192.82431347389</v>
      </c>
      <c r="J328" s="79">
        <f t="shared" ca="1" si="227"/>
        <v>4068.4006343304936</v>
      </c>
      <c r="K328" s="80">
        <f t="shared" ca="1" si="228"/>
        <v>-20</v>
      </c>
      <c r="L328" s="80">
        <f t="shared" ca="1" si="235"/>
        <v>-375.16068692789491</v>
      </c>
      <c r="M328" s="80">
        <f t="shared" ca="1" si="222"/>
        <v>-3376.4461823510542</v>
      </c>
      <c r="N328" s="80">
        <f t="shared" ca="1" si="236"/>
        <v>0</v>
      </c>
      <c r="O328" s="81">
        <f t="shared" ca="1" si="229"/>
        <v>-2943.1740356977334</v>
      </c>
      <c r="P328" s="79">
        <f t="shared" ca="1" si="230"/>
        <v>447546.4440428277</v>
      </c>
      <c r="Q328" s="35"/>
      <c r="R328">
        <f t="shared" ca="1" si="237"/>
        <v>445</v>
      </c>
      <c r="S328" s="78">
        <f t="shared" ca="1" si="246"/>
        <v>91.999999999998465</v>
      </c>
      <c r="T328" s="55">
        <f t="shared" ca="1" si="238"/>
        <v>2.5756084803392754E-2</v>
      </c>
      <c r="U328" s="78">
        <f t="shared" ca="1" si="239"/>
        <v>4.3121943817285818E-2</v>
      </c>
      <c r="V328" s="79">
        <f t="shared" ca="1" si="247"/>
        <v>6705.1119238974161</v>
      </c>
      <c r="W328" s="79">
        <f t="shared" ca="1" si="231"/>
        <v>60.594216813741347</v>
      </c>
      <c r="X328" s="80">
        <f t="shared" ca="1" si="248"/>
        <v>-0.86243887634571637</v>
      </c>
      <c r="Y328" s="80">
        <f t="shared" ca="1" si="249"/>
        <v>-2.7937966349572569</v>
      </c>
      <c r="Z328" s="80">
        <f t="shared" ca="1" si="240"/>
        <v>-50.288339429230618</v>
      </c>
      <c r="AA328" s="80">
        <f t="shared" ca="1" si="250"/>
        <v>0</v>
      </c>
      <c r="AB328" s="81">
        <f t="shared" ca="1" si="232"/>
        <v>-126.91538541185203</v>
      </c>
      <c r="AC328" s="79">
        <f t="shared" ca="1" si="233"/>
        <v>6584.8461803587725</v>
      </c>
      <c r="AD328" s="35"/>
      <c r="AE328" s="55">
        <f t="shared" ca="1" si="251"/>
        <v>2.5756084803392754E-2</v>
      </c>
      <c r="AF328" s="78">
        <f t="shared" ca="1" si="252"/>
        <v>4.3121943817285818E-2</v>
      </c>
      <c r="AG328" s="35"/>
      <c r="AH328" s="35"/>
      <c r="AR328" s="69">
        <f t="shared" si="241"/>
        <v>28</v>
      </c>
      <c r="AS328" s="70">
        <f t="shared" si="253"/>
        <v>325</v>
      </c>
      <c r="AT328" s="71">
        <f t="shared" ca="1" si="225"/>
        <v>6.2891820901814582E-2</v>
      </c>
      <c r="AU328" s="72">
        <f t="shared" ca="1" si="242"/>
        <v>9.0370179501075842E-3</v>
      </c>
      <c r="AV328" s="73">
        <f t="shared" ca="1" si="243"/>
        <v>1.0090370179501076</v>
      </c>
      <c r="AW328" s="74">
        <f ca="1">PRODUCT(AV$4:AV328)</f>
        <v>15.530406742630596</v>
      </c>
      <c r="BO328" s="70">
        <f t="shared" si="254"/>
        <v>325</v>
      </c>
      <c r="BP328" s="171">
        <f t="shared" ref="BP328:BP391" ca="1" si="257">VLOOKUP(BO328,$BT$4:$BX$13,5,TRUE)/100</f>
        <v>0.114</v>
      </c>
      <c r="BQ328" s="172">
        <f t="shared" ca="1" si="244"/>
        <v>9.0370179501075842E-3</v>
      </c>
      <c r="BR328" s="172">
        <f t="shared" ca="1" si="256"/>
        <v>6.4389813903265328E-2</v>
      </c>
    </row>
    <row r="329" spans="5:70">
      <c r="E329">
        <f t="shared" si="224"/>
        <v>326</v>
      </c>
      <c r="F329" s="64">
        <f t="shared" si="245"/>
        <v>82.083333333332561</v>
      </c>
      <c r="G329" s="55">
        <f t="shared" si="226"/>
        <v>0</v>
      </c>
      <c r="H329" s="78">
        <f t="shared" si="255"/>
        <v>1</v>
      </c>
      <c r="I329" s="79">
        <f t="shared" ca="1" si="234"/>
        <v>447546.4440428277</v>
      </c>
      <c r="J329" s="79">
        <f t="shared" ca="1" si="227"/>
        <v>4044.4852483218533</v>
      </c>
      <c r="K329" s="80">
        <f t="shared" ca="1" si="228"/>
        <v>-20</v>
      </c>
      <c r="L329" s="80">
        <f t="shared" ca="1" si="235"/>
        <v>-372.95537003568978</v>
      </c>
      <c r="M329" s="80">
        <f t="shared" ca="1" si="222"/>
        <v>0</v>
      </c>
      <c r="N329" s="80">
        <f t="shared" ca="1" si="236"/>
        <v>0</v>
      </c>
      <c r="O329" s="81">
        <f t="shared" ca="1" si="229"/>
        <v>-2943.1740356977334</v>
      </c>
      <c r="P329" s="79">
        <f t="shared" ca="1" si="230"/>
        <v>448254.79988541617</v>
      </c>
      <c r="Q329" s="35"/>
      <c r="R329">
        <f t="shared" ca="1" si="237"/>
        <v>446</v>
      </c>
      <c r="S329" s="78">
        <f t="shared" ca="1" si="246"/>
        <v>92.083333333331794</v>
      </c>
      <c r="T329" s="55">
        <f t="shared" ca="1" si="238"/>
        <v>2.5756084803392754E-2</v>
      </c>
      <c r="U329" s="78">
        <f t="shared" ca="1" si="239"/>
        <v>4.2011291375440664E-2</v>
      </c>
      <c r="V329" s="79">
        <f t="shared" ca="1" si="247"/>
        <v>6415.2463237201555</v>
      </c>
      <c r="W329" s="79">
        <f t="shared" ca="1" si="231"/>
        <v>57.974696181820732</v>
      </c>
      <c r="X329" s="80">
        <f t="shared" ca="1" si="248"/>
        <v>-0.84022582750881325</v>
      </c>
      <c r="Y329" s="80">
        <f t="shared" ca="1" si="249"/>
        <v>-2.673019301550065</v>
      </c>
      <c r="Z329" s="80">
        <f t="shared" ca="1" si="240"/>
        <v>0</v>
      </c>
      <c r="AA329" s="80">
        <f t="shared" ca="1" si="250"/>
        <v>0</v>
      </c>
      <c r="AB329" s="81">
        <f t="shared" ca="1" si="232"/>
        <v>-123.64654198232908</v>
      </c>
      <c r="AC329" s="79">
        <f t="shared" ca="1" si="233"/>
        <v>6346.0612327905883</v>
      </c>
      <c r="AD329" s="35"/>
      <c r="AE329" s="55">
        <f t="shared" ca="1" si="251"/>
        <v>2.5756084803392754E-2</v>
      </c>
      <c r="AF329" s="78">
        <f t="shared" ca="1" si="252"/>
        <v>4.2011291375440664E-2</v>
      </c>
      <c r="AG329" s="35"/>
      <c r="AH329" s="35"/>
      <c r="AR329" s="69">
        <f t="shared" si="241"/>
        <v>28</v>
      </c>
      <c r="AS329" s="70">
        <f t="shared" si="253"/>
        <v>326</v>
      </c>
      <c r="AT329" s="71">
        <f t="shared" ca="1" si="225"/>
        <v>6.2323466387409931E-2</v>
      </c>
      <c r="AU329" s="72">
        <f t="shared" ca="1" si="242"/>
        <v>9.0370179501075842E-3</v>
      </c>
      <c r="AV329" s="73">
        <f t="shared" ca="1" si="243"/>
        <v>1.0090370179501076</v>
      </c>
      <c r="AW329" s="74">
        <f ca="1">PRODUCT(AV$4:AV329)</f>
        <v>15.67075530713622</v>
      </c>
      <c r="BO329" s="70">
        <f t="shared" si="254"/>
        <v>326</v>
      </c>
      <c r="BP329" s="171">
        <f t="shared" ca="1" si="257"/>
        <v>0.114</v>
      </c>
      <c r="BQ329" s="172">
        <f t="shared" ca="1" si="244"/>
        <v>9.0370179501075842E-3</v>
      </c>
      <c r="BR329" s="172">
        <f t="shared" ca="1" si="256"/>
        <v>6.381313347063855E-2</v>
      </c>
    </row>
    <row r="330" spans="5:70">
      <c r="E330">
        <f t="shared" si="224"/>
        <v>327</v>
      </c>
      <c r="F330" s="64">
        <f t="shared" si="245"/>
        <v>82.16666666666589</v>
      </c>
      <c r="G330" s="55">
        <f t="shared" si="226"/>
        <v>0</v>
      </c>
      <c r="H330" s="78">
        <f t="shared" si="255"/>
        <v>1</v>
      </c>
      <c r="I330" s="79">
        <f t="shared" ca="1" si="234"/>
        <v>448254.79988541617</v>
      </c>
      <c r="J330" s="79">
        <f t="shared" ca="1" si="227"/>
        <v>4050.8866727863892</v>
      </c>
      <c r="K330" s="80">
        <f t="shared" ca="1" si="228"/>
        <v>-20</v>
      </c>
      <c r="L330" s="80">
        <f t="shared" ca="1" si="235"/>
        <v>-373.54566657118016</v>
      </c>
      <c r="M330" s="80">
        <f t="shared" ca="1" si="222"/>
        <v>0</v>
      </c>
      <c r="N330" s="80">
        <f t="shared" ca="1" si="236"/>
        <v>0</v>
      </c>
      <c r="O330" s="81">
        <f t="shared" ca="1" si="229"/>
        <v>-2943.1740356977334</v>
      </c>
      <c r="P330" s="79">
        <f t="shared" ca="1" si="230"/>
        <v>448968.96685593366</v>
      </c>
      <c r="Q330" s="35"/>
      <c r="R330">
        <f t="shared" ca="1" si="237"/>
        <v>447</v>
      </c>
      <c r="S330" s="78">
        <f t="shared" ca="1" si="246"/>
        <v>92.166666666665122</v>
      </c>
      <c r="T330" s="55">
        <f t="shared" ca="1" si="238"/>
        <v>2.5756084803392754E-2</v>
      </c>
      <c r="U330" s="78">
        <f t="shared" ca="1" si="239"/>
        <v>4.0929244992074773E-2</v>
      </c>
      <c r="V330" s="79">
        <f t="shared" ca="1" si="247"/>
        <v>6182.6115415113109</v>
      </c>
      <c r="W330" s="79">
        <f t="shared" ca="1" si="231"/>
        <v>55.872371479180039</v>
      </c>
      <c r="X330" s="80">
        <f t="shared" ca="1" si="248"/>
        <v>-0.81858489984149552</v>
      </c>
      <c r="Y330" s="80">
        <f t="shared" ca="1" si="249"/>
        <v>-2.5760881422963795</v>
      </c>
      <c r="Z330" s="80">
        <f t="shared" ca="1" si="240"/>
        <v>0</v>
      </c>
      <c r="AA330" s="80">
        <f t="shared" ca="1" si="250"/>
        <v>0</v>
      </c>
      <c r="AB330" s="81">
        <f t="shared" ca="1" si="232"/>
        <v>-120.46189116138595</v>
      </c>
      <c r="AC330" s="79">
        <f t="shared" ca="1" si="233"/>
        <v>6114.6273487869666</v>
      </c>
      <c r="AD330" s="35"/>
      <c r="AE330" s="55">
        <f t="shared" ca="1" si="251"/>
        <v>2.5756084803392754E-2</v>
      </c>
      <c r="AF330" s="78">
        <f t="shared" ca="1" si="252"/>
        <v>4.0929244992074773E-2</v>
      </c>
      <c r="AG330" s="35"/>
      <c r="AH330" s="35"/>
      <c r="AR330" s="69">
        <f t="shared" si="241"/>
        <v>28</v>
      </c>
      <c r="AS330" s="70">
        <f t="shared" si="253"/>
        <v>327</v>
      </c>
      <c r="AT330" s="71">
        <f t="shared" ca="1" si="225"/>
        <v>6.1760248102953982E-2</v>
      </c>
      <c r="AU330" s="72">
        <f t="shared" ca="1" si="242"/>
        <v>9.0370179501075842E-3</v>
      </c>
      <c r="AV330" s="73">
        <f t="shared" ca="1" si="243"/>
        <v>1.0090370179501076</v>
      </c>
      <c r="AW330" s="74">
        <f ca="1">PRODUCT(AV$4:AV330)</f>
        <v>15.812372204138555</v>
      </c>
      <c r="BO330" s="70">
        <f t="shared" si="254"/>
        <v>327</v>
      </c>
      <c r="BP330" s="171">
        <f t="shared" ca="1" si="257"/>
        <v>0.114</v>
      </c>
      <c r="BQ330" s="172">
        <f t="shared" ca="1" si="244"/>
        <v>9.0370179501075842E-3</v>
      </c>
      <c r="BR330" s="172">
        <f t="shared" ca="1" si="256"/>
        <v>6.324161783506918E-2</v>
      </c>
    </row>
    <row r="331" spans="5:70">
      <c r="E331">
        <f t="shared" si="224"/>
        <v>328</v>
      </c>
      <c r="F331" s="64">
        <f t="shared" si="245"/>
        <v>82.249999999999218</v>
      </c>
      <c r="G331" s="55">
        <f t="shared" si="226"/>
        <v>0</v>
      </c>
      <c r="H331" s="78">
        <f t="shared" si="255"/>
        <v>1</v>
      </c>
      <c r="I331" s="79">
        <f t="shared" ca="1" si="234"/>
        <v>448968.96685593366</v>
      </c>
      <c r="J331" s="79">
        <f t="shared" ca="1" si="227"/>
        <v>4057.3406125183296</v>
      </c>
      <c r="K331" s="80">
        <f t="shared" ca="1" si="228"/>
        <v>-20</v>
      </c>
      <c r="L331" s="80">
        <f t="shared" ca="1" si="235"/>
        <v>-374.1408057132781</v>
      </c>
      <c r="M331" s="80">
        <f t="shared" ca="1" si="222"/>
        <v>0</v>
      </c>
      <c r="N331" s="80">
        <f t="shared" ca="1" si="236"/>
        <v>0</v>
      </c>
      <c r="O331" s="81">
        <f t="shared" ca="1" si="229"/>
        <v>-2943.1740356977334</v>
      </c>
      <c r="P331" s="79">
        <f t="shared" ca="1" si="230"/>
        <v>449688.99262704101</v>
      </c>
      <c r="Q331" s="35"/>
      <c r="R331">
        <f t="shared" ca="1" si="237"/>
        <v>448</v>
      </c>
      <c r="S331" s="78">
        <f t="shared" ca="1" si="246"/>
        <v>92.249999999998451</v>
      </c>
      <c r="T331" s="55">
        <f t="shared" ca="1" si="238"/>
        <v>2.5756084803392754E-2</v>
      </c>
      <c r="U331" s="78">
        <f t="shared" ca="1" si="239"/>
        <v>3.9875067887120058E-2</v>
      </c>
      <c r="V331" s="79">
        <f t="shared" ca="1" si="247"/>
        <v>5957.1384882504653</v>
      </c>
      <c r="W331" s="79">
        <f t="shared" ca="1" si="231"/>
        <v>53.834767449596214</v>
      </c>
      <c r="X331" s="80">
        <f t="shared" ca="1" si="248"/>
        <v>-0.79750135774240116</v>
      </c>
      <c r="Y331" s="80">
        <f t="shared" ca="1" si="249"/>
        <v>-2.4821410367710275</v>
      </c>
      <c r="Z331" s="80">
        <f t="shared" ca="1" si="240"/>
        <v>0</v>
      </c>
      <c r="AA331" s="80">
        <f t="shared" ca="1" si="250"/>
        <v>0</v>
      </c>
      <c r="AB331" s="81">
        <f t="shared" ca="1" si="232"/>
        <v>-117.35926447705623</v>
      </c>
      <c r="AC331" s="79">
        <f t="shared" ca="1" si="233"/>
        <v>5890.3343488284918</v>
      </c>
      <c r="AD331" s="35"/>
      <c r="AE331" s="55">
        <f t="shared" ca="1" si="251"/>
        <v>2.5756084803392754E-2</v>
      </c>
      <c r="AF331" s="78">
        <f t="shared" ca="1" si="252"/>
        <v>3.9875067887120058E-2</v>
      </c>
      <c r="AG331" s="35"/>
      <c r="AH331" s="35"/>
      <c r="AR331" s="69">
        <f t="shared" si="241"/>
        <v>28</v>
      </c>
      <c r="AS331" s="70">
        <f t="shared" si="253"/>
        <v>328</v>
      </c>
      <c r="AT331" s="71">
        <f t="shared" ca="1" si="225"/>
        <v>6.1202119632244492E-2</v>
      </c>
      <c r="AU331" s="72">
        <f t="shared" ca="1" si="242"/>
        <v>9.0370179501075842E-3</v>
      </c>
      <c r="AV331" s="73">
        <f t="shared" ca="1" si="243"/>
        <v>1.0090370179501076</v>
      </c>
      <c r="AW331" s="74">
        <f ca="1">PRODUCT(AV$4:AV331)</f>
        <v>15.955268895581137</v>
      </c>
      <c r="BO331" s="70">
        <f t="shared" si="254"/>
        <v>328</v>
      </c>
      <c r="BP331" s="171">
        <f t="shared" ca="1" si="257"/>
        <v>0.114</v>
      </c>
      <c r="BQ331" s="172">
        <f t="shared" ca="1" si="244"/>
        <v>9.0370179501075842E-3</v>
      </c>
      <c r="BR331" s="172">
        <f t="shared" ca="1" si="256"/>
        <v>6.2675220740212922E-2</v>
      </c>
    </row>
    <row r="332" spans="5:70">
      <c r="E332">
        <f t="shared" si="224"/>
        <v>329</v>
      </c>
      <c r="F332" s="64">
        <f t="shared" si="245"/>
        <v>82.333333333332547</v>
      </c>
      <c r="G332" s="55">
        <f t="shared" si="226"/>
        <v>0</v>
      </c>
      <c r="H332" s="78">
        <f t="shared" si="255"/>
        <v>1</v>
      </c>
      <c r="I332" s="79">
        <f t="shared" ca="1" si="234"/>
        <v>449688.99262704101</v>
      </c>
      <c r="J332" s="79">
        <f t="shared" ca="1" si="227"/>
        <v>4063.8474983363667</v>
      </c>
      <c r="K332" s="80">
        <f t="shared" ca="1" si="228"/>
        <v>-20</v>
      </c>
      <c r="L332" s="80">
        <f t="shared" ca="1" si="235"/>
        <v>-374.74082718920084</v>
      </c>
      <c r="M332" s="80">
        <f t="shared" ca="1" si="222"/>
        <v>0</v>
      </c>
      <c r="N332" s="80">
        <f t="shared" ca="1" si="236"/>
        <v>0</v>
      </c>
      <c r="O332" s="81">
        <f t="shared" ca="1" si="229"/>
        <v>-2943.1740356977334</v>
      </c>
      <c r="P332" s="79">
        <f t="shared" ca="1" si="230"/>
        <v>450414.92526249046</v>
      </c>
      <c r="Q332" s="35"/>
      <c r="R332">
        <f t="shared" ca="1" si="237"/>
        <v>449</v>
      </c>
      <c r="S332" s="78">
        <f t="shared" ca="1" si="246"/>
        <v>92.33333333333178</v>
      </c>
      <c r="T332" s="55">
        <f t="shared" ca="1" si="238"/>
        <v>2.5756084803392754E-2</v>
      </c>
      <c r="U332" s="78">
        <f t="shared" ca="1" si="239"/>
        <v>3.8848042257078351E-2</v>
      </c>
      <c r="V332" s="79">
        <f t="shared" ca="1" si="247"/>
        <v>5738.6223978197277</v>
      </c>
      <c r="W332" s="79">
        <f t="shared" ca="1" si="231"/>
        <v>51.860033617986304</v>
      </c>
      <c r="X332" s="80">
        <f t="shared" ca="1" si="248"/>
        <v>-0.77696084514156705</v>
      </c>
      <c r="Y332" s="80">
        <f t="shared" ca="1" si="249"/>
        <v>-2.3910926657582201</v>
      </c>
      <c r="Z332" s="80">
        <f t="shared" ca="1" si="240"/>
        <v>0</v>
      </c>
      <c r="AA332" s="80">
        <f t="shared" ca="1" si="250"/>
        <v>0</v>
      </c>
      <c r="AB332" s="81">
        <f t="shared" ca="1" si="232"/>
        <v>-114.33654930872137</v>
      </c>
      <c r="AC332" s="79">
        <f t="shared" ca="1" si="233"/>
        <v>5672.9778286180926</v>
      </c>
      <c r="AD332" s="35"/>
      <c r="AE332" s="55">
        <f t="shared" ca="1" si="251"/>
        <v>2.5756084803392754E-2</v>
      </c>
      <c r="AF332" s="78">
        <f t="shared" ca="1" si="252"/>
        <v>3.8848042257078351E-2</v>
      </c>
      <c r="AG332" s="35"/>
      <c r="AH332" s="35"/>
      <c r="AR332" s="69">
        <f t="shared" si="241"/>
        <v>28</v>
      </c>
      <c r="AS332" s="70">
        <f t="shared" si="253"/>
        <v>329</v>
      </c>
      <c r="AT332" s="71">
        <f t="shared" ca="1" si="225"/>
        <v>6.0649034978543265E-2</v>
      </c>
      <c r="AU332" s="72">
        <f t="shared" ca="1" si="242"/>
        <v>9.0370179501075842E-3</v>
      </c>
      <c r="AV332" s="73">
        <f t="shared" ca="1" si="243"/>
        <v>1.0090370179501076</v>
      </c>
      <c r="AW332" s="74">
        <f ca="1">PRODUCT(AV$4:AV332)</f>
        <v>16.099456946989296</v>
      </c>
      <c r="BO332" s="70">
        <f t="shared" si="254"/>
        <v>329</v>
      </c>
      <c r="BP332" s="171">
        <f t="shared" ca="1" si="257"/>
        <v>0.114</v>
      </c>
      <c r="BQ332" s="172">
        <f t="shared" ca="1" si="244"/>
        <v>9.0370179501075842E-3</v>
      </c>
      <c r="BR332" s="172">
        <f t="shared" ca="1" si="256"/>
        <v>6.2113896344001066E-2</v>
      </c>
    </row>
    <row r="333" spans="5:70">
      <c r="E333">
        <f t="shared" si="224"/>
        <v>330</v>
      </c>
      <c r="F333" s="64">
        <f t="shared" si="245"/>
        <v>82.416666666665876</v>
      </c>
      <c r="G333" s="55">
        <f t="shared" si="226"/>
        <v>0</v>
      </c>
      <c r="H333" s="78">
        <f t="shared" si="255"/>
        <v>1</v>
      </c>
      <c r="I333" s="79">
        <f t="shared" ca="1" si="234"/>
        <v>450414.92526249046</v>
      </c>
      <c r="J333" s="79">
        <f t="shared" ca="1" si="227"/>
        <v>4070.4077645934922</v>
      </c>
      <c r="K333" s="80">
        <f t="shared" ca="1" si="228"/>
        <v>-20</v>
      </c>
      <c r="L333" s="80">
        <f t="shared" ca="1" si="235"/>
        <v>-375.34577105207541</v>
      </c>
      <c r="M333" s="80">
        <f t="shared" ca="1" si="222"/>
        <v>0</v>
      </c>
      <c r="N333" s="80">
        <f t="shared" ca="1" si="236"/>
        <v>0</v>
      </c>
      <c r="O333" s="81">
        <f t="shared" ca="1" si="229"/>
        <v>-2943.1740356977334</v>
      </c>
      <c r="P333" s="79">
        <f t="shared" ca="1" si="230"/>
        <v>451146.81322033418</v>
      </c>
      <c r="Q333" s="35"/>
      <c r="R333">
        <f t="shared" ca="1" si="237"/>
        <v>450</v>
      </c>
      <c r="S333" s="78">
        <f t="shared" ca="1" si="246"/>
        <v>92.416666666665108</v>
      </c>
      <c r="T333" s="55">
        <f t="shared" ca="1" si="238"/>
        <v>2.5756084803392754E-2</v>
      </c>
      <c r="U333" s="78">
        <f t="shared" ca="1" si="239"/>
        <v>3.7847468786259254E-2</v>
      </c>
      <c r="V333" s="79">
        <f t="shared" ca="1" si="247"/>
        <v>5526.8641305764386</v>
      </c>
      <c r="W333" s="79">
        <f t="shared" ca="1" si="231"/>
        <v>49.946370355825024</v>
      </c>
      <c r="X333" s="80">
        <f t="shared" ca="1" si="248"/>
        <v>-0.75694937572518506</v>
      </c>
      <c r="Y333" s="80">
        <f t="shared" ca="1" si="249"/>
        <v>-2.3028600544068496</v>
      </c>
      <c r="Z333" s="80">
        <f t="shared" ca="1" si="240"/>
        <v>0</v>
      </c>
      <c r="AA333" s="80">
        <f t="shared" ca="1" si="250"/>
        <v>0</v>
      </c>
      <c r="AB333" s="81">
        <f t="shared" ca="1" si="232"/>
        <v>-111.39168744859865</v>
      </c>
      <c r="AC333" s="79">
        <f t="shared" ca="1" si="233"/>
        <v>5462.3590040535328</v>
      </c>
      <c r="AD333" s="35"/>
      <c r="AE333" s="55">
        <f t="shared" ca="1" si="251"/>
        <v>2.5756084803392754E-2</v>
      </c>
      <c r="AF333" s="78">
        <f t="shared" ca="1" si="252"/>
        <v>3.7847468786259254E-2</v>
      </c>
      <c r="AG333" s="35"/>
      <c r="AH333" s="35"/>
      <c r="AR333" s="69">
        <f t="shared" si="241"/>
        <v>28</v>
      </c>
      <c r="AS333" s="70">
        <f t="shared" si="253"/>
        <v>330</v>
      </c>
      <c r="AT333" s="71">
        <f t="shared" ca="1" si="225"/>
        <v>6.0100948560785468E-2</v>
      </c>
      <c r="AU333" s="72">
        <f t="shared" ca="1" si="242"/>
        <v>9.0370179501075842E-3</v>
      </c>
      <c r="AV333" s="73">
        <f t="shared" ca="1" si="243"/>
        <v>1.0090370179501076</v>
      </c>
      <c r="AW333" s="74">
        <f ca="1">PRODUCT(AV$4:AV333)</f>
        <v>16.244948028406224</v>
      </c>
      <c r="BO333" s="70">
        <f t="shared" si="254"/>
        <v>330</v>
      </c>
      <c r="BP333" s="171">
        <f t="shared" ca="1" si="257"/>
        <v>0.114</v>
      </c>
      <c r="BQ333" s="172">
        <f t="shared" ca="1" si="244"/>
        <v>9.0370179501075842E-3</v>
      </c>
      <c r="BR333" s="172">
        <f t="shared" ca="1" si="256"/>
        <v>6.155759921493021E-2</v>
      </c>
    </row>
    <row r="334" spans="5:70">
      <c r="E334">
        <f t="shared" si="224"/>
        <v>331</v>
      </c>
      <c r="F334" s="64">
        <f t="shared" si="245"/>
        <v>82.499999999999204</v>
      </c>
      <c r="G334" s="55">
        <f t="shared" si="226"/>
        <v>0</v>
      </c>
      <c r="H334" s="78">
        <f t="shared" si="255"/>
        <v>1</v>
      </c>
      <c r="I334" s="79">
        <f t="shared" ca="1" si="234"/>
        <v>451146.81322033418</v>
      </c>
      <c r="J334" s="79">
        <f t="shared" ca="1" si="227"/>
        <v>4077.0218492059935</v>
      </c>
      <c r="K334" s="80">
        <f t="shared" ca="1" si="228"/>
        <v>-20</v>
      </c>
      <c r="L334" s="80">
        <f t="shared" ca="1" si="235"/>
        <v>-375.95567768361184</v>
      </c>
      <c r="M334" s="80">
        <f t="shared" ca="1" si="222"/>
        <v>0</v>
      </c>
      <c r="N334" s="80">
        <f t="shared" ca="1" si="236"/>
        <v>0</v>
      </c>
      <c r="O334" s="81">
        <f t="shared" ca="1" si="229"/>
        <v>-2943.1740356977334</v>
      </c>
      <c r="P334" s="79">
        <f t="shared" ca="1" si="230"/>
        <v>451884.70535615884</v>
      </c>
      <c r="Q334" s="35"/>
      <c r="R334">
        <f t="shared" ca="1" si="237"/>
        <v>451</v>
      </c>
      <c r="S334" s="78">
        <f t="shared" ca="1" si="246"/>
        <v>92.499999999998437</v>
      </c>
      <c r="T334" s="55">
        <f t="shared" ca="1" si="238"/>
        <v>2.5756084803392754E-2</v>
      </c>
      <c r="U334" s="78">
        <f t="shared" ca="1" si="239"/>
        <v>3.6872666170606604E-2</v>
      </c>
      <c r="V334" s="79">
        <f t="shared" ca="1" si="247"/>
        <v>5321.6700223185544</v>
      </c>
      <c r="W334" s="79">
        <f t="shared" ca="1" si="231"/>
        <v>48.092027516242204</v>
      </c>
      <c r="X334" s="80">
        <f t="shared" ca="1" si="248"/>
        <v>-0.7374533234121321</v>
      </c>
      <c r="Y334" s="80">
        <f t="shared" ca="1" si="249"/>
        <v>-2.2173625092993978</v>
      </c>
      <c r="Z334" s="80">
        <f t="shared" ca="1" si="240"/>
        <v>0</v>
      </c>
      <c r="AA334" s="80">
        <f t="shared" ca="1" si="250"/>
        <v>0</v>
      </c>
      <c r="AB334" s="81">
        <f t="shared" ca="1" si="232"/>
        <v>-108.52267370027953</v>
      </c>
      <c r="AC334" s="79">
        <f t="shared" ca="1" si="233"/>
        <v>5258.2845603018059</v>
      </c>
      <c r="AD334" s="35"/>
      <c r="AE334" s="55">
        <f t="shared" ca="1" si="251"/>
        <v>2.5756084803392754E-2</v>
      </c>
      <c r="AF334" s="78">
        <f t="shared" ca="1" si="252"/>
        <v>3.6872666170606604E-2</v>
      </c>
      <c r="AG334" s="35"/>
      <c r="AH334" s="35"/>
      <c r="AR334" s="69">
        <f t="shared" si="241"/>
        <v>28</v>
      </c>
      <c r="AS334" s="70">
        <f t="shared" si="253"/>
        <v>331</v>
      </c>
      <c r="AT334" s="71">
        <f t="shared" ca="1" si="225"/>
        <v>5.9557815209823159E-2</v>
      </c>
      <c r="AU334" s="72">
        <f t="shared" ca="1" si="242"/>
        <v>9.0370179501075842E-3</v>
      </c>
      <c r="AV334" s="73">
        <f t="shared" ca="1" si="243"/>
        <v>1.0090370179501076</v>
      </c>
      <c r="AW334" s="74">
        <f ca="1">PRODUCT(AV$4:AV334)</f>
        <v>16.391753915337496</v>
      </c>
      <c r="BO334" s="70">
        <f t="shared" si="254"/>
        <v>331</v>
      </c>
      <c r="BP334" s="171">
        <f t="shared" ca="1" si="257"/>
        <v>0.114</v>
      </c>
      <c r="BQ334" s="172">
        <f t="shared" ca="1" si="244"/>
        <v>9.0370179501075842E-3</v>
      </c>
      <c r="BR334" s="172">
        <f t="shared" ca="1" si="256"/>
        <v>6.1006284328385223E-2</v>
      </c>
    </row>
    <row r="335" spans="5:70">
      <c r="E335">
        <f t="shared" si="224"/>
        <v>332</v>
      </c>
      <c r="F335" s="64">
        <f t="shared" si="245"/>
        <v>82.583333333332533</v>
      </c>
      <c r="G335" s="55">
        <f t="shared" si="226"/>
        <v>0</v>
      </c>
      <c r="H335" s="78">
        <f t="shared" si="255"/>
        <v>1</v>
      </c>
      <c r="I335" s="79">
        <f t="shared" ca="1" si="234"/>
        <v>451884.70535615884</v>
      </c>
      <c r="J335" s="79">
        <f t="shared" ca="1" si="227"/>
        <v>4083.6901936826844</v>
      </c>
      <c r="K335" s="80">
        <f t="shared" ca="1" si="228"/>
        <v>-20</v>
      </c>
      <c r="L335" s="80">
        <f t="shared" ca="1" si="235"/>
        <v>-376.57058779679903</v>
      </c>
      <c r="M335" s="80">
        <f t="shared" ca="1" si="222"/>
        <v>0</v>
      </c>
      <c r="N335" s="80">
        <f t="shared" ca="1" si="236"/>
        <v>0</v>
      </c>
      <c r="O335" s="81">
        <f t="shared" ca="1" si="229"/>
        <v>-2943.1740356977334</v>
      </c>
      <c r="P335" s="79">
        <f t="shared" ca="1" si="230"/>
        <v>452628.65092634701</v>
      </c>
      <c r="Q335" s="35"/>
      <c r="R335">
        <f t="shared" ca="1" si="237"/>
        <v>452</v>
      </c>
      <c r="S335" s="78">
        <f t="shared" ca="1" si="246"/>
        <v>92.583333333331765</v>
      </c>
      <c r="T335" s="55">
        <f t="shared" ca="1" si="238"/>
        <v>2.8214445801184374E-2</v>
      </c>
      <c r="U335" s="78">
        <f t="shared" ca="1" si="239"/>
        <v>3.5832324329390861E-2</v>
      </c>
      <c r="V335" s="79">
        <f t="shared" ca="1" si="247"/>
        <v>5109.9249755679657</v>
      </c>
      <c r="W335" s="79">
        <f t="shared" ca="1" si="231"/>
        <v>46.178483727910766</v>
      </c>
      <c r="X335" s="80">
        <f t="shared" ca="1" si="248"/>
        <v>-0.71664648658781727</v>
      </c>
      <c r="Y335" s="80">
        <f t="shared" ca="1" si="249"/>
        <v>-2.1291354064866526</v>
      </c>
      <c r="Z335" s="80">
        <f t="shared" ca="1" si="240"/>
        <v>0</v>
      </c>
      <c r="AA335" s="80">
        <f t="shared" ca="1" si="250"/>
        <v>0</v>
      </c>
      <c r="AB335" s="81">
        <f t="shared" ca="1" si="232"/>
        <v>-105.46076660496338</v>
      </c>
      <c r="AC335" s="79">
        <f t="shared" ca="1" si="233"/>
        <v>5047.7969107978388</v>
      </c>
      <c r="AD335" s="35"/>
      <c r="AE335" s="55">
        <f t="shared" ca="1" si="251"/>
        <v>2.8214445801184374E-2</v>
      </c>
      <c r="AF335" s="78">
        <f t="shared" ca="1" si="252"/>
        <v>3.5832324329390861E-2</v>
      </c>
      <c r="AG335" s="35"/>
      <c r="AH335" s="35"/>
      <c r="AR335" s="69">
        <f t="shared" si="241"/>
        <v>28</v>
      </c>
      <c r="AS335" s="70">
        <f t="shared" si="253"/>
        <v>332</v>
      </c>
      <c r="AT335" s="71">
        <f t="shared" ca="1" si="225"/>
        <v>5.9019590164702797E-2</v>
      </c>
      <c r="AU335" s="72">
        <f t="shared" ca="1" si="242"/>
        <v>9.0370179501075842E-3</v>
      </c>
      <c r="AV335" s="73">
        <f t="shared" ca="1" si="243"/>
        <v>1.0090370179501076</v>
      </c>
      <c r="AW335" s="74">
        <f ca="1">PRODUCT(AV$4:AV335)</f>
        <v>16.539886489704148</v>
      </c>
      <c r="BO335" s="70">
        <f t="shared" si="254"/>
        <v>332</v>
      </c>
      <c r="BP335" s="171">
        <f t="shared" ca="1" si="257"/>
        <v>0.114</v>
      </c>
      <c r="BQ335" s="172">
        <f t="shared" ca="1" si="244"/>
        <v>9.0370179501075842E-3</v>
      </c>
      <c r="BR335" s="172">
        <f t="shared" ca="1" si="256"/>
        <v>6.0459907062995102E-2</v>
      </c>
    </row>
    <row r="336" spans="5:70">
      <c r="E336">
        <f t="shared" ref="E336:E399" si="258">E335+1</f>
        <v>333</v>
      </c>
      <c r="F336" s="64">
        <f t="shared" si="245"/>
        <v>82.666666666665861</v>
      </c>
      <c r="G336" s="55">
        <f t="shared" si="226"/>
        <v>0</v>
      </c>
      <c r="H336" s="78">
        <f t="shared" si="255"/>
        <v>1</v>
      </c>
      <c r="I336" s="79">
        <f t="shared" ca="1" si="234"/>
        <v>452628.65092634701</v>
      </c>
      <c r="J336" s="79">
        <f t="shared" ca="1" si="227"/>
        <v>4090.4132431543776</v>
      </c>
      <c r="K336" s="80">
        <f t="shared" ca="1" si="228"/>
        <v>-20</v>
      </c>
      <c r="L336" s="80">
        <f t="shared" ca="1" si="235"/>
        <v>-377.19054243862251</v>
      </c>
      <c r="M336" s="80">
        <f t="shared" ref="M336:M399" ca="1" si="259">IF(OR(I335+O335=0,K335=0),0,-IF(MOD(E336-1,12)=0,1,0)*I336*($C$17))</f>
        <v>0</v>
      </c>
      <c r="N336" s="80">
        <f t="shared" ca="1" si="236"/>
        <v>0</v>
      </c>
      <c r="O336" s="81">
        <f t="shared" ca="1" si="229"/>
        <v>-2943.1740356977334</v>
      </c>
      <c r="P336" s="79">
        <f t="shared" ca="1" si="230"/>
        <v>453378.699591365</v>
      </c>
      <c r="Q336" s="35"/>
      <c r="R336">
        <f t="shared" ca="1" si="237"/>
        <v>453</v>
      </c>
      <c r="S336" s="78">
        <f t="shared" ca="1" si="246"/>
        <v>92.666666666665094</v>
      </c>
      <c r="T336" s="55">
        <f t="shared" ca="1" si="238"/>
        <v>2.8214445801184374E-2</v>
      </c>
      <c r="U336" s="78">
        <f t="shared" ca="1" si="239"/>
        <v>3.4821335156668805E-2</v>
      </c>
      <c r="V336" s="79">
        <f t="shared" ca="1" si="247"/>
        <v>4905.3761184427476</v>
      </c>
      <c r="W336" s="79">
        <f t="shared" ca="1" si="231"/>
        <v>44.329972034396178</v>
      </c>
      <c r="X336" s="80">
        <f t="shared" ca="1" si="248"/>
        <v>-0.69642670313337607</v>
      </c>
      <c r="Y336" s="80">
        <f t="shared" ca="1" si="249"/>
        <v>-2.0439067160178115</v>
      </c>
      <c r="Z336" s="80">
        <f t="shared" ca="1" si="240"/>
        <v>0</v>
      </c>
      <c r="AA336" s="80">
        <f t="shared" ca="1" si="250"/>
        <v>0</v>
      </c>
      <c r="AB336" s="81">
        <f t="shared" ca="1" si="232"/>
        <v>-102.48524952143629</v>
      </c>
      <c r="AC336" s="79">
        <f t="shared" ca="1" si="233"/>
        <v>4844.4805075365566</v>
      </c>
      <c r="AD336" s="35"/>
      <c r="AE336" s="55">
        <f t="shared" ca="1" si="251"/>
        <v>2.8214445801184374E-2</v>
      </c>
      <c r="AF336" s="78">
        <f t="shared" ca="1" si="252"/>
        <v>3.4821335156668805E-2</v>
      </c>
      <c r="AG336" s="35"/>
      <c r="AH336" s="35"/>
      <c r="AR336" s="69">
        <f t="shared" si="241"/>
        <v>28</v>
      </c>
      <c r="AS336" s="70">
        <f t="shared" si="253"/>
        <v>333</v>
      </c>
      <c r="AT336" s="71">
        <f t="shared" ca="1" si="225"/>
        <v>5.8486229068976388E-2</v>
      </c>
      <c r="AU336" s="72">
        <f t="shared" ca="1" si="242"/>
        <v>9.0370179501075842E-3</v>
      </c>
      <c r="AV336" s="73">
        <f t="shared" ca="1" si="243"/>
        <v>1.0090370179501076</v>
      </c>
      <c r="AW336" s="74">
        <f ca="1">PRODUCT(AV$4:AV336)</f>
        <v>16.689357740804347</v>
      </c>
      <c r="BO336" s="70">
        <f t="shared" si="254"/>
        <v>333</v>
      </c>
      <c r="BP336" s="171">
        <f t="shared" ca="1" si="257"/>
        <v>0.114</v>
      </c>
      <c r="BQ336" s="172">
        <f t="shared" ca="1" si="244"/>
        <v>9.0370179501075842E-3</v>
      </c>
      <c r="BR336" s="172">
        <f t="shared" ca="1" si="256"/>
        <v>5.9918423197021474E-2</v>
      </c>
    </row>
    <row r="337" spans="5:70">
      <c r="E337">
        <f t="shared" si="258"/>
        <v>334</v>
      </c>
      <c r="F337" s="64">
        <f t="shared" si="245"/>
        <v>82.74999999999919</v>
      </c>
      <c r="G337" s="55">
        <f t="shared" si="226"/>
        <v>0</v>
      </c>
      <c r="H337" s="78">
        <f t="shared" si="255"/>
        <v>1</v>
      </c>
      <c r="I337" s="79">
        <f t="shared" ca="1" si="234"/>
        <v>453378.699591365</v>
      </c>
      <c r="J337" s="79">
        <f t="shared" ca="1" si="227"/>
        <v>4097.1914464035999</v>
      </c>
      <c r="K337" s="80">
        <f t="shared" ca="1" si="228"/>
        <v>-20</v>
      </c>
      <c r="L337" s="80">
        <f t="shared" ca="1" si="235"/>
        <v>-377.8155829928042</v>
      </c>
      <c r="M337" s="80">
        <f t="shared" ca="1" si="259"/>
        <v>0</v>
      </c>
      <c r="N337" s="80">
        <f t="shared" ca="1" si="236"/>
        <v>0</v>
      </c>
      <c r="O337" s="81">
        <f t="shared" ca="1" si="229"/>
        <v>-2943.1740356977334</v>
      </c>
      <c r="P337" s="79">
        <f t="shared" ca="1" si="230"/>
        <v>454134.90141907812</v>
      </c>
      <c r="Q337" s="35"/>
      <c r="R337">
        <f t="shared" ca="1" si="237"/>
        <v>454</v>
      </c>
      <c r="S337" s="78">
        <f t="shared" ca="1" si="246"/>
        <v>92.749999999998423</v>
      </c>
      <c r="T337" s="55">
        <f t="shared" ca="1" si="238"/>
        <v>2.8214445801184374E-2</v>
      </c>
      <c r="U337" s="78">
        <f t="shared" ca="1" si="239"/>
        <v>3.3838870483166097E-2</v>
      </c>
      <c r="V337" s="79">
        <f t="shared" ca="1" si="247"/>
        <v>4707.7961748217722</v>
      </c>
      <c r="W337" s="79">
        <f t="shared" ca="1" si="231"/>
        <v>42.544438537312175</v>
      </c>
      <c r="X337" s="80">
        <f t="shared" ca="1" si="248"/>
        <v>-0.67677740966332189</v>
      </c>
      <c r="Y337" s="80">
        <f t="shared" ca="1" si="249"/>
        <v>-1.9615817395090718</v>
      </c>
      <c r="Z337" s="80">
        <f t="shared" ca="1" si="240"/>
        <v>0</v>
      </c>
      <c r="AA337" s="80">
        <f t="shared" ca="1" si="250"/>
        <v>0</v>
      </c>
      <c r="AB337" s="81">
        <f t="shared" ca="1" si="232"/>
        <v>-99.593685003392878</v>
      </c>
      <c r="AC337" s="79">
        <f t="shared" ca="1" si="233"/>
        <v>4648.108569206519</v>
      </c>
      <c r="AD337" s="35"/>
      <c r="AE337" s="55">
        <f t="shared" ca="1" si="251"/>
        <v>2.8214445801184374E-2</v>
      </c>
      <c r="AF337" s="78">
        <f t="shared" ca="1" si="252"/>
        <v>3.3838870483166097E-2</v>
      </c>
      <c r="AG337" s="35"/>
      <c r="AH337" s="35"/>
      <c r="AR337" s="69">
        <f t="shared" si="241"/>
        <v>28</v>
      </c>
      <c r="AS337" s="70">
        <f t="shared" si="253"/>
        <v>334</v>
      </c>
      <c r="AT337" s="71">
        <f t="shared" ca="1" si="225"/>
        <v>5.7957687967045944E-2</v>
      </c>
      <c r="AU337" s="72">
        <f t="shared" ca="1" si="242"/>
        <v>9.0370179501075842E-3</v>
      </c>
      <c r="AV337" s="73">
        <f t="shared" ca="1" si="243"/>
        <v>1.0090370179501076</v>
      </c>
      <c r="AW337" s="74">
        <f ca="1">PRODUCT(AV$4:AV337)</f>
        <v>16.840179766283764</v>
      </c>
      <c r="BO337" s="70">
        <f t="shared" si="254"/>
        <v>334</v>
      </c>
      <c r="BP337" s="171">
        <f t="shared" ca="1" si="257"/>
        <v>0.114</v>
      </c>
      <c r="BQ337" s="172">
        <f t="shared" ca="1" si="244"/>
        <v>9.0370179501075842E-3</v>
      </c>
      <c r="BR337" s="172">
        <f t="shared" ca="1" si="256"/>
        <v>5.9381788904779485E-2</v>
      </c>
    </row>
    <row r="338" spans="5:70">
      <c r="E338">
        <f t="shared" si="258"/>
        <v>335</v>
      </c>
      <c r="F338" s="64">
        <f t="shared" si="245"/>
        <v>82.833333333332519</v>
      </c>
      <c r="G338" s="55">
        <f t="shared" si="226"/>
        <v>0</v>
      </c>
      <c r="H338" s="78">
        <f t="shared" si="255"/>
        <v>1</v>
      </c>
      <c r="I338" s="79">
        <f t="shared" ca="1" si="234"/>
        <v>454134.90141907812</v>
      </c>
      <c r="J338" s="79">
        <f t="shared" ca="1" si="227"/>
        <v>4104.0252558945467</v>
      </c>
      <c r="K338" s="80">
        <f t="shared" ca="1" si="228"/>
        <v>-20</v>
      </c>
      <c r="L338" s="80">
        <f t="shared" ca="1" si="235"/>
        <v>-378.44575118256512</v>
      </c>
      <c r="M338" s="80">
        <f t="shared" ca="1" si="259"/>
        <v>0</v>
      </c>
      <c r="N338" s="80">
        <f t="shared" ca="1" si="236"/>
        <v>0</v>
      </c>
      <c r="O338" s="81">
        <f t="shared" ca="1" si="229"/>
        <v>-2943.1740356977334</v>
      </c>
      <c r="P338" s="79">
        <f t="shared" ca="1" si="230"/>
        <v>454897.30688809237</v>
      </c>
      <c r="Q338" s="35"/>
      <c r="R338">
        <f t="shared" ca="1" si="237"/>
        <v>455</v>
      </c>
      <c r="S338" s="78">
        <f t="shared" ca="1" si="246"/>
        <v>92.833333333331751</v>
      </c>
      <c r="T338" s="55">
        <f t="shared" ca="1" si="238"/>
        <v>2.8214445801184374E-2</v>
      </c>
      <c r="U338" s="78">
        <f t="shared" ca="1" si="239"/>
        <v>3.2884125505945508E-2</v>
      </c>
      <c r="V338" s="79">
        <f t="shared" ca="1" si="247"/>
        <v>4516.9647619026209</v>
      </c>
      <c r="W338" s="79">
        <f t="shared" ca="1" si="231"/>
        <v>40.819891633317418</v>
      </c>
      <c r="X338" s="80">
        <f t="shared" ca="1" si="248"/>
        <v>-0.6576825101189101</v>
      </c>
      <c r="Y338" s="80">
        <f t="shared" ca="1" si="249"/>
        <v>-1.8820686507927589</v>
      </c>
      <c r="Z338" s="80">
        <f t="shared" ca="1" si="240"/>
        <v>0</v>
      </c>
      <c r="AA338" s="80">
        <f t="shared" ca="1" si="250"/>
        <v>0</v>
      </c>
      <c r="AB338" s="81">
        <f t="shared" ca="1" si="232"/>
        <v>-96.783704375724412</v>
      </c>
      <c r="AC338" s="79">
        <f t="shared" ca="1" si="233"/>
        <v>4458.4611979993024</v>
      </c>
      <c r="AD338" s="35"/>
      <c r="AE338" s="55">
        <f t="shared" ca="1" si="251"/>
        <v>2.8214445801184374E-2</v>
      </c>
      <c r="AF338" s="78">
        <f t="shared" ca="1" si="252"/>
        <v>3.2884125505945508E-2</v>
      </c>
      <c r="AG338" s="35"/>
      <c r="AH338" s="35"/>
      <c r="AR338" s="69">
        <f t="shared" si="241"/>
        <v>28</v>
      </c>
      <c r="AS338" s="70">
        <f t="shared" si="253"/>
        <v>335</v>
      </c>
      <c r="AT338" s="71">
        <f t="shared" ca="1" si="225"/>
        <v>5.7433923300541014E-2</v>
      </c>
      <c r="AU338" s="72">
        <f t="shared" ca="1" si="242"/>
        <v>9.0370179501075842E-3</v>
      </c>
      <c r="AV338" s="73">
        <f t="shared" ca="1" si="243"/>
        <v>1.0090370179501076</v>
      </c>
      <c r="AW338" s="74">
        <f ca="1">PRODUCT(AV$4:AV338)</f>
        <v>16.992364773114708</v>
      </c>
      <c r="BO338" s="70">
        <f t="shared" si="254"/>
        <v>335</v>
      </c>
      <c r="BP338" s="171">
        <f t="shared" ca="1" si="257"/>
        <v>0.114</v>
      </c>
      <c r="BQ338" s="172">
        <f t="shared" ca="1" si="244"/>
        <v>9.0370179501075842E-3</v>
      </c>
      <c r="BR338" s="172">
        <f t="shared" ca="1" si="256"/>
        <v>5.884996075309068E-2</v>
      </c>
    </row>
    <row r="339" spans="5:70">
      <c r="E339">
        <f t="shared" si="258"/>
        <v>336</v>
      </c>
      <c r="F339" s="64">
        <f t="shared" si="245"/>
        <v>82.916666666665847</v>
      </c>
      <c r="G339" s="55">
        <f t="shared" si="226"/>
        <v>0</v>
      </c>
      <c r="H339" s="78">
        <f t="shared" si="255"/>
        <v>1</v>
      </c>
      <c r="I339" s="79">
        <f t="shared" ca="1" si="234"/>
        <v>454897.30688809237</v>
      </c>
      <c r="J339" s="79">
        <f t="shared" ca="1" si="227"/>
        <v>4110.9151278032896</v>
      </c>
      <c r="K339" s="80">
        <f t="shared" ca="1" si="228"/>
        <v>-20</v>
      </c>
      <c r="L339" s="80">
        <f t="shared" ca="1" si="235"/>
        <v>-379.08108907341034</v>
      </c>
      <c r="M339" s="80">
        <f t="shared" ca="1" si="259"/>
        <v>0</v>
      </c>
      <c r="N339" s="80">
        <f t="shared" ca="1" si="236"/>
        <v>0</v>
      </c>
      <c r="O339" s="81">
        <f t="shared" ca="1" si="229"/>
        <v>-2943.1740356977334</v>
      </c>
      <c r="P339" s="79">
        <f t="shared" ca="1" si="230"/>
        <v>455665.96689112455</v>
      </c>
      <c r="Q339" s="35"/>
      <c r="R339">
        <f t="shared" ca="1" si="237"/>
        <v>456</v>
      </c>
      <c r="S339" s="78">
        <f t="shared" ca="1" si="246"/>
        <v>92.91666666666508</v>
      </c>
      <c r="T339" s="55">
        <f t="shared" ca="1" si="238"/>
        <v>2.8214445801184374E-2</v>
      </c>
      <c r="U339" s="78">
        <f t="shared" ca="1" si="239"/>
        <v>3.1956318129138662E-2</v>
      </c>
      <c r="V339" s="79">
        <f t="shared" ca="1" si="247"/>
        <v>4332.6681861716679</v>
      </c>
      <c r="W339" s="79">
        <f t="shared" ca="1" si="231"/>
        <v>39.154400170293428</v>
      </c>
      <c r="X339" s="80">
        <f t="shared" ca="1" si="248"/>
        <v>-0.63912636258277322</v>
      </c>
      <c r="Y339" s="80">
        <f t="shared" ca="1" si="249"/>
        <v>-1.8052784109048619</v>
      </c>
      <c r="Z339" s="80">
        <f t="shared" ca="1" si="240"/>
        <v>0</v>
      </c>
      <c r="AA339" s="80">
        <f t="shared" ca="1" si="250"/>
        <v>0</v>
      </c>
      <c r="AB339" s="81">
        <f t="shared" ca="1" si="232"/>
        <v>-94.053005794177679</v>
      </c>
      <c r="AC339" s="79">
        <f t="shared" ca="1" si="233"/>
        <v>4275.3251757742955</v>
      </c>
      <c r="AD339" s="35"/>
      <c r="AE339" s="55">
        <f t="shared" ca="1" si="251"/>
        <v>2.8214445801184374E-2</v>
      </c>
      <c r="AF339" s="78">
        <f t="shared" ca="1" si="252"/>
        <v>3.1956318129138662E-2</v>
      </c>
      <c r="AG339" s="35"/>
      <c r="AH339" s="35"/>
      <c r="AR339" s="69">
        <f t="shared" si="241"/>
        <v>28</v>
      </c>
      <c r="AS339" s="70">
        <f t="shared" si="253"/>
        <v>336</v>
      </c>
      <c r="AT339" s="71">
        <f t="shared" ca="1" si="225"/>
        <v>5.6914891904728919E-2</v>
      </c>
      <c r="AU339" s="72">
        <f t="shared" ca="1" si="242"/>
        <v>9.0370179501075842E-3</v>
      </c>
      <c r="AV339" s="73">
        <f t="shared" ca="1" si="243"/>
        <v>1.0090370179501076</v>
      </c>
      <c r="AW339" s="74">
        <f ca="1">PRODUCT(AV$4:AV339)</f>
        <v>17.145925078584121</v>
      </c>
      <c r="BO339" s="70">
        <f t="shared" si="254"/>
        <v>336</v>
      </c>
      <c r="BP339" s="171">
        <f t="shared" ca="1" si="257"/>
        <v>0.114</v>
      </c>
      <c r="BQ339" s="172">
        <f t="shared" ca="1" si="244"/>
        <v>9.0370179501075842E-3</v>
      </c>
      <c r="BR339" s="172">
        <f t="shared" ca="1" si="256"/>
        <v>5.8322895697767697E-2</v>
      </c>
    </row>
    <row r="340" spans="5:70">
      <c r="E340">
        <f t="shared" si="258"/>
        <v>337</v>
      </c>
      <c r="F340" s="64">
        <f t="shared" si="245"/>
        <v>82.999999999999176</v>
      </c>
      <c r="G340" s="55">
        <f t="shared" si="226"/>
        <v>0</v>
      </c>
      <c r="H340" s="78">
        <f t="shared" si="255"/>
        <v>1</v>
      </c>
      <c r="I340" s="79">
        <f t="shared" ca="1" si="234"/>
        <v>455665.96689112455</v>
      </c>
      <c r="J340" s="79">
        <f t="shared" ca="1" si="227"/>
        <v>4117.8615220482206</v>
      </c>
      <c r="K340" s="80">
        <f t="shared" ca="1" si="228"/>
        <v>-20</v>
      </c>
      <c r="L340" s="80">
        <f t="shared" ca="1" si="235"/>
        <v>-379.72163907593716</v>
      </c>
      <c r="M340" s="80">
        <f t="shared" ca="1" si="259"/>
        <v>-3417.4947516834341</v>
      </c>
      <c r="N340" s="80">
        <f t="shared" ca="1" si="236"/>
        <v>0</v>
      </c>
      <c r="O340" s="81">
        <f t="shared" ca="1" si="229"/>
        <v>-2943.1740356977334</v>
      </c>
      <c r="P340" s="79">
        <f t="shared" ca="1" si="230"/>
        <v>453023.4379867157</v>
      </c>
      <c r="Q340" s="35"/>
      <c r="R340">
        <f t="shared" ca="1" si="237"/>
        <v>457</v>
      </c>
      <c r="S340" s="78">
        <f t="shared" ca="1" si="246"/>
        <v>92.999999999998408</v>
      </c>
      <c r="T340" s="55">
        <f t="shared" ca="1" si="238"/>
        <v>2.8214445801184374E-2</v>
      </c>
      <c r="U340" s="78">
        <f t="shared" ca="1" si="239"/>
        <v>3.1054688323278675E-2</v>
      </c>
      <c r="V340" s="79">
        <f t="shared" ca="1" si="247"/>
        <v>4154.6992453199728</v>
      </c>
      <c r="W340" s="79">
        <f t="shared" ca="1" si="231"/>
        <v>37.546091657255026</v>
      </c>
      <c r="X340" s="80">
        <f t="shared" ca="1" si="248"/>
        <v>-0.62109376646557346</v>
      </c>
      <c r="Y340" s="80">
        <f t="shared" ca="1" si="249"/>
        <v>-1.7311246855499887</v>
      </c>
      <c r="Z340" s="80">
        <f t="shared" ca="1" si="240"/>
        <v>-31.160244339899794</v>
      </c>
      <c r="AA340" s="80">
        <f t="shared" ca="1" si="250"/>
        <v>0</v>
      </c>
      <c r="AB340" s="81">
        <f t="shared" ca="1" si="232"/>
        <v>-91.399352359759362</v>
      </c>
      <c r="AC340" s="79">
        <f t="shared" ca="1" si="233"/>
        <v>4067.3335218255534</v>
      </c>
      <c r="AD340" s="35"/>
      <c r="AE340" s="55">
        <f t="shared" ca="1" si="251"/>
        <v>2.8214445801184374E-2</v>
      </c>
      <c r="AF340" s="78">
        <f t="shared" ca="1" si="252"/>
        <v>3.1054688323278675E-2</v>
      </c>
      <c r="AG340" s="35"/>
      <c r="AH340" s="35"/>
      <c r="AR340" s="69">
        <f t="shared" si="241"/>
        <v>29</v>
      </c>
      <c r="AS340" s="70">
        <f t="shared" si="253"/>
        <v>337</v>
      </c>
      <c r="AT340" s="71">
        <f t="shared" ca="1" si="225"/>
        <v>5.6400551004957451E-2</v>
      </c>
      <c r="AU340" s="72">
        <f t="shared" ca="1" si="242"/>
        <v>9.0370179501075842E-3</v>
      </c>
      <c r="AV340" s="73">
        <f t="shared" ca="1" si="243"/>
        <v>1.0090370179501076</v>
      </c>
      <c r="AW340" s="74">
        <f ca="1">PRODUCT(AV$4:AV340)</f>
        <v>17.300873111290485</v>
      </c>
      <c r="BO340" s="70">
        <f t="shared" si="254"/>
        <v>337</v>
      </c>
      <c r="BP340" s="171">
        <f t="shared" ca="1" si="257"/>
        <v>0.114</v>
      </c>
      <c r="BQ340" s="172">
        <f t="shared" ca="1" si="244"/>
        <v>9.0370179501075842E-3</v>
      </c>
      <c r="BR340" s="172">
        <f t="shared" ca="1" si="256"/>
        <v>5.780055108013045E-2</v>
      </c>
    </row>
    <row r="341" spans="5:70">
      <c r="E341">
        <f t="shared" si="258"/>
        <v>338</v>
      </c>
      <c r="F341" s="64">
        <f t="shared" si="245"/>
        <v>83.083333333332504</v>
      </c>
      <c r="G341" s="55">
        <f t="shared" si="226"/>
        <v>0</v>
      </c>
      <c r="H341" s="78">
        <f t="shared" si="255"/>
        <v>1</v>
      </c>
      <c r="I341" s="79">
        <f t="shared" ca="1" si="234"/>
        <v>453023.4379867157</v>
      </c>
      <c r="J341" s="79">
        <f t="shared" ca="1" si="227"/>
        <v>4093.9809409053996</v>
      </c>
      <c r="K341" s="80">
        <f t="shared" ca="1" si="228"/>
        <v>-20</v>
      </c>
      <c r="L341" s="80">
        <f t="shared" ca="1" si="235"/>
        <v>-377.51953165559644</v>
      </c>
      <c r="M341" s="80">
        <f t="shared" ca="1" si="259"/>
        <v>0</v>
      </c>
      <c r="N341" s="80">
        <f t="shared" ca="1" si="236"/>
        <v>0</v>
      </c>
      <c r="O341" s="81">
        <f t="shared" ca="1" si="229"/>
        <v>-2943.1740356977334</v>
      </c>
      <c r="P341" s="79">
        <f t="shared" ca="1" si="230"/>
        <v>453776.7253602678</v>
      </c>
      <c r="Q341" s="35"/>
      <c r="R341">
        <f t="shared" ca="1" si="237"/>
        <v>458</v>
      </c>
      <c r="S341" s="78">
        <f t="shared" ca="1" si="246"/>
        <v>93.083333333331737</v>
      </c>
      <c r="T341" s="55">
        <f t="shared" ca="1" si="238"/>
        <v>2.8214445801184374E-2</v>
      </c>
      <c r="U341" s="78">
        <f t="shared" ca="1" si="239"/>
        <v>3.0178497502708856E-2</v>
      </c>
      <c r="V341" s="79">
        <f t="shared" ca="1" si="247"/>
        <v>3952.5759606186657</v>
      </c>
      <c r="W341" s="79">
        <f t="shared" ca="1" si="231"/>
        <v>35.71949990527461</v>
      </c>
      <c r="X341" s="80">
        <f t="shared" ca="1" si="248"/>
        <v>-0.60356995005417713</v>
      </c>
      <c r="Y341" s="80">
        <f t="shared" ca="1" si="249"/>
        <v>-1.6469066502577774</v>
      </c>
      <c r="Z341" s="80">
        <f t="shared" ca="1" si="240"/>
        <v>0</v>
      </c>
      <c r="AA341" s="80">
        <f t="shared" ca="1" si="250"/>
        <v>0</v>
      </c>
      <c r="AB341" s="81">
        <f t="shared" ca="1" si="232"/>
        <v>-88.820570286341592</v>
      </c>
      <c r="AC341" s="79">
        <f t="shared" ca="1" si="233"/>
        <v>3897.2244136372869</v>
      </c>
      <c r="AD341" s="35"/>
      <c r="AE341" s="55">
        <f t="shared" ca="1" si="251"/>
        <v>2.8214445801184374E-2</v>
      </c>
      <c r="AF341" s="78">
        <f t="shared" ca="1" si="252"/>
        <v>3.0178497502708856E-2</v>
      </c>
      <c r="AG341" s="35"/>
      <c r="AH341" s="35"/>
      <c r="AR341" s="69">
        <f t="shared" si="241"/>
        <v>29</v>
      </c>
      <c r="AS341" s="70">
        <f t="shared" si="253"/>
        <v>338</v>
      </c>
      <c r="AT341" s="71">
        <f t="shared" ca="1" si="225"/>
        <v>5.5890858213129689E-2</v>
      </c>
      <c r="AU341" s="72">
        <f t="shared" ca="1" si="242"/>
        <v>9.0370179501075842E-3</v>
      </c>
      <c r="AV341" s="73">
        <f t="shared" ca="1" si="243"/>
        <v>1.0090370179501076</v>
      </c>
      <c r="AW341" s="74">
        <f ca="1">PRODUCT(AV$4:AV341)</f>
        <v>17.45722141214975</v>
      </c>
      <c r="BO341" s="70">
        <f t="shared" si="254"/>
        <v>338</v>
      </c>
      <c r="BP341" s="171">
        <f t="shared" ca="1" si="257"/>
        <v>0.114</v>
      </c>
      <c r="BQ341" s="172">
        <f t="shared" ca="1" si="244"/>
        <v>9.0370179501075842E-3</v>
      </c>
      <c r="BR341" s="172">
        <f t="shared" ca="1" si="256"/>
        <v>5.7282884623553458E-2</v>
      </c>
    </row>
    <row r="342" spans="5:70">
      <c r="E342">
        <f t="shared" si="258"/>
        <v>339</v>
      </c>
      <c r="F342" s="64">
        <f t="shared" si="245"/>
        <v>83.166666666665833</v>
      </c>
      <c r="G342" s="55">
        <f t="shared" si="226"/>
        <v>0</v>
      </c>
      <c r="H342" s="78">
        <f t="shared" si="255"/>
        <v>1</v>
      </c>
      <c r="I342" s="79">
        <f t="shared" ca="1" si="234"/>
        <v>453776.7253602678</v>
      </c>
      <c r="J342" s="79">
        <f t="shared" ca="1" si="227"/>
        <v>4100.7884124217799</v>
      </c>
      <c r="K342" s="80">
        <f t="shared" ca="1" si="228"/>
        <v>-20</v>
      </c>
      <c r="L342" s="80">
        <f t="shared" ca="1" si="235"/>
        <v>-378.1472711335565</v>
      </c>
      <c r="M342" s="80">
        <f t="shared" ca="1" si="259"/>
        <v>0</v>
      </c>
      <c r="N342" s="80">
        <f t="shared" ca="1" si="236"/>
        <v>0</v>
      </c>
      <c r="O342" s="81">
        <f t="shared" ca="1" si="229"/>
        <v>-2943.1740356977334</v>
      </c>
      <c r="P342" s="79">
        <f t="shared" ca="1" si="230"/>
        <v>454536.1924658583</v>
      </c>
      <c r="Q342" s="35"/>
      <c r="R342">
        <f t="shared" ca="1" si="237"/>
        <v>459</v>
      </c>
      <c r="S342" s="78">
        <f t="shared" ca="1" si="246"/>
        <v>93.166666666665066</v>
      </c>
      <c r="T342" s="55">
        <f t="shared" ca="1" si="238"/>
        <v>2.8214445801184374E-2</v>
      </c>
      <c r="U342" s="78">
        <f t="shared" ca="1" si="239"/>
        <v>2.93270279205575E-2</v>
      </c>
      <c r="V342" s="79">
        <f t="shared" ca="1" si="247"/>
        <v>3787.2663866436651</v>
      </c>
      <c r="W342" s="79">
        <f t="shared" ca="1" si="231"/>
        <v>34.22559431793789</v>
      </c>
      <c r="X342" s="80">
        <f t="shared" ca="1" si="248"/>
        <v>-0.58654055841115005</v>
      </c>
      <c r="Y342" s="80">
        <f t="shared" ca="1" si="249"/>
        <v>-1.5780276611015271</v>
      </c>
      <c r="Z342" s="80">
        <f t="shared" ca="1" si="240"/>
        <v>0</v>
      </c>
      <c r="AA342" s="80">
        <f t="shared" ca="1" si="250"/>
        <v>0</v>
      </c>
      <c r="AB342" s="81">
        <f t="shared" ca="1" si="232"/>
        <v>-86.314547119967315</v>
      </c>
      <c r="AC342" s="79">
        <f t="shared" ca="1" si="233"/>
        <v>3733.0128656221227</v>
      </c>
      <c r="AD342" s="35"/>
      <c r="AE342" s="55">
        <f t="shared" ca="1" si="251"/>
        <v>2.8214445801184374E-2</v>
      </c>
      <c r="AF342" s="78">
        <f t="shared" ca="1" si="252"/>
        <v>2.93270279205575E-2</v>
      </c>
      <c r="AG342" s="35"/>
      <c r="AH342" s="35"/>
      <c r="AR342" s="69">
        <f t="shared" si="241"/>
        <v>29</v>
      </c>
      <c r="AS342" s="70">
        <f t="shared" si="253"/>
        <v>339</v>
      </c>
      <c r="AT342" s="71">
        <f t="shared" ca="1" si="225"/>
        <v>5.5385771524210717E-2</v>
      </c>
      <c r="AU342" s="72">
        <f t="shared" ca="1" si="242"/>
        <v>9.0370179501075842E-3</v>
      </c>
      <c r="AV342" s="73">
        <f t="shared" ca="1" si="243"/>
        <v>1.0090370179501076</v>
      </c>
      <c r="AW342" s="74">
        <f ca="1">PRODUCT(AV$4:AV342)</f>
        <v>17.61498263541035</v>
      </c>
      <c r="BO342" s="70">
        <f t="shared" si="254"/>
        <v>339</v>
      </c>
      <c r="BP342" s="171">
        <f t="shared" ca="1" si="257"/>
        <v>0.114</v>
      </c>
      <c r="BQ342" s="172">
        <f t="shared" ca="1" si="244"/>
        <v>9.0370179501075842E-3</v>
      </c>
      <c r="BR342" s="172">
        <f t="shared" ca="1" si="256"/>
        <v>5.6769854430044155E-2</v>
      </c>
    </row>
    <row r="343" spans="5:70">
      <c r="E343">
        <f t="shared" si="258"/>
        <v>340</v>
      </c>
      <c r="F343" s="64">
        <f t="shared" si="245"/>
        <v>83.249999999999162</v>
      </c>
      <c r="G343" s="55">
        <f t="shared" si="226"/>
        <v>0</v>
      </c>
      <c r="H343" s="78">
        <f t="shared" si="255"/>
        <v>1</v>
      </c>
      <c r="I343" s="79">
        <f t="shared" ca="1" si="234"/>
        <v>454536.1924658583</v>
      </c>
      <c r="J343" s="79">
        <f t="shared" ca="1" si="227"/>
        <v>4107.6517302875172</v>
      </c>
      <c r="K343" s="80">
        <f t="shared" ca="1" si="228"/>
        <v>-20</v>
      </c>
      <c r="L343" s="80">
        <f t="shared" ca="1" si="235"/>
        <v>-378.78016038821528</v>
      </c>
      <c r="M343" s="80">
        <f t="shared" ca="1" si="259"/>
        <v>0</v>
      </c>
      <c r="N343" s="80">
        <f t="shared" ca="1" si="236"/>
        <v>0</v>
      </c>
      <c r="O343" s="81">
        <f t="shared" ca="1" si="229"/>
        <v>-2943.1740356977334</v>
      </c>
      <c r="P343" s="79">
        <f t="shared" ca="1" si="230"/>
        <v>455301.89000005991</v>
      </c>
      <c r="Q343" s="35"/>
      <c r="R343">
        <f t="shared" ca="1" si="237"/>
        <v>460</v>
      </c>
      <c r="S343" s="78">
        <f t="shared" ca="1" si="246"/>
        <v>93.249999999998394</v>
      </c>
      <c r="T343" s="55">
        <f t="shared" ca="1" si="238"/>
        <v>2.8214445801184374E-2</v>
      </c>
      <c r="U343" s="78">
        <f t="shared" ca="1" si="239"/>
        <v>2.8499582080783108E-2</v>
      </c>
      <c r="V343" s="79">
        <f t="shared" ca="1" si="247"/>
        <v>3627.6879764499035</v>
      </c>
      <c r="W343" s="79">
        <f t="shared" ca="1" si="231"/>
        <v>32.783481360567237</v>
      </c>
      <c r="X343" s="80">
        <f t="shared" ca="1" si="248"/>
        <v>-0.56999164161566218</v>
      </c>
      <c r="Y343" s="80">
        <f t="shared" ca="1" si="249"/>
        <v>-1.5115366568541266</v>
      </c>
      <c r="Z343" s="80">
        <f t="shared" ca="1" si="240"/>
        <v>0</v>
      </c>
      <c r="AA343" s="80">
        <f t="shared" ca="1" si="250"/>
        <v>0</v>
      </c>
      <c r="AB343" s="81">
        <f t="shared" ca="1" si="232"/>
        <v>-83.879230008397229</v>
      </c>
      <c r="AC343" s="79">
        <f t="shared" ca="1" si="233"/>
        <v>3574.5106995036035</v>
      </c>
      <c r="AD343" s="35"/>
      <c r="AE343" s="55">
        <f t="shared" ca="1" si="251"/>
        <v>2.8214445801184374E-2</v>
      </c>
      <c r="AF343" s="78">
        <f t="shared" ca="1" si="252"/>
        <v>2.8499582080783108E-2</v>
      </c>
      <c r="AG343" s="35"/>
      <c r="AH343" s="35"/>
      <c r="AR343" s="69">
        <f t="shared" si="241"/>
        <v>29</v>
      </c>
      <c r="AS343" s="70">
        <f t="shared" si="253"/>
        <v>340</v>
      </c>
      <c r="AT343" s="71">
        <f t="shared" ca="1" si="225"/>
        <v>5.4885249312765866E-2</v>
      </c>
      <c r="AU343" s="72">
        <f t="shared" ca="1" si="242"/>
        <v>9.0370179501075842E-3</v>
      </c>
      <c r="AV343" s="73">
        <f t="shared" ca="1" si="243"/>
        <v>1.0090370179501076</v>
      </c>
      <c r="AW343" s="74">
        <f ca="1">PRODUCT(AV$4:AV343)</f>
        <v>17.774169549677385</v>
      </c>
      <c r="BO343" s="70">
        <f t="shared" si="254"/>
        <v>340</v>
      </c>
      <c r="BP343" s="171">
        <f t="shared" ca="1" si="257"/>
        <v>0.114</v>
      </c>
      <c r="BQ343" s="172">
        <f t="shared" ca="1" si="244"/>
        <v>9.0370179501075842E-3</v>
      </c>
      <c r="BR343" s="172">
        <f t="shared" ca="1" si="256"/>
        <v>5.6261418976851822E-2</v>
      </c>
    </row>
    <row r="344" spans="5:70">
      <c r="E344">
        <f t="shared" si="258"/>
        <v>341</v>
      </c>
      <c r="F344" s="64">
        <f t="shared" si="245"/>
        <v>83.33333333333249</v>
      </c>
      <c r="G344" s="55">
        <f t="shared" si="226"/>
        <v>0</v>
      </c>
      <c r="H344" s="78">
        <f t="shared" si="255"/>
        <v>1</v>
      </c>
      <c r="I344" s="79">
        <f t="shared" ca="1" si="234"/>
        <v>455301.89000005991</v>
      </c>
      <c r="J344" s="79">
        <f t="shared" ca="1" si="227"/>
        <v>4114.5713526484506</v>
      </c>
      <c r="K344" s="80">
        <f t="shared" ca="1" si="228"/>
        <v>-20</v>
      </c>
      <c r="L344" s="80">
        <f t="shared" ca="1" si="235"/>
        <v>-379.4182416667166</v>
      </c>
      <c r="M344" s="80">
        <f t="shared" ca="1" si="259"/>
        <v>0</v>
      </c>
      <c r="N344" s="80">
        <f t="shared" ca="1" si="236"/>
        <v>0</v>
      </c>
      <c r="O344" s="81">
        <f t="shared" ca="1" si="229"/>
        <v>-2943.1740356977334</v>
      </c>
      <c r="P344" s="79">
        <f t="shared" ca="1" si="230"/>
        <v>456073.86907534394</v>
      </c>
      <c r="Q344" s="35"/>
      <c r="R344">
        <f t="shared" ca="1" si="237"/>
        <v>461</v>
      </c>
      <c r="S344" s="78">
        <f t="shared" ca="1" si="246"/>
        <v>93.333333333331723</v>
      </c>
      <c r="T344" s="55">
        <f t="shared" ca="1" si="238"/>
        <v>2.8214445801184374E-2</v>
      </c>
      <c r="U344" s="78">
        <f t="shared" ca="1" si="239"/>
        <v>2.7695482166808449E-2</v>
      </c>
      <c r="V344" s="79">
        <f t="shared" ca="1" si="247"/>
        <v>3473.6578611067052</v>
      </c>
      <c r="W344" s="79">
        <f t="shared" ca="1" si="231"/>
        <v>31.391508443353612</v>
      </c>
      <c r="X344" s="80">
        <f t="shared" ca="1" si="248"/>
        <v>-0.55390964333616899</v>
      </c>
      <c r="Y344" s="80">
        <f t="shared" ca="1" si="249"/>
        <v>-1.4473574421277939</v>
      </c>
      <c r="Z344" s="80">
        <f t="shared" ca="1" si="240"/>
        <v>0</v>
      </c>
      <c r="AA344" s="80">
        <f t="shared" ca="1" si="250"/>
        <v>0</v>
      </c>
      <c r="AB344" s="81">
        <f t="shared" ca="1" si="232"/>
        <v>-81.512624019480228</v>
      </c>
      <c r="AC344" s="79">
        <f t="shared" ca="1" si="233"/>
        <v>3421.5354784451147</v>
      </c>
      <c r="AD344" s="35"/>
      <c r="AE344" s="55">
        <f t="shared" ca="1" si="251"/>
        <v>2.8214445801184374E-2</v>
      </c>
      <c r="AF344" s="78">
        <f t="shared" ca="1" si="252"/>
        <v>2.7695482166808449E-2</v>
      </c>
      <c r="AG344" s="35"/>
      <c r="AH344" s="35"/>
      <c r="AR344" s="69">
        <f t="shared" si="241"/>
        <v>29</v>
      </c>
      <c r="AS344" s="70">
        <f t="shared" si="253"/>
        <v>341</v>
      </c>
      <c r="AT344" s="71">
        <f t="shared" ca="1" si="225"/>
        <v>5.4389250329530271E-2</v>
      </c>
      <c r="AU344" s="72">
        <f t="shared" ca="1" si="242"/>
        <v>9.0370179501075842E-3</v>
      </c>
      <c r="AV344" s="73">
        <f t="shared" ca="1" si="243"/>
        <v>1.0090370179501076</v>
      </c>
      <c r="AW344" s="74">
        <f ca="1">PRODUCT(AV$4:AV344)</f>
        <v>17.934795038946074</v>
      </c>
      <c r="BO344" s="70">
        <f t="shared" si="254"/>
        <v>341</v>
      </c>
      <c r="BP344" s="171">
        <f t="shared" ca="1" si="257"/>
        <v>0.114</v>
      </c>
      <c r="BQ344" s="172">
        <f t="shared" ca="1" si="244"/>
        <v>9.0370179501075842E-3</v>
      </c>
      <c r="BR344" s="172">
        <f t="shared" ca="1" si="256"/>
        <v>5.5757537113106888E-2</v>
      </c>
    </row>
    <row r="345" spans="5:70">
      <c r="E345">
        <f t="shared" si="258"/>
        <v>342</v>
      </c>
      <c r="F345" s="64">
        <f t="shared" si="245"/>
        <v>83.416666666665819</v>
      </c>
      <c r="G345" s="55">
        <f t="shared" si="226"/>
        <v>0</v>
      </c>
      <c r="H345" s="78">
        <f t="shared" si="255"/>
        <v>1</v>
      </c>
      <c r="I345" s="79">
        <f t="shared" ca="1" si="234"/>
        <v>456073.86907534394</v>
      </c>
      <c r="J345" s="79">
        <f t="shared" ca="1" si="227"/>
        <v>4121.5477414088991</v>
      </c>
      <c r="K345" s="80">
        <f t="shared" ca="1" si="228"/>
        <v>-20</v>
      </c>
      <c r="L345" s="80">
        <f t="shared" ca="1" si="235"/>
        <v>-380.06155756278662</v>
      </c>
      <c r="M345" s="80">
        <f t="shared" ca="1" si="259"/>
        <v>0</v>
      </c>
      <c r="N345" s="80">
        <f t="shared" ca="1" si="236"/>
        <v>0</v>
      </c>
      <c r="O345" s="81">
        <f t="shared" ca="1" si="229"/>
        <v>-2943.1740356977334</v>
      </c>
      <c r="P345" s="79">
        <f t="shared" ca="1" si="230"/>
        <v>456852.18122349237</v>
      </c>
      <c r="Q345" s="35"/>
      <c r="R345">
        <f t="shared" ca="1" si="237"/>
        <v>462</v>
      </c>
      <c r="S345" s="78">
        <f t="shared" ca="1" si="246"/>
        <v>93.416666666665051</v>
      </c>
      <c r="T345" s="55">
        <f t="shared" ca="1" si="238"/>
        <v>2.8214445801184374E-2</v>
      </c>
      <c r="U345" s="78">
        <f t="shared" ca="1" si="239"/>
        <v>2.6914069486275363E-2</v>
      </c>
      <c r="V345" s="79">
        <f t="shared" ca="1" si="247"/>
        <v>3324.9987511316954</v>
      </c>
      <c r="W345" s="79">
        <f t="shared" ca="1" si="231"/>
        <v>30.048073398062431</v>
      </c>
      <c r="X345" s="80">
        <f t="shared" ca="1" si="248"/>
        <v>-0.53828138972550721</v>
      </c>
      <c r="Y345" s="80">
        <f t="shared" ca="1" si="249"/>
        <v>-1.3854161463048731</v>
      </c>
      <c r="Z345" s="80">
        <f t="shared" ca="1" si="240"/>
        <v>0</v>
      </c>
      <c r="AA345" s="80">
        <f t="shared" ca="1" si="250"/>
        <v>0</v>
      </c>
      <c r="AB345" s="81">
        <f t="shared" ca="1" si="232"/>
        <v>-79.212790506970279</v>
      </c>
      <c r="AC345" s="79">
        <f t="shared" ca="1" si="233"/>
        <v>3273.9103364867574</v>
      </c>
      <c r="AD345" s="35"/>
      <c r="AE345" s="55">
        <f t="shared" ca="1" si="251"/>
        <v>2.8214445801184374E-2</v>
      </c>
      <c r="AF345" s="78">
        <f t="shared" ca="1" si="252"/>
        <v>2.6914069486275363E-2</v>
      </c>
      <c r="AG345" s="35"/>
      <c r="AH345" s="35"/>
      <c r="AR345" s="69">
        <f t="shared" si="241"/>
        <v>29</v>
      </c>
      <c r="AS345" s="70">
        <f t="shared" si="253"/>
        <v>342</v>
      </c>
      <c r="AT345" s="71">
        <f t="shared" ca="1" si="225"/>
        <v>5.389773369800941E-2</v>
      </c>
      <c r="AU345" s="72">
        <f t="shared" ca="1" si="242"/>
        <v>9.0370179501075842E-3</v>
      </c>
      <c r="AV345" s="73">
        <f t="shared" ca="1" si="243"/>
        <v>1.0090370179501076</v>
      </c>
      <c r="AW345" s="74">
        <f ca="1">PRODUCT(AV$4:AV345)</f>
        <v>18.096872103644529</v>
      </c>
      <c r="BO345" s="70">
        <f t="shared" si="254"/>
        <v>342</v>
      </c>
      <c r="BP345" s="171">
        <f t="shared" ca="1" si="257"/>
        <v>0.114</v>
      </c>
      <c r="BQ345" s="172">
        <f t="shared" ca="1" si="244"/>
        <v>9.0370179501075842E-3</v>
      </c>
      <c r="BR345" s="172">
        <f t="shared" ca="1" si="256"/>
        <v>5.5258168056490323E-2</v>
      </c>
    </row>
    <row r="346" spans="5:70">
      <c r="E346">
        <f t="shared" si="258"/>
        <v>343</v>
      </c>
      <c r="F346" s="64">
        <f t="shared" si="245"/>
        <v>83.499999999999147</v>
      </c>
      <c r="G346" s="55">
        <f t="shared" si="226"/>
        <v>0</v>
      </c>
      <c r="H346" s="78">
        <f t="shared" si="255"/>
        <v>1</v>
      </c>
      <c r="I346" s="79">
        <f t="shared" ca="1" si="234"/>
        <v>456852.18122349237</v>
      </c>
      <c r="J346" s="79">
        <f t="shared" ca="1" si="227"/>
        <v>4128.5813622625037</v>
      </c>
      <c r="K346" s="80">
        <f t="shared" ca="1" si="228"/>
        <v>-20</v>
      </c>
      <c r="L346" s="80">
        <f t="shared" ca="1" si="235"/>
        <v>-380.71015101957698</v>
      </c>
      <c r="M346" s="80">
        <f t="shared" ca="1" si="259"/>
        <v>0</v>
      </c>
      <c r="N346" s="80">
        <f t="shared" ca="1" si="236"/>
        <v>0</v>
      </c>
      <c r="O346" s="81">
        <f t="shared" ca="1" si="229"/>
        <v>-2943.1740356977334</v>
      </c>
      <c r="P346" s="79">
        <f t="shared" ca="1" si="230"/>
        <v>457636.87839903758</v>
      </c>
      <c r="Q346" s="35"/>
      <c r="R346">
        <f t="shared" ca="1" si="237"/>
        <v>463</v>
      </c>
      <c r="S346" s="78">
        <f t="shared" ca="1" si="246"/>
        <v>93.49999999999838</v>
      </c>
      <c r="T346" s="55">
        <f t="shared" ca="1" si="238"/>
        <v>2.8214445801184374E-2</v>
      </c>
      <c r="U346" s="78">
        <f t="shared" ca="1" si="239"/>
        <v>2.6154703931465535E-2</v>
      </c>
      <c r="V346" s="79">
        <f t="shared" ca="1" si="247"/>
        <v>3181.5387707400146</v>
      </c>
      <c r="W346" s="79">
        <f t="shared" ca="1" si="231"/>
        <v>28.751622980140731</v>
      </c>
      <c r="X346" s="80">
        <f t="shared" ca="1" si="248"/>
        <v>-0.52309407862931068</v>
      </c>
      <c r="Y346" s="80">
        <f t="shared" ca="1" si="249"/>
        <v>-1.3256411544750062</v>
      </c>
      <c r="Z346" s="80">
        <f t="shared" ca="1" si="240"/>
        <v>0</v>
      </c>
      <c r="AA346" s="80">
        <f t="shared" ca="1" si="250"/>
        <v>0</v>
      </c>
      <c r="AB346" s="81">
        <f t="shared" ca="1" si="232"/>
        <v>-76.977845522450792</v>
      </c>
      <c r="AC346" s="79">
        <f t="shared" ca="1" si="233"/>
        <v>3131.4638129646005</v>
      </c>
      <c r="AD346" s="35"/>
      <c r="AE346" s="55">
        <f t="shared" ca="1" si="251"/>
        <v>2.8214445801184374E-2</v>
      </c>
      <c r="AF346" s="78">
        <f t="shared" ca="1" si="252"/>
        <v>2.6154703931465535E-2</v>
      </c>
      <c r="AG346" s="35"/>
      <c r="AH346" s="35"/>
      <c r="AR346" s="69">
        <f t="shared" si="241"/>
        <v>29</v>
      </c>
      <c r="AS346" s="70">
        <f t="shared" si="253"/>
        <v>343</v>
      </c>
      <c r="AT346" s="71">
        <f t="shared" ca="1" si="225"/>
        <v>5.3410658911110381E-2</v>
      </c>
      <c r="AU346" s="72">
        <f t="shared" ca="1" si="242"/>
        <v>9.0370179501075842E-3</v>
      </c>
      <c r="AV346" s="73">
        <f t="shared" ca="1" si="243"/>
        <v>1.0090370179501076</v>
      </c>
      <c r="AW346" s="74">
        <f ca="1">PRODUCT(AV$4:AV346)</f>
        <v>18.260413861685965</v>
      </c>
      <c r="BO346" s="70">
        <f t="shared" si="254"/>
        <v>343</v>
      </c>
      <c r="BP346" s="171">
        <f t="shared" ca="1" si="257"/>
        <v>0.114</v>
      </c>
      <c r="BQ346" s="172">
        <f t="shared" ca="1" si="244"/>
        <v>9.0370179501075842E-3</v>
      </c>
      <c r="BR346" s="172">
        <f t="shared" ca="1" si="256"/>
        <v>5.4763271389932887E-2</v>
      </c>
    </row>
    <row r="347" spans="5:70">
      <c r="E347">
        <f t="shared" si="258"/>
        <v>344</v>
      </c>
      <c r="F347" s="64">
        <f t="shared" si="245"/>
        <v>83.583333333332476</v>
      </c>
      <c r="G347" s="55">
        <f t="shared" si="226"/>
        <v>0</v>
      </c>
      <c r="H347" s="78">
        <f t="shared" si="255"/>
        <v>1</v>
      </c>
      <c r="I347" s="79">
        <f t="shared" ca="1" si="234"/>
        <v>457636.87839903758</v>
      </c>
      <c r="J347" s="79">
        <f t="shared" ca="1" si="227"/>
        <v>4135.672684723304</v>
      </c>
      <c r="K347" s="80">
        <f t="shared" ca="1" si="228"/>
        <v>-20</v>
      </c>
      <c r="L347" s="80">
        <f t="shared" ca="1" si="235"/>
        <v>-381.36406533253137</v>
      </c>
      <c r="M347" s="80">
        <f t="shared" ca="1" si="259"/>
        <v>0</v>
      </c>
      <c r="N347" s="80">
        <f t="shared" ca="1" si="236"/>
        <v>0</v>
      </c>
      <c r="O347" s="81">
        <f t="shared" ca="1" si="229"/>
        <v>-2943.1740356977334</v>
      </c>
      <c r="P347" s="79">
        <f t="shared" ca="1" si="230"/>
        <v>458428.01298273064</v>
      </c>
      <c r="Q347" s="35"/>
      <c r="R347">
        <f t="shared" ca="1" si="237"/>
        <v>464</v>
      </c>
      <c r="S347" s="78">
        <f t="shared" ca="1" si="246"/>
        <v>93.583333333331709</v>
      </c>
      <c r="T347" s="55">
        <f t="shared" ca="1" si="238"/>
        <v>3.0908757876424664E-2</v>
      </c>
      <c r="U347" s="78">
        <f t="shared" ca="1" si="239"/>
        <v>2.5346294520318294E-2</v>
      </c>
      <c r="V347" s="79">
        <f t="shared" ca="1" si="247"/>
        <v>3034.6741561708923</v>
      </c>
      <c r="W347" s="79">
        <f t="shared" ca="1" si="231"/>
        <v>27.42440482204394</v>
      </c>
      <c r="X347" s="80">
        <f t="shared" ca="1" si="248"/>
        <v>-0.50692589040636582</v>
      </c>
      <c r="Y347" s="80">
        <f t="shared" ca="1" si="249"/>
        <v>-1.2644475650712053</v>
      </c>
      <c r="Z347" s="80">
        <f t="shared" ca="1" si="240"/>
        <v>0</v>
      </c>
      <c r="AA347" s="80">
        <f t="shared" ca="1" si="250"/>
        <v>0</v>
      </c>
      <c r="AB347" s="81">
        <f t="shared" ca="1" si="232"/>
        <v>-74.598555933348536</v>
      </c>
      <c r="AC347" s="79">
        <f t="shared" ca="1" si="233"/>
        <v>2985.72863160411</v>
      </c>
      <c r="AD347" s="35"/>
      <c r="AE347" s="55">
        <f t="shared" ca="1" si="251"/>
        <v>3.0908757876424664E-2</v>
      </c>
      <c r="AF347" s="78">
        <f t="shared" ca="1" si="252"/>
        <v>2.5346294520318294E-2</v>
      </c>
      <c r="AG347" s="35"/>
      <c r="AH347" s="35"/>
      <c r="AR347" s="69">
        <f t="shared" si="241"/>
        <v>29</v>
      </c>
      <c r="AS347" s="70">
        <f t="shared" si="253"/>
        <v>344</v>
      </c>
      <c r="AT347" s="71">
        <f t="shared" ca="1" si="225"/>
        <v>5.29279858278036E-2</v>
      </c>
      <c r="AU347" s="72">
        <f t="shared" ca="1" si="242"/>
        <v>9.0370179501075842E-3</v>
      </c>
      <c r="AV347" s="73">
        <f t="shared" ca="1" si="243"/>
        <v>1.0090370179501076</v>
      </c>
      <c r="AW347" s="74">
        <f ca="1">PRODUCT(AV$4:AV347)</f>
        <v>18.425433549530414</v>
      </c>
      <c r="BO347" s="70">
        <f t="shared" si="254"/>
        <v>344</v>
      </c>
      <c r="BP347" s="171">
        <f t="shared" ca="1" si="257"/>
        <v>0.114</v>
      </c>
      <c r="BQ347" s="172">
        <f t="shared" ca="1" si="244"/>
        <v>9.0370179501075842E-3</v>
      </c>
      <c r="BR347" s="172">
        <f t="shared" ca="1" si="256"/>
        <v>5.4272807058343905E-2</v>
      </c>
    </row>
    <row r="348" spans="5:70">
      <c r="E348">
        <f t="shared" si="258"/>
        <v>345</v>
      </c>
      <c r="F348" s="64">
        <f t="shared" si="245"/>
        <v>83.666666666665805</v>
      </c>
      <c r="G348" s="55">
        <f t="shared" si="226"/>
        <v>0</v>
      </c>
      <c r="H348" s="78">
        <f t="shared" si="255"/>
        <v>1</v>
      </c>
      <c r="I348" s="79">
        <f t="shared" ca="1" si="234"/>
        <v>458428.01298273064</v>
      </c>
      <c r="J348" s="79">
        <f t="shared" ca="1" si="227"/>
        <v>4142.8221821570896</v>
      </c>
      <c r="K348" s="80">
        <f t="shared" ca="1" si="228"/>
        <v>-20</v>
      </c>
      <c r="L348" s="80">
        <f t="shared" ca="1" si="235"/>
        <v>-382.02334415227557</v>
      </c>
      <c r="M348" s="80">
        <f t="shared" ca="1" si="259"/>
        <v>0</v>
      </c>
      <c r="N348" s="80">
        <f t="shared" ca="1" si="236"/>
        <v>0</v>
      </c>
      <c r="O348" s="81">
        <f t="shared" ca="1" si="229"/>
        <v>-2943.1740356977334</v>
      </c>
      <c r="P348" s="79">
        <f t="shared" ca="1" si="230"/>
        <v>459225.63778503775</v>
      </c>
      <c r="Q348" s="35"/>
      <c r="R348">
        <f t="shared" ca="1" si="237"/>
        <v>465</v>
      </c>
      <c r="S348" s="78">
        <f t="shared" ca="1" si="246"/>
        <v>93.666666666665037</v>
      </c>
      <c r="T348" s="55">
        <f t="shared" ca="1" si="238"/>
        <v>3.0908757876424664E-2</v>
      </c>
      <c r="U348" s="78">
        <f t="shared" ca="1" si="239"/>
        <v>2.4562872039925226E-2</v>
      </c>
      <c r="V348" s="79">
        <f t="shared" ca="1" si="247"/>
        <v>2893.4434682451497</v>
      </c>
      <c r="W348" s="79">
        <f t="shared" ca="1" si="231"/>
        <v>26.148100560152962</v>
      </c>
      <c r="X348" s="80">
        <f t="shared" ca="1" si="248"/>
        <v>-0.49125744079850453</v>
      </c>
      <c r="Y348" s="80">
        <f t="shared" ca="1" si="249"/>
        <v>-1.2056014451021457</v>
      </c>
      <c r="Z348" s="80">
        <f t="shared" ca="1" si="240"/>
        <v>0</v>
      </c>
      <c r="AA348" s="80">
        <f t="shared" ca="1" si="250"/>
        <v>0</v>
      </c>
      <c r="AB348" s="81">
        <f t="shared" ca="1" si="232"/>
        <v>-72.292807230073748</v>
      </c>
      <c r="AC348" s="79">
        <f t="shared" ca="1" si="233"/>
        <v>2845.6019026893282</v>
      </c>
      <c r="AD348" s="35"/>
      <c r="AE348" s="55">
        <f t="shared" ca="1" si="251"/>
        <v>3.0908757876424664E-2</v>
      </c>
      <c r="AF348" s="78">
        <f t="shared" ca="1" si="252"/>
        <v>2.4562872039925226E-2</v>
      </c>
      <c r="AG348" s="35"/>
      <c r="AH348" s="35"/>
      <c r="AR348" s="69">
        <f t="shared" si="241"/>
        <v>29</v>
      </c>
      <c r="AS348" s="70">
        <f t="shared" si="253"/>
        <v>345</v>
      </c>
      <c r="AT348" s="71">
        <f t="shared" ref="AT348:AT411" ca="1" si="260">(1-AU348)*AT347</f>
        <v>5.2449674669814698E-2</v>
      </c>
      <c r="AU348" s="72">
        <f t="shared" ca="1" si="242"/>
        <v>9.0370179501075842E-3</v>
      </c>
      <c r="AV348" s="73">
        <f t="shared" ca="1" si="243"/>
        <v>1.0090370179501076</v>
      </c>
      <c r="AW348" s="74">
        <f ca="1">PRODUCT(AV$4:AV348)</f>
        <v>18.591944523256036</v>
      </c>
      <c r="BO348" s="70">
        <f t="shared" si="254"/>
        <v>345</v>
      </c>
      <c r="BP348" s="171">
        <f t="shared" ca="1" si="257"/>
        <v>0.114</v>
      </c>
      <c r="BQ348" s="172">
        <f t="shared" ca="1" si="244"/>
        <v>9.0370179501075842E-3</v>
      </c>
      <c r="BR348" s="172">
        <f t="shared" ca="1" si="256"/>
        <v>5.3786735365369376E-2</v>
      </c>
    </row>
    <row r="349" spans="5:70">
      <c r="E349">
        <f t="shared" si="258"/>
        <v>346</v>
      </c>
      <c r="F349" s="64">
        <f t="shared" si="245"/>
        <v>83.749999999999133</v>
      </c>
      <c r="G349" s="55">
        <f t="shared" si="226"/>
        <v>0</v>
      </c>
      <c r="H349" s="78">
        <f t="shared" si="255"/>
        <v>1</v>
      </c>
      <c r="I349" s="79">
        <f t="shared" ca="1" si="234"/>
        <v>459225.63778503775</v>
      </c>
      <c r="J349" s="79">
        <f t="shared" ca="1" si="227"/>
        <v>4150.03033181299</v>
      </c>
      <c r="K349" s="80">
        <f t="shared" ca="1" si="228"/>
        <v>-20</v>
      </c>
      <c r="L349" s="80">
        <f t="shared" ca="1" si="235"/>
        <v>-382.68803148753148</v>
      </c>
      <c r="M349" s="80">
        <f t="shared" ca="1" si="259"/>
        <v>0</v>
      </c>
      <c r="N349" s="80">
        <f t="shared" ca="1" si="236"/>
        <v>0</v>
      </c>
      <c r="O349" s="81">
        <f t="shared" ca="1" si="229"/>
        <v>-2943.1740356977334</v>
      </c>
      <c r="P349" s="79">
        <f t="shared" ca="1" si="230"/>
        <v>460029.80604966549</v>
      </c>
      <c r="Q349" s="35"/>
      <c r="R349">
        <f t="shared" ca="1" si="237"/>
        <v>466</v>
      </c>
      <c r="S349" s="78">
        <f t="shared" ca="1" si="246"/>
        <v>93.749999999998366</v>
      </c>
      <c r="T349" s="55">
        <f t="shared" ca="1" si="238"/>
        <v>3.0908757876424664E-2</v>
      </c>
      <c r="U349" s="78">
        <f t="shared" ca="1" si="239"/>
        <v>2.3803664175293577E-2</v>
      </c>
      <c r="V349" s="79">
        <f t="shared" ca="1" si="247"/>
        <v>2757.6478824664105</v>
      </c>
      <c r="W349" s="79">
        <f t="shared" ca="1" si="231"/>
        <v>24.92091341392512</v>
      </c>
      <c r="X349" s="80">
        <f t="shared" ca="1" si="248"/>
        <v>-0.47607328350587153</v>
      </c>
      <c r="Y349" s="80">
        <f t="shared" ca="1" si="249"/>
        <v>-1.1490199510276711</v>
      </c>
      <c r="Z349" s="80">
        <f t="shared" ca="1" si="240"/>
        <v>0</v>
      </c>
      <c r="AA349" s="80">
        <f t="shared" ca="1" si="250"/>
        <v>0</v>
      </c>
      <c r="AB349" s="81">
        <f t="shared" ca="1" si="232"/>
        <v>-70.058326355192364</v>
      </c>
      <c r="AC349" s="79">
        <f t="shared" ca="1" si="233"/>
        <v>2710.8853762906097</v>
      </c>
      <c r="AD349" s="35"/>
      <c r="AE349" s="55">
        <f t="shared" ca="1" si="251"/>
        <v>3.0908757876424664E-2</v>
      </c>
      <c r="AF349" s="78">
        <f t="shared" ca="1" si="252"/>
        <v>2.3803664175293577E-2</v>
      </c>
      <c r="AG349" s="35"/>
      <c r="AH349" s="35"/>
      <c r="AR349" s="69">
        <f t="shared" si="241"/>
        <v>29</v>
      </c>
      <c r="AS349" s="70">
        <f t="shared" si="253"/>
        <v>346</v>
      </c>
      <c r="AT349" s="71">
        <f t="shared" ca="1" si="260"/>
        <v>5.1975686018346283E-2</v>
      </c>
      <c r="AU349" s="72">
        <f t="shared" ca="1" si="242"/>
        <v>9.0370179501075842E-3</v>
      </c>
      <c r="AV349" s="73">
        <f t="shared" ca="1" si="243"/>
        <v>1.0090370179501076</v>
      </c>
      <c r="AW349" s="74">
        <f ca="1">PRODUCT(AV$4:AV349)</f>
        <v>18.759960259640106</v>
      </c>
      <c r="BO349" s="70">
        <f t="shared" si="254"/>
        <v>346</v>
      </c>
      <c r="BP349" s="171">
        <f t="shared" ca="1" si="257"/>
        <v>0.114</v>
      </c>
      <c r="BQ349" s="172">
        <f t="shared" ca="1" si="244"/>
        <v>9.0370179501075842E-3</v>
      </c>
      <c r="BR349" s="172">
        <f t="shared" ca="1" si="256"/>
        <v>5.330501697017908E-2</v>
      </c>
    </row>
    <row r="350" spans="5:70">
      <c r="E350">
        <f t="shared" si="258"/>
        <v>347</v>
      </c>
      <c r="F350" s="64">
        <f t="shared" si="245"/>
        <v>83.833333333332462</v>
      </c>
      <c r="G350" s="55">
        <f t="shared" si="226"/>
        <v>0</v>
      </c>
      <c r="H350" s="78">
        <f t="shared" si="255"/>
        <v>1</v>
      </c>
      <c r="I350" s="79">
        <f t="shared" ca="1" si="234"/>
        <v>460029.80604966549</v>
      </c>
      <c r="J350" s="79">
        <f t="shared" ca="1" si="227"/>
        <v>4157.297614855338</v>
      </c>
      <c r="K350" s="80">
        <f t="shared" ca="1" si="228"/>
        <v>-20</v>
      </c>
      <c r="L350" s="80">
        <f t="shared" ca="1" si="235"/>
        <v>-383.35817170805461</v>
      </c>
      <c r="M350" s="80">
        <f t="shared" ca="1" si="259"/>
        <v>0</v>
      </c>
      <c r="N350" s="80">
        <f t="shared" ca="1" si="236"/>
        <v>0</v>
      </c>
      <c r="O350" s="81">
        <f t="shared" ca="1" si="229"/>
        <v>-2943.1740356977334</v>
      </c>
      <c r="P350" s="79">
        <f t="shared" ca="1" si="230"/>
        <v>460840.57145711506</v>
      </c>
      <c r="Q350" s="35"/>
      <c r="R350">
        <f t="shared" ca="1" si="237"/>
        <v>467</v>
      </c>
      <c r="S350" s="78">
        <f t="shared" ca="1" si="246"/>
        <v>93.833333333331694</v>
      </c>
      <c r="T350" s="55">
        <f t="shared" ca="1" si="238"/>
        <v>3.0908757876424664E-2</v>
      </c>
      <c r="U350" s="78">
        <f t="shared" ca="1" si="239"/>
        <v>2.3067922482727703E-2</v>
      </c>
      <c r="V350" s="79">
        <f t="shared" ca="1" si="247"/>
        <v>2627.0952765641027</v>
      </c>
      <c r="W350" s="79">
        <f t="shared" ca="1" si="231"/>
        <v>23.741107170952645</v>
      </c>
      <c r="X350" s="80">
        <f t="shared" ca="1" si="248"/>
        <v>-0.46135844965455408</v>
      </c>
      <c r="Y350" s="80">
        <f t="shared" ca="1" si="249"/>
        <v>-1.0946230319017096</v>
      </c>
      <c r="Z350" s="80">
        <f t="shared" ca="1" si="240"/>
        <v>0</v>
      </c>
      <c r="AA350" s="80">
        <f t="shared" ca="1" si="250"/>
        <v>0</v>
      </c>
      <c r="AB350" s="81">
        <f t="shared" ca="1" si="232"/>
        <v>-67.892910508652179</v>
      </c>
      <c r="AC350" s="79">
        <f t="shared" ca="1" si="233"/>
        <v>2581.3874917448466</v>
      </c>
      <c r="AD350" s="35"/>
      <c r="AE350" s="55">
        <f t="shared" ca="1" si="251"/>
        <v>3.0908757876424664E-2</v>
      </c>
      <c r="AF350" s="78">
        <f t="shared" ca="1" si="252"/>
        <v>2.3067922482727703E-2</v>
      </c>
      <c r="AG350" s="35"/>
      <c r="AH350" s="35"/>
      <c r="AR350" s="69">
        <f t="shared" si="241"/>
        <v>29</v>
      </c>
      <c r="AS350" s="70">
        <f t="shared" si="253"/>
        <v>347</v>
      </c>
      <c r="AT350" s="71">
        <f t="shared" ca="1" si="260"/>
        <v>5.1505980810829334E-2</v>
      </c>
      <c r="AU350" s="72">
        <f t="shared" ca="1" si="242"/>
        <v>9.0370179501075842E-3</v>
      </c>
      <c r="AV350" s="73">
        <f t="shared" ca="1" si="243"/>
        <v>1.0090370179501076</v>
      </c>
      <c r="AW350" s="74">
        <f ca="1">PRODUCT(AV$4:AV350)</f>
        <v>18.92949435724978</v>
      </c>
      <c r="BO350" s="70">
        <f t="shared" si="254"/>
        <v>347</v>
      </c>
      <c r="BP350" s="171">
        <f t="shared" ca="1" si="257"/>
        <v>0.114</v>
      </c>
      <c r="BQ350" s="172">
        <f t="shared" ca="1" si="244"/>
        <v>9.0370179501075842E-3</v>
      </c>
      <c r="BR350" s="172">
        <f t="shared" ca="1" si="256"/>
        <v>5.2827612884282484E-2</v>
      </c>
    </row>
    <row r="351" spans="5:70">
      <c r="E351">
        <f t="shared" si="258"/>
        <v>348</v>
      </c>
      <c r="F351" s="64">
        <f t="shared" si="245"/>
        <v>83.91666666666579</v>
      </c>
      <c r="G351" s="55">
        <f t="shared" si="226"/>
        <v>0</v>
      </c>
      <c r="H351" s="78">
        <f t="shared" si="255"/>
        <v>1</v>
      </c>
      <c r="I351" s="79">
        <f t="shared" ca="1" si="234"/>
        <v>460840.57145711506</v>
      </c>
      <c r="J351" s="79">
        <f t="shared" ca="1" si="227"/>
        <v>4164.6245163957856</v>
      </c>
      <c r="K351" s="80">
        <f t="shared" ca="1" si="228"/>
        <v>-20</v>
      </c>
      <c r="L351" s="80">
        <f t="shared" ca="1" si="235"/>
        <v>-384.03380954759592</v>
      </c>
      <c r="M351" s="80">
        <f t="shared" ca="1" si="259"/>
        <v>0</v>
      </c>
      <c r="N351" s="80">
        <f t="shared" ca="1" si="236"/>
        <v>0</v>
      </c>
      <c r="O351" s="81">
        <f t="shared" ca="1" si="229"/>
        <v>-2943.1740356977334</v>
      </c>
      <c r="P351" s="79">
        <f t="shared" ca="1" si="230"/>
        <v>461657.98812826554</v>
      </c>
      <c r="Q351" s="35"/>
      <c r="R351">
        <f t="shared" ca="1" si="237"/>
        <v>468</v>
      </c>
      <c r="S351" s="78">
        <f t="shared" ca="1" si="246"/>
        <v>93.916666666665023</v>
      </c>
      <c r="T351" s="55">
        <f t="shared" ca="1" si="238"/>
        <v>3.0908757876424664E-2</v>
      </c>
      <c r="U351" s="78">
        <f t="shared" ca="1" si="239"/>
        <v>2.2354921651996939E-2</v>
      </c>
      <c r="V351" s="79">
        <f t="shared" ca="1" si="247"/>
        <v>2501.6000107772738</v>
      </c>
      <c r="W351" s="79">
        <f t="shared" ca="1" si="231"/>
        <v>22.60700420138355</v>
      </c>
      <c r="X351" s="80">
        <f t="shared" ca="1" si="248"/>
        <v>-0.44709843303993879</v>
      </c>
      <c r="Y351" s="80">
        <f t="shared" ca="1" si="249"/>
        <v>-1.0423333378238642</v>
      </c>
      <c r="Z351" s="80">
        <f t="shared" ca="1" si="240"/>
        <v>0</v>
      </c>
      <c r="AA351" s="80">
        <f t="shared" ca="1" si="250"/>
        <v>0</v>
      </c>
      <c r="AB351" s="81">
        <f t="shared" ca="1" si="232"/>
        <v>-65.794424976214472</v>
      </c>
      <c r="AC351" s="79">
        <f t="shared" ca="1" si="233"/>
        <v>2456.9231582315788</v>
      </c>
      <c r="AD351" s="35"/>
      <c r="AE351" s="55">
        <f t="shared" ca="1" si="251"/>
        <v>3.0908757876424664E-2</v>
      </c>
      <c r="AF351" s="78">
        <f t="shared" ca="1" si="252"/>
        <v>2.2354921651996939E-2</v>
      </c>
      <c r="AG351" s="35"/>
      <c r="AH351" s="35"/>
      <c r="AR351" s="69">
        <f t="shared" si="241"/>
        <v>29</v>
      </c>
      <c r="AS351" s="70">
        <f t="shared" si="253"/>
        <v>348</v>
      </c>
      <c r="AT351" s="71">
        <f t="shared" ca="1" si="260"/>
        <v>5.1040520337703975E-2</v>
      </c>
      <c r="AU351" s="72">
        <f t="shared" ca="1" si="242"/>
        <v>9.0370179501075842E-3</v>
      </c>
      <c r="AV351" s="73">
        <f t="shared" ca="1" si="243"/>
        <v>1.0090370179501076</v>
      </c>
      <c r="AW351" s="74">
        <f ca="1">PRODUCT(AV$4:AV351)</f>
        <v>19.100560537542705</v>
      </c>
      <c r="BO351" s="70">
        <f t="shared" si="254"/>
        <v>348</v>
      </c>
      <c r="BP351" s="171">
        <f t="shared" ca="1" si="257"/>
        <v>0.114</v>
      </c>
      <c r="BQ351" s="172">
        <f t="shared" ca="1" si="244"/>
        <v>9.0370179501075842E-3</v>
      </c>
      <c r="BR351" s="172">
        <f t="shared" ca="1" si="256"/>
        <v>5.2354484468373166E-2</v>
      </c>
    </row>
    <row r="352" spans="5:70">
      <c r="E352">
        <f t="shared" si="258"/>
        <v>349</v>
      </c>
      <c r="F352" s="64">
        <f t="shared" si="245"/>
        <v>83.999999999999119</v>
      </c>
      <c r="G352" s="55">
        <f t="shared" si="226"/>
        <v>0</v>
      </c>
      <c r="H352" s="78">
        <f t="shared" si="255"/>
        <v>1</v>
      </c>
      <c r="I352" s="79">
        <f t="shared" ca="1" si="234"/>
        <v>461657.98812826554</v>
      </c>
      <c r="J352" s="79">
        <f t="shared" ca="1" si="227"/>
        <v>4172.0115255256896</v>
      </c>
      <c r="K352" s="80">
        <f t="shared" ca="1" si="228"/>
        <v>-20</v>
      </c>
      <c r="L352" s="80">
        <f t="shared" ca="1" si="235"/>
        <v>-384.71499010688797</v>
      </c>
      <c r="M352" s="80">
        <f t="shared" ca="1" si="259"/>
        <v>-3462.4349109619916</v>
      </c>
      <c r="N352" s="80">
        <f t="shared" ca="1" si="236"/>
        <v>0</v>
      </c>
      <c r="O352" s="81">
        <f t="shared" ca="1" si="229"/>
        <v>-2943.1740356977334</v>
      </c>
      <c r="P352" s="79">
        <f t="shared" ca="1" si="230"/>
        <v>459019.67571702466</v>
      </c>
      <c r="Q352" s="35"/>
      <c r="R352">
        <f t="shared" ca="1" si="237"/>
        <v>469</v>
      </c>
      <c r="S352" s="78">
        <f t="shared" ca="1" si="246"/>
        <v>93.999999999998352</v>
      </c>
      <c r="T352" s="55">
        <f t="shared" ca="1" si="238"/>
        <v>3.0908757876424664E-2</v>
      </c>
      <c r="U352" s="78">
        <f t="shared" ca="1" si="239"/>
        <v>2.1663958791308922E-2</v>
      </c>
      <c r="V352" s="79">
        <f t="shared" ca="1" si="247"/>
        <v>2380.9827152128182</v>
      </c>
      <c r="W352" s="79">
        <f t="shared" ca="1" si="231"/>
        <v>21.516983536274132</v>
      </c>
      <c r="X352" s="80">
        <f t="shared" ca="1" si="248"/>
        <v>-0.43327917582617842</v>
      </c>
      <c r="Y352" s="80">
        <f t="shared" ca="1" si="249"/>
        <v>-0.99207613133867434</v>
      </c>
      <c r="Z352" s="80">
        <f t="shared" ca="1" si="240"/>
        <v>-17.857370364096138</v>
      </c>
      <c r="AA352" s="80">
        <f t="shared" ca="1" si="250"/>
        <v>0</v>
      </c>
      <c r="AB352" s="81">
        <f t="shared" ca="1" si="232"/>
        <v>-63.760801025006067</v>
      </c>
      <c r="AC352" s="79">
        <f t="shared" ca="1" si="233"/>
        <v>2319.4561720528254</v>
      </c>
      <c r="AD352" s="35"/>
      <c r="AE352" s="55">
        <f t="shared" ca="1" si="251"/>
        <v>3.0908757876424664E-2</v>
      </c>
      <c r="AF352" s="78">
        <f t="shared" ca="1" si="252"/>
        <v>2.1663958791308922E-2</v>
      </c>
      <c r="AG352" s="35"/>
      <c r="AH352" s="35"/>
      <c r="AR352" s="69">
        <f t="shared" si="241"/>
        <v>30</v>
      </c>
      <c r="AS352" s="70">
        <f t="shared" si="253"/>
        <v>349</v>
      </c>
      <c r="AT352" s="71">
        <f t="shared" ca="1" si="260"/>
        <v>5.0579266239229315E-2</v>
      </c>
      <c r="AU352" s="72">
        <f t="shared" ca="1" si="242"/>
        <v>9.0370179501075842E-3</v>
      </c>
      <c r="AV352" s="73">
        <f t="shared" ca="1" si="243"/>
        <v>1.0090370179501076</v>
      </c>
      <c r="AW352" s="74">
        <f ca="1">PRODUCT(AV$4:AV352)</f>
        <v>19.273172645977596</v>
      </c>
      <c r="BO352" s="70">
        <f t="shared" si="254"/>
        <v>349</v>
      </c>
      <c r="BP352" s="171">
        <f t="shared" ca="1" si="257"/>
        <v>0.114</v>
      </c>
      <c r="BQ352" s="172">
        <f t="shared" ca="1" si="244"/>
        <v>9.0370179501075842E-3</v>
      </c>
      <c r="BR352" s="172">
        <f t="shared" ca="1" si="256"/>
        <v>5.1885593429201488E-2</v>
      </c>
    </row>
    <row r="353" spans="5:70">
      <c r="E353">
        <f t="shared" si="258"/>
        <v>350</v>
      </c>
      <c r="F353" s="64">
        <f t="shared" si="245"/>
        <v>84.083333333332448</v>
      </c>
      <c r="G353" s="55">
        <f t="shared" si="226"/>
        <v>0</v>
      </c>
      <c r="H353" s="78">
        <f t="shared" si="255"/>
        <v>1</v>
      </c>
      <c r="I353" s="79">
        <f t="shared" ca="1" si="234"/>
        <v>459019.67571702466</v>
      </c>
      <c r="J353" s="79">
        <f t="shared" ca="1" si="227"/>
        <v>4148.1690489073144</v>
      </c>
      <c r="K353" s="80">
        <f t="shared" ca="1" si="228"/>
        <v>-20</v>
      </c>
      <c r="L353" s="80">
        <f t="shared" ca="1" si="235"/>
        <v>-382.51639643085389</v>
      </c>
      <c r="M353" s="80">
        <f t="shared" ca="1" si="259"/>
        <v>0</v>
      </c>
      <c r="N353" s="80">
        <f t="shared" ca="1" si="236"/>
        <v>0</v>
      </c>
      <c r="O353" s="81">
        <f t="shared" ca="1" si="229"/>
        <v>-2943.1740356977334</v>
      </c>
      <c r="P353" s="79">
        <f t="shared" ca="1" si="230"/>
        <v>459822.1543338034</v>
      </c>
      <c r="Q353" s="35"/>
      <c r="R353">
        <f t="shared" ca="1" si="237"/>
        <v>470</v>
      </c>
      <c r="S353" s="78">
        <f t="shared" ca="1" si="246"/>
        <v>94.08333333333168</v>
      </c>
      <c r="T353" s="55">
        <f t="shared" ca="1" si="238"/>
        <v>3.0908757876424664E-2</v>
      </c>
      <c r="U353" s="78">
        <f t="shared" ca="1" si="239"/>
        <v>2.0994352734383513E-2</v>
      </c>
      <c r="V353" s="79">
        <f t="shared" ca="1" si="247"/>
        <v>2247.7646628258658</v>
      </c>
      <c r="W353" s="79">
        <f t="shared" ca="1" si="231"/>
        <v>20.31308960557487</v>
      </c>
      <c r="X353" s="80">
        <f t="shared" ca="1" si="248"/>
        <v>-0.41988705468767029</v>
      </c>
      <c r="Y353" s="80">
        <f t="shared" ca="1" si="249"/>
        <v>-0.93656860951077747</v>
      </c>
      <c r="Z353" s="80">
        <f t="shared" ca="1" si="240"/>
        <v>0</v>
      </c>
      <c r="AA353" s="80">
        <f t="shared" ca="1" si="250"/>
        <v>0</v>
      </c>
      <c r="AB353" s="81">
        <f t="shared" ca="1" si="232"/>
        <v>-61.79003386411727</v>
      </c>
      <c r="AC353" s="79">
        <f t="shared" ca="1" si="233"/>
        <v>2204.9312629031256</v>
      </c>
      <c r="AD353" s="35"/>
      <c r="AE353" s="55">
        <f t="shared" ca="1" si="251"/>
        <v>3.0908757876424664E-2</v>
      </c>
      <c r="AF353" s="78">
        <f t="shared" ca="1" si="252"/>
        <v>2.0994352734383513E-2</v>
      </c>
      <c r="AG353" s="35"/>
      <c r="AH353" s="35"/>
      <c r="AR353" s="69">
        <f t="shared" si="241"/>
        <v>30</v>
      </c>
      <c r="AS353" s="70">
        <f t="shared" si="253"/>
        <v>350</v>
      </c>
      <c r="AT353" s="71">
        <f t="shared" ca="1" si="260"/>
        <v>5.0122180502322131E-2</v>
      </c>
      <c r="AU353" s="72">
        <f t="shared" ca="1" si="242"/>
        <v>9.0370179501075842E-3</v>
      </c>
      <c r="AV353" s="73">
        <f t="shared" ca="1" si="243"/>
        <v>1.0090370179501076</v>
      </c>
      <c r="AW353" s="74">
        <f ca="1">PRODUCT(AV$4:AV353)</f>
        <v>19.447344653134817</v>
      </c>
      <c r="BO353" s="70">
        <f t="shared" si="254"/>
        <v>350</v>
      </c>
      <c r="BP353" s="171">
        <f t="shared" ca="1" si="257"/>
        <v>0.114</v>
      </c>
      <c r="BQ353" s="172">
        <f t="shared" ca="1" si="244"/>
        <v>9.0370179501075842E-3</v>
      </c>
      <c r="BR353" s="172">
        <f t="shared" ca="1" si="256"/>
        <v>5.1420901816475281E-2</v>
      </c>
    </row>
    <row r="354" spans="5:70">
      <c r="E354">
        <f t="shared" si="258"/>
        <v>351</v>
      </c>
      <c r="F354" s="64">
        <f t="shared" si="245"/>
        <v>84.166666666665776</v>
      </c>
      <c r="G354" s="55">
        <f t="shared" si="226"/>
        <v>0</v>
      </c>
      <c r="H354" s="78">
        <f t="shared" si="255"/>
        <v>1</v>
      </c>
      <c r="I354" s="79">
        <f t="shared" ca="1" si="234"/>
        <v>459822.1543338034</v>
      </c>
      <c r="J354" s="79">
        <f t="shared" ca="1" si="227"/>
        <v>4155.4210625717214</v>
      </c>
      <c r="K354" s="80">
        <f t="shared" ca="1" si="228"/>
        <v>-20</v>
      </c>
      <c r="L354" s="80">
        <f t="shared" ca="1" si="235"/>
        <v>-383.18512861150288</v>
      </c>
      <c r="M354" s="80">
        <f t="shared" ca="1" si="259"/>
        <v>0</v>
      </c>
      <c r="N354" s="80">
        <f t="shared" ca="1" si="236"/>
        <v>0</v>
      </c>
      <c r="O354" s="81">
        <f t="shared" ca="1" si="229"/>
        <v>-2943.1740356977334</v>
      </c>
      <c r="P354" s="79">
        <f t="shared" ca="1" si="230"/>
        <v>460631.21623206587</v>
      </c>
      <c r="Q354" s="35"/>
      <c r="R354">
        <f t="shared" ca="1" si="237"/>
        <v>471</v>
      </c>
      <c r="S354" s="78">
        <f t="shared" ca="1" si="246"/>
        <v>94.166666666665009</v>
      </c>
      <c r="T354" s="55">
        <f t="shared" ca="1" si="238"/>
        <v>3.0908757876424664E-2</v>
      </c>
      <c r="U354" s="78">
        <f t="shared" ca="1" si="239"/>
        <v>2.0345443368944199E-2</v>
      </c>
      <c r="V354" s="79">
        <f t="shared" ca="1" si="247"/>
        <v>2136.7795763638937</v>
      </c>
      <c r="W354" s="79">
        <f t="shared" ca="1" si="231"/>
        <v>19.310115387023789</v>
      </c>
      <c r="X354" s="80">
        <f t="shared" ca="1" si="248"/>
        <v>-0.40690886737888399</v>
      </c>
      <c r="Y354" s="80">
        <f t="shared" ca="1" si="249"/>
        <v>-0.89032482348495579</v>
      </c>
      <c r="Z354" s="80">
        <f t="shared" ca="1" si="240"/>
        <v>0</v>
      </c>
      <c r="AA354" s="80">
        <f t="shared" ca="1" si="250"/>
        <v>0</v>
      </c>
      <c r="AB354" s="81">
        <f t="shared" ca="1" si="232"/>
        <v>-59.880180668235191</v>
      </c>
      <c r="AC354" s="79">
        <f t="shared" ca="1" si="233"/>
        <v>2094.9122773918189</v>
      </c>
      <c r="AD354" s="35"/>
      <c r="AE354" s="55">
        <f t="shared" ca="1" si="251"/>
        <v>3.0908757876424664E-2</v>
      </c>
      <c r="AF354" s="78">
        <f t="shared" ca="1" si="252"/>
        <v>2.0345443368944199E-2</v>
      </c>
      <c r="AG354" s="35"/>
      <c r="AH354" s="35"/>
      <c r="AR354" s="69">
        <f t="shared" si="241"/>
        <v>30</v>
      </c>
      <c r="AS354" s="70">
        <f t="shared" si="253"/>
        <v>351</v>
      </c>
      <c r="AT354" s="71">
        <f t="shared" ca="1" si="260"/>
        <v>4.966922545742411E-2</v>
      </c>
      <c r="AU354" s="72">
        <f t="shared" ca="1" si="242"/>
        <v>9.0370179501075842E-3</v>
      </c>
      <c r="AV354" s="73">
        <f t="shared" ca="1" si="243"/>
        <v>1.0090370179501076</v>
      </c>
      <c r="AW354" s="74">
        <f ca="1">PRODUCT(AV$4:AV354)</f>
        <v>19.623090655847125</v>
      </c>
      <c r="BO354" s="70">
        <f t="shared" si="254"/>
        <v>351</v>
      </c>
      <c r="BP354" s="171">
        <f t="shared" ca="1" si="257"/>
        <v>0.114</v>
      </c>
      <c r="BQ354" s="172">
        <f t="shared" ca="1" si="244"/>
        <v>9.0370179501075842E-3</v>
      </c>
      <c r="BR354" s="172">
        <f t="shared" ca="1" si="256"/>
        <v>5.0960372019788293E-2</v>
      </c>
    </row>
    <row r="355" spans="5:70">
      <c r="E355">
        <f t="shared" si="258"/>
        <v>352</v>
      </c>
      <c r="F355" s="64">
        <f t="shared" si="245"/>
        <v>84.249999999999105</v>
      </c>
      <c r="G355" s="55">
        <f t="shared" si="226"/>
        <v>0</v>
      </c>
      <c r="H355" s="78">
        <f t="shared" si="255"/>
        <v>1</v>
      </c>
      <c r="I355" s="79">
        <f t="shared" ca="1" si="234"/>
        <v>460631.21623206587</v>
      </c>
      <c r="J355" s="79">
        <f t="shared" ca="1" si="227"/>
        <v>4162.7325694690671</v>
      </c>
      <c r="K355" s="80">
        <f t="shared" ca="1" si="228"/>
        <v>-20</v>
      </c>
      <c r="L355" s="80">
        <f t="shared" ca="1" si="235"/>
        <v>-383.85934686005493</v>
      </c>
      <c r="M355" s="80">
        <f t="shared" ca="1" si="259"/>
        <v>0</v>
      </c>
      <c r="N355" s="80">
        <f t="shared" ca="1" si="236"/>
        <v>0</v>
      </c>
      <c r="O355" s="81">
        <f t="shared" ca="1" si="229"/>
        <v>-2943.1740356977334</v>
      </c>
      <c r="P355" s="79">
        <f t="shared" ca="1" si="230"/>
        <v>461446.91541897721</v>
      </c>
      <c r="Q355" s="35"/>
      <c r="R355">
        <f t="shared" ca="1" si="237"/>
        <v>472</v>
      </c>
      <c r="S355" s="78">
        <f t="shared" ca="1" si="246"/>
        <v>94.249999999998337</v>
      </c>
      <c r="T355" s="55">
        <f t="shared" ca="1" si="238"/>
        <v>3.0908757876424664E-2</v>
      </c>
      <c r="U355" s="78">
        <f t="shared" ca="1" si="239"/>
        <v>1.9716590985964993E-2</v>
      </c>
      <c r="V355" s="79">
        <f t="shared" ca="1" si="247"/>
        <v>2030.1611410375658</v>
      </c>
      <c r="W355" s="79">
        <f t="shared" ca="1" si="231"/>
        <v>18.346602673167379</v>
      </c>
      <c r="X355" s="80">
        <f t="shared" ca="1" si="248"/>
        <v>-0.39433181971929987</v>
      </c>
      <c r="Y355" s="80">
        <f t="shared" ca="1" si="249"/>
        <v>-0.84590047543231917</v>
      </c>
      <c r="Z355" s="80">
        <f t="shared" ca="1" si="240"/>
        <v>0</v>
      </c>
      <c r="AA355" s="80">
        <f t="shared" ca="1" si="250"/>
        <v>0</v>
      </c>
      <c r="AB355" s="81">
        <f t="shared" ca="1" si="232"/>
        <v>-58.029358662364139</v>
      </c>
      <c r="AC355" s="79">
        <f t="shared" ca="1" si="233"/>
        <v>1989.2381527532177</v>
      </c>
      <c r="AD355" s="35"/>
      <c r="AE355" s="55">
        <f t="shared" ca="1" si="251"/>
        <v>3.0908757876424664E-2</v>
      </c>
      <c r="AF355" s="78">
        <f t="shared" ca="1" si="252"/>
        <v>1.9716590985964993E-2</v>
      </c>
      <c r="AG355" s="35"/>
      <c r="AH355" s="35"/>
      <c r="AR355" s="69">
        <f t="shared" si="241"/>
        <v>30</v>
      </c>
      <c r="AS355" s="70">
        <f t="shared" si="253"/>
        <v>352</v>
      </c>
      <c r="AT355" s="71">
        <f t="shared" ca="1" si="260"/>
        <v>4.922036377539743E-2</v>
      </c>
      <c r="AU355" s="72">
        <f t="shared" ca="1" si="242"/>
        <v>9.0370179501075842E-3</v>
      </c>
      <c r="AV355" s="73">
        <f t="shared" ca="1" si="243"/>
        <v>1.0090370179501076</v>
      </c>
      <c r="AW355" s="74">
        <f ca="1">PRODUCT(AV$4:AV355)</f>
        <v>19.800424878340603</v>
      </c>
      <c r="BO355" s="70">
        <f t="shared" si="254"/>
        <v>352</v>
      </c>
      <c r="BP355" s="171">
        <f t="shared" ca="1" si="257"/>
        <v>0.114</v>
      </c>
      <c r="BQ355" s="172">
        <f t="shared" ca="1" si="244"/>
        <v>9.0370179501075842E-3</v>
      </c>
      <c r="BR355" s="172">
        <f t="shared" ca="1" si="256"/>
        <v>5.0503966765576142E-2</v>
      </c>
    </row>
    <row r="356" spans="5:70">
      <c r="E356">
        <f t="shared" si="258"/>
        <v>353</v>
      </c>
      <c r="F356" s="64">
        <f t="shared" si="245"/>
        <v>84.333333333332433</v>
      </c>
      <c r="G356" s="55">
        <f t="shared" si="226"/>
        <v>0</v>
      </c>
      <c r="H356" s="78">
        <f t="shared" si="255"/>
        <v>1</v>
      </c>
      <c r="I356" s="79">
        <f t="shared" ca="1" si="234"/>
        <v>461446.91541897721</v>
      </c>
      <c r="J356" s="79">
        <f t="shared" ca="1" si="227"/>
        <v>4170.104057663073</v>
      </c>
      <c r="K356" s="80">
        <f t="shared" ca="1" si="228"/>
        <v>-20</v>
      </c>
      <c r="L356" s="80">
        <f t="shared" ca="1" si="235"/>
        <v>-384.53909618248105</v>
      </c>
      <c r="M356" s="80">
        <f t="shared" ca="1" si="259"/>
        <v>0</v>
      </c>
      <c r="N356" s="80">
        <f t="shared" ca="1" si="236"/>
        <v>0</v>
      </c>
      <c r="O356" s="81">
        <f t="shared" ca="1" si="229"/>
        <v>-2943.1740356977334</v>
      </c>
      <c r="P356" s="79">
        <f t="shared" ca="1" si="230"/>
        <v>462269.30634476006</v>
      </c>
      <c r="Q356" s="35"/>
      <c r="R356">
        <f t="shared" ca="1" si="237"/>
        <v>473</v>
      </c>
      <c r="S356" s="78">
        <f t="shared" ca="1" si="246"/>
        <v>94.333333333331666</v>
      </c>
      <c r="T356" s="55">
        <f t="shared" ca="1" si="238"/>
        <v>3.0908757876424664E-2</v>
      </c>
      <c r="U356" s="78">
        <f t="shared" ca="1" si="239"/>
        <v>1.9107175649031305E-2</v>
      </c>
      <c r="V356" s="79">
        <f t="shared" ca="1" si="247"/>
        <v>1927.7532723312222</v>
      </c>
      <c r="W356" s="79">
        <f t="shared" ca="1" si="231"/>
        <v>17.421140925435889</v>
      </c>
      <c r="X356" s="80">
        <f t="shared" ca="1" si="248"/>
        <v>-0.3821435129806261</v>
      </c>
      <c r="Y356" s="80">
        <f t="shared" ca="1" si="249"/>
        <v>-0.80323053013800927</v>
      </c>
      <c r="Z356" s="80">
        <f t="shared" ca="1" si="240"/>
        <v>0</v>
      </c>
      <c r="AA356" s="80">
        <f t="shared" ca="1" si="250"/>
        <v>0</v>
      </c>
      <c r="AB356" s="81">
        <f t="shared" ca="1" si="232"/>
        <v>-56.235743265744922</v>
      </c>
      <c r="AC356" s="79">
        <f t="shared" ca="1" si="233"/>
        <v>1887.7532959477944</v>
      </c>
      <c r="AD356" s="35"/>
      <c r="AE356" s="55">
        <f t="shared" ca="1" si="251"/>
        <v>3.0908757876424664E-2</v>
      </c>
      <c r="AF356" s="78">
        <f t="shared" ca="1" si="252"/>
        <v>1.9107175649031305E-2</v>
      </c>
      <c r="AG356" s="35"/>
      <c r="AH356" s="35"/>
      <c r="AR356" s="69">
        <f t="shared" si="241"/>
        <v>30</v>
      </c>
      <c r="AS356" s="70">
        <f t="shared" si="253"/>
        <v>353</v>
      </c>
      <c r="AT356" s="71">
        <f t="shared" ca="1" si="260"/>
        <v>4.8775558464448338E-2</v>
      </c>
      <c r="AU356" s="72">
        <f t="shared" ca="1" si="242"/>
        <v>9.0370179501075842E-3</v>
      </c>
      <c r="AV356" s="73">
        <f t="shared" ca="1" si="243"/>
        <v>1.0090370179501076</v>
      </c>
      <c r="AW356" s="74">
        <f ca="1">PRODUCT(AV$4:AV356)</f>
        <v>19.979361673385924</v>
      </c>
      <c r="BO356" s="70">
        <f t="shared" si="254"/>
        <v>353</v>
      </c>
      <c r="BP356" s="171">
        <f t="shared" ca="1" si="257"/>
        <v>0.114</v>
      </c>
      <c r="BQ356" s="172">
        <f t="shared" ca="1" si="244"/>
        <v>9.0370179501075842E-3</v>
      </c>
      <c r="BR356" s="172">
        <f t="shared" ca="1" si="256"/>
        <v>5.0051649114099539E-2</v>
      </c>
    </row>
    <row r="357" spans="5:70">
      <c r="E357">
        <f t="shared" si="258"/>
        <v>354</v>
      </c>
      <c r="F357" s="64">
        <f t="shared" si="245"/>
        <v>84.416666666665762</v>
      </c>
      <c r="G357" s="55">
        <f t="shared" si="226"/>
        <v>0</v>
      </c>
      <c r="H357" s="78">
        <f t="shared" si="255"/>
        <v>1</v>
      </c>
      <c r="I357" s="79">
        <f t="shared" ca="1" si="234"/>
        <v>462269.30634476006</v>
      </c>
      <c r="J357" s="79">
        <f t="shared" ca="1" si="227"/>
        <v>4177.5360192213784</v>
      </c>
      <c r="K357" s="80">
        <f t="shared" ca="1" si="228"/>
        <v>-20</v>
      </c>
      <c r="L357" s="80">
        <f t="shared" ca="1" si="235"/>
        <v>-385.22442195396673</v>
      </c>
      <c r="M357" s="80">
        <f t="shared" ca="1" si="259"/>
        <v>0</v>
      </c>
      <c r="N357" s="80">
        <f t="shared" ca="1" si="236"/>
        <v>0</v>
      </c>
      <c r="O357" s="81">
        <f t="shared" ca="1" si="229"/>
        <v>-2943.1740356977334</v>
      </c>
      <c r="P357" s="79">
        <f t="shared" ca="1" si="230"/>
        <v>463098.44390632975</v>
      </c>
      <c r="Q357" s="35"/>
      <c r="R357">
        <f t="shared" ca="1" si="237"/>
        <v>474</v>
      </c>
      <c r="S357" s="78">
        <f t="shared" ca="1" si="246"/>
        <v>94.416666666664995</v>
      </c>
      <c r="T357" s="55">
        <f t="shared" ca="1" si="238"/>
        <v>3.0908757876424664E-2</v>
      </c>
      <c r="U357" s="78">
        <f t="shared" ca="1" si="239"/>
        <v>1.851659658319308E-2</v>
      </c>
      <c r="V357" s="79">
        <f t="shared" ca="1" si="247"/>
        <v>1829.4051863929215</v>
      </c>
      <c r="W357" s="79">
        <f t="shared" ca="1" si="231"/>
        <v>16.532367507452744</v>
      </c>
      <c r="X357" s="80">
        <f t="shared" ca="1" si="248"/>
        <v>-0.37033193166386158</v>
      </c>
      <c r="Y357" s="80">
        <f t="shared" ca="1" si="249"/>
        <v>-0.76225216099705062</v>
      </c>
      <c r="Z357" s="80">
        <f t="shared" ca="1" si="240"/>
        <v>0</v>
      </c>
      <c r="AA357" s="80">
        <f t="shared" ca="1" si="250"/>
        <v>0</v>
      </c>
      <c r="AB357" s="81">
        <f t="shared" ca="1" si="232"/>
        <v>-54.497566293143244</v>
      </c>
      <c r="AC357" s="79">
        <f t="shared" ca="1" si="233"/>
        <v>1790.3074035145698</v>
      </c>
      <c r="AD357" s="35"/>
      <c r="AE357" s="55">
        <f t="shared" ca="1" si="251"/>
        <v>3.0908757876424664E-2</v>
      </c>
      <c r="AF357" s="78">
        <f t="shared" ca="1" si="252"/>
        <v>1.851659658319308E-2</v>
      </c>
      <c r="AG357" s="35"/>
      <c r="AH357" s="35"/>
      <c r="AR357" s="69">
        <f t="shared" si="241"/>
        <v>30</v>
      </c>
      <c r="AS357" s="70">
        <f t="shared" si="253"/>
        <v>354</v>
      </c>
      <c r="AT357" s="71">
        <f t="shared" ca="1" si="260"/>
        <v>4.8334772867078594E-2</v>
      </c>
      <c r="AU357" s="72">
        <f t="shared" ca="1" si="242"/>
        <v>9.0370179501075842E-3</v>
      </c>
      <c r="AV357" s="73">
        <f t="shared" ca="1" si="243"/>
        <v>1.0090370179501076</v>
      </c>
      <c r="AW357" s="74">
        <f ca="1">PRODUCT(AV$4:AV357)</f>
        <v>20.159915523460004</v>
      </c>
      <c r="BO357" s="70">
        <f t="shared" si="254"/>
        <v>354</v>
      </c>
      <c r="BP357" s="171">
        <f t="shared" ca="1" si="257"/>
        <v>0.114</v>
      </c>
      <c r="BQ357" s="172">
        <f t="shared" ca="1" si="244"/>
        <v>9.0370179501075842E-3</v>
      </c>
      <c r="BR357" s="172">
        <f t="shared" ca="1" si="256"/>
        <v>4.9603382456454508E-2</v>
      </c>
    </row>
    <row r="358" spans="5:70">
      <c r="E358">
        <f t="shared" si="258"/>
        <v>355</v>
      </c>
      <c r="F358" s="64">
        <f t="shared" si="245"/>
        <v>84.499999999999091</v>
      </c>
      <c r="G358" s="55">
        <f t="shared" si="226"/>
        <v>0</v>
      </c>
      <c r="H358" s="78">
        <f t="shared" si="255"/>
        <v>1</v>
      </c>
      <c r="I358" s="79">
        <f t="shared" ca="1" si="234"/>
        <v>463098.44390632975</v>
      </c>
      <c r="J358" s="79">
        <f t="shared" ca="1" si="227"/>
        <v>4185.028950248392</v>
      </c>
      <c r="K358" s="80">
        <f t="shared" ca="1" si="228"/>
        <v>-20</v>
      </c>
      <c r="L358" s="80">
        <f t="shared" ca="1" si="235"/>
        <v>-385.91536992194148</v>
      </c>
      <c r="M358" s="80">
        <f t="shared" ca="1" si="259"/>
        <v>0</v>
      </c>
      <c r="N358" s="80">
        <f t="shared" ca="1" si="236"/>
        <v>0</v>
      </c>
      <c r="O358" s="81">
        <f t="shared" ca="1" si="229"/>
        <v>-2943.1740356977334</v>
      </c>
      <c r="P358" s="79">
        <f t="shared" ca="1" si="230"/>
        <v>463934.38345095847</v>
      </c>
      <c r="Q358" s="35"/>
      <c r="R358">
        <f t="shared" ca="1" si="237"/>
        <v>475</v>
      </c>
      <c r="S358" s="78">
        <f t="shared" ca="1" si="246"/>
        <v>94.499999999998323</v>
      </c>
      <c r="T358" s="55">
        <f t="shared" ca="1" si="238"/>
        <v>3.0908757876424664E-2</v>
      </c>
      <c r="U358" s="78">
        <f t="shared" ca="1" si="239"/>
        <v>1.7944271582707734E-2</v>
      </c>
      <c r="V358" s="79">
        <f t="shared" ca="1" si="247"/>
        <v>1734.9712254549675</v>
      </c>
      <c r="W358" s="79">
        <f t="shared" ca="1" si="231"/>
        <v>15.678966107356693</v>
      </c>
      <c r="X358" s="80">
        <f t="shared" ca="1" si="248"/>
        <v>-0.35888543165415465</v>
      </c>
      <c r="Y358" s="80">
        <f t="shared" ca="1" si="249"/>
        <v>-0.7229046772729032</v>
      </c>
      <c r="Z358" s="80">
        <f t="shared" ca="1" si="240"/>
        <v>0</v>
      </c>
      <c r="AA358" s="80">
        <f t="shared" ca="1" si="250"/>
        <v>0</v>
      </c>
      <c r="AB358" s="81">
        <f t="shared" ca="1" si="232"/>
        <v>-52.813114211734074</v>
      </c>
      <c r="AC358" s="79">
        <f t="shared" ca="1" si="233"/>
        <v>1696.7552872416629</v>
      </c>
      <c r="AD358" s="35"/>
      <c r="AE358" s="55">
        <f t="shared" ca="1" si="251"/>
        <v>3.0908757876424664E-2</v>
      </c>
      <c r="AF358" s="78">
        <f t="shared" ca="1" si="252"/>
        <v>1.7944271582707734E-2</v>
      </c>
      <c r="AG358" s="35"/>
      <c r="AH358" s="35"/>
      <c r="AR358" s="69">
        <f t="shared" si="241"/>
        <v>30</v>
      </c>
      <c r="AS358" s="70">
        <f t="shared" si="253"/>
        <v>355</v>
      </c>
      <c r="AT358" s="71">
        <f t="shared" ca="1" si="260"/>
        <v>4.7897970657064436E-2</v>
      </c>
      <c r="AU358" s="72">
        <f t="shared" ca="1" si="242"/>
        <v>9.0370179501075842E-3</v>
      </c>
      <c r="AV358" s="73">
        <f t="shared" ca="1" si="243"/>
        <v>1.0090370179501076</v>
      </c>
      <c r="AW358" s="74">
        <f ca="1">PRODUCT(AV$4:AV358)</f>
        <v>20.342101041918166</v>
      </c>
      <c r="BO358" s="70">
        <f t="shared" si="254"/>
        <v>355</v>
      </c>
      <c r="BP358" s="171">
        <f t="shared" ca="1" si="257"/>
        <v>0.114</v>
      </c>
      <c r="BQ358" s="172">
        <f t="shared" ca="1" si="244"/>
        <v>9.0370179501075842E-3</v>
      </c>
      <c r="BR358" s="172">
        <f t="shared" ca="1" si="256"/>
        <v>4.915913051160941E-2</v>
      </c>
    </row>
    <row r="359" spans="5:70">
      <c r="E359">
        <f t="shared" si="258"/>
        <v>356</v>
      </c>
      <c r="F359" s="64">
        <f t="shared" si="245"/>
        <v>84.583333333332419</v>
      </c>
      <c r="G359" s="55">
        <f t="shared" si="226"/>
        <v>0</v>
      </c>
      <c r="H359" s="78">
        <f t="shared" si="255"/>
        <v>1</v>
      </c>
      <c r="I359" s="79">
        <f t="shared" ca="1" si="234"/>
        <v>463934.38345095847</v>
      </c>
      <c r="J359" s="79">
        <f t="shared" ca="1" si="227"/>
        <v>4192.5833509184067</v>
      </c>
      <c r="K359" s="80">
        <f t="shared" ca="1" si="228"/>
        <v>-20</v>
      </c>
      <c r="L359" s="80">
        <f t="shared" ca="1" si="235"/>
        <v>-386.61198620913206</v>
      </c>
      <c r="M359" s="80">
        <f t="shared" ca="1" si="259"/>
        <v>0</v>
      </c>
      <c r="N359" s="80">
        <f t="shared" ca="1" si="236"/>
        <v>0</v>
      </c>
      <c r="O359" s="81">
        <f t="shared" ca="1" si="229"/>
        <v>-2943.1740356977334</v>
      </c>
      <c r="P359" s="79">
        <f t="shared" ca="1" si="230"/>
        <v>464777.18077997008</v>
      </c>
      <c r="Q359" s="35"/>
      <c r="R359">
        <f t="shared" ca="1" si="237"/>
        <v>476</v>
      </c>
      <c r="S359" s="78">
        <f t="shared" ca="1" si="246"/>
        <v>94.583333333331652</v>
      </c>
      <c r="T359" s="55">
        <f t="shared" ca="1" si="238"/>
        <v>3.3865992701875847E-2</v>
      </c>
      <c r="U359" s="78">
        <f t="shared" ca="1" si="239"/>
        <v>1.7336571012247275E-2</v>
      </c>
      <c r="V359" s="79">
        <f t="shared" ca="1" si="247"/>
        <v>1639.2929850670675</v>
      </c>
      <c r="W359" s="79">
        <f t="shared" ca="1" si="231"/>
        <v>14.814320131536533</v>
      </c>
      <c r="X359" s="80">
        <f t="shared" ca="1" si="248"/>
        <v>-0.34673142024494552</v>
      </c>
      <c r="Y359" s="80">
        <f t="shared" ca="1" si="249"/>
        <v>-0.68303874377794482</v>
      </c>
      <c r="Z359" s="80">
        <f t="shared" ca="1" si="240"/>
        <v>0</v>
      </c>
      <c r="AA359" s="80">
        <f t="shared" ca="1" si="250"/>
        <v>0</v>
      </c>
      <c r="AB359" s="81">
        <f t="shared" ca="1" si="232"/>
        <v>-51.024545671276151</v>
      </c>
      <c r="AC359" s="79">
        <f t="shared" ca="1" si="233"/>
        <v>1602.0529893633052</v>
      </c>
      <c r="AD359" s="35"/>
      <c r="AE359" s="55">
        <f t="shared" ca="1" si="251"/>
        <v>3.3865992701875847E-2</v>
      </c>
      <c r="AF359" s="78">
        <f t="shared" ca="1" si="252"/>
        <v>1.7336571012247275E-2</v>
      </c>
      <c r="AG359" s="35"/>
      <c r="AH359" s="35"/>
      <c r="AR359" s="69">
        <f t="shared" si="241"/>
        <v>30</v>
      </c>
      <c r="AS359" s="70">
        <f t="shared" si="253"/>
        <v>356</v>
      </c>
      <c r="AT359" s="71">
        <f t="shared" ca="1" si="260"/>
        <v>4.7465115836462818E-2</v>
      </c>
      <c r="AU359" s="72">
        <f t="shared" ca="1" si="242"/>
        <v>9.0370179501075842E-3</v>
      </c>
      <c r="AV359" s="73">
        <f t="shared" ca="1" si="243"/>
        <v>1.0090370179501076</v>
      </c>
      <c r="AW359" s="74">
        <f ca="1">PRODUCT(AV$4:AV359)</f>
        <v>20.525932974176882</v>
      </c>
      <c r="BO359" s="70">
        <f t="shared" si="254"/>
        <v>356</v>
      </c>
      <c r="BP359" s="171">
        <f t="shared" ca="1" si="257"/>
        <v>0.114</v>
      </c>
      <c r="BQ359" s="172">
        <f t="shared" ca="1" si="244"/>
        <v>9.0370179501075842E-3</v>
      </c>
      <c r="BR359" s="172">
        <f t="shared" ca="1" si="256"/>
        <v>4.8718857323468492E-2</v>
      </c>
    </row>
    <row r="360" spans="5:70">
      <c r="E360">
        <f t="shared" si="258"/>
        <v>357</v>
      </c>
      <c r="F360" s="64">
        <f t="shared" si="245"/>
        <v>84.666666666665748</v>
      </c>
      <c r="G360" s="55">
        <f t="shared" si="226"/>
        <v>0</v>
      </c>
      <c r="H360" s="78">
        <f t="shared" si="255"/>
        <v>1</v>
      </c>
      <c r="I360" s="79">
        <f t="shared" ca="1" si="234"/>
        <v>464777.18077997008</v>
      </c>
      <c r="J360" s="79">
        <f t="shared" ca="1" si="227"/>
        <v>4200.1997255089873</v>
      </c>
      <c r="K360" s="80">
        <f t="shared" ca="1" si="228"/>
        <v>-20</v>
      </c>
      <c r="L360" s="80">
        <f t="shared" ca="1" si="235"/>
        <v>-387.31431731664173</v>
      </c>
      <c r="M360" s="80">
        <f t="shared" ca="1" si="259"/>
        <v>0</v>
      </c>
      <c r="N360" s="80">
        <f t="shared" ca="1" si="236"/>
        <v>0</v>
      </c>
      <c r="O360" s="81">
        <f t="shared" ca="1" si="229"/>
        <v>-2943.1740356977334</v>
      </c>
      <c r="P360" s="79">
        <f t="shared" ca="1" si="230"/>
        <v>465626.89215246472</v>
      </c>
      <c r="Q360" s="35"/>
      <c r="R360">
        <f t="shared" ca="1" si="237"/>
        <v>477</v>
      </c>
      <c r="S360" s="78">
        <f t="shared" ca="1" si="246"/>
        <v>94.66666666666498</v>
      </c>
      <c r="T360" s="55">
        <f t="shared" ca="1" si="238"/>
        <v>3.3865992701875847E-2</v>
      </c>
      <c r="U360" s="78">
        <f t="shared" ca="1" si="239"/>
        <v>1.6749450824870955E-2</v>
      </c>
      <c r="V360" s="79">
        <f t="shared" ca="1" si="247"/>
        <v>1547.7978745175092</v>
      </c>
      <c r="W360" s="79">
        <f t="shared" ca="1" si="231"/>
        <v>13.987477175153098</v>
      </c>
      <c r="X360" s="80">
        <f t="shared" ca="1" si="248"/>
        <v>-0.33498901649741908</v>
      </c>
      <c r="Y360" s="80">
        <f t="shared" ca="1" si="249"/>
        <v>-0.64491578104896219</v>
      </c>
      <c r="Z360" s="80">
        <f t="shared" ca="1" si="240"/>
        <v>0</v>
      </c>
      <c r="AA360" s="80">
        <f t="shared" ca="1" si="250"/>
        <v>0</v>
      </c>
      <c r="AB360" s="81">
        <f t="shared" ca="1" si="232"/>
        <v>-49.296548779956176</v>
      </c>
      <c r="AC360" s="79">
        <f t="shared" ca="1" si="233"/>
        <v>1511.5088981151598</v>
      </c>
      <c r="AD360" s="35"/>
      <c r="AE360" s="55">
        <f t="shared" ca="1" si="251"/>
        <v>3.3865992701875847E-2</v>
      </c>
      <c r="AF360" s="78">
        <f t="shared" ca="1" si="252"/>
        <v>1.6749450824870955E-2</v>
      </c>
      <c r="AG360" s="35"/>
      <c r="AH360" s="35"/>
      <c r="AR360" s="69">
        <f t="shared" si="241"/>
        <v>30</v>
      </c>
      <c r="AS360" s="70">
        <f t="shared" si="253"/>
        <v>357</v>
      </c>
      <c r="AT360" s="71">
        <f t="shared" ca="1" si="260"/>
        <v>4.7036172732644765E-2</v>
      </c>
      <c r="AU360" s="72">
        <f t="shared" ca="1" si="242"/>
        <v>9.0370179501075842E-3</v>
      </c>
      <c r="AV360" s="73">
        <f t="shared" ca="1" si="243"/>
        <v>1.0090370179501076</v>
      </c>
      <c r="AW360" s="74">
        <f ca="1">PRODUCT(AV$4:AV360)</f>
        <v>20.711426198907223</v>
      </c>
      <c r="BO360" s="70">
        <f t="shared" si="254"/>
        <v>357</v>
      </c>
      <c r="BP360" s="171">
        <f t="shared" ca="1" si="257"/>
        <v>0.114</v>
      </c>
      <c r="BQ360" s="172">
        <f t="shared" ca="1" si="244"/>
        <v>9.0370179501075842E-3</v>
      </c>
      <c r="BR360" s="172">
        <f t="shared" ca="1" si="256"/>
        <v>4.8282527257961734E-2</v>
      </c>
    </row>
    <row r="361" spans="5:70">
      <c r="E361">
        <f t="shared" si="258"/>
        <v>358</v>
      </c>
      <c r="F361" s="64">
        <f t="shared" si="245"/>
        <v>84.749999999999076</v>
      </c>
      <c r="G361" s="55">
        <f t="shared" si="226"/>
        <v>0</v>
      </c>
      <c r="H361" s="78">
        <f t="shared" si="255"/>
        <v>1</v>
      </c>
      <c r="I361" s="79">
        <f t="shared" ca="1" si="234"/>
        <v>465626.89215246472</v>
      </c>
      <c r="J361" s="79">
        <f t="shared" ca="1" si="227"/>
        <v>4207.8785824346323</v>
      </c>
      <c r="K361" s="80">
        <f t="shared" ca="1" si="228"/>
        <v>-20</v>
      </c>
      <c r="L361" s="80">
        <f t="shared" ca="1" si="235"/>
        <v>-388.02241012705394</v>
      </c>
      <c r="M361" s="80">
        <f t="shared" ca="1" si="259"/>
        <v>0</v>
      </c>
      <c r="N361" s="80">
        <f t="shared" ca="1" si="236"/>
        <v>0</v>
      </c>
      <c r="O361" s="81">
        <f t="shared" ca="1" si="229"/>
        <v>-2943.1740356977334</v>
      </c>
      <c r="P361" s="79">
        <f t="shared" ca="1" si="230"/>
        <v>466483.57428907458</v>
      </c>
      <c r="Q361" s="35"/>
      <c r="R361">
        <f t="shared" ca="1" si="237"/>
        <v>478</v>
      </c>
      <c r="S361" s="78">
        <f t="shared" ca="1" si="246"/>
        <v>94.749999999998309</v>
      </c>
      <c r="T361" s="55">
        <f t="shared" ca="1" si="238"/>
        <v>3.3865992701875847E-2</v>
      </c>
      <c r="U361" s="78">
        <f t="shared" ca="1" si="239"/>
        <v>1.6182214045475447E-2</v>
      </c>
      <c r="V361" s="79">
        <f t="shared" ca="1" si="247"/>
        <v>1460.3201488027714</v>
      </c>
      <c r="W361" s="79">
        <f t="shared" ca="1" si="231"/>
        <v>13.196939397634424</v>
      </c>
      <c r="X361" s="80">
        <f t="shared" ca="1" si="248"/>
        <v>-0.32364428090950892</v>
      </c>
      <c r="Y361" s="80">
        <f t="shared" ca="1" si="249"/>
        <v>-0.60846672866782148</v>
      </c>
      <c r="Z361" s="80">
        <f t="shared" ca="1" si="240"/>
        <v>0</v>
      </c>
      <c r="AA361" s="80">
        <f t="shared" ca="1" si="250"/>
        <v>0</v>
      </c>
      <c r="AB361" s="81">
        <f t="shared" ca="1" si="232"/>
        <v>-47.62707221874652</v>
      </c>
      <c r="AC361" s="79">
        <f t="shared" ca="1" si="233"/>
        <v>1424.9579049720821</v>
      </c>
      <c r="AD361" s="35"/>
      <c r="AE361" s="55">
        <f t="shared" ca="1" si="251"/>
        <v>3.3865992701875847E-2</v>
      </c>
      <c r="AF361" s="78">
        <f t="shared" ca="1" si="252"/>
        <v>1.6182214045475447E-2</v>
      </c>
      <c r="AG361" s="35"/>
      <c r="AH361" s="35"/>
      <c r="AR361" s="69">
        <f t="shared" si="241"/>
        <v>30</v>
      </c>
      <c r="AS361" s="70">
        <f t="shared" si="253"/>
        <v>358</v>
      </c>
      <c r="AT361" s="71">
        <f t="shared" ca="1" si="260"/>
        <v>4.6611105995355492E-2</v>
      </c>
      <c r="AU361" s="72">
        <f t="shared" ca="1" si="242"/>
        <v>9.0370179501075842E-3</v>
      </c>
      <c r="AV361" s="73">
        <f t="shared" ca="1" si="243"/>
        <v>1.0090370179501076</v>
      </c>
      <c r="AW361" s="74">
        <f ca="1">PRODUCT(AV$4:AV361)</f>
        <v>20.898595729239076</v>
      </c>
      <c r="BO361" s="70">
        <f t="shared" si="254"/>
        <v>358</v>
      </c>
      <c r="BP361" s="171">
        <f t="shared" ca="1" si="257"/>
        <v>0.114</v>
      </c>
      <c r="BQ361" s="172">
        <f t="shared" ca="1" si="244"/>
        <v>9.0370179501075842E-3</v>
      </c>
      <c r="BR361" s="172">
        <f t="shared" ca="1" si="256"/>
        <v>4.785010500016075E-2</v>
      </c>
    </row>
    <row r="362" spans="5:70">
      <c r="E362">
        <f t="shared" si="258"/>
        <v>359</v>
      </c>
      <c r="F362" s="64">
        <f t="shared" si="245"/>
        <v>84.833333333332405</v>
      </c>
      <c r="G362" s="55">
        <f t="shared" si="226"/>
        <v>0</v>
      </c>
      <c r="H362" s="78">
        <f t="shared" si="255"/>
        <v>1</v>
      </c>
      <c r="I362" s="79">
        <f t="shared" ca="1" si="234"/>
        <v>466483.57428907458</v>
      </c>
      <c r="J362" s="79">
        <f t="shared" ca="1" si="227"/>
        <v>4215.6204342807114</v>
      </c>
      <c r="K362" s="80">
        <f t="shared" ca="1" si="228"/>
        <v>-20</v>
      </c>
      <c r="L362" s="80">
        <f t="shared" ca="1" si="235"/>
        <v>-388.7363119075622</v>
      </c>
      <c r="M362" s="80">
        <f t="shared" ca="1" si="259"/>
        <v>0</v>
      </c>
      <c r="N362" s="80">
        <f t="shared" ca="1" si="236"/>
        <v>0</v>
      </c>
      <c r="O362" s="81">
        <f t="shared" ca="1" si="229"/>
        <v>-2943.1740356977334</v>
      </c>
      <c r="P362" s="79">
        <f t="shared" ca="1" si="230"/>
        <v>467347.28437574999</v>
      </c>
      <c r="Q362" s="35"/>
      <c r="R362">
        <f t="shared" ca="1" si="237"/>
        <v>479</v>
      </c>
      <c r="S362" s="78">
        <f t="shared" ca="1" si="246"/>
        <v>94.833333333331638</v>
      </c>
      <c r="T362" s="55">
        <f t="shared" ca="1" si="238"/>
        <v>3.3865992701875847E-2</v>
      </c>
      <c r="U362" s="78">
        <f t="shared" ca="1" si="239"/>
        <v>1.5634187302711183E-2</v>
      </c>
      <c r="V362" s="79">
        <f t="shared" ca="1" si="247"/>
        <v>1376.7002909618172</v>
      </c>
      <c r="W362" s="79">
        <f t="shared" ca="1" si="231"/>
        <v>12.441265241340277</v>
      </c>
      <c r="X362" s="80">
        <f t="shared" ca="1" si="248"/>
        <v>-0.31268374605422367</v>
      </c>
      <c r="Y362" s="80">
        <f t="shared" ca="1" si="249"/>
        <v>-0.5736251212340906</v>
      </c>
      <c r="Z362" s="80">
        <f t="shared" ca="1" si="240"/>
        <v>0</v>
      </c>
      <c r="AA362" s="80">
        <f t="shared" ca="1" si="250"/>
        <v>0</v>
      </c>
      <c r="AB362" s="81">
        <f t="shared" ca="1" si="232"/>
        <v>-46.01413413857474</v>
      </c>
      <c r="AC362" s="79">
        <f t="shared" ca="1" si="233"/>
        <v>1342.2411131972945</v>
      </c>
      <c r="AD362" s="35"/>
      <c r="AE362" s="55">
        <f t="shared" ca="1" si="251"/>
        <v>3.3865992701875847E-2</v>
      </c>
      <c r="AF362" s="78">
        <f t="shared" ca="1" si="252"/>
        <v>1.5634187302711183E-2</v>
      </c>
      <c r="AG362" s="35"/>
      <c r="AH362" s="35"/>
      <c r="AR362" s="69">
        <f t="shared" si="241"/>
        <v>30</v>
      </c>
      <c r="AS362" s="70">
        <f t="shared" si="253"/>
        <v>359</v>
      </c>
      <c r="AT362" s="71">
        <f t="shared" ca="1" si="260"/>
        <v>4.6189880593801094E-2</v>
      </c>
      <c r="AU362" s="72">
        <f t="shared" ca="1" si="242"/>
        <v>9.0370179501075842E-3</v>
      </c>
      <c r="AV362" s="73">
        <f t="shared" ca="1" si="243"/>
        <v>1.0090370179501076</v>
      </c>
      <c r="AW362" s="74">
        <f ca="1">PRODUCT(AV$4:AV362)</f>
        <v>21.087456713976252</v>
      </c>
      <c r="BO362" s="70">
        <f t="shared" si="254"/>
        <v>359</v>
      </c>
      <c r="BP362" s="171">
        <f t="shared" ca="1" si="257"/>
        <v>0.114</v>
      </c>
      <c r="BQ362" s="172">
        <f t="shared" ca="1" si="244"/>
        <v>9.0370179501075842E-3</v>
      </c>
      <c r="BR362" s="172">
        <f t="shared" ca="1" si="256"/>
        <v>4.7421555551420538E-2</v>
      </c>
    </row>
    <row r="363" spans="5:70">
      <c r="E363">
        <f t="shared" si="258"/>
        <v>360</v>
      </c>
      <c r="F363" s="64">
        <f t="shared" si="245"/>
        <v>84.916666666665733</v>
      </c>
      <c r="G363" s="55">
        <f t="shared" si="226"/>
        <v>0</v>
      </c>
      <c r="H363" s="78">
        <f t="shared" si="255"/>
        <v>1</v>
      </c>
      <c r="I363" s="79">
        <f t="shared" ca="1" si="234"/>
        <v>467347.28437574999</v>
      </c>
      <c r="J363" s="79">
        <f t="shared" ca="1" si="227"/>
        <v>4223.4257978376863</v>
      </c>
      <c r="K363" s="80">
        <f t="shared" ca="1" si="228"/>
        <v>-20</v>
      </c>
      <c r="L363" s="80">
        <f t="shared" ca="1" si="235"/>
        <v>-389.456070313125</v>
      </c>
      <c r="M363" s="80">
        <f t="shared" ca="1" si="259"/>
        <v>0</v>
      </c>
      <c r="N363" s="80">
        <f t="shared" ca="1" si="236"/>
        <v>0</v>
      </c>
      <c r="O363" s="81">
        <f t="shared" ca="1" si="229"/>
        <v>-2943.1740356977334</v>
      </c>
      <c r="P363" s="79">
        <f t="shared" ca="1" si="230"/>
        <v>468218.08006757684</v>
      </c>
      <c r="Q363" s="35"/>
      <c r="R363">
        <f t="shared" ca="1" si="237"/>
        <v>480</v>
      </c>
      <c r="S363" s="78">
        <f t="shared" ca="1" si="246"/>
        <v>94.916666666664966</v>
      </c>
      <c r="T363" s="55">
        <f t="shared" ca="1" si="238"/>
        <v>3.3865992701875847E-2</v>
      </c>
      <c r="U363" s="78">
        <f t="shared" ca="1" si="239"/>
        <v>1.5104720029617807E-2</v>
      </c>
      <c r="V363" s="79">
        <f t="shared" ca="1" si="247"/>
        <v>1296.7847854535971</v>
      </c>
      <c r="W363" s="79">
        <f t="shared" ca="1" si="231"/>
        <v>11.71906738357057</v>
      </c>
      <c r="X363" s="80">
        <f t="shared" ca="1" si="248"/>
        <v>-0.30209440059235615</v>
      </c>
      <c r="Y363" s="80">
        <f t="shared" ca="1" si="249"/>
        <v>-0.54032699393899886</v>
      </c>
      <c r="Z363" s="80">
        <f t="shared" ca="1" si="240"/>
        <v>0</v>
      </c>
      <c r="AA363" s="80">
        <f t="shared" ca="1" si="250"/>
        <v>0</v>
      </c>
      <c r="AB363" s="81">
        <f t="shared" ca="1" si="232"/>
        <v>-44.455819807654628</v>
      </c>
      <c r="AC363" s="79">
        <f t="shared" ca="1" si="233"/>
        <v>1263.2056116349816</v>
      </c>
      <c r="AD363" s="35"/>
      <c r="AE363" s="55">
        <f t="shared" ca="1" si="251"/>
        <v>3.3865992701875847E-2</v>
      </c>
      <c r="AF363" s="78">
        <f t="shared" ca="1" si="252"/>
        <v>1.5104720029617807E-2</v>
      </c>
      <c r="AG363" s="35"/>
      <c r="AH363" s="35"/>
      <c r="AR363" s="69">
        <f t="shared" si="241"/>
        <v>30</v>
      </c>
      <c r="AS363" s="70">
        <f t="shared" si="253"/>
        <v>360</v>
      </c>
      <c r="AT363" s="71">
        <f t="shared" ca="1" si="260"/>
        <v>4.5772461813761586E-2</v>
      </c>
      <c r="AU363" s="72">
        <f t="shared" ca="1" si="242"/>
        <v>9.0370179501075842E-3</v>
      </c>
      <c r="AV363" s="73">
        <f t="shared" ca="1" si="243"/>
        <v>1.0090370179501076</v>
      </c>
      <c r="AW363" s="74">
        <f ca="1">PRODUCT(AV$4:AV363)</f>
        <v>21.278024438822573</v>
      </c>
      <c r="BO363" s="70">
        <f t="shared" si="254"/>
        <v>360</v>
      </c>
      <c r="BP363" s="171">
        <f t="shared" ca="1" si="257"/>
        <v>0.114</v>
      </c>
      <c r="BQ363" s="172">
        <f t="shared" ca="1" si="244"/>
        <v>9.0370179501075842E-3</v>
      </c>
      <c r="BR363" s="172">
        <f t="shared" ca="1" si="256"/>
        <v>4.6996844226546826E-2</v>
      </c>
    </row>
    <row r="364" spans="5:70">
      <c r="E364">
        <f t="shared" si="258"/>
        <v>361</v>
      </c>
      <c r="F364" s="64">
        <f t="shared" si="245"/>
        <v>84.999999999999062</v>
      </c>
      <c r="G364" s="55">
        <f t="shared" si="226"/>
        <v>0</v>
      </c>
      <c r="H364" s="78">
        <f t="shared" si="255"/>
        <v>1</v>
      </c>
      <c r="I364" s="79">
        <f t="shared" ca="1" si="234"/>
        <v>468218.08006757684</v>
      </c>
      <c r="J364" s="79">
        <f t="shared" ca="1" si="227"/>
        <v>4231.2951941356023</v>
      </c>
      <c r="K364" s="80">
        <f t="shared" ca="1" si="228"/>
        <v>-20</v>
      </c>
      <c r="L364" s="80">
        <f t="shared" ca="1" si="235"/>
        <v>-390.18173338964738</v>
      </c>
      <c r="M364" s="80">
        <f t="shared" ca="1" si="259"/>
        <v>-3511.635600506826</v>
      </c>
      <c r="N364" s="80">
        <f t="shared" ca="1" si="236"/>
        <v>0</v>
      </c>
      <c r="O364" s="81">
        <f t="shared" ca="1" si="229"/>
        <v>-2943.1740356977334</v>
      </c>
      <c r="P364" s="79">
        <f t="shared" ca="1" si="230"/>
        <v>465584.38389211823</v>
      </c>
      <c r="Q364" s="35"/>
      <c r="R364">
        <f t="shared" ca="1" si="237"/>
        <v>481</v>
      </c>
      <c r="S364" s="78">
        <f t="shared" ca="1" si="246"/>
        <v>94.999999999998295</v>
      </c>
      <c r="T364" s="55">
        <f t="shared" ca="1" si="238"/>
        <v>3.3865992701875847E-2</v>
      </c>
      <c r="U364" s="78">
        <f t="shared" ca="1" si="239"/>
        <v>1.4593183691330893E-2</v>
      </c>
      <c r="V364" s="79">
        <f t="shared" ca="1" si="247"/>
        <v>1220.4258996103827</v>
      </c>
      <c r="W364" s="79">
        <f t="shared" ca="1" si="231"/>
        <v>11.029010761555226</v>
      </c>
      <c r="X364" s="80">
        <f t="shared" ca="1" si="248"/>
        <v>-0.29186367382661788</v>
      </c>
      <c r="Y364" s="80">
        <f t="shared" ca="1" si="249"/>
        <v>-0.5085107915043261</v>
      </c>
      <c r="Z364" s="80">
        <f t="shared" ca="1" si="240"/>
        <v>-9.1531942470778702</v>
      </c>
      <c r="AA364" s="80">
        <f t="shared" ca="1" si="250"/>
        <v>0</v>
      </c>
      <c r="AB364" s="81">
        <f t="shared" ca="1" si="232"/>
        <v>-42.950279338492692</v>
      </c>
      <c r="AC364" s="79">
        <f t="shared" ca="1" si="233"/>
        <v>1178.5510623210364</v>
      </c>
      <c r="AD364" s="35"/>
      <c r="AE364" s="55">
        <f t="shared" ca="1" si="251"/>
        <v>3.3865992701875847E-2</v>
      </c>
      <c r="AF364" s="78">
        <f t="shared" ca="1" si="252"/>
        <v>1.4593183691330893E-2</v>
      </c>
      <c r="AG364" s="35"/>
      <c r="AH364" s="35"/>
      <c r="AR364" s="69">
        <f t="shared" si="241"/>
        <v>31</v>
      </c>
      <c r="AS364" s="70">
        <f t="shared" si="253"/>
        <v>361</v>
      </c>
      <c r="AT364" s="71">
        <f t="shared" ca="1" si="260"/>
        <v>4.5358815254730012E-2</v>
      </c>
      <c r="AU364" s="72">
        <f t="shared" ca="1" si="242"/>
        <v>9.0370179501075842E-3</v>
      </c>
      <c r="AV364" s="73">
        <f t="shared" ca="1" si="243"/>
        <v>1.0090370179501076</v>
      </c>
      <c r="AW364" s="74">
        <f ca="1">PRODUCT(AV$4:AV364)</f>
        <v>21.47031432761904</v>
      </c>
      <c r="BO364" s="70">
        <f t="shared" si="254"/>
        <v>361</v>
      </c>
      <c r="BP364" s="171">
        <f t="shared" ca="1" si="257"/>
        <v>0.114</v>
      </c>
      <c r="BQ364" s="172">
        <f t="shared" ca="1" si="244"/>
        <v>9.0370179501075842E-3</v>
      </c>
      <c r="BR364" s="172">
        <f t="shared" ca="1" si="256"/>
        <v>4.6575936650988768E-2</v>
      </c>
    </row>
    <row r="365" spans="5:70">
      <c r="E365">
        <f t="shared" si="258"/>
        <v>362</v>
      </c>
      <c r="F365" s="64">
        <f t="shared" si="245"/>
        <v>85.083333333332391</v>
      </c>
      <c r="G365" s="55">
        <f t="shared" si="226"/>
        <v>0</v>
      </c>
      <c r="H365" s="78">
        <f t="shared" si="255"/>
        <v>1</v>
      </c>
      <c r="I365" s="79">
        <f t="shared" ca="1" si="234"/>
        <v>465584.38389211823</v>
      </c>
      <c r="J365" s="79">
        <f t="shared" ca="1" si="227"/>
        <v>4207.4944345228532</v>
      </c>
      <c r="K365" s="80">
        <f t="shared" ca="1" si="228"/>
        <v>-20</v>
      </c>
      <c r="L365" s="80">
        <f t="shared" ca="1" si="235"/>
        <v>-387.98698657676522</v>
      </c>
      <c r="M365" s="80">
        <f t="shared" ca="1" si="259"/>
        <v>0</v>
      </c>
      <c r="N365" s="80">
        <f t="shared" ca="1" si="236"/>
        <v>0</v>
      </c>
      <c r="O365" s="81">
        <f t="shared" ca="1" si="229"/>
        <v>-2943.1740356977334</v>
      </c>
      <c r="P365" s="79">
        <f t="shared" ca="1" si="230"/>
        <v>466440.71730436664</v>
      </c>
      <c r="Q365" s="35"/>
      <c r="R365">
        <f t="shared" ca="1" si="237"/>
        <v>482</v>
      </c>
      <c r="S365" s="78">
        <f t="shared" ca="1" si="246"/>
        <v>95.083333333331623</v>
      </c>
      <c r="T365" s="55">
        <f t="shared" ca="1" si="238"/>
        <v>3.3865992701875847E-2</v>
      </c>
      <c r="U365" s="78">
        <f t="shared" ca="1" si="239"/>
        <v>1.4098971038943147E-2</v>
      </c>
      <c r="V365" s="79">
        <f t="shared" ca="1" si="247"/>
        <v>1138.6382606456841</v>
      </c>
      <c r="W365" s="79">
        <f t="shared" ca="1" si="231"/>
        <v>10.289894400134326</v>
      </c>
      <c r="X365" s="80">
        <f t="shared" ca="1" si="248"/>
        <v>-0.28197942077886295</v>
      </c>
      <c r="Y365" s="80">
        <f t="shared" ca="1" si="249"/>
        <v>-0.47443260860236841</v>
      </c>
      <c r="Z365" s="80">
        <f t="shared" ca="1" si="240"/>
        <v>0</v>
      </c>
      <c r="AA365" s="80">
        <f t="shared" ca="1" si="250"/>
        <v>0</v>
      </c>
      <c r="AB365" s="81">
        <f t="shared" ca="1" si="232"/>
        <v>-41.495725491871767</v>
      </c>
      <c r="AC365" s="79">
        <f t="shared" ca="1" si="233"/>
        <v>1106.6760175245652</v>
      </c>
      <c r="AD365" s="35"/>
      <c r="AE365" s="55">
        <f t="shared" ca="1" si="251"/>
        <v>3.3865992701875847E-2</v>
      </c>
      <c r="AF365" s="78">
        <f t="shared" ca="1" si="252"/>
        <v>1.4098971038943147E-2</v>
      </c>
      <c r="AG365" s="35"/>
      <c r="AH365" s="35"/>
      <c r="AR365" s="69">
        <f t="shared" si="241"/>
        <v>31</v>
      </c>
      <c r="AS365" s="70">
        <f t="shared" si="253"/>
        <v>362</v>
      </c>
      <c r="AT365" s="71">
        <f t="shared" ca="1" si="260"/>
        <v>4.4948906827077403E-2</v>
      </c>
      <c r="AU365" s="72">
        <f t="shared" ca="1" si="242"/>
        <v>9.0370179501075842E-3</v>
      </c>
      <c r="AV365" s="73">
        <f t="shared" ca="1" si="243"/>
        <v>1.0090370179501076</v>
      </c>
      <c r="AW365" s="74">
        <f ca="1">PRODUCT(AV$4:AV365)</f>
        <v>21.664341943592184</v>
      </c>
      <c r="BO365" s="70">
        <f t="shared" si="254"/>
        <v>362</v>
      </c>
      <c r="BP365" s="171">
        <f t="shared" ca="1" si="257"/>
        <v>0.114</v>
      </c>
      <c r="BQ365" s="172">
        <f t="shared" ca="1" si="244"/>
        <v>9.0370179501075842E-3</v>
      </c>
      <c r="BR365" s="172">
        <f t="shared" ca="1" si="256"/>
        <v>4.6158798758056806E-2</v>
      </c>
    </row>
    <row r="366" spans="5:70">
      <c r="E366">
        <f t="shared" si="258"/>
        <v>363</v>
      </c>
      <c r="F366" s="64">
        <f t="shared" si="245"/>
        <v>85.166666666665719</v>
      </c>
      <c r="G366" s="55">
        <f t="shared" si="226"/>
        <v>0</v>
      </c>
      <c r="H366" s="78">
        <f t="shared" si="255"/>
        <v>1</v>
      </c>
      <c r="I366" s="79">
        <f t="shared" ca="1" si="234"/>
        <v>466440.71730436664</v>
      </c>
      <c r="J366" s="79">
        <f t="shared" ca="1" si="227"/>
        <v>4215.2331349406186</v>
      </c>
      <c r="K366" s="80">
        <f t="shared" ca="1" si="228"/>
        <v>-20</v>
      </c>
      <c r="L366" s="80">
        <f t="shared" ca="1" si="235"/>
        <v>-388.70059775363887</v>
      </c>
      <c r="M366" s="80">
        <f t="shared" ca="1" si="259"/>
        <v>0</v>
      </c>
      <c r="N366" s="80">
        <f t="shared" ca="1" si="236"/>
        <v>0</v>
      </c>
      <c r="O366" s="81">
        <f t="shared" ca="1" si="229"/>
        <v>-2943.1740356977334</v>
      </c>
      <c r="P366" s="79">
        <f t="shared" ca="1" si="230"/>
        <v>467304.07580585591</v>
      </c>
      <c r="Q366" s="35"/>
      <c r="R366">
        <f t="shared" ca="1" si="237"/>
        <v>483</v>
      </c>
      <c r="S366" s="78">
        <f t="shared" ca="1" si="246"/>
        <v>95.166666666664952</v>
      </c>
      <c r="T366" s="55">
        <f t="shared" ca="1" si="238"/>
        <v>3.3865992701875847E-2</v>
      </c>
      <c r="U366" s="78">
        <f t="shared" ca="1" si="239"/>
        <v>1.3621495388634339E-2</v>
      </c>
      <c r="V366" s="79">
        <f t="shared" ca="1" si="247"/>
        <v>1069.1973355917373</v>
      </c>
      <c r="W366" s="79">
        <f t="shared" ca="1" si="231"/>
        <v>9.6623555139497324</v>
      </c>
      <c r="X366" s="80">
        <f t="shared" ca="1" si="248"/>
        <v>-0.27242990777268677</v>
      </c>
      <c r="Y366" s="80">
        <f t="shared" ca="1" si="249"/>
        <v>-0.44549888982989061</v>
      </c>
      <c r="Z366" s="80">
        <f t="shared" ca="1" si="240"/>
        <v>0</v>
      </c>
      <c r="AA366" s="80">
        <f t="shared" ca="1" si="250"/>
        <v>0</v>
      </c>
      <c r="AB366" s="81">
        <f t="shared" ca="1" si="232"/>
        <v>-40.090431555204994</v>
      </c>
      <c r="AC366" s="79">
        <f t="shared" ca="1" si="233"/>
        <v>1038.0513307528795</v>
      </c>
      <c r="AD366" s="35"/>
      <c r="AE366" s="55">
        <f t="shared" ca="1" si="251"/>
        <v>3.3865992701875847E-2</v>
      </c>
      <c r="AF366" s="78">
        <f t="shared" ca="1" si="252"/>
        <v>1.3621495388634339E-2</v>
      </c>
      <c r="AG366" s="35"/>
      <c r="AH366" s="35"/>
      <c r="AR366" s="69">
        <f t="shared" si="241"/>
        <v>31</v>
      </c>
      <c r="AS366" s="70">
        <f t="shared" si="253"/>
        <v>363</v>
      </c>
      <c r="AT366" s="71">
        <f t="shared" ca="1" si="260"/>
        <v>4.4542702749243393E-2</v>
      </c>
      <c r="AU366" s="72">
        <f t="shared" ca="1" si="242"/>
        <v>9.0370179501075842E-3</v>
      </c>
      <c r="AV366" s="73">
        <f t="shared" ca="1" si="243"/>
        <v>1.0090370179501076</v>
      </c>
      <c r="AW366" s="74">
        <f ca="1">PRODUCT(AV$4:AV366)</f>
        <v>21.860122990613696</v>
      </c>
      <c r="BO366" s="70">
        <f t="shared" si="254"/>
        <v>363</v>
      </c>
      <c r="BP366" s="171">
        <f t="shared" ca="1" si="257"/>
        <v>0.114</v>
      </c>
      <c r="BQ366" s="172">
        <f t="shared" ca="1" si="244"/>
        <v>9.0370179501075842E-3</v>
      </c>
      <c r="BR366" s="172">
        <f t="shared" ca="1" si="256"/>
        <v>4.5745396786165432E-2</v>
      </c>
    </row>
    <row r="367" spans="5:70">
      <c r="E367">
        <f t="shared" si="258"/>
        <v>364</v>
      </c>
      <c r="F367" s="64">
        <f t="shared" si="245"/>
        <v>85.249999999999048</v>
      </c>
      <c r="G367" s="55">
        <f t="shared" si="226"/>
        <v>0</v>
      </c>
      <c r="H367" s="78">
        <f t="shared" si="255"/>
        <v>1</v>
      </c>
      <c r="I367" s="79">
        <f t="shared" ca="1" si="234"/>
        <v>467304.07580585591</v>
      </c>
      <c r="J367" s="79">
        <f t="shared" ca="1" si="227"/>
        <v>4223.0353212159553</v>
      </c>
      <c r="K367" s="80">
        <f t="shared" ca="1" si="228"/>
        <v>-20</v>
      </c>
      <c r="L367" s="80">
        <f t="shared" ca="1" si="235"/>
        <v>-389.42006317154664</v>
      </c>
      <c r="M367" s="80">
        <f t="shared" ca="1" si="259"/>
        <v>0</v>
      </c>
      <c r="N367" s="80">
        <f t="shared" ca="1" si="236"/>
        <v>0</v>
      </c>
      <c r="O367" s="81">
        <f t="shared" ca="1" si="229"/>
        <v>-2943.1740356977334</v>
      </c>
      <c r="P367" s="79">
        <f t="shared" ca="1" si="230"/>
        <v>468174.51702820265</v>
      </c>
      <c r="Q367" s="35"/>
      <c r="R367">
        <f t="shared" ca="1" si="237"/>
        <v>484</v>
      </c>
      <c r="S367" s="78">
        <f t="shared" ca="1" si="246"/>
        <v>95.24999999999828</v>
      </c>
      <c r="T367" s="55">
        <f t="shared" ca="1" si="238"/>
        <v>3.3865992701875847E-2</v>
      </c>
      <c r="U367" s="78">
        <f t="shared" ca="1" si="239"/>
        <v>1.3160189925214213E-2</v>
      </c>
      <c r="V367" s="79">
        <f t="shared" ca="1" si="247"/>
        <v>1002.89669196143</v>
      </c>
      <c r="W367" s="79">
        <f t="shared" ca="1" si="231"/>
        <v>9.0631954073589593</v>
      </c>
      <c r="X367" s="80">
        <f t="shared" ca="1" si="248"/>
        <v>-0.26320379850428427</v>
      </c>
      <c r="Y367" s="80">
        <f t="shared" ca="1" si="249"/>
        <v>-0.41787362165059583</v>
      </c>
      <c r="Z367" s="80">
        <f t="shared" ca="1" si="240"/>
        <v>0</v>
      </c>
      <c r="AA367" s="80">
        <f t="shared" ca="1" si="250"/>
        <v>0</v>
      </c>
      <c r="AB367" s="81">
        <f t="shared" ca="1" si="232"/>
        <v>-38.732729292741368</v>
      </c>
      <c r="AC367" s="79">
        <f t="shared" ca="1" si="233"/>
        <v>972.54608065589264</v>
      </c>
      <c r="AD367" s="35"/>
      <c r="AE367" s="55">
        <f t="shared" ca="1" si="251"/>
        <v>3.3865992701875847E-2</v>
      </c>
      <c r="AF367" s="78">
        <f t="shared" ca="1" si="252"/>
        <v>1.3160189925214213E-2</v>
      </c>
      <c r="AG367" s="35"/>
      <c r="AH367" s="35"/>
      <c r="AR367" s="69">
        <f t="shared" si="241"/>
        <v>31</v>
      </c>
      <c r="AS367" s="70">
        <f t="shared" si="253"/>
        <v>364</v>
      </c>
      <c r="AT367" s="71">
        <f t="shared" ca="1" si="260"/>
        <v>4.4140169544952174E-2</v>
      </c>
      <c r="AU367" s="72">
        <f t="shared" ca="1" si="242"/>
        <v>9.0370179501075842E-3</v>
      </c>
      <c r="AV367" s="73">
        <f t="shared" ca="1" si="243"/>
        <v>1.0090370179501076</v>
      </c>
      <c r="AW367" s="74">
        <f ca="1">PRODUCT(AV$4:AV367)</f>
        <v>22.057673314471433</v>
      </c>
      <c r="BO367" s="70">
        <f t="shared" si="254"/>
        <v>364</v>
      </c>
      <c r="BP367" s="171">
        <f t="shared" ca="1" si="257"/>
        <v>0.114</v>
      </c>
      <c r="BQ367" s="172">
        <f t="shared" ca="1" si="244"/>
        <v>9.0370179501075842E-3</v>
      </c>
      <c r="BR367" s="172">
        <f t="shared" ca="1" si="256"/>
        <v>4.5335697276100664E-2</v>
      </c>
    </row>
    <row r="368" spans="5:70">
      <c r="E368">
        <f t="shared" si="258"/>
        <v>365</v>
      </c>
      <c r="F368" s="64">
        <f t="shared" si="245"/>
        <v>85.333333333332376</v>
      </c>
      <c r="G368" s="55">
        <f t="shared" si="226"/>
        <v>0</v>
      </c>
      <c r="H368" s="78">
        <f t="shared" si="255"/>
        <v>1</v>
      </c>
      <c r="I368" s="79">
        <f t="shared" ca="1" si="234"/>
        <v>468174.51702820265</v>
      </c>
      <c r="J368" s="79">
        <f t="shared" ca="1" si="227"/>
        <v>4230.901514166816</v>
      </c>
      <c r="K368" s="80">
        <f t="shared" ca="1" si="228"/>
        <v>-20</v>
      </c>
      <c r="L368" s="80">
        <f t="shared" ca="1" si="235"/>
        <v>-390.14543085683556</v>
      </c>
      <c r="M368" s="80">
        <f t="shared" ca="1" si="259"/>
        <v>0</v>
      </c>
      <c r="N368" s="80">
        <f t="shared" ca="1" si="236"/>
        <v>0</v>
      </c>
      <c r="O368" s="81">
        <f t="shared" ca="1" si="229"/>
        <v>-2943.1740356977334</v>
      </c>
      <c r="P368" s="79">
        <f t="shared" ca="1" si="230"/>
        <v>469052.09907581488</v>
      </c>
      <c r="Q368" s="35"/>
      <c r="R368">
        <f t="shared" ca="1" si="237"/>
        <v>485</v>
      </c>
      <c r="S368" s="78">
        <f t="shared" ca="1" si="246"/>
        <v>95.333333333331609</v>
      </c>
      <c r="T368" s="55">
        <f t="shared" ca="1" si="238"/>
        <v>3.3865992701875847E-2</v>
      </c>
      <c r="U368" s="78">
        <f t="shared" ca="1" si="239"/>
        <v>1.271450702925161E-2</v>
      </c>
      <c r="V368" s="79">
        <f t="shared" ca="1" si="247"/>
        <v>939.60984218616227</v>
      </c>
      <c r="W368" s="79">
        <f t="shared" ca="1" si="231"/>
        <v>8.4912710099341027</v>
      </c>
      <c r="X368" s="80">
        <f t="shared" ca="1" si="248"/>
        <v>-0.25429014058503219</v>
      </c>
      <c r="Y368" s="80">
        <f t="shared" ca="1" si="249"/>
        <v>-0.39150410091090099</v>
      </c>
      <c r="Z368" s="80">
        <f t="shared" ca="1" si="240"/>
        <v>0</v>
      </c>
      <c r="AA368" s="80">
        <f t="shared" ca="1" si="250"/>
        <v>0</v>
      </c>
      <c r="AB368" s="81">
        <f t="shared" ca="1" si="232"/>
        <v>-37.421006965189662</v>
      </c>
      <c r="AC368" s="79">
        <f t="shared" ca="1" si="233"/>
        <v>910.03431198941075</v>
      </c>
      <c r="AD368" s="35"/>
      <c r="AE368" s="55">
        <f t="shared" ca="1" si="251"/>
        <v>3.3865992701875847E-2</v>
      </c>
      <c r="AF368" s="78">
        <f t="shared" ca="1" si="252"/>
        <v>1.271450702925161E-2</v>
      </c>
      <c r="AG368" s="35"/>
      <c r="AH368" s="35"/>
      <c r="AR368" s="69">
        <f t="shared" si="241"/>
        <v>31</v>
      </c>
      <c r="AS368" s="70">
        <f t="shared" si="253"/>
        <v>365</v>
      </c>
      <c r="AT368" s="71">
        <f t="shared" ca="1" si="260"/>
        <v>4.3741274040453651E-2</v>
      </c>
      <c r="AU368" s="72">
        <f t="shared" ca="1" si="242"/>
        <v>9.0370179501075842E-3</v>
      </c>
      <c r="AV368" s="73">
        <f t="shared" ca="1" si="243"/>
        <v>1.0090370179501076</v>
      </c>
      <c r="AW368" s="74">
        <f ca="1">PRODUCT(AV$4:AV368)</f>
        <v>22.25700890415192</v>
      </c>
      <c r="BO368" s="70">
        <f t="shared" si="254"/>
        <v>365</v>
      </c>
      <c r="BP368" s="171">
        <f t="shared" ca="1" si="257"/>
        <v>0.114</v>
      </c>
      <c r="BQ368" s="172">
        <f t="shared" ca="1" si="244"/>
        <v>9.0370179501075842E-3</v>
      </c>
      <c r="BR368" s="172">
        <f t="shared" ca="1" si="256"/>
        <v>4.4929667068311974E-2</v>
      </c>
    </row>
    <row r="369" spans="5:70">
      <c r="E369">
        <f t="shared" si="258"/>
        <v>366</v>
      </c>
      <c r="F369" s="64">
        <f t="shared" si="245"/>
        <v>85.416666666665705</v>
      </c>
      <c r="G369" s="55">
        <f t="shared" si="226"/>
        <v>0</v>
      </c>
      <c r="H369" s="78">
        <f t="shared" si="255"/>
        <v>1</v>
      </c>
      <c r="I369" s="79">
        <f t="shared" ca="1" si="234"/>
        <v>469052.09907581488</v>
      </c>
      <c r="J369" s="79">
        <f t="shared" ca="1" si="227"/>
        <v>4238.8322388837805</v>
      </c>
      <c r="K369" s="80">
        <f t="shared" ca="1" si="228"/>
        <v>-20</v>
      </c>
      <c r="L369" s="80">
        <f t="shared" ca="1" si="235"/>
        <v>-390.87674922984576</v>
      </c>
      <c r="M369" s="80">
        <f t="shared" ca="1" si="259"/>
        <v>0</v>
      </c>
      <c r="N369" s="80">
        <f t="shared" ca="1" si="236"/>
        <v>0</v>
      </c>
      <c r="O369" s="81">
        <f t="shared" ca="1" si="229"/>
        <v>-2943.1740356977334</v>
      </c>
      <c r="P369" s="79">
        <f t="shared" ca="1" si="230"/>
        <v>469936.88052977109</v>
      </c>
      <c r="Q369" s="35"/>
      <c r="R369">
        <f t="shared" ca="1" si="237"/>
        <v>486</v>
      </c>
      <c r="S369" s="78">
        <f t="shared" ca="1" si="246"/>
        <v>95.416666666664938</v>
      </c>
      <c r="T369" s="55">
        <f t="shared" ca="1" si="238"/>
        <v>3.3865992701875847E-2</v>
      </c>
      <c r="U369" s="78">
        <f t="shared" ca="1" si="239"/>
        <v>1.2283917626991025E-2</v>
      </c>
      <c r="V369" s="79">
        <f t="shared" ca="1" si="247"/>
        <v>879.21509662112078</v>
      </c>
      <c r="W369" s="79">
        <f t="shared" ca="1" si="231"/>
        <v>7.9454826101706422</v>
      </c>
      <c r="X369" s="80">
        <f t="shared" ca="1" si="248"/>
        <v>-0.24567835253982051</v>
      </c>
      <c r="Y369" s="80">
        <f t="shared" ca="1" si="249"/>
        <v>-0.36633962359213368</v>
      </c>
      <c r="Z369" s="80">
        <f t="shared" ca="1" si="240"/>
        <v>0</v>
      </c>
      <c r="AA369" s="80">
        <f t="shared" ca="1" si="250"/>
        <v>0</v>
      </c>
      <c r="AB369" s="81">
        <f t="shared" ca="1" si="232"/>
        <v>-36.153707416409702</v>
      </c>
      <c r="AC369" s="79">
        <f t="shared" ca="1" si="233"/>
        <v>850.39485383874978</v>
      </c>
      <c r="AD369" s="35"/>
      <c r="AE369" s="55">
        <f t="shared" ca="1" si="251"/>
        <v>3.3865992701875847E-2</v>
      </c>
      <c r="AF369" s="78">
        <f t="shared" ca="1" si="252"/>
        <v>1.2283917626991025E-2</v>
      </c>
      <c r="AG369" s="35"/>
      <c r="AH369" s="35"/>
      <c r="AR369" s="69">
        <f t="shared" si="241"/>
        <v>31</v>
      </c>
      <c r="AS369" s="70">
        <f t="shared" si="253"/>
        <v>366</v>
      </c>
      <c r="AT369" s="71">
        <f t="shared" ca="1" si="260"/>
        <v>4.3345983361789499E-2</v>
      </c>
      <c r="AU369" s="72">
        <f t="shared" ca="1" si="242"/>
        <v>9.0370179501075842E-3</v>
      </c>
      <c r="AV369" s="73">
        <f t="shared" ca="1" si="243"/>
        <v>1.0090370179501076</v>
      </c>
      <c r="AW369" s="74">
        <f ca="1">PRODUCT(AV$4:AV369)</f>
        <v>22.458145893134446</v>
      </c>
      <c r="BO369" s="70">
        <f t="shared" si="254"/>
        <v>366</v>
      </c>
      <c r="BP369" s="171">
        <f t="shared" ca="1" si="257"/>
        <v>0.114</v>
      </c>
      <c r="BQ369" s="172">
        <f t="shared" ca="1" si="244"/>
        <v>9.0370179501075842E-3</v>
      </c>
      <c r="BR369" s="172">
        <f t="shared" ca="1" si="256"/>
        <v>4.4527273300228466E-2</v>
      </c>
    </row>
    <row r="370" spans="5:70">
      <c r="E370">
        <f t="shared" si="258"/>
        <v>367</v>
      </c>
      <c r="F370" s="64">
        <f t="shared" si="245"/>
        <v>85.499999999999034</v>
      </c>
      <c r="G370" s="55">
        <f t="shared" si="226"/>
        <v>0</v>
      </c>
      <c r="H370" s="78">
        <f t="shared" si="255"/>
        <v>1</v>
      </c>
      <c r="I370" s="79">
        <f t="shared" ca="1" si="234"/>
        <v>469936.88052977109</v>
      </c>
      <c r="J370" s="79">
        <f t="shared" ca="1" si="227"/>
        <v>4246.8280247651046</v>
      </c>
      <c r="K370" s="80">
        <f t="shared" ca="1" si="228"/>
        <v>-20</v>
      </c>
      <c r="L370" s="80">
        <f t="shared" ca="1" si="235"/>
        <v>-391.61406710814259</v>
      </c>
      <c r="M370" s="80">
        <f t="shared" ca="1" si="259"/>
        <v>0</v>
      </c>
      <c r="N370" s="80">
        <f t="shared" ca="1" si="236"/>
        <v>0</v>
      </c>
      <c r="O370" s="81">
        <f t="shared" ca="1" si="229"/>
        <v>-2943.1740356977334</v>
      </c>
      <c r="P370" s="79">
        <f t="shared" ca="1" si="230"/>
        <v>470828.92045173037</v>
      </c>
      <c r="Q370" s="35"/>
      <c r="R370">
        <f t="shared" ca="1" si="237"/>
        <v>487</v>
      </c>
      <c r="S370" s="78">
        <f t="shared" ca="1" si="246"/>
        <v>95.499999999998266</v>
      </c>
      <c r="T370" s="55">
        <f t="shared" ca="1" si="238"/>
        <v>3.3865992701875847E-2</v>
      </c>
      <c r="U370" s="78">
        <f t="shared" ca="1" si="239"/>
        <v>1.1867910562284903E-2</v>
      </c>
      <c r="V370" s="79">
        <f t="shared" ca="1" si="247"/>
        <v>821.5953879249339</v>
      </c>
      <c r="W370" s="79">
        <f t="shared" ca="1" si="231"/>
        <v>7.424772268403232</v>
      </c>
      <c r="X370" s="80">
        <f t="shared" ca="1" si="248"/>
        <v>-0.23735821124569806</v>
      </c>
      <c r="Y370" s="80">
        <f t="shared" ca="1" si="249"/>
        <v>-0.34233141163538916</v>
      </c>
      <c r="Z370" s="80">
        <f t="shared" ca="1" si="240"/>
        <v>0</v>
      </c>
      <c r="AA370" s="80">
        <f t="shared" ca="1" si="250"/>
        <v>0</v>
      </c>
      <c r="AB370" s="81">
        <f t="shared" ca="1" si="232"/>
        <v>-34.929326224899818</v>
      </c>
      <c r="AC370" s="79">
        <f t="shared" ca="1" si="233"/>
        <v>793.5111443455562</v>
      </c>
      <c r="AD370" s="35"/>
      <c r="AE370" s="55">
        <f t="shared" ca="1" si="251"/>
        <v>3.3865992701875847E-2</v>
      </c>
      <c r="AF370" s="78">
        <f t="shared" ca="1" si="252"/>
        <v>1.1867910562284903E-2</v>
      </c>
      <c r="AG370" s="35"/>
      <c r="AH370" s="35"/>
      <c r="AR370" s="69">
        <f t="shared" si="241"/>
        <v>31</v>
      </c>
      <c r="AS370" s="70">
        <f t="shared" si="253"/>
        <v>367</v>
      </c>
      <c r="AT370" s="71">
        <f t="shared" ca="1" si="260"/>
        <v>4.2954264932083944E-2</v>
      </c>
      <c r="AU370" s="72">
        <f t="shared" ca="1" si="242"/>
        <v>9.0370179501075842E-3</v>
      </c>
      <c r="AV370" s="73">
        <f t="shared" ca="1" si="243"/>
        <v>1.0090370179501076</v>
      </c>
      <c r="AW370" s="74">
        <f ca="1">PRODUCT(AV$4:AV370)</f>
        <v>22.661100560696838</v>
      </c>
      <c r="BO370" s="70">
        <f t="shared" si="254"/>
        <v>367</v>
      </c>
      <c r="BP370" s="171">
        <f t="shared" ca="1" si="257"/>
        <v>0.114</v>
      </c>
      <c r="BQ370" s="172">
        <f t="shared" ca="1" si="244"/>
        <v>9.0370179501075842E-3</v>
      </c>
      <c r="BR370" s="172">
        <f t="shared" ca="1" si="256"/>
        <v>4.4128483403599116E-2</v>
      </c>
    </row>
    <row r="371" spans="5:70">
      <c r="E371">
        <f t="shared" si="258"/>
        <v>368</v>
      </c>
      <c r="F371" s="64">
        <f t="shared" si="245"/>
        <v>85.583333333332362</v>
      </c>
      <c r="G371" s="55">
        <f t="shared" si="226"/>
        <v>0</v>
      </c>
      <c r="H371" s="78">
        <f t="shared" si="255"/>
        <v>1</v>
      </c>
      <c r="I371" s="79">
        <f t="shared" ca="1" si="234"/>
        <v>470828.92045173037</v>
      </c>
      <c r="J371" s="79">
        <f t="shared" ca="1" si="227"/>
        <v>4254.8894055520632</v>
      </c>
      <c r="K371" s="80">
        <f t="shared" ca="1" si="228"/>
        <v>-20</v>
      </c>
      <c r="L371" s="80">
        <f t="shared" ca="1" si="235"/>
        <v>-392.35743370977536</v>
      </c>
      <c r="M371" s="80">
        <f t="shared" ca="1" si="259"/>
        <v>0</v>
      </c>
      <c r="N371" s="80">
        <f t="shared" ca="1" si="236"/>
        <v>0</v>
      </c>
      <c r="O371" s="81">
        <f t="shared" ca="1" si="229"/>
        <v>-2943.1740356977334</v>
      </c>
      <c r="P371" s="79">
        <f t="shared" ca="1" si="230"/>
        <v>471728.27838787495</v>
      </c>
      <c r="Q371" s="35"/>
      <c r="R371">
        <f t="shared" ca="1" si="237"/>
        <v>488</v>
      </c>
      <c r="S371" s="78">
        <f t="shared" ca="1" si="246"/>
        <v>95.583333333331595</v>
      </c>
      <c r="T371" s="55">
        <f t="shared" ca="1" si="238"/>
        <v>3.710811547546744E-2</v>
      </c>
      <c r="U371" s="78">
        <f t="shared" ca="1" si="239"/>
        <v>1.1427514766687115E-2</v>
      </c>
      <c r="V371" s="79">
        <f t="shared" ca="1" si="247"/>
        <v>764.06544117011094</v>
      </c>
      <c r="W371" s="79">
        <f t="shared" ca="1" si="231"/>
        <v>6.9048731069111628</v>
      </c>
      <c r="X371" s="80">
        <f t="shared" ca="1" si="248"/>
        <v>-0.2285502953337423</v>
      </c>
      <c r="Y371" s="80">
        <f t="shared" ca="1" si="249"/>
        <v>-0.31836060048754627</v>
      </c>
      <c r="Z371" s="80">
        <f t="shared" ca="1" si="240"/>
        <v>0</v>
      </c>
      <c r="AA371" s="80">
        <f t="shared" ca="1" si="250"/>
        <v>0</v>
      </c>
      <c r="AB371" s="81">
        <f t="shared" ca="1" si="232"/>
        <v>-33.633164753865955</v>
      </c>
      <c r="AC371" s="79">
        <f t="shared" ca="1" si="233"/>
        <v>736.79023862733493</v>
      </c>
      <c r="AD371" s="35"/>
      <c r="AE371" s="55">
        <f t="shared" ca="1" si="251"/>
        <v>3.710811547546744E-2</v>
      </c>
      <c r="AF371" s="78">
        <f t="shared" ca="1" si="252"/>
        <v>1.1427514766687115E-2</v>
      </c>
      <c r="AG371" s="35"/>
      <c r="AH371" s="35"/>
      <c r="AR371" s="69">
        <f t="shared" si="241"/>
        <v>31</v>
      </c>
      <c r="AS371" s="70">
        <f t="shared" si="253"/>
        <v>368</v>
      </c>
      <c r="AT371" s="71">
        <f t="shared" ca="1" si="260"/>
        <v>4.2566086468859024E-2</v>
      </c>
      <c r="AU371" s="72">
        <f t="shared" ca="1" si="242"/>
        <v>9.0370179501075842E-3</v>
      </c>
      <c r="AV371" s="73">
        <f t="shared" ca="1" si="243"/>
        <v>1.0090370179501076</v>
      </c>
      <c r="AW371" s="74">
        <f ca="1">PRODUCT(AV$4:AV371)</f>
        <v>22.865889333233049</v>
      </c>
      <c r="BO371" s="70">
        <f t="shared" si="254"/>
        <v>368</v>
      </c>
      <c r="BP371" s="171">
        <f t="shared" ca="1" si="257"/>
        <v>0.114</v>
      </c>
      <c r="BQ371" s="172">
        <f t="shared" ca="1" si="244"/>
        <v>9.0370179501075842E-3</v>
      </c>
      <c r="BR371" s="172">
        <f t="shared" ca="1" si="256"/>
        <v>4.3733265101856822E-2</v>
      </c>
    </row>
    <row r="372" spans="5:70">
      <c r="E372">
        <f t="shared" si="258"/>
        <v>369</v>
      </c>
      <c r="F372" s="64">
        <f t="shared" si="245"/>
        <v>85.666666666665691</v>
      </c>
      <c r="G372" s="55">
        <f t="shared" si="226"/>
        <v>0</v>
      </c>
      <c r="H372" s="78">
        <f t="shared" si="255"/>
        <v>1</v>
      </c>
      <c r="I372" s="79">
        <f t="shared" ca="1" si="234"/>
        <v>471728.27838787495</v>
      </c>
      <c r="J372" s="79">
        <f t="shared" ca="1" si="227"/>
        <v>4263.0169193645734</v>
      </c>
      <c r="K372" s="80">
        <f t="shared" ca="1" si="228"/>
        <v>-20</v>
      </c>
      <c r="L372" s="80">
        <f t="shared" ca="1" si="235"/>
        <v>-393.10689865656246</v>
      </c>
      <c r="M372" s="80">
        <f t="shared" ca="1" si="259"/>
        <v>0</v>
      </c>
      <c r="N372" s="80">
        <f t="shared" ca="1" si="236"/>
        <v>0</v>
      </c>
      <c r="O372" s="81">
        <f t="shared" ca="1" si="229"/>
        <v>-2943.1740356977334</v>
      </c>
      <c r="P372" s="79">
        <f t="shared" ca="1" si="230"/>
        <v>472635.01437288523</v>
      </c>
      <c r="Q372" s="35"/>
      <c r="R372">
        <f t="shared" ca="1" si="237"/>
        <v>489</v>
      </c>
      <c r="S372" s="78">
        <f t="shared" ca="1" si="246"/>
        <v>95.666666666664923</v>
      </c>
      <c r="T372" s="55">
        <f t="shared" ca="1" si="238"/>
        <v>3.710811547546744E-2</v>
      </c>
      <c r="U372" s="78">
        <f t="shared" ca="1" si="239"/>
        <v>1.100346122912728E-2</v>
      </c>
      <c r="V372" s="79">
        <f t="shared" ca="1" si="247"/>
        <v>709.44934137115456</v>
      </c>
      <c r="W372" s="79">
        <f t="shared" ca="1" si="231"/>
        <v>6.4113064326631273</v>
      </c>
      <c r="X372" s="80">
        <f t="shared" ca="1" si="248"/>
        <v>-0.2200692245825456</v>
      </c>
      <c r="Y372" s="80">
        <f t="shared" ca="1" si="249"/>
        <v>-0.29560389223798106</v>
      </c>
      <c r="Z372" s="80">
        <f t="shared" ca="1" si="240"/>
        <v>0</v>
      </c>
      <c r="AA372" s="80">
        <f t="shared" ca="1" si="250"/>
        <v>0</v>
      </c>
      <c r="AB372" s="81">
        <f t="shared" ca="1" si="232"/>
        <v>-32.385101392374082</v>
      </c>
      <c r="AC372" s="79">
        <f t="shared" ca="1" si="233"/>
        <v>682.95987329462309</v>
      </c>
      <c r="AD372" s="35"/>
      <c r="AE372" s="55">
        <f t="shared" ca="1" si="251"/>
        <v>3.710811547546744E-2</v>
      </c>
      <c r="AF372" s="78">
        <f t="shared" ca="1" si="252"/>
        <v>1.100346122912728E-2</v>
      </c>
      <c r="AG372" s="35"/>
      <c r="AH372" s="35"/>
      <c r="AR372" s="69">
        <f t="shared" si="241"/>
        <v>31</v>
      </c>
      <c r="AS372" s="70">
        <f t="shared" si="253"/>
        <v>369</v>
      </c>
      <c r="AT372" s="71">
        <f t="shared" ca="1" si="260"/>
        <v>4.2181415981374114E-2</v>
      </c>
      <c r="AU372" s="72">
        <f t="shared" ca="1" si="242"/>
        <v>9.0370179501075842E-3</v>
      </c>
      <c r="AV372" s="73">
        <f t="shared" ca="1" si="243"/>
        <v>1.0090370179501076</v>
      </c>
      <c r="AW372" s="74">
        <f ca="1">PRODUCT(AV$4:AV372)</f>
        <v>23.072528785582652</v>
      </c>
      <c r="BO372" s="70">
        <f t="shared" si="254"/>
        <v>369</v>
      </c>
      <c r="BP372" s="171">
        <f t="shared" ca="1" si="257"/>
        <v>0.114</v>
      </c>
      <c r="BQ372" s="172">
        <f t="shared" ca="1" si="244"/>
        <v>9.0370179501075842E-3</v>
      </c>
      <c r="BR372" s="172">
        <f t="shared" ca="1" si="256"/>
        <v>4.3341586407506051E-2</v>
      </c>
    </row>
    <row r="373" spans="5:70">
      <c r="E373">
        <f t="shared" si="258"/>
        <v>370</v>
      </c>
      <c r="F373" s="64">
        <f t="shared" si="245"/>
        <v>85.749999999999019</v>
      </c>
      <c r="G373" s="55">
        <f t="shared" si="226"/>
        <v>0</v>
      </c>
      <c r="H373" s="78">
        <f t="shared" si="255"/>
        <v>1</v>
      </c>
      <c r="I373" s="79">
        <f t="shared" ca="1" si="234"/>
        <v>472635.01437288523</v>
      </c>
      <c r="J373" s="79">
        <f t="shared" ca="1" si="227"/>
        <v>4271.2111087371195</v>
      </c>
      <c r="K373" s="80">
        <f t="shared" ca="1" si="228"/>
        <v>-20</v>
      </c>
      <c r="L373" s="80">
        <f t="shared" ca="1" si="235"/>
        <v>-393.86251197740438</v>
      </c>
      <c r="M373" s="80">
        <f t="shared" ca="1" si="259"/>
        <v>0</v>
      </c>
      <c r="N373" s="80">
        <f t="shared" ca="1" si="236"/>
        <v>0</v>
      </c>
      <c r="O373" s="81">
        <f t="shared" ca="1" si="229"/>
        <v>-2943.1740356977334</v>
      </c>
      <c r="P373" s="79">
        <f t="shared" ca="1" si="230"/>
        <v>473549.18893394724</v>
      </c>
      <c r="Q373" s="35"/>
      <c r="R373">
        <f t="shared" ca="1" si="237"/>
        <v>490</v>
      </c>
      <c r="S373" s="78">
        <f t="shared" ca="1" si="246"/>
        <v>95.749999999998252</v>
      </c>
      <c r="T373" s="55">
        <f t="shared" ca="1" si="238"/>
        <v>3.710811547546744E-2</v>
      </c>
      <c r="U373" s="78">
        <f t="shared" ca="1" si="239"/>
        <v>1.0595143519206996E-2</v>
      </c>
      <c r="V373" s="79">
        <f t="shared" ca="1" si="247"/>
        <v>657.61651945129563</v>
      </c>
      <c r="W373" s="79">
        <f t="shared" ca="1" si="231"/>
        <v>5.9428922905686319</v>
      </c>
      <c r="X373" s="80">
        <f t="shared" ca="1" si="248"/>
        <v>-0.21190287038413994</v>
      </c>
      <c r="Y373" s="80">
        <f t="shared" ca="1" si="249"/>
        <v>-0.27400688310470656</v>
      </c>
      <c r="Z373" s="80">
        <f t="shared" ca="1" si="240"/>
        <v>0</v>
      </c>
      <c r="AA373" s="80">
        <f t="shared" ca="1" si="250"/>
        <v>0</v>
      </c>
      <c r="AB373" s="81">
        <f t="shared" ca="1" si="232"/>
        <v>-31.183351310221141</v>
      </c>
      <c r="AC373" s="79">
        <f t="shared" ca="1" si="233"/>
        <v>631.89015067815421</v>
      </c>
      <c r="AD373" s="35"/>
      <c r="AE373" s="55">
        <f t="shared" ca="1" si="251"/>
        <v>3.710811547546744E-2</v>
      </c>
      <c r="AF373" s="78">
        <f t="shared" ca="1" si="252"/>
        <v>1.0595143519206996E-2</v>
      </c>
      <c r="AG373" s="35"/>
      <c r="AH373" s="35"/>
      <c r="AR373" s="69">
        <f t="shared" si="241"/>
        <v>31</v>
      </c>
      <c r="AS373" s="70">
        <f t="shared" si="253"/>
        <v>370</v>
      </c>
      <c r="AT373" s="71">
        <f t="shared" ca="1" si="260"/>
        <v>4.1800221767989483E-2</v>
      </c>
      <c r="AU373" s="72">
        <f t="shared" ca="1" si="242"/>
        <v>9.0370179501075842E-3</v>
      </c>
      <c r="AV373" s="73">
        <f t="shared" ca="1" si="243"/>
        <v>1.0090370179501076</v>
      </c>
      <c r="AW373" s="74">
        <f ca="1">PRODUCT(AV$4:AV373)</f>
        <v>23.281035642372334</v>
      </c>
      <c r="BO373" s="70">
        <f t="shared" si="254"/>
        <v>370</v>
      </c>
      <c r="BP373" s="171">
        <f t="shared" ca="1" si="257"/>
        <v>0.114</v>
      </c>
      <c r="BQ373" s="172">
        <f t="shared" ca="1" si="244"/>
        <v>9.0370179501075842E-3</v>
      </c>
      <c r="BR373" s="172">
        <f t="shared" ca="1" si="256"/>
        <v>4.2953415619533891E-2</v>
      </c>
    </row>
    <row r="374" spans="5:70">
      <c r="E374">
        <f t="shared" si="258"/>
        <v>371</v>
      </c>
      <c r="F374" s="64">
        <f t="shared" si="245"/>
        <v>85.833333333332348</v>
      </c>
      <c r="G374" s="55">
        <f t="shared" si="226"/>
        <v>0</v>
      </c>
      <c r="H374" s="78">
        <f t="shared" si="255"/>
        <v>1</v>
      </c>
      <c r="I374" s="79">
        <f t="shared" ca="1" si="234"/>
        <v>473549.18893394724</v>
      </c>
      <c r="J374" s="79">
        <f t="shared" ca="1" si="227"/>
        <v>4279.4725206549692</v>
      </c>
      <c r="K374" s="80">
        <f t="shared" ca="1" si="228"/>
        <v>-20</v>
      </c>
      <c r="L374" s="80">
        <f t="shared" ca="1" si="235"/>
        <v>-394.62432411162274</v>
      </c>
      <c r="M374" s="80">
        <f t="shared" ca="1" si="259"/>
        <v>0</v>
      </c>
      <c r="N374" s="80">
        <f t="shared" ca="1" si="236"/>
        <v>0</v>
      </c>
      <c r="O374" s="81">
        <f t="shared" ca="1" si="229"/>
        <v>-2943.1740356977334</v>
      </c>
      <c r="P374" s="79">
        <f t="shared" ca="1" si="230"/>
        <v>474470.86309479288</v>
      </c>
      <c r="Q374" s="35"/>
      <c r="R374">
        <f t="shared" ca="1" si="237"/>
        <v>491</v>
      </c>
      <c r="S374" s="78">
        <f t="shared" ca="1" si="246"/>
        <v>95.833333333331581</v>
      </c>
      <c r="T374" s="55">
        <f t="shared" ca="1" si="238"/>
        <v>3.710811547546744E-2</v>
      </c>
      <c r="U374" s="78">
        <f t="shared" ca="1" si="239"/>
        <v>1.0201977710017112E-2</v>
      </c>
      <c r="V374" s="79">
        <f t="shared" ca="1" si="247"/>
        <v>608.44189799897879</v>
      </c>
      <c r="W374" s="79">
        <f t="shared" ca="1" si="231"/>
        <v>5.4985003538142996</v>
      </c>
      <c r="X374" s="80">
        <f t="shared" ca="1" si="248"/>
        <v>-0.20403955420034225</v>
      </c>
      <c r="Y374" s="80">
        <f t="shared" ca="1" si="249"/>
        <v>-0.25351745749957449</v>
      </c>
      <c r="Z374" s="80">
        <f t="shared" ca="1" si="240"/>
        <v>0</v>
      </c>
      <c r="AA374" s="80">
        <f t="shared" ca="1" si="250"/>
        <v>0</v>
      </c>
      <c r="AB374" s="81">
        <f t="shared" ca="1" si="232"/>
        <v>-30.026195908889381</v>
      </c>
      <c r="AC374" s="79">
        <f t="shared" ca="1" si="233"/>
        <v>583.4566454322038</v>
      </c>
      <c r="AD374" s="35"/>
      <c r="AE374" s="55">
        <f t="shared" ca="1" si="251"/>
        <v>3.710811547546744E-2</v>
      </c>
      <c r="AF374" s="78">
        <f t="shared" ca="1" si="252"/>
        <v>1.0201977710017112E-2</v>
      </c>
      <c r="AG374" s="35"/>
      <c r="AH374" s="35"/>
      <c r="AR374" s="69">
        <f t="shared" si="241"/>
        <v>31</v>
      </c>
      <c r="AS374" s="70">
        <f t="shared" si="253"/>
        <v>371</v>
      </c>
      <c r="AT374" s="71">
        <f t="shared" ca="1" si="260"/>
        <v>4.1422472413553686E-2</v>
      </c>
      <c r="AU374" s="72">
        <f t="shared" ca="1" si="242"/>
        <v>9.0370179501075842E-3</v>
      </c>
      <c r="AV374" s="73">
        <f t="shared" ca="1" si="243"/>
        <v>1.0090370179501076</v>
      </c>
      <c r="AW374" s="74">
        <f ca="1">PRODUCT(AV$4:AV374)</f>
        <v>23.491426779369547</v>
      </c>
      <c r="BO374" s="70">
        <f t="shared" si="254"/>
        <v>371</v>
      </c>
      <c r="BP374" s="171">
        <f t="shared" ca="1" si="257"/>
        <v>0.114</v>
      </c>
      <c r="BQ374" s="172">
        <f t="shared" ca="1" si="244"/>
        <v>9.0370179501075842E-3</v>
      </c>
      <c r="BR374" s="172">
        <f t="shared" ca="1" si="256"/>
        <v>4.2568721320844292E-2</v>
      </c>
    </row>
    <row r="375" spans="5:70">
      <c r="E375">
        <f t="shared" si="258"/>
        <v>372</v>
      </c>
      <c r="F375" s="64">
        <f t="shared" si="245"/>
        <v>85.916666666665677</v>
      </c>
      <c r="G375" s="55">
        <f t="shared" si="226"/>
        <v>0</v>
      </c>
      <c r="H375" s="78">
        <f t="shared" si="255"/>
        <v>1</v>
      </c>
      <c r="I375" s="79">
        <f t="shared" ca="1" si="234"/>
        <v>474470.86309479288</v>
      </c>
      <c r="J375" s="79">
        <f t="shared" ca="1" si="227"/>
        <v>4287.8017065906815</v>
      </c>
      <c r="K375" s="80">
        <f t="shared" ca="1" si="228"/>
        <v>-20</v>
      </c>
      <c r="L375" s="80">
        <f t="shared" ca="1" si="235"/>
        <v>-395.39238591232743</v>
      </c>
      <c r="M375" s="80">
        <f t="shared" ca="1" si="259"/>
        <v>0</v>
      </c>
      <c r="N375" s="80">
        <f t="shared" ca="1" si="236"/>
        <v>0</v>
      </c>
      <c r="O375" s="81">
        <f t="shared" ca="1" si="229"/>
        <v>-2943.1740356977334</v>
      </c>
      <c r="P375" s="79">
        <f t="shared" ca="1" si="230"/>
        <v>475400.09837977355</v>
      </c>
      <c r="Q375" s="35"/>
      <c r="R375">
        <f t="shared" ca="1" si="237"/>
        <v>492</v>
      </c>
      <c r="S375" s="78">
        <f t="shared" ca="1" si="246"/>
        <v>95.916666666664909</v>
      </c>
      <c r="T375" s="55">
        <f t="shared" ca="1" si="238"/>
        <v>3.710811547546744E-2</v>
      </c>
      <c r="U375" s="78">
        <f t="shared" ca="1" si="239"/>
        <v>9.8234015430756529E-3</v>
      </c>
      <c r="V375" s="79">
        <f t="shared" ca="1" si="247"/>
        <v>561.80566885857672</v>
      </c>
      <c r="W375" s="79">
        <f t="shared" ca="1" si="231"/>
        <v>5.0770479139471556</v>
      </c>
      <c r="X375" s="80">
        <f t="shared" ca="1" si="248"/>
        <v>-0.19646803086151304</v>
      </c>
      <c r="Y375" s="80">
        <f t="shared" ca="1" si="249"/>
        <v>-0.23408569535774032</v>
      </c>
      <c r="Z375" s="80">
        <f t="shared" ca="1" si="240"/>
        <v>0</v>
      </c>
      <c r="AA375" s="80">
        <f t="shared" ca="1" si="250"/>
        <v>0</v>
      </c>
      <c r="AB375" s="81">
        <f t="shared" ca="1" si="232"/>
        <v>-28.91198036381331</v>
      </c>
      <c r="AC375" s="79">
        <f t="shared" ca="1" si="233"/>
        <v>537.54018268249126</v>
      </c>
      <c r="AD375" s="35"/>
      <c r="AE375" s="55">
        <f t="shared" ca="1" si="251"/>
        <v>3.710811547546744E-2</v>
      </c>
      <c r="AF375" s="78">
        <f t="shared" ca="1" si="252"/>
        <v>9.8234015430756529E-3</v>
      </c>
      <c r="AG375" s="130">
        <f ca="1">(OFFSET($AC$4,MATCH(100,S4:S784,1),0)/OFFSET($U$4,MATCH(100,S4:S784,1),0))</f>
        <v>0</v>
      </c>
      <c r="AH375" s="35"/>
      <c r="AR375" s="69">
        <f t="shared" si="241"/>
        <v>31</v>
      </c>
      <c r="AS375" s="70">
        <f t="shared" si="253"/>
        <v>372</v>
      </c>
      <c r="AT375" s="71">
        <f t="shared" ca="1" si="260"/>
        <v>4.1048136786814564E-2</v>
      </c>
      <c r="AU375" s="72">
        <f t="shared" ca="1" si="242"/>
        <v>9.0370179501075842E-3</v>
      </c>
      <c r="AV375" s="73">
        <f t="shared" ca="1" si="243"/>
        <v>1.0090370179501076</v>
      </c>
      <c r="AW375" s="74">
        <f ca="1">PRODUCT(AV$4:AV375)</f>
        <v>23.703719224848349</v>
      </c>
      <c r="BO375" s="70">
        <f t="shared" si="254"/>
        <v>372</v>
      </c>
      <c r="BP375" s="171">
        <f t="shared" ca="1" si="257"/>
        <v>0.114</v>
      </c>
      <c r="BQ375" s="172">
        <f t="shared" ca="1" si="244"/>
        <v>9.0370179501075842E-3</v>
      </c>
      <c r="BR375" s="172">
        <f t="shared" ca="1" si="256"/>
        <v>4.2187472375715289E-2</v>
      </c>
    </row>
    <row r="376" spans="5:70">
      <c r="E376">
        <f t="shared" si="258"/>
        <v>373</v>
      </c>
      <c r="F376" s="64">
        <f t="shared" si="245"/>
        <v>85.999999999999005</v>
      </c>
      <c r="G376" s="55">
        <f t="shared" si="226"/>
        <v>0</v>
      </c>
      <c r="H376" s="78">
        <f t="shared" si="255"/>
        <v>1</v>
      </c>
      <c r="I376" s="79">
        <f t="shared" ca="1" si="234"/>
        <v>475400.09837977355</v>
      </c>
      <c r="J376" s="79">
        <f t="shared" ca="1" si="227"/>
        <v>4296.1992225409249</v>
      </c>
      <c r="K376" s="80">
        <f t="shared" ca="1" si="228"/>
        <v>-20</v>
      </c>
      <c r="L376" s="80">
        <f t="shared" ca="1" si="235"/>
        <v>-396.16674864981132</v>
      </c>
      <c r="M376" s="80">
        <f t="shared" ca="1" si="259"/>
        <v>-3565.5007378483015</v>
      </c>
      <c r="N376" s="80">
        <f t="shared" ca="1" si="236"/>
        <v>0</v>
      </c>
      <c r="O376" s="81">
        <f t="shared" ca="1" si="229"/>
        <v>-2943.1740356977334</v>
      </c>
      <c r="P376" s="79">
        <f t="shared" ca="1" si="230"/>
        <v>472771.45608011872</v>
      </c>
      <c r="Q376" s="35"/>
      <c r="R376">
        <f t="shared" ca="1" si="237"/>
        <v>493</v>
      </c>
      <c r="S376" s="78">
        <f t="shared" ca="1" si="246"/>
        <v>95.999999999998238</v>
      </c>
      <c r="T376" s="55">
        <f t="shared" ca="1" si="238"/>
        <v>3.710811547546744E-2</v>
      </c>
      <c r="U376" s="78">
        <f t="shared" ca="1" si="239"/>
        <v>9.458873624253317E-3</v>
      </c>
      <c r="V376" s="79">
        <f t="shared" ca="1" si="247"/>
        <v>517.59307951080552</v>
      </c>
      <c r="W376" s="79">
        <f t="shared" ca="1" si="231"/>
        <v>4.6774979503906113</v>
      </c>
      <c r="X376" s="80">
        <f t="shared" ca="1" si="248"/>
        <v>-0.18917747248506633</v>
      </c>
      <c r="Y376" s="80">
        <f t="shared" ca="1" si="249"/>
        <v>-0.21566378312950232</v>
      </c>
      <c r="Z376" s="80">
        <f t="shared" ca="1" si="240"/>
        <v>-3.8819480963310413</v>
      </c>
      <c r="AA376" s="80">
        <f t="shared" ca="1" si="250"/>
        <v>0</v>
      </c>
      <c r="AB376" s="81">
        <f t="shared" ca="1" si="232"/>
        <v>-27.839111257848483</v>
      </c>
      <c r="AC376" s="79">
        <f t="shared" ca="1" si="233"/>
        <v>490.1446768514021</v>
      </c>
      <c r="AD376" s="35"/>
      <c r="AE376" s="55">
        <f t="shared" ca="1" si="251"/>
        <v>3.710811547546744E-2</v>
      </c>
      <c r="AF376" s="78">
        <f t="shared" ca="1" si="252"/>
        <v>9.458873624253317E-3</v>
      </c>
      <c r="AG376" s="62"/>
      <c r="AH376" s="35"/>
      <c r="AR376" s="69">
        <f t="shared" si="241"/>
        <v>32</v>
      </c>
      <c r="AS376" s="70">
        <f t="shared" si="253"/>
        <v>373</v>
      </c>
      <c r="AT376" s="71">
        <f t="shared" ca="1" si="260"/>
        <v>4.0677184037853649E-2</v>
      </c>
      <c r="AU376" s="72">
        <f t="shared" ca="1" si="242"/>
        <v>9.0370179501075842E-3</v>
      </c>
      <c r="AV376" s="73">
        <f t="shared" ca="1" si="243"/>
        <v>1.0090370179501076</v>
      </c>
      <c r="AW376" s="74">
        <f ca="1">PRODUCT(AV$4:AV376)</f>
        <v>23.917930160967614</v>
      </c>
      <c r="BO376" s="70">
        <f t="shared" si="254"/>
        <v>373</v>
      </c>
      <c r="BP376" s="171">
        <f t="shared" ca="1" si="257"/>
        <v>0.114</v>
      </c>
      <c r="BQ376" s="172">
        <f t="shared" ca="1" si="244"/>
        <v>9.0370179501075842E-3</v>
      </c>
      <c r="BR376" s="172">
        <f t="shared" ca="1" si="256"/>
        <v>4.1809637927278973E-2</v>
      </c>
    </row>
    <row r="377" spans="5:70">
      <c r="E377">
        <f t="shared" si="258"/>
        <v>374</v>
      </c>
      <c r="F377" s="64">
        <f t="shared" si="245"/>
        <v>86.083333333332334</v>
      </c>
      <c r="G377" s="55">
        <f t="shared" si="226"/>
        <v>0</v>
      </c>
      <c r="H377" s="78">
        <f t="shared" si="255"/>
        <v>1</v>
      </c>
      <c r="I377" s="79">
        <f t="shared" ca="1" si="234"/>
        <v>472771.45608011872</v>
      </c>
      <c r="J377" s="79">
        <f t="shared" ca="1" si="227"/>
        <v>4272.444134894532</v>
      </c>
      <c r="K377" s="80">
        <f t="shared" ca="1" si="228"/>
        <v>-20</v>
      </c>
      <c r="L377" s="80">
        <f t="shared" ca="1" si="235"/>
        <v>-393.97621340009897</v>
      </c>
      <c r="M377" s="80">
        <f t="shared" ca="1" si="259"/>
        <v>0</v>
      </c>
      <c r="N377" s="80">
        <f t="shared" ca="1" si="236"/>
        <v>0</v>
      </c>
      <c r="O377" s="81">
        <f t="shared" ca="1" si="229"/>
        <v>-2943.1740356977334</v>
      </c>
      <c r="P377" s="79">
        <f t="shared" ca="1" si="230"/>
        <v>473686.74996591546</v>
      </c>
      <c r="Q377" s="35"/>
      <c r="R377">
        <f t="shared" ca="1" si="237"/>
        <v>494</v>
      </c>
      <c r="S377" s="78">
        <f t="shared" ca="1" si="246"/>
        <v>96.083333333331566</v>
      </c>
      <c r="T377" s="55">
        <f t="shared" ca="1" si="238"/>
        <v>3.710811547546744E-2</v>
      </c>
      <c r="U377" s="78">
        <f t="shared" ca="1" si="239"/>
        <v>9.1078726495366722E-3</v>
      </c>
      <c r="V377" s="79">
        <f t="shared" ca="1" si="247"/>
        <v>471.9563315831146</v>
      </c>
      <c r="W377" s="79">
        <f t="shared" ca="1" si="231"/>
        <v>4.2650778401835341</v>
      </c>
      <c r="X377" s="80">
        <f t="shared" ca="1" si="248"/>
        <v>-0.18215745299073344</v>
      </c>
      <c r="Y377" s="80">
        <f t="shared" ca="1" si="249"/>
        <v>-0.19664847149296444</v>
      </c>
      <c r="Z377" s="80">
        <f t="shared" ca="1" si="240"/>
        <v>0</v>
      </c>
      <c r="AA377" s="80">
        <f t="shared" ca="1" si="250"/>
        <v>0</v>
      </c>
      <c r="AB377" s="81">
        <f t="shared" ca="1" si="232"/>
        <v>-26.806054302557854</v>
      </c>
      <c r="AC377" s="79">
        <f t="shared" ca="1" si="233"/>
        <v>449.0365491962566</v>
      </c>
      <c r="AD377" s="35"/>
      <c r="AE377" s="55">
        <f t="shared" ca="1" si="251"/>
        <v>3.710811547546744E-2</v>
      </c>
      <c r="AF377" s="78">
        <f t="shared" ca="1" si="252"/>
        <v>9.1078726495366722E-3</v>
      </c>
      <c r="AG377" s="62"/>
      <c r="AH377" s="35"/>
      <c r="AR377" s="69">
        <f t="shared" si="241"/>
        <v>32</v>
      </c>
      <c r="AS377" s="70">
        <f t="shared" si="253"/>
        <v>374</v>
      </c>
      <c r="AT377" s="71">
        <f t="shared" ca="1" si="260"/>
        <v>4.0309583595543735E-2</v>
      </c>
      <c r="AU377" s="72">
        <f t="shared" ca="1" si="242"/>
        <v>9.0370179501075842E-3</v>
      </c>
      <c r="AV377" s="73">
        <f t="shared" ca="1" si="243"/>
        <v>1.0090370179501076</v>
      </c>
      <c r="AW377" s="74">
        <f ca="1">PRODUCT(AV$4:AV377)</f>
        <v>24.134076925161697</v>
      </c>
      <c r="BO377" s="70">
        <f t="shared" si="254"/>
        <v>374</v>
      </c>
      <c r="BP377" s="171">
        <f t="shared" ca="1" si="257"/>
        <v>0.114</v>
      </c>
      <c r="BQ377" s="172">
        <f t="shared" ca="1" si="244"/>
        <v>9.0370179501075842E-3</v>
      </c>
      <c r="BR377" s="172">
        <f t="shared" ca="1" si="256"/>
        <v>4.1435187395024067E-2</v>
      </c>
    </row>
    <row r="378" spans="5:70">
      <c r="E378">
        <f t="shared" si="258"/>
        <v>375</v>
      </c>
      <c r="F378" s="64">
        <f t="shared" si="245"/>
        <v>86.166666666665662</v>
      </c>
      <c r="G378" s="55">
        <f t="shared" si="226"/>
        <v>0</v>
      </c>
      <c r="H378" s="78">
        <f t="shared" si="255"/>
        <v>1</v>
      </c>
      <c r="I378" s="79">
        <f t="shared" ca="1" si="234"/>
        <v>473686.74996591546</v>
      </c>
      <c r="J378" s="79">
        <f t="shared" ca="1" si="227"/>
        <v>4280.7156621701015</v>
      </c>
      <c r="K378" s="80">
        <f t="shared" ca="1" si="228"/>
        <v>-20</v>
      </c>
      <c r="L378" s="80">
        <f t="shared" ca="1" si="235"/>
        <v>-394.73895830492955</v>
      </c>
      <c r="M378" s="80">
        <f t="shared" ca="1" si="259"/>
        <v>0</v>
      </c>
      <c r="N378" s="80">
        <f t="shared" ca="1" si="236"/>
        <v>0</v>
      </c>
      <c r="O378" s="81">
        <f t="shared" ca="1" si="229"/>
        <v>-2943.1740356977334</v>
      </c>
      <c r="P378" s="79">
        <f t="shared" ca="1" si="230"/>
        <v>474609.55263408291</v>
      </c>
      <c r="Q378" s="35"/>
      <c r="R378">
        <f t="shared" ca="1" si="237"/>
        <v>495</v>
      </c>
      <c r="S378" s="78">
        <f t="shared" ca="1" si="246"/>
        <v>96.166666666664895</v>
      </c>
      <c r="T378" s="55">
        <f t="shared" ca="1" si="238"/>
        <v>3.710811547546744E-2</v>
      </c>
      <c r="U378" s="78">
        <f t="shared" ca="1" si="239"/>
        <v>8.7698966595218131E-3</v>
      </c>
      <c r="V378" s="79">
        <f t="shared" ca="1" si="247"/>
        <v>432.37364907597652</v>
      </c>
      <c r="W378" s="79">
        <f t="shared" ca="1" si="231"/>
        <v>3.9073684278531173</v>
      </c>
      <c r="X378" s="80">
        <f t="shared" ca="1" si="248"/>
        <v>-0.17539793319043626</v>
      </c>
      <c r="Y378" s="80">
        <f t="shared" ca="1" si="249"/>
        <v>-0.18015568711499022</v>
      </c>
      <c r="Z378" s="80">
        <f t="shared" ca="1" si="240"/>
        <v>0</v>
      </c>
      <c r="AA378" s="80">
        <f t="shared" ca="1" si="250"/>
        <v>0</v>
      </c>
      <c r="AB378" s="81">
        <f t="shared" ca="1" si="232"/>
        <v>-25.811332144056887</v>
      </c>
      <c r="AC378" s="79">
        <f t="shared" ca="1" si="233"/>
        <v>410.11413173946727</v>
      </c>
      <c r="AD378" s="35"/>
      <c r="AE378" s="55">
        <f t="shared" ca="1" si="251"/>
        <v>3.710811547546744E-2</v>
      </c>
      <c r="AF378" s="78">
        <f t="shared" ca="1" si="252"/>
        <v>8.7698966595218131E-3</v>
      </c>
      <c r="AG378" s="62">
        <f ca="1">AF378*10000</f>
        <v>87.698966595218138</v>
      </c>
      <c r="AH378" s="35"/>
      <c r="AR378" s="69">
        <f t="shared" si="241"/>
        <v>32</v>
      </c>
      <c r="AS378" s="70">
        <f t="shared" si="253"/>
        <v>375</v>
      </c>
      <c r="AT378" s="71">
        <f t="shared" ca="1" si="260"/>
        <v>3.9945305165029442E-2</v>
      </c>
      <c r="AU378" s="72">
        <f t="shared" ca="1" si="242"/>
        <v>9.0370179501075842E-3</v>
      </c>
      <c r="AV378" s="73">
        <f t="shared" ca="1" si="243"/>
        <v>1.0090370179501076</v>
      </c>
      <c r="AW378" s="74">
        <f ca="1">PRODUCT(AV$4:AV378)</f>
        <v>24.35217701154366</v>
      </c>
      <c r="BO378" s="70">
        <f t="shared" si="254"/>
        <v>375</v>
      </c>
      <c r="BP378" s="171">
        <f t="shared" ca="1" si="257"/>
        <v>0.114</v>
      </c>
      <c r="BQ378" s="172">
        <f t="shared" ca="1" si="244"/>
        <v>9.0370179501075842E-3</v>
      </c>
      <c r="BR378" s="172">
        <f t="shared" ca="1" si="256"/>
        <v>4.1064090472320861E-2</v>
      </c>
    </row>
    <row r="379" spans="5:70">
      <c r="E379">
        <f t="shared" si="258"/>
        <v>376</v>
      </c>
      <c r="F379" s="64">
        <f t="shared" si="245"/>
        <v>86.249999999998991</v>
      </c>
      <c r="G379" s="55">
        <f t="shared" si="226"/>
        <v>0</v>
      </c>
      <c r="H379" s="78">
        <f t="shared" si="255"/>
        <v>1</v>
      </c>
      <c r="I379" s="79">
        <f t="shared" ca="1" si="234"/>
        <v>474609.55263408291</v>
      </c>
      <c r="J379" s="79">
        <f t="shared" ca="1" si="227"/>
        <v>4289.0550464467378</v>
      </c>
      <c r="K379" s="80">
        <f t="shared" ca="1" si="228"/>
        <v>-20</v>
      </c>
      <c r="L379" s="80">
        <f t="shared" ca="1" si="235"/>
        <v>-395.50796052840246</v>
      </c>
      <c r="M379" s="80">
        <f t="shared" ca="1" si="259"/>
        <v>0</v>
      </c>
      <c r="N379" s="80">
        <f t="shared" ca="1" si="236"/>
        <v>0</v>
      </c>
      <c r="O379" s="81">
        <f t="shared" ca="1" si="229"/>
        <v>-2943.1740356977334</v>
      </c>
      <c r="P379" s="79">
        <f t="shared" ca="1" si="230"/>
        <v>475539.92568430351</v>
      </c>
      <c r="Q379" s="35"/>
      <c r="R379">
        <f t="shared" ca="1" si="237"/>
        <v>496</v>
      </c>
      <c r="S379" s="78">
        <f t="shared" ca="1" si="246"/>
        <v>96.249999999998224</v>
      </c>
      <c r="T379" s="55">
        <f t="shared" ca="1" si="238"/>
        <v>3.710811547546744E-2</v>
      </c>
      <c r="U379" s="78">
        <f t="shared" ca="1" si="239"/>
        <v>8.4444623215723623E-3</v>
      </c>
      <c r="V379" s="79">
        <f t="shared" ca="1" si="247"/>
        <v>394.89556918075806</v>
      </c>
      <c r="W379" s="79">
        <f t="shared" ca="1" si="231"/>
        <v>3.5686783471044619</v>
      </c>
      <c r="X379" s="80">
        <f t="shared" ca="1" si="248"/>
        <v>-0.16888924643144726</v>
      </c>
      <c r="Y379" s="80">
        <f t="shared" ca="1" si="249"/>
        <v>-0.16453982049198254</v>
      </c>
      <c r="Z379" s="80">
        <f t="shared" ca="1" si="240"/>
        <v>0</v>
      </c>
      <c r="AA379" s="80">
        <f t="shared" ca="1" si="250"/>
        <v>0</v>
      </c>
      <c r="AB379" s="81">
        <f t="shared" ca="1" si="232"/>
        <v>-24.853522250279582</v>
      </c>
      <c r="AC379" s="79">
        <f t="shared" ca="1" si="233"/>
        <v>373.27729621065953</v>
      </c>
      <c r="AE379" s="55">
        <f t="shared" ca="1" si="251"/>
        <v>3.710811547546744E-2</v>
      </c>
      <c r="AF379" s="78">
        <f t="shared" ca="1" si="252"/>
        <v>8.4444623215723623E-3</v>
      </c>
      <c r="AG379" s="62">
        <f ca="1">AF379*10000</f>
        <v>84.444623215723624</v>
      </c>
      <c r="AH379" s="35"/>
      <c r="AR379" s="69">
        <f t="shared" si="241"/>
        <v>32</v>
      </c>
      <c r="AS379" s="70">
        <f t="shared" si="253"/>
        <v>376</v>
      </c>
      <c r="AT379" s="71">
        <f t="shared" ca="1" si="260"/>
        <v>3.9584318725230543E-2</v>
      </c>
      <c r="AU379" s="72">
        <f t="shared" ca="1" si="242"/>
        <v>9.0370179501075842E-3</v>
      </c>
      <c r="AV379" s="73">
        <f t="shared" ca="1" si="243"/>
        <v>1.0090370179501076</v>
      </c>
      <c r="AW379" s="74">
        <f ca="1">PRODUCT(AV$4:AV379)</f>
        <v>24.572248072321177</v>
      </c>
      <c r="BO379" s="70">
        <f t="shared" si="254"/>
        <v>376</v>
      </c>
      <c r="BP379" s="171">
        <f t="shared" ca="1" si="257"/>
        <v>0.114</v>
      </c>
      <c r="BQ379" s="172">
        <f t="shared" ca="1" si="244"/>
        <v>9.0370179501075842E-3</v>
      </c>
      <c r="BR379" s="172">
        <f t="shared" ca="1" si="256"/>
        <v>4.069631712396829E-2</v>
      </c>
    </row>
    <row r="380" spans="5:70">
      <c r="E380">
        <f t="shared" si="258"/>
        <v>377</v>
      </c>
      <c r="F380" s="64">
        <f t="shared" si="245"/>
        <v>86.33333333333232</v>
      </c>
      <c r="G380" s="55">
        <f t="shared" si="226"/>
        <v>0</v>
      </c>
      <c r="H380" s="78">
        <f t="shared" si="255"/>
        <v>1</v>
      </c>
      <c r="I380" s="79">
        <f t="shared" ca="1" si="234"/>
        <v>475539.92568430351</v>
      </c>
      <c r="J380" s="79">
        <f t="shared" ca="1" si="227"/>
        <v>4297.4628444018772</v>
      </c>
      <c r="K380" s="80">
        <f t="shared" ca="1" si="228"/>
        <v>-20</v>
      </c>
      <c r="L380" s="80">
        <f t="shared" ca="1" si="235"/>
        <v>-396.2832714035863</v>
      </c>
      <c r="M380" s="80">
        <f t="shared" ca="1" si="259"/>
        <v>0</v>
      </c>
      <c r="N380" s="80">
        <f t="shared" ca="1" si="236"/>
        <v>0</v>
      </c>
      <c r="O380" s="81">
        <f t="shared" ca="1" si="229"/>
        <v>-2943.1740356977334</v>
      </c>
      <c r="P380" s="79">
        <f t="shared" ca="1" si="230"/>
        <v>476477.93122160411</v>
      </c>
      <c r="Q380" s="35"/>
      <c r="R380">
        <f t="shared" ca="1" si="237"/>
        <v>497</v>
      </c>
      <c r="S380" s="78">
        <f t="shared" ca="1" si="246"/>
        <v>96.333333333331552</v>
      </c>
      <c r="T380" s="55">
        <f t="shared" ca="1" si="238"/>
        <v>3.710811547546744E-2</v>
      </c>
      <c r="U380" s="78">
        <f t="shared" ca="1" si="239"/>
        <v>8.1311042386152214E-3</v>
      </c>
      <c r="V380" s="79">
        <f t="shared" ca="1" si="247"/>
        <v>359.4256791985041</v>
      </c>
      <c r="W380" s="79">
        <f t="shared" ca="1" si="231"/>
        <v>3.2481363146464917</v>
      </c>
      <c r="X380" s="80">
        <f t="shared" ca="1" si="248"/>
        <v>-0.16262208477230444</v>
      </c>
      <c r="Y380" s="80">
        <f t="shared" ca="1" si="249"/>
        <v>-0.14976069966604338</v>
      </c>
      <c r="Z380" s="80">
        <f t="shared" ca="1" si="240"/>
        <v>0</v>
      </c>
      <c r="AA380" s="80">
        <f t="shared" ca="1" si="250"/>
        <v>0</v>
      </c>
      <c r="AB380" s="81">
        <f t="shared" ca="1" si="232"/>
        <v>-23.931254876644108</v>
      </c>
      <c r="AC380" s="79">
        <f t="shared" ca="1" si="233"/>
        <v>338.43017785206814</v>
      </c>
      <c r="AD380" s="35"/>
      <c r="AE380" s="55">
        <f t="shared" ca="1" si="251"/>
        <v>3.710811547546744E-2</v>
      </c>
      <c r="AF380" s="78">
        <f t="shared" ca="1" si="252"/>
        <v>8.1311042386152214E-3</v>
      </c>
      <c r="AG380" s="62">
        <f ca="1">AF380*10000</f>
        <v>81.311042386152209</v>
      </c>
      <c r="AH380" s="35"/>
      <c r="AR380" s="69">
        <f t="shared" si="241"/>
        <v>32</v>
      </c>
      <c r="AS380" s="70">
        <f t="shared" si="253"/>
        <v>377</v>
      </c>
      <c r="AT380" s="71">
        <f t="shared" ca="1" si="260"/>
        <v>3.9226594526367856E-2</v>
      </c>
      <c r="AU380" s="72">
        <f t="shared" ca="1" si="242"/>
        <v>9.0370179501075842E-3</v>
      </c>
      <c r="AV380" s="73">
        <f t="shared" ca="1" si="243"/>
        <v>1.0090370179501076</v>
      </c>
      <c r="AW380" s="74">
        <f ca="1">PRODUCT(AV$4:AV380)</f>
        <v>24.79430791922524</v>
      </c>
      <c r="BO380" s="70">
        <f t="shared" si="254"/>
        <v>377</v>
      </c>
      <c r="BP380" s="171">
        <f t="shared" ca="1" si="257"/>
        <v>0.114</v>
      </c>
      <c r="BQ380" s="172">
        <f t="shared" ca="1" si="244"/>
        <v>9.0370179501075842E-3</v>
      </c>
      <c r="BR380" s="172">
        <f t="shared" ca="1" si="256"/>
        <v>4.0331837583762999E-2</v>
      </c>
    </row>
    <row r="381" spans="5:70">
      <c r="E381">
        <f t="shared" si="258"/>
        <v>378</v>
      </c>
      <c r="F381" s="64">
        <f t="shared" si="245"/>
        <v>86.416666666665648</v>
      </c>
      <c r="G381" s="55">
        <f t="shared" si="226"/>
        <v>0</v>
      </c>
      <c r="H381" s="78">
        <f t="shared" si="255"/>
        <v>1</v>
      </c>
      <c r="I381" s="79">
        <f t="shared" ca="1" si="234"/>
        <v>476477.93122160411</v>
      </c>
      <c r="J381" s="79">
        <f t="shared" ca="1" si="227"/>
        <v>4305.9396172797633</v>
      </c>
      <c r="K381" s="80">
        <f t="shared" ca="1" si="228"/>
        <v>-20</v>
      </c>
      <c r="L381" s="80">
        <f t="shared" ca="1" si="235"/>
        <v>-397.06494268467014</v>
      </c>
      <c r="M381" s="80">
        <f t="shared" ca="1" si="259"/>
        <v>0</v>
      </c>
      <c r="N381" s="80">
        <f t="shared" ca="1" si="236"/>
        <v>0</v>
      </c>
      <c r="O381" s="81">
        <f t="shared" ca="1" si="229"/>
        <v>-2943.1740356977334</v>
      </c>
      <c r="P381" s="79">
        <f t="shared" ca="1" si="230"/>
        <v>477423.63186050148</v>
      </c>
      <c r="Q381" s="35"/>
      <c r="R381">
        <f t="shared" ca="1" si="237"/>
        <v>498</v>
      </c>
      <c r="S381" s="78">
        <f t="shared" ca="1" si="246"/>
        <v>96.416666666664881</v>
      </c>
      <c r="T381" s="55">
        <f t="shared" ca="1" si="238"/>
        <v>3.710811547546744E-2</v>
      </c>
      <c r="U381" s="78">
        <f t="shared" ca="1" si="239"/>
        <v>7.8293742835856255E-3</v>
      </c>
      <c r="V381" s="79">
        <f t="shared" ca="1" si="247"/>
        <v>325.87167173195058</v>
      </c>
      <c r="W381" s="79">
        <f t="shared" ca="1" si="231"/>
        <v>2.9449081468732037</v>
      </c>
      <c r="X381" s="80">
        <f t="shared" ca="1" si="248"/>
        <v>-0.15658748567171252</v>
      </c>
      <c r="Y381" s="80">
        <f t="shared" ca="1" si="249"/>
        <v>-0.13577986322164609</v>
      </c>
      <c r="Z381" s="80">
        <f t="shared" ca="1" si="240"/>
        <v>0</v>
      </c>
      <c r="AA381" s="80">
        <f t="shared" ca="1" si="250"/>
        <v>0</v>
      </c>
      <c r="AB381" s="81">
        <f t="shared" ca="1" si="232"/>
        <v>-23.043211107208759</v>
      </c>
      <c r="AC381" s="79">
        <f t="shared" ca="1" si="233"/>
        <v>305.48100142272165</v>
      </c>
      <c r="AD381" s="35"/>
      <c r="AE381" s="55">
        <f t="shared" ca="1" si="251"/>
        <v>3.710811547546744E-2</v>
      </c>
      <c r="AF381" s="78">
        <f t="shared" ca="1" si="252"/>
        <v>7.8293742835856255E-3</v>
      </c>
      <c r="AG381" s="62">
        <f ca="1">AF381*10000</f>
        <v>78.29374283585625</v>
      </c>
      <c r="AH381" s="35"/>
      <c r="AR381" s="69">
        <f t="shared" si="241"/>
        <v>32</v>
      </c>
      <c r="AS381" s="70">
        <f t="shared" si="253"/>
        <v>378</v>
      </c>
      <c r="AT381" s="71">
        <f t="shared" ca="1" si="260"/>
        <v>3.8872103087511475E-2</v>
      </c>
      <c r="AU381" s="72">
        <f t="shared" ca="1" si="242"/>
        <v>9.0370179501075842E-3</v>
      </c>
      <c r="AV381" s="73">
        <f t="shared" ca="1" si="243"/>
        <v>1.0090370179501076</v>
      </c>
      <c r="AW381" s="74">
        <f ca="1">PRODUCT(AV$4:AV381)</f>
        <v>25.018374524951774</v>
      </c>
      <c r="BO381" s="70">
        <f t="shared" si="254"/>
        <v>378</v>
      </c>
      <c r="BP381" s="171">
        <f t="shared" ca="1" si="257"/>
        <v>0.114</v>
      </c>
      <c r="BQ381" s="172">
        <f t="shared" ca="1" si="244"/>
        <v>9.0370179501075842E-3</v>
      </c>
      <c r="BR381" s="172">
        <f t="shared" ca="1" si="256"/>
        <v>3.9970622352090188E-2</v>
      </c>
    </row>
    <row r="382" spans="5:70">
      <c r="E382">
        <f t="shared" si="258"/>
        <v>379</v>
      </c>
      <c r="F382" s="64">
        <f t="shared" si="245"/>
        <v>86.499999999998977</v>
      </c>
      <c r="G382" s="55">
        <f t="shared" si="226"/>
        <v>0</v>
      </c>
      <c r="H382" s="78">
        <f t="shared" si="255"/>
        <v>1</v>
      </c>
      <c r="I382" s="79">
        <f t="shared" ca="1" si="234"/>
        <v>477423.63186050148</v>
      </c>
      <c r="J382" s="79">
        <f t="shared" ca="1" si="227"/>
        <v>4314.4859309289068</v>
      </c>
      <c r="K382" s="80">
        <f t="shared" ca="1" si="228"/>
        <v>-20</v>
      </c>
      <c r="L382" s="80">
        <f t="shared" ca="1" si="235"/>
        <v>-397.85302655041795</v>
      </c>
      <c r="M382" s="80">
        <f t="shared" ca="1" si="259"/>
        <v>0</v>
      </c>
      <c r="N382" s="80">
        <f t="shared" ca="1" si="236"/>
        <v>0</v>
      </c>
      <c r="O382" s="81">
        <f t="shared" ca="1" si="229"/>
        <v>-2943.1740356977334</v>
      </c>
      <c r="P382" s="79">
        <f t="shared" ca="1" si="230"/>
        <v>478377.09072918224</v>
      </c>
      <c r="Q382" s="35"/>
      <c r="R382">
        <f t="shared" ca="1" si="237"/>
        <v>499</v>
      </c>
      <c r="S382" s="78">
        <f t="shared" ca="1" si="246"/>
        <v>96.499999999998209</v>
      </c>
      <c r="T382" s="55">
        <f t="shared" ca="1" si="238"/>
        <v>3.710811547546744E-2</v>
      </c>
      <c r="U382" s="78">
        <f t="shared" ca="1" si="239"/>
        <v>7.5388409585696748E-3</v>
      </c>
      <c r="V382" s="79">
        <f t="shared" ca="1" si="247"/>
        <v>294.14517714636588</v>
      </c>
      <c r="W382" s="79">
        <f t="shared" ca="1" si="231"/>
        <v>2.6581952458092837</v>
      </c>
      <c r="X382" s="80">
        <f t="shared" ca="1" si="248"/>
        <v>-0.15077681917139349</v>
      </c>
      <c r="Y382" s="80">
        <f t="shared" ca="1" si="249"/>
        <v>-0.12256049047765245</v>
      </c>
      <c r="Z382" s="80">
        <f t="shared" ca="1" si="240"/>
        <v>0</v>
      </c>
      <c r="AA382" s="80">
        <f t="shared" ca="1" si="250"/>
        <v>0</v>
      </c>
      <c r="AB382" s="81">
        <f t="shared" ca="1" si="232"/>
        <v>-22.188120968516881</v>
      </c>
      <c r="AC382" s="79">
        <f t="shared" ca="1" si="233"/>
        <v>274.34191411400923</v>
      </c>
      <c r="AD382" s="35"/>
      <c r="AE382" s="55">
        <f t="shared" ca="1" si="251"/>
        <v>3.710811547546744E-2</v>
      </c>
      <c r="AF382" s="78">
        <f t="shared" ca="1" si="252"/>
        <v>7.5388409585696748E-3</v>
      </c>
      <c r="AG382" s="35"/>
      <c r="AH382" s="35"/>
      <c r="AR382" s="69">
        <f t="shared" si="241"/>
        <v>32</v>
      </c>
      <c r="AS382" s="70">
        <f t="shared" si="253"/>
        <v>379</v>
      </c>
      <c r="AT382" s="71">
        <f t="shared" ca="1" si="260"/>
        <v>3.8520815194151202E-2</v>
      </c>
      <c r="AU382" s="72">
        <f t="shared" ca="1" si="242"/>
        <v>9.0370179501075842E-3</v>
      </c>
      <c r="AV382" s="73">
        <f t="shared" ca="1" si="243"/>
        <v>1.0090370179501076</v>
      </c>
      <c r="AW382" s="74">
        <f ca="1">PRODUCT(AV$4:AV382)</f>
        <v>25.244466024616276</v>
      </c>
      <c r="BO382" s="70">
        <f t="shared" si="254"/>
        <v>379</v>
      </c>
      <c r="BP382" s="171">
        <f t="shared" ca="1" si="257"/>
        <v>0.114</v>
      </c>
      <c r="BQ382" s="172">
        <f t="shared" ca="1" si="244"/>
        <v>9.0370179501075842E-3</v>
      </c>
      <c r="BR382" s="172">
        <f t="shared" ca="1" si="256"/>
        <v>3.9612642193536017E-2</v>
      </c>
    </row>
    <row r="383" spans="5:70">
      <c r="E383">
        <f t="shared" si="258"/>
        <v>380</v>
      </c>
      <c r="F383" s="64">
        <f t="shared" si="245"/>
        <v>86.583333333332305</v>
      </c>
      <c r="G383" s="55">
        <f t="shared" si="226"/>
        <v>0</v>
      </c>
      <c r="H383" s="78">
        <f t="shared" si="255"/>
        <v>1</v>
      </c>
      <c r="I383" s="79">
        <f t="shared" ca="1" si="234"/>
        <v>478377.09072918224</v>
      </c>
      <c r="J383" s="79">
        <f t="shared" ca="1" si="227"/>
        <v>4323.1023558398647</v>
      </c>
      <c r="K383" s="80">
        <f t="shared" ca="1" si="228"/>
        <v>-20</v>
      </c>
      <c r="L383" s="80">
        <f t="shared" ca="1" si="235"/>
        <v>-398.6475756076519</v>
      </c>
      <c r="M383" s="80">
        <f t="shared" ca="1" si="259"/>
        <v>0</v>
      </c>
      <c r="N383" s="80">
        <f t="shared" ca="1" si="236"/>
        <v>0</v>
      </c>
      <c r="O383" s="81">
        <f t="shared" ca="1" si="229"/>
        <v>-2943.1740356977334</v>
      </c>
      <c r="P383" s="79">
        <f t="shared" ca="1" si="230"/>
        <v>479338.37147371675</v>
      </c>
      <c r="Q383" s="35"/>
      <c r="R383">
        <f t="shared" ca="1" si="237"/>
        <v>500</v>
      </c>
      <c r="S383" s="78">
        <f t="shared" ca="1" si="246"/>
        <v>96.583333333331538</v>
      </c>
      <c r="T383" s="55">
        <f t="shared" ca="1" si="238"/>
        <v>4.0667232332721959E-2</v>
      </c>
      <c r="U383" s="78">
        <f t="shared" ca="1" si="239"/>
        <v>7.2322571617880818E-3</v>
      </c>
      <c r="V383" s="79">
        <f t="shared" ca="1" si="247"/>
        <v>263.18518775413116</v>
      </c>
      <c r="W383" s="79">
        <f t="shared" ca="1" si="231"/>
        <v>2.3784092659365181</v>
      </c>
      <c r="X383" s="80">
        <f t="shared" ca="1" si="248"/>
        <v>-0.14464514323576164</v>
      </c>
      <c r="Y383" s="80">
        <f t="shared" ca="1" si="249"/>
        <v>-0.10966049489755465</v>
      </c>
      <c r="Z383" s="80">
        <f t="shared" ca="1" si="240"/>
        <v>0</v>
      </c>
      <c r="AA383" s="80">
        <f t="shared" ca="1" si="250"/>
        <v>0</v>
      </c>
      <c r="AB383" s="81">
        <f t="shared" ca="1" si="232"/>
        <v>-21.285791498063663</v>
      </c>
      <c r="AC383" s="79">
        <f t="shared" ca="1" si="233"/>
        <v>244.02349988387064</v>
      </c>
      <c r="AD383" s="35"/>
      <c r="AE383" s="55">
        <f t="shared" ca="1" si="251"/>
        <v>4.0667232332721959E-2</v>
      </c>
      <c r="AF383" s="78">
        <f t="shared" ca="1" si="252"/>
        <v>7.2322571617880818E-3</v>
      </c>
      <c r="AG383" s="35"/>
      <c r="AH383" s="35"/>
      <c r="AR383" s="69">
        <f t="shared" si="241"/>
        <v>32</v>
      </c>
      <c r="AS383" s="70">
        <f t="shared" si="253"/>
        <v>380</v>
      </c>
      <c r="AT383" s="71">
        <f t="shared" ca="1" si="260"/>
        <v>3.8172701895788884E-2</v>
      </c>
      <c r="AU383" s="72">
        <f t="shared" ca="1" si="242"/>
        <v>9.0370179501075842E-3</v>
      </c>
      <c r="AV383" s="73">
        <f t="shared" ca="1" si="243"/>
        <v>1.0090370179501076</v>
      </c>
      <c r="AW383" s="74">
        <f ca="1">PRODUCT(AV$4:AV383)</f>
        <v>25.472600717221614</v>
      </c>
      <c r="BO383" s="70">
        <f t="shared" si="254"/>
        <v>380</v>
      </c>
      <c r="BP383" s="171">
        <f t="shared" ca="1" si="257"/>
        <v>0.114</v>
      </c>
      <c r="BQ383" s="172">
        <f t="shared" ca="1" si="244"/>
        <v>9.0370179501075842E-3</v>
      </c>
      <c r="BR383" s="172">
        <f t="shared" ca="1" si="256"/>
        <v>3.9257868134521388E-2</v>
      </c>
    </row>
    <row r="384" spans="5:70">
      <c r="E384">
        <f t="shared" si="258"/>
        <v>381</v>
      </c>
      <c r="F384" s="64">
        <f t="shared" si="245"/>
        <v>86.666666666665634</v>
      </c>
      <c r="G384" s="55">
        <f t="shared" si="226"/>
        <v>0</v>
      </c>
      <c r="H384" s="78">
        <f t="shared" si="255"/>
        <v>1</v>
      </c>
      <c r="I384" s="79">
        <f t="shared" ca="1" si="234"/>
        <v>479338.37147371675</v>
      </c>
      <c r="J384" s="79">
        <f t="shared" ca="1" si="227"/>
        <v>4331.7894671833155</v>
      </c>
      <c r="K384" s="80">
        <f t="shared" ca="1" si="228"/>
        <v>-20</v>
      </c>
      <c r="L384" s="80">
        <f t="shared" ca="1" si="235"/>
        <v>-399.44864289476396</v>
      </c>
      <c r="M384" s="80">
        <f t="shared" ca="1" si="259"/>
        <v>0</v>
      </c>
      <c r="N384" s="80">
        <f t="shared" ca="1" si="236"/>
        <v>0</v>
      </c>
      <c r="O384" s="81">
        <f t="shared" ca="1" si="229"/>
        <v>-2943.1740356977334</v>
      </c>
      <c r="P384" s="79">
        <f t="shared" ca="1" si="230"/>
        <v>480307.53826230759</v>
      </c>
      <c r="Q384" s="35"/>
      <c r="R384">
        <f t="shared" ca="1" si="237"/>
        <v>501</v>
      </c>
      <c r="S384" s="78">
        <f t="shared" ca="1" si="246"/>
        <v>96.666666666664867</v>
      </c>
      <c r="T384" s="55">
        <f t="shared" ca="1" si="238"/>
        <v>4.0667232332721959E-2</v>
      </c>
      <c r="U384" s="78">
        <f t="shared" ca="1" si="239"/>
        <v>6.9381412794996536E-3</v>
      </c>
      <c r="V384" s="79">
        <f t="shared" ca="1" si="247"/>
        <v>234.09973951944932</v>
      </c>
      <c r="W384" s="79">
        <f t="shared" ca="1" si="231"/>
        <v>2.1155635481527733</v>
      </c>
      <c r="X384" s="80">
        <f t="shared" ca="1" si="248"/>
        <v>-0.13876282558999306</v>
      </c>
      <c r="Y384" s="80">
        <f t="shared" ca="1" si="249"/>
        <v>-9.7541558133103889E-2</v>
      </c>
      <c r="Z384" s="80">
        <f t="shared" ca="1" si="240"/>
        <v>0</v>
      </c>
      <c r="AA384" s="80">
        <f t="shared" ca="1" si="250"/>
        <v>0</v>
      </c>
      <c r="AB384" s="81">
        <f t="shared" ca="1" si="232"/>
        <v>-20.420157269826031</v>
      </c>
      <c r="AC384" s="79">
        <f t="shared" ca="1" si="233"/>
        <v>215.55884141405295</v>
      </c>
      <c r="AD384" s="35"/>
      <c r="AE384" s="55">
        <f t="shared" ca="1" si="251"/>
        <v>4.0667232332721959E-2</v>
      </c>
      <c r="AF384" s="78">
        <f t="shared" ca="1" si="252"/>
        <v>6.9381412794996536E-3</v>
      </c>
      <c r="AG384" s="35"/>
      <c r="AH384" s="35"/>
      <c r="AR384" s="69">
        <f t="shared" si="241"/>
        <v>32</v>
      </c>
      <c r="AS384" s="70">
        <f t="shared" si="253"/>
        <v>381</v>
      </c>
      <c r="AT384" s="71">
        <f t="shared" ca="1" si="260"/>
        <v>3.7827734503552535E-2</v>
      </c>
      <c r="AU384" s="72">
        <f t="shared" ca="1" si="242"/>
        <v>9.0370179501075842E-3</v>
      </c>
      <c r="AV384" s="73">
        <f t="shared" ca="1" si="243"/>
        <v>1.0090370179501076</v>
      </c>
      <c r="AW384" s="74">
        <f ca="1">PRODUCT(AV$4:AV384)</f>
        <v>25.70279706713907</v>
      </c>
      <c r="BO384" s="70">
        <f t="shared" si="254"/>
        <v>381</v>
      </c>
      <c r="BP384" s="171">
        <f t="shared" ca="1" si="257"/>
        <v>0.114</v>
      </c>
      <c r="BQ384" s="172">
        <f t="shared" ca="1" si="244"/>
        <v>9.0370179501075842E-3</v>
      </c>
      <c r="BR384" s="172">
        <f t="shared" ca="1" si="256"/>
        <v>3.8906271460956959E-2</v>
      </c>
    </row>
    <row r="385" spans="5:70">
      <c r="E385">
        <f t="shared" si="258"/>
        <v>382</v>
      </c>
      <c r="F385" s="64">
        <f t="shared" si="245"/>
        <v>86.749999999998963</v>
      </c>
      <c r="G385" s="55">
        <f t="shared" si="226"/>
        <v>0</v>
      </c>
      <c r="H385" s="78">
        <f t="shared" si="255"/>
        <v>1</v>
      </c>
      <c r="I385" s="79">
        <f t="shared" ca="1" si="234"/>
        <v>480307.53826230759</v>
      </c>
      <c r="J385" s="79">
        <f t="shared" ca="1" si="227"/>
        <v>4340.5478448484591</v>
      </c>
      <c r="K385" s="80">
        <f t="shared" ca="1" si="228"/>
        <v>-20</v>
      </c>
      <c r="L385" s="80">
        <f t="shared" ca="1" si="235"/>
        <v>-400.25628188525633</v>
      </c>
      <c r="M385" s="80">
        <f t="shared" ca="1" si="259"/>
        <v>0</v>
      </c>
      <c r="N385" s="80">
        <f t="shared" ca="1" si="236"/>
        <v>0</v>
      </c>
      <c r="O385" s="81">
        <f t="shared" ca="1" si="229"/>
        <v>-2943.1740356977334</v>
      </c>
      <c r="P385" s="79">
        <f t="shared" ca="1" si="230"/>
        <v>481284.65578957309</v>
      </c>
      <c r="Q385" s="35"/>
      <c r="R385">
        <f t="shared" ca="1" si="237"/>
        <v>502</v>
      </c>
      <c r="S385" s="78">
        <f t="shared" ca="1" si="246"/>
        <v>96.749999999998195</v>
      </c>
      <c r="T385" s="55">
        <f t="shared" ca="1" si="238"/>
        <v>4.0667232332721959E-2</v>
      </c>
      <c r="U385" s="78">
        <f t="shared" ca="1" si="239"/>
        <v>6.6559862761289921E-3</v>
      </c>
      <c r="V385" s="79">
        <f t="shared" ca="1" si="247"/>
        <v>206.79265992889529</v>
      </c>
      <c r="W385" s="79">
        <f t="shared" ca="1" si="231"/>
        <v>1.86878897972792</v>
      </c>
      <c r="X385" s="80">
        <f t="shared" ca="1" si="248"/>
        <v>-0.13311972552257983</v>
      </c>
      <c r="Y385" s="80">
        <f t="shared" ca="1" si="249"/>
        <v>-8.6163608303706382E-2</v>
      </c>
      <c r="Z385" s="80">
        <f t="shared" ca="1" si="240"/>
        <v>0</v>
      </c>
      <c r="AA385" s="80">
        <f t="shared" ca="1" si="250"/>
        <v>0</v>
      </c>
      <c r="AB385" s="81">
        <f t="shared" ca="1" si="232"/>
        <v>-19.589725989863293</v>
      </c>
      <c r="AC385" s="79">
        <f t="shared" ca="1" si="233"/>
        <v>188.85243958493362</v>
      </c>
      <c r="AD385" s="35"/>
      <c r="AE385" s="55">
        <f t="shared" ca="1" si="251"/>
        <v>4.0667232332721959E-2</v>
      </c>
      <c r="AF385" s="78">
        <f t="shared" ca="1" si="252"/>
        <v>6.6559862761289921E-3</v>
      </c>
      <c r="AG385" s="35"/>
      <c r="AH385" s="35"/>
      <c r="AR385" s="69">
        <f t="shared" si="241"/>
        <v>32</v>
      </c>
      <c r="AS385" s="70">
        <f t="shared" si="253"/>
        <v>382</v>
      </c>
      <c r="AT385" s="71">
        <f t="shared" ca="1" si="260"/>
        <v>3.7485884587832023E-2</v>
      </c>
      <c r="AU385" s="72">
        <f t="shared" ca="1" si="242"/>
        <v>9.0370179501075842E-3</v>
      </c>
      <c r="AV385" s="73">
        <f t="shared" ca="1" si="243"/>
        <v>1.0090370179501076</v>
      </c>
      <c r="AW385" s="74">
        <f ca="1">PRODUCT(AV$4:AV385)</f>
        <v>25.935073705602779</v>
      </c>
      <c r="BO385" s="70">
        <f t="shared" si="254"/>
        <v>382</v>
      </c>
      <c r="BP385" s="171">
        <f t="shared" ca="1" si="257"/>
        <v>0.114</v>
      </c>
      <c r="BQ385" s="172">
        <f t="shared" ca="1" si="244"/>
        <v>9.0370179501075842E-3</v>
      </c>
      <c r="BR385" s="172">
        <f t="shared" ca="1" si="256"/>
        <v>3.8557823715919114E-2</v>
      </c>
    </row>
    <row r="386" spans="5:70">
      <c r="E386">
        <f t="shared" si="258"/>
        <v>383</v>
      </c>
      <c r="F386" s="64">
        <f t="shared" si="245"/>
        <v>86.833333333332291</v>
      </c>
      <c r="G386" s="55">
        <f t="shared" si="226"/>
        <v>0</v>
      </c>
      <c r="H386" s="78">
        <f t="shared" si="255"/>
        <v>1</v>
      </c>
      <c r="I386" s="79">
        <f t="shared" ca="1" si="234"/>
        <v>481284.65578957309</v>
      </c>
      <c r="J386" s="79">
        <f t="shared" ca="1" si="227"/>
        <v>4349.3780734817219</v>
      </c>
      <c r="K386" s="80">
        <f t="shared" ca="1" si="228"/>
        <v>-20</v>
      </c>
      <c r="L386" s="80">
        <f t="shared" ca="1" si="235"/>
        <v>-401.07054649131095</v>
      </c>
      <c r="M386" s="80">
        <f t="shared" ca="1" si="259"/>
        <v>0</v>
      </c>
      <c r="N386" s="80">
        <f t="shared" ca="1" si="236"/>
        <v>0</v>
      </c>
      <c r="O386" s="81">
        <f t="shared" ca="1" si="229"/>
        <v>-2943.1740356977334</v>
      </c>
      <c r="P386" s="79">
        <f t="shared" ca="1" si="230"/>
        <v>482269.78928086581</v>
      </c>
      <c r="Q386" s="35"/>
      <c r="R386">
        <f t="shared" ca="1" si="237"/>
        <v>503</v>
      </c>
      <c r="S386" s="78">
        <f t="shared" ca="1" si="246"/>
        <v>96.833333333331524</v>
      </c>
      <c r="T386" s="55">
        <f t="shared" ca="1" si="238"/>
        <v>4.0667232332721959E-2</v>
      </c>
      <c r="U386" s="78">
        <f t="shared" ca="1" si="239"/>
        <v>6.3853057358342459E-3</v>
      </c>
      <c r="V386" s="79">
        <f t="shared" ca="1" si="247"/>
        <v>181.1723335477318</v>
      </c>
      <c r="W386" s="79">
        <f t="shared" ca="1" si="231"/>
        <v>1.6372576303337307</v>
      </c>
      <c r="X386" s="80">
        <f t="shared" ca="1" si="248"/>
        <v>-0.12770611471668492</v>
      </c>
      <c r="Y386" s="80">
        <f t="shared" ca="1" si="249"/>
        <v>-7.5488472311554922E-2</v>
      </c>
      <c r="Z386" s="80">
        <f t="shared" ca="1" si="240"/>
        <v>0</v>
      </c>
      <c r="AA386" s="80">
        <f t="shared" ca="1" si="250"/>
        <v>0</v>
      </c>
      <c r="AB386" s="81">
        <f t="shared" ca="1" si="232"/>
        <v>-18.793066051699164</v>
      </c>
      <c r="AC386" s="79">
        <f t="shared" ca="1" si="233"/>
        <v>163.81333053933812</v>
      </c>
      <c r="AD386" s="35"/>
      <c r="AE386" s="55">
        <f t="shared" ca="1" si="251"/>
        <v>4.0667232332721959E-2</v>
      </c>
      <c r="AF386" s="78">
        <f t="shared" ca="1" si="252"/>
        <v>6.3853057358342459E-3</v>
      </c>
      <c r="AG386" s="35"/>
      <c r="AH386" s="35"/>
      <c r="AR386" s="69">
        <f t="shared" si="241"/>
        <v>32</v>
      </c>
      <c r="AS386" s="70">
        <f t="shared" si="253"/>
        <v>383</v>
      </c>
      <c r="AT386" s="71">
        <f t="shared" ca="1" si="260"/>
        <v>3.7147123975936121E-2</v>
      </c>
      <c r="AU386" s="72">
        <f t="shared" ca="1" si="242"/>
        <v>9.0370179501075842E-3</v>
      </c>
      <c r="AV386" s="73">
        <f t="shared" ca="1" si="243"/>
        <v>1.0090370179501076</v>
      </c>
      <c r="AW386" s="74">
        <f ca="1">PRODUCT(AV$4:AV386)</f>
        <v>26.169449432217675</v>
      </c>
      <c r="BO386" s="70">
        <f t="shared" si="254"/>
        <v>383</v>
      </c>
      <c r="BP386" s="171">
        <f t="shared" ca="1" si="257"/>
        <v>0.114</v>
      </c>
      <c r="BQ386" s="172">
        <f t="shared" ca="1" si="244"/>
        <v>9.0370179501075842E-3</v>
      </c>
      <c r="BR386" s="172">
        <f t="shared" ca="1" si="256"/>
        <v>3.8212496697346762E-2</v>
      </c>
    </row>
    <row r="387" spans="5:70">
      <c r="E387">
        <f t="shared" si="258"/>
        <v>384</v>
      </c>
      <c r="F387" s="64">
        <f t="shared" si="245"/>
        <v>86.91666666666562</v>
      </c>
      <c r="G387" s="55">
        <f t="shared" si="226"/>
        <v>0</v>
      </c>
      <c r="H387" s="78">
        <f t="shared" si="255"/>
        <v>1</v>
      </c>
      <c r="I387" s="79">
        <f t="shared" ca="1" si="234"/>
        <v>482269.78928086581</v>
      </c>
      <c r="J387" s="79">
        <f t="shared" ca="1" si="227"/>
        <v>4358.2807425257861</v>
      </c>
      <c r="K387" s="80">
        <f t="shared" ca="1" si="228"/>
        <v>-20</v>
      </c>
      <c r="L387" s="80">
        <f t="shared" ca="1" si="235"/>
        <v>-401.89149106738819</v>
      </c>
      <c r="M387" s="80">
        <f t="shared" ca="1" si="259"/>
        <v>0</v>
      </c>
      <c r="N387" s="80">
        <f t="shared" ca="1" si="236"/>
        <v>0</v>
      </c>
      <c r="O387" s="81">
        <f t="shared" ca="1" si="229"/>
        <v>-2943.1740356977334</v>
      </c>
      <c r="P387" s="79">
        <f t="shared" ca="1" si="230"/>
        <v>483263.0044966265</v>
      </c>
      <c r="Q387" s="35"/>
      <c r="R387">
        <f t="shared" ca="1" si="237"/>
        <v>504</v>
      </c>
      <c r="S387" s="78">
        <f t="shared" ca="1" si="246"/>
        <v>96.916666666664852</v>
      </c>
      <c r="T387" s="55">
        <f t="shared" ca="1" si="238"/>
        <v>4.0667232332721959E-2</v>
      </c>
      <c r="U387" s="78">
        <f t="shared" ca="1" si="239"/>
        <v>6.1256330239596122E-3</v>
      </c>
      <c r="V387" s="79">
        <f t="shared" ca="1" si="247"/>
        <v>157.15149576709788</v>
      </c>
      <c r="W387" s="79">
        <f t="shared" ca="1" si="231"/>
        <v>1.4201808881335196</v>
      </c>
      <c r="X387" s="80">
        <f t="shared" ca="1" si="248"/>
        <v>-0.12251266047919224</v>
      </c>
      <c r="Y387" s="80">
        <f t="shared" ca="1" si="249"/>
        <v>-6.5479789902957455E-2</v>
      </c>
      <c r="Z387" s="80">
        <f t="shared" ca="1" si="240"/>
        <v>0</v>
      </c>
      <c r="AA387" s="80">
        <f t="shared" ca="1" si="250"/>
        <v>0</v>
      </c>
      <c r="AB387" s="81">
        <f t="shared" ca="1" si="232"/>
        <v>-18.028804068330523</v>
      </c>
      <c r="AC387" s="79">
        <f t="shared" ca="1" si="233"/>
        <v>140.35488013651874</v>
      </c>
      <c r="AD387" s="35"/>
      <c r="AE387" s="55">
        <f t="shared" ca="1" si="251"/>
        <v>4.0667232332721959E-2</v>
      </c>
      <c r="AF387" s="78">
        <f t="shared" ca="1" si="252"/>
        <v>6.1256330239596122E-3</v>
      </c>
      <c r="AG387" s="35"/>
      <c r="AH387" s="35"/>
      <c r="AR387" s="69">
        <f t="shared" si="241"/>
        <v>32</v>
      </c>
      <c r="AS387" s="70">
        <f t="shared" si="253"/>
        <v>384</v>
      </c>
      <c r="AT387" s="71">
        <f t="shared" ca="1" si="260"/>
        <v>3.6811424749770713E-2</v>
      </c>
      <c r="AU387" s="72">
        <f t="shared" ca="1" si="242"/>
        <v>9.0370179501075842E-3</v>
      </c>
      <c r="AV387" s="73">
        <f t="shared" ca="1" si="243"/>
        <v>1.0090370179501076</v>
      </c>
      <c r="AW387" s="74">
        <f ca="1">PRODUCT(AV$4:AV387)</f>
        <v>26.405943216481059</v>
      </c>
      <c r="BO387" s="70">
        <f t="shared" si="254"/>
        <v>384</v>
      </c>
      <c r="BP387" s="171">
        <f t="shared" ca="1" si="257"/>
        <v>0.114</v>
      </c>
      <c r="BQ387" s="172">
        <f t="shared" ca="1" si="244"/>
        <v>9.0370179501075842E-3</v>
      </c>
      <c r="BR387" s="172">
        <f t="shared" ca="1" si="256"/>
        <v>3.7870262455758787E-2</v>
      </c>
    </row>
    <row r="388" spans="5:70">
      <c r="E388">
        <f t="shared" si="258"/>
        <v>385</v>
      </c>
      <c r="F388" s="64">
        <f t="shared" si="245"/>
        <v>86.999999999998948</v>
      </c>
      <c r="G388" s="55">
        <f t="shared" ref="G388:G451" si="261">(1-(1-IF(F388&gt;$AJ$90,0,VLOOKUP(ROUND(F388,0),$AJ$4:$AK$90,2,FALSE)))^(1/12))*0</f>
        <v>0</v>
      </c>
      <c r="H388" s="78">
        <f t="shared" si="255"/>
        <v>1</v>
      </c>
      <c r="I388" s="79">
        <f t="shared" ca="1" si="234"/>
        <v>483263.0044966265</v>
      </c>
      <c r="J388" s="79">
        <f t="shared" ref="J388:J451" ca="1" si="262">(I388)*$AU388</f>
        <v>4367.2564462589362</v>
      </c>
      <c r="K388" s="80">
        <f t="shared" ref="K388:K451" ca="1" si="263">IF(I388=0,0,-$C$19)*H388</f>
        <v>-20</v>
      </c>
      <c r="L388" s="80">
        <f t="shared" ca="1" si="235"/>
        <v>-402.71917041385547</v>
      </c>
      <c r="M388" s="80">
        <f t="shared" ca="1" si="259"/>
        <v>-3624.4725337246987</v>
      </c>
      <c r="N388" s="80">
        <f t="shared" ca="1" si="236"/>
        <v>0</v>
      </c>
      <c r="O388" s="81">
        <f t="shared" ref="O388:O451" ca="1" si="264">-MIN(
IF(MOD(E388-1,IF($C$7="Annual",12,1))=0,1,0)
*IF(F388&lt;=$C$6,H388*$C$5*$C$4/IF($C$7="Monthly",12,1),$C$12),I388)</f>
        <v>-2943.1740356977334</v>
      </c>
      <c r="P388" s="79">
        <f t="shared" ref="P388:P451" ca="1" si="265">SUM(I388:O388)</f>
        <v>480639.89520304918</v>
      </c>
      <c r="Q388" s="35"/>
      <c r="R388">
        <f t="shared" ca="1" si="237"/>
        <v>505</v>
      </c>
      <c r="S388" s="78">
        <f t="shared" ca="1" si="246"/>
        <v>96.999999999998181</v>
      </c>
      <c r="T388" s="55">
        <f t="shared" ca="1" si="238"/>
        <v>4.0667232332721959E-2</v>
      </c>
      <c r="U388" s="78">
        <f t="shared" ca="1" si="239"/>
        <v>5.8765204825892521E-3</v>
      </c>
      <c r="V388" s="79">
        <f t="shared" ca="1" si="247"/>
        <v>134.64703561697559</v>
      </c>
      <c r="W388" s="79">
        <f t="shared" ref="W388:W451" ca="1" si="266">(V388)*$AU388</f>
        <v>1.2168076777993837</v>
      </c>
      <c r="X388" s="80">
        <f t="shared" ca="1" si="248"/>
        <v>-0.11753040965178504</v>
      </c>
      <c r="Y388" s="80">
        <f t="shared" ca="1" si="249"/>
        <v>-5.6102931507073163E-2</v>
      </c>
      <c r="Z388" s="80">
        <f t="shared" ca="1" si="240"/>
        <v>-1.0098527671273168</v>
      </c>
      <c r="AA388" s="80">
        <f t="shared" ca="1" si="250"/>
        <v>0</v>
      </c>
      <c r="AB388" s="81">
        <f t="shared" ref="AB388:AB451" ca="1" si="267">-MIN(IF(MOD(R388,IF($C$7="Annual",12,1))=0,1,0)*$C$39*U388/IF($C$7="Monthly",12,1),V388)</f>
        <v>-17.295622504602601</v>
      </c>
      <c r="AC388" s="79">
        <f t="shared" ref="AC388:AC451" ca="1" si="268">SUM(V388:AB388)</f>
        <v>117.3847346818862</v>
      </c>
      <c r="AD388" s="35"/>
      <c r="AE388" s="55">
        <f t="shared" ca="1" si="251"/>
        <v>4.0667232332721959E-2</v>
      </c>
      <c r="AF388" s="78">
        <f t="shared" ca="1" si="252"/>
        <v>5.8765204825892521E-3</v>
      </c>
      <c r="AG388" s="35"/>
      <c r="AH388" s="35"/>
      <c r="AR388" s="69">
        <f t="shared" si="241"/>
        <v>33</v>
      </c>
      <c r="AS388" s="70">
        <f t="shared" si="253"/>
        <v>385</v>
      </c>
      <c r="AT388" s="71">
        <f t="shared" ca="1" si="260"/>
        <v>3.6478759243538002E-2</v>
      </c>
      <c r="AU388" s="72">
        <f t="shared" ca="1" si="242"/>
        <v>9.0370179501075842E-3</v>
      </c>
      <c r="AV388" s="73">
        <f t="shared" ca="1" si="243"/>
        <v>1.0090370179501076</v>
      </c>
      <c r="AW388" s="74">
        <f ca="1">PRODUCT(AV$4:AV388)</f>
        <v>26.644574199317919</v>
      </c>
      <c r="BO388" s="70">
        <f t="shared" si="254"/>
        <v>385</v>
      </c>
      <c r="BP388" s="171">
        <f t="shared" ca="1" si="257"/>
        <v>0.114</v>
      </c>
      <c r="BQ388" s="172">
        <f t="shared" ca="1" si="244"/>
        <v>9.0370179501075842E-3</v>
      </c>
      <c r="BR388" s="172">
        <f t="shared" ca="1" si="256"/>
        <v>3.753109329199189E-2</v>
      </c>
    </row>
    <row r="389" spans="5:70">
      <c r="E389">
        <f t="shared" si="258"/>
        <v>386</v>
      </c>
      <c r="F389" s="64">
        <f t="shared" si="245"/>
        <v>87.083333333332277</v>
      </c>
      <c r="G389" s="55">
        <f t="shared" si="261"/>
        <v>0</v>
      </c>
      <c r="H389" s="78">
        <f t="shared" si="255"/>
        <v>1</v>
      </c>
      <c r="I389" s="79">
        <f t="shared" ref="I389:I452" ca="1" si="269">MAX(P388,0)*(1-G389)</f>
        <v>480639.89520304918</v>
      </c>
      <c r="J389" s="79">
        <f t="shared" ca="1" si="262"/>
        <v>4343.5513604877833</v>
      </c>
      <c r="K389" s="80">
        <f t="shared" ca="1" si="263"/>
        <v>-20</v>
      </c>
      <c r="L389" s="80">
        <f t="shared" ref="L389:L452" ca="1" si="270">IF(OR(I388+O388=0,K388=0),0,-I389*($C$16/12))</f>
        <v>-400.53324600254103</v>
      </c>
      <c r="M389" s="80">
        <f t="shared" ca="1" si="259"/>
        <v>0</v>
      </c>
      <c r="N389" s="80">
        <f t="shared" ref="N389:N452" ca="1" si="271">IF(OR(I388+O388=0,K388=0),0,-I389*($C$18*(1+$C$20))/12)</f>
        <v>0</v>
      </c>
      <c r="O389" s="81">
        <f t="shared" ca="1" si="264"/>
        <v>-2943.1740356977334</v>
      </c>
      <c r="P389" s="79">
        <f t="shared" ca="1" si="265"/>
        <v>481619.73928183666</v>
      </c>
      <c r="Q389" s="35"/>
      <c r="R389">
        <f t="shared" ref="R389:R452" ca="1" si="272">R388+1</f>
        <v>506</v>
      </c>
      <c r="S389" s="78">
        <f t="shared" ca="1" si="246"/>
        <v>97.08333333333151</v>
      </c>
      <c r="T389" s="55">
        <f t="shared" ref="T389:T452" ca="1" si="273">(1-(1-IF(S389&gt;$AJ$90,0,VLOOKUP(ROUND(S389,0),$AJ$4:$AK$90,2,FALSE)))^(1/12))
*IF(S390-S$4&lt;SUBSTITUTE($C$8, "years", "", 1)/1,0,1)</f>
        <v>4.0667232332721959E-2</v>
      </c>
      <c r="U389" s="78">
        <f t="shared" ref="U389:U452" ca="1" si="274">IF(S390-S$4&lt;SUBSTITUTE($C$8, "years", "", 1)/1,U388,AF388)*
(1-T389)</f>
        <v>5.6375386588157954E-3</v>
      </c>
      <c r="V389" s="79">
        <f t="shared" ca="1" si="247"/>
        <v>112.61102240426301</v>
      </c>
      <c r="W389" s="79">
        <f t="shared" ca="1" si="266"/>
        <v>1.0176678308472922</v>
      </c>
      <c r="X389" s="80">
        <f t="shared" ca="1" si="248"/>
        <v>-0.1127507731763159</v>
      </c>
      <c r="Y389" s="80">
        <f t="shared" ca="1" si="249"/>
        <v>-4.6921259335109593E-2</v>
      </c>
      <c r="Z389" s="80">
        <f t="shared" ref="Z389:Z452" ca="1" si="275">-IF(MOD(R389-1,12)=0,1,0)*V389*($C$17)</f>
        <v>0</v>
      </c>
      <c r="AA389" s="80">
        <f t="shared" ca="1" si="250"/>
        <v>0</v>
      </c>
      <c r="AB389" s="81">
        <f t="shared" ca="1" si="267"/>
        <v>-16.592257405868871</v>
      </c>
      <c r="AC389" s="79">
        <f t="shared" ca="1" si="268"/>
        <v>96.876760796729997</v>
      </c>
      <c r="AD389" s="35"/>
      <c r="AE389" s="55">
        <f t="shared" ca="1" si="251"/>
        <v>4.0667232332721959E-2</v>
      </c>
      <c r="AF389" s="78">
        <f t="shared" ca="1" si="252"/>
        <v>5.6375386588157954E-3</v>
      </c>
      <c r="AG389" s="35"/>
      <c r="AH389" s="35"/>
      <c r="AR389" s="69">
        <f t="shared" ref="AR389:AR452" si="276">ROUNDDOWN((AS389-1)/12,0)+1</f>
        <v>33</v>
      </c>
      <c r="AS389" s="70">
        <f t="shared" si="253"/>
        <v>386</v>
      </c>
      <c r="AT389" s="71">
        <f t="shared" ca="1" si="260"/>
        <v>3.6149100041456494E-2</v>
      </c>
      <c r="AU389" s="72">
        <f t="shared" ref="AU389:AU452" ca="1" si="277">IF($AU$2="Yes",BQ389,((1+$AH$21)^(1/12))-1)</f>
        <v>9.0370179501075842E-3</v>
      </c>
      <c r="AV389" s="73">
        <f t="shared" ref="AV389:AV452" ca="1" si="278">(1+AU389)</f>
        <v>1.0090370179501076</v>
      </c>
      <c r="AW389" s="74">
        <f ca="1">PRODUCT(AV$4:AV389)</f>
        <v>26.885361694630127</v>
      </c>
      <c r="BO389" s="70">
        <f t="shared" si="254"/>
        <v>386</v>
      </c>
      <c r="BP389" s="171">
        <f t="shared" ca="1" si="257"/>
        <v>0.114</v>
      </c>
      <c r="BQ389" s="172">
        <f t="shared" ref="BQ389:BQ452" ca="1" si="279">(1+BP389)^(1/12)-1</f>
        <v>9.0370179501075842E-3</v>
      </c>
      <c r="BR389" s="172">
        <f t="shared" ca="1" si="256"/>
        <v>3.7194961754958761E-2</v>
      </c>
    </row>
    <row r="390" spans="5:70">
      <c r="E390">
        <f t="shared" si="258"/>
        <v>387</v>
      </c>
      <c r="F390" s="64">
        <f t="shared" ref="F390:F453" si="280">(E390-E389)/12+F389</f>
        <v>87.166666666665606</v>
      </c>
      <c r="G390" s="55">
        <f t="shared" si="261"/>
        <v>0</v>
      </c>
      <c r="H390" s="78">
        <f t="shared" si="255"/>
        <v>1</v>
      </c>
      <c r="I390" s="79">
        <f t="shared" ca="1" si="269"/>
        <v>481619.73928183666</v>
      </c>
      <c r="J390" s="79">
        <f t="shared" ca="1" si="262"/>
        <v>4352.4062290160928</v>
      </c>
      <c r="K390" s="80">
        <f t="shared" ca="1" si="263"/>
        <v>-20</v>
      </c>
      <c r="L390" s="80">
        <f t="shared" ca="1" si="270"/>
        <v>-401.34978273486394</v>
      </c>
      <c r="M390" s="80">
        <f t="shared" ca="1" si="259"/>
        <v>0</v>
      </c>
      <c r="N390" s="80">
        <f t="shared" ca="1" si="271"/>
        <v>0</v>
      </c>
      <c r="O390" s="81">
        <f t="shared" ca="1" si="264"/>
        <v>-2943.1740356977334</v>
      </c>
      <c r="P390" s="79">
        <f t="shared" ca="1" si="265"/>
        <v>482607.62169242016</v>
      </c>
      <c r="Q390" s="35"/>
      <c r="R390">
        <f t="shared" ca="1" si="272"/>
        <v>507</v>
      </c>
      <c r="S390" s="78">
        <f t="shared" ref="S390:S453" ca="1" si="281">(R390-R389)/12+S389</f>
        <v>97.166666666664838</v>
      </c>
      <c r="T390" s="55">
        <f t="shared" ca="1" si="273"/>
        <v>4.0667232332721959E-2</v>
      </c>
      <c r="U390" s="78">
        <f t="shared" ca="1" si="274"/>
        <v>5.408275564393032E-3</v>
      </c>
      <c r="V390" s="79">
        <f t="shared" ref="V390:V453" ca="1" si="282">MAX(AC389,0)*(1-AE390)</f>
        <v>92.937051057767846</v>
      </c>
      <c r="W390" s="79">
        <f t="shared" ca="1" si="266"/>
        <v>0.83987379863911305</v>
      </c>
      <c r="X390" s="80">
        <f t="shared" ref="X390:X453" ca="1" si="283">IF(V390=0,0,-$C$19)*U390</f>
        <v>-0.10816551128786064</v>
      </c>
      <c r="Y390" s="80">
        <f t="shared" ref="Y390:Y453" ca="1" si="284">IF(OR(V389+AB389=0,X389=0),0,-V390*($D$16/12))</f>
        <v>-3.8723771274069937E-2</v>
      </c>
      <c r="Z390" s="80">
        <f t="shared" ca="1" si="275"/>
        <v>0</v>
      </c>
      <c r="AA390" s="80">
        <f t="shared" ref="AA390:AA453" ca="1" si="285">IF(OR(V389+AB389=0,X389=0),0,-V390*($C$18*(1+$C$20))/12)</f>
        <v>0</v>
      </c>
      <c r="AB390" s="81">
        <f t="shared" ca="1" si="267"/>
        <v>-15.917496219020078</v>
      </c>
      <c r="AC390" s="79">
        <f t="shared" ca="1" si="268"/>
        <v>77.712539354824955</v>
      </c>
      <c r="AD390" s="35"/>
      <c r="AE390" s="55">
        <f t="shared" ref="AE390:AE453" ca="1" si="286">(1-(1-IF(S390&gt;$AJ$90,0,VLOOKUP(ROUND(S390,0),$AJ$4:$AK$90,2,FALSE)))^(1/12))</f>
        <v>4.0667232332721959E-2</v>
      </c>
      <c r="AF390" s="78">
        <f t="shared" ref="AF390:AF453" ca="1" si="287">AF389*(1-AE390)</f>
        <v>5.408275564393032E-3</v>
      </c>
      <c r="AG390" s="35"/>
      <c r="AH390" s="35"/>
      <c r="AR390" s="69">
        <f t="shared" si="276"/>
        <v>33</v>
      </c>
      <c r="AS390" s="70">
        <f t="shared" ref="AS390:AS453" si="288">AS389+1</f>
        <v>387</v>
      </c>
      <c r="AT390" s="71">
        <f t="shared" ca="1" si="260"/>
        <v>3.5822419975501618E-2</v>
      </c>
      <c r="AU390" s="72">
        <f t="shared" ca="1" si="277"/>
        <v>9.0370179501075842E-3</v>
      </c>
      <c r="AV390" s="73">
        <f t="shared" ca="1" si="278"/>
        <v>1.0090370179501076</v>
      </c>
      <c r="AW390" s="74">
        <f ca="1">PRODUCT(AV$4:AV390)</f>
        <v>27.128325190859634</v>
      </c>
      <c r="BO390" s="70">
        <f t="shared" ref="BO390:BO453" si="289">BO389+1</f>
        <v>387</v>
      </c>
      <c r="BP390" s="171">
        <f t="shared" ca="1" si="257"/>
        <v>0.114</v>
      </c>
      <c r="BQ390" s="172">
        <f t="shared" ca="1" si="279"/>
        <v>9.0370179501075842E-3</v>
      </c>
      <c r="BR390" s="172">
        <f t="shared" ca="1" si="256"/>
        <v>3.6861840639426262E-2</v>
      </c>
    </row>
    <row r="391" spans="5:70">
      <c r="E391">
        <f t="shared" si="258"/>
        <v>388</v>
      </c>
      <c r="F391" s="64">
        <f t="shared" si="280"/>
        <v>87.249999999998934</v>
      </c>
      <c r="G391" s="55">
        <f t="shared" si="261"/>
        <v>0</v>
      </c>
      <c r="H391" s="78">
        <f t="shared" ref="H391:H454" si="290">H390*(1-G391)</f>
        <v>1</v>
      </c>
      <c r="I391" s="79">
        <f t="shared" ca="1" si="269"/>
        <v>482607.62169242016</v>
      </c>
      <c r="J391" s="79">
        <f t="shared" ca="1" si="262"/>
        <v>4361.3337400931314</v>
      </c>
      <c r="K391" s="80">
        <f t="shared" ca="1" si="263"/>
        <v>-20</v>
      </c>
      <c r="L391" s="80">
        <f t="shared" ca="1" si="270"/>
        <v>-402.17301807701682</v>
      </c>
      <c r="M391" s="80">
        <f t="shared" ca="1" si="259"/>
        <v>0</v>
      </c>
      <c r="N391" s="80">
        <f t="shared" ca="1" si="271"/>
        <v>0</v>
      </c>
      <c r="O391" s="81">
        <f t="shared" ca="1" si="264"/>
        <v>-2943.1740356977334</v>
      </c>
      <c r="P391" s="79">
        <f t="shared" ca="1" si="265"/>
        <v>483603.60837873851</v>
      </c>
      <c r="Q391" s="35"/>
      <c r="R391">
        <f t="shared" ca="1" si="272"/>
        <v>508</v>
      </c>
      <c r="S391" s="78">
        <f t="shared" ca="1" si="281"/>
        <v>97.249999999998167</v>
      </c>
      <c r="T391" s="55">
        <f t="shared" ca="1" si="273"/>
        <v>4.0667232332721959E-2</v>
      </c>
      <c r="U391" s="78">
        <f t="shared" ca="1" si="274"/>
        <v>5.1883359654964776E-3</v>
      </c>
      <c r="V391" s="79">
        <f t="shared" ca="1" si="282"/>
        <v>74.552185461716491</v>
      </c>
      <c r="W391" s="79">
        <f t="shared" ca="1" si="266"/>
        <v>0.6737294382372816</v>
      </c>
      <c r="X391" s="80">
        <f t="shared" ca="1" si="283"/>
        <v>-0.10376671930992955</v>
      </c>
      <c r="Y391" s="80">
        <f t="shared" ca="1" si="284"/>
        <v>-3.106341060904854E-2</v>
      </c>
      <c r="Z391" s="80">
        <f t="shared" ca="1" si="275"/>
        <v>0</v>
      </c>
      <c r="AA391" s="80">
        <f t="shared" ca="1" si="285"/>
        <v>0</v>
      </c>
      <c r="AB391" s="81">
        <f t="shared" ca="1" si="267"/>
        <v>-15.270175702125963</v>
      </c>
      <c r="AC391" s="79">
        <f t="shared" ca="1" si="268"/>
        <v>59.820909067908836</v>
      </c>
      <c r="AD391" s="35"/>
      <c r="AE391" s="55">
        <f t="shared" ca="1" si="286"/>
        <v>4.0667232332721959E-2</v>
      </c>
      <c r="AF391" s="78">
        <f t="shared" ca="1" si="287"/>
        <v>5.1883359654964776E-3</v>
      </c>
      <c r="AG391" s="35"/>
      <c r="AH391" s="35"/>
      <c r="AR391" s="69">
        <f t="shared" si="276"/>
        <v>33</v>
      </c>
      <c r="AS391" s="70">
        <f t="shared" si="288"/>
        <v>388</v>
      </c>
      <c r="AT391" s="71">
        <f t="shared" ca="1" si="260"/>
        <v>3.5498692123166718E-2</v>
      </c>
      <c r="AU391" s="72">
        <f t="shared" ca="1" si="277"/>
        <v>9.0370179501075842E-3</v>
      </c>
      <c r="AV391" s="73">
        <f t="shared" ca="1" si="278"/>
        <v>1.0090370179501076</v>
      </c>
      <c r="AW391" s="74">
        <f ca="1">PRODUCT(AV$4:AV391)</f>
        <v>27.373484352565789</v>
      </c>
      <c r="BO391" s="70">
        <f t="shared" si="289"/>
        <v>388</v>
      </c>
      <c r="BP391" s="171">
        <f t="shared" ca="1" si="257"/>
        <v>0.114</v>
      </c>
      <c r="BQ391" s="172">
        <f t="shared" ca="1" si="279"/>
        <v>9.0370179501075842E-3</v>
      </c>
      <c r="BR391" s="172">
        <f t="shared" ref="BR391:BR454" ca="1" si="291">BR390/(1+BQ391)</f>
        <v>3.6531702983813537E-2</v>
      </c>
    </row>
    <row r="392" spans="5:70">
      <c r="E392">
        <f t="shared" si="258"/>
        <v>389</v>
      </c>
      <c r="F392" s="64">
        <f t="shared" si="280"/>
        <v>87.333333333332263</v>
      </c>
      <c r="G392" s="55">
        <f t="shared" si="261"/>
        <v>0</v>
      </c>
      <c r="H392" s="78">
        <f t="shared" si="290"/>
        <v>1</v>
      </c>
      <c r="I392" s="79">
        <f t="shared" ca="1" si="269"/>
        <v>483603.60837873851</v>
      </c>
      <c r="J392" s="79">
        <f t="shared" ca="1" si="262"/>
        <v>4370.3344896554581</v>
      </c>
      <c r="K392" s="80">
        <f t="shared" ca="1" si="263"/>
        <v>-20</v>
      </c>
      <c r="L392" s="80">
        <f t="shared" ca="1" si="270"/>
        <v>-403.0030069822821</v>
      </c>
      <c r="M392" s="80">
        <f t="shared" ca="1" si="259"/>
        <v>0</v>
      </c>
      <c r="N392" s="80">
        <f t="shared" ca="1" si="271"/>
        <v>0</v>
      </c>
      <c r="O392" s="81">
        <f t="shared" ca="1" si="264"/>
        <v>-2943.1740356977334</v>
      </c>
      <c r="P392" s="79">
        <f t="shared" ca="1" si="265"/>
        <v>484607.76582571398</v>
      </c>
      <c r="Q392" s="35"/>
      <c r="R392">
        <f t="shared" ca="1" si="272"/>
        <v>509</v>
      </c>
      <c r="S392" s="78">
        <f t="shared" ca="1" si="281"/>
        <v>97.333333333331495</v>
      </c>
      <c r="T392" s="55">
        <f t="shared" ca="1" si="273"/>
        <v>4.0667232332721959E-2</v>
      </c>
      <c r="U392" s="78">
        <f t="shared" ca="1" si="274"/>
        <v>4.9773407013674149E-3</v>
      </c>
      <c r="V392" s="79">
        <f t="shared" ca="1" si="282"/>
        <v>57.388158260489554</v>
      </c>
      <c r="W392" s="79">
        <f t="shared" ca="1" si="266"/>
        <v>0.51861781632365889</v>
      </c>
      <c r="X392" s="80">
        <f t="shared" ca="1" si="283"/>
        <v>-9.9546814027348302E-2</v>
      </c>
      <c r="Y392" s="80">
        <f t="shared" ca="1" si="284"/>
        <v>-2.3911732608537316E-2</v>
      </c>
      <c r="Z392" s="80">
        <f t="shared" ca="1" si="275"/>
        <v>0</v>
      </c>
      <c r="AA392" s="80">
        <f t="shared" ca="1" si="285"/>
        <v>0</v>
      </c>
      <c r="AB392" s="81">
        <f t="shared" ca="1" si="267"/>
        <v>-14.649179919086121</v>
      </c>
      <c r="AC392" s="79">
        <f t="shared" ca="1" si="268"/>
        <v>43.134137611091205</v>
      </c>
      <c r="AD392" s="35"/>
      <c r="AE392" s="55">
        <f t="shared" ca="1" si="286"/>
        <v>4.0667232332721959E-2</v>
      </c>
      <c r="AF392" s="78">
        <f t="shared" ca="1" si="287"/>
        <v>4.9773407013674149E-3</v>
      </c>
      <c r="AG392" s="35"/>
      <c r="AH392" s="35"/>
      <c r="AR392" s="69">
        <f t="shared" si="276"/>
        <v>33</v>
      </c>
      <c r="AS392" s="70">
        <f t="shared" si="288"/>
        <v>389</v>
      </c>
      <c r="AT392" s="71">
        <f t="shared" ca="1" si="260"/>
        <v>3.517788980524432E-2</v>
      </c>
      <c r="AU392" s="72">
        <f t="shared" ca="1" si="277"/>
        <v>9.0370179501075842E-3</v>
      </c>
      <c r="AV392" s="73">
        <f t="shared" ca="1" si="278"/>
        <v>1.0090370179501076</v>
      </c>
      <c r="AW392" s="74">
        <f ca="1">PRODUCT(AV$4:AV392)</f>
        <v>27.620859022016916</v>
      </c>
      <c r="BO392" s="70">
        <f t="shared" si="289"/>
        <v>389</v>
      </c>
      <c r="BP392" s="171">
        <f t="shared" ref="BP392:BP455" ca="1" si="292">VLOOKUP(BO392,$BT$4:$BX$13,5,TRUE)/100</f>
        <v>0.114</v>
      </c>
      <c r="BQ392" s="172">
        <f t="shared" ca="1" si="279"/>
        <v>9.0370179501075842E-3</v>
      </c>
      <c r="BR392" s="172">
        <f t="shared" ca="1" si="291"/>
        <v>3.6204522068009864E-2</v>
      </c>
    </row>
    <row r="393" spans="5:70">
      <c r="E393">
        <f t="shared" si="258"/>
        <v>390</v>
      </c>
      <c r="F393" s="64">
        <f t="shared" si="280"/>
        <v>87.416666666665591</v>
      </c>
      <c r="G393" s="55">
        <f t="shared" si="261"/>
        <v>0</v>
      </c>
      <c r="H393" s="78">
        <f t="shared" si="290"/>
        <v>1</v>
      </c>
      <c r="I393" s="79">
        <f t="shared" ca="1" si="269"/>
        <v>484607.76582571398</v>
      </c>
      <c r="J393" s="79">
        <f t="shared" ca="1" si="262"/>
        <v>4379.4090785285098</v>
      </c>
      <c r="K393" s="80">
        <f t="shared" ca="1" si="263"/>
        <v>-20</v>
      </c>
      <c r="L393" s="80">
        <f t="shared" ca="1" si="270"/>
        <v>-403.83980485476167</v>
      </c>
      <c r="M393" s="80">
        <f t="shared" ca="1" si="259"/>
        <v>0</v>
      </c>
      <c r="N393" s="80">
        <f t="shared" ca="1" si="271"/>
        <v>0</v>
      </c>
      <c r="O393" s="81">
        <f t="shared" ca="1" si="264"/>
        <v>-2943.1740356977334</v>
      </c>
      <c r="P393" s="79">
        <f t="shared" ca="1" si="265"/>
        <v>485620.16106369003</v>
      </c>
      <c r="Q393" s="35"/>
      <c r="R393">
        <f t="shared" ca="1" si="272"/>
        <v>510</v>
      </c>
      <c r="S393" s="78">
        <f t="shared" ca="1" si="281"/>
        <v>97.416666666664824</v>
      </c>
      <c r="T393" s="55">
        <f t="shared" ca="1" si="273"/>
        <v>4.0667232332721959E-2</v>
      </c>
      <c r="U393" s="78">
        <f t="shared" ca="1" si="274"/>
        <v>4.7749260306657933E-3</v>
      </c>
      <c r="V393" s="79">
        <f t="shared" ca="1" si="282"/>
        <v>41.379991615389358</v>
      </c>
      <c r="W393" s="79">
        <f t="shared" ca="1" si="266"/>
        <v>0.37395172700357493</v>
      </c>
      <c r="X393" s="80">
        <f t="shared" ca="1" si="283"/>
        <v>-9.5498520613315874E-2</v>
      </c>
      <c r="Y393" s="80">
        <f t="shared" ca="1" si="284"/>
        <v>-1.7241663173078899E-2</v>
      </c>
      <c r="Z393" s="80">
        <f t="shared" ca="1" si="275"/>
        <v>0</v>
      </c>
      <c r="AA393" s="80">
        <f t="shared" ca="1" si="285"/>
        <v>0</v>
      </c>
      <c r="AB393" s="81">
        <f t="shared" ca="1" si="267"/>
        <v>-14.053438315832802</v>
      </c>
      <c r="AC393" s="79">
        <f t="shared" ca="1" si="268"/>
        <v>27.58776484277373</v>
      </c>
      <c r="AD393" s="35"/>
      <c r="AE393" s="55">
        <f t="shared" ca="1" si="286"/>
        <v>4.0667232332721959E-2</v>
      </c>
      <c r="AF393" s="78">
        <f t="shared" ca="1" si="287"/>
        <v>4.7749260306657933E-3</v>
      </c>
      <c r="AG393" s="35"/>
      <c r="AH393" s="35"/>
      <c r="AR393" s="69">
        <f t="shared" si="276"/>
        <v>33</v>
      </c>
      <c r="AS393" s="70">
        <f t="shared" si="288"/>
        <v>390</v>
      </c>
      <c r="AT393" s="71">
        <f t="shared" ca="1" si="260"/>
        <v>3.485998658362742E-2</v>
      </c>
      <c r="AU393" s="72">
        <f t="shared" ca="1" si="277"/>
        <v>9.0370179501075842E-3</v>
      </c>
      <c r="AV393" s="73">
        <f t="shared" ca="1" si="278"/>
        <v>1.0090370179501076</v>
      </c>
      <c r="AW393" s="74">
        <f ca="1">PRODUCT(AV$4:AV393)</f>
        <v>27.870469220796274</v>
      </c>
      <c r="BO393" s="70">
        <f t="shared" si="289"/>
        <v>390</v>
      </c>
      <c r="BP393" s="171">
        <f t="shared" ca="1" si="292"/>
        <v>0.114</v>
      </c>
      <c r="BQ393" s="172">
        <f t="shared" ca="1" si="279"/>
        <v>9.0370179501075842E-3</v>
      </c>
      <c r="BR393" s="172">
        <f t="shared" ca="1" si="291"/>
        <v>3.5880271411212007E-2</v>
      </c>
    </row>
    <row r="394" spans="5:70">
      <c r="E394">
        <f t="shared" si="258"/>
        <v>391</v>
      </c>
      <c r="F394" s="64">
        <f t="shared" si="280"/>
        <v>87.49999999999892</v>
      </c>
      <c r="G394" s="55">
        <f t="shared" si="261"/>
        <v>0</v>
      </c>
      <c r="H394" s="78">
        <f t="shared" si="290"/>
        <v>1</v>
      </c>
      <c r="I394" s="79">
        <f t="shared" ca="1" si="269"/>
        <v>485620.16106369003</v>
      </c>
      <c r="J394" s="79">
        <f t="shared" ca="1" si="262"/>
        <v>4388.5581124667033</v>
      </c>
      <c r="K394" s="80">
        <f t="shared" ca="1" si="263"/>
        <v>-20</v>
      </c>
      <c r="L394" s="80">
        <f t="shared" ca="1" si="270"/>
        <v>-404.68346755307505</v>
      </c>
      <c r="M394" s="80">
        <f t="shared" ca="1" si="259"/>
        <v>0</v>
      </c>
      <c r="N394" s="80">
        <f t="shared" ca="1" si="271"/>
        <v>0</v>
      </c>
      <c r="O394" s="81">
        <f t="shared" ca="1" si="264"/>
        <v>-2943.1740356977334</v>
      </c>
      <c r="P394" s="79">
        <f t="shared" ca="1" si="265"/>
        <v>486640.86167290597</v>
      </c>
      <c r="Q394" s="35"/>
      <c r="R394">
        <f t="shared" ca="1" si="272"/>
        <v>511</v>
      </c>
      <c r="S394" s="78">
        <f t="shared" ca="1" si="281"/>
        <v>97.499999999998153</v>
      </c>
      <c r="T394" s="55">
        <f t="shared" ca="1" si="273"/>
        <v>4.0667232332721959E-2</v>
      </c>
      <c r="U394" s="78">
        <f t="shared" ca="1" si="274"/>
        <v>4.5807430044051455E-3</v>
      </c>
      <c r="V394" s="79">
        <f t="shared" ca="1" si="282"/>
        <v>26.465846800372152</v>
      </c>
      <c r="W394" s="79">
        <f t="shared" ca="1" si="266"/>
        <v>0.23917233259976051</v>
      </c>
      <c r="X394" s="80">
        <f t="shared" ca="1" si="283"/>
        <v>-9.1614860088102906E-2</v>
      </c>
      <c r="Y394" s="80">
        <f t="shared" ca="1" si="284"/>
        <v>-1.102743616682173E-2</v>
      </c>
      <c r="Z394" s="80">
        <f t="shared" ca="1" si="275"/>
        <v>0</v>
      </c>
      <c r="AA394" s="80">
        <f t="shared" ca="1" si="285"/>
        <v>0</v>
      </c>
      <c r="AB394" s="81">
        <f t="shared" ca="1" si="267"/>
        <v>-13.481923874769253</v>
      </c>
      <c r="AC394" s="79">
        <f t="shared" ca="1" si="268"/>
        <v>13.120452961947736</v>
      </c>
      <c r="AD394" s="35"/>
      <c r="AE394" s="55">
        <f t="shared" ca="1" si="286"/>
        <v>4.0667232332721959E-2</v>
      </c>
      <c r="AF394" s="78">
        <f t="shared" ca="1" si="287"/>
        <v>4.5807430044051455E-3</v>
      </c>
      <c r="AG394" s="35"/>
      <c r="AH394" s="35"/>
      <c r="AR394" s="69">
        <f t="shared" si="276"/>
        <v>33</v>
      </c>
      <c r="AS394" s="70">
        <f t="shared" si="288"/>
        <v>391</v>
      </c>
      <c r="AT394" s="71">
        <f t="shared" ca="1" si="260"/>
        <v>3.454495625913067E-2</v>
      </c>
      <c r="AU394" s="72">
        <f t="shared" ca="1" si="277"/>
        <v>9.0370179501075842E-3</v>
      </c>
      <c r="AV394" s="73">
        <f t="shared" ca="1" si="278"/>
        <v>1.0090370179501076</v>
      </c>
      <c r="AW394" s="74">
        <f ca="1">PRODUCT(AV$4:AV394)</f>
        <v>28.122335151422529</v>
      </c>
      <c r="BO394" s="70">
        <f t="shared" si="289"/>
        <v>391</v>
      </c>
      <c r="BP394" s="171">
        <f t="shared" ca="1" si="292"/>
        <v>0.114</v>
      </c>
      <c r="BQ394" s="172">
        <f t="shared" ca="1" si="279"/>
        <v>9.0370179501075842E-3</v>
      </c>
      <c r="BR394" s="172">
        <f t="shared" ca="1" si="291"/>
        <v>3.5558924769780974E-2</v>
      </c>
    </row>
    <row r="395" spans="5:70">
      <c r="E395">
        <f t="shared" si="258"/>
        <v>392</v>
      </c>
      <c r="F395" s="64">
        <f t="shared" si="280"/>
        <v>87.583333333332249</v>
      </c>
      <c r="G395" s="55">
        <f t="shared" si="261"/>
        <v>0</v>
      </c>
      <c r="H395" s="78">
        <f t="shared" si="290"/>
        <v>1</v>
      </c>
      <c r="I395" s="79">
        <f t="shared" ca="1" si="269"/>
        <v>486640.86167290597</v>
      </c>
      <c r="J395" s="79">
        <f t="shared" ca="1" si="262"/>
        <v>4397.7822021938728</v>
      </c>
      <c r="K395" s="80">
        <f t="shared" ca="1" si="263"/>
        <v>-20</v>
      </c>
      <c r="L395" s="80">
        <f t="shared" ca="1" si="270"/>
        <v>-405.53405139408835</v>
      </c>
      <c r="M395" s="80">
        <f t="shared" ca="1" si="259"/>
        <v>0</v>
      </c>
      <c r="N395" s="80">
        <f t="shared" ca="1" si="271"/>
        <v>0</v>
      </c>
      <c r="O395" s="81">
        <f t="shared" ca="1" si="264"/>
        <v>-2943.1740356977334</v>
      </c>
      <c r="P395" s="79">
        <f t="shared" ca="1" si="265"/>
        <v>487669.93578800804</v>
      </c>
      <c r="Q395" s="35"/>
      <c r="R395">
        <f t="shared" ca="1" si="272"/>
        <v>512</v>
      </c>
      <c r="S395" s="78">
        <f t="shared" ca="1" si="281"/>
        <v>97.583333333331481</v>
      </c>
      <c r="T395" s="55">
        <f t="shared" ca="1" si="273"/>
        <v>4.4574366695104062E-2</v>
      </c>
      <c r="U395" s="78">
        <f t="shared" ca="1" si="274"/>
        <v>4.3765592859907575E-3</v>
      </c>
      <c r="V395" s="79">
        <f t="shared" ca="1" si="282"/>
        <v>12.535617080416014</v>
      </c>
      <c r="W395" s="79">
        <f t="shared" ca="1" si="266"/>
        <v>0.11328459657139474</v>
      </c>
      <c r="X395" s="80">
        <f t="shared" ca="1" si="283"/>
        <v>-8.7531185719815149E-2</v>
      </c>
      <c r="Y395" s="80">
        <f t="shared" ca="1" si="284"/>
        <v>-5.223173783506673E-3</v>
      </c>
      <c r="Z395" s="80">
        <f t="shared" ca="1" si="275"/>
        <v>0</v>
      </c>
      <c r="AA395" s="80">
        <f t="shared" ca="1" si="285"/>
        <v>0</v>
      </c>
      <c r="AB395" s="81">
        <f t="shared" ca="1" si="267"/>
        <v>-12.535617080416014</v>
      </c>
      <c r="AC395" s="79">
        <f t="shared" ca="1" si="268"/>
        <v>2.0530237068074442E-2</v>
      </c>
      <c r="AD395" s="35"/>
      <c r="AE395" s="55">
        <f t="shared" ca="1" si="286"/>
        <v>4.4574366695104062E-2</v>
      </c>
      <c r="AF395" s="78">
        <f t="shared" ca="1" si="287"/>
        <v>4.3765592859907575E-3</v>
      </c>
      <c r="AG395" s="35"/>
      <c r="AH395" s="35"/>
      <c r="AR395" s="69">
        <f t="shared" si="276"/>
        <v>33</v>
      </c>
      <c r="AS395" s="70">
        <f t="shared" si="288"/>
        <v>392</v>
      </c>
      <c r="AT395" s="71">
        <f t="shared" ca="1" si="260"/>
        <v>3.4232772869331227E-2</v>
      </c>
      <c r="AU395" s="72">
        <f t="shared" ca="1" si="277"/>
        <v>9.0370179501075842E-3</v>
      </c>
      <c r="AV395" s="73">
        <f t="shared" ca="1" si="278"/>
        <v>1.0090370179501076</v>
      </c>
      <c r="AW395" s="74">
        <f ca="1">PRODUCT(AV$4:AV395)</f>
        <v>28.376477198984876</v>
      </c>
      <c r="BO395" s="70">
        <f t="shared" si="289"/>
        <v>392</v>
      </c>
      <c r="BP395" s="171">
        <f t="shared" ca="1" si="292"/>
        <v>0.114</v>
      </c>
      <c r="BQ395" s="172">
        <f t="shared" ca="1" si="279"/>
        <v>9.0370179501075842E-3</v>
      </c>
      <c r="BR395" s="172">
        <f t="shared" ca="1" si="291"/>
        <v>3.5240456135117934E-2</v>
      </c>
    </row>
    <row r="396" spans="5:70">
      <c r="E396">
        <f t="shared" si="258"/>
        <v>393</v>
      </c>
      <c r="F396" s="64">
        <f t="shared" si="280"/>
        <v>87.666666666665577</v>
      </c>
      <c r="G396" s="55">
        <f t="shared" si="261"/>
        <v>0</v>
      </c>
      <c r="H396" s="78">
        <f t="shared" si="290"/>
        <v>1</v>
      </c>
      <c r="I396" s="79">
        <f t="shared" ca="1" si="269"/>
        <v>487669.93578800804</v>
      </c>
      <c r="J396" s="79">
        <f t="shared" ca="1" si="262"/>
        <v>4407.0819634440413</v>
      </c>
      <c r="K396" s="80">
        <f t="shared" ca="1" si="263"/>
        <v>-20</v>
      </c>
      <c r="L396" s="80">
        <f t="shared" ca="1" si="270"/>
        <v>-406.39161315667337</v>
      </c>
      <c r="M396" s="80">
        <f t="shared" ca="1" si="259"/>
        <v>0</v>
      </c>
      <c r="N396" s="80">
        <f t="shared" ca="1" si="271"/>
        <v>0</v>
      </c>
      <c r="O396" s="81">
        <f t="shared" ca="1" si="264"/>
        <v>-2943.1740356977334</v>
      </c>
      <c r="P396" s="79">
        <f t="shared" ca="1" si="265"/>
        <v>488707.45210259769</v>
      </c>
      <c r="Q396" s="35"/>
      <c r="R396">
        <f t="shared" ca="1" si="272"/>
        <v>513</v>
      </c>
      <c r="S396" s="78">
        <f t="shared" ca="1" si="281"/>
        <v>97.66666666666481</v>
      </c>
      <c r="T396" s="55">
        <f t="shared" ca="1" si="273"/>
        <v>4.4574366695104062E-2</v>
      </c>
      <c r="U396" s="78">
        <f t="shared" ca="1" si="274"/>
        <v>4.1814769275141427E-3</v>
      </c>
      <c r="V396" s="79">
        <f t="shared" ca="1" si="282"/>
        <v>1.9615114752664673E-2</v>
      </c>
      <c r="W396" s="79">
        <f t="shared" ca="1" si="266"/>
        <v>1.7726214411325074E-4</v>
      </c>
      <c r="X396" s="80">
        <f t="shared" ca="1" si="283"/>
        <v>-8.362953855028285E-2</v>
      </c>
      <c r="Y396" s="80">
        <f t="shared" ca="1" si="284"/>
        <v>0</v>
      </c>
      <c r="Z396" s="80">
        <f t="shared" ca="1" si="275"/>
        <v>0</v>
      </c>
      <c r="AA396" s="80">
        <f t="shared" ca="1" si="285"/>
        <v>0</v>
      </c>
      <c r="AB396" s="81">
        <f t="shared" ca="1" si="267"/>
        <v>-1.9615114752664673E-2</v>
      </c>
      <c r="AC396" s="79">
        <f t="shared" ca="1" si="268"/>
        <v>-8.345227640616959E-2</v>
      </c>
      <c r="AD396" s="35"/>
      <c r="AE396" s="55">
        <f t="shared" ca="1" si="286"/>
        <v>4.4574366695104062E-2</v>
      </c>
      <c r="AF396" s="78">
        <f t="shared" ca="1" si="287"/>
        <v>4.1814769275141427E-3</v>
      </c>
      <c r="AG396" s="35"/>
      <c r="AH396" s="35"/>
      <c r="AR396" s="69">
        <f t="shared" si="276"/>
        <v>33</v>
      </c>
      <c r="AS396" s="70">
        <f t="shared" si="288"/>
        <v>393</v>
      </c>
      <c r="AT396" s="71">
        <f t="shared" ca="1" si="260"/>
        <v>3.3923410686429123E-2</v>
      </c>
      <c r="AU396" s="72">
        <f t="shared" ca="1" si="277"/>
        <v>9.0370179501075842E-3</v>
      </c>
      <c r="AV396" s="73">
        <f t="shared" ca="1" si="278"/>
        <v>1.0090370179501076</v>
      </c>
      <c r="AW396" s="74">
        <f ca="1">PRODUCT(AV$4:AV396)</f>
        <v>28.632915932792923</v>
      </c>
      <c r="BO396" s="70">
        <f t="shared" si="289"/>
        <v>393</v>
      </c>
      <c r="BP396" s="171">
        <f t="shared" ca="1" si="292"/>
        <v>0.114</v>
      </c>
      <c r="BQ396" s="172">
        <f t="shared" ca="1" si="279"/>
        <v>9.0370179501075842E-3</v>
      </c>
      <c r="BR396" s="172">
        <f t="shared" ca="1" si="291"/>
        <v>3.4924839731559201E-2</v>
      </c>
    </row>
    <row r="397" spans="5:70">
      <c r="E397">
        <f t="shared" si="258"/>
        <v>394</v>
      </c>
      <c r="F397" s="64">
        <f t="shared" si="280"/>
        <v>87.749999999998906</v>
      </c>
      <c r="G397" s="55">
        <f t="shared" si="261"/>
        <v>0</v>
      </c>
      <c r="H397" s="78">
        <f t="shared" si="290"/>
        <v>1</v>
      </c>
      <c r="I397" s="79">
        <f t="shared" ca="1" si="269"/>
        <v>488707.45210259769</v>
      </c>
      <c r="J397" s="79">
        <f t="shared" ca="1" si="262"/>
        <v>4416.4580170025174</v>
      </c>
      <c r="K397" s="80">
        <f t="shared" ca="1" si="263"/>
        <v>-20</v>
      </c>
      <c r="L397" s="80">
        <f t="shared" ca="1" si="270"/>
        <v>-407.25621008549808</v>
      </c>
      <c r="M397" s="80">
        <f t="shared" ca="1" si="259"/>
        <v>0</v>
      </c>
      <c r="N397" s="80">
        <f t="shared" ca="1" si="271"/>
        <v>0</v>
      </c>
      <c r="O397" s="81">
        <f t="shared" ca="1" si="264"/>
        <v>-2943.1740356977334</v>
      </c>
      <c r="P397" s="79">
        <f t="shared" ca="1" si="265"/>
        <v>489753.47987381701</v>
      </c>
      <c r="Q397" s="35"/>
      <c r="R397">
        <f t="shared" ca="1" si="272"/>
        <v>514</v>
      </c>
      <c r="S397" s="78">
        <f t="shared" ca="1" si="281"/>
        <v>97.749999999998138</v>
      </c>
      <c r="T397" s="55">
        <f t="shared" ca="1" si="273"/>
        <v>4.4574366695104062E-2</v>
      </c>
      <c r="U397" s="78">
        <f t="shared" ca="1" si="274"/>
        <v>3.9950902416200102E-3</v>
      </c>
      <c r="V397" s="79">
        <f t="shared" ca="1" si="282"/>
        <v>0</v>
      </c>
      <c r="W397" s="79">
        <f t="shared" ca="1" si="266"/>
        <v>0</v>
      </c>
      <c r="X397" s="80">
        <f t="shared" ca="1" si="283"/>
        <v>0</v>
      </c>
      <c r="Y397" s="80">
        <f t="shared" ca="1" si="284"/>
        <v>0</v>
      </c>
      <c r="Z397" s="80">
        <f t="shared" ca="1" si="275"/>
        <v>0</v>
      </c>
      <c r="AA397" s="80">
        <f t="shared" ca="1" si="285"/>
        <v>0</v>
      </c>
      <c r="AB397" s="81">
        <f t="shared" ca="1" si="267"/>
        <v>0</v>
      </c>
      <c r="AC397" s="79">
        <f t="shared" ca="1" si="268"/>
        <v>0</v>
      </c>
      <c r="AD397" s="35"/>
      <c r="AE397" s="55">
        <f t="shared" ca="1" si="286"/>
        <v>4.4574366695104062E-2</v>
      </c>
      <c r="AF397" s="78">
        <f t="shared" ca="1" si="287"/>
        <v>3.9950902416200102E-3</v>
      </c>
      <c r="AG397" s="35"/>
      <c r="AH397" s="35"/>
      <c r="AR397" s="69">
        <f t="shared" si="276"/>
        <v>33</v>
      </c>
      <c r="AS397" s="70">
        <f t="shared" si="288"/>
        <v>394</v>
      </c>
      <c r="AT397" s="71">
        <f t="shared" ca="1" si="260"/>
        <v>3.3616844215126993E-2</v>
      </c>
      <c r="AU397" s="72">
        <f t="shared" ca="1" si="277"/>
        <v>9.0370179501075842E-3</v>
      </c>
      <c r="AV397" s="73">
        <f t="shared" ca="1" si="278"/>
        <v>1.0090370179501076</v>
      </c>
      <c r="AW397" s="74">
        <f ca="1">PRODUCT(AV$4:AV397)</f>
        <v>28.891672108041494</v>
      </c>
      <c r="BO397" s="70">
        <f t="shared" si="289"/>
        <v>394</v>
      </c>
      <c r="BP397" s="171">
        <f t="shared" ca="1" si="292"/>
        <v>0.114</v>
      </c>
      <c r="BQ397" s="172">
        <f t="shared" ca="1" si="279"/>
        <v>9.0370179501075842E-3</v>
      </c>
      <c r="BR397" s="172">
        <f t="shared" ca="1" si="291"/>
        <v>3.461205001429004E-2</v>
      </c>
    </row>
    <row r="398" spans="5:70">
      <c r="E398">
        <f t="shared" si="258"/>
        <v>395</v>
      </c>
      <c r="F398" s="64">
        <f t="shared" si="280"/>
        <v>87.833333333332234</v>
      </c>
      <c r="G398" s="55">
        <f t="shared" si="261"/>
        <v>0</v>
      </c>
      <c r="H398" s="78">
        <f t="shared" si="290"/>
        <v>1</v>
      </c>
      <c r="I398" s="79">
        <f t="shared" ca="1" si="269"/>
        <v>489753.47987381701</v>
      </c>
      <c r="J398" s="79">
        <f t="shared" ca="1" si="262"/>
        <v>4425.9109887473378</v>
      </c>
      <c r="K398" s="80">
        <f t="shared" ca="1" si="263"/>
        <v>-20</v>
      </c>
      <c r="L398" s="80">
        <f t="shared" ca="1" si="270"/>
        <v>-408.12789989484753</v>
      </c>
      <c r="M398" s="80">
        <f t="shared" ca="1" si="259"/>
        <v>0</v>
      </c>
      <c r="N398" s="80">
        <f t="shared" ca="1" si="271"/>
        <v>0</v>
      </c>
      <c r="O398" s="81">
        <f t="shared" ca="1" si="264"/>
        <v>-2943.1740356977334</v>
      </c>
      <c r="P398" s="79">
        <f t="shared" ca="1" si="265"/>
        <v>490808.08892697177</v>
      </c>
      <c r="Q398" s="35"/>
      <c r="R398">
        <f t="shared" ca="1" si="272"/>
        <v>515</v>
      </c>
      <c r="S398" s="78">
        <f t="shared" ca="1" si="281"/>
        <v>97.833333333331467</v>
      </c>
      <c r="T398" s="55">
        <f t="shared" ca="1" si="273"/>
        <v>4.4574366695104062E-2</v>
      </c>
      <c r="U398" s="78">
        <f t="shared" ca="1" si="274"/>
        <v>3.8170116242100078E-3</v>
      </c>
      <c r="V398" s="79">
        <f t="shared" ca="1" si="282"/>
        <v>0</v>
      </c>
      <c r="W398" s="79">
        <f t="shared" ca="1" si="266"/>
        <v>0</v>
      </c>
      <c r="X398" s="80">
        <f t="shared" ca="1" si="283"/>
        <v>0</v>
      </c>
      <c r="Y398" s="80">
        <f t="shared" ca="1" si="284"/>
        <v>0</v>
      </c>
      <c r="Z398" s="80">
        <f t="shared" ca="1" si="275"/>
        <v>0</v>
      </c>
      <c r="AA398" s="80">
        <f t="shared" ca="1" si="285"/>
        <v>0</v>
      </c>
      <c r="AB398" s="81">
        <f t="shared" ca="1" si="267"/>
        <v>0</v>
      </c>
      <c r="AC398" s="79">
        <f t="shared" ca="1" si="268"/>
        <v>0</v>
      </c>
      <c r="AD398" s="35"/>
      <c r="AE398" s="55">
        <f t="shared" ca="1" si="286"/>
        <v>4.4574366695104062E-2</v>
      </c>
      <c r="AF398" s="78">
        <f t="shared" ca="1" si="287"/>
        <v>3.8170116242100078E-3</v>
      </c>
      <c r="AG398" s="35"/>
      <c r="AH398" s="35"/>
      <c r="AR398" s="69">
        <f t="shared" si="276"/>
        <v>33</v>
      </c>
      <c r="AS398" s="70">
        <f t="shared" si="288"/>
        <v>395</v>
      </c>
      <c r="AT398" s="71">
        <f t="shared" ca="1" si="260"/>
        <v>3.3313048190528917E-2</v>
      </c>
      <c r="AU398" s="72">
        <f t="shared" ca="1" si="277"/>
        <v>9.0370179501075842E-3</v>
      </c>
      <c r="AV398" s="73">
        <f t="shared" ca="1" si="278"/>
        <v>1.0090370179501076</v>
      </c>
      <c r="AW398" s="74">
        <f ca="1">PRODUCT(AV$4:AV398)</f>
        <v>29.152766667490486</v>
      </c>
      <c r="BO398" s="70">
        <f t="shared" si="289"/>
        <v>395</v>
      </c>
      <c r="BP398" s="171">
        <f t="shared" ca="1" si="292"/>
        <v>0.114</v>
      </c>
      <c r="BQ398" s="172">
        <f t="shared" ca="1" si="279"/>
        <v>9.0370179501075842E-3</v>
      </c>
      <c r="BR398" s="172">
        <f t="shared" ca="1" si="291"/>
        <v>3.4302061667277159E-2</v>
      </c>
    </row>
    <row r="399" spans="5:70">
      <c r="E399">
        <f t="shared" si="258"/>
        <v>396</v>
      </c>
      <c r="F399" s="64">
        <f t="shared" si="280"/>
        <v>87.916666666665563</v>
      </c>
      <c r="G399" s="55">
        <f t="shared" si="261"/>
        <v>0</v>
      </c>
      <c r="H399" s="78">
        <f t="shared" si="290"/>
        <v>1</v>
      </c>
      <c r="I399" s="79">
        <f t="shared" ca="1" si="269"/>
        <v>490808.08892697177</v>
      </c>
      <c r="J399" s="79">
        <f t="shared" ca="1" si="262"/>
        <v>4435.4415096910434</v>
      </c>
      <c r="K399" s="80">
        <f t="shared" ca="1" si="263"/>
        <v>-20</v>
      </c>
      <c r="L399" s="80">
        <f t="shared" ca="1" si="270"/>
        <v>-409.00674077247652</v>
      </c>
      <c r="M399" s="80">
        <f t="shared" ca="1" si="259"/>
        <v>0</v>
      </c>
      <c r="N399" s="80">
        <f t="shared" ca="1" si="271"/>
        <v>0</v>
      </c>
      <c r="O399" s="81">
        <f t="shared" ca="1" si="264"/>
        <v>-2943.1740356977334</v>
      </c>
      <c r="P399" s="79">
        <f t="shared" ca="1" si="265"/>
        <v>491871.34966019267</v>
      </c>
      <c r="Q399" s="35"/>
      <c r="R399">
        <f t="shared" ca="1" si="272"/>
        <v>516</v>
      </c>
      <c r="S399" s="78">
        <f t="shared" ca="1" si="281"/>
        <v>97.916666666664796</v>
      </c>
      <c r="T399" s="55">
        <f t="shared" ca="1" si="273"/>
        <v>4.4574366695104062E-2</v>
      </c>
      <c r="U399" s="78">
        <f t="shared" ca="1" si="274"/>
        <v>3.646870748392996E-3</v>
      </c>
      <c r="V399" s="79">
        <f t="shared" ca="1" si="282"/>
        <v>0</v>
      </c>
      <c r="W399" s="79">
        <f t="shared" ca="1" si="266"/>
        <v>0</v>
      </c>
      <c r="X399" s="80">
        <f t="shared" ca="1" si="283"/>
        <v>0</v>
      </c>
      <c r="Y399" s="80">
        <f t="shared" ca="1" si="284"/>
        <v>0</v>
      </c>
      <c r="Z399" s="80">
        <f t="shared" ca="1" si="275"/>
        <v>0</v>
      </c>
      <c r="AA399" s="80">
        <f t="shared" ca="1" si="285"/>
        <v>0</v>
      </c>
      <c r="AB399" s="81">
        <f t="shared" ca="1" si="267"/>
        <v>0</v>
      </c>
      <c r="AC399" s="79">
        <f t="shared" ca="1" si="268"/>
        <v>0</v>
      </c>
      <c r="AD399" s="35"/>
      <c r="AE399" s="55">
        <f t="shared" ca="1" si="286"/>
        <v>4.4574366695104062E-2</v>
      </c>
      <c r="AF399" s="78">
        <f t="shared" ca="1" si="287"/>
        <v>3.646870748392996E-3</v>
      </c>
      <c r="AG399" s="35"/>
      <c r="AH399" s="35"/>
      <c r="AR399" s="69">
        <f t="shared" si="276"/>
        <v>33</v>
      </c>
      <c r="AS399" s="70">
        <f t="shared" si="288"/>
        <v>396</v>
      </c>
      <c r="AT399" s="71">
        <f t="shared" ca="1" si="260"/>
        <v>3.3011997576058306E-2</v>
      </c>
      <c r="AU399" s="72">
        <f t="shared" ca="1" si="277"/>
        <v>9.0370179501075842E-3</v>
      </c>
      <c r="AV399" s="73">
        <f t="shared" ca="1" si="278"/>
        <v>1.0090370179501076</v>
      </c>
      <c r="AW399" s="74">
        <f ca="1">PRODUCT(AV$4:AV399)</f>
        <v>29.416220743159894</v>
      </c>
      <c r="BO399" s="70">
        <f t="shared" si="289"/>
        <v>396</v>
      </c>
      <c r="BP399" s="171">
        <f t="shared" ca="1" si="292"/>
        <v>0.114</v>
      </c>
      <c r="BQ399" s="172">
        <f t="shared" ca="1" si="279"/>
        <v>9.0370179501075842E-3</v>
      </c>
      <c r="BR399" s="172">
        <f t="shared" ca="1" si="291"/>
        <v>3.3994849601219727E-2</v>
      </c>
    </row>
    <row r="400" spans="5:70">
      <c r="E400">
        <f t="shared" ref="E400:E463" si="293">E399+1</f>
        <v>397</v>
      </c>
      <c r="F400" s="64">
        <f t="shared" si="280"/>
        <v>87.999999999998892</v>
      </c>
      <c r="G400" s="55">
        <f t="shared" si="261"/>
        <v>0</v>
      </c>
      <c r="H400" s="78">
        <f t="shared" si="290"/>
        <v>1</v>
      </c>
      <c r="I400" s="79">
        <f t="shared" ca="1" si="269"/>
        <v>491871.34966019267</v>
      </c>
      <c r="J400" s="79">
        <f t="shared" ca="1" si="262"/>
        <v>4445.0502160228052</v>
      </c>
      <c r="K400" s="80">
        <f t="shared" ca="1" si="263"/>
        <v>-20</v>
      </c>
      <c r="L400" s="80">
        <f t="shared" ca="1" si="270"/>
        <v>-409.89279138349394</v>
      </c>
      <c r="M400" s="80">
        <f t="shared" ref="M400:M463" ca="1" si="294">IF(OR(I399+O399=0,K399=0),0,-IF(MOD(E400-1,12)=0,1,0)*I400*($C$17))</f>
        <v>-3689.0351224514447</v>
      </c>
      <c r="N400" s="80">
        <f t="shared" ca="1" si="271"/>
        <v>0</v>
      </c>
      <c r="O400" s="81">
        <f t="shared" ca="1" si="264"/>
        <v>-2943.1740356977334</v>
      </c>
      <c r="P400" s="79">
        <f t="shared" ca="1" si="265"/>
        <v>489254.29792668286</v>
      </c>
      <c r="Q400" s="35"/>
      <c r="R400">
        <f t="shared" ca="1" si="272"/>
        <v>517</v>
      </c>
      <c r="S400" s="78">
        <f t="shared" ca="1" si="281"/>
        <v>97.999999999998124</v>
      </c>
      <c r="T400" s="55">
        <f t="shared" ca="1" si="273"/>
        <v>4.4574366695104062E-2</v>
      </c>
      <c r="U400" s="78">
        <f t="shared" ca="1" si="274"/>
        <v>3.484313794364478E-3</v>
      </c>
      <c r="V400" s="79">
        <f t="shared" ca="1" si="282"/>
        <v>0</v>
      </c>
      <c r="W400" s="79">
        <f t="shared" ca="1" si="266"/>
        <v>0</v>
      </c>
      <c r="X400" s="80">
        <f t="shared" ca="1" si="283"/>
        <v>0</v>
      </c>
      <c r="Y400" s="80">
        <f t="shared" ca="1" si="284"/>
        <v>0</v>
      </c>
      <c r="Z400" s="80">
        <f t="shared" ca="1" si="275"/>
        <v>0</v>
      </c>
      <c r="AA400" s="80">
        <f t="shared" ca="1" si="285"/>
        <v>0</v>
      </c>
      <c r="AB400" s="81">
        <f t="shared" ca="1" si="267"/>
        <v>0</v>
      </c>
      <c r="AC400" s="79">
        <f t="shared" ca="1" si="268"/>
        <v>0</v>
      </c>
      <c r="AD400" s="35"/>
      <c r="AE400" s="55">
        <f t="shared" ca="1" si="286"/>
        <v>4.4574366695104062E-2</v>
      </c>
      <c r="AF400" s="78">
        <f t="shared" ca="1" si="287"/>
        <v>3.484313794364478E-3</v>
      </c>
      <c r="AG400" s="35"/>
      <c r="AH400" s="35"/>
      <c r="AR400" s="69">
        <f t="shared" si="276"/>
        <v>34</v>
      </c>
      <c r="AS400" s="70">
        <f t="shared" si="288"/>
        <v>397</v>
      </c>
      <c r="AT400" s="71">
        <f t="shared" ca="1" si="260"/>
        <v>3.2713667561394558E-2</v>
      </c>
      <c r="AU400" s="72">
        <f t="shared" ca="1" si="277"/>
        <v>9.0370179501075842E-3</v>
      </c>
      <c r="AV400" s="73">
        <f t="shared" ca="1" si="278"/>
        <v>1.0090370179501076</v>
      </c>
      <c r="AW400" s="74">
        <f ca="1">PRODUCT(AV$4:AV400)</f>
        <v>29.682055658040156</v>
      </c>
      <c r="BO400" s="70">
        <f t="shared" si="289"/>
        <v>397</v>
      </c>
      <c r="BP400" s="171">
        <f t="shared" ca="1" si="292"/>
        <v>0.114</v>
      </c>
      <c r="BQ400" s="172">
        <f t="shared" ca="1" si="279"/>
        <v>9.0370179501075842E-3</v>
      </c>
      <c r="BR400" s="172">
        <f t="shared" ca="1" si="291"/>
        <v>3.3690388951518747E-2</v>
      </c>
    </row>
    <row r="401" spans="5:70">
      <c r="E401">
        <f t="shared" si="293"/>
        <v>398</v>
      </c>
      <c r="F401" s="64">
        <f t="shared" si="280"/>
        <v>88.08333333333222</v>
      </c>
      <c r="G401" s="55">
        <f t="shared" si="261"/>
        <v>0</v>
      </c>
      <c r="H401" s="78">
        <f t="shared" si="290"/>
        <v>1</v>
      </c>
      <c r="I401" s="79">
        <f t="shared" ca="1" si="269"/>
        <v>489254.29792668286</v>
      </c>
      <c r="J401" s="79">
        <f t="shared" ca="1" si="262"/>
        <v>4421.3998725307165</v>
      </c>
      <c r="K401" s="80">
        <f t="shared" ca="1" si="263"/>
        <v>-20</v>
      </c>
      <c r="L401" s="80">
        <f t="shared" ca="1" si="270"/>
        <v>-407.7119149389024</v>
      </c>
      <c r="M401" s="80">
        <f t="shared" ca="1" si="294"/>
        <v>0</v>
      </c>
      <c r="N401" s="80">
        <f t="shared" ca="1" si="271"/>
        <v>0</v>
      </c>
      <c r="O401" s="81">
        <f t="shared" ca="1" si="264"/>
        <v>-2943.1740356977334</v>
      </c>
      <c r="P401" s="79">
        <f t="shared" ca="1" si="265"/>
        <v>490304.811848577</v>
      </c>
      <c r="Q401" s="35"/>
      <c r="R401">
        <f t="shared" ca="1" si="272"/>
        <v>518</v>
      </c>
      <c r="S401" s="78">
        <f t="shared" ca="1" si="281"/>
        <v>98.083333333331453</v>
      </c>
      <c r="T401" s="55">
        <f t="shared" ca="1" si="273"/>
        <v>4.4574366695104062E-2</v>
      </c>
      <c r="U401" s="78">
        <f t="shared" ca="1" si="274"/>
        <v>3.3290027136136662E-3</v>
      </c>
      <c r="V401" s="79">
        <f t="shared" ca="1" si="282"/>
        <v>0</v>
      </c>
      <c r="W401" s="79">
        <f t="shared" ca="1" si="266"/>
        <v>0</v>
      </c>
      <c r="X401" s="80">
        <f t="shared" ca="1" si="283"/>
        <v>0</v>
      </c>
      <c r="Y401" s="80">
        <f t="shared" ca="1" si="284"/>
        <v>0</v>
      </c>
      <c r="Z401" s="80">
        <f t="shared" ca="1" si="275"/>
        <v>0</v>
      </c>
      <c r="AA401" s="80">
        <f t="shared" ca="1" si="285"/>
        <v>0</v>
      </c>
      <c r="AB401" s="81">
        <f t="shared" ca="1" si="267"/>
        <v>0</v>
      </c>
      <c r="AC401" s="79">
        <f t="shared" ca="1" si="268"/>
        <v>0</v>
      </c>
      <c r="AD401" s="35"/>
      <c r="AE401" s="55">
        <f t="shared" ca="1" si="286"/>
        <v>4.4574366695104062E-2</v>
      </c>
      <c r="AF401" s="78">
        <f t="shared" ca="1" si="287"/>
        <v>3.3290027136136662E-3</v>
      </c>
      <c r="AG401" s="35"/>
      <c r="AH401" s="35"/>
      <c r="AR401" s="69">
        <f t="shared" si="276"/>
        <v>34</v>
      </c>
      <c r="AS401" s="70">
        <f t="shared" si="288"/>
        <v>398</v>
      </c>
      <c r="AT401" s="71">
        <f t="shared" ca="1" si="260"/>
        <v>3.2418033560428383E-2</v>
      </c>
      <c r="AU401" s="72">
        <f t="shared" ca="1" si="277"/>
        <v>9.0370179501075842E-3</v>
      </c>
      <c r="AV401" s="73">
        <f t="shared" ca="1" si="278"/>
        <v>1.0090370179501076</v>
      </c>
      <c r="AW401" s="74">
        <f ca="1">PRODUCT(AV$4:AV401)</f>
        <v>29.950292927817959</v>
      </c>
      <c r="BO401" s="70">
        <f t="shared" si="289"/>
        <v>398</v>
      </c>
      <c r="BP401" s="171">
        <f t="shared" ca="1" si="292"/>
        <v>0.114</v>
      </c>
      <c r="BQ401" s="172">
        <f t="shared" ca="1" si="279"/>
        <v>9.0370179501075842E-3</v>
      </c>
      <c r="BR401" s="172">
        <f t="shared" ca="1" si="291"/>
        <v>3.3388655076264595E-2</v>
      </c>
    </row>
    <row r="402" spans="5:70">
      <c r="E402">
        <f t="shared" si="293"/>
        <v>399</v>
      </c>
      <c r="F402" s="64">
        <f t="shared" si="280"/>
        <v>88.166666666665549</v>
      </c>
      <c r="G402" s="55">
        <f t="shared" si="261"/>
        <v>0</v>
      </c>
      <c r="H402" s="78">
        <f t="shared" si="290"/>
        <v>1</v>
      </c>
      <c r="I402" s="79">
        <f t="shared" ca="1" si="269"/>
        <v>490304.811848577</v>
      </c>
      <c r="J402" s="79">
        <f t="shared" ca="1" si="262"/>
        <v>4430.8933856997119</v>
      </c>
      <c r="K402" s="80">
        <f t="shared" ca="1" si="263"/>
        <v>-20</v>
      </c>
      <c r="L402" s="80">
        <f t="shared" ca="1" si="270"/>
        <v>-408.58734320714751</v>
      </c>
      <c r="M402" s="80">
        <f t="shared" ca="1" si="294"/>
        <v>0</v>
      </c>
      <c r="N402" s="80">
        <f t="shared" ca="1" si="271"/>
        <v>0</v>
      </c>
      <c r="O402" s="81">
        <f t="shared" ca="1" si="264"/>
        <v>-2943.1740356977334</v>
      </c>
      <c r="P402" s="79">
        <f t="shared" ca="1" si="265"/>
        <v>491363.94385537185</v>
      </c>
      <c r="Q402" s="35"/>
      <c r="R402">
        <f t="shared" ca="1" si="272"/>
        <v>519</v>
      </c>
      <c r="S402" s="78">
        <f t="shared" ca="1" si="281"/>
        <v>98.166666666664781</v>
      </c>
      <c r="T402" s="55">
        <f t="shared" ca="1" si="273"/>
        <v>4.4574366695104062E-2</v>
      </c>
      <c r="U402" s="78">
        <f t="shared" ca="1" si="274"/>
        <v>3.1806145259280542E-3</v>
      </c>
      <c r="V402" s="79">
        <f t="shared" ca="1" si="282"/>
        <v>0</v>
      </c>
      <c r="W402" s="79">
        <f t="shared" ca="1" si="266"/>
        <v>0</v>
      </c>
      <c r="X402" s="80">
        <f t="shared" ca="1" si="283"/>
        <v>0</v>
      </c>
      <c r="Y402" s="80">
        <f t="shared" ca="1" si="284"/>
        <v>0</v>
      </c>
      <c r="Z402" s="80">
        <f t="shared" ca="1" si="275"/>
        <v>0</v>
      </c>
      <c r="AA402" s="80">
        <f t="shared" ca="1" si="285"/>
        <v>0</v>
      </c>
      <c r="AB402" s="81">
        <f t="shared" ca="1" si="267"/>
        <v>0</v>
      </c>
      <c r="AC402" s="79">
        <f t="shared" ca="1" si="268"/>
        <v>0</v>
      </c>
      <c r="AD402" s="35"/>
      <c r="AE402" s="55">
        <f t="shared" ca="1" si="286"/>
        <v>4.4574366695104062E-2</v>
      </c>
      <c r="AF402" s="78">
        <f t="shared" ca="1" si="287"/>
        <v>3.1806145259280542E-3</v>
      </c>
      <c r="AG402" s="35"/>
      <c r="AH402" s="35"/>
      <c r="AR402" s="69">
        <f t="shared" si="276"/>
        <v>34</v>
      </c>
      <c r="AS402" s="70">
        <f t="shared" si="288"/>
        <v>399</v>
      </c>
      <c r="AT402" s="71">
        <f t="shared" ca="1" si="260"/>
        <v>3.2125071209235599E-2</v>
      </c>
      <c r="AU402" s="72">
        <f t="shared" ca="1" si="277"/>
        <v>9.0370179501075842E-3</v>
      </c>
      <c r="AV402" s="73">
        <f t="shared" ca="1" si="278"/>
        <v>1.0090370179501076</v>
      </c>
      <c r="AW402" s="74">
        <f ca="1">PRODUCT(AV$4:AV402)</f>
        <v>30.220954262617628</v>
      </c>
      <c r="BO402" s="70">
        <f t="shared" si="289"/>
        <v>399</v>
      </c>
      <c r="BP402" s="171">
        <f t="shared" ca="1" si="292"/>
        <v>0.114</v>
      </c>
      <c r="BQ402" s="172">
        <f t="shared" ca="1" si="279"/>
        <v>9.0370179501075842E-3</v>
      </c>
      <c r="BR402" s="172">
        <f t="shared" ca="1" si="291"/>
        <v>3.3089623554242602E-2</v>
      </c>
    </row>
    <row r="403" spans="5:70">
      <c r="E403">
        <f t="shared" si="293"/>
        <v>400</v>
      </c>
      <c r="F403" s="64">
        <f t="shared" si="280"/>
        <v>88.249999999998877</v>
      </c>
      <c r="G403" s="55">
        <f t="shared" si="261"/>
        <v>0</v>
      </c>
      <c r="H403" s="78">
        <f t="shared" si="290"/>
        <v>1</v>
      </c>
      <c r="I403" s="79">
        <f t="shared" ca="1" si="269"/>
        <v>491363.94385537185</v>
      </c>
      <c r="J403" s="79">
        <f t="shared" ca="1" si="262"/>
        <v>4440.4647806566509</v>
      </c>
      <c r="K403" s="80">
        <f t="shared" ca="1" si="263"/>
        <v>-20</v>
      </c>
      <c r="L403" s="80">
        <f t="shared" ca="1" si="270"/>
        <v>-409.46995321280991</v>
      </c>
      <c r="M403" s="80">
        <f t="shared" ca="1" si="294"/>
        <v>0</v>
      </c>
      <c r="N403" s="80">
        <f t="shared" ca="1" si="271"/>
        <v>0</v>
      </c>
      <c r="O403" s="81">
        <f t="shared" ca="1" si="264"/>
        <v>-2943.1740356977334</v>
      </c>
      <c r="P403" s="79">
        <f t="shared" ca="1" si="265"/>
        <v>492431.76464711799</v>
      </c>
      <c r="Q403" s="35"/>
      <c r="R403">
        <f t="shared" ca="1" si="272"/>
        <v>520</v>
      </c>
      <c r="S403" s="78">
        <f t="shared" ca="1" si="281"/>
        <v>98.24999999999811</v>
      </c>
      <c r="T403" s="55">
        <f t="shared" ca="1" si="273"/>
        <v>4.4574366695104062E-2</v>
      </c>
      <c r="U403" s="78">
        <f t="shared" ca="1" si="274"/>
        <v>3.0388406477335627E-3</v>
      </c>
      <c r="V403" s="79">
        <f t="shared" ca="1" si="282"/>
        <v>0</v>
      </c>
      <c r="W403" s="79">
        <f t="shared" ca="1" si="266"/>
        <v>0</v>
      </c>
      <c r="X403" s="80">
        <f t="shared" ca="1" si="283"/>
        <v>0</v>
      </c>
      <c r="Y403" s="80">
        <f t="shared" ca="1" si="284"/>
        <v>0</v>
      </c>
      <c r="Z403" s="80">
        <f t="shared" ca="1" si="275"/>
        <v>0</v>
      </c>
      <c r="AA403" s="80">
        <f t="shared" ca="1" si="285"/>
        <v>0</v>
      </c>
      <c r="AB403" s="81">
        <f t="shared" ca="1" si="267"/>
        <v>0</v>
      </c>
      <c r="AC403" s="79">
        <f t="shared" ca="1" si="268"/>
        <v>0</v>
      </c>
      <c r="AD403" s="35"/>
      <c r="AE403" s="55">
        <f t="shared" ca="1" si="286"/>
        <v>4.4574366695104062E-2</v>
      </c>
      <c r="AF403" s="78">
        <f t="shared" ca="1" si="287"/>
        <v>3.0388406477335627E-3</v>
      </c>
      <c r="AG403" s="35"/>
      <c r="AH403" s="35"/>
      <c r="AR403" s="69">
        <f t="shared" si="276"/>
        <v>34</v>
      </c>
      <c r="AS403" s="70">
        <f t="shared" si="288"/>
        <v>400</v>
      </c>
      <c r="AT403" s="71">
        <f t="shared" ca="1" si="260"/>
        <v>3.1834756364069253E-2</v>
      </c>
      <c r="AU403" s="72">
        <f t="shared" ca="1" si="277"/>
        <v>9.0370179501075842E-3</v>
      </c>
      <c r="AV403" s="73">
        <f t="shared" ca="1" si="278"/>
        <v>1.0090370179501076</v>
      </c>
      <c r="AW403" s="74">
        <f ca="1">PRODUCT(AV$4:AV403)</f>
        <v>30.494061568758283</v>
      </c>
      <c r="BO403" s="70">
        <f t="shared" si="289"/>
        <v>400</v>
      </c>
      <c r="BP403" s="171">
        <f t="shared" ca="1" si="292"/>
        <v>0.114</v>
      </c>
      <c r="BQ403" s="172">
        <f t="shared" ca="1" si="279"/>
        <v>9.0370179501075842E-3</v>
      </c>
      <c r="BR403" s="172">
        <f t="shared" ca="1" si="291"/>
        <v>3.2793270182956497E-2</v>
      </c>
    </row>
    <row r="404" spans="5:70">
      <c r="E404">
        <f t="shared" si="293"/>
        <v>401</v>
      </c>
      <c r="F404" s="64">
        <f t="shared" si="280"/>
        <v>88.333333333332206</v>
      </c>
      <c r="G404" s="55">
        <f t="shared" si="261"/>
        <v>0</v>
      </c>
      <c r="H404" s="78">
        <f t="shared" si="290"/>
        <v>1</v>
      </c>
      <c r="I404" s="79">
        <f t="shared" ca="1" si="269"/>
        <v>492431.76464711799</v>
      </c>
      <c r="J404" s="79">
        <f t="shared" ca="1" si="262"/>
        <v>4450.1146963191586</v>
      </c>
      <c r="K404" s="80">
        <f t="shared" ca="1" si="263"/>
        <v>-20</v>
      </c>
      <c r="L404" s="80">
        <f t="shared" ca="1" si="270"/>
        <v>-410.35980387259838</v>
      </c>
      <c r="M404" s="80">
        <f t="shared" ca="1" si="294"/>
        <v>0</v>
      </c>
      <c r="N404" s="80">
        <f t="shared" ca="1" si="271"/>
        <v>0</v>
      </c>
      <c r="O404" s="81">
        <f t="shared" ca="1" si="264"/>
        <v>-2943.1740356977334</v>
      </c>
      <c r="P404" s="79">
        <f t="shared" ca="1" si="265"/>
        <v>493508.34550386685</v>
      </c>
      <c r="Q404" s="35"/>
      <c r="R404">
        <f t="shared" ca="1" si="272"/>
        <v>521</v>
      </c>
      <c r="S404" s="78">
        <f t="shared" ca="1" si="281"/>
        <v>98.333333333331439</v>
      </c>
      <c r="T404" s="55">
        <f t="shared" ca="1" si="273"/>
        <v>4.4574366695104062E-2</v>
      </c>
      <c r="U404" s="78">
        <f t="shared" ca="1" si="274"/>
        <v>2.9033862503734993E-3</v>
      </c>
      <c r="V404" s="79">
        <f t="shared" ca="1" si="282"/>
        <v>0</v>
      </c>
      <c r="W404" s="79">
        <f t="shared" ca="1" si="266"/>
        <v>0</v>
      </c>
      <c r="X404" s="80">
        <f t="shared" ca="1" si="283"/>
        <v>0</v>
      </c>
      <c r="Y404" s="80">
        <f t="shared" ca="1" si="284"/>
        <v>0</v>
      </c>
      <c r="Z404" s="80">
        <f t="shared" ca="1" si="275"/>
        <v>0</v>
      </c>
      <c r="AA404" s="80">
        <f t="shared" ca="1" si="285"/>
        <v>0</v>
      </c>
      <c r="AB404" s="81">
        <f t="shared" ca="1" si="267"/>
        <v>0</v>
      </c>
      <c r="AC404" s="79">
        <f t="shared" ca="1" si="268"/>
        <v>0</v>
      </c>
      <c r="AD404" s="35"/>
      <c r="AE404" s="55">
        <f t="shared" ca="1" si="286"/>
        <v>4.4574366695104062E-2</v>
      </c>
      <c r="AF404" s="78">
        <f t="shared" ca="1" si="287"/>
        <v>2.9033862503734993E-3</v>
      </c>
      <c r="AG404" s="35"/>
      <c r="AH404" s="35"/>
      <c r="AR404" s="69">
        <f t="shared" si="276"/>
        <v>34</v>
      </c>
      <c r="AS404" s="70">
        <f t="shared" si="288"/>
        <v>401</v>
      </c>
      <c r="AT404" s="71">
        <f t="shared" ca="1" si="260"/>
        <v>3.1547065099369859E-2</v>
      </c>
      <c r="AU404" s="72">
        <f t="shared" ca="1" si="277"/>
        <v>9.0370179501075842E-3</v>
      </c>
      <c r="AV404" s="73">
        <f t="shared" ca="1" si="278"/>
        <v>1.0090370179501076</v>
      </c>
      <c r="AW404" s="74">
        <f ca="1">PRODUCT(AV$4:AV404)</f>
        <v>30.769636950526838</v>
      </c>
      <c r="BO404" s="70">
        <f t="shared" si="289"/>
        <v>401</v>
      </c>
      <c r="BP404" s="171">
        <f t="shared" ca="1" si="292"/>
        <v>0.114</v>
      </c>
      <c r="BQ404" s="172">
        <f t="shared" ca="1" si="279"/>
        <v>9.0370179501075842E-3</v>
      </c>
      <c r="BR404" s="172">
        <f t="shared" ca="1" si="291"/>
        <v>3.2499570976669535E-2</v>
      </c>
    </row>
    <row r="405" spans="5:70">
      <c r="E405">
        <f t="shared" si="293"/>
        <v>402</v>
      </c>
      <c r="F405" s="64">
        <f t="shared" si="280"/>
        <v>88.416666666665535</v>
      </c>
      <c r="G405" s="55">
        <f t="shared" si="261"/>
        <v>0</v>
      </c>
      <c r="H405" s="78">
        <f t="shared" si="290"/>
        <v>1</v>
      </c>
      <c r="I405" s="79">
        <f t="shared" ca="1" si="269"/>
        <v>493508.34550386685</v>
      </c>
      <c r="J405" s="79">
        <f t="shared" ca="1" si="262"/>
        <v>4459.84377684634</v>
      </c>
      <c r="K405" s="80">
        <f t="shared" ca="1" si="263"/>
        <v>-20</v>
      </c>
      <c r="L405" s="80">
        <f t="shared" ca="1" si="270"/>
        <v>-411.25695458655571</v>
      </c>
      <c r="M405" s="80">
        <f t="shared" ca="1" si="294"/>
        <v>0</v>
      </c>
      <c r="N405" s="80">
        <f t="shared" ca="1" si="271"/>
        <v>0</v>
      </c>
      <c r="O405" s="81">
        <f t="shared" ca="1" si="264"/>
        <v>-2943.1740356977334</v>
      </c>
      <c r="P405" s="79">
        <f t="shared" ca="1" si="265"/>
        <v>494593.75829042896</v>
      </c>
      <c r="Q405" s="35"/>
      <c r="R405">
        <f t="shared" ca="1" si="272"/>
        <v>522</v>
      </c>
      <c r="S405" s="78">
        <f t="shared" ca="1" si="281"/>
        <v>98.416666666664767</v>
      </c>
      <c r="T405" s="55">
        <f t="shared" ca="1" si="273"/>
        <v>4.4574366695104062E-2</v>
      </c>
      <c r="U405" s="78">
        <f t="shared" ca="1" si="274"/>
        <v>2.7739696469918276E-3</v>
      </c>
      <c r="V405" s="79">
        <f t="shared" ca="1" si="282"/>
        <v>0</v>
      </c>
      <c r="W405" s="79">
        <f t="shared" ca="1" si="266"/>
        <v>0</v>
      </c>
      <c r="X405" s="80">
        <f t="shared" ca="1" si="283"/>
        <v>0</v>
      </c>
      <c r="Y405" s="80">
        <f t="shared" ca="1" si="284"/>
        <v>0</v>
      </c>
      <c r="Z405" s="80">
        <f t="shared" ca="1" si="275"/>
        <v>0</v>
      </c>
      <c r="AA405" s="80">
        <f t="shared" ca="1" si="285"/>
        <v>0</v>
      </c>
      <c r="AB405" s="81">
        <f t="shared" ca="1" si="267"/>
        <v>0</v>
      </c>
      <c r="AC405" s="79">
        <f t="shared" ca="1" si="268"/>
        <v>0</v>
      </c>
      <c r="AD405" s="35"/>
      <c r="AE405" s="55">
        <f t="shared" ca="1" si="286"/>
        <v>4.4574366695104062E-2</v>
      </c>
      <c r="AF405" s="78">
        <f t="shared" ca="1" si="287"/>
        <v>2.7739696469918276E-3</v>
      </c>
      <c r="AG405" s="35"/>
      <c r="AH405" s="35"/>
      <c r="AR405" s="69">
        <f t="shared" si="276"/>
        <v>34</v>
      </c>
      <c r="AS405" s="70">
        <f t="shared" si="288"/>
        <v>402</v>
      </c>
      <c r="AT405" s="71">
        <f t="shared" ca="1" si="260"/>
        <v>3.1261973705793644E-2</v>
      </c>
      <c r="AU405" s="72">
        <f t="shared" ca="1" si="277"/>
        <v>9.0370179501075842E-3</v>
      </c>
      <c r="AV405" s="73">
        <f t="shared" ca="1" si="278"/>
        <v>1.0090370179501076</v>
      </c>
      <c r="AW405" s="74">
        <f ca="1">PRODUCT(AV$4:AV405)</f>
        <v>31.047702711967041</v>
      </c>
      <c r="BO405" s="70">
        <f t="shared" si="289"/>
        <v>402</v>
      </c>
      <c r="BP405" s="171">
        <f t="shared" ca="1" si="292"/>
        <v>0.114</v>
      </c>
      <c r="BQ405" s="172">
        <f t="shared" ca="1" si="279"/>
        <v>9.0370179501075842E-3</v>
      </c>
      <c r="BR405" s="172">
        <f t="shared" ca="1" si="291"/>
        <v>3.22085021644632E-2</v>
      </c>
    </row>
    <row r="406" spans="5:70">
      <c r="E406">
        <f t="shared" si="293"/>
        <v>403</v>
      </c>
      <c r="F406" s="64">
        <f t="shared" si="280"/>
        <v>88.499999999998863</v>
      </c>
      <c r="G406" s="55">
        <f t="shared" si="261"/>
        <v>0</v>
      </c>
      <c r="H406" s="78">
        <f t="shared" si="290"/>
        <v>1</v>
      </c>
      <c r="I406" s="79">
        <f t="shared" ca="1" si="269"/>
        <v>494593.75829042896</v>
      </c>
      <c r="J406" s="79">
        <f t="shared" ca="1" si="262"/>
        <v>4469.652671681778</v>
      </c>
      <c r="K406" s="80">
        <f t="shared" ca="1" si="263"/>
        <v>-20</v>
      </c>
      <c r="L406" s="80">
        <f t="shared" ca="1" si="270"/>
        <v>-412.16146524202418</v>
      </c>
      <c r="M406" s="80">
        <f t="shared" ca="1" si="294"/>
        <v>0</v>
      </c>
      <c r="N406" s="80">
        <f t="shared" ca="1" si="271"/>
        <v>0</v>
      </c>
      <c r="O406" s="81">
        <f t="shared" ca="1" si="264"/>
        <v>-2943.1740356977334</v>
      </c>
      <c r="P406" s="79">
        <f t="shared" ca="1" si="265"/>
        <v>495688.07546117099</v>
      </c>
      <c r="Q406" s="35"/>
      <c r="R406">
        <f t="shared" ca="1" si="272"/>
        <v>523</v>
      </c>
      <c r="S406" s="78">
        <f t="shared" ca="1" si="281"/>
        <v>98.499999999998096</v>
      </c>
      <c r="T406" s="55">
        <f t="shared" ca="1" si="273"/>
        <v>4.4574366695104062E-2</v>
      </c>
      <c r="U406" s="78">
        <f t="shared" ca="1" si="274"/>
        <v>2.6503217067457255E-3</v>
      </c>
      <c r="V406" s="79">
        <f t="shared" ca="1" si="282"/>
        <v>0</v>
      </c>
      <c r="W406" s="79">
        <f t="shared" ca="1" si="266"/>
        <v>0</v>
      </c>
      <c r="X406" s="80">
        <f t="shared" ca="1" si="283"/>
        <v>0</v>
      </c>
      <c r="Y406" s="80">
        <f t="shared" ca="1" si="284"/>
        <v>0</v>
      </c>
      <c r="Z406" s="80">
        <f t="shared" ca="1" si="275"/>
        <v>0</v>
      </c>
      <c r="AA406" s="80">
        <f t="shared" ca="1" si="285"/>
        <v>0</v>
      </c>
      <c r="AB406" s="81">
        <f t="shared" ca="1" si="267"/>
        <v>0</v>
      </c>
      <c r="AC406" s="79">
        <f t="shared" ca="1" si="268"/>
        <v>0</v>
      </c>
      <c r="AD406" s="35"/>
      <c r="AE406" s="55">
        <f t="shared" ca="1" si="286"/>
        <v>4.4574366695104062E-2</v>
      </c>
      <c r="AF406" s="78">
        <f t="shared" ca="1" si="287"/>
        <v>2.6503217067457255E-3</v>
      </c>
      <c r="AG406" s="35"/>
      <c r="AH406" s="35"/>
      <c r="AR406" s="69">
        <f t="shared" si="276"/>
        <v>34</v>
      </c>
      <c r="AS406" s="70">
        <f t="shared" si="288"/>
        <v>403</v>
      </c>
      <c r="AT406" s="71">
        <f t="shared" ca="1" si="260"/>
        <v>3.0979458688258597E-2</v>
      </c>
      <c r="AU406" s="72">
        <f t="shared" ca="1" si="277"/>
        <v>9.0370179501075842E-3</v>
      </c>
      <c r="AV406" s="73">
        <f t="shared" ca="1" si="278"/>
        <v>1.0090370179501076</v>
      </c>
      <c r="AW406" s="74">
        <f ca="1">PRODUCT(AV$4:AV406)</f>
        <v>31.328281358684691</v>
      </c>
      <c r="BO406" s="70">
        <f t="shared" si="289"/>
        <v>403</v>
      </c>
      <c r="BP406" s="171">
        <f t="shared" ca="1" si="292"/>
        <v>0.114</v>
      </c>
      <c r="BQ406" s="172">
        <f t="shared" ca="1" si="279"/>
        <v>9.0370179501075842E-3</v>
      </c>
      <c r="BR406" s="172">
        <f t="shared" ca="1" si="291"/>
        <v>3.1920040188313258E-2</v>
      </c>
    </row>
    <row r="407" spans="5:70">
      <c r="E407">
        <f t="shared" si="293"/>
        <v>404</v>
      </c>
      <c r="F407" s="64">
        <f t="shared" si="280"/>
        <v>88.583333333332192</v>
      </c>
      <c r="G407" s="55">
        <f t="shared" si="261"/>
        <v>0</v>
      </c>
      <c r="H407" s="78">
        <f t="shared" si="290"/>
        <v>1</v>
      </c>
      <c r="I407" s="79">
        <f t="shared" ca="1" si="269"/>
        <v>495688.07546117099</v>
      </c>
      <c r="J407" s="79">
        <f t="shared" ca="1" si="262"/>
        <v>4479.5420355968854</v>
      </c>
      <c r="K407" s="80">
        <f t="shared" ca="1" si="263"/>
        <v>-20</v>
      </c>
      <c r="L407" s="80">
        <f t="shared" ca="1" si="270"/>
        <v>-413.07339621764254</v>
      </c>
      <c r="M407" s="80">
        <f t="shared" ca="1" si="294"/>
        <v>0</v>
      </c>
      <c r="N407" s="80">
        <f t="shared" ca="1" si="271"/>
        <v>0</v>
      </c>
      <c r="O407" s="81">
        <f t="shared" ca="1" si="264"/>
        <v>-2943.1740356977334</v>
      </c>
      <c r="P407" s="79">
        <f t="shared" ca="1" si="265"/>
        <v>496791.37006485253</v>
      </c>
      <c r="Q407" s="35"/>
      <c r="R407">
        <f t="shared" ca="1" si="272"/>
        <v>524</v>
      </c>
      <c r="S407" s="78">
        <f t="shared" ca="1" si="281"/>
        <v>98.583333333331424</v>
      </c>
      <c r="T407" s="55">
        <f t="shared" ca="1" si="273"/>
        <v>4.8867350363173689E-2</v>
      </c>
      <c r="U407" s="78">
        <f t="shared" ca="1" si="274"/>
        <v>2.5208075073270574E-3</v>
      </c>
      <c r="V407" s="79">
        <f t="shared" ca="1" si="282"/>
        <v>0</v>
      </c>
      <c r="W407" s="79">
        <f t="shared" ca="1" si="266"/>
        <v>0</v>
      </c>
      <c r="X407" s="80">
        <f t="shared" ca="1" si="283"/>
        <v>0</v>
      </c>
      <c r="Y407" s="80">
        <f t="shared" ca="1" si="284"/>
        <v>0</v>
      </c>
      <c r="Z407" s="80">
        <f t="shared" ca="1" si="275"/>
        <v>0</v>
      </c>
      <c r="AA407" s="80">
        <f t="shared" ca="1" si="285"/>
        <v>0</v>
      </c>
      <c r="AB407" s="81">
        <f t="shared" ca="1" si="267"/>
        <v>0</v>
      </c>
      <c r="AC407" s="79">
        <f t="shared" ca="1" si="268"/>
        <v>0</v>
      </c>
      <c r="AD407" s="35"/>
      <c r="AE407" s="55">
        <f t="shared" ca="1" si="286"/>
        <v>4.8867350363173689E-2</v>
      </c>
      <c r="AF407" s="78">
        <f t="shared" ca="1" si="287"/>
        <v>2.5208075073270574E-3</v>
      </c>
      <c r="AG407" s="35"/>
      <c r="AH407" s="35"/>
      <c r="AR407" s="69">
        <f t="shared" si="276"/>
        <v>34</v>
      </c>
      <c r="AS407" s="70">
        <f t="shared" si="288"/>
        <v>404</v>
      </c>
      <c r="AT407" s="71">
        <f t="shared" ca="1" si="260"/>
        <v>3.0699496764008186E-2</v>
      </c>
      <c r="AU407" s="72">
        <f t="shared" ca="1" si="277"/>
        <v>9.0370179501075842E-3</v>
      </c>
      <c r="AV407" s="73">
        <f t="shared" ca="1" si="278"/>
        <v>1.0090370179501076</v>
      </c>
      <c r="AW407" s="74">
        <f ca="1">PRODUCT(AV$4:AV407)</f>
        <v>31.611395599669144</v>
      </c>
      <c r="BO407" s="70">
        <f t="shared" si="289"/>
        <v>404</v>
      </c>
      <c r="BP407" s="171">
        <f t="shared" ca="1" si="292"/>
        <v>0.114</v>
      </c>
      <c r="BQ407" s="172">
        <f t="shared" ca="1" si="279"/>
        <v>9.0370179501075842E-3</v>
      </c>
      <c r="BR407" s="172">
        <f t="shared" ca="1" si="291"/>
        <v>3.1634161701183057E-2</v>
      </c>
    </row>
    <row r="408" spans="5:70">
      <c r="E408">
        <f t="shared" si="293"/>
        <v>405</v>
      </c>
      <c r="F408" s="64">
        <f t="shared" si="280"/>
        <v>88.66666666666552</v>
      </c>
      <c r="G408" s="55">
        <f t="shared" si="261"/>
        <v>0</v>
      </c>
      <c r="H408" s="78">
        <f t="shared" si="290"/>
        <v>1</v>
      </c>
      <c r="I408" s="79">
        <f t="shared" ca="1" si="269"/>
        <v>496791.37006485253</v>
      </c>
      <c r="J408" s="79">
        <f t="shared" ca="1" si="262"/>
        <v>4489.5125287346118</v>
      </c>
      <c r="K408" s="80">
        <f t="shared" ca="1" si="263"/>
        <v>-20</v>
      </c>
      <c r="L408" s="80">
        <f t="shared" ca="1" si="270"/>
        <v>-413.99280838737712</v>
      </c>
      <c r="M408" s="80">
        <f t="shared" ca="1" si="294"/>
        <v>0</v>
      </c>
      <c r="N408" s="80">
        <f t="shared" ca="1" si="271"/>
        <v>0</v>
      </c>
      <c r="O408" s="81">
        <f t="shared" ca="1" si="264"/>
        <v>-2943.1740356977334</v>
      </c>
      <c r="P408" s="79">
        <f t="shared" ca="1" si="265"/>
        <v>497903.71574950207</v>
      </c>
      <c r="Q408" s="35"/>
      <c r="R408">
        <f t="shared" ca="1" si="272"/>
        <v>525</v>
      </c>
      <c r="S408" s="78">
        <f t="shared" ca="1" si="281"/>
        <v>98.666666666664753</v>
      </c>
      <c r="T408" s="55">
        <f t="shared" ca="1" si="273"/>
        <v>4.8867350363173689E-2</v>
      </c>
      <c r="U408" s="78">
        <f t="shared" ca="1" si="274"/>
        <v>2.3976223236683875E-3</v>
      </c>
      <c r="V408" s="79">
        <f t="shared" ca="1" si="282"/>
        <v>0</v>
      </c>
      <c r="W408" s="79">
        <f t="shared" ca="1" si="266"/>
        <v>0</v>
      </c>
      <c r="X408" s="80">
        <f t="shared" ca="1" si="283"/>
        <v>0</v>
      </c>
      <c r="Y408" s="80">
        <f t="shared" ca="1" si="284"/>
        <v>0</v>
      </c>
      <c r="Z408" s="80">
        <f t="shared" ca="1" si="275"/>
        <v>0</v>
      </c>
      <c r="AA408" s="80">
        <f t="shared" ca="1" si="285"/>
        <v>0</v>
      </c>
      <c r="AB408" s="81">
        <f t="shared" ca="1" si="267"/>
        <v>0</v>
      </c>
      <c r="AC408" s="79">
        <f t="shared" ca="1" si="268"/>
        <v>0</v>
      </c>
      <c r="AD408" s="35"/>
      <c r="AE408" s="55">
        <f t="shared" ca="1" si="286"/>
        <v>4.8867350363173689E-2</v>
      </c>
      <c r="AF408" s="78">
        <f t="shared" ca="1" si="287"/>
        <v>2.3976223236683875E-3</v>
      </c>
      <c r="AG408" s="35"/>
      <c r="AH408" s="35"/>
      <c r="AR408" s="69">
        <f t="shared" si="276"/>
        <v>34</v>
      </c>
      <c r="AS408" s="70">
        <f t="shared" si="288"/>
        <v>405</v>
      </c>
      <c r="AT408" s="71">
        <f t="shared" ca="1" si="260"/>
        <v>3.0422064860692575E-2</v>
      </c>
      <c r="AU408" s="72">
        <f t="shared" ca="1" si="277"/>
        <v>9.0370179501075842E-3</v>
      </c>
      <c r="AV408" s="73">
        <f t="shared" ca="1" si="278"/>
        <v>1.0090370179501076</v>
      </c>
      <c r="AW408" s="74">
        <f ca="1">PRODUCT(AV$4:AV408)</f>
        <v>31.897068349131306</v>
      </c>
      <c r="BO408" s="70">
        <f t="shared" si="289"/>
        <v>405</v>
      </c>
      <c r="BP408" s="171">
        <f t="shared" ca="1" si="292"/>
        <v>0.114</v>
      </c>
      <c r="BQ408" s="172">
        <f t="shared" ca="1" si="279"/>
        <v>9.0370179501075842E-3</v>
      </c>
      <c r="BR408" s="172">
        <f t="shared" ca="1" si="291"/>
        <v>3.1350843565133929E-2</v>
      </c>
    </row>
    <row r="409" spans="5:70">
      <c r="E409">
        <f t="shared" si="293"/>
        <v>406</v>
      </c>
      <c r="F409" s="64">
        <f t="shared" si="280"/>
        <v>88.749999999998849</v>
      </c>
      <c r="G409" s="55">
        <f t="shared" si="261"/>
        <v>0</v>
      </c>
      <c r="H409" s="78">
        <f t="shared" si="290"/>
        <v>1</v>
      </c>
      <c r="I409" s="79">
        <f t="shared" ca="1" si="269"/>
        <v>497903.71574950207</v>
      </c>
      <c r="J409" s="79">
        <f t="shared" ca="1" si="262"/>
        <v>4499.5648166535148</v>
      </c>
      <c r="K409" s="80">
        <f t="shared" ca="1" si="263"/>
        <v>-20</v>
      </c>
      <c r="L409" s="80">
        <f t="shared" ca="1" si="270"/>
        <v>-414.91976312458507</v>
      </c>
      <c r="M409" s="80">
        <f t="shared" ca="1" si="294"/>
        <v>0</v>
      </c>
      <c r="N409" s="80">
        <f t="shared" ca="1" si="271"/>
        <v>0</v>
      </c>
      <c r="O409" s="81">
        <f t="shared" ca="1" si="264"/>
        <v>-2943.1740356977334</v>
      </c>
      <c r="P409" s="79">
        <f t="shared" ca="1" si="265"/>
        <v>499025.18676733325</v>
      </c>
      <c r="Q409" s="35"/>
      <c r="R409">
        <f t="shared" ca="1" si="272"/>
        <v>526</v>
      </c>
      <c r="S409" s="78">
        <f t="shared" ca="1" si="281"/>
        <v>98.749999999998082</v>
      </c>
      <c r="T409" s="55">
        <f t="shared" ca="1" si="273"/>
        <v>4.8867350363173689E-2</v>
      </c>
      <c r="U409" s="78">
        <f t="shared" ca="1" si="274"/>
        <v>2.2804568735391179E-3</v>
      </c>
      <c r="V409" s="79">
        <f t="shared" ca="1" si="282"/>
        <v>0</v>
      </c>
      <c r="W409" s="79">
        <f t="shared" ca="1" si="266"/>
        <v>0</v>
      </c>
      <c r="X409" s="80">
        <f t="shared" ca="1" si="283"/>
        <v>0</v>
      </c>
      <c r="Y409" s="80">
        <f t="shared" ca="1" si="284"/>
        <v>0</v>
      </c>
      <c r="Z409" s="80">
        <f t="shared" ca="1" si="275"/>
        <v>0</v>
      </c>
      <c r="AA409" s="80">
        <f t="shared" ca="1" si="285"/>
        <v>0</v>
      </c>
      <c r="AB409" s="81">
        <f t="shared" ca="1" si="267"/>
        <v>0</v>
      </c>
      <c r="AC409" s="79">
        <f t="shared" ca="1" si="268"/>
        <v>0</v>
      </c>
      <c r="AD409" s="35"/>
      <c r="AE409" s="55">
        <f t="shared" ca="1" si="286"/>
        <v>4.8867350363173689E-2</v>
      </c>
      <c r="AF409" s="78">
        <f t="shared" ca="1" si="287"/>
        <v>2.2804568735391179E-3</v>
      </c>
      <c r="AG409" s="35"/>
      <c r="AH409" s="35"/>
      <c r="AR409" s="69">
        <f t="shared" si="276"/>
        <v>34</v>
      </c>
      <c r="AS409" s="70">
        <f t="shared" si="288"/>
        <v>406</v>
      </c>
      <c r="AT409" s="71">
        <f t="shared" ca="1" si="260"/>
        <v>3.0147140114467157E-2</v>
      </c>
      <c r="AU409" s="72">
        <f t="shared" ca="1" si="277"/>
        <v>9.0370179501075842E-3</v>
      </c>
      <c r="AV409" s="73">
        <f t="shared" ca="1" si="278"/>
        <v>1.0090370179501076</v>
      </c>
      <c r="AW409" s="74">
        <f ca="1">PRODUCT(AV$4:AV409)</f>
        <v>32.185322728358216</v>
      </c>
      <c r="BO409" s="70">
        <f t="shared" si="289"/>
        <v>406</v>
      </c>
      <c r="BP409" s="171">
        <f t="shared" ca="1" si="292"/>
        <v>0.114</v>
      </c>
      <c r="BQ409" s="172">
        <f t="shared" ca="1" si="279"/>
        <v>9.0370179501075842E-3</v>
      </c>
      <c r="BR409" s="172">
        <f t="shared" ca="1" si="291"/>
        <v>3.1070062849452455E-2</v>
      </c>
    </row>
    <row r="410" spans="5:70">
      <c r="E410">
        <f t="shared" si="293"/>
        <v>407</v>
      </c>
      <c r="F410" s="64">
        <f t="shared" si="280"/>
        <v>88.833333333332178</v>
      </c>
      <c r="G410" s="55">
        <f t="shared" si="261"/>
        <v>0</v>
      </c>
      <c r="H410" s="78">
        <f t="shared" si="290"/>
        <v>1</v>
      </c>
      <c r="I410" s="79">
        <f t="shared" ca="1" si="269"/>
        <v>499025.18676733325</v>
      </c>
      <c r="J410" s="79">
        <f t="shared" ca="1" si="262"/>
        <v>4509.6995703721805</v>
      </c>
      <c r="K410" s="80">
        <f t="shared" ca="1" si="263"/>
        <v>-20</v>
      </c>
      <c r="L410" s="80">
        <f t="shared" ca="1" si="270"/>
        <v>-415.85432230611104</v>
      </c>
      <c r="M410" s="80">
        <f t="shared" ca="1" si="294"/>
        <v>0</v>
      </c>
      <c r="N410" s="80">
        <f t="shared" ca="1" si="271"/>
        <v>0</v>
      </c>
      <c r="O410" s="81">
        <f t="shared" ca="1" si="264"/>
        <v>-2943.1740356977334</v>
      </c>
      <c r="P410" s="79">
        <f t="shared" ca="1" si="265"/>
        <v>500155.8579797016</v>
      </c>
      <c r="Q410" s="35"/>
      <c r="R410">
        <f t="shared" ca="1" si="272"/>
        <v>527</v>
      </c>
      <c r="S410" s="78">
        <f t="shared" ca="1" si="281"/>
        <v>98.83333333333141</v>
      </c>
      <c r="T410" s="55">
        <f t="shared" ca="1" si="273"/>
        <v>4.8867350363173689E-2</v>
      </c>
      <c r="U410" s="78">
        <f t="shared" ca="1" si="274"/>
        <v>2.1690169885117743E-3</v>
      </c>
      <c r="V410" s="79">
        <f t="shared" ca="1" si="282"/>
        <v>0</v>
      </c>
      <c r="W410" s="79">
        <f t="shared" ca="1" si="266"/>
        <v>0</v>
      </c>
      <c r="X410" s="80">
        <f t="shared" ca="1" si="283"/>
        <v>0</v>
      </c>
      <c r="Y410" s="80">
        <f t="shared" ca="1" si="284"/>
        <v>0</v>
      </c>
      <c r="Z410" s="80">
        <f t="shared" ca="1" si="275"/>
        <v>0</v>
      </c>
      <c r="AA410" s="80">
        <f t="shared" ca="1" si="285"/>
        <v>0</v>
      </c>
      <c r="AB410" s="81">
        <f t="shared" ca="1" si="267"/>
        <v>0</v>
      </c>
      <c r="AC410" s="79">
        <f t="shared" ca="1" si="268"/>
        <v>0</v>
      </c>
      <c r="AD410" s="35"/>
      <c r="AE410" s="55">
        <f t="shared" ca="1" si="286"/>
        <v>4.8867350363173689E-2</v>
      </c>
      <c r="AF410" s="78">
        <f t="shared" ca="1" si="287"/>
        <v>2.1690169885117743E-3</v>
      </c>
      <c r="AG410" s="35"/>
      <c r="AH410" s="35"/>
      <c r="AR410" s="69">
        <f t="shared" si="276"/>
        <v>34</v>
      </c>
      <c r="AS410" s="70">
        <f t="shared" si="288"/>
        <v>407</v>
      </c>
      <c r="AT410" s="71">
        <f t="shared" ca="1" si="260"/>
        <v>2.9874699868108309E-2</v>
      </c>
      <c r="AU410" s="72">
        <f t="shared" ca="1" si="277"/>
        <v>9.0370179501075842E-3</v>
      </c>
      <c r="AV410" s="73">
        <f t="shared" ca="1" si="278"/>
        <v>1.0090370179501076</v>
      </c>
      <c r="AW410" s="74">
        <f ca="1">PRODUCT(AV$4:AV410)</f>
        <v>32.476182067584396</v>
      </c>
      <c r="BO410" s="70">
        <f t="shared" si="289"/>
        <v>407</v>
      </c>
      <c r="BP410" s="171">
        <f t="shared" ca="1" si="292"/>
        <v>0.114</v>
      </c>
      <c r="BQ410" s="172">
        <f t="shared" ca="1" si="279"/>
        <v>9.0370179501075842E-3</v>
      </c>
      <c r="BR410" s="172">
        <f t="shared" ca="1" si="291"/>
        <v>3.0791796828794574E-2</v>
      </c>
    </row>
    <row r="411" spans="5:70">
      <c r="E411">
        <f t="shared" si="293"/>
        <v>408</v>
      </c>
      <c r="F411" s="64">
        <f t="shared" si="280"/>
        <v>88.916666666665506</v>
      </c>
      <c r="G411" s="55">
        <f t="shared" si="261"/>
        <v>0</v>
      </c>
      <c r="H411" s="78">
        <f t="shared" si="290"/>
        <v>1</v>
      </c>
      <c r="I411" s="79">
        <f t="shared" ca="1" si="269"/>
        <v>500155.8579797016</v>
      </c>
      <c r="J411" s="79">
        <f t="shared" ca="1" si="262"/>
        <v>4519.9174664140228</v>
      </c>
      <c r="K411" s="80">
        <f t="shared" ca="1" si="263"/>
        <v>-20</v>
      </c>
      <c r="L411" s="80">
        <f t="shared" ca="1" si="270"/>
        <v>-416.79654831641801</v>
      </c>
      <c r="M411" s="80">
        <f t="shared" ca="1" si="294"/>
        <v>0</v>
      </c>
      <c r="N411" s="80">
        <f t="shared" ca="1" si="271"/>
        <v>0</v>
      </c>
      <c r="O411" s="81">
        <f t="shared" ca="1" si="264"/>
        <v>-2943.1740356977334</v>
      </c>
      <c r="P411" s="79">
        <f t="shared" ca="1" si="265"/>
        <v>501295.8048621015</v>
      </c>
      <c r="Q411" s="35"/>
      <c r="R411">
        <f t="shared" ca="1" si="272"/>
        <v>528</v>
      </c>
      <c r="S411" s="78">
        <f t="shared" ca="1" si="281"/>
        <v>98.916666666664739</v>
      </c>
      <c r="T411" s="55">
        <f t="shared" ca="1" si="273"/>
        <v>4.8867350363173689E-2</v>
      </c>
      <c r="U411" s="78">
        <f t="shared" ca="1" si="274"/>
        <v>2.0630228753904935E-3</v>
      </c>
      <c r="V411" s="79">
        <f t="shared" ca="1" si="282"/>
        <v>0</v>
      </c>
      <c r="W411" s="79">
        <f t="shared" ca="1" si="266"/>
        <v>0</v>
      </c>
      <c r="X411" s="80">
        <f t="shared" ca="1" si="283"/>
        <v>0</v>
      </c>
      <c r="Y411" s="80">
        <f t="shared" ca="1" si="284"/>
        <v>0</v>
      </c>
      <c r="Z411" s="80">
        <f t="shared" ca="1" si="275"/>
        <v>0</v>
      </c>
      <c r="AA411" s="80">
        <f t="shared" ca="1" si="285"/>
        <v>0</v>
      </c>
      <c r="AB411" s="81">
        <f t="shared" ca="1" si="267"/>
        <v>0</v>
      </c>
      <c r="AC411" s="79">
        <f t="shared" ca="1" si="268"/>
        <v>0</v>
      </c>
      <c r="AD411" s="35"/>
      <c r="AE411" s="55">
        <f t="shared" ca="1" si="286"/>
        <v>4.8867350363173689E-2</v>
      </c>
      <c r="AF411" s="78">
        <f t="shared" ca="1" si="287"/>
        <v>2.0630228753904935E-3</v>
      </c>
      <c r="AG411" s="35"/>
      <c r="AH411" s="35"/>
      <c r="AR411" s="69">
        <f t="shared" si="276"/>
        <v>34</v>
      </c>
      <c r="AS411" s="70">
        <f t="shared" si="288"/>
        <v>408</v>
      </c>
      <c r="AT411" s="71">
        <f t="shared" ca="1" si="260"/>
        <v>2.9604721669146138E-2</v>
      </c>
      <c r="AU411" s="72">
        <f t="shared" ca="1" si="277"/>
        <v>9.0370179501075842E-3</v>
      </c>
      <c r="AV411" s="73">
        <f t="shared" ca="1" si="278"/>
        <v>1.0090370179501076</v>
      </c>
      <c r="AW411" s="74">
        <f ca="1">PRODUCT(AV$4:AV411)</f>
        <v>32.769669907880122</v>
      </c>
      <c r="BO411" s="70">
        <f t="shared" si="289"/>
        <v>408</v>
      </c>
      <c r="BP411" s="171">
        <f t="shared" ca="1" si="292"/>
        <v>0.114</v>
      </c>
      <c r="BQ411" s="172">
        <f t="shared" ca="1" si="279"/>
        <v>9.0370179501075842E-3</v>
      </c>
      <c r="BR411" s="172">
        <f t="shared" ca="1" si="291"/>
        <v>3.0516022981346251E-2</v>
      </c>
    </row>
    <row r="412" spans="5:70">
      <c r="E412">
        <f t="shared" si="293"/>
        <v>409</v>
      </c>
      <c r="F412" s="64">
        <f t="shared" si="280"/>
        <v>88.999999999998835</v>
      </c>
      <c r="G412" s="55">
        <f t="shared" si="261"/>
        <v>0</v>
      </c>
      <c r="H412" s="78">
        <f t="shared" si="290"/>
        <v>1</v>
      </c>
      <c r="I412" s="79">
        <f t="shared" ca="1" si="269"/>
        <v>501295.8048621015</v>
      </c>
      <c r="J412" s="79">
        <f t="shared" ca="1" si="262"/>
        <v>4530.2191868524405</v>
      </c>
      <c r="K412" s="80">
        <f t="shared" ca="1" si="263"/>
        <v>-20</v>
      </c>
      <c r="L412" s="80">
        <f t="shared" ca="1" si="270"/>
        <v>-417.74650405175129</v>
      </c>
      <c r="M412" s="80">
        <f t="shared" ca="1" si="294"/>
        <v>-3759.7185364657612</v>
      </c>
      <c r="N412" s="80">
        <f t="shared" ca="1" si="271"/>
        <v>0</v>
      </c>
      <c r="O412" s="81">
        <f t="shared" ca="1" si="264"/>
        <v>-2943.1740356977334</v>
      </c>
      <c r="P412" s="79">
        <f t="shared" ca="1" si="265"/>
        <v>498685.38497273874</v>
      </c>
      <c r="Q412" s="35"/>
      <c r="R412">
        <f t="shared" ca="1" si="272"/>
        <v>529</v>
      </c>
      <c r="S412" s="78">
        <f t="shared" ca="1" si="281"/>
        <v>98.999999999998067</v>
      </c>
      <c r="T412" s="55">
        <f t="shared" ca="1" si="273"/>
        <v>4.8867350363173689E-2</v>
      </c>
      <c r="U412" s="78">
        <f t="shared" ca="1" si="274"/>
        <v>1.9622084137315443E-3</v>
      </c>
      <c r="V412" s="79">
        <f t="shared" ca="1" si="282"/>
        <v>0</v>
      </c>
      <c r="W412" s="79">
        <f t="shared" ca="1" si="266"/>
        <v>0</v>
      </c>
      <c r="X412" s="80">
        <f t="shared" ca="1" si="283"/>
        <v>0</v>
      </c>
      <c r="Y412" s="80">
        <f t="shared" ca="1" si="284"/>
        <v>0</v>
      </c>
      <c r="Z412" s="80">
        <f t="shared" ca="1" si="275"/>
        <v>0</v>
      </c>
      <c r="AA412" s="80">
        <f t="shared" ca="1" si="285"/>
        <v>0</v>
      </c>
      <c r="AB412" s="81">
        <f t="shared" ca="1" si="267"/>
        <v>0</v>
      </c>
      <c r="AC412" s="79">
        <f t="shared" ca="1" si="268"/>
        <v>0</v>
      </c>
      <c r="AD412" s="35"/>
      <c r="AE412" s="55">
        <f t="shared" ca="1" si="286"/>
        <v>4.8867350363173689E-2</v>
      </c>
      <c r="AF412" s="78">
        <f t="shared" ca="1" si="287"/>
        <v>1.9622084137315443E-3</v>
      </c>
      <c r="AG412" s="35"/>
      <c r="AH412" s="35"/>
      <c r="AR412" s="69">
        <f t="shared" si="276"/>
        <v>35</v>
      </c>
      <c r="AS412" s="70">
        <f t="shared" si="288"/>
        <v>409</v>
      </c>
      <c r="AT412" s="71">
        <f t="shared" ref="AT412:AT475" ca="1" si="295">(1-AU412)*AT411</f>
        <v>2.9337183268014124E-2</v>
      </c>
      <c r="AU412" s="72">
        <f t="shared" ca="1" si="277"/>
        <v>9.0370179501075842E-3</v>
      </c>
      <c r="AV412" s="73">
        <f t="shared" ca="1" si="278"/>
        <v>1.0090370179501076</v>
      </c>
      <c r="AW412" s="74">
        <f ca="1">PRODUCT(AV$4:AV412)</f>
        <v>33.065810003056733</v>
      </c>
      <c r="BO412" s="70">
        <f t="shared" si="289"/>
        <v>409</v>
      </c>
      <c r="BP412" s="171">
        <f t="shared" ca="1" si="292"/>
        <v>0.114</v>
      </c>
      <c r="BQ412" s="172">
        <f t="shared" ca="1" si="279"/>
        <v>9.0370179501075842E-3</v>
      </c>
      <c r="BR412" s="172">
        <f t="shared" ca="1" si="291"/>
        <v>3.0242718987000667E-2</v>
      </c>
    </row>
    <row r="413" spans="5:70">
      <c r="E413">
        <f t="shared" si="293"/>
        <v>410</v>
      </c>
      <c r="F413" s="64">
        <f t="shared" si="280"/>
        <v>89.083333333332163</v>
      </c>
      <c r="G413" s="55">
        <f t="shared" si="261"/>
        <v>0</v>
      </c>
      <c r="H413" s="78">
        <f t="shared" si="290"/>
        <v>1</v>
      </c>
      <c r="I413" s="79">
        <f t="shared" ca="1" si="269"/>
        <v>498685.38497273874</v>
      </c>
      <c r="J413" s="79">
        <f t="shared" ca="1" si="262"/>
        <v>4506.6287754549512</v>
      </c>
      <c r="K413" s="80">
        <f t="shared" ca="1" si="263"/>
        <v>-20</v>
      </c>
      <c r="L413" s="80">
        <f t="shared" ca="1" si="270"/>
        <v>-415.571154143949</v>
      </c>
      <c r="M413" s="80">
        <f t="shared" ca="1" si="294"/>
        <v>0</v>
      </c>
      <c r="N413" s="80">
        <f t="shared" ca="1" si="271"/>
        <v>0</v>
      </c>
      <c r="O413" s="81">
        <f t="shared" ca="1" si="264"/>
        <v>-2943.1740356977334</v>
      </c>
      <c r="P413" s="79">
        <f t="shared" ca="1" si="265"/>
        <v>499813.26855835202</v>
      </c>
      <c r="Q413" s="35"/>
      <c r="R413">
        <f t="shared" ca="1" si="272"/>
        <v>530</v>
      </c>
      <c r="S413" s="78">
        <f t="shared" ca="1" si="281"/>
        <v>99.083333333331396</v>
      </c>
      <c r="T413" s="55">
        <f t="shared" ca="1" si="273"/>
        <v>4.8867350363173689E-2</v>
      </c>
      <c r="U413" s="78">
        <f t="shared" ca="1" si="274"/>
        <v>1.8663204876921576E-3</v>
      </c>
      <c r="V413" s="79">
        <f t="shared" ca="1" si="282"/>
        <v>0</v>
      </c>
      <c r="W413" s="79">
        <f t="shared" ca="1" si="266"/>
        <v>0</v>
      </c>
      <c r="X413" s="80">
        <f t="shared" ca="1" si="283"/>
        <v>0</v>
      </c>
      <c r="Y413" s="80">
        <f t="shared" ca="1" si="284"/>
        <v>0</v>
      </c>
      <c r="Z413" s="80">
        <f t="shared" ca="1" si="275"/>
        <v>0</v>
      </c>
      <c r="AA413" s="80">
        <f t="shared" ca="1" si="285"/>
        <v>0</v>
      </c>
      <c r="AB413" s="81">
        <f t="shared" ca="1" si="267"/>
        <v>0</v>
      </c>
      <c r="AC413" s="79">
        <f t="shared" ca="1" si="268"/>
        <v>0</v>
      </c>
      <c r="AD413" s="35"/>
      <c r="AE413" s="55">
        <f t="shared" ca="1" si="286"/>
        <v>4.8867350363173689E-2</v>
      </c>
      <c r="AF413" s="78">
        <f t="shared" ca="1" si="287"/>
        <v>1.8663204876921576E-3</v>
      </c>
      <c r="AG413" s="35"/>
      <c r="AH413" s="35"/>
      <c r="AR413" s="69">
        <f t="shared" si="276"/>
        <v>35</v>
      </c>
      <c r="AS413" s="70">
        <f t="shared" si="288"/>
        <v>410</v>
      </c>
      <c r="AT413" s="71">
        <f t="shared" ca="1" si="295"/>
        <v>2.9072062616215484E-2</v>
      </c>
      <c r="AU413" s="72">
        <f t="shared" ca="1" si="277"/>
        <v>9.0370179501075842E-3</v>
      </c>
      <c r="AV413" s="73">
        <f t="shared" ca="1" si="278"/>
        <v>1.0090370179501076</v>
      </c>
      <c r="AW413" s="74">
        <f ca="1">PRODUCT(AV$4:AV413)</f>
        <v>33.364626321589206</v>
      </c>
      <c r="BO413" s="70">
        <f t="shared" si="289"/>
        <v>410</v>
      </c>
      <c r="BP413" s="171">
        <f t="shared" ca="1" si="292"/>
        <v>0.114</v>
      </c>
      <c r="BQ413" s="172">
        <f t="shared" ca="1" si="279"/>
        <v>9.0370179501075842E-3</v>
      </c>
      <c r="BR413" s="172">
        <f t="shared" ca="1" si="291"/>
        <v>2.9971862725551697E-2</v>
      </c>
    </row>
    <row r="414" spans="5:70">
      <c r="E414">
        <f t="shared" si="293"/>
        <v>411</v>
      </c>
      <c r="F414" s="64">
        <f t="shared" si="280"/>
        <v>89.166666666665492</v>
      </c>
      <c r="G414" s="55">
        <f t="shared" si="261"/>
        <v>0</v>
      </c>
      <c r="H414" s="78">
        <f t="shared" si="290"/>
        <v>1</v>
      </c>
      <c r="I414" s="79">
        <f t="shared" ca="1" si="269"/>
        <v>499813.26855835202</v>
      </c>
      <c r="J414" s="79">
        <f t="shared" ca="1" si="262"/>
        <v>4516.8214796637694</v>
      </c>
      <c r="K414" s="80">
        <f t="shared" ca="1" si="263"/>
        <v>-20</v>
      </c>
      <c r="L414" s="80">
        <f t="shared" ca="1" si="270"/>
        <v>-416.51105713196006</v>
      </c>
      <c r="M414" s="80">
        <f t="shared" ca="1" si="294"/>
        <v>0</v>
      </c>
      <c r="N414" s="80">
        <f t="shared" ca="1" si="271"/>
        <v>0</v>
      </c>
      <c r="O414" s="81">
        <f t="shared" ca="1" si="264"/>
        <v>-2943.1740356977334</v>
      </c>
      <c r="P414" s="79">
        <f t="shared" ca="1" si="265"/>
        <v>500950.40494518611</v>
      </c>
      <c r="Q414" s="35"/>
      <c r="R414">
        <f t="shared" ca="1" si="272"/>
        <v>531</v>
      </c>
      <c r="S414" s="78">
        <f t="shared" ca="1" si="281"/>
        <v>99.166666666664725</v>
      </c>
      <c r="T414" s="55">
        <f t="shared" ca="1" si="273"/>
        <v>4.8867350363173689E-2</v>
      </c>
      <c r="U414" s="78">
        <f t="shared" ca="1" si="274"/>
        <v>1.7751183505301357E-3</v>
      </c>
      <c r="V414" s="79">
        <f t="shared" ca="1" si="282"/>
        <v>0</v>
      </c>
      <c r="W414" s="79">
        <f t="shared" ca="1" si="266"/>
        <v>0</v>
      </c>
      <c r="X414" s="80">
        <f t="shared" ca="1" si="283"/>
        <v>0</v>
      </c>
      <c r="Y414" s="80">
        <f t="shared" ca="1" si="284"/>
        <v>0</v>
      </c>
      <c r="Z414" s="80">
        <f t="shared" ca="1" si="275"/>
        <v>0</v>
      </c>
      <c r="AA414" s="80">
        <f t="shared" ca="1" si="285"/>
        <v>0</v>
      </c>
      <c r="AB414" s="81">
        <f t="shared" ca="1" si="267"/>
        <v>0</v>
      </c>
      <c r="AC414" s="79">
        <f t="shared" ca="1" si="268"/>
        <v>0</v>
      </c>
      <c r="AD414" s="35"/>
      <c r="AE414" s="55">
        <f t="shared" ca="1" si="286"/>
        <v>4.8867350363173689E-2</v>
      </c>
      <c r="AF414" s="78">
        <f t="shared" ca="1" si="287"/>
        <v>1.7751183505301357E-3</v>
      </c>
      <c r="AG414" s="35"/>
      <c r="AH414" s="35"/>
      <c r="AR414" s="69">
        <f t="shared" si="276"/>
        <v>35</v>
      </c>
      <c r="AS414" s="70">
        <f t="shared" si="288"/>
        <v>411</v>
      </c>
      <c r="AT414" s="71">
        <f t="shared" ca="1" si="295"/>
        <v>2.8809337864506093E-2</v>
      </c>
      <c r="AU414" s="72">
        <f t="shared" ca="1" si="277"/>
        <v>9.0370179501075842E-3</v>
      </c>
      <c r="AV414" s="73">
        <f t="shared" ca="1" si="278"/>
        <v>1.0090370179501076</v>
      </c>
      <c r="AW414" s="74">
        <f ca="1">PRODUCT(AV$4:AV414)</f>
        <v>33.666143048556037</v>
      </c>
      <c r="BO414" s="70">
        <f t="shared" si="289"/>
        <v>411</v>
      </c>
      <c r="BP414" s="171">
        <f t="shared" ca="1" si="292"/>
        <v>0.114</v>
      </c>
      <c r="BQ414" s="172">
        <f t="shared" ca="1" si="279"/>
        <v>9.0370179501075842E-3</v>
      </c>
      <c r="BR414" s="172">
        <f t="shared" ca="1" si="291"/>
        <v>2.9703432274903588E-2</v>
      </c>
    </row>
    <row r="415" spans="5:70">
      <c r="E415">
        <f t="shared" si="293"/>
        <v>412</v>
      </c>
      <c r="F415" s="64">
        <f t="shared" si="280"/>
        <v>89.24999999999882</v>
      </c>
      <c r="G415" s="55">
        <f t="shared" si="261"/>
        <v>0</v>
      </c>
      <c r="H415" s="78">
        <f t="shared" si="290"/>
        <v>1</v>
      </c>
      <c r="I415" s="79">
        <f t="shared" ca="1" si="269"/>
        <v>500950.40494518611</v>
      </c>
      <c r="J415" s="79">
        <f t="shared" ca="1" si="262"/>
        <v>4527.0978016033096</v>
      </c>
      <c r="K415" s="80">
        <f t="shared" ca="1" si="263"/>
        <v>-20</v>
      </c>
      <c r="L415" s="80">
        <f t="shared" ca="1" si="270"/>
        <v>-417.45867078765514</v>
      </c>
      <c r="M415" s="80">
        <f t="shared" ca="1" si="294"/>
        <v>0</v>
      </c>
      <c r="N415" s="80">
        <f t="shared" ca="1" si="271"/>
        <v>0</v>
      </c>
      <c r="O415" s="81">
        <f t="shared" ca="1" si="264"/>
        <v>-2943.1740356977334</v>
      </c>
      <c r="P415" s="79">
        <f t="shared" ca="1" si="265"/>
        <v>502096.87004030409</v>
      </c>
      <c r="Q415" s="35"/>
      <c r="R415">
        <f t="shared" ca="1" si="272"/>
        <v>532</v>
      </c>
      <c r="S415" s="78">
        <f t="shared" ca="1" si="281"/>
        <v>99.249999999998053</v>
      </c>
      <c r="T415" s="55">
        <f t="shared" ca="1" si="273"/>
        <v>4.8867350363173689E-2</v>
      </c>
      <c r="U415" s="78">
        <f t="shared" ca="1" si="274"/>
        <v>1.6883730201586807E-3</v>
      </c>
      <c r="V415" s="79">
        <f t="shared" ca="1" si="282"/>
        <v>0</v>
      </c>
      <c r="W415" s="79">
        <f t="shared" ca="1" si="266"/>
        <v>0</v>
      </c>
      <c r="X415" s="80">
        <f t="shared" ca="1" si="283"/>
        <v>0</v>
      </c>
      <c r="Y415" s="80">
        <f t="shared" ca="1" si="284"/>
        <v>0</v>
      </c>
      <c r="Z415" s="80">
        <f t="shared" ca="1" si="275"/>
        <v>0</v>
      </c>
      <c r="AA415" s="80">
        <f t="shared" ca="1" si="285"/>
        <v>0</v>
      </c>
      <c r="AB415" s="81">
        <f t="shared" ca="1" si="267"/>
        <v>0</v>
      </c>
      <c r="AC415" s="79">
        <f t="shared" ca="1" si="268"/>
        <v>0</v>
      </c>
      <c r="AD415" s="35"/>
      <c r="AE415" s="55">
        <f t="shared" ca="1" si="286"/>
        <v>4.8867350363173689E-2</v>
      </c>
      <c r="AF415" s="78">
        <f t="shared" ca="1" si="287"/>
        <v>1.6883730201586807E-3</v>
      </c>
      <c r="AG415" s="35"/>
      <c r="AH415" s="35"/>
      <c r="AR415" s="69">
        <f t="shared" si="276"/>
        <v>35</v>
      </c>
      <c r="AS415" s="70">
        <f t="shared" si="288"/>
        <v>412</v>
      </c>
      <c r="AT415" s="71">
        <f t="shared" ca="1" si="295"/>
        <v>2.8548987361093837E-2</v>
      </c>
      <c r="AU415" s="72">
        <f t="shared" ca="1" si="277"/>
        <v>9.0370179501075842E-3</v>
      </c>
      <c r="AV415" s="73">
        <f t="shared" ca="1" si="278"/>
        <v>1.0090370179501076</v>
      </c>
      <c r="AW415" s="74">
        <f ca="1">PRODUCT(AV$4:AV415)</f>
        <v>33.970384587596726</v>
      </c>
      <c r="BO415" s="70">
        <f t="shared" si="289"/>
        <v>412</v>
      </c>
      <c r="BP415" s="171">
        <f t="shared" ca="1" si="292"/>
        <v>0.114</v>
      </c>
      <c r="BQ415" s="172">
        <f t="shared" ca="1" si="279"/>
        <v>9.0370179501075842E-3</v>
      </c>
      <c r="BR415" s="172">
        <f t="shared" ca="1" si="291"/>
        <v>2.9437405909296669E-2</v>
      </c>
    </row>
    <row r="416" spans="5:70">
      <c r="E416">
        <f t="shared" si="293"/>
        <v>413</v>
      </c>
      <c r="F416" s="64">
        <f t="shared" si="280"/>
        <v>89.333333333332149</v>
      </c>
      <c r="G416" s="55">
        <f t="shared" si="261"/>
        <v>0</v>
      </c>
      <c r="H416" s="78">
        <f t="shared" si="290"/>
        <v>1</v>
      </c>
      <c r="I416" s="79">
        <f t="shared" ca="1" si="269"/>
        <v>502096.87004030409</v>
      </c>
      <c r="J416" s="79">
        <f t="shared" ca="1" si="262"/>
        <v>4537.4584272470629</v>
      </c>
      <c r="K416" s="80">
        <f t="shared" ca="1" si="263"/>
        <v>-20</v>
      </c>
      <c r="L416" s="80">
        <f t="shared" ca="1" si="270"/>
        <v>-418.41405836692007</v>
      </c>
      <c r="M416" s="80">
        <f t="shared" ca="1" si="294"/>
        <v>0</v>
      </c>
      <c r="N416" s="80">
        <f t="shared" ca="1" si="271"/>
        <v>0</v>
      </c>
      <c r="O416" s="81">
        <f t="shared" ca="1" si="264"/>
        <v>-2943.1740356977334</v>
      </c>
      <c r="P416" s="79">
        <f t="shared" ca="1" si="265"/>
        <v>503252.74037348654</v>
      </c>
      <c r="Q416" s="35"/>
      <c r="R416">
        <f t="shared" ca="1" si="272"/>
        <v>533</v>
      </c>
      <c r="S416" s="78">
        <f t="shared" ca="1" si="281"/>
        <v>99.333333333331382</v>
      </c>
      <c r="T416" s="55">
        <f t="shared" ca="1" si="273"/>
        <v>4.8867350363173689E-2</v>
      </c>
      <c r="U416" s="78">
        <f t="shared" ca="1" si="274"/>
        <v>1.6058667042388567E-3</v>
      </c>
      <c r="V416" s="79">
        <f t="shared" ca="1" si="282"/>
        <v>0</v>
      </c>
      <c r="W416" s="79">
        <f t="shared" ca="1" si="266"/>
        <v>0</v>
      </c>
      <c r="X416" s="80">
        <f t="shared" ca="1" si="283"/>
        <v>0</v>
      </c>
      <c r="Y416" s="80">
        <f t="shared" ca="1" si="284"/>
        <v>0</v>
      </c>
      <c r="Z416" s="80">
        <f t="shared" ca="1" si="275"/>
        <v>0</v>
      </c>
      <c r="AA416" s="80">
        <f t="shared" ca="1" si="285"/>
        <v>0</v>
      </c>
      <c r="AB416" s="81">
        <f t="shared" ca="1" si="267"/>
        <v>0</v>
      </c>
      <c r="AC416" s="79">
        <f t="shared" ca="1" si="268"/>
        <v>0</v>
      </c>
      <c r="AD416" s="35"/>
      <c r="AE416" s="55">
        <f t="shared" ca="1" si="286"/>
        <v>4.8867350363173689E-2</v>
      </c>
      <c r="AF416" s="78">
        <f t="shared" ca="1" si="287"/>
        <v>1.6058667042388567E-3</v>
      </c>
      <c r="AG416" s="35"/>
      <c r="AH416" s="35"/>
      <c r="AR416" s="69">
        <f t="shared" si="276"/>
        <v>35</v>
      </c>
      <c r="AS416" s="70">
        <f t="shared" si="288"/>
        <v>413</v>
      </c>
      <c r="AT416" s="71">
        <f t="shared" ca="1" si="295"/>
        <v>2.8290989649854239E-2</v>
      </c>
      <c r="AU416" s="72">
        <f t="shared" ca="1" si="277"/>
        <v>9.0370179501075842E-3</v>
      </c>
      <c r="AV416" s="73">
        <f t="shared" ca="1" si="278"/>
        <v>1.0090370179501076</v>
      </c>
      <c r="AW416" s="74">
        <f ca="1">PRODUCT(AV$4:AV416)</f>
        <v>34.277375562886895</v>
      </c>
      <c r="BO416" s="70">
        <f t="shared" si="289"/>
        <v>413</v>
      </c>
      <c r="BP416" s="171">
        <f t="shared" ca="1" si="292"/>
        <v>0.114</v>
      </c>
      <c r="BQ416" s="172">
        <f t="shared" ca="1" si="279"/>
        <v>9.0370179501075842E-3</v>
      </c>
      <c r="BR416" s="172">
        <f t="shared" ca="1" si="291"/>
        <v>2.917376209754895E-2</v>
      </c>
    </row>
    <row r="417" spans="5:70">
      <c r="E417">
        <f t="shared" si="293"/>
        <v>414</v>
      </c>
      <c r="F417" s="64">
        <f t="shared" si="280"/>
        <v>89.416666666665478</v>
      </c>
      <c r="G417" s="55">
        <f t="shared" si="261"/>
        <v>0</v>
      </c>
      <c r="H417" s="78">
        <f t="shared" si="290"/>
        <v>1</v>
      </c>
      <c r="I417" s="79">
        <f t="shared" ca="1" si="269"/>
        <v>503252.74037348654</v>
      </c>
      <c r="J417" s="79">
        <f t="shared" ca="1" si="262"/>
        <v>4547.9040481960292</v>
      </c>
      <c r="K417" s="80">
        <f t="shared" ca="1" si="263"/>
        <v>-20</v>
      </c>
      <c r="L417" s="80">
        <f t="shared" ca="1" si="270"/>
        <v>-419.37728364457212</v>
      </c>
      <c r="M417" s="80">
        <f t="shared" ca="1" si="294"/>
        <v>0</v>
      </c>
      <c r="N417" s="80">
        <f t="shared" ca="1" si="271"/>
        <v>0</v>
      </c>
      <c r="O417" s="81">
        <f t="shared" ca="1" si="264"/>
        <v>-2943.1740356977334</v>
      </c>
      <c r="P417" s="79">
        <f t="shared" ca="1" si="265"/>
        <v>504418.0931023403</v>
      </c>
      <c r="Q417" s="35"/>
      <c r="R417">
        <f t="shared" ca="1" si="272"/>
        <v>534</v>
      </c>
      <c r="S417" s="78">
        <f t="shared" ca="1" si="281"/>
        <v>99.41666666666471</v>
      </c>
      <c r="T417" s="55">
        <f t="shared" ca="1" si="273"/>
        <v>4.8867350363173689E-2</v>
      </c>
      <c r="U417" s="78">
        <f t="shared" ca="1" si="274"/>
        <v>1.5273922533662616E-3</v>
      </c>
      <c r="V417" s="79">
        <f t="shared" ca="1" si="282"/>
        <v>0</v>
      </c>
      <c r="W417" s="79">
        <f t="shared" ca="1" si="266"/>
        <v>0</v>
      </c>
      <c r="X417" s="80">
        <f t="shared" ca="1" si="283"/>
        <v>0</v>
      </c>
      <c r="Y417" s="80">
        <f t="shared" ca="1" si="284"/>
        <v>0</v>
      </c>
      <c r="Z417" s="80">
        <f t="shared" ca="1" si="275"/>
        <v>0</v>
      </c>
      <c r="AA417" s="80">
        <f t="shared" ca="1" si="285"/>
        <v>0</v>
      </c>
      <c r="AB417" s="81">
        <f t="shared" ca="1" si="267"/>
        <v>0</v>
      </c>
      <c r="AC417" s="79">
        <f t="shared" ca="1" si="268"/>
        <v>0</v>
      </c>
      <c r="AD417" s="35"/>
      <c r="AE417" s="55">
        <f t="shared" ca="1" si="286"/>
        <v>4.8867350363173689E-2</v>
      </c>
      <c r="AF417" s="78">
        <f t="shared" ca="1" si="287"/>
        <v>1.5273922533662616E-3</v>
      </c>
      <c r="AG417" s="35"/>
      <c r="AH417" s="35"/>
      <c r="AR417" s="69">
        <f t="shared" si="276"/>
        <v>35</v>
      </c>
      <c r="AS417" s="70">
        <f t="shared" si="288"/>
        <v>414</v>
      </c>
      <c r="AT417" s="71">
        <f t="shared" ca="1" si="295"/>
        <v>2.8035323468562197E-2</v>
      </c>
      <c r="AU417" s="72">
        <f t="shared" ca="1" si="277"/>
        <v>9.0370179501075842E-3</v>
      </c>
      <c r="AV417" s="73">
        <f t="shared" ca="1" si="278"/>
        <v>1.0090370179501076</v>
      </c>
      <c r="AW417" s="74">
        <f ca="1">PRODUCT(AV$4:AV417)</f>
        <v>34.587140821131285</v>
      </c>
      <c r="BO417" s="70">
        <f t="shared" si="289"/>
        <v>414</v>
      </c>
      <c r="BP417" s="171">
        <f t="shared" ca="1" si="292"/>
        <v>0.114</v>
      </c>
      <c r="BQ417" s="172">
        <f t="shared" ca="1" si="279"/>
        <v>9.0370179501075842E-3</v>
      </c>
      <c r="BR417" s="172">
        <f t="shared" ca="1" si="291"/>
        <v>2.8912479501313464E-2</v>
      </c>
    </row>
    <row r="418" spans="5:70">
      <c r="E418">
        <f t="shared" si="293"/>
        <v>415</v>
      </c>
      <c r="F418" s="64">
        <f t="shared" si="280"/>
        <v>89.499999999998806</v>
      </c>
      <c r="G418" s="55">
        <f t="shared" si="261"/>
        <v>0</v>
      </c>
      <c r="H418" s="78">
        <f t="shared" si="290"/>
        <v>1</v>
      </c>
      <c r="I418" s="79">
        <f t="shared" ca="1" si="269"/>
        <v>504418.0931023403</v>
      </c>
      <c r="J418" s="79">
        <f t="shared" ca="1" si="262"/>
        <v>4558.435361724888</v>
      </c>
      <c r="K418" s="80">
        <f t="shared" ca="1" si="263"/>
        <v>-20</v>
      </c>
      <c r="L418" s="80">
        <f t="shared" ca="1" si="270"/>
        <v>-420.34841091861693</v>
      </c>
      <c r="M418" s="80">
        <f t="shared" ca="1" si="294"/>
        <v>0</v>
      </c>
      <c r="N418" s="80">
        <f t="shared" ca="1" si="271"/>
        <v>0</v>
      </c>
      <c r="O418" s="81">
        <f t="shared" ca="1" si="264"/>
        <v>-2943.1740356977334</v>
      </c>
      <c r="P418" s="79">
        <f t="shared" ca="1" si="265"/>
        <v>505593.00601744885</v>
      </c>
      <c r="Q418" s="35"/>
      <c r="R418">
        <f t="shared" ca="1" si="272"/>
        <v>535</v>
      </c>
      <c r="S418" s="78">
        <f t="shared" ca="1" si="281"/>
        <v>99.499999999998039</v>
      </c>
      <c r="T418" s="55">
        <f t="shared" ca="1" si="273"/>
        <v>4.8867350363173689E-2</v>
      </c>
      <c r="U418" s="78">
        <f t="shared" ca="1" si="274"/>
        <v>1.4527526409790152E-3</v>
      </c>
      <c r="V418" s="79">
        <f t="shared" ca="1" si="282"/>
        <v>0</v>
      </c>
      <c r="W418" s="79">
        <f t="shared" ca="1" si="266"/>
        <v>0</v>
      </c>
      <c r="X418" s="80">
        <f t="shared" ca="1" si="283"/>
        <v>0</v>
      </c>
      <c r="Y418" s="80">
        <f t="shared" ca="1" si="284"/>
        <v>0</v>
      </c>
      <c r="Z418" s="80">
        <f t="shared" ca="1" si="275"/>
        <v>0</v>
      </c>
      <c r="AA418" s="80">
        <f t="shared" ca="1" si="285"/>
        <v>0</v>
      </c>
      <c r="AB418" s="81">
        <f t="shared" ca="1" si="267"/>
        <v>0</v>
      </c>
      <c r="AC418" s="79">
        <f t="shared" ca="1" si="268"/>
        <v>0</v>
      </c>
      <c r="AD418" s="35"/>
      <c r="AE418" s="55">
        <f t="shared" ca="1" si="286"/>
        <v>4.8867350363173689E-2</v>
      </c>
      <c r="AF418" s="78">
        <f t="shared" ca="1" si="287"/>
        <v>1.4527526409790152E-3</v>
      </c>
      <c r="AG418" s="35"/>
      <c r="AH418" s="35"/>
      <c r="AR418" s="69">
        <f t="shared" si="276"/>
        <v>35</v>
      </c>
      <c r="AS418" s="70">
        <f t="shared" si="288"/>
        <v>415</v>
      </c>
      <c r="AT418" s="71">
        <f t="shared" ca="1" si="295"/>
        <v>2.7781967747139726E-2</v>
      </c>
      <c r="AU418" s="72">
        <f t="shared" ca="1" si="277"/>
        <v>9.0370179501075842E-3</v>
      </c>
      <c r="AV418" s="73">
        <f t="shared" ca="1" si="278"/>
        <v>1.0090370179501076</v>
      </c>
      <c r="AW418" s="74">
        <f ca="1">PRODUCT(AV$4:AV418)</f>
        <v>34.899705433574745</v>
      </c>
      <c r="BO418" s="70">
        <f t="shared" si="289"/>
        <v>415</v>
      </c>
      <c r="BP418" s="171">
        <f t="shared" ca="1" si="292"/>
        <v>0.114</v>
      </c>
      <c r="BQ418" s="172">
        <f t="shared" ca="1" si="279"/>
        <v>9.0370179501075842E-3</v>
      </c>
      <c r="BR418" s="172">
        <f t="shared" ca="1" si="291"/>
        <v>2.8653536973351219E-2</v>
      </c>
    </row>
    <row r="419" spans="5:70">
      <c r="E419">
        <f t="shared" si="293"/>
        <v>416</v>
      </c>
      <c r="F419" s="64">
        <f t="shared" si="280"/>
        <v>89.583333333332135</v>
      </c>
      <c r="G419" s="55">
        <f t="shared" si="261"/>
        <v>0</v>
      </c>
      <c r="H419" s="78">
        <f t="shared" si="290"/>
        <v>1</v>
      </c>
      <c r="I419" s="79">
        <f t="shared" ca="1" si="269"/>
        <v>505593.00601744885</v>
      </c>
      <c r="J419" s="79">
        <f t="shared" ca="1" si="262"/>
        <v>4569.0530708285369</v>
      </c>
      <c r="K419" s="80">
        <f t="shared" ca="1" si="263"/>
        <v>-20</v>
      </c>
      <c r="L419" s="80">
        <f t="shared" ca="1" si="270"/>
        <v>-421.32750501454075</v>
      </c>
      <c r="M419" s="80">
        <f t="shared" ca="1" si="294"/>
        <v>0</v>
      </c>
      <c r="N419" s="80">
        <f t="shared" ca="1" si="271"/>
        <v>0</v>
      </c>
      <c r="O419" s="81">
        <f t="shared" ca="1" si="264"/>
        <v>-2943.1740356977334</v>
      </c>
      <c r="P419" s="79">
        <f t="shared" ca="1" si="265"/>
        <v>506777.55754756514</v>
      </c>
      <c r="Q419" s="35"/>
      <c r="R419">
        <f t="shared" ca="1" si="272"/>
        <v>536</v>
      </c>
      <c r="S419" s="78">
        <f t="shared" ca="1" si="281"/>
        <v>99.583333333331367</v>
      </c>
      <c r="T419" s="55">
        <f t="shared" ca="1" si="273"/>
        <v>5.3587726218805809E-2</v>
      </c>
      <c r="U419" s="78">
        <f t="shared" ca="1" si="274"/>
        <v>1.3749029301905846E-3</v>
      </c>
      <c r="V419" s="79">
        <f t="shared" ca="1" si="282"/>
        <v>0</v>
      </c>
      <c r="W419" s="79">
        <f t="shared" ca="1" si="266"/>
        <v>0</v>
      </c>
      <c r="X419" s="80">
        <f t="shared" ca="1" si="283"/>
        <v>0</v>
      </c>
      <c r="Y419" s="80">
        <f t="shared" ca="1" si="284"/>
        <v>0</v>
      </c>
      <c r="Z419" s="80">
        <f t="shared" ca="1" si="275"/>
        <v>0</v>
      </c>
      <c r="AA419" s="80">
        <f t="shared" ca="1" si="285"/>
        <v>0</v>
      </c>
      <c r="AB419" s="81">
        <f t="shared" ca="1" si="267"/>
        <v>0</v>
      </c>
      <c r="AC419" s="79">
        <f t="shared" ca="1" si="268"/>
        <v>0</v>
      </c>
      <c r="AD419" s="35"/>
      <c r="AE419" s="55">
        <f t="shared" ca="1" si="286"/>
        <v>5.3587726218805809E-2</v>
      </c>
      <c r="AF419" s="78">
        <f t="shared" ca="1" si="287"/>
        <v>1.3749029301905846E-3</v>
      </c>
      <c r="AG419" s="35"/>
      <c r="AH419" s="35"/>
      <c r="AR419" s="69">
        <f t="shared" si="276"/>
        <v>35</v>
      </c>
      <c r="AS419" s="70">
        <f t="shared" si="288"/>
        <v>416</v>
      </c>
      <c r="AT419" s="71">
        <f t="shared" ca="1" si="295"/>
        <v>2.7530901605919516E-2</v>
      </c>
      <c r="AU419" s="72">
        <f t="shared" ca="1" si="277"/>
        <v>9.0370179501075842E-3</v>
      </c>
      <c r="AV419" s="73">
        <f t="shared" ca="1" si="278"/>
        <v>1.0090370179501076</v>
      </c>
      <c r="AW419" s="74">
        <f ca="1">PRODUCT(AV$4:AV419)</f>
        <v>35.215094698031429</v>
      </c>
      <c r="BO419" s="70">
        <f t="shared" si="289"/>
        <v>416</v>
      </c>
      <c r="BP419" s="171">
        <f t="shared" ca="1" si="292"/>
        <v>0.114</v>
      </c>
      <c r="BQ419" s="172">
        <f t="shared" ca="1" si="279"/>
        <v>9.0370179501075842E-3</v>
      </c>
      <c r="BR419" s="172">
        <f t="shared" ca="1" si="291"/>
        <v>2.8396913555819626E-2</v>
      </c>
    </row>
    <row r="420" spans="5:70">
      <c r="E420">
        <f t="shared" si="293"/>
        <v>417</v>
      </c>
      <c r="F420" s="64">
        <f t="shared" si="280"/>
        <v>89.666666666665463</v>
      </c>
      <c r="G420" s="55">
        <f t="shared" si="261"/>
        <v>0</v>
      </c>
      <c r="H420" s="78">
        <f t="shared" si="290"/>
        <v>1</v>
      </c>
      <c r="I420" s="79">
        <f t="shared" ca="1" si="269"/>
        <v>506777.55754756514</v>
      </c>
      <c r="J420" s="79">
        <f t="shared" ca="1" si="262"/>
        <v>4579.7578842690255</v>
      </c>
      <c r="K420" s="80">
        <f t="shared" ca="1" si="263"/>
        <v>-20</v>
      </c>
      <c r="L420" s="80">
        <f t="shared" ca="1" si="270"/>
        <v>-422.31463128963765</v>
      </c>
      <c r="M420" s="80">
        <f t="shared" ca="1" si="294"/>
        <v>0</v>
      </c>
      <c r="N420" s="80">
        <f t="shared" ca="1" si="271"/>
        <v>0</v>
      </c>
      <c r="O420" s="81">
        <f t="shared" ca="1" si="264"/>
        <v>-2943.1740356977334</v>
      </c>
      <c r="P420" s="79">
        <f t="shared" ca="1" si="265"/>
        <v>507971.8267648468</v>
      </c>
      <c r="Q420" s="35"/>
      <c r="R420">
        <f t="shared" ca="1" si="272"/>
        <v>537</v>
      </c>
      <c r="S420" s="78">
        <f t="shared" ca="1" si="281"/>
        <v>99.666666666664696</v>
      </c>
      <c r="T420" s="55">
        <f t="shared" ca="1" si="273"/>
        <v>5.3587726218805809E-2</v>
      </c>
      <c r="U420" s="78">
        <f t="shared" ca="1" si="274"/>
        <v>1.3012250083900977E-3</v>
      </c>
      <c r="V420" s="79">
        <f t="shared" ca="1" si="282"/>
        <v>0</v>
      </c>
      <c r="W420" s="79">
        <f t="shared" ca="1" si="266"/>
        <v>0</v>
      </c>
      <c r="X420" s="80">
        <f t="shared" ca="1" si="283"/>
        <v>0</v>
      </c>
      <c r="Y420" s="80">
        <f t="shared" ca="1" si="284"/>
        <v>0</v>
      </c>
      <c r="Z420" s="80">
        <f t="shared" ca="1" si="275"/>
        <v>0</v>
      </c>
      <c r="AA420" s="80">
        <f t="shared" ca="1" si="285"/>
        <v>0</v>
      </c>
      <c r="AB420" s="81">
        <f t="shared" ca="1" si="267"/>
        <v>0</v>
      </c>
      <c r="AC420" s="79">
        <f t="shared" ca="1" si="268"/>
        <v>0</v>
      </c>
      <c r="AD420" s="35"/>
      <c r="AE420" s="55">
        <f t="shared" ca="1" si="286"/>
        <v>5.3587726218805809E-2</v>
      </c>
      <c r="AF420" s="78">
        <f t="shared" ca="1" si="287"/>
        <v>1.3012250083900977E-3</v>
      </c>
      <c r="AG420" s="35"/>
      <c r="AH420" s="35"/>
      <c r="AR420" s="69">
        <f t="shared" si="276"/>
        <v>35</v>
      </c>
      <c r="AS420" s="70">
        <f t="shared" si="288"/>
        <v>417</v>
      </c>
      <c r="AT420" s="71">
        <f t="shared" ca="1" si="295"/>
        <v>2.7282104353924176E-2</v>
      </c>
      <c r="AU420" s="72">
        <f t="shared" ca="1" si="277"/>
        <v>9.0370179501075842E-3</v>
      </c>
      <c r="AV420" s="73">
        <f t="shared" ca="1" si="278"/>
        <v>1.0090370179501076</v>
      </c>
      <c r="AW420" s="74">
        <f ca="1">PRODUCT(AV$4:AV420)</f>
        <v>35.533334140932276</v>
      </c>
      <c r="BO420" s="70">
        <f t="shared" si="289"/>
        <v>417</v>
      </c>
      <c r="BP420" s="171">
        <f t="shared" ca="1" si="292"/>
        <v>0.114</v>
      </c>
      <c r="BQ420" s="172">
        <f t="shared" ca="1" si="279"/>
        <v>9.0370179501075842E-3</v>
      </c>
      <c r="BR420" s="172">
        <f t="shared" ca="1" si="291"/>
        <v>2.8142588478576241E-2</v>
      </c>
    </row>
    <row r="421" spans="5:70">
      <c r="E421">
        <f t="shared" si="293"/>
        <v>418</v>
      </c>
      <c r="F421" s="64">
        <f t="shared" si="280"/>
        <v>89.749999999998792</v>
      </c>
      <c r="G421" s="55">
        <f t="shared" si="261"/>
        <v>0</v>
      </c>
      <c r="H421" s="78">
        <f t="shared" si="290"/>
        <v>1</v>
      </c>
      <c r="I421" s="79">
        <f t="shared" ca="1" si="269"/>
        <v>507971.8267648468</v>
      </c>
      <c r="J421" s="79">
        <f t="shared" ca="1" si="262"/>
        <v>4590.5505166228604</v>
      </c>
      <c r="K421" s="80">
        <f t="shared" ca="1" si="263"/>
        <v>-20</v>
      </c>
      <c r="L421" s="80">
        <f t="shared" ca="1" si="270"/>
        <v>-423.30985563737238</v>
      </c>
      <c r="M421" s="80">
        <f t="shared" ca="1" si="294"/>
        <v>0</v>
      </c>
      <c r="N421" s="80">
        <f t="shared" ca="1" si="271"/>
        <v>0</v>
      </c>
      <c r="O421" s="81">
        <f t="shared" ca="1" si="264"/>
        <v>-2943.1740356977334</v>
      </c>
      <c r="P421" s="79">
        <f t="shared" ca="1" si="265"/>
        <v>509175.89339013456</v>
      </c>
      <c r="Q421" s="35"/>
      <c r="R421">
        <f t="shared" ca="1" si="272"/>
        <v>538</v>
      </c>
      <c r="S421" s="78">
        <f t="shared" ca="1" si="281"/>
        <v>99.749999999998025</v>
      </c>
      <c r="T421" s="55">
        <f t="shared" ca="1" si="273"/>
        <v>5.3587726218805809E-2</v>
      </c>
      <c r="U421" s="78">
        <f t="shared" ca="1" si="274"/>
        <v>1.2314953188914258E-3</v>
      </c>
      <c r="V421" s="79">
        <f t="shared" ca="1" si="282"/>
        <v>0</v>
      </c>
      <c r="W421" s="79">
        <f t="shared" ca="1" si="266"/>
        <v>0</v>
      </c>
      <c r="X421" s="80">
        <f t="shared" ca="1" si="283"/>
        <v>0</v>
      </c>
      <c r="Y421" s="80">
        <f t="shared" ca="1" si="284"/>
        <v>0</v>
      </c>
      <c r="Z421" s="80">
        <f t="shared" ca="1" si="275"/>
        <v>0</v>
      </c>
      <c r="AA421" s="80">
        <f t="shared" ca="1" si="285"/>
        <v>0</v>
      </c>
      <c r="AB421" s="81">
        <f t="shared" ca="1" si="267"/>
        <v>0</v>
      </c>
      <c r="AC421" s="79">
        <f t="shared" ca="1" si="268"/>
        <v>0</v>
      </c>
      <c r="AD421" s="35"/>
      <c r="AE421" s="55">
        <f t="shared" ca="1" si="286"/>
        <v>5.3587726218805809E-2</v>
      </c>
      <c r="AF421" s="78">
        <f t="shared" ca="1" si="287"/>
        <v>1.2314953188914258E-3</v>
      </c>
      <c r="AG421" s="35"/>
      <c r="AH421" s="35"/>
      <c r="AR421" s="69">
        <f t="shared" si="276"/>
        <v>35</v>
      </c>
      <c r="AS421" s="70">
        <f t="shared" si="288"/>
        <v>418</v>
      </c>
      <c r="AT421" s="71">
        <f t="shared" ca="1" si="295"/>
        <v>2.7035555487161054E-2</v>
      </c>
      <c r="AU421" s="72">
        <f t="shared" ca="1" si="277"/>
        <v>9.0370179501075842E-3</v>
      </c>
      <c r="AV421" s="73">
        <f t="shared" ca="1" si="278"/>
        <v>1.0090370179501076</v>
      </c>
      <c r="AW421" s="74">
        <f ca="1">PRODUCT(AV$4:AV421)</f>
        <v>35.854449519391054</v>
      </c>
      <c r="BO421" s="70">
        <f t="shared" si="289"/>
        <v>418</v>
      </c>
      <c r="BP421" s="171">
        <f t="shared" ca="1" si="292"/>
        <v>0.114</v>
      </c>
      <c r="BQ421" s="172">
        <f t="shared" ca="1" si="279"/>
        <v>9.0370179501075842E-3</v>
      </c>
      <c r="BR421" s="172">
        <f t="shared" ca="1" si="291"/>
        <v>2.7890541157497721E-2</v>
      </c>
    </row>
    <row r="422" spans="5:70">
      <c r="E422">
        <f t="shared" si="293"/>
        <v>419</v>
      </c>
      <c r="F422" s="64">
        <f t="shared" si="280"/>
        <v>89.833333333332121</v>
      </c>
      <c r="G422" s="55">
        <f t="shared" si="261"/>
        <v>0</v>
      </c>
      <c r="H422" s="78">
        <f t="shared" si="290"/>
        <v>1</v>
      </c>
      <c r="I422" s="79">
        <f t="shared" ca="1" si="269"/>
        <v>509175.89339013456</v>
      </c>
      <c r="J422" s="79">
        <f t="shared" ca="1" si="262"/>
        <v>4601.431688328712</v>
      </c>
      <c r="K422" s="80">
        <f t="shared" ca="1" si="263"/>
        <v>-20</v>
      </c>
      <c r="L422" s="80">
        <f t="shared" ca="1" si="270"/>
        <v>-424.31324449177885</v>
      </c>
      <c r="M422" s="80">
        <f t="shared" ca="1" si="294"/>
        <v>0</v>
      </c>
      <c r="N422" s="80">
        <f t="shared" ca="1" si="271"/>
        <v>0</v>
      </c>
      <c r="O422" s="81">
        <f t="shared" ca="1" si="264"/>
        <v>-2943.1740356977334</v>
      </c>
      <c r="P422" s="79">
        <f t="shared" ca="1" si="265"/>
        <v>510389.83779827383</v>
      </c>
      <c r="Q422" s="35"/>
      <c r="R422">
        <f t="shared" ca="1" si="272"/>
        <v>539</v>
      </c>
      <c r="S422" s="78">
        <f t="shared" ca="1" si="281"/>
        <v>99.833333333331353</v>
      </c>
      <c r="T422" s="55">
        <f t="shared" ca="1" si="273"/>
        <v>5.3587726218805809E-2</v>
      </c>
      <c r="U422" s="78">
        <f t="shared" ca="1" si="274"/>
        <v>1.1655022849029312E-3</v>
      </c>
      <c r="V422" s="79">
        <f t="shared" ca="1" si="282"/>
        <v>0</v>
      </c>
      <c r="W422" s="79">
        <f t="shared" ca="1" si="266"/>
        <v>0</v>
      </c>
      <c r="X422" s="80">
        <f t="shared" ca="1" si="283"/>
        <v>0</v>
      </c>
      <c r="Y422" s="80">
        <f t="shared" ca="1" si="284"/>
        <v>0</v>
      </c>
      <c r="Z422" s="80">
        <f t="shared" ca="1" si="275"/>
        <v>0</v>
      </c>
      <c r="AA422" s="80">
        <f t="shared" ca="1" si="285"/>
        <v>0</v>
      </c>
      <c r="AB422" s="81">
        <f t="shared" ca="1" si="267"/>
        <v>0</v>
      </c>
      <c r="AC422" s="79">
        <f t="shared" ca="1" si="268"/>
        <v>0</v>
      </c>
      <c r="AD422" s="35"/>
      <c r="AE422" s="55">
        <f t="shared" ca="1" si="286"/>
        <v>5.3587726218805809E-2</v>
      </c>
      <c r="AF422" s="78">
        <f t="shared" ca="1" si="287"/>
        <v>1.1655022849029312E-3</v>
      </c>
      <c r="AG422" s="35"/>
      <c r="AH422" s="35"/>
      <c r="AR422" s="69">
        <f t="shared" si="276"/>
        <v>35</v>
      </c>
      <c r="AS422" s="70">
        <f t="shared" si="288"/>
        <v>419</v>
      </c>
      <c r="AT422" s="71">
        <f t="shared" ca="1" si="295"/>
        <v>2.6791234686932449E-2</v>
      </c>
      <c r="AU422" s="72">
        <f t="shared" ca="1" si="277"/>
        <v>9.0370179501075842E-3</v>
      </c>
      <c r="AV422" s="73">
        <f t="shared" ca="1" si="278"/>
        <v>1.0090370179501076</v>
      </c>
      <c r="AW422" s="74">
        <f ca="1">PRODUCT(AV$4:AV422)</f>
        <v>36.178466823289014</v>
      </c>
      <c r="BO422" s="70">
        <f t="shared" si="289"/>
        <v>419</v>
      </c>
      <c r="BP422" s="171">
        <f t="shared" ca="1" si="292"/>
        <v>0.114</v>
      </c>
      <c r="BQ422" s="172">
        <f t="shared" ca="1" si="279"/>
        <v>9.0370179501075842E-3</v>
      </c>
      <c r="BR422" s="172">
        <f t="shared" ca="1" si="291"/>
        <v>2.7640751192813805E-2</v>
      </c>
    </row>
    <row r="423" spans="5:70">
      <c r="E423">
        <f t="shared" si="293"/>
        <v>420</v>
      </c>
      <c r="F423" s="64">
        <f t="shared" si="280"/>
        <v>89.916666666665449</v>
      </c>
      <c r="G423" s="55">
        <f t="shared" si="261"/>
        <v>0</v>
      </c>
      <c r="H423" s="78">
        <f t="shared" si="290"/>
        <v>1</v>
      </c>
      <c r="I423" s="79">
        <f t="shared" ca="1" si="269"/>
        <v>510389.83779827383</v>
      </c>
      <c r="J423" s="79">
        <f t="shared" ca="1" si="262"/>
        <v>4612.4021257354989</v>
      </c>
      <c r="K423" s="80">
        <f t="shared" ca="1" si="263"/>
        <v>-20</v>
      </c>
      <c r="L423" s="80">
        <f t="shared" ca="1" si="270"/>
        <v>-425.3248648318949</v>
      </c>
      <c r="M423" s="80">
        <f t="shared" ca="1" si="294"/>
        <v>0</v>
      </c>
      <c r="N423" s="80">
        <f t="shared" ca="1" si="271"/>
        <v>0</v>
      </c>
      <c r="O423" s="81">
        <f t="shared" ca="1" si="264"/>
        <v>-2943.1740356977334</v>
      </c>
      <c r="P423" s="79">
        <f t="shared" ca="1" si="265"/>
        <v>511613.74102347973</v>
      </c>
      <c r="Q423" s="35"/>
      <c r="R423">
        <f t="shared" ca="1" si="272"/>
        <v>540</v>
      </c>
      <c r="S423" s="78">
        <f t="shared" ca="1" si="281"/>
        <v>99.916666666664682</v>
      </c>
      <c r="T423" s="55">
        <f t="shared" ca="1" si="273"/>
        <v>5.3587726218805809E-2</v>
      </c>
      <c r="U423" s="78">
        <f t="shared" ca="1" si="274"/>
        <v>1.1030456675521604E-3</v>
      </c>
      <c r="V423" s="79">
        <f t="shared" ca="1" si="282"/>
        <v>0</v>
      </c>
      <c r="W423" s="79">
        <f t="shared" ca="1" si="266"/>
        <v>0</v>
      </c>
      <c r="X423" s="80">
        <f t="shared" ca="1" si="283"/>
        <v>0</v>
      </c>
      <c r="Y423" s="80">
        <f t="shared" ca="1" si="284"/>
        <v>0</v>
      </c>
      <c r="Z423" s="80">
        <f t="shared" ca="1" si="275"/>
        <v>0</v>
      </c>
      <c r="AA423" s="80">
        <f t="shared" ca="1" si="285"/>
        <v>0</v>
      </c>
      <c r="AB423" s="81">
        <f t="shared" ca="1" si="267"/>
        <v>0</v>
      </c>
      <c r="AC423" s="79">
        <f t="shared" ca="1" si="268"/>
        <v>0</v>
      </c>
      <c r="AD423" s="35"/>
      <c r="AE423" s="55">
        <f t="shared" ca="1" si="286"/>
        <v>5.3587726218805809E-2</v>
      </c>
      <c r="AF423" s="78">
        <f t="shared" ca="1" si="287"/>
        <v>1.1030456675521604E-3</v>
      </c>
      <c r="AG423" s="35"/>
      <c r="AH423" s="35"/>
      <c r="AR423" s="69">
        <f t="shared" si="276"/>
        <v>35</v>
      </c>
      <c r="AS423" s="70">
        <f t="shared" si="288"/>
        <v>420</v>
      </c>
      <c r="AT423" s="71">
        <f t="shared" ca="1" si="295"/>
        <v>2.6549121818161096E-2</v>
      </c>
      <c r="AU423" s="72">
        <f t="shared" ca="1" si="277"/>
        <v>9.0370179501075842E-3</v>
      </c>
      <c r="AV423" s="73">
        <f t="shared" ca="1" si="278"/>
        <v>1.0090370179501076</v>
      </c>
      <c r="AW423" s="74">
        <f ca="1">PRODUCT(AV$4:AV423)</f>
        <v>36.505412277378447</v>
      </c>
      <c r="BO423" s="70">
        <f t="shared" si="289"/>
        <v>420</v>
      </c>
      <c r="BP423" s="171">
        <f t="shared" ca="1" si="292"/>
        <v>0.114</v>
      </c>
      <c r="BQ423" s="172">
        <f t="shared" ca="1" si="279"/>
        <v>9.0370179501075842E-3</v>
      </c>
      <c r="BR423" s="172">
        <f t="shared" ca="1" si="291"/>
        <v>2.7393198367456247E-2</v>
      </c>
    </row>
    <row r="424" spans="5:70">
      <c r="E424">
        <f t="shared" si="293"/>
        <v>421</v>
      </c>
      <c r="F424" s="64">
        <f t="shared" si="280"/>
        <v>89.999999999998778</v>
      </c>
      <c r="G424" s="55">
        <f t="shared" si="261"/>
        <v>0</v>
      </c>
      <c r="H424" s="78">
        <f t="shared" si="290"/>
        <v>1</v>
      </c>
      <c r="I424" s="79">
        <f t="shared" ca="1" si="269"/>
        <v>511613.74102347973</v>
      </c>
      <c r="J424" s="79">
        <f t="shared" ca="1" si="262"/>
        <v>4623.4625611508791</v>
      </c>
      <c r="K424" s="80">
        <f t="shared" ca="1" si="263"/>
        <v>-20</v>
      </c>
      <c r="L424" s="80">
        <f t="shared" ca="1" si="270"/>
        <v>-426.34478418623314</v>
      </c>
      <c r="M424" s="80">
        <f t="shared" ca="1" si="294"/>
        <v>-3837.1030576760977</v>
      </c>
      <c r="N424" s="80">
        <f t="shared" ca="1" si="271"/>
        <v>0</v>
      </c>
      <c r="O424" s="81">
        <f t="shared" ca="1" si="264"/>
        <v>-2943.1740356977334</v>
      </c>
      <c r="P424" s="79">
        <f t="shared" ca="1" si="265"/>
        <v>509010.58170707058</v>
      </c>
      <c r="R424">
        <f t="shared" ca="1" si="272"/>
        <v>541</v>
      </c>
      <c r="S424" s="78">
        <f t="shared" ca="1" si="281"/>
        <v>99.99999999999801</v>
      </c>
      <c r="T424" s="55">
        <f t="shared" ca="1" si="273"/>
        <v>5.3587726218805809E-2</v>
      </c>
      <c r="U424" s="78">
        <f t="shared" ca="1" si="274"/>
        <v>1.0439359583125354E-3</v>
      </c>
      <c r="V424" s="79">
        <f t="shared" ca="1" si="282"/>
        <v>0</v>
      </c>
      <c r="W424" s="79">
        <f t="shared" ca="1" si="266"/>
        <v>0</v>
      </c>
      <c r="X424" s="80">
        <f t="shared" ca="1" si="283"/>
        <v>0</v>
      </c>
      <c r="Y424" s="80">
        <f t="shared" ca="1" si="284"/>
        <v>0</v>
      </c>
      <c r="Z424" s="80">
        <f t="shared" ca="1" si="275"/>
        <v>0</v>
      </c>
      <c r="AA424" s="80">
        <f t="shared" ca="1" si="285"/>
        <v>0</v>
      </c>
      <c r="AB424" s="81">
        <f t="shared" ca="1" si="267"/>
        <v>0</v>
      </c>
      <c r="AC424" s="79">
        <f t="shared" ca="1" si="268"/>
        <v>0</v>
      </c>
      <c r="AD424" s="35"/>
      <c r="AE424" s="55">
        <f t="shared" ca="1" si="286"/>
        <v>5.3587726218805809E-2</v>
      </c>
      <c r="AF424" s="78">
        <f t="shared" ca="1" si="287"/>
        <v>1.0439359583125354E-3</v>
      </c>
      <c r="AG424" s="35"/>
      <c r="AH424" s="35"/>
      <c r="AR424" s="69">
        <f t="shared" si="276"/>
        <v>36</v>
      </c>
      <c r="AS424" s="70">
        <f t="shared" si="288"/>
        <v>421</v>
      </c>
      <c r="AT424" s="71">
        <f t="shared" ca="1" si="295"/>
        <v>2.6309196927730781E-2</v>
      </c>
      <c r="AU424" s="72">
        <f t="shared" ca="1" si="277"/>
        <v>9.0370179501075842E-3</v>
      </c>
      <c r="AV424" s="73">
        <f t="shared" ca="1" si="278"/>
        <v>1.0090370179501076</v>
      </c>
      <c r="AW424" s="74">
        <f ca="1">PRODUCT(AV$4:AV424)</f>
        <v>36.835312343405192</v>
      </c>
      <c r="BO424" s="70">
        <f t="shared" si="289"/>
        <v>421</v>
      </c>
      <c r="BP424" s="171">
        <f t="shared" ca="1" si="292"/>
        <v>0.114</v>
      </c>
      <c r="BQ424" s="172">
        <f t="shared" ca="1" si="279"/>
        <v>9.0370179501075842E-3</v>
      </c>
      <c r="BR424" s="172">
        <f t="shared" ca="1" si="291"/>
        <v>2.7147862645422509E-2</v>
      </c>
    </row>
    <row r="425" spans="5:70">
      <c r="E425">
        <f t="shared" si="293"/>
        <v>422</v>
      </c>
      <c r="F425" s="64">
        <f t="shared" si="280"/>
        <v>90.083333333332106</v>
      </c>
      <c r="G425" s="55">
        <f t="shared" si="261"/>
        <v>0</v>
      </c>
      <c r="H425" s="78">
        <f t="shared" si="290"/>
        <v>1</v>
      </c>
      <c r="I425" s="79">
        <f t="shared" ca="1" si="269"/>
        <v>509010.58170707058</v>
      </c>
      <c r="J425" s="79">
        <f t="shared" ca="1" si="262"/>
        <v>4599.9377636814997</v>
      </c>
      <c r="K425" s="80">
        <f t="shared" ca="1" si="263"/>
        <v>-20</v>
      </c>
      <c r="L425" s="80">
        <f t="shared" ca="1" si="270"/>
        <v>-424.17548475589217</v>
      </c>
      <c r="M425" s="80">
        <f t="shared" ca="1" si="294"/>
        <v>0</v>
      </c>
      <c r="N425" s="80">
        <f t="shared" ca="1" si="271"/>
        <v>0</v>
      </c>
      <c r="O425" s="81">
        <f t="shared" ca="1" si="264"/>
        <v>-2943.1740356977334</v>
      </c>
      <c r="P425" s="79">
        <f t="shared" ca="1" si="265"/>
        <v>510223.1699502985</v>
      </c>
      <c r="Q425" s="35"/>
      <c r="R425">
        <f t="shared" ca="1" si="272"/>
        <v>542</v>
      </c>
      <c r="S425" s="78">
        <f t="shared" ca="1" si="281"/>
        <v>100.08333333333134</v>
      </c>
      <c r="T425" s="55">
        <f t="shared" ca="1" si="273"/>
        <v>5.3587726218805809E-2</v>
      </c>
      <c r="U425" s="78">
        <f t="shared" ca="1" si="274"/>
        <v>9.8799380398851655E-4</v>
      </c>
      <c r="V425" s="79">
        <f t="shared" ca="1" si="282"/>
        <v>0</v>
      </c>
      <c r="W425" s="79">
        <f t="shared" ca="1" si="266"/>
        <v>0</v>
      </c>
      <c r="X425" s="80">
        <f t="shared" ca="1" si="283"/>
        <v>0</v>
      </c>
      <c r="Y425" s="80">
        <f t="shared" ca="1" si="284"/>
        <v>0</v>
      </c>
      <c r="Z425" s="80">
        <f t="shared" ca="1" si="275"/>
        <v>0</v>
      </c>
      <c r="AA425" s="80">
        <f t="shared" ca="1" si="285"/>
        <v>0</v>
      </c>
      <c r="AB425" s="81">
        <f t="shared" ca="1" si="267"/>
        <v>0</v>
      </c>
      <c r="AC425" s="79">
        <f t="shared" ca="1" si="268"/>
        <v>0</v>
      </c>
      <c r="AE425" s="55">
        <f t="shared" ca="1" si="286"/>
        <v>5.3587726218805809E-2</v>
      </c>
      <c r="AF425" s="78">
        <f t="shared" ca="1" si="287"/>
        <v>9.8799380398851655E-4</v>
      </c>
      <c r="AG425" s="35"/>
      <c r="AH425" s="35"/>
      <c r="AR425" s="69">
        <f t="shared" si="276"/>
        <v>36</v>
      </c>
      <c r="AS425" s="70">
        <f t="shared" si="288"/>
        <v>422</v>
      </c>
      <c r="AT425" s="71">
        <f t="shared" ca="1" si="295"/>
        <v>2.6071440242841963E-2</v>
      </c>
      <c r="AU425" s="72">
        <f t="shared" ca="1" si="277"/>
        <v>9.0370179501075842E-3</v>
      </c>
      <c r="AV425" s="73">
        <f t="shared" ca="1" si="278"/>
        <v>1.0090370179501076</v>
      </c>
      <c r="AW425" s="74">
        <f ca="1">PRODUCT(AV$4:AV425)</f>
        <v>37.168193722250365</v>
      </c>
      <c r="BO425" s="70">
        <f t="shared" si="289"/>
        <v>422</v>
      </c>
      <c r="BP425" s="171">
        <f t="shared" ca="1" si="292"/>
        <v>0.114</v>
      </c>
      <c r="BQ425" s="172">
        <f t="shared" ca="1" si="279"/>
        <v>9.0370179501075842E-3</v>
      </c>
      <c r="BR425" s="172">
        <f t="shared" ca="1" si="291"/>
        <v>2.6904724170154132E-2</v>
      </c>
    </row>
    <row r="426" spans="5:70">
      <c r="E426">
        <f t="shared" si="293"/>
        <v>423</v>
      </c>
      <c r="F426" s="64">
        <f t="shared" si="280"/>
        <v>90.166666666665435</v>
      </c>
      <c r="G426" s="55">
        <f t="shared" si="261"/>
        <v>0</v>
      </c>
      <c r="H426" s="78">
        <f t="shared" si="290"/>
        <v>1</v>
      </c>
      <c r="I426" s="79">
        <f t="shared" ca="1" si="269"/>
        <v>510223.1699502985</v>
      </c>
      <c r="J426" s="79">
        <f t="shared" ca="1" si="262"/>
        <v>4610.8959454016403</v>
      </c>
      <c r="K426" s="80">
        <f t="shared" ca="1" si="263"/>
        <v>-20</v>
      </c>
      <c r="L426" s="80">
        <f t="shared" ca="1" si="270"/>
        <v>-425.18597495858211</v>
      </c>
      <c r="M426" s="80">
        <f t="shared" ca="1" si="294"/>
        <v>0</v>
      </c>
      <c r="N426" s="80">
        <f t="shared" ca="1" si="271"/>
        <v>0</v>
      </c>
      <c r="O426" s="81">
        <f t="shared" ca="1" si="264"/>
        <v>-2943.1740356977334</v>
      </c>
      <c r="P426" s="79">
        <f t="shared" ca="1" si="265"/>
        <v>511445.70588504383</v>
      </c>
      <c r="Q426" s="35"/>
      <c r="R426">
        <f t="shared" ca="1" si="272"/>
        <v>543</v>
      </c>
      <c r="S426" s="78">
        <f t="shared" ca="1" si="281"/>
        <v>100.16666666666467</v>
      </c>
      <c r="T426" s="55">
        <f t="shared" ca="1" si="273"/>
        <v>5.3587726218805809E-2</v>
      </c>
      <c r="U426" s="78">
        <f t="shared" ca="1" si="274"/>
        <v>9.3504946251450345E-4</v>
      </c>
      <c r="V426" s="79">
        <f t="shared" ca="1" si="282"/>
        <v>0</v>
      </c>
      <c r="W426" s="79">
        <f t="shared" ca="1" si="266"/>
        <v>0</v>
      </c>
      <c r="X426" s="80">
        <f t="shared" ca="1" si="283"/>
        <v>0</v>
      </c>
      <c r="Y426" s="80">
        <f t="shared" ca="1" si="284"/>
        <v>0</v>
      </c>
      <c r="Z426" s="80">
        <f t="shared" ca="1" si="275"/>
        <v>0</v>
      </c>
      <c r="AA426" s="80">
        <f t="shared" ca="1" si="285"/>
        <v>0</v>
      </c>
      <c r="AB426" s="81">
        <f t="shared" ca="1" si="267"/>
        <v>0</v>
      </c>
      <c r="AC426" s="79">
        <f t="shared" ca="1" si="268"/>
        <v>0</v>
      </c>
      <c r="AD426" s="35"/>
      <c r="AE426" s="55">
        <f t="shared" ca="1" si="286"/>
        <v>5.3587726218805809E-2</v>
      </c>
      <c r="AF426" s="78">
        <f t="shared" ca="1" si="287"/>
        <v>9.3504946251450345E-4</v>
      </c>
      <c r="AG426" s="35"/>
      <c r="AH426" s="35"/>
      <c r="AR426" s="69">
        <f t="shared" si="276"/>
        <v>36</v>
      </c>
      <c r="AS426" s="70">
        <f t="shared" si="288"/>
        <v>423</v>
      </c>
      <c r="AT426" s="71">
        <f t="shared" ca="1" si="295"/>
        <v>2.5835832169382244E-2</v>
      </c>
      <c r="AU426" s="72">
        <f t="shared" ca="1" si="277"/>
        <v>9.0370179501075842E-3</v>
      </c>
      <c r="AV426" s="73">
        <f t="shared" ca="1" si="278"/>
        <v>1.0090370179501076</v>
      </c>
      <c r="AW426" s="74">
        <f ca="1">PRODUCT(AV$4:AV426)</f>
        <v>37.504083356091421</v>
      </c>
      <c r="BO426" s="70">
        <f t="shared" si="289"/>
        <v>423</v>
      </c>
      <c r="BP426" s="171">
        <f t="shared" ca="1" si="292"/>
        <v>0.114</v>
      </c>
      <c r="BQ426" s="172">
        <f t="shared" ca="1" si="279"/>
        <v>9.0370179501075842E-3</v>
      </c>
      <c r="BR426" s="172">
        <f t="shared" ca="1" si="291"/>
        <v>2.6663763262929619E-2</v>
      </c>
    </row>
    <row r="427" spans="5:70">
      <c r="E427">
        <f t="shared" si="293"/>
        <v>424</v>
      </c>
      <c r="F427" s="64">
        <f t="shared" si="280"/>
        <v>90.249999999998764</v>
      </c>
      <c r="G427" s="55">
        <f t="shared" si="261"/>
        <v>0</v>
      </c>
      <c r="H427" s="78">
        <f t="shared" si="290"/>
        <v>1</v>
      </c>
      <c r="I427" s="79">
        <f t="shared" ca="1" si="269"/>
        <v>511445.70588504383</v>
      </c>
      <c r="J427" s="79">
        <f t="shared" ca="1" si="262"/>
        <v>4621.9440245885853</v>
      </c>
      <c r="K427" s="80">
        <f t="shared" ca="1" si="263"/>
        <v>-20</v>
      </c>
      <c r="L427" s="80">
        <f t="shared" ca="1" si="270"/>
        <v>-426.20475490420324</v>
      </c>
      <c r="M427" s="80">
        <f t="shared" ca="1" si="294"/>
        <v>0</v>
      </c>
      <c r="N427" s="80">
        <f t="shared" ca="1" si="271"/>
        <v>0</v>
      </c>
      <c r="O427" s="81">
        <f t="shared" ca="1" si="264"/>
        <v>-2943.1740356977334</v>
      </c>
      <c r="P427" s="79">
        <f t="shared" ca="1" si="265"/>
        <v>512678.27111903048</v>
      </c>
      <c r="Q427" s="35"/>
      <c r="R427">
        <f t="shared" ca="1" si="272"/>
        <v>544</v>
      </c>
      <c r="S427" s="78">
        <f t="shared" ca="1" si="281"/>
        <v>100.249999999998</v>
      </c>
      <c r="T427" s="55">
        <f t="shared" ca="1" si="273"/>
        <v>5.3587726218805809E-2</v>
      </c>
      <c r="U427" s="78">
        <f t="shared" ca="1" si="274"/>
        <v>8.8494228791623469E-4</v>
      </c>
      <c r="V427" s="79">
        <f t="shared" ca="1" si="282"/>
        <v>0</v>
      </c>
      <c r="W427" s="79">
        <f t="shared" ca="1" si="266"/>
        <v>0</v>
      </c>
      <c r="X427" s="80">
        <f t="shared" ca="1" si="283"/>
        <v>0</v>
      </c>
      <c r="Y427" s="80">
        <f t="shared" ca="1" si="284"/>
        <v>0</v>
      </c>
      <c r="Z427" s="80">
        <f t="shared" ca="1" si="275"/>
        <v>0</v>
      </c>
      <c r="AA427" s="80">
        <f t="shared" ca="1" si="285"/>
        <v>0</v>
      </c>
      <c r="AB427" s="81">
        <f t="shared" ca="1" si="267"/>
        <v>0</v>
      </c>
      <c r="AC427" s="79">
        <f t="shared" ca="1" si="268"/>
        <v>0</v>
      </c>
      <c r="AD427" s="35"/>
      <c r="AE427" s="55">
        <f t="shared" ca="1" si="286"/>
        <v>5.3587726218805809E-2</v>
      </c>
      <c r="AF427" s="78">
        <f t="shared" ca="1" si="287"/>
        <v>8.8494228791623469E-4</v>
      </c>
      <c r="AG427" s="35"/>
      <c r="AH427" s="35"/>
      <c r="AR427" s="69">
        <f t="shared" si="276"/>
        <v>36</v>
      </c>
      <c r="AS427" s="70">
        <f t="shared" si="288"/>
        <v>424</v>
      </c>
      <c r="AT427" s="71">
        <f t="shared" ca="1" si="295"/>
        <v>2.5602353290311571E-2</v>
      </c>
      <c r="AU427" s="72">
        <f t="shared" ca="1" si="277"/>
        <v>9.0370179501075842E-3</v>
      </c>
      <c r="AV427" s="73">
        <f t="shared" ca="1" si="278"/>
        <v>1.0090370179501076</v>
      </c>
      <c r="AW427" s="74">
        <f ca="1">PRODUCT(AV$4:AV427)</f>
        <v>37.843008430582749</v>
      </c>
      <c r="BO427" s="70">
        <f t="shared" si="289"/>
        <v>424</v>
      </c>
      <c r="BP427" s="171">
        <f t="shared" ca="1" si="292"/>
        <v>0.114</v>
      </c>
      <c r="BQ427" s="172">
        <f t="shared" ca="1" si="279"/>
        <v>9.0370179501075842E-3</v>
      </c>
      <c r="BR427" s="172">
        <f t="shared" ca="1" si="291"/>
        <v>2.6424960421271706E-2</v>
      </c>
    </row>
    <row r="428" spans="5:70">
      <c r="E428">
        <f t="shared" si="293"/>
        <v>425</v>
      </c>
      <c r="F428" s="64">
        <f t="shared" si="280"/>
        <v>90.333333333332092</v>
      </c>
      <c r="G428" s="55">
        <f t="shared" si="261"/>
        <v>0</v>
      </c>
      <c r="H428" s="78">
        <f t="shared" si="290"/>
        <v>1</v>
      </c>
      <c r="I428" s="79">
        <f t="shared" ca="1" si="269"/>
        <v>512678.27111903048</v>
      </c>
      <c r="J428" s="79">
        <f t="shared" ca="1" si="262"/>
        <v>4633.0827387328009</v>
      </c>
      <c r="K428" s="80">
        <f t="shared" ca="1" si="263"/>
        <v>-20</v>
      </c>
      <c r="L428" s="80">
        <f t="shared" ca="1" si="270"/>
        <v>-427.23189259919212</v>
      </c>
      <c r="M428" s="80">
        <f t="shared" ca="1" si="294"/>
        <v>0</v>
      </c>
      <c r="N428" s="80">
        <f t="shared" ca="1" si="271"/>
        <v>0</v>
      </c>
      <c r="O428" s="81">
        <f t="shared" ca="1" si="264"/>
        <v>-2943.1740356977334</v>
      </c>
      <c r="P428" s="79">
        <f t="shared" ca="1" si="265"/>
        <v>513920.94792946638</v>
      </c>
      <c r="Q428" s="35"/>
      <c r="R428">
        <f t="shared" ca="1" si="272"/>
        <v>545</v>
      </c>
      <c r="S428" s="78">
        <f t="shared" ca="1" si="281"/>
        <v>100.33333333333132</v>
      </c>
      <c r="T428" s="55">
        <f t="shared" ca="1" si="273"/>
        <v>5.3587726218805809E-2</v>
      </c>
      <c r="U428" s="78">
        <f t="shared" ca="1" si="274"/>
        <v>8.3752024287193591E-4</v>
      </c>
      <c r="V428" s="79">
        <f t="shared" ca="1" si="282"/>
        <v>0</v>
      </c>
      <c r="W428" s="79">
        <f t="shared" ca="1" si="266"/>
        <v>0</v>
      </c>
      <c r="X428" s="80">
        <f t="shared" ca="1" si="283"/>
        <v>0</v>
      </c>
      <c r="Y428" s="80">
        <f t="shared" ca="1" si="284"/>
        <v>0</v>
      </c>
      <c r="Z428" s="80">
        <f t="shared" ca="1" si="275"/>
        <v>0</v>
      </c>
      <c r="AA428" s="80">
        <f t="shared" ca="1" si="285"/>
        <v>0</v>
      </c>
      <c r="AB428" s="81">
        <f t="shared" ca="1" si="267"/>
        <v>0</v>
      </c>
      <c r="AC428" s="79">
        <f t="shared" ca="1" si="268"/>
        <v>0</v>
      </c>
      <c r="AD428" s="35"/>
      <c r="AE428" s="55">
        <f t="shared" ca="1" si="286"/>
        <v>5.3587726218805809E-2</v>
      </c>
      <c r="AF428" s="78">
        <f t="shared" ca="1" si="287"/>
        <v>8.3752024287193591E-4</v>
      </c>
      <c r="AG428" s="35"/>
      <c r="AH428" s="35"/>
      <c r="AR428" s="69">
        <f t="shared" si="276"/>
        <v>36</v>
      </c>
      <c r="AS428" s="70">
        <f t="shared" si="288"/>
        <v>425</v>
      </c>
      <c r="AT428" s="71">
        <f t="shared" ca="1" si="295"/>
        <v>2.537098436406203E-2</v>
      </c>
      <c r="AU428" s="72">
        <f t="shared" ca="1" si="277"/>
        <v>9.0370179501075842E-3</v>
      </c>
      <c r="AV428" s="73">
        <f t="shared" ca="1" si="278"/>
        <v>1.0090370179501076</v>
      </c>
      <c r="AW428" s="74">
        <f ca="1">PRODUCT(AV$4:AV428)</f>
        <v>38.184996377055995</v>
      </c>
      <c r="BO428" s="70">
        <f t="shared" si="289"/>
        <v>425</v>
      </c>
      <c r="BP428" s="171">
        <f t="shared" ca="1" si="292"/>
        <v>0.114</v>
      </c>
      <c r="BQ428" s="172">
        <f t="shared" ca="1" si="279"/>
        <v>9.0370179501075842E-3</v>
      </c>
      <c r="BR428" s="172">
        <f t="shared" ca="1" si="291"/>
        <v>2.6188296317368905E-2</v>
      </c>
    </row>
    <row r="429" spans="5:70">
      <c r="E429">
        <f t="shared" si="293"/>
        <v>426</v>
      </c>
      <c r="F429" s="64">
        <f t="shared" si="280"/>
        <v>90.416666666665421</v>
      </c>
      <c r="G429" s="55">
        <f t="shared" si="261"/>
        <v>0</v>
      </c>
      <c r="H429" s="78">
        <f t="shared" si="290"/>
        <v>1</v>
      </c>
      <c r="I429" s="79">
        <f t="shared" ca="1" si="269"/>
        <v>513920.94792946638</v>
      </c>
      <c r="J429" s="79">
        <f t="shared" ca="1" si="262"/>
        <v>4644.312831374893</v>
      </c>
      <c r="K429" s="80">
        <f t="shared" ca="1" si="263"/>
        <v>-20</v>
      </c>
      <c r="L429" s="80">
        <f t="shared" ca="1" si="270"/>
        <v>-428.26745660788868</v>
      </c>
      <c r="M429" s="80">
        <f t="shared" ca="1" si="294"/>
        <v>0</v>
      </c>
      <c r="N429" s="80">
        <f t="shared" ca="1" si="271"/>
        <v>0</v>
      </c>
      <c r="O429" s="81">
        <f t="shared" ca="1" si="264"/>
        <v>-2943.1740356977334</v>
      </c>
      <c r="P429" s="79">
        <f t="shared" ca="1" si="265"/>
        <v>515173.81926853565</v>
      </c>
      <c r="Q429" s="35"/>
      <c r="R429">
        <f t="shared" ca="1" si="272"/>
        <v>546</v>
      </c>
      <c r="S429" s="78">
        <f t="shared" ca="1" si="281"/>
        <v>100.41666666666465</v>
      </c>
      <c r="T429" s="55">
        <f t="shared" ca="1" si="273"/>
        <v>5.3587726218805809E-2</v>
      </c>
      <c r="U429" s="78">
        <f t="shared" ca="1" si="274"/>
        <v>7.9263943739420683E-4</v>
      </c>
      <c r="V429" s="79">
        <f t="shared" ca="1" si="282"/>
        <v>0</v>
      </c>
      <c r="W429" s="79">
        <f t="shared" ca="1" si="266"/>
        <v>0</v>
      </c>
      <c r="X429" s="80">
        <f t="shared" ca="1" si="283"/>
        <v>0</v>
      </c>
      <c r="Y429" s="80">
        <f t="shared" ca="1" si="284"/>
        <v>0</v>
      </c>
      <c r="Z429" s="80">
        <f t="shared" ca="1" si="275"/>
        <v>0</v>
      </c>
      <c r="AA429" s="80">
        <f t="shared" ca="1" si="285"/>
        <v>0</v>
      </c>
      <c r="AB429" s="81">
        <f t="shared" ca="1" si="267"/>
        <v>0</v>
      </c>
      <c r="AC429" s="79">
        <f t="shared" ca="1" si="268"/>
        <v>0</v>
      </c>
      <c r="AD429" s="35"/>
      <c r="AE429" s="55">
        <f t="shared" ca="1" si="286"/>
        <v>5.3587726218805809E-2</v>
      </c>
      <c r="AF429" s="78">
        <f t="shared" ca="1" si="287"/>
        <v>7.9263943739420683E-4</v>
      </c>
      <c r="AG429" s="35"/>
      <c r="AH429" s="35"/>
      <c r="AR429" s="69">
        <f t="shared" si="276"/>
        <v>36</v>
      </c>
      <c r="AS429" s="70">
        <f t="shared" si="288"/>
        <v>426</v>
      </c>
      <c r="AT429" s="71">
        <f t="shared" ca="1" si="295"/>
        <v>2.5141706322952102E-2</v>
      </c>
      <c r="AU429" s="72">
        <f t="shared" ca="1" si="277"/>
        <v>9.0370179501075842E-3</v>
      </c>
      <c r="AV429" s="73">
        <f t="shared" ca="1" si="278"/>
        <v>1.0090370179501076</v>
      </c>
      <c r="AW429" s="74">
        <f ca="1">PRODUCT(AV$4:AV429)</f>
        <v>38.530074874740244</v>
      </c>
      <c r="BO429" s="70">
        <f t="shared" si="289"/>
        <v>426</v>
      </c>
      <c r="BP429" s="171">
        <f t="shared" ca="1" si="292"/>
        <v>0.114</v>
      </c>
      <c r="BQ429" s="172">
        <f t="shared" ca="1" si="279"/>
        <v>9.0370179501075842E-3</v>
      </c>
      <c r="BR429" s="172">
        <f t="shared" ca="1" si="291"/>
        <v>2.5953751796511198E-2</v>
      </c>
    </row>
    <row r="430" spans="5:70">
      <c r="E430">
        <f t="shared" si="293"/>
        <v>427</v>
      </c>
      <c r="F430" s="64">
        <f t="shared" si="280"/>
        <v>90.499999999998749</v>
      </c>
      <c r="G430" s="55">
        <f t="shared" si="261"/>
        <v>0</v>
      </c>
      <c r="H430" s="78">
        <f t="shared" si="290"/>
        <v>1</v>
      </c>
      <c r="I430" s="79">
        <f t="shared" ca="1" si="269"/>
        <v>515173.81926853565</v>
      </c>
      <c r="J430" s="79">
        <f t="shared" ca="1" si="262"/>
        <v>4655.6350521552367</v>
      </c>
      <c r="K430" s="80">
        <f t="shared" ca="1" si="263"/>
        <v>-20</v>
      </c>
      <c r="L430" s="80">
        <f t="shared" ca="1" si="270"/>
        <v>-429.31151605711307</v>
      </c>
      <c r="M430" s="80">
        <f t="shared" ca="1" si="294"/>
        <v>0</v>
      </c>
      <c r="N430" s="80">
        <f t="shared" ca="1" si="271"/>
        <v>0</v>
      </c>
      <c r="O430" s="81">
        <f t="shared" ca="1" si="264"/>
        <v>-2943.1740356977334</v>
      </c>
      <c r="P430" s="79">
        <f t="shared" ca="1" si="265"/>
        <v>516436.96876893606</v>
      </c>
      <c r="Q430" s="35"/>
      <c r="R430">
        <f t="shared" ca="1" si="272"/>
        <v>547</v>
      </c>
      <c r="S430" s="78">
        <f t="shared" ca="1" si="281"/>
        <v>100.49999999999798</v>
      </c>
      <c r="T430" s="55">
        <f t="shared" ca="1" si="273"/>
        <v>5.3587726218805809E-2</v>
      </c>
      <c r="U430" s="78">
        <f t="shared" ca="1" si="274"/>
        <v>7.5016369223289783E-4</v>
      </c>
      <c r="V430" s="79">
        <f t="shared" ca="1" si="282"/>
        <v>0</v>
      </c>
      <c r="W430" s="79">
        <f t="shared" ca="1" si="266"/>
        <v>0</v>
      </c>
      <c r="X430" s="80">
        <f t="shared" ca="1" si="283"/>
        <v>0</v>
      </c>
      <c r="Y430" s="80">
        <f t="shared" ca="1" si="284"/>
        <v>0</v>
      </c>
      <c r="Z430" s="80">
        <f t="shared" ca="1" si="275"/>
        <v>0</v>
      </c>
      <c r="AA430" s="80">
        <f t="shared" ca="1" si="285"/>
        <v>0</v>
      </c>
      <c r="AB430" s="81">
        <f t="shared" ca="1" si="267"/>
        <v>0</v>
      </c>
      <c r="AC430" s="79">
        <f t="shared" ca="1" si="268"/>
        <v>0</v>
      </c>
      <c r="AE430" s="55">
        <f t="shared" ca="1" si="286"/>
        <v>5.3587726218805809E-2</v>
      </c>
      <c r="AF430" s="78">
        <f t="shared" ca="1" si="287"/>
        <v>7.5016369223289783E-4</v>
      </c>
      <c r="AG430" s="35"/>
      <c r="AH430" s="35"/>
      <c r="AR430" s="69">
        <f t="shared" si="276"/>
        <v>36</v>
      </c>
      <c r="AS430" s="70">
        <f t="shared" si="288"/>
        <v>427</v>
      </c>
      <c r="AT430" s="71">
        <f t="shared" ca="1" si="295"/>
        <v>2.491450027161525E-2</v>
      </c>
      <c r="AU430" s="72">
        <f t="shared" ca="1" si="277"/>
        <v>9.0370179501075842E-3</v>
      </c>
      <c r="AV430" s="73">
        <f t="shared" ca="1" si="278"/>
        <v>1.0090370179501076</v>
      </c>
      <c r="AW430" s="74">
        <f ca="1">PRODUCT(AV$4:AV430)</f>
        <v>38.878271853002261</v>
      </c>
      <c r="BO430" s="70">
        <f t="shared" si="289"/>
        <v>427</v>
      </c>
      <c r="BP430" s="171">
        <f t="shared" ca="1" si="292"/>
        <v>0.114</v>
      </c>
      <c r="BQ430" s="172">
        <f t="shared" ca="1" si="279"/>
        <v>9.0370179501075842E-3</v>
      </c>
      <c r="BR430" s="172">
        <f t="shared" ca="1" si="291"/>
        <v>2.5721307875539702E-2</v>
      </c>
    </row>
    <row r="431" spans="5:70">
      <c r="E431">
        <f t="shared" si="293"/>
        <v>428</v>
      </c>
      <c r="F431" s="64">
        <f t="shared" si="280"/>
        <v>90.583333333332078</v>
      </c>
      <c r="G431" s="55">
        <f t="shared" si="261"/>
        <v>0</v>
      </c>
      <c r="H431" s="78">
        <f t="shared" si="290"/>
        <v>1</v>
      </c>
      <c r="I431" s="79">
        <f t="shared" ca="1" si="269"/>
        <v>516436.96876893606</v>
      </c>
      <c r="J431" s="79">
        <f t="shared" ca="1" si="262"/>
        <v>4667.0501568640248</v>
      </c>
      <c r="K431" s="80">
        <f t="shared" ca="1" si="263"/>
        <v>-20</v>
      </c>
      <c r="L431" s="80">
        <f t="shared" ca="1" si="270"/>
        <v>-430.36414064078008</v>
      </c>
      <c r="M431" s="80">
        <f t="shared" ca="1" si="294"/>
        <v>0</v>
      </c>
      <c r="N431" s="80">
        <f t="shared" ca="1" si="271"/>
        <v>0</v>
      </c>
      <c r="O431" s="81">
        <f t="shared" ca="1" si="264"/>
        <v>-2943.1740356977334</v>
      </c>
      <c r="P431" s="79">
        <f t="shared" ca="1" si="265"/>
        <v>517710.48074946163</v>
      </c>
      <c r="Q431" s="35"/>
      <c r="R431">
        <f t="shared" ca="1" si="272"/>
        <v>548</v>
      </c>
      <c r="S431" s="78">
        <f t="shared" ca="1" si="281"/>
        <v>100.58333333333131</v>
      </c>
      <c r="T431" s="55">
        <f t="shared" ca="1" si="273"/>
        <v>5.8781892102293565E-2</v>
      </c>
      <c r="U431" s="78">
        <f t="shared" ca="1" si="274"/>
        <v>7.060676510170055E-4</v>
      </c>
      <c r="V431" s="79">
        <f t="shared" ca="1" si="282"/>
        <v>0</v>
      </c>
      <c r="W431" s="79">
        <f t="shared" ca="1" si="266"/>
        <v>0</v>
      </c>
      <c r="X431" s="80">
        <f t="shared" ca="1" si="283"/>
        <v>0</v>
      </c>
      <c r="Y431" s="80">
        <f t="shared" ca="1" si="284"/>
        <v>0</v>
      </c>
      <c r="Z431" s="80">
        <f t="shared" ca="1" si="275"/>
        <v>0</v>
      </c>
      <c r="AA431" s="80">
        <f t="shared" ca="1" si="285"/>
        <v>0</v>
      </c>
      <c r="AB431" s="81">
        <f t="shared" ca="1" si="267"/>
        <v>0</v>
      </c>
      <c r="AC431" s="79">
        <f t="shared" ca="1" si="268"/>
        <v>0</v>
      </c>
      <c r="AE431" s="55">
        <f t="shared" ca="1" si="286"/>
        <v>5.8781892102293565E-2</v>
      </c>
      <c r="AF431" s="78">
        <f t="shared" ca="1" si="287"/>
        <v>7.060676510170055E-4</v>
      </c>
      <c r="AG431" s="35"/>
      <c r="AH431" s="35"/>
      <c r="AR431" s="69">
        <f t="shared" si="276"/>
        <v>36</v>
      </c>
      <c r="AS431" s="70">
        <f t="shared" si="288"/>
        <v>428</v>
      </c>
      <c r="AT431" s="71">
        <f t="shared" ca="1" si="295"/>
        <v>2.4689347485442704E-2</v>
      </c>
      <c r="AU431" s="72">
        <f t="shared" ca="1" si="277"/>
        <v>9.0370179501075842E-3</v>
      </c>
      <c r="AV431" s="73">
        <f t="shared" ca="1" si="278"/>
        <v>1.0090370179501076</v>
      </c>
      <c r="AW431" s="74">
        <f ca="1">PRODUCT(AV$4:AV431)</f>
        <v>39.229615493607007</v>
      </c>
      <c r="BO431" s="70">
        <f t="shared" si="289"/>
        <v>428</v>
      </c>
      <c r="BP431" s="171">
        <f t="shared" ca="1" si="292"/>
        <v>0.114</v>
      </c>
      <c r="BQ431" s="172">
        <f t="shared" ca="1" si="279"/>
        <v>9.0370179501075842E-3</v>
      </c>
      <c r="BR431" s="172">
        <f t="shared" ca="1" si="291"/>
        <v>2.5490945741310264E-2</v>
      </c>
    </row>
    <row r="432" spans="5:70">
      <c r="E432">
        <f t="shared" si="293"/>
        <v>429</v>
      </c>
      <c r="F432" s="64">
        <f t="shared" si="280"/>
        <v>90.666666666665407</v>
      </c>
      <c r="G432" s="55">
        <f t="shared" si="261"/>
        <v>0</v>
      </c>
      <c r="H432" s="78">
        <f t="shared" si="290"/>
        <v>1</v>
      </c>
      <c r="I432" s="79">
        <f t="shared" ca="1" si="269"/>
        <v>517710.48074946163</v>
      </c>
      <c r="J432" s="79">
        <f t="shared" ca="1" si="262"/>
        <v>4678.5589074917116</v>
      </c>
      <c r="K432" s="80">
        <f t="shared" ca="1" si="263"/>
        <v>-20</v>
      </c>
      <c r="L432" s="80">
        <f t="shared" ca="1" si="270"/>
        <v>-431.4254006245514</v>
      </c>
      <c r="M432" s="80">
        <f t="shared" ca="1" si="294"/>
        <v>0</v>
      </c>
      <c r="N432" s="80">
        <f t="shared" ca="1" si="271"/>
        <v>0</v>
      </c>
      <c r="O432" s="81">
        <f t="shared" ca="1" si="264"/>
        <v>-2943.1740356977334</v>
      </c>
      <c r="P432" s="79">
        <f t="shared" ca="1" si="265"/>
        <v>518994.44022063108</v>
      </c>
      <c r="Q432" s="35"/>
      <c r="R432">
        <f t="shared" ca="1" si="272"/>
        <v>549</v>
      </c>
      <c r="S432" s="78">
        <f t="shared" ca="1" si="281"/>
        <v>100.66666666666464</v>
      </c>
      <c r="T432" s="55">
        <f t="shared" ca="1" si="273"/>
        <v>5.8781892102293565E-2</v>
      </c>
      <c r="U432" s="78">
        <f t="shared" ca="1" si="274"/>
        <v>6.6456365853800404E-4</v>
      </c>
      <c r="V432" s="79">
        <f t="shared" ca="1" si="282"/>
        <v>0</v>
      </c>
      <c r="W432" s="79">
        <f t="shared" ca="1" si="266"/>
        <v>0</v>
      </c>
      <c r="X432" s="80">
        <f t="shared" ca="1" si="283"/>
        <v>0</v>
      </c>
      <c r="Y432" s="80">
        <f t="shared" ca="1" si="284"/>
        <v>0</v>
      </c>
      <c r="Z432" s="80">
        <f t="shared" ca="1" si="275"/>
        <v>0</v>
      </c>
      <c r="AA432" s="80">
        <f t="shared" ca="1" si="285"/>
        <v>0</v>
      </c>
      <c r="AB432" s="81">
        <f t="shared" ca="1" si="267"/>
        <v>0</v>
      </c>
      <c r="AC432" s="79">
        <f t="shared" ca="1" si="268"/>
        <v>0</v>
      </c>
      <c r="AD432" s="35"/>
      <c r="AE432" s="55">
        <f t="shared" ca="1" si="286"/>
        <v>5.8781892102293565E-2</v>
      </c>
      <c r="AF432" s="78">
        <f t="shared" ca="1" si="287"/>
        <v>6.6456365853800404E-4</v>
      </c>
      <c r="AG432" s="35"/>
      <c r="AH432" s="35"/>
      <c r="AR432" s="69">
        <f t="shared" si="276"/>
        <v>36</v>
      </c>
      <c r="AS432" s="70">
        <f t="shared" si="288"/>
        <v>429</v>
      </c>
      <c r="AT432" s="71">
        <f t="shared" ca="1" si="295"/>
        <v>2.4466229409040315E-2</v>
      </c>
      <c r="AU432" s="72">
        <f t="shared" ca="1" si="277"/>
        <v>9.0370179501075842E-3</v>
      </c>
      <c r="AV432" s="73">
        <f t="shared" ca="1" si="278"/>
        <v>1.0090370179501076</v>
      </c>
      <c r="AW432" s="74">
        <f ca="1">PRODUCT(AV$4:AV432)</f>
        <v>39.584134232998551</v>
      </c>
      <c r="BO432" s="70">
        <f t="shared" si="289"/>
        <v>429</v>
      </c>
      <c r="BP432" s="171">
        <f t="shared" ca="1" si="292"/>
        <v>0.114</v>
      </c>
      <c r="BQ432" s="172">
        <f t="shared" ca="1" si="279"/>
        <v>9.0370179501075842E-3</v>
      </c>
      <c r="BR432" s="172">
        <f t="shared" ca="1" si="291"/>
        <v>2.5262646749170781E-2</v>
      </c>
    </row>
    <row r="433" spans="5:70">
      <c r="E433">
        <f t="shared" si="293"/>
        <v>430</v>
      </c>
      <c r="F433" s="64">
        <f t="shared" si="280"/>
        <v>90.749999999998735</v>
      </c>
      <c r="G433" s="55">
        <f t="shared" si="261"/>
        <v>0</v>
      </c>
      <c r="H433" s="78">
        <f t="shared" si="290"/>
        <v>1</v>
      </c>
      <c r="I433" s="79">
        <f t="shared" ca="1" si="269"/>
        <v>518994.44022063108</v>
      </c>
      <c r="J433" s="79">
        <f t="shared" ca="1" si="262"/>
        <v>4690.1620722798807</v>
      </c>
      <c r="K433" s="80">
        <f t="shared" ca="1" si="263"/>
        <v>-20</v>
      </c>
      <c r="L433" s="80">
        <f t="shared" ca="1" si="270"/>
        <v>-432.4953668505259</v>
      </c>
      <c r="M433" s="80">
        <f t="shared" ca="1" si="294"/>
        <v>0</v>
      </c>
      <c r="N433" s="80">
        <f t="shared" ca="1" si="271"/>
        <v>0</v>
      </c>
      <c r="O433" s="81">
        <f t="shared" ca="1" si="264"/>
        <v>-2943.1740356977334</v>
      </c>
      <c r="P433" s="79">
        <f t="shared" ca="1" si="265"/>
        <v>520288.93289036275</v>
      </c>
      <c r="Q433" s="35"/>
      <c r="R433">
        <f t="shared" ca="1" si="272"/>
        <v>550</v>
      </c>
      <c r="S433" s="78">
        <f t="shared" ca="1" si="281"/>
        <v>100.74999999999797</v>
      </c>
      <c r="T433" s="55">
        <f t="shared" ca="1" si="273"/>
        <v>5.8781892102293565E-2</v>
      </c>
      <c r="U433" s="78">
        <f t="shared" ca="1" si="274"/>
        <v>6.2549934926671761E-4</v>
      </c>
      <c r="V433" s="79">
        <f t="shared" ca="1" si="282"/>
        <v>0</v>
      </c>
      <c r="W433" s="79">
        <f t="shared" ca="1" si="266"/>
        <v>0</v>
      </c>
      <c r="X433" s="80">
        <f t="shared" ca="1" si="283"/>
        <v>0</v>
      </c>
      <c r="Y433" s="80">
        <f t="shared" ca="1" si="284"/>
        <v>0</v>
      </c>
      <c r="Z433" s="80">
        <f t="shared" ca="1" si="275"/>
        <v>0</v>
      </c>
      <c r="AA433" s="80">
        <f t="shared" ca="1" si="285"/>
        <v>0</v>
      </c>
      <c r="AB433" s="81">
        <f t="shared" ca="1" si="267"/>
        <v>0</v>
      </c>
      <c r="AC433" s="79">
        <f t="shared" ca="1" si="268"/>
        <v>0</v>
      </c>
      <c r="AD433" s="35"/>
      <c r="AE433" s="55">
        <f t="shared" ca="1" si="286"/>
        <v>5.8781892102293565E-2</v>
      </c>
      <c r="AF433" s="78">
        <f t="shared" ca="1" si="287"/>
        <v>6.2549934926671761E-4</v>
      </c>
      <c r="AG433" s="35"/>
      <c r="AH433" s="35"/>
      <c r="AR433" s="69">
        <f t="shared" si="276"/>
        <v>36</v>
      </c>
      <c r="AS433" s="70">
        <f t="shared" si="288"/>
        <v>430</v>
      </c>
      <c r="AT433" s="71">
        <f t="shared" ca="1" si="295"/>
        <v>2.4245127654699366E-2</v>
      </c>
      <c r="AU433" s="72">
        <f t="shared" ca="1" si="277"/>
        <v>9.0370179501075842E-3</v>
      </c>
      <c r="AV433" s="73">
        <f t="shared" ca="1" si="278"/>
        <v>1.0090370179501076</v>
      </c>
      <c r="AW433" s="74">
        <f ca="1">PRODUCT(AV$4:AV433)</f>
        <v>39.941856764601624</v>
      </c>
      <c r="BO433" s="70">
        <f t="shared" si="289"/>
        <v>430</v>
      </c>
      <c r="BP433" s="171">
        <f t="shared" ca="1" si="292"/>
        <v>0.114</v>
      </c>
      <c r="BQ433" s="172">
        <f t="shared" ca="1" si="279"/>
        <v>9.0370179501075842E-3</v>
      </c>
      <c r="BR433" s="172">
        <f t="shared" ca="1" si="291"/>
        <v>2.503639242145218E-2</v>
      </c>
    </row>
    <row r="434" spans="5:70">
      <c r="E434">
        <f t="shared" si="293"/>
        <v>431</v>
      </c>
      <c r="F434" s="64">
        <f t="shared" si="280"/>
        <v>90.833333333332064</v>
      </c>
      <c r="G434" s="55">
        <f t="shared" si="261"/>
        <v>0</v>
      </c>
      <c r="H434" s="78">
        <f t="shared" si="290"/>
        <v>1</v>
      </c>
      <c r="I434" s="79">
        <f t="shared" ca="1" si="269"/>
        <v>520288.93289036275</v>
      </c>
      <c r="J434" s="79">
        <f t="shared" ca="1" si="262"/>
        <v>4701.8604257725283</v>
      </c>
      <c r="K434" s="80">
        <f t="shared" ca="1" si="263"/>
        <v>-20</v>
      </c>
      <c r="L434" s="80">
        <f t="shared" ca="1" si="270"/>
        <v>-433.57411074196898</v>
      </c>
      <c r="M434" s="80">
        <f t="shared" ca="1" si="294"/>
        <v>0</v>
      </c>
      <c r="N434" s="80">
        <f t="shared" ca="1" si="271"/>
        <v>0</v>
      </c>
      <c r="O434" s="81">
        <f t="shared" ca="1" si="264"/>
        <v>-2943.1740356977334</v>
      </c>
      <c r="P434" s="79">
        <f t="shared" ca="1" si="265"/>
        <v>521594.04516969563</v>
      </c>
      <c r="Q434" s="35"/>
      <c r="R434">
        <f t="shared" ca="1" si="272"/>
        <v>551</v>
      </c>
      <c r="S434" s="78">
        <f t="shared" ca="1" si="281"/>
        <v>100.8333333333313</v>
      </c>
      <c r="T434" s="55">
        <f t="shared" ca="1" si="273"/>
        <v>5.8781892102293565E-2</v>
      </c>
      <c r="U434" s="78">
        <f t="shared" ca="1" si="274"/>
        <v>5.8873131400806662E-4</v>
      </c>
      <c r="V434" s="79">
        <f t="shared" ca="1" si="282"/>
        <v>0</v>
      </c>
      <c r="W434" s="79">
        <f t="shared" ca="1" si="266"/>
        <v>0</v>
      </c>
      <c r="X434" s="80">
        <f t="shared" ca="1" si="283"/>
        <v>0</v>
      </c>
      <c r="Y434" s="80">
        <f t="shared" ca="1" si="284"/>
        <v>0</v>
      </c>
      <c r="Z434" s="80">
        <f t="shared" ca="1" si="275"/>
        <v>0</v>
      </c>
      <c r="AA434" s="80">
        <f t="shared" ca="1" si="285"/>
        <v>0</v>
      </c>
      <c r="AB434" s="81">
        <f t="shared" ca="1" si="267"/>
        <v>0</v>
      </c>
      <c r="AC434" s="79">
        <f t="shared" ca="1" si="268"/>
        <v>0</v>
      </c>
      <c r="AD434" s="35"/>
      <c r="AE434" s="55">
        <f t="shared" ca="1" si="286"/>
        <v>5.8781892102293565E-2</v>
      </c>
      <c r="AF434" s="78">
        <f t="shared" ca="1" si="287"/>
        <v>5.8873131400806662E-4</v>
      </c>
      <c r="AG434" s="35"/>
      <c r="AH434" s="35"/>
      <c r="AR434" s="69">
        <f t="shared" si="276"/>
        <v>36</v>
      </c>
      <c r="AS434" s="70">
        <f t="shared" si="288"/>
        <v>431</v>
      </c>
      <c r="AT434" s="71">
        <f t="shared" ca="1" si="295"/>
        <v>2.4026024000881198E-2</v>
      </c>
      <c r="AU434" s="72">
        <f t="shared" ca="1" si="277"/>
        <v>9.0370179501075842E-3</v>
      </c>
      <c r="AV434" s="73">
        <f t="shared" ca="1" si="278"/>
        <v>1.0090370179501076</v>
      </c>
      <c r="AW434" s="74">
        <f ca="1">PRODUCT(AV$4:AV434)</f>
        <v>40.302812041143952</v>
      </c>
      <c r="BO434" s="70">
        <f t="shared" si="289"/>
        <v>431</v>
      </c>
      <c r="BP434" s="171">
        <f t="shared" ca="1" si="292"/>
        <v>0.114</v>
      </c>
      <c r="BQ434" s="172">
        <f t="shared" ca="1" si="279"/>
        <v>9.0370179501075842E-3</v>
      </c>
      <c r="BR434" s="172">
        <f t="shared" ca="1" si="291"/>
        <v>2.4812164445972902E-2</v>
      </c>
    </row>
    <row r="435" spans="5:70">
      <c r="E435">
        <f t="shared" si="293"/>
        <v>432</v>
      </c>
      <c r="F435" s="64">
        <f t="shared" si="280"/>
        <v>90.916666666665392</v>
      </c>
      <c r="G435" s="55">
        <f t="shared" si="261"/>
        <v>0</v>
      </c>
      <c r="H435" s="78">
        <f t="shared" si="290"/>
        <v>1</v>
      </c>
      <c r="I435" s="79">
        <f t="shared" ca="1" si="269"/>
        <v>521594.04516969563</v>
      </c>
      <c r="J435" s="79">
        <f t="shared" ca="1" si="262"/>
        <v>4713.6547488677652</v>
      </c>
      <c r="K435" s="80">
        <f t="shared" ca="1" si="263"/>
        <v>-20</v>
      </c>
      <c r="L435" s="80">
        <f t="shared" ca="1" si="270"/>
        <v>-434.66170430807972</v>
      </c>
      <c r="M435" s="80">
        <f t="shared" ca="1" si="294"/>
        <v>0</v>
      </c>
      <c r="N435" s="80">
        <f t="shared" ca="1" si="271"/>
        <v>0</v>
      </c>
      <c r="O435" s="81">
        <f t="shared" ca="1" si="264"/>
        <v>-2943.1740356977334</v>
      </c>
      <c r="P435" s="79">
        <f t="shared" ca="1" si="265"/>
        <v>522909.86417855753</v>
      </c>
      <c r="Q435" s="35"/>
      <c r="R435">
        <f t="shared" ca="1" si="272"/>
        <v>552</v>
      </c>
      <c r="S435" s="78">
        <f t="shared" ca="1" si="281"/>
        <v>100.91666666666463</v>
      </c>
      <c r="T435" s="55">
        <f t="shared" ca="1" si="273"/>
        <v>5.8781892102293565E-2</v>
      </c>
      <c r="U435" s="78">
        <f t="shared" ca="1" si="274"/>
        <v>5.5412457343080297E-4</v>
      </c>
      <c r="V435" s="79">
        <f t="shared" ca="1" si="282"/>
        <v>0</v>
      </c>
      <c r="W435" s="79">
        <f t="shared" ca="1" si="266"/>
        <v>0</v>
      </c>
      <c r="X435" s="80">
        <f t="shared" ca="1" si="283"/>
        <v>0</v>
      </c>
      <c r="Y435" s="80">
        <f t="shared" ca="1" si="284"/>
        <v>0</v>
      </c>
      <c r="Z435" s="80">
        <f t="shared" ca="1" si="275"/>
        <v>0</v>
      </c>
      <c r="AA435" s="80">
        <f t="shared" ca="1" si="285"/>
        <v>0</v>
      </c>
      <c r="AB435" s="81">
        <f t="shared" ca="1" si="267"/>
        <v>0</v>
      </c>
      <c r="AC435" s="79">
        <f t="shared" ca="1" si="268"/>
        <v>0</v>
      </c>
      <c r="AD435" s="35"/>
      <c r="AE435" s="55">
        <f t="shared" ca="1" si="286"/>
        <v>5.8781892102293565E-2</v>
      </c>
      <c r="AF435" s="78">
        <f t="shared" ca="1" si="287"/>
        <v>5.5412457343080297E-4</v>
      </c>
      <c r="AG435" s="35"/>
      <c r="AH435" s="35"/>
      <c r="AR435" s="69">
        <f t="shared" si="276"/>
        <v>36</v>
      </c>
      <c r="AS435" s="70">
        <f t="shared" si="288"/>
        <v>432</v>
      </c>
      <c r="AT435" s="71">
        <f t="shared" ca="1" si="295"/>
        <v>2.380890039071552E-2</v>
      </c>
      <c r="AU435" s="72">
        <f t="shared" ca="1" si="277"/>
        <v>9.0370179501075842E-3</v>
      </c>
      <c r="AV435" s="73">
        <f t="shared" ca="1" si="278"/>
        <v>1.0090370179501076</v>
      </c>
      <c r="AW435" s="74">
        <f ca="1">PRODUCT(AV$4:AV435)</f>
        <v>40.667029276999578</v>
      </c>
      <c r="BO435" s="70">
        <f t="shared" si="289"/>
        <v>432</v>
      </c>
      <c r="BP435" s="171">
        <f t="shared" ca="1" si="292"/>
        <v>0.114</v>
      </c>
      <c r="BQ435" s="172">
        <f t="shared" ca="1" si="279"/>
        <v>9.0370179501075842E-3</v>
      </c>
      <c r="BR435" s="172">
        <f t="shared" ca="1" si="291"/>
        <v>2.4589944674556781E-2</v>
      </c>
    </row>
    <row r="436" spans="5:70">
      <c r="E436">
        <f t="shared" si="293"/>
        <v>433</v>
      </c>
      <c r="F436" s="64">
        <f t="shared" si="280"/>
        <v>90.999999999998721</v>
      </c>
      <c r="G436" s="55">
        <f t="shared" si="261"/>
        <v>0</v>
      </c>
      <c r="H436" s="78">
        <f t="shared" si="290"/>
        <v>1</v>
      </c>
      <c r="I436" s="79">
        <f t="shared" ca="1" si="269"/>
        <v>522909.86417855753</v>
      </c>
      <c r="J436" s="79">
        <f t="shared" ca="1" si="262"/>
        <v>4725.5458288699429</v>
      </c>
      <c r="K436" s="80">
        <f t="shared" ca="1" si="263"/>
        <v>-20</v>
      </c>
      <c r="L436" s="80">
        <f t="shared" ca="1" si="270"/>
        <v>-435.75822014879799</v>
      </c>
      <c r="M436" s="80">
        <f t="shared" ca="1" si="294"/>
        <v>-3921.8239813391815</v>
      </c>
      <c r="N436" s="80">
        <f t="shared" ca="1" si="271"/>
        <v>0</v>
      </c>
      <c r="O436" s="81">
        <f t="shared" ca="1" si="264"/>
        <v>-2943.1740356977334</v>
      </c>
      <c r="P436" s="79">
        <f t="shared" ca="1" si="265"/>
        <v>520314.65377024171</v>
      </c>
      <c r="Q436" s="35"/>
      <c r="R436">
        <f t="shared" ca="1" si="272"/>
        <v>553</v>
      </c>
      <c r="S436" s="78">
        <f t="shared" ca="1" si="281"/>
        <v>100.99999999999795</v>
      </c>
      <c r="T436" s="55">
        <f t="shared" ca="1" si="273"/>
        <v>5.8781892102293565E-2</v>
      </c>
      <c r="U436" s="78">
        <f t="shared" ca="1" si="274"/>
        <v>5.215520825441641E-4</v>
      </c>
      <c r="V436" s="79">
        <f t="shared" ca="1" si="282"/>
        <v>0</v>
      </c>
      <c r="W436" s="79">
        <f t="shared" ca="1" si="266"/>
        <v>0</v>
      </c>
      <c r="X436" s="80">
        <f t="shared" ca="1" si="283"/>
        <v>0</v>
      </c>
      <c r="Y436" s="80">
        <f t="shared" ca="1" si="284"/>
        <v>0</v>
      </c>
      <c r="Z436" s="80">
        <f t="shared" ca="1" si="275"/>
        <v>0</v>
      </c>
      <c r="AA436" s="80">
        <f t="shared" ca="1" si="285"/>
        <v>0</v>
      </c>
      <c r="AB436" s="81">
        <f t="shared" ca="1" si="267"/>
        <v>0</v>
      </c>
      <c r="AC436" s="79">
        <f t="shared" ca="1" si="268"/>
        <v>0</v>
      </c>
      <c r="AD436" s="35"/>
      <c r="AE436" s="55">
        <f t="shared" ca="1" si="286"/>
        <v>5.8781892102293565E-2</v>
      </c>
      <c r="AF436" s="78">
        <f t="shared" ca="1" si="287"/>
        <v>5.215520825441641E-4</v>
      </c>
      <c r="AG436" s="35"/>
      <c r="AH436" s="35"/>
      <c r="AR436" s="69">
        <f t="shared" si="276"/>
        <v>37</v>
      </c>
      <c r="AS436" s="70">
        <f t="shared" si="288"/>
        <v>433</v>
      </c>
      <c r="AT436" s="71">
        <f t="shared" ca="1" si="295"/>
        <v>2.3593738930512299E-2</v>
      </c>
      <c r="AU436" s="72">
        <f t="shared" ca="1" si="277"/>
        <v>9.0370179501075842E-3</v>
      </c>
      <c r="AV436" s="73">
        <f t="shared" ca="1" si="278"/>
        <v>1.0090370179501076</v>
      </c>
      <c r="AW436" s="74">
        <f ca="1">PRODUCT(AV$4:AV436)</f>
        <v>41.034537950553371</v>
      </c>
      <c r="BO436" s="70">
        <f t="shared" si="289"/>
        <v>433</v>
      </c>
      <c r="BP436" s="171">
        <f t="shared" ca="1" si="292"/>
        <v>0.114</v>
      </c>
      <c r="BQ436" s="172">
        <f t="shared" ca="1" si="279"/>
        <v>9.0370179501075842E-3</v>
      </c>
      <c r="BR436" s="172">
        <f t="shared" ca="1" si="291"/>
        <v>2.4369715121564196E-2</v>
      </c>
    </row>
    <row r="437" spans="5:70">
      <c r="E437">
        <f t="shared" si="293"/>
        <v>434</v>
      </c>
      <c r="F437" s="64">
        <f t="shared" si="280"/>
        <v>91.08333333333205</v>
      </c>
      <c r="G437" s="55">
        <f t="shared" si="261"/>
        <v>0</v>
      </c>
      <c r="H437" s="78">
        <f t="shared" si="290"/>
        <v>1</v>
      </c>
      <c r="I437" s="79">
        <f t="shared" ca="1" si="269"/>
        <v>520314.65377024171</v>
      </c>
      <c r="J437" s="79">
        <f t="shared" ca="1" si="262"/>
        <v>4702.0928658256871</v>
      </c>
      <c r="K437" s="80">
        <f t="shared" ca="1" si="263"/>
        <v>-20</v>
      </c>
      <c r="L437" s="80">
        <f t="shared" ca="1" si="270"/>
        <v>-433.59554480853478</v>
      </c>
      <c r="M437" s="80">
        <f t="shared" ca="1" si="294"/>
        <v>0</v>
      </c>
      <c r="N437" s="80">
        <f t="shared" ca="1" si="271"/>
        <v>0</v>
      </c>
      <c r="O437" s="81">
        <f t="shared" ca="1" si="264"/>
        <v>-2943.1740356977334</v>
      </c>
      <c r="P437" s="79">
        <f t="shared" ca="1" si="265"/>
        <v>521619.97705556115</v>
      </c>
      <c r="Q437" s="35"/>
      <c r="R437">
        <f t="shared" ca="1" si="272"/>
        <v>554</v>
      </c>
      <c r="S437" s="78">
        <f t="shared" ca="1" si="281"/>
        <v>101.08333333333128</v>
      </c>
      <c r="T437" s="55">
        <f t="shared" ca="1" si="273"/>
        <v>5.8781892102293565E-2</v>
      </c>
      <c r="U437" s="78">
        <f t="shared" ca="1" si="274"/>
        <v>4.9089426430232652E-4</v>
      </c>
      <c r="V437" s="79">
        <f t="shared" ca="1" si="282"/>
        <v>0</v>
      </c>
      <c r="W437" s="79">
        <f t="shared" ca="1" si="266"/>
        <v>0</v>
      </c>
      <c r="X437" s="80">
        <f t="shared" ca="1" si="283"/>
        <v>0</v>
      </c>
      <c r="Y437" s="80">
        <f t="shared" ca="1" si="284"/>
        <v>0</v>
      </c>
      <c r="Z437" s="80">
        <f t="shared" ca="1" si="275"/>
        <v>0</v>
      </c>
      <c r="AA437" s="80">
        <f t="shared" ca="1" si="285"/>
        <v>0</v>
      </c>
      <c r="AB437" s="81">
        <f t="shared" ca="1" si="267"/>
        <v>0</v>
      </c>
      <c r="AC437" s="79">
        <f t="shared" ca="1" si="268"/>
        <v>0</v>
      </c>
      <c r="AD437" s="35"/>
      <c r="AE437" s="55">
        <f t="shared" ca="1" si="286"/>
        <v>5.8781892102293565E-2</v>
      </c>
      <c r="AF437" s="78">
        <f t="shared" ca="1" si="287"/>
        <v>4.9089426430232652E-4</v>
      </c>
      <c r="AG437" s="35"/>
      <c r="AH437" s="35"/>
      <c r="AR437" s="69">
        <f t="shared" si="276"/>
        <v>37</v>
      </c>
      <c r="AS437" s="70">
        <f t="shared" si="288"/>
        <v>434</v>
      </c>
      <c r="AT437" s="71">
        <f t="shared" ca="1" si="295"/>
        <v>2.3380521888287108E-2</v>
      </c>
      <c r="AU437" s="72">
        <f t="shared" ca="1" si="277"/>
        <v>9.0370179501075842E-3</v>
      </c>
      <c r="AV437" s="73">
        <f t="shared" ca="1" si="278"/>
        <v>1.0090370179501076</v>
      </c>
      <c r="AW437" s="74">
        <f ca="1">PRODUCT(AV$4:AV437)</f>
        <v>41.405367806586895</v>
      </c>
      <c r="BO437" s="70">
        <f t="shared" si="289"/>
        <v>434</v>
      </c>
      <c r="BP437" s="171">
        <f t="shared" ca="1" si="292"/>
        <v>0.114</v>
      </c>
      <c r="BQ437" s="172">
        <f t="shared" ca="1" si="279"/>
        <v>9.0370179501075842E-3</v>
      </c>
      <c r="BR437" s="172">
        <f t="shared" ca="1" si="291"/>
        <v>2.4151457962436389E-2</v>
      </c>
    </row>
    <row r="438" spans="5:70">
      <c r="E438">
        <f t="shared" si="293"/>
        <v>435</v>
      </c>
      <c r="F438" s="64">
        <f t="shared" si="280"/>
        <v>91.166666666665378</v>
      </c>
      <c r="G438" s="55">
        <f t="shared" si="261"/>
        <v>0</v>
      </c>
      <c r="H438" s="78">
        <f t="shared" si="290"/>
        <v>1</v>
      </c>
      <c r="I438" s="79">
        <f t="shared" ca="1" si="269"/>
        <v>521619.97705556115</v>
      </c>
      <c r="J438" s="79">
        <f t="shared" ca="1" si="262"/>
        <v>4713.8890957858121</v>
      </c>
      <c r="K438" s="80">
        <f t="shared" ca="1" si="263"/>
        <v>-20</v>
      </c>
      <c r="L438" s="80">
        <f t="shared" ca="1" si="270"/>
        <v>-434.68331421296767</v>
      </c>
      <c r="M438" s="80">
        <f t="shared" ca="1" si="294"/>
        <v>0</v>
      </c>
      <c r="N438" s="80">
        <f t="shared" ca="1" si="271"/>
        <v>0</v>
      </c>
      <c r="O438" s="81">
        <f t="shared" ca="1" si="264"/>
        <v>-2943.1740356977334</v>
      </c>
      <c r="P438" s="79">
        <f t="shared" ca="1" si="265"/>
        <v>522936.00880143628</v>
      </c>
      <c r="Q438" s="35"/>
      <c r="R438">
        <f t="shared" ca="1" si="272"/>
        <v>555</v>
      </c>
      <c r="S438" s="78">
        <f t="shared" ca="1" si="281"/>
        <v>101.16666666666461</v>
      </c>
      <c r="T438" s="55">
        <f t="shared" ca="1" si="273"/>
        <v>5.8781892102293565E-2</v>
      </c>
      <c r="U438" s="78">
        <f t="shared" ca="1" si="274"/>
        <v>4.6203857062447238E-4</v>
      </c>
      <c r="V438" s="79">
        <f t="shared" ca="1" si="282"/>
        <v>0</v>
      </c>
      <c r="W438" s="79">
        <f t="shared" ca="1" si="266"/>
        <v>0</v>
      </c>
      <c r="X438" s="80">
        <f t="shared" ca="1" si="283"/>
        <v>0</v>
      </c>
      <c r="Y438" s="80">
        <f t="shared" ca="1" si="284"/>
        <v>0</v>
      </c>
      <c r="Z438" s="80">
        <f t="shared" ca="1" si="275"/>
        <v>0</v>
      </c>
      <c r="AA438" s="80">
        <f t="shared" ca="1" si="285"/>
        <v>0</v>
      </c>
      <c r="AB438" s="81">
        <f t="shared" ca="1" si="267"/>
        <v>0</v>
      </c>
      <c r="AC438" s="79">
        <f t="shared" ca="1" si="268"/>
        <v>0</v>
      </c>
      <c r="AD438" s="35"/>
      <c r="AE438" s="55">
        <f t="shared" ca="1" si="286"/>
        <v>5.8781892102293565E-2</v>
      </c>
      <c r="AF438" s="78">
        <f t="shared" ca="1" si="287"/>
        <v>4.6203857062447238E-4</v>
      </c>
      <c r="AG438" s="35"/>
      <c r="AH438" s="35"/>
      <c r="AR438" s="69">
        <f t="shared" si="276"/>
        <v>37</v>
      </c>
      <c r="AS438" s="70">
        <f t="shared" si="288"/>
        <v>435</v>
      </c>
      <c r="AT438" s="71">
        <f t="shared" ca="1" si="295"/>
        <v>2.3169231692299775E-2</v>
      </c>
      <c r="AU438" s="72">
        <f t="shared" ca="1" si="277"/>
        <v>9.0370179501075842E-3</v>
      </c>
      <c r="AV438" s="73">
        <f t="shared" ca="1" si="278"/>
        <v>1.0090370179501076</v>
      </c>
      <c r="AW438" s="74">
        <f ca="1">PRODUCT(AV$4:AV438)</f>
        <v>41.779548858685828</v>
      </c>
      <c r="BO438" s="70">
        <f t="shared" si="289"/>
        <v>435</v>
      </c>
      <c r="BP438" s="171">
        <f t="shared" ca="1" si="292"/>
        <v>0.114</v>
      </c>
      <c r="BQ438" s="172">
        <f t="shared" ca="1" si="279"/>
        <v>9.0370179501075842E-3</v>
      </c>
      <c r="BR438" s="172">
        <f t="shared" ca="1" si="291"/>
        <v>2.3935155532252804E-2</v>
      </c>
    </row>
    <row r="439" spans="5:70">
      <c r="E439">
        <f t="shared" si="293"/>
        <v>436</v>
      </c>
      <c r="F439" s="64">
        <f t="shared" si="280"/>
        <v>91.249999999998707</v>
      </c>
      <c r="G439" s="55">
        <f t="shared" si="261"/>
        <v>0</v>
      </c>
      <c r="H439" s="78">
        <f t="shared" si="290"/>
        <v>1</v>
      </c>
      <c r="I439" s="79">
        <f t="shared" ca="1" si="269"/>
        <v>522936.00880143628</v>
      </c>
      <c r="J439" s="79">
        <f t="shared" ca="1" si="262"/>
        <v>4725.7820982961975</v>
      </c>
      <c r="K439" s="80">
        <f t="shared" ca="1" si="263"/>
        <v>-20</v>
      </c>
      <c r="L439" s="80">
        <f t="shared" ca="1" si="270"/>
        <v>-435.78000733453024</v>
      </c>
      <c r="M439" s="80">
        <f t="shared" ca="1" si="294"/>
        <v>0</v>
      </c>
      <c r="N439" s="80">
        <f t="shared" ca="1" si="271"/>
        <v>0</v>
      </c>
      <c r="O439" s="81">
        <f t="shared" ca="1" si="264"/>
        <v>-2943.1740356977334</v>
      </c>
      <c r="P439" s="79">
        <f t="shared" ca="1" si="265"/>
        <v>524262.83685670025</v>
      </c>
      <c r="Q439" s="35"/>
      <c r="R439">
        <f t="shared" ca="1" si="272"/>
        <v>556</v>
      </c>
      <c r="S439" s="78">
        <f t="shared" ca="1" si="281"/>
        <v>101.24999999999794</v>
      </c>
      <c r="T439" s="55">
        <f t="shared" ca="1" si="273"/>
        <v>5.8781892102293565E-2</v>
      </c>
      <c r="U439" s="78">
        <f t="shared" ca="1" si="274"/>
        <v>4.348790692189267E-4</v>
      </c>
      <c r="V439" s="79">
        <f t="shared" ca="1" si="282"/>
        <v>0</v>
      </c>
      <c r="W439" s="79">
        <f t="shared" ca="1" si="266"/>
        <v>0</v>
      </c>
      <c r="X439" s="80">
        <f t="shared" ca="1" si="283"/>
        <v>0</v>
      </c>
      <c r="Y439" s="80">
        <f t="shared" ca="1" si="284"/>
        <v>0</v>
      </c>
      <c r="Z439" s="80">
        <f t="shared" ca="1" si="275"/>
        <v>0</v>
      </c>
      <c r="AA439" s="80">
        <f t="shared" ca="1" si="285"/>
        <v>0</v>
      </c>
      <c r="AB439" s="81">
        <f t="shared" ca="1" si="267"/>
        <v>0</v>
      </c>
      <c r="AC439" s="79">
        <f t="shared" ca="1" si="268"/>
        <v>0</v>
      </c>
      <c r="AD439" s="35"/>
      <c r="AE439" s="55">
        <f t="shared" ca="1" si="286"/>
        <v>5.8781892102293565E-2</v>
      </c>
      <c r="AF439" s="78">
        <f t="shared" ca="1" si="287"/>
        <v>4.348790692189267E-4</v>
      </c>
      <c r="AG439" s="35"/>
      <c r="AH439" s="35"/>
      <c r="AR439" s="69">
        <f t="shared" si="276"/>
        <v>37</v>
      </c>
      <c r="AS439" s="70">
        <f t="shared" si="288"/>
        <v>436</v>
      </c>
      <c r="AT439" s="71">
        <f t="shared" ca="1" si="295"/>
        <v>2.295985092960626E-2</v>
      </c>
      <c r="AU439" s="72">
        <f t="shared" ca="1" si="277"/>
        <v>9.0370179501075842E-3</v>
      </c>
      <c r="AV439" s="73">
        <f t="shared" ca="1" si="278"/>
        <v>1.0090370179501076</v>
      </c>
      <c r="AW439" s="74">
        <f ca="1">PRODUCT(AV$4:AV439)</f>
        <v>42.157111391669169</v>
      </c>
      <c r="BO439" s="70">
        <f t="shared" si="289"/>
        <v>436</v>
      </c>
      <c r="BP439" s="171">
        <f t="shared" ca="1" si="292"/>
        <v>0.114</v>
      </c>
      <c r="BQ439" s="172">
        <f t="shared" ca="1" si="279"/>
        <v>9.0370179501075842E-3</v>
      </c>
      <c r="BR439" s="172">
        <f t="shared" ca="1" si="291"/>
        <v>2.3720790324301355E-2</v>
      </c>
    </row>
    <row r="440" spans="5:70">
      <c r="E440">
        <f t="shared" si="293"/>
        <v>437</v>
      </c>
      <c r="F440" s="64">
        <f t="shared" si="280"/>
        <v>91.333333333332035</v>
      </c>
      <c r="G440" s="55">
        <f t="shared" si="261"/>
        <v>0</v>
      </c>
      <c r="H440" s="78">
        <f t="shared" si="290"/>
        <v>1</v>
      </c>
      <c r="I440" s="79">
        <f t="shared" ca="1" si="269"/>
        <v>524262.83685670025</v>
      </c>
      <c r="J440" s="79">
        <f t="shared" ca="1" si="262"/>
        <v>4737.7726672483241</v>
      </c>
      <c r="K440" s="80">
        <f t="shared" ca="1" si="263"/>
        <v>-20</v>
      </c>
      <c r="L440" s="80">
        <f t="shared" ca="1" si="270"/>
        <v>-436.88569738058357</v>
      </c>
      <c r="M440" s="80">
        <f t="shared" ca="1" si="294"/>
        <v>0</v>
      </c>
      <c r="N440" s="80">
        <f t="shared" ca="1" si="271"/>
        <v>0</v>
      </c>
      <c r="O440" s="81">
        <f t="shared" ca="1" si="264"/>
        <v>-2943.1740356977334</v>
      </c>
      <c r="P440" s="79">
        <f t="shared" ca="1" si="265"/>
        <v>525600.54979087017</v>
      </c>
      <c r="Q440" s="35"/>
      <c r="R440">
        <f t="shared" ca="1" si="272"/>
        <v>557</v>
      </c>
      <c r="S440" s="78">
        <f t="shared" ca="1" si="281"/>
        <v>101.33333333333127</v>
      </c>
      <c r="T440" s="55">
        <f t="shared" ca="1" si="273"/>
        <v>5.8781892102293565E-2</v>
      </c>
      <c r="U440" s="78">
        <f t="shared" ca="1" si="274"/>
        <v>4.0931605469455391E-4</v>
      </c>
      <c r="V440" s="79">
        <f t="shared" ca="1" si="282"/>
        <v>0</v>
      </c>
      <c r="W440" s="79">
        <f t="shared" ca="1" si="266"/>
        <v>0</v>
      </c>
      <c r="X440" s="80">
        <f t="shared" ca="1" si="283"/>
        <v>0</v>
      </c>
      <c r="Y440" s="80">
        <f t="shared" ca="1" si="284"/>
        <v>0</v>
      </c>
      <c r="Z440" s="80">
        <f t="shared" ca="1" si="275"/>
        <v>0</v>
      </c>
      <c r="AA440" s="80">
        <f t="shared" ca="1" si="285"/>
        <v>0</v>
      </c>
      <c r="AB440" s="81">
        <f t="shared" ca="1" si="267"/>
        <v>0</v>
      </c>
      <c r="AC440" s="79">
        <f t="shared" ca="1" si="268"/>
        <v>0</v>
      </c>
      <c r="AD440" s="35"/>
      <c r="AE440" s="55">
        <f t="shared" ca="1" si="286"/>
        <v>5.8781892102293565E-2</v>
      </c>
      <c r="AF440" s="78">
        <f t="shared" ca="1" si="287"/>
        <v>4.0931605469455391E-4</v>
      </c>
      <c r="AG440" s="35"/>
      <c r="AH440" s="35"/>
      <c r="AR440" s="69">
        <f t="shared" si="276"/>
        <v>37</v>
      </c>
      <c r="AS440" s="70">
        <f t="shared" si="288"/>
        <v>437</v>
      </c>
      <c r="AT440" s="71">
        <f t="shared" ca="1" si="295"/>
        <v>2.2752362344623616E-2</v>
      </c>
      <c r="AU440" s="72">
        <f t="shared" ca="1" si="277"/>
        <v>9.0370179501075842E-3</v>
      </c>
      <c r="AV440" s="73">
        <f t="shared" ca="1" si="278"/>
        <v>1.0090370179501076</v>
      </c>
      <c r="AW440" s="74">
        <f ca="1">PRODUCT(AV$4:AV440)</f>
        <v>42.53808596404037</v>
      </c>
      <c r="BO440" s="70">
        <f t="shared" si="289"/>
        <v>437</v>
      </c>
      <c r="BP440" s="171">
        <f t="shared" ca="1" si="292"/>
        <v>0.114</v>
      </c>
      <c r="BQ440" s="172">
        <f t="shared" ca="1" si="279"/>
        <v>9.0370179501075842E-3</v>
      </c>
      <c r="BR440" s="172">
        <f t="shared" ca="1" si="291"/>
        <v>2.35083449886615E-2</v>
      </c>
    </row>
    <row r="441" spans="5:70">
      <c r="E441">
        <f t="shared" si="293"/>
        <v>438</v>
      </c>
      <c r="F441" s="64">
        <f t="shared" si="280"/>
        <v>91.416666666665364</v>
      </c>
      <c r="G441" s="55">
        <f t="shared" si="261"/>
        <v>0</v>
      </c>
      <c r="H441" s="78">
        <f t="shared" si="290"/>
        <v>1</v>
      </c>
      <c r="I441" s="79">
        <f t="shared" ca="1" si="269"/>
        <v>525600.54979087017</v>
      </c>
      <c r="J441" s="79">
        <f t="shared" ca="1" si="262"/>
        <v>4749.8616030465091</v>
      </c>
      <c r="K441" s="80">
        <f t="shared" ca="1" si="263"/>
        <v>-20</v>
      </c>
      <c r="L441" s="80">
        <f t="shared" ca="1" si="270"/>
        <v>-438.0004581590585</v>
      </c>
      <c r="M441" s="80">
        <f t="shared" ca="1" si="294"/>
        <v>0</v>
      </c>
      <c r="N441" s="80">
        <f t="shared" ca="1" si="271"/>
        <v>0</v>
      </c>
      <c r="O441" s="81">
        <f t="shared" ca="1" si="264"/>
        <v>-2943.1740356977334</v>
      </c>
      <c r="P441" s="79">
        <f t="shared" ca="1" si="265"/>
        <v>526949.23690005997</v>
      </c>
      <c r="Q441" s="35"/>
      <c r="R441">
        <f t="shared" ca="1" si="272"/>
        <v>558</v>
      </c>
      <c r="S441" s="78">
        <f t="shared" ca="1" si="281"/>
        <v>101.4166666666646</v>
      </c>
      <c r="T441" s="55">
        <f t="shared" ca="1" si="273"/>
        <v>5.8781892102293565E-2</v>
      </c>
      <c r="U441" s="78">
        <f t="shared" ca="1" si="274"/>
        <v>3.8525568253176216E-4</v>
      </c>
      <c r="V441" s="79">
        <f t="shared" ca="1" si="282"/>
        <v>0</v>
      </c>
      <c r="W441" s="79">
        <f t="shared" ca="1" si="266"/>
        <v>0</v>
      </c>
      <c r="X441" s="80">
        <f t="shared" ca="1" si="283"/>
        <v>0</v>
      </c>
      <c r="Y441" s="80">
        <f t="shared" ca="1" si="284"/>
        <v>0</v>
      </c>
      <c r="Z441" s="80">
        <f t="shared" ca="1" si="275"/>
        <v>0</v>
      </c>
      <c r="AA441" s="80">
        <f t="shared" ca="1" si="285"/>
        <v>0</v>
      </c>
      <c r="AB441" s="81">
        <f t="shared" ca="1" si="267"/>
        <v>0</v>
      </c>
      <c r="AC441" s="79">
        <f t="shared" ca="1" si="268"/>
        <v>0</v>
      </c>
      <c r="AD441" s="35"/>
      <c r="AE441" s="55">
        <f t="shared" ca="1" si="286"/>
        <v>5.8781892102293565E-2</v>
      </c>
      <c r="AF441" s="78">
        <f t="shared" ca="1" si="287"/>
        <v>3.8525568253176216E-4</v>
      </c>
      <c r="AG441" s="35"/>
      <c r="AH441" s="35"/>
      <c r="AR441" s="69">
        <f t="shared" si="276"/>
        <v>37</v>
      </c>
      <c r="AS441" s="70">
        <f t="shared" si="288"/>
        <v>438</v>
      </c>
      <c r="AT441" s="71">
        <f t="shared" ca="1" si="295"/>
        <v>2.2546748837707901E-2</v>
      </c>
      <c r="AU441" s="72">
        <f t="shared" ca="1" si="277"/>
        <v>9.0370179501075842E-3</v>
      </c>
      <c r="AV441" s="73">
        <f t="shared" ca="1" si="278"/>
        <v>1.0090370179501076</v>
      </c>
      <c r="AW441" s="74">
        <f ca="1">PRODUCT(AV$4:AV441)</f>
        <v>42.922503410460621</v>
      </c>
      <c r="BO441" s="70">
        <f t="shared" si="289"/>
        <v>438</v>
      </c>
      <c r="BP441" s="171">
        <f t="shared" ca="1" si="292"/>
        <v>0.114</v>
      </c>
      <c r="BQ441" s="172">
        <f t="shared" ca="1" si="279"/>
        <v>9.0370179501075842E-3</v>
      </c>
      <c r="BR441" s="172">
        <f t="shared" ca="1" si="291"/>
        <v>2.3297802330800001E-2</v>
      </c>
    </row>
    <row r="442" spans="5:70">
      <c r="E442">
        <f t="shared" si="293"/>
        <v>439</v>
      </c>
      <c r="F442" s="64">
        <f t="shared" si="280"/>
        <v>91.499999999998693</v>
      </c>
      <c r="G442" s="55">
        <f t="shared" si="261"/>
        <v>0</v>
      </c>
      <c r="H442" s="78">
        <f t="shared" si="290"/>
        <v>1</v>
      </c>
      <c r="I442" s="79">
        <f t="shared" ca="1" si="269"/>
        <v>526949.23690005997</v>
      </c>
      <c r="J442" s="79">
        <f t="shared" ca="1" si="262"/>
        <v>4762.0497126613354</v>
      </c>
      <c r="K442" s="80">
        <f t="shared" ca="1" si="263"/>
        <v>-20</v>
      </c>
      <c r="L442" s="80">
        <f t="shared" ca="1" si="270"/>
        <v>-439.12436408338334</v>
      </c>
      <c r="M442" s="80">
        <f t="shared" ca="1" si="294"/>
        <v>0</v>
      </c>
      <c r="N442" s="80">
        <f t="shared" ca="1" si="271"/>
        <v>0</v>
      </c>
      <c r="O442" s="81">
        <f t="shared" ca="1" si="264"/>
        <v>-2943.1740356977334</v>
      </c>
      <c r="P442" s="79">
        <f t="shared" ca="1" si="265"/>
        <v>528308.98821294017</v>
      </c>
      <c r="Q442" s="35"/>
      <c r="R442">
        <f t="shared" ca="1" si="272"/>
        <v>559</v>
      </c>
      <c r="S442" s="78">
        <f t="shared" ca="1" si="281"/>
        <v>101.49999999999793</v>
      </c>
      <c r="T442" s="55">
        <f t="shared" ca="1" si="273"/>
        <v>5.8781892102293565E-2</v>
      </c>
      <c r="U442" s="78">
        <f t="shared" ca="1" si="274"/>
        <v>3.6260962456938467E-4</v>
      </c>
      <c r="V442" s="79">
        <f t="shared" ca="1" si="282"/>
        <v>0</v>
      </c>
      <c r="W442" s="79">
        <f t="shared" ca="1" si="266"/>
        <v>0</v>
      </c>
      <c r="X442" s="80">
        <f t="shared" ca="1" si="283"/>
        <v>0</v>
      </c>
      <c r="Y442" s="80">
        <f t="shared" ca="1" si="284"/>
        <v>0</v>
      </c>
      <c r="Z442" s="80">
        <f t="shared" ca="1" si="275"/>
        <v>0</v>
      </c>
      <c r="AA442" s="80">
        <f t="shared" ca="1" si="285"/>
        <v>0</v>
      </c>
      <c r="AB442" s="81">
        <f t="shared" ca="1" si="267"/>
        <v>0</v>
      </c>
      <c r="AC442" s="79">
        <f t="shared" ca="1" si="268"/>
        <v>0</v>
      </c>
      <c r="AD442" s="35"/>
      <c r="AE442" s="55">
        <f t="shared" ca="1" si="286"/>
        <v>5.8781892102293565E-2</v>
      </c>
      <c r="AF442" s="78">
        <f t="shared" ca="1" si="287"/>
        <v>3.6260962456938467E-4</v>
      </c>
      <c r="AG442" s="35"/>
      <c r="AH442" s="35"/>
      <c r="AR442" s="69">
        <f t="shared" si="276"/>
        <v>37</v>
      </c>
      <c r="AS442" s="70">
        <f t="shared" si="288"/>
        <v>439</v>
      </c>
      <c r="AT442" s="71">
        <f t="shared" ca="1" si="295"/>
        <v>2.2342993463744968E-2</v>
      </c>
      <c r="AU442" s="72">
        <f t="shared" ca="1" si="277"/>
        <v>9.0370179501075842E-3</v>
      </c>
      <c r="AV442" s="73">
        <f t="shared" ca="1" si="278"/>
        <v>1.0090370179501076</v>
      </c>
      <c r="AW442" s="74">
        <f ca="1">PRODUCT(AV$4:AV442)</f>
        <v>43.310394844244506</v>
      </c>
      <c r="BO442" s="70">
        <f t="shared" si="289"/>
        <v>439</v>
      </c>
      <c r="BP442" s="171">
        <f t="shared" ca="1" si="292"/>
        <v>0.114</v>
      </c>
      <c r="BQ442" s="172">
        <f t="shared" ca="1" si="279"/>
        <v>9.0370179501075842E-3</v>
      </c>
      <c r="BR442" s="172">
        <f t="shared" ca="1" si="291"/>
        <v>2.308914531017927E-2</v>
      </c>
    </row>
    <row r="443" spans="5:70">
      <c r="E443">
        <f t="shared" si="293"/>
        <v>440</v>
      </c>
      <c r="F443" s="64">
        <f t="shared" si="280"/>
        <v>91.583333333332021</v>
      </c>
      <c r="G443" s="55">
        <f t="shared" si="261"/>
        <v>0</v>
      </c>
      <c r="H443" s="78">
        <f t="shared" si="290"/>
        <v>1</v>
      </c>
      <c r="I443" s="79">
        <f t="shared" ca="1" si="269"/>
        <v>528308.98821294017</v>
      </c>
      <c r="J443" s="79">
        <f t="shared" ca="1" si="262"/>
        <v>4774.3378096835168</v>
      </c>
      <c r="K443" s="80">
        <f t="shared" ca="1" si="263"/>
        <v>-20</v>
      </c>
      <c r="L443" s="80">
        <f t="shared" ca="1" si="270"/>
        <v>-440.25749017745017</v>
      </c>
      <c r="M443" s="80">
        <f t="shared" ca="1" si="294"/>
        <v>0</v>
      </c>
      <c r="N443" s="80">
        <f t="shared" ca="1" si="271"/>
        <v>0</v>
      </c>
      <c r="O443" s="81">
        <f t="shared" ca="1" si="264"/>
        <v>-2943.1740356977334</v>
      </c>
      <c r="P443" s="79">
        <f t="shared" ca="1" si="265"/>
        <v>529679.89449674857</v>
      </c>
      <c r="Q443" s="35"/>
      <c r="R443">
        <f t="shared" ca="1" si="272"/>
        <v>560</v>
      </c>
      <c r="S443" s="78">
        <f t="shared" ca="1" si="281"/>
        <v>101.58333333333125</v>
      </c>
      <c r="T443" s="55">
        <f t="shared" ca="1" si="273"/>
        <v>6.4504460562804344E-2</v>
      </c>
      <c r="U443" s="78">
        <f t="shared" ca="1" si="274"/>
        <v>3.3921968634165553E-4</v>
      </c>
      <c r="V443" s="79">
        <f t="shared" ca="1" si="282"/>
        <v>0</v>
      </c>
      <c r="W443" s="79">
        <f t="shared" ca="1" si="266"/>
        <v>0</v>
      </c>
      <c r="X443" s="80">
        <f t="shared" ca="1" si="283"/>
        <v>0</v>
      </c>
      <c r="Y443" s="80">
        <f t="shared" ca="1" si="284"/>
        <v>0</v>
      </c>
      <c r="Z443" s="80">
        <f t="shared" ca="1" si="275"/>
        <v>0</v>
      </c>
      <c r="AA443" s="80">
        <f t="shared" ca="1" si="285"/>
        <v>0</v>
      </c>
      <c r="AB443" s="81">
        <f t="shared" ca="1" si="267"/>
        <v>0</v>
      </c>
      <c r="AC443" s="79">
        <f t="shared" ca="1" si="268"/>
        <v>0</v>
      </c>
      <c r="AD443" s="35"/>
      <c r="AE443" s="55">
        <f t="shared" ca="1" si="286"/>
        <v>6.4504460562804344E-2</v>
      </c>
      <c r="AF443" s="78">
        <f t="shared" ca="1" si="287"/>
        <v>3.3921968634165553E-4</v>
      </c>
      <c r="AG443" s="35"/>
      <c r="AH443" s="35"/>
      <c r="AR443" s="69">
        <f t="shared" si="276"/>
        <v>37</v>
      </c>
      <c r="AS443" s="70">
        <f t="shared" si="288"/>
        <v>440</v>
      </c>
      <c r="AT443" s="71">
        <f t="shared" ca="1" si="295"/>
        <v>2.2141079430753968E-2</v>
      </c>
      <c r="AU443" s="72">
        <f t="shared" ca="1" si="277"/>
        <v>9.0370179501075842E-3</v>
      </c>
      <c r="AV443" s="73">
        <f t="shared" ca="1" si="278"/>
        <v>1.0090370179501076</v>
      </c>
      <c r="AW443" s="74">
        <f ca="1">PRODUCT(AV$4:AV443)</f>
        <v>43.701791659878189</v>
      </c>
      <c r="BO443" s="70">
        <f t="shared" si="289"/>
        <v>440</v>
      </c>
      <c r="BP443" s="171">
        <f t="shared" ca="1" si="292"/>
        <v>0.114</v>
      </c>
      <c r="BQ443" s="172">
        <f t="shared" ca="1" si="279"/>
        <v>9.0370179501075842E-3</v>
      </c>
      <c r="BR443" s="172">
        <f t="shared" ca="1" si="291"/>
        <v>2.2882357038878157E-2</v>
      </c>
    </row>
    <row r="444" spans="5:70">
      <c r="E444">
        <f t="shared" si="293"/>
        <v>441</v>
      </c>
      <c r="F444" s="64">
        <f t="shared" si="280"/>
        <v>91.66666666666535</v>
      </c>
      <c r="G444" s="55">
        <f t="shared" si="261"/>
        <v>0</v>
      </c>
      <c r="H444" s="78">
        <f t="shared" si="290"/>
        <v>1</v>
      </c>
      <c r="I444" s="79">
        <f t="shared" ca="1" si="269"/>
        <v>529679.89449674857</v>
      </c>
      <c r="J444" s="79">
        <f t="shared" ca="1" si="262"/>
        <v>4786.7267143782083</v>
      </c>
      <c r="K444" s="80">
        <f t="shared" ca="1" si="263"/>
        <v>-20</v>
      </c>
      <c r="L444" s="80">
        <f t="shared" ca="1" si="270"/>
        <v>-441.39991208062384</v>
      </c>
      <c r="M444" s="80">
        <f t="shared" ca="1" si="294"/>
        <v>0</v>
      </c>
      <c r="N444" s="80">
        <f t="shared" ca="1" si="271"/>
        <v>0</v>
      </c>
      <c r="O444" s="81">
        <f t="shared" ca="1" si="264"/>
        <v>-2943.1740356977334</v>
      </c>
      <c r="P444" s="79">
        <f t="shared" ca="1" si="265"/>
        <v>531062.04726334848</v>
      </c>
      <c r="Q444" s="35"/>
      <c r="R444">
        <f t="shared" ca="1" si="272"/>
        <v>561</v>
      </c>
      <c r="S444" s="78">
        <f t="shared" ca="1" si="281"/>
        <v>101.66666666666458</v>
      </c>
      <c r="T444" s="55">
        <f t="shared" ca="1" si="273"/>
        <v>6.4504460562804344E-2</v>
      </c>
      <c r="U444" s="78">
        <f t="shared" ca="1" si="274"/>
        <v>3.1733850346190337E-4</v>
      </c>
      <c r="V444" s="79">
        <f t="shared" ca="1" si="282"/>
        <v>0</v>
      </c>
      <c r="W444" s="79">
        <f t="shared" ca="1" si="266"/>
        <v>0</v>
      </c>
      <c r="X444" s="80">
        <f t="shared" ca="1" si="283"/>
        <v>0</v>
      </c>
      <c r="Y444" s="80">
        <f t="shared" ca="1" si="284"/>
        <v>0</v>
      </c>
      <c r="Z444" s="80">
        <f t="shared" ca="1" si="275"/>
        <v>0</v>
      </c>
      <c r="AA444" s="80">
        <f t="shared" ca="1" si="285"/>
        <v>0</v>
      </c>
      <c r="AB444" s="81">
        <f t="shared" ca="1" si="267"/>
        <v>0</v>
      </c>
      <c r="AC444" s="79">
        <f t="shared" ca="1" si="268"/>
        <v>0</v>
      </c>
      <c r="AD444" s="35"/>
      <c r="AE444" s="55">
        <f t="shared" ca="1" si="286"/>
        <v>6.4504460562804344E-2</v>
      </c>
      <c r="AF444" s="78">
        <f t="shared" ca="1" si="287"/>
        <v>3.1733850346190337E-4</v>
      </c>
      <c r="AG444" s="35"/>
      <c r="AH444" s="35"/>
      <c r="AR444" s="69">
        <f t="shared" si="276"/>
        <v>37</v>
      </c>
      <c r="AS444" s="70">
        <f t="shared" si="288"/>
        <v>441</v>
      </c>
      <c r="AT444" s="71">
        <f t="shared" ca="1" si="295"/>
        <v>2.1940990098503487E-2</v>
      </c>
      <c r="AU444" s="72">
        <f t="shared" ca="1" si="277"/>
        <v>9.0370179501075842E-3</v>
      </c>
      <c r="AV444" s="73">
        <f t="shared" ca="1" si="278"/>
        <v>1.0090370179501076</v>
      </c>
      <c r="AW444" s="74">
        <f ca="1">PRODUCT(AV$4:AV444)</f>
        <v>44.096725535560374</v>
      </c>
      <c r="BO444" s="70">
        <f t="shared" si="289"/>
        <v>441</v>
      </c>
      <c r="BP444" s="171">
        <f t="shared" ca="1" si="292"/>
        <v>0.114</v>
      </c>
      <c r="BQ444" s="172">
        <f t="shared" ca="1" si="279"/>
        <v>9.0370179501075842E-3</v>
      </c>
      <c r="BR444" s="172">
        <f t="shared" ca="1" si="291"/>
        <v>2.2677420780225121E-2</v>
      </c>
    </row>
    <row r="445" spans="5:70">
      <c r="E445">
        <f t="shared" si="293"/>
        <v>442</v>
      </c>
      <c r="F445" s="64">
        <f t="shared" si="280"/>
        <v>91.749999999998678</v>
      </c>
      <c r="G445" s="55">
        <f t="shared" si="261"/>
        <v>0</v>
      </c>
      <c r="H445" s="78">
        <f t="shared" si="290"/>
        <v>1</v>
      </c>
      <c r="I445" s="79">
        <f t="shared" ca="1" si="269"/>
        <v>531062.04726334848</v>
      </c>
      <c r="J445" s="79">
        <f t="shared" ca="1" si="262"/>
        <v>4799.2172537397628</v>
      </c>
      <c r="K445" s="80">
        <f t="shared" ca="1" si="263"/>
        <v>-20</v>
      </c>
      <c r="L445" s="80">
        <f t="shared" ca="1" si="270"/>
        <v>-442.55170605279045</v>
      </c>
      <c r="M445" s="80">
        <f t="shared" ca="1" si="294"/>
        <v>0</v>
      </c>
      <c r="N445" s="80">
        <f t="shared" ca="1" si="271"/>
        <v>0</v>
      </c>
      <c r="O445" s="81">
        <f t="shared" ca="1" si="264"/>
        <v>-2943.1740356977334</v>
      </c>
      <c r="P445" s="79">
        <f t="shared" ca="1" si="265"/>
        <v>532455.53877533774</v>
      </c>
      <c r="Q445" s="35"/>
      <c r="R445">
        <f t="shared" ca="1" si="272"/>
        <v>562</v>
      </c>
      <c r="S445" s="78">
        <f t="shared" ca="1" si="281"/>
        <v>101.74999999999791</v>
      </c>
      <c r="T445" s="55">
        <f t="shared" ca="1" si="273"/>
        <v>6.4504460562804344E-2</v>
      </c>
      <c r="U445" s="78">
        <f t="shared" ca="1" si="274"/>
        <v>2.9686875448028569E-4</v>
      </c>
      <c r="V445" s="79">
        <f t="shared" ca="1" si="282"/>
        <v>0</v>
      </c>
      <c r="W445" s="79">
        <f t="shared" ca="1" si="266"/>
        <v>0</v>
      </c>
      <c r="X445" s="80">
        <f t="shared" ca="1" si="283"/>
        <v>0</v>
      </c>
      <c r="Y445" s="80">
        <f t="shared" ca="1" si="284"/>
        <v>0</v>
      </c>
      <c r="Z445" s="80">
        <f t="shared" ca="1" si="275"/>
        <v>0</v>
      </c>
      <c r="AA445" s="80">
        <f t="shared" ca="1" si="285"/>
        <v>0</v>
      </c>
      <c r="AB445" s="81">
        <f t="shared" ca="1" si="267"/>
        <v>0</v>
      </c>
      <c r="AC445" s="79">
        <f t="shared" ca="1" si="268"/>
        <v>0</v>
      </c>
      <c r="AD445" s="35"/>
      <c r="AE445" s="55">
        <f t="shared" ca="1" si="286"/>
        <v>6.4504460562804344E-2</v>
      </c>
      <c r="AF445" s="78">
        <f t="shared" ca="1" si="287"/>
        <v>2.9686875448028569E-4</v>
      </c>
      <c r="AG445" s="35"/>
      <c r="AH445" s="35"/>
      <c r="AR445" s="69">
        <f t="shared" si="276"/>
        <v>37</v>
      </c>
      <c r="AS445" s="70">
        <f t="shared" si="288"/>
        <v>442</v>
      </c>
      <c r="AT445" s="71">
        <f t="shared" ca="1" si="295"/>
        <v>2.1742708977140177E-2</v>
      </c>
      <c r="AU445" s="72">
        <f t="shared" ca="1" si="277"/>
        <v>9.0370179501075842E-3</v>
      </c>
      <c r="AV445" s="73">
        <f t="shared" ca="1" si="278"/>
        <v>1.0090370179501076</v>
      </c>
      <c r="AW445" s="74">
        <f ca="1">PRODUCT(AV$4:AV445)</f>
        <v>44.495228435766201</v>
      </c>
      <c r="BO445" s="70">
        <f t="shared" si="289"/>
        <v>442</v>
      </c>
      <c r="BP445" s="171">
        <f t="shared" ca="1" si="292"/>
        <v>0.114</v>
      </c>
      <c r="BQ445" s="172">
        <f t="shared" ca="1" si="279"/>
        <v>9.0370179501075842E-3</v>
      </c>
      <c r="BR445" s="172">
        <f t="shared" ca="1" si="291"/>
        <v>2.2474319947443613E-2</v>
      </c>
    </row>
    <row r="446" spans="5:70">
      <c r="E446">
        <f t="shared" si="293"/>
        <v>443</v>
      </c>
      <c r="F446" s="64">
        <f t="shared" si="280"/>
        <v>91.833333333332007</v>
      </c>
      <c r="G446" s="55">
        <f t="shared" si="261"/>
        <v>0</v>
      </c>
      <c r="H446" s="78">
        <f t="shared" si="290"/>
        <v>1</v>
      </c>
      <c r="I446" s="79">
        <f t="shared" ca="1" si="269"/>
        <v>532455.53877533774</v>
      </c>
      <c r="J446" s="79">
        <f t="shared" ca="1" si="262"/>
        <v>4811.8102615469325</v>
      </c>
      <c r="K446" s="80">
        <f t="shared" ca="1" si="263"/>
        <v>-20</v>
      </c>
      <c r="L446" s="80">
        <f t="shared" ca="1" si="270"/>
        <v>-443.71294897944813</v>
      </c>
      <c r="M446" s="80">
        <f t="shared" ca="1" si="294"/>
        <v>0</v>
      </c>
      <c r="N446" s="80">
        <f t="shared" ca="1" si="271"/>
        <v>0</v>
      </c>
      <c r="O446" s="81">
        <f t="shared" ca="1" si="264"/>
        <v>-2943.1740356977334</v>
      </c>
      <c r="P446" s="79">
        <f t="shared" ca="1" si="265"/>
        <v>533860.46205220756</v>
      </c>
      <c r="Q446" s="35"/>
      <c r="R446">
        <f t="shared" ca="1" si="272"/>
        <v>563</v>
      </c>
      <c r="S446" s="78">
        <f t="shared" ca="1" si="281"/>
        <v>101.83333333333124</v>
      </c>
      <c r="T446" s="55">
        <f t="shared" ca="1" si="273"/>
        <v>6.4504460562804344E-2</v>
      </c>
      <c r="U446" s="78">
        <f t="shared" ca="1" si="274"/>
        <v>2.7771939561458325E-4</v>
      </c>
      <c r="V446" s="79">
        <f t="shared" ca="1" si="282"/>
        <v>0</v>
      </c>
      <c r="W446" s="79">
        <f t="shared" ca="1" si="266"/>
        <v>0</v>
      </c>
      <c r="X446" s="80">
        <f t="shared" ca="1" si="283"/>
        <v>0</v>
      </c>
      <c r="Y446" s="80">
        <f t="shared" ca="1" si="284"/>
        <v>0</v>
      </c>
      <c r="Z446" s="80">
        <f t="shared" ca="1" si="275"/>
        <v>0</v>
      </c>
      <c r="AA446" s="80">
        <f t="shared" ca="1" si="285"/>
        <v>0</v>
      </c>
      <c r="AB446" s="81">
        <f t="shared" ca="1" si="267"/>
        <v>0</v>
      </c>
      <c r="AC446" s="79">
        <f t="shared" ca="1" si="268"/>
        <v>0</v>
      </c>
      <c r="AD446" s="35"/>
      <c r="AE446" s="55">
        <f t="shared" ca="1" si="286"/>
        <v>6.4504460562804344E-2</v>
      </c>
      <c r="AF446" s="78">
        <f t="shared" ca="1" si="287"/>
        <v>2.7771939561458325E-4</v>
      </c>
      <c r="AG446" s="35"/>
      <c r="AH446" s="35"/>
      <c r="AR446" s="69">
        <f t="shared" si="276"/>
        <v>37</v>
      </c>
      <c r="AS446" s="70">
        <f t="shared" si="288"/>
        <v>443</v>
      </c>
      <c r="AT446" s="71">
        <f t="shared" ca="1" si="295"/>
        <v>2.1546219725829797E-2</v>
      </c>
      <c r="AU446" s="72">
        <f t="shared" ca="1" si="277"/>
        <v>9.0370179501075842E-3</v>
      </c>
      <c r="AV446" s="73">
        <f t="shared" ca="1" si="278"/>
        <v>1.0090370179501076</v>
      </c>
      <c r="AW446" s="74">
        <f ca="1">PRODUCT(AV$4:AV446)</f>
        <v>44.897332613834358</v>
      </c>
      <c r="BO446" s="70">
        <f t="shared" si="289"/>
        <v>443</v>
      </c>
      <c r="BP446" s="171">
        <f t="shared" ca="1" si="292"/>
        <v>0.114</v>
      </c>
      <c r="BQ446" s="172">
        <f t="shared" ca="1" si="279"/>
        <v>9.0370179501075842E-3</v>
      </c>
      <c r="BR446" s="172">
        <f t="shared" ca="1" si="291"/>
        <v>2.2273038102309611E-2</v>
      </c>
    </row>
    <row r="447" spans="5:70">
      <c r="E447">
        <f t="shared" si="293"/>
        <v>444</v>
      </c>
      <c r="F447" s="64">
        <f t="shared" si="280"/>
        <v>91.916666666665336</v>
      </c>
      <c r="G447" s="55">
        <f t="shared" si="261"/>
        <v>0</v>
      </c>
      <c r="H447" s="78">
        <f t="shared" si="290"/>
        <v>1</v>
      </c>
      <c r="I447" s="79">
        <f t="shared" ca="1" si="269"/>
        <v>533860.46205220756</v>
      </c>
      <c r="J447" s="79">
        <f t="shared" ca="1" si="262"/>
        <v>4824.5065784185281</v>
      </c>
      <c r="K447" s="80">
        <f t="shared" ca="1" si="263"/>
        <v>-20</v>
      </c>
      <c r="L447" s="80">
        <f t="shared" ca="1" si="270"/>
        <v>-444.88371837683968</v>
      </c>
      <c r="M447" s="80">
        <f t="shared" ca="1" si="294"/>
        <v>0</v>
      </c>
      <c r="N447" s="80">
        <f t="shared" ca="1" si="271"/>
        <v>0</v>
      </c>
      <c r="O447" s="81">
        <f t="shared" ca="1" si="264"/>
        <v>-2943.1740356977334</v>
      </c>
      <c r="P447" s="79">
        <f t="shared" ca="1" si="265"/>
        <v>535276.91087655153</v>
      </c>
      <c r="Q447" s="35"/>
      <c r="R447">
        <f t="shared" ca="1" si="272"/>
        <v>564</v>
      </c>
      <c r="S447" s="78">
        <f t="shared" ca="1" si="281"/>
        <v>101.91666666666457</v>
      </c>
      <c r="T447" s="55">
        <f t="shared" ca="1" si="273"/>
        <v>6.4504460562804344E-2</v>
      </c>
      <c r="U447" s="78">
        <f t="shared" ca="1" si="274"/>
        <v>2.5980525581263653E-4</v>
      </c>
      <c r="V447" s="79">
        <f t="shared" ca="1" si="282"/>
        <v>0</v>
      </c>
      <c r="W447" s="79">
        <f t="shared" ca="1" si="266"/>
        <v>0</v>
      </c>
      <c r="X447" s="80">
        <f t="shared" ca="1" si="283"/>
        <v>0</v>
      </c>
      <c r="Y447" s="80">
        <f t="shared" ca="1" si="284"/>
        <v>0</v>
      </c>
      <c r="Z447" s="80">
        <f t="shared" ca="1" si="275"/>
        <v>0</v>
      </c>
      <c r="AA447" s="80">
        <f t="shared" ca="1" si="285"/>
        <v>0</v>
      </c>
      <c r="AB447" s="81">
        <f t="shared" ca="1" si="267"/>
        <v>0</v>
      </c>
      <c r="AC447" s="79">
        <f t="shared" ca="1" si="268"/>
        <v>0</v>
      </c>
      <c r="AD447" s="35"/>
      <c r="AE447" s="55">
        <f t="shared" ca="1" si="286"/>
        <v>6.4504460562804344E-2</v>
      </c>
      <c r="AF447" s="78">
        <f t="shared" ca="1" si="287"/>
        <v>2.5980525581263653E-4</v>
      </c>
      <c r="AG447" s="35"/>
      <c r="AH447" s="35"/>
      <c r="AR447" s="69">
        <f t="shared" si="276"/>
        <v>37</v>
      </c>
      <c r="AS447" s="70">
        <f t="shared" si="288"/>
        <v>444</v>
      </c>
      <c r="AT447" s="71">
        <f t="shared" ca="1" si="295"/>
        <v>2.1351506151410512E-2</v>
      </c>
      <c r="AU447" s="72">
        <f t="shared" ca="1" si="277"/>
        <v>9.0370179501075842E-3</v>
      </c>
      <c r="AV447" s="73">
        <f t="shared" ca="1" si="278"/>
        <v>1.0090370179501076</v>
      </c>
      <c r="AW447" s="74">
        <f ca="1">PRODUCT(AV$4:AV447)</f>
        <v>45.303070614577528</v>
      </c>
      <c r="BO447" s="70">
        <f t="shared" si="289"/>
        <v>444</v>
      </c>
      <c r="BP447" s="171">
        <f t="shared" ca="1" si="292"/>
        <v>0.114</v>
      </c>
      <c r="BQ447" s="172">
        <f t="shared" ca="1" si="279"/>
        <v>9.0370179501075842E-3</v>
      </c>
      <c r="BR447" s="172">
        <f t="shared" ca="1" si="291"/>
        <v>2.2073558953821171E-2</v>
      </c>
    </row>
    <row r="448" spans="5:70">
      <c r="E448">
        <f t="shared" si="293"/>
        <v>445</v>
      </c>
      <c r="F448" s="64">
        <f t="shared" si="280"/>
        <v>91.999999999998664</v>
      </c>
      <c r="G448" s="55">
        <f t="shared" si="261"/>
        <v>0</v>
      </c>
      <c r="H448" s="78">
        <f t="shared" si="290"/>
        <v>1</v>
      </c>
      <c r="I448" s="79">
        <f t="shared" ca="1" si="269"/>
        <v>535276.91087655153</v>
      </c>
      <c r="J448" s="79">
        <f t="shared" ca="1" si="262"/>
        <v>4837.307051869534</v>
      </c>
      <c r="K448" s="80">
        <f t="shared" ca="1" si="263"/>
        <v>-20</v>
      </c>
      <c r="L448" s="80">
        <f t="shared" ca="1" si="270"/>
        <v>-446.06409239712627</v>
      </c>
      <c r="M448" s="80">
        <f t="shared" ca="1" si="294"/>
        <v>-4014.5768315741361</v>
      </c>
      <c r="N448" s="80">
        <f t="shared" ca="1" si="271"/>
        <v>0</v>
      </c>
      <c r="O448" s="81">
        <f t="shared" ca="1" si="264"/>
        <v>-2943.1740356977334</v>
      </c>
      <c r="P448" s="79">
        <f t="shared" ca="1" si="265"/>
        <v>532690.4029687522</v>
      </c>
      <c r="Q448" s="35"/>
      <c r="R448">
        <f t="shared" ca="1" si="272"/>
        <v>565</v>
      </c>
      <c r="S448" s="78">
        <f t="shared" ca="1" si="281"/>
        <v>101.9999999999979</v>
      </c>
      <c r="T448" s="55">
        <f t="shared" ca="1" si="273"/>
        <v>6.4504460562804344E-2</v>
      </c>
      <c r="U448" s="78">
        <f t="shared" ca="1" si="274"/>
        <v>2.4304665793506102E-4</v>
      </c>
      <c r="V448" s="79">
        <f t="shared" ca="1" si="282"/>
        <v>0</v>
      </c>
      <c r="W448" s="79">
        <f t="shared" ca="1" si="266"/>
        <v>0</v>
      </c>
      <c r="X448" s="80">
        <f t="shared" ca="1" si="283"/>
        <v>0</v>
      </c>
      <c r="Y448" s="80">
        <f t="shared" ca="1" si="284"/>
        <v>0</v>
      </c>
      <c r="Z448" s="80">
        <f t="shared" ca="1" si="275"/>
        <v>0</v>
      </c>
      <c r="AA448" s="80">
        <f t="shared" ca="1" si="285"/>
        <v>0</v>
      </c>
      <c r="AB448" s="81">
        <f t="shared" ca="1" si="267"/>
        <v>0</v>
      </c>
      <c r="AC448" s="79">
        <f t="shared" ca="1" si="268"/>
        <v>0</v>
      </c>
      <c r="AD448" s="35"/>
      <c r="AE448" s="55">
        <f t="shared" ca="1" si="286"/>
        <v>6.4504460562804344E-2</v>
      </c>
      <c r="AF448" s="78">
        <f t="shared" ca="1" si="287"/>
        <v>2.4304665793506102E-4</v>
      </c>
      <c r="AG448" s="35"/>
      <c r="AH448" s="35"/>
      <c r="AR448" s="69">
        <f t="shared" si="276"/>
        <v>38</v>
      </c>
      <c r="AS448" s="70">
        <f t="shared" si="288"/>
        <v>445</v>
      </c>
      <c r="AT448" s="71">
        <f t="shared" ca="1" si="295"/>
        <v>2.1158552207058381E-2</v>
      </c>
      <c r="AU448" s="72">
        <f t="shared" ca="1" si="277"/>
        <v>9.0370179501075842E-3</v>
      </c>
      <c r="AV448" s="73">
        <f t="shared" ca="1" si="278"/>
        <v>1.0090370179501076</v>
      </c>
      <c r="AW448" s="74">
        <f ca="1">PRODUCT(AV$4:AV448)</f>
        <v>45.712475276916457</v>
      </c>
      <c r="BO448" s="70">
        <f t="shared" si="289"/>
        <v>445</v>
      </c>
      <c r="BP448" s="171">
        <f t="shared" ca="1" si="292"/>
        <v>0.114</v>
      </c>
      <c r="BQ448" s="172">
        <f t="shared" ca="1" si="279"/>
        <v>9.0370179501075842E-3</v>
      </c>
      <c r="BR448" s="172">
        <f t="shared" ca="1" si="291"/>
        <v>2.1875866356879894E-2</v>
      </c>
    </row>
    <row r="449" spans="5:70">
      <c r="E449">
        <f t="shared" si="293"/>
        <v>446</v>
      </c>
      <c r="F449" s="64">
        <f t="shared" si="280"/>
        <v>92.083333333331993</v>
      </c>
      <c r="G449" s="55">
        <f t="shared" si="261"/>
        <v>0</v>
      </c>
      <c r="H449" s="78">
        <f t="shared" si="290"/>
        <v>1</v>
      </c>
      <c r="I449" s="79">
        <f t="shared" ca="1" si="269"/>
        <v>532690.4029687522</v>
      </c>
      <c r="J449" s="79">
        <f t="shared" ca="1" si="262"/>
        <v>4813.9327334786558</v>
      </c>
      <c r="K449" s="80">
        <f t="shared" ca="1" si="263"/>
        <v>-20</v>
      </c>
      <c r="L449" s="80">
        <f t="shared" ca="1" si="270"/>
        <v>-443.90866914062684</v>
      </c>
      <c r="M449" s="80">
        <f t="shared" ca="1" si="294"/>
        <v>0</v>
      </c>
      <c r="N449" s="80">
        <f t="shared" ca="1" si="271"/>
        <v>0</v>
      </c>
      <c r="O449" s="81">
        <f t="shared" ca="1" si="264"/>
        <v>-2943.1740356977334</v>
      </c>
      <c r="P449" s="79">
        <f t="shared" ca="1" si="265"/>
        <v>534097.25299739244</v>
      </c>
      <c r="Q449" s="35"/>
      <c r="R449">
        <f t="shared" ca="1" si="272"/>
        <v>566</v>
      </c>
      <c r="S449" s="78">
        <f t="shared" ca="1" si="281"/>
        <v>102.08333333333123</v>
      </c>
      <c r="T449" s="55">
        <f t="shared" ca="1" si="273"/>
        <v>6.4504460562804344E-2</v>
      </c>
      <c r="U449" s="78">
        <f t="shared" ca="1" si="274"/>
        <v>2.2736906437336747E-4</v>
      </c>
      <c r="V449" s="79">
        <f t="shared" ca="1" si="282"/>
        <v>0</v>
      </c>
      <c r="W449" s="79">
        <f t="shared" ca="1" si="266"/>
        <v>0</v>
      </c>
      <c r="X449" s="80">
        <f t="shared" ca="1" si="283"/>
        <v>0</v>
      </c>
      <c r="Y449" s="80">
        <f t="shared" ca="1" si="284"/>
        <v>0</v>
      </c>
      <c r="Z449" s="80">
        <f t="shared" ca="1" si="275"/>
        <v>0</v>
      </c>
      <c r="AA449" s="80">
        <f t="shared" ca="1" si="285"/>
        <v>0</v>
      </c>
      <c r="AB449" s="81">
        <f t="shared" ca="1" si="267"/>
        <v>0</v>
      </c>
      <c r="AC449" s="79">
        <f t="shared" ca="1" si="268"/>
        <v>0</v>
      </c>
      <c r="AD449" s="35"/>
      <c r="AE449" s="55">
        <f t="shared" ca="1" si="286"/>
        <v>6.4504460562804344E-2</v>
      </c>
      <c r="AF449" s="78">
        <f t="shared" ca="1" si="287"/>
        <v>2.2736906437336747E-4</v>
      </c>
      <c r="AG449" s="35"/>
      <c r="AH449" s="35"/>
      <c r="AR449" s="69">
        <f t="shared" si="276"/>
        <v>38</v>
      </c>
      <c r="AS449" s="70">
        <f t="shared" si="288"/>
        <v>446</v>
      </c>
      <c r="AT449" s="71">
        <f t="shared" ca="1" si="295"/>
        <v>2.0967341990964908E-2</v>
      </c>
      <c r="AU449" s="72">
        <f t="shared" ca="1" si="277"/>
        <v>9.0370179501075842E-3</v>
      </c>
      <c r="AV449" s="73">
        <f t="shared" ca="1" si="278"/>
        <v>1.0090370179501076</v>
      </c>
      <c r="AW449" s="74">
        <f ca="1">PRODUCT(AV$4:AV449)</f>
        <v>46.125579736537802</v>
      </c>
      <c r="BO449" s="70">
        <f t="shared" si="289"/>
        <v>446</v>
      </c>
      <c r="BP449" s="171">
        <f t="shared" ca="1" si="292"/>
        <v>0.114</v>
      </c>
      <c r="BQ449" s="172">
        <f t="shared" ca="1" si="279"/>
        <v>9.0370179501075842E-3</v>
      </c>
      <c r="BR449" s="172">
        <f t="shared" ca="1" si="291"/>
        <v>2.1679944310984196E-2</v>
      </c>
    </row>
    <row r="450" spans="5:70">
      <c r="E450">
        <f t="shared" si="293"/>
        <v>447</v>
      </c>
      <c r="F450" s="64">
        <f t="shared" si="280"/>
        <v>92.166666666665321</v>
      </c>
      <c r="G450" s="55">
        <f t="shared" si="261"/>
        <v>0</v>
      </c>
      <c r="H450" s="78">
        <f t="shared" si="290"/>
        <v>1</v>
      </c>
      <c r="I450" s="79">
        <f t="shared" ca="1" si="269"/>
        <v>534097.25299739244</v>
      </c>
      <c r="J450" s="79">
        <f t="shared" ca="1" si="262"/>
        <v>4826.6464624405871</v>
      </c>
      <c r="K450" s="80">
        <f t="shared" ca="1" si="263"/>
        <v>-20</v>
      </c>
      <c r="L450" s="80">
        <f t="shared" ca="1" si="270"/>
        <v>-445.08104416449373</v>
      </c>
      <c r="M450" s="80">
        <f t="shared" ca="1" si="294"/>
        <v>0</v>
      </c>
      <c r="N450" s="80">
        <f t="shared" ca="1" si="271"/>
        <v>0</v>
      </c>
      <c r="O450" s="81">
        <f t="shared" ca="1" si="264"/>
        <v>-2943.1740356977334</v>
      </c>
      <c r="P450" s="79">
        <f t="shared" ca="1" si="265"/>
        <v>535515.64437997085</v>
      </c>
      <c r="Q450" s="35"/>
      <c r="R450">
        <f t="shared" ca="1" si="272"/>
        <v>567</v>
      </c>
      <c r="S450" s="78">
        <f t="shared" ca="1" si="281"/>
        <v>102.16666666666455</v>
      </c>
      <c r="T450" s="55">
        <f t="shared" ca="1" si="273"/>
        <v>6.4504460562804344E-2</v>
      </c>
      <c r="U450" s="78">
        <f t="shared" ca="1" si="274"/>
        <v>2.1270274552729387E-4</v>
      </c>
      <c r="V450" s="79">
        <f t="shared" ca="1" si="282"/>
        <v>0</v>
      </c>
      <c r="W450" s="79">
        <f t="shared" ca="1" si="266"/>
        <v>0</v>
      </c>
      <c r="X450" s="80">
        <f t="shared" ca="1" si="283"/>
        <v>0</v>
      </c>
      <c r="Y450" s="80">
        <f t="shared" ca="1" si="284"/>
        <v>0</v>
      </c>
      <c r="Z450" s="80">
        <f t="shared" ca="1" si="275"/>
        <v>0</v>
      </c>
      <c r="AA450" s="80">
        <f t="shared" ca="1" si="285"/>
        <v>0</v>
      </c>
      <c r="AB450" s="81">
        <f t="shared" ca="1" si="267"/>
        <v>0</v>
      </c>
      <c r="AC450" s="79">
        <f t="shared" ca="1" si="268"/>
        <v>0</v>
      </c>
      <c r="AD450" s="35"/>
      <c r="AE450" s="55">
        <f t="shared" ca="1" si="286"/>
        <v>6.4504460562804344E-2</v>
      </c>
      <c r="AF450" s="78">
        <f t="shared" ca="1" si="287"/>
        <v>2.1270274552729387E-4</v>
      </c>
      <c r="AG450" s="35"/>
      <c r="AH450" s="35"/>
      <c r="AR450" s="69">
        <f t="shared" si="276"/>
        <v>38</v>
      </c>
      <c r="AS450" s="70">
        <f t="shared" si="288"/>
        <v>447</v>
      </c>
      <c r="AT450" s="71">
        <f t="shared" ca="1" si="295"/>
        <v>2.0777859745026512E-2</v>
      </c>
      <c r="AU450" s="72">
        <f t="shared" ca="1" si="277"/>
        <v>9.0370179501075842E-3</v>
      </c>
      <c r="AV450" s="73">
        <f t="shared" ca="1" si="278"/>
        <v>1.0090370179501076</v>
      </c>
      <c r="AW450" s="74">
        <f ca="1">PRODUCT(AV$4:AV450)</f>
        <v>46.542417428576009</v>
      </c>
      <c r="BO450" s="70">
        <f t="shared" si="289"/>
        <v>447</v>
      </c>
      <c r="BP450" s="171">
        <f t="shared" ca="1" si="292"/>
        <v>0.114</v>
      </c>
      <c r="BQ450" s="172">
        <f t="shared" ca="1" si="279"/>
        <v>9.0370179501075842E-3</v>
      </c>
      <c r="BR450" s="172">
        <f t="shared" ca="1" si="291"/>
        <v>2.1485776958934298E-2</v>
      </c>
    </row>
    <row r="451" spans="5:70">
      <c r="E451">
        <f t="shared" si="293"/>
        <v>448</v>
      </c>
      <c r="F451" s="64">
        <f t="shared" si="280"/>
        <v>92.24999999999865</v>
      </c>
      <c r="G451" s="55">
        <f t="shared" si="261"/>
        <v>0</v>
      </c>
      <c r="H451" s="78">
        <f t="shared" si="290"/>
        <v>1</v>
      </c>
      <c r="I451" s="79">
        <f t="shared" ca="1" si="269"/>
        <v>535515.64437997085</v>
      </c>
      <c r="J451" s="79">
        <f t="shared" ca="1" si="262"/>
        <v>4839.4644908252267</v>
      </c>
      <c r="K451" s="80">
        <f t="shared" ca="1" si="263"/>
        <v>-20</v>
      </c>
      <c r="L451" s="80">
        <f t="shared" ca="1" si="270"/>
        <v>-446.26303698330906</v>
      </c>
      <c r="M451" s="80">
        <f t="shared" ca="1" si="294"/>
        <v>0</v>
      </c>
      <c r="N451" s="80">
        <f t="shared" ca="1" si="271"/>
        <v>0</v>
      </c>
      <c r="O451" s="81">
        <f t="shared" ca="1" si="264"/>
        <v>-2943.1740356977334</v>
      </c>
      <c r="P451" s="79">
        <f t="shared" ca="1" si="265"/>
        <v>536945.67179811501</v>
      </c>
      <c r="Q451" s="35"/>
      <c r="R451">
        <f t="shared" ca="1" si="272"/>
        <v>568</v>
      </c>
      <c r="S451" s="78">
        <f t="shared" ca="1" si="281"/>
        <v>102.24999999999788</v>
      </c>
      <c r="T451" s="55">
        <f t="shared" ca="1" si="273"/>
        <v>6.4504460562804344E-2</v>
      </c>
      <c r="U451" s="78">
        <f t="shared" ca="1" si="274"/>
        <v>1.9898246966682832E-4</v>
      </c>
      <c r="V451" s="79">
        <f t="shared" ca="1" si="282"/>
        <v>0</v>
      </c>
      <c r="W451" s="79">
        <f t="shared" ca="1" si="266"/>
        <v>0</v>
      </c>
      <c r="X451" s="80">
        <f t="shared" ca="1" si="283"/>
        <v>0</v>
      </c>
      <c r="Y451" s="80">
        <f t="shared" ca="1" si="284"/>
        <v>0</v>
      </c>
      <c r="Z451" s="80">
        <f t="shared" ca="1" si="275"/>
        <v>0</v>
      </c>
      <c r="AA451" s="80">
        <f t="shared" ca="1" si="285"/>
        <v>0</v>
      </c>
      <c r="AB451" s="81">
        <f t="shared" ca="1" si="267"/>
        <v>0</v>
      </c>
      <c r="AC451" s="79">
        <f t="shared" ca="1" si="268"/>
        <v>0</v>
      </c>
      <c r="AD451" s="35"/>
      <c r="AE451" s="55">
        <f t="shared" ca="1" si="286"/>
        <v>6.4504460562804344E-2</v>
      </c>
      <c r="AF451" s="78">
        <f t="shared" ca="1" si="287"/>
        <v>1.9898246966682832E-4</v>
      </c>
      <c r="AG451" s="35"/>
      <c r="AH451" s="35"/>
      <c r="AR451" s="69">
        <f t="shared" si="276"/>
        <v>38</v>
      </c>
      <c r="AS451" s="70">
        <f t="shared" si="288"/>
        <v>448</v>
      </c>
      <c r="AT451" s="71">
        <f t="shared" ca="1" si="295"/>
        <v>2.0590089853545889E-2</v>
      </c>
      <c r="AU451" s="72">
        <f t="shared" ca="1" si="277"/>
        <v>9.0370179501075842E-3</v>
      </c>
      <c r="AV451" s="73">
        <f t="shared" ca="1" si="278"/>
        <v>1.0090370179501076</v>
      </c>
      <c r="AW451" s="74">
        <f ca="1">PRODUCT(AV$4:AV451)</f>
        <v>46.963022090319448</v>
      </c>
      <c r="BO451" s="70">
        <f t="shared" si="289"/>
        <v>448</v>
      </c>
      <c r="BP451" s="171">
        <f t="shared" ca="1" si="292"/>
        <v>0.114</v>
      </c>
      <c r="BQ451" s="172">
        <f t="shared" ca="1" si="279"/>
        <v>9.0370179501075842E-3</v>
      </c>
      <c r="BR451" s="172">
        <f t="shared" ca="1" si="291"/>
        <v>2.1293348585548797E-2</v>
      </c>
    </row>
    <row r="452" spans="5:70">
      <c r="E452">
        <f t="shared" si="293"/>
        <v>449</v>
      </c>
      <c r="F452" s="64">
        <f t="shared" si="280"/>
        <v>92.333333333331979</v>
      </c>
      <c r="G452" s="55">
        <f t="shared" ref="G452:G515" si="296">(1-(1-IF(F452&gt;$AJ$90,0,VLOOKUP(ROUND(F452,0),$AJ$4:$AK$90,2,FALSE)))^(1/12))*0</f>
        <v>0</v>
      </c>
      <c r="H452" s="78">
        <f t="shared" si="290"/>
        <v>1</v>
      </c>
      <c r="I452" s="79">
        <f t="shared" ca="1" si="269"/>
        <v>536945.67179811501</v>
      </c>
      <c r="J452" s="79">
        <f t="shared" ref="J452:J515" ca="1" si="297">(I452)*$AU452</f>
        <v>4852.3876742721413</v>
      </c>
      <c r="K452" s="80">
        <f t="shared" ref="K452:K515" ca="1" si="298">IF(I452=0,0,-$C$19)*H452</f>
        <v>-20</v>
      </c>
      <c r="L452" s="80">
        <f t="shared" ca="1" si="270"/>
        <v>-447.45472649842918</v>
      </c>
      <c r="M452" s="80">
        <f t="shared" ca="1" si="294"/>
        <v>0</v>
      </c>
      <c r="N452" s="80">
        <f t="shared" ca="1" si="271"/>
        <v>0</v>
      </c>
      <c r="O452" s="81">
        <f t="shared" ref="O452:O515" ca="1" si="299">-MIN(
IF(MOD(E452-1,IF($C$7="Annual",12,1))=0,1,0)
*IF(F452&lt;=$C$6,H452*$C$5*$C$4/IF($C$7="Monthly",12,1),$C$12),I452)</f>
        <v>-2943.1740356977334</v>
      </c>
      <c r="P452" s="79">
        <f t="shared" ref="P452:P515" ca="1" si="300">SUM(I452:O452)</f>
        <v>538387.43071019102</v>
      </c>
      <c r="Q452" s="35"/>
      <c r="R452">
        <f t="shared" ca="1" si="272"/>
        <v>569</v>
      </c>
      <c r="S452" s="78">
        <f t="shared" ca="1" si="281"/>
        <v>102.33333333333121</v>
      </c>
      <c r="T452" s="55">
        <f t="shared" ca="1" si="273"/>
        <v>6.4504460562804344E-2</v>
      </c>
      <c r="U452" s="78">
        <f t="shared" ca="1" si="274"/>
        <v>1.8614721279951499E-4</v>
      </c>
      <c r="V452" s="79">
        <f t="shared" ca="1" si="282"/>
        <v>0</v>
      </c>
      <c r="W452" s="79">
        <f t="shared" ref="W452:W515" ca="1" si="301">(V452)*$AU452</f>
        <v>0</v>
      </c>
      <c r="X452" s="80">
        <f t="shared" ca="1" si="283"/>
        <v>0</v>
      </c>
      <c r="Y452" s="80">
        <f t="shared" ca="1" si="284"/>
        <v>0</v>
      </c>
      <c r="Z452" s="80">
        <f t="shared" ca="1" si="275"/>
        <v>0</v>
      </c>
      <c r="AA452" s="80">
        <f t="shared" ca="1" si="285"/>
        <v>0</v>
      </c>
      <c r="AB452" s="81">
        <f t="shared" ref="AB452:AB515" ca="1" si="302">-MIN(IF(MOD(R452,IF($C$7="Annual",12,1))=0,1,0)*$C$39*U452/IF($C$7="Monthly",12,1),V452)</f>
        <v>0</v>
      </c>
      <c r="AC452" s="79">
        <f t="shared" ref="AC452:AC515" ca="1" si="303">SUM(V452:AB452)</f>
        <v>0</v>
      </c>
      <c r="AD452" s="35"/>
      <c r="AE452" s="55">
        <f t="shared" ca="1" si="286"/>
        <v>6.4504460562804344E-2</v>
      </c>
      <c r="AF452" s="78">
        <f t="shared" ca="1" si="287"/>
        <v>1.8614721279951499E-4</v>
      </c>
      <c r="AG452" s="35"/>
      <c r="AH452" s="35"/>
      <c r="AR452" s="69">
        <f t="shared" si="276"/>
        <v>38</v>
      </c>
      <c r="AS452" s="70">
        <f t="shared" si="288"/>
        <v>449</v>
      </c>
      <c r="AT452" s="71">
        <f t="shared" ca="1" si="295"/>
        <v>2.0404016841945066E-2</v>
      </c>
      <c r="AU452" s="72">
        <f t="shared" ca="1" si="277"/>
        <v>9.0370179501075842E-3</v>
      </c>
      <c r="AV452" s="73">
        <f t="shared" ca="1" si="278"/>
        <v>1.0090370179501076</v>
      </c>
      <c r="AW452" s="74">
        <f ca="1">PRODUCT(AV$4:AV452)</f>
        <v>47.387427763940963</v>
      </c>
      <c r="BO452" s="70">
        <f t="shared" si="289"/>
        <v>449</v>
      </c>
      <c r="BP452" s="171">
        <f t="shared" ca="1" si="292"/>
        <v>0.114</v>
      </c>
      <c r="BQ452" s="172">
        <f t="shared" ca="1" si="279"/>
        <v>9.0370179501075842E-3</v>
      </c>
      <c r="BR452" s="172">
        <f t="shared" ca="1" si="291"/>
        <v>2.1102643616392733E-2</v>
      </c>
    </row>
    <row r="453" spans="5:70">
      <c r="E453">
        <f t="shared" si="293"/>
        <v>450</v>
      </c>
      <c r="F453" s="64">
        <f t="shared" si="280"/>
        <v>92.416666666665307</v>
      </c>
      <c r="G453" s="55">
        <f t="shared" si="296"/>
        <v>0</v>
      </c>
      <c r="H453" s="78">
        <f t="shared" si="290"/>
        <v>1</v>
      </c>
      <c r="I453" s="79">
        <f t="shared" ref="I453:I516" ca="1" si="304">MAX(P452,0)*(1-G453)</f>
        <v>538387.43071019102</v>
      </c>
      <c r="J453" s="79">
        <f t="shared" ca="1" si="297"/>
        <v>4865.4168754402999</v>
      </c>
      <c r="K453" s="80">
        <f t="shared" ca="1" si="298"/>
        <v>-20</v>
      </c>
      <c r="L453" s="80">
        <f t="shared" ref="L453:L516" ca="1" si="305">IF(OR(I452+O452=0,K452=0),0,-I453*($C$16/12))</f>
        <v>-448.65619225849252</v>
      </c>
      <c r="M453" s="80">
        <f t="shared" ca="1" si="294"/>
        <v>0</v>
      </c>
      <c r="N453" s="80">
        <f t="shared" ref="N453:N516" ca="1" si="306">IF(OR(I452+O452=0,K452=0),0,-I453*($C$18*(1+$C$20))/12)</f>
        <v>0</v>
      </c>
      <c r="O453" s="81">
        <f t="shared" ca="1" si="299"/>
        <v>-2943.1740356977334</v>
      </c>
      <c r="P453" s="79">
        <f t="shared" ca="1" si="300"/>
        <v>539841.01735767513</v>
      </c>
      <c r="Q453" s="35"/>
      <c r="R453">
        <f t="shared" ref="R453:R516" ca="1" si="307">R452+1</f>
        <v>570</v>
      </c>
      <c r="S453" s="78">
        <f t="shared" ca="1" si="281"/>
        <v>102.41666666666454</v>
      </c>
      <c r="T453" s="55">
        <f t="shared" ref="T453:T516" ca="1" si="308">(1-(1-IF(S453&gt;$AJ$90,0,VLOOKUP(ROUND(S453,0),$AJ$4:$AK$90,2,FALSE)))^(1/12))
*IF(S454-S$4&lt;SUBSTITUTE($C$8, "years", "", 1)/1,0,1)</f>
        <v>6.4504460562804344E-2</v>
      </c>
      <c r="U453" s="78">
        <f t="shared" ref="U453:U516" ca="1" si="309">IF(S454-S$4&lt;SUBSTITUTE($C$8, "years", "", 1)/1,U452,AF452)*
(1-T453)</f>
        <v>1.7413988725261274E-4</v>
      </c>
      <c r="V453" s="79">
        <f t="shared" ca="1" si="282"/>
        <v>0</v>
      </c>
      <c r="W453" s="79">
        <f t="shared" ca="1" si="301"/>
        <v>0</v>
      </c>
      <c r="X453" s="80">
        <f t="shared" ca="1" si="283"/>
        <v>0</v>
      </c>
      <c r="Y453" s="80">
        <f t="shared" ca="1" si="284"/>
        <v>0</v>
      </c>
      <c r="Z453" s="80">
        <f t="shared" ref="Z453:Z516" ca="1" si="310">-IF(MOD(R453-1,12)=0,1,0)*V453*($C$17)</f>
        <v>0</v>
      </c>
      <c r="AA453" s="80">
        <f t="shared" ca="1" si="285"/>
        <v>0</v>
      </c>
      <c r="AB453" s="81">
        <f t="shared" ca="1" si="302"/>
        <v>0</v>
      </c>
      <c r="AC453" s="79">
        <f t="shared" ca="1" si="303"/>
        <v>0</v>
      </c>
      <c r="AD453" s="35"/>
      <c r="AE453" s="55">
        <f t="shared" ca="1" si="286"/>
        <v>6.4504460562804344E-2</v>
      </c>
      <c r="AF453" s="78">
        <f t="shared" ca="1" si="287"/>
        <v>1.7413988725261274E-4</v>
      </c>
      <c r="AG453" s="35"/>
      <c r="AH453" s="35"/>
      <c r="AR453" s="69">
        <f t="shared" ref="AR453:AR516" si="311">ROUNDDOWN((AS453-1)/12,0)+1</f>
        <v>38</v>
      </c>
      <c r="AS453" s="70">
        <f t="shared" si="288"/>
        <v>450</v>
      </c>
      <c r="AT453" s="71">
        <f t="shared" ca="1" si="295"/>
        <v>2.0219625375490113E-2</v>
      </c>
      <c r="AU453" s="72">
        <f t="shared" ref="AU453:AU516" ca="1" si="312">IF($AU$2="Yes",BQ453,((1+$AH$21)^(1/12))-1)</f>
        <v>9.0370179501075842E-3</v>
      </c>
      <c r="AV453" s="73">
        <f t="shared" ref="AV453:AV516" ca="1" si="313">(1+AU453)</f>
        <v>1.0090370179501076</v>
      </c>
      <c r="AW453" s="74">
        <f ca="1">PRODUCT(AV$4:AV453)</f>
        <v>47.815668799253125</v>
      </c>
      <c r="BO453" s="70">
        <f t="shared" si="289"/>
        <v>450</v>
      </c>
      <c r="BP453" s="171">
        <f t="shared" ca="1" si="292"/>
        <v>0.114</v>
      </c>
      <c r="BQ453" s="172">
        <f t="shared" ref="BQ453:BQ516" ca="1" si="314">(1+BP453)^(1/12)-1</f>
        <v>9.0370179501075842E-3</v>
      </c>
      <c r="BR453" s="172">
        <f t="shared" ca="1" si="291"/>
        <v>2.0913646616517061E-2</v>
      </c>
    </row>
    <row r="454" spans="5:70">
      <c r="E454">
        <f t="shared" si="293"/>
        <v>451</v>
      </c>
      <c r="F454" s="64">
        <f t="shared" ref="F454:F517" si="315">(E454-E453)/12+F453</f>
        <v>92.499999999998636</v>
      </c>
      <c r="G454" s="55">
        <f t="shared" si="296"/>
        <v>0</v>
      </c>
      <c r="H454" s="78">
        <f t="shared" si="290"/>
        <v>1</v>
      </c>
      <c r="I454" s="79">
        <f t="shared" ca="1" si="304"/>
        <v>539841.01735767513</v>
      </c>
      <c r="J454" s="79">
        <f t="shared" ca="1" si="297"/>
        <v>4878.5529640656505</v>
      </c>
      <c r="K454" s="80">
        <f t="shared" ca="1" si="298"/>
        <v>-20</v>
      </c>
      <c r="L454" s="80">
        <f t="shared" ca="1" si="305"/>
        <v>-449.86751446472931</v>
      </c>
      <c r="M454" s="80">
        <f t="shared" ca="1" si="294"/>
        <v>0</v>
      </c>
      <c r="N454" s="80">
        <f t="shared" ca="1" si="306"/>
        <v>0</v>
      </c>
      <c r="O454" s="81">
        <f t="shared" ca="1" si="299"/>
        <v>-2943.1740356977334</v>
      </c>
      <c r="P454" s="79">
        <f t="shared" ca="1" si="300"/>
        <v>541306.52877157833</v>
      </c>
      <c r="Q454" s="35"/>
      <c r="R454">
        <f t="shared" ca="1" si="307"/>
        <v>571</v>
      </c>
      <c r="S454" s="78">
        <f t="shared" ref="S454:S517" ca="1" si="316">(R454-R453)/12+S453</f>
        <v>102.49999999999787</v>
      </c>
      <c r="T454" s="55">
        <f t="shared" ca="1" si="308"/>
        <v>6.4504460562804344E-2</v>
      </c>
      <c r="U454" s="78">
        <f t="shared" ca="1" si="309"/>
        <v>1.6290708776291537E-4</v>
      </c>
      <c r="V454" s="79">
        <f t="shared" ref="V454:V517" ca="1" si="317">MAX(AC453,0)*(1-AE454)</f>
        <v>0</v>
      </c>
      <c r="W454" s="79">
        <f t="shared" ca="1" si="301"/>
        <v>0</v>
      </c>
      <c r="X454" s="80">
        <f t="shared" ref="X454:X517" ca="1" si="318">IF(V454=0,0,-$C$19)*U454</f>
        <v>0</v>
      </c>
      <c r="Y454" s="80">
        <f t="shared" ref="Y454:Y517" ca="1" si="319">IF(OR(V453+AB453=0,X453=0),0,-V454*($D$16/12))</f>
        <v>0</v>
      </c>
      <c r="Z454" s="80">
        <f t="shared" ca="1" si="310"/>
        <v>0</v>
      </c>
      <c r="AA454" s="80">
        <f t="shared" ref="AA454:AA517" ca="1" si="320">IF(OR(V453+AB453=0,X453=0),0,-V454*($C$18*(1+$C$20))/12)</f>
        <v>0</v>
      </c>
      <c r="AB454" s="81">
        <f t="shared" ca="1" si="302"/>
        <v>0</v>
      </c>
      <c r="AC454" s="79">
        <f t="shared" ca="1" si="303"/>
        <v>0</v>
      </c>
      <c r="AD454" s="35"/>
      <c r="AE454" s="55">
        <f t="shared" ref="AE454:AE517" ca="1" si="321">(1-(1-IF(S454&gt;$AJ$90,0,VLOOKUP(ROUND(S454,0),$AJ$4:$AK$90,2,FALSE)))^(1/12))</f>
        <v>6.4504460562804344E-2</v>
      </c>
      <c r="AF454" s="78">
        <f t="shared" ref="AF454:AF517" ca="1" si="322">AF453*(1-AE454)</f>
        <v>1.6290708776291537E-4</v>
      </c>
      <c r="AG454" s="35"/>
      <c r="AH454" s="35"/>
      <c r="AR454" s="69">
        <f t="shared" si="311"/>
        <v>38</v>
      </c>
      <c r="AS454" s="70">
        <f t="shared" ref="AS454:AS517" si="323">AS453+1</f>
        <v>451</v>
      </c>
      <c r="AT454" s="71">
        <f t="shared" ca="1" si="295"/>
        <v>2.0036900258027356E-2</v>
      </c>
      <c r="AU454" s="72">
        <f t="shared" ca="1" si="312"/>
        <v>9.0370179501075842E-3</v>
      </c>
      <c r="AV454" s="73">
        <f t="shared" ca="1" si="313"/>
        <v>1.0090370179501076</v>
      </c>
      <c r="AW454" s="74">
        <f ca="1">PRODUCT(AV$4:AV454)</f>
        <v>48.247779856488371</v>
      </c>
      <c r="BO454" s="70">
        <f t="shared" ref="BO454:BO517" si="324">BO453+1</f>
        <v>451</v>
      </c>
      <c r="BP454" s="171">
        <f t="shared" ca="1" si="292"/>
        <v>0.114</v>
      </c>
      <c r="BQ454" s="172">
        <f t="shared" ca="1" si="314"/>
        <v>9.0370179501075842E-3</v>
      </c>
      <c r="BR454" s="172">
        <f t="shared" ca="1" si="291"/>
        <v>2.0726342289209401E-2</v>
      </c>
    </row>
    <row r="455" spans="5:70">
      <c r="E455">
        <f t="shared" si="293"/>
        <v>452</v>
      </c>
      <c r="F455" s="64">
        <f t="shared" si="315"/>
        <v>92.583333333331964</v>
      </c>
      <c r="G455" s="55">
        <f t="shared" si="296"/>
        <v>0</v>
      </c>
      <c r="H455" s="78">
        <f t="shared" ref="H455:H518" si="325">H454*(1-G455)</f>
        <v>1</v>
      </c>
      <c r="I455" s="79">
        <f t="shared" ca="1" si="304"/>
        <v>541306.52877157833</v>
      </c>
      <c r="J455" s="79">
        <f t="shared" ca="1" si="297"/>
        <v>4891.7968170191807</v>
      </c>
      <c r="K455" s="80">
        <f t="shared" ca="1" si="298"/>
        <v>-20</v>
      </c>
      <c r="L455" s="80">
        <f t="shared" ca="1" si="305"/>
        <v>-451.08877397631528</v>
      </c>
      <c r="M455" s="80">
        <f t="shared" ca="1" si="294"/>
        <v>0</v>
      </c>
      <c r="N455" s="80">
        <f t="shared" ca="1" si="306"/>
        <v>0</v>
      </c>
      <c r="O455" s="81">
        <f t="shared" ca="1" si="299"/>
        <v>-2943.1740356977334</v>
      </c>
      <c r="P455" s="79">
        <f t="shared" ca="1" si="300"/>
        <v>542784.06277892354</v>
      </c>
      <c r="Q455" s="35"/>
      <c r="R455">
        <f t="shared" ca="1" si="307"/>
        <v>572</v>
      </c>
      <c r="S455" s="78">
        <f t="shared" ca="1" si="316"/>
        <v>102.5833333333312</v>
      </c>
      <c r="T455" s="55">
        <f t="shared" ca="1" si="308"/>
        <v>7.0818821105846697E-2</v>
      </c>
      <c r="U455" s="78">
        <f t="shared" ca="1" si="309"/>
        <v>1.5137019985775901E-4</v>
      </c>
      <c r="V455" s="79">
        <f t="shared" ca="1" si="317"/>
        <v>0</v>
      </c>
      <c r="W455" s="79">
        <f t="shared" ca="1" si="301"/>
        <v>0</v>
      </c>
      <c r="X455" s="80">
        <f t="shared" ca="1" si="318"/>
        <v>0</v>
      </c>
      <c r="Y455" s="80">
        <f t="shared" ca="1" si="319"/>
        <v>0</v>
      </c>
      <c r="Z455" s="80">
        <f t="shared" ca="1" si="310"/>
        <v>0</v>
      </c>
      <c r="AA455" s="80">
        <f t="shared" ca="1" si="320"/>
        <v>0</v>
      </c>
      <c r="AB455" s="81">
        <f t="shared" ca="1" si="302"/>
        <v>0</v>
      </c>
      <c r="AC455" s="79">
        <f t="shared" ca="1" si="303"/>
        <v>0</v>
      </c>
      <c r="AD455" s="35"/>
      <c r="AE455" s="55">
        <f t="shared" ca="1" si="321"/>
        <v>7.0818821105846697E-2</v>
      </c>
      <c r="AF455" s="78">
        <f t="shared" ca="1" si="322"/>
        <v>1.5137019985775901E-4</v>
      </c>
      <c r="AG455" s="35"/>
      <c r="AH455" s="35"/>
      <c r="AR455" s="69">
        <f t="shared" si="311"/>
        <v>38</v>
      </c>
      <c r="AS455" s="70">
        <f t="shared" si="323"/>
        <v>452</v>
      </c>
      <c r="AT455" s="71">
        <f t="shared" ca="1" si="295"/>
        <v>1.9855826430731048E-2</v>
      </c>
      <c r="AU455" s="72">
        <f t="shared" ca="1" si="312"/>
        <v>9.0370179501075842E-3</v>
      </c>
      <c r="AV455" s="73">
        <f t="shared" ca="1" si="313"/>
        <v>1.0090370179501076</v>
      </c>
      <c r="AW455" s="74">
        <f ca="1">PRODUCT(AV$4:AV455)</f>
        <v>48.683795909104298</v>
      </c>
      <c r="BO455" s="70">
        <f t="shared" si="324"/>
        <v>452</v>
      </c>
      <c r="BP455" s="171">
        <f t="shared" ca="1" si="292"/>
        <v>0.114</v>
      </c>
      <c r="BQ455" s="172">
        <f t="shared" ca="1" si="314"/>
        <v>9.0370179501075842E-3</v>
      </c>
      <c r="BR455" s="172">
        <f t="shared" ref="BR455:BR518" ca="1" si="326">BR454/(1+BQ455)</f>
        <v>2.0540715474755979E-2</v>
      </c>
    </row>
    <row r="456" spans="5:70">
      <c r="E456">
        <f t="shared" si="293"/>
        <v>453</v>
      </c>
      <c r="F456" s="64">
        <f t="shared" si="315"/>
        <v>92.666666666665293</v>
      </c>
      <c r="G456" s="55">
        <f t="shared" si="296"/>
        <v>0</v>
      </c>
      <c r="H456" s="78">
        <f t="shared" si="325"/>
        <v>1</v>
      </c>
      <c r="I456" s="79">
        <f t="shared" ca="1" si="304"/>
        <v>542784.06277892354</v>
      </c>
      <c r="J456" s="79">
        <f t="shared" ca="1" si="297"/>
        <v>4905.1493183654538</v>
      </c>
      <c r="K456" s="80">
        <f t="shared" ca="1" si="298"/>
        <v>-20</v>
      </c>
      <c r="L456" s="80">
        <f t="shared" ca="1" si="305"/>
        <v>-452.32005231576966</v>
      </c>
      <c r="M456" s="80">
        <f t="shared" ca="1" si="294"/>
        <v>0</v>
      </c>
      <c r="N456" s="80">
        <f t="shared" ca="1" si="306"/>
        <v>0</v>
      </c>
      <c r="O456" s="81">
        <f t="shared" ca="1" si="299"/>
        <v>-2943.1740356977334</v>
      </c>
      <c r="P456" s="79">
        <f t="shared" ca="1" si="300"/>
        <v>544273.71800927562</v>
      </c>
      <c r="Q456" s="35"/>
      <c r="R456">
        <f t="shared" ca="1" si="307"/>
        <v>573</v>
      </c>
      <c r="S456" s="78">
        <f t="shared" ca="1" si="316"/>
        <v>102.66666666666453</v>
      </c>
      <c r="T456" s="55">
        <f t="shared" ca="1" si="308"/>
        <v>7.0818821105846697E-2</v>
      </c>
      <c r="U456" s="78">
        <f t="shared" ca="1" si="309"/>
        <v>1.406503407532761E-4</v>
      </c>
      <c r="V456" s="79">
        <f t="shared" ca="1" si="317"/>
        <v>0</v>
      </c>
      <c r="W456" s="79">
        <f t="shared" ca="1" si="301"/>
        <v>0</v>
      </c>
      <c r="X456" s="80">
        <f t="shared" ca="1" si="318"/>
        <v>0</v>
      </c>
      <c r="Y456" s="80">
        <f t="shared" ca="1" si="319"/>
        <v>0</v>
      </c>
      <c r="Z456" s="80">
        <f t="shared" ca="1" si="310"/>
        <v>0</v>
      </c>
      <c r="AA456" s="80">
        <f t="shared" ca="1" si="320"/>
        <v>0</v>
      </c>
      <c r="AB456" s="81">
        <f t="shared" ca="1" si="302"/>
        <v>0</v>
      </c>
      <c r="AC456" s="79">
        <f t="shared" ca="1" si="303"/>
        <v>0</v>
      </c>
      <c r="AD456" s="35"/>
      <c r="AE456" s="55">
        <f t="shared" ca="1" si="321"/>
        <v>7.0818821105846697E-2</v>
      </c>
      <c r="AF456" s="78">
        <f t="shared" ca="1" si="322"/>
        <v>1.406503407532761E-4</v>
      </c>
      <c r="AG456" s="35"/>
      <c r="AH456" s="35"/>
      <c r="AR456" s="69">
        <f t="shared" si="311"/>
        <v>38</v>
      </c>
      <c r="AS456" s="70">
        <f t="shared" si="323"/>
        <v>453</v>
      </c>
      <c r="AT456" s="71">
        <f t="shared" ca="1" si="295"/>
        <v>1.967638897086231E-2</v>
      </c>
      <c r="AU456" s="72">
        <f t="shared" ca="1" si="312"/>
        <v>9.0370179501075842E-3</v>
      </c>
      <c r="AV456" s="73">
        <f t="shared" ca="1" si="313"/>
        <v>1.0090370179501076</v>
      </c>
      <c r="AW456" s="74">
        <f ca="1">PRODUCT(AV$4:AV456)</f>
        <v>49.123752246614245</v>
      </c>
      <c r="BO456" s="70">
        <f t="shared" si="324"/>
        <v>453</v>
      </c>
      <c r="BP456" s="171">
        <f t="shared" ref="BP456:BP519" ca="1" si="327">VLOOKUP(BO456,$BT$4:$BX$13,5,TRUE)/100</f>
        <v>0.114</v>
      </c>
      <c r="BQ456" s="172">
        <f t="shared" ca="1" si="314"/>
        <v>9.0370179501075842E-3</v>
      </c>
      <c r="BR456" s="172">
        <f t="shared" ca="1" si="326"/>
        <v>2.0356751149214654E-2</v>
      </c>
    </row>
    <row r="457" spans="5:70">
      <c r="E457">
        <f t="shared" si="293"/>
        <v>454</v>
      </c>
      <c r="F457" s="64">
        <f t="shared" si="315"/>
        <v>92.749999999998622</v>
      </c>
      <c r="G457" s="55">
        <f t="shared" si="296"/>
        <v>0</v>
      </c>
      <c r="H457" s="78">
        <f t="shared" si="325"/>
        <v>1</v>
      </c>
      <c r="I457" s="79">
        <f t="shared" ca="1" si="304"/>
        <v>544273.71800927562</v>
      </c>
      <c r="J457" s="79">
        <f t="shared" ca="1" si="297"/>
        <v>4918.6113594216176</v>
      </c>
      <c r="K457" s="80">
        <f t="shared" ca="1" si="298"/>
        <v>-20</v>
      </c>
      <c r="L457" s="80">
        <f t="shared" ca="1" si="305"/>
        <v>-453.56143167439637</v>
      </c>
      <c r="M457" s="80">
        <f t="shared" ca="1" si="294"/>
        <v>0</v>
      </c>
      <c r="N457" s="80">
        <f t="shared" ca="1" si="306"/>
        <v>0</v>
      </c>
      <c r="O457" s="81">
        <f t="shared" ca="1" si="299"/>
        <v>-2943.1740356977334</v>
      </c>
      <c r="P457" s="79">
        <f t="shared" ca="1" si="300"/>
        <v>545775.59390132513</v>
      </c>
      <c r="Q457" s="35"/>
      <c r="R457">
        <f t="shared" ca="1" si="307"/>
        <v>574</v>
      </c>
      <c r="S457" s="78">
        <f t="shared" ca="1" si="316"/>
        <v>102.74999999999785</v>
      </c>
      <c r="T457" s="55">
        <f t="shared" ca="1" si="308"/>
        <v>7.0818821105846697E-2</v>
      </c>
      <c r="U457" s="78">
        <f t="shared" ca="1" si="309"/>
        <v>1.3068964943299346E-4</v>
      </c>
      <c r="V457" s="79">
        <f t="shared" ca="1" si="317"/>
        <v>0</v>
      </c>
      <c r="W457" s="79">
        <f t="shared" ca="1" si="301"/>
        <v>0</v>
      </c>
      <c r="X457" s="80">
        <f t="shared" ca="1" si="318"/>
        <v>0</v>
      </c>
      <c r="Y457" s="80">
        <f t="shared" ca="1" si="319"/>
        <v>0</v>
      </c>
      <c r="Z457" s="80">
        <f t="shared" ca="1" si="310"/>
        <v>0</v>
      </c>
      <c r="AA457" s="80">
        <f t="shared" ca="1" si="320"/>
        <v>0</v>
      </c>
      <c r="AB457" s="81">
        <f t="shared" ca="1" si="302"/>
        <v>0</v>
      </c>
      <c r="AC457" s="79">
        <f t="shared" ca="1" si="303"/>
        <v>0</v>
      </c>
      <c r="AD457" s="35"/>
      <c r="AE457" s="55">
        <f t="shared" ca="1" si="321"/>
        <v>7.0818821105846697E-2</v>
      </c>
      <c r="AF457" s="78">
        <f t="shared" ca="1" si="322"/>
        <v>1.3068964943299346E-4</v>
      </c>
      <c r="AG457" s="35"/>
      <c r="AH457" s="35"/>
      <c r="AR457" s="69">
        <f t="shared" si="311"/>
        <v>38</v>
      </c>
      <c r="AS457" s="70">
        <f t="shared" si="323"/>
        <v>454</v>
      </c>
      <c r="AT457" s="71">
        <f t="shared" ca="1" si="295"/>
        <v>1.9498573090539328E-2</v>
      </c>
      <c r="AU457" s="72">
        <f t="shared" ca="1" si="312"/>
        <v>9.0370179501075842E-3</v>
      </c>
      <c r="AV457" s="73">
        <f t="shared" ca="1" si="313"/>
        <v>1.0090370179501076</v>
      </c>
      <c r="AW457" s="74">
        <f ca="1">PRODUCT(AV$4:AV457)</f>
        <v>49.567684477443535</v>
      </c>
      <c r="BO457" s="70">
        <f t="shared" si="324"/>
        <v>454</v>
      </c>
      <c r="BP457" s="171">
        <f t="shared" ca="1" si="327"/>
        <v>0.114</v>
      </c>
      <c r="BQ457" s="172">
        <f t="shared" ca="1" si="314"/>
        <v>9.0370179501075842E-3</v>
      </c>
      <c r="BR457" s="172">
        <f t="shared" ca="1" si="326"/>
        <v>2.0174434423198936E-2</v>
      </c>
    </row>
    <row r="458" spans="5:70">
      <c r="E458">
        <f t="shared" si="293"/>
        <v>455</v>
      </c>
      <c r="F458" s="64">
        <f t="shared" si="315"/>
        <v>92.83333333333195</v>
      </c>
      <c r="G458" s="55">
        <f t="shared" si="296"/>
        <v>0</v>
      </c>
      <c r="H458" s="78">
        <f t="shared" si="325"/>
        <v>1</v>
      </c>
      <c r="I458" s="79">
        <f t="shared" ca="1" si="304"/>
        <v>545775.59390132513</v>
      </c>
      <c r="J458" s="79">
        <f t="shared" ca="1" si="297"/>
        <v>4932.1838388169026</v>
      </c>
      <c r="K458" s="80">
        <f t="shared" ca="1" si="298"/>
        <v>-20</v>
      </c>
      <c r="L458" s="80">
        <f t="shared" ca="1" si="305"/>
        <v>-454.81299491777099</v>
      </c>
      <c r="M458" s="80">
        <f t="shared" ca="1" si="294"/>
        <v>0</v>
      </c>
      <c r="N458" s="80">
        <f t="shared" ca="1" si="306"/>
        <v>0</v>
      </c>
      <c r="O458" s="81">
        <f t="shared" ca="1" si="299"/>
        <v>-2943.1740356977334</v>
      </c>
      <c r="P458" s="79">
        <f t="shared" ca="1" si="300"/>
        <v>547289.79070952663</v>
      </c>
      <c r="Q458" s="35"/>
      <c r="R458">
        <f t="shared" ca="1" si="307"/>
        <v>575</v>
      </c>
      <c r="S458" s="78">
        <f t="shared" ca="1" si="316"/>
        <v>102.83333333333118</v>
      </c>
      <c r="T458" s="55">
        <f t="shared" ca="1" si="308"/>
        <v>7.0818821105846697E-2</v>
      </c>
      <c r="U458" s="78">
        <f t="shared" ca="1" si="309"/>
        <v>1.2143436252941247E-4</v>
      </c>
      <c r="V458" s="79">
        <f t="shared" ca="1" si="317"/>
        <v>0</v>
      </c>
      <c r="W458" s="79">
        <f t="shared" ca="1" si="301"/>
        <v>0</v>
      </c>
      <c r="X458" s="80">
        <f t="shared" ca="1" si="318"/>
        <v>0</v>
      </c>
      <c r="Y458" s="80">
        <f t="shared" ca="1" si="319"/>
        <v>0</v>
      </c>
      <c r="Z458" s="80">
        <f t="shared" ca="1" si="310"/>
        <v>0</v>
      </c>
      <c r="AA458" s="80">
        <f t="shared" ca="1" si="320"/>
        <v>0</v>
      </c>
      <c r="AB458" s="81">
        <f t="shared" ca="1" si="302"/>
        <v>0</v>
      </c>
      <c r="AC458" s="79">
        <f t="shared" ca="1" si="303"/>
        <v>0</v>
      </c>
      <c r="AD458" s="35"/>
      <c r="AE458" s="55">
        <f t="shared" ca="1" si="321"/>
        <v>7.0818821105846697E-2</v>
      </c>
      <c r="AF458" s="78">
        <f t="shared" ca="1" si="322"/>
        <v>1.2143436252941247E-4</v>
      </c>
      <c r="AG458" s="35"/>
      <c r="AH458" s="35"/>
      <c r="AR458" s="69">
        <f t="shared" si="311"/>
        <v>38</v>
      </c>
      <c r="AS458" s="70">
        <f t="shared" si="323"/>
        <v>455</v>
      </c>
      <c r="AT458" s="71">
        <f t="shared" ca="1" si="295"/>
        <v>1.932236413551864E-2</v>
      </c>
      <c r="AU458" s="72">
        <f t="shared" ca="1" si="312"/>
        <v>9.0370179501075842E-3</v>
      </c>
      <c r="AV458" s="73">
        <f t="shared" ca="1" si="313"/>
        <v>1.0090370179501076</v>
      </c>
      <c r="AW458" s="74">
        <f ca="1">PRODUCT(AV$4:AV458)</f>
        <v>50.015628531811458</v>
      </c>
      <c r="BO458" s="70">
        <f t="shared" si="324"/>
        <v>455</v>
      </c>
      <c r="BP458" s="171">
        <f t="shared" ca="1" si="327"/>
        <v>0.114</v>
      </c>
      <c r="BQ458" s="172">
        <f t="shared" ca="1" si="314"/>
        <v>9.0370179501075842E-3</v>
      </c>
      <c r="BR458" s="172">
        <f t="shared" ca="1" si="326"/>
        <v>1.99937505406729E-2</v>
      </c>
    </row>
    <row r="459" spans="5:70">
      <c r="E459">
        <f t="shared" si="293"/>
        <v>456</v>
      </c>
      <c r="F459" s="64">
        <f t="shared" si="315"/>
        <v>92.916666666665279</v>
      </c>
      <c r="G459" s="55">
        <f t="shared" si="296"/>
        <v>0</v>
      </c>
      <c r="H459" s="78">
        <f t="shared" si="325"/>
        <v>1</v>
      </c>
      <c r="I459" s="79">
        <f t="shared" ca="1" si="304"/>
        <v>547289.79070952663</v>
      </c>
      <c r="J459" s="79">
        <f t="shared" ca="1" si="297"/>
        <v>4945.867662552615</v>
      </c>
      <c r="K459" s="80">
        <f t="shared" ca="1" si="298"/>
        <v>-20</v>
      </c>
      <c r="L459" s="80">
        <f t="shared" ca="1" si="305"/>
        <v>-456.0748255912722</v>
      </c>
      <c r="M459" s="80">
        <f t="shared" ca="1" si="294"/>
        <v>0</v>
      </c>
      <c r="N459" s="80">
        <f t="shared" ca="1" si="306"/>
        <v>0</v>
      </c>
      <c r="O459" s="81">
        <f t="shared" ca="1" si="299"/>
        <v>-2943.1740356977334</v>
      </c>
      <c r="P459" s="79">
        <f t="shared" ca="1" si="300"/>
        <v>548816.40951079025</v>
      </c>
      <c r="Q459" s="35"/>
      <c r="R459">
        <f t="shared" ca="1" si="307"/>
        <v>576</v>
      </c>
      <c r="S459" s="78">
        <f t="shared" ca="1" si="316"/>
        <v>102.91666666666451</v>
      </c>
      <c r="T459" s="55">
        <f t="shared" ca="1" si="308"/>
        <v>7.0818821105846697E-2</v>
      </c>
      <c r="U459" s="78">
        <f t="shared" ca="1" si="309"/>
        <v>1.1283452413333947E-4</v>
      </c>
      <c r="V459" s="79">
        <f t="shared" ca="1" si="317"/>
        <v>0</v>
      </c>
      <c r="W459" s="79">
        <f t="shared" ca="1" si="301"/>
        <v>0</v>
      </c>
      <c r="X459" s="80">
        <f t="shared" ca="1" si="318"/>
        <v>0</v>
      </c>
      <c r="Y459" s="80">
        <f t="shared" ca="1" si="319"/>
        <v>0</v>
      </c>
      <c r="Z459" s="80">
        <f t="shared" ca="1" si="310"/>
        <v>0</v>
      </c>
      <c r="AA459" s="80">
        <f t="shared" ca="1" si="320"/>
        <v>0</v>
      </c>
      <c r="AB459" s="81">
        <f t="shared" ca="1" si="302"/>
        <v>0</v>
      </c>
      <c r="AC459" s="79">
        <f t="shared" ca="1" si="303"/>
        <v>0</v>
      </c>
      <c r="AD459" s="35"/>
      <c r="AE459" s="55">
        <f t="shared" ca="1" si="321"/>
        <v>7.0818821105846697E-2</v>
      </c>
      <c r="AF459" s="78">
        <f t="shared" ca="1" si="322"/>
        <v>1.1283452413333947E-4</v>
      </c>
      <c r="AG459" s="35"/>
      <c r="AH459" s="35"/>
      <c r="AR459" s="69">
        <f t="shared" si="311"/>
        <v>38</v>
      </c>
      <c r="AS459" s="70">
        <f t="shared" si="323"/>
        <v>456</v>
      </c>
      <c r="AT459" s="71">
        <f t="shared" ca="1" si="295"/>
        <v>1.9147747583987441E-2</v>
      </c>
      <c r="AU459" s="72">
        <f t="shared" ca="1" si="312"/>
        <v>9.0370179501075842E-3</v>
      </c>
      <c r="AV459" s="73">
        <f t="shared" ca="1" si="313"/>
        <v>1.0090370179501076</v>
      </c>
      <c r="AW459" s="74">
        <f ca="1">PRODUCT(AV$4:AV459)</f>
        <v>50.467620664639348</v>
      </c>
      <c r="BO459" s="70">
        <f t="shared" si="324"/>
        <v>456</v>
      </c>
      <c r="BP459" s="171">
        <f t="shared" ca="1" si="327"/>
        <v>0.114</v>
      </c>
      <c r="BQ459" s="172">
        <f t="shared" ca="1" si="314"/>
        <v>9.0370179501075842E-3</v>
      </c>
      <c r="BR459" s="172">
        <f t="shared" ca="1" si="326"/>
        <v>1.9814684877756887E-2</v>
      </c>
    </row>
    <row r="460" spans="5:70">
      <c r="E460">
        <f t="shared" si="293"/>
        <v>457</v>
      </c>
      <c r="F460" s="64">
        <f t="shared" si="315"/>
        <v>92.999999999998607</v>
      </c>
      <c r="G460" s="55">
        <f t="shared" si="296"/>
        <v>0</v>
      </c>
      <c r="H460" s="78">
        <f t="shared" si="325"/>
        <v>1</v>
      </c>
      <c r="I460" s="79">
        <f t="shared" ca="1" si="304"/>
        <v>548816.40951079025</v>
      </c>
      <c r="J460" s="79">
        <f t="shared" ca="1" si="297"/>
        <v>4959.6637440626064</v>
      </c>
      <c r="K460" s="80">
        <f t="shared" ca="1" si="298"/>
        <v>-20</v>
      </c>
      <c r="L460" s="80">
        <f t="shared" ca="1" si="305"/>
        <v>-457.3470079256586</v>
      </c>
      <c r="M460" s="80">
        <f t="shared" ca="1" si="294"/>
        <v>-4116.1230713309269</v>
      </c>
      <c r="N460" s="80">
        <f t="shared" ca="1" si="306"/>
        <v>0</v>
      </c>
      <c r="O460" s="81">
        <f t="shared" ca="1" si="299"/>
        <v>-2943.1740356977334</v>
      </c>
      <c r="P460" s="79">
        <f t="shared" ca="1" si="300"/>
        <v>546239.42913989862</v>
      </c>
      <c r="Q460" s="35"/>
      <c r="R460">
        <f t="shared" ca="1" si="307"/>
        <v>577</v>
      </c>
      <c r="S460" s="78">
        <f t="shared" ca="1" si="316"/>
        <v>102.99999999999784</v>
      </c>
      <c r="T460" s="55">
        <f t="shared" ca="1" si="308"/>
        <v>7.0818821105846697E-2</v>
      </c>
      <c r="U460" s="78">
        <f t="shared" ca="1" si="309"/>
        <v>1.0484371615417716E-4</v>
      </c>
      <c r="V460" s="79">
        <f t="shared" ca="1" si="317"/>
        <v>0</v>
      </c>
      <c r="W460" s="79">
        <f t="shared" ca="1" si="301"/>
        <v>0</v>
      </c>
      <c r="X460" s="80">
        <f t="shared" ca="1" si="318"/>
        <v>0</v>
      </c>
      <c r="Y460" s="80">
        <f t="shared" ca="1" si="319"/>
        <v>0</v>
      </c>
      <c r="Z460" s="80">
        <f t="shared" ca="1" si="310"/>
        <v>0</v>
      </c>
      <c r="AA460" s="80">
        <f t="shared" ca="1" si="320"/>
        <v>0</v>
      </c>
      <c r="AB460" s="81">
        <f t="shared" ca="1" si="302"/>
        <v>0</v>
      </c>
      <c r="AC460" s="79">
        <f t="shared" ca="1" si="303"/>
        <v>0</v>
      </c>
      <c r="AD460" s="35"/>
      <c r="AE460" s="55">
        <f t="shared" ca="1" si="321"/>
        <v>7.0818821105846697E-2</v>
      </c>
      <c r="AF460" s="78">
        <f t="shared" ca="1" si="322"/>
        <v>1.0484371615417716E-4</v>
      </c>
      <c r="AG460" s="35"/>
      <c r="AH460" s="35"/>
      <c r="AR460" s="69">
        <f t="shared" si="311"/>
        <v>39</v>
      </c>
      <c r="AS460" s="70">
        <f t="shared" si="323"/>
        <v>457</v>
      </c>
      <c r="AT460" s="71">
        <f t="shared" ca="1" si="295"/>
        <v>1.8974709045366817E-2</v>
      </c>
      <c r="AU460" s="72">
        <f t="shared" ca="1" si="312"/>
        <v>9.0370179501075842E-3</v>
      </c>
      <c r="AV460" s="73">
        <f t="shared" ca="1" si="313"/>
        <v>1.0090370179501076</v>
      </c>
      <c r="AW460" s="74">
        <f ca="1">PRODUCT(AV$4:AV460)</f>
        <v>50.923697458484916</v>
      </c>
      <c r="BO460" s="70">
        <f t="shared" si="324"/>
        <v>457</v>
      </c>
      <c r="BP460" s="171">
        <f t="shared" ca="1" si="327"/>
        <v>0.114</v>
      </c>
      <c r="BQ460" s="172">
        <f t="shared" ca="1" si="314"/>
        <v>9.0370179501075842E-3</v>
      </c>
      <c r="BR460" s="172">
        <f t="shared" ca="1" si="326"/>
        <v>1.9637222941543891E-2</v>
      </c>
    </row>
    <row r="461" spans="5:70">
      <c r="E461">
        <f t="shared" si="293"/>
        <v>458</v>
      </c>
      <c r="F461" s="64">
        <f t="shared" si="315"/>
        <v>93.083333333331936</v>
      </c>
      <c r="G461" s="55">
        <f t="shared" si="296"/>
        <v>0</v>
      </c>
      <c r="H461" s="78">
        <f t="shared" si="325"/>
        <v>1</v>
      </c>
      <c r="I461" s="79">
        <f t="shared" ca="1" si="304"/>
        <v>546239.42913989862</v>
      </c>
      <c r="J461" s="79">
        <f t="shared" ca="1" si="297"/>
        <v>4936.375526193784</v>
      </c>
      <c r="K461" s="80">
        <f t="shared" ca="1" si="298"/>
        <v>-20</v>
      </c>
      <c r="L461" s="80">
        <f t="shared" ca="1" si="305"/>
        <v>-455.19952428324888</v>
      </c>
      <c r="M461" s="80">
        <f t="shared" ca="1" si="294"/>
        <v>0</v>
      </c>
      <c r="N461" s="80">
        <f t="shared" ca="1" si="306"/>
        <v>0</v>
      </c>
      <c r="O461" s="81">
        <f t="shared" ca="1" si="299"/>
        <v>-2943.1740356977334</v>
      </c>
      <c r="P461" s="79">
        <f t="shared" ca="1" si="300"/>
        <v>547757.43110611138</v>
      </c>
      <c r="Q461" s="35"/>
      <c r="R461">
        <f t="shared" ca="1" si="307"/>
        <v>578</v>
      </c>
      <c r="S461" s="78">
        <f t="shared" ca="1" si="316"/>
        <v>103.08333333333117</v>
      </c>
      <c r="T461" s="55">
        <f t="shared" ca="1" si="308"/>
        <v>7.0818821105846697E-2</v>
      </c>
      <c r="U461" s="78">
        <f t="shared" ca="1" si="309"/>
        <v>9.741880777578232E-5</v>
      </c>
      <c r="V461" s="79">
        <f t="shared" ca="1" si="317"/>
        <v>0</v>
      </c>
      <c r="W461" s="79">
        <f t="shared" ca="1" si="301"/>
        <v>0</v>
      </c>
      <c r="X461" s="80">
        <f t="shared" ca="1" si="318"/>
        <v>0</v>
      </c>
      <c r="Y461" s="80">
        <f t="shared" ca="1" si="319"/>
        <v>0</v>
      </c>
      <c r="Z461" s="80">
        <f t="shared" ca="1" si="310"/>
        <v>0</v>
      </c>
      <c r="AA461" s="80">
        <f t="shared" ca="1" si="320"/>
        <v>0</v>
      </c>
      <c r="AB461" s="81">
        <f t="shared" ca="1" si="302"/>
        <v>0</v>
      </c>
      <c r="AC461" s="79">
        <f t="shared" ca="1" si="303"/>
        <v>0</v>
      </c>
      <c r="AD461" s="35"/>
      <c r="AE461" s="55">
        <f t="shared" ca="1" si="321"/>
        <v>7.0818821105846697E-2</v>
      </c>
      <c r="AF461" s="78">
        <f t="shared" ca="1" si="322"/>
        <v>9.741880777578232E-5</v>
      </c>
      <c r="AG461" s="35"/>
      <c r="AH461" s="35"/>
      <c r="AR461" s="69">
        <f t="shared" si="311"/>
        <v>39</v>
      </c>
      <c r="AS461" s="70">
        <f t="shared" si="323"/>
        <v>458</v>
      </c>
      <c r="AT461" s="71">
        <f t="shared" ca="1" si="295"/>
        <v>1.8803234259125768E-2</v>
      </c>
      <c r="AU461" s="72">
        <f t="shared" ca="1" si="312"/>
        <v>9.0370179501075842E-3</v>
      </c>
      <c r="AV461" s="73">
        <f t="shared" ca="1" si="313"/>
        <v>1.0090370179501076</v>
      </c>
      <c r="AW461" s="74">
        <f ca="1">PRODUCT(AV$4:AV461)</f>
        <v>51.383895826503093</v>
      </c>
      <c r="BO461" s="70">
        <f t="shared" si="324"/>
        <v>458</v>
      </c>
      <c r="BP461" s="171">
        <f t="shared" ca="1" si="327"/>
        <v>0.114</v>
      </c>
      <c r="BQ461" s="172">
        <f t="shared" ca="1" si="314"/>
        <v>9.0370179501075842E-3</v>
      </c>
      <c r="BR461" s="172">
        <f t="shared" ca="1" si="326"/>
        <v>1.9461350368926569E-2</v>
      </c>
    </row>
    <row r="462" spans="5:70">
      <c r="E462">
        <f t="shared" si="293"/>
        <v>459</v>
      </c>
      <c r="F462" s="64">
        <f t="shared" si="315"/>
        <v>93.166666666665265</v>
      </c>
      <c r="G462" s="55">
        <f t="shared" si="296"/>
        <v>0</v>
      </c>
      <c r="H462" s="78">
        <f t="shared" si="325"/>
        <v>1</v>
      </c>
      <c r="I462" s="79">
        <f t="shared" ca="1" si="304"/>
        <v>547757.43110611138</v>
      </c>
      <c r="J462" s="79">
        <f t="shared" ca="1" si="297"/>
        <v>4950.0937372107473</v>
      </c>
      <c r="K462" s="80">
        <f t="shared" ca="1" si="298"/>
        <v>-20</v>
      </c>
      <c r="L462" s="80">
        <f t="shared" ca="1" si="305"/>
        <v>-456.4645259217595</v>
      </c>
      <c r="M462" s="80">
        <f t="shared" ca="1" si="294"/>
        <v>0</v>
      </c>
      <c r="N462" s="80">
        <f t="shared" ca="1" si="306"/>
        <v>0</v>
      </c>
      <c r="O462" s="81">
        <f t="shared" ca="1" si="299"/>
        <v>-2943.1740356977334</v>
      </c>
      <c r="P462" s="79">
        <f t="shared" ca="1" si="300"/>
        <v>549287.88628170267</v>
      </c>
      <c r="Q462" s="35"/>
      <c r="R462">
        <f t="shared" ca="1" si="307"/>
        <v>579</v>
      </c>
      <c r="S462" s="78">
        <f t="shared" ca="1" si="316"/>
        <v>103.1666666666645</v>
      </c>
      <c r="T462" s="55">
        <f t="shared" ca="1" si="308"/>
        <v>7.0818821105846697E-2</v>
      </c>
      <c r="U462" s="78">
        <f t="shared" ca="1" si="309"/>
        <v>9.0519722655564328E-5</v>
      </c>
      <c r="V462" s="79">
        <f t="shared" ca="1" si="317"/>
        <v>0</v>
      </c>
      <c r="W462" s="79">
        <f t="shared" ca="1" si="301"/>
        <v>0</v>
      </c>
      <c r="X462" s="80">
        <f t="shared" ca="1" si="318"/>
        <v>0</v>
      </c>
      <c r="Y462" s="80">
        <f t="shared" ca="1" si="319"/>
        <v>0</v>
      </c>
      <c r="Z462" s="80">
        <f t="shared" ca="1" si="310"/>
        <v>0</v>
      </c>
      <c r="AA462" s="80">
        <f t="shared" ca="1" si="320"/>
        <v>0</v>
      </c>
      <c r="AB462" s="81">
        <f t="shared" ca="1" si="302"/>
        <v>0</v>
      </c>
      <c r="AC462" s="79">
        <f t="shared" ca="1" si="303"/>
        <v>0</v>
      </c>
      <c r="AD462" s="35"/>
      <c r="AE462" s="55">
        <f t="shared" ca="1" si="321"/>
        <v>7.0818821105846697E-2</v>
      </c>
      <c r="AF462" s="78">
        <f t="shared" ca="1" si="322"/>
        <v>9.0519722655564328E-5</v>
      </c>
      <c r="AG462" s="35"/>
      <c r="AH462" s="35"/>
      <c r="AR462" s="69">
        <f t="shared" si="311"/>
        <v>39</v>
      </c>
      <c r="AS462" s="70">
        <f t="shared" si="323"/>
        <v>459</v>
      </c>
      <c r="AT462" s="71">
        <f t="shared" ca="1" si="295"/>
        <v>1.8633309093605971E-2</v>
      </c>
      <c r="AU462" s="72">
        <f t="shared" ca="1" si="312"/>
        <v>9.0370179501075842E-3</v>
      </c>
      <c r="AV462" s="73">
        <f t="shared" ca="1" si="313"/>
        <v>1.0090370179501076</v>
      </c>
      <c r="AW462" s="74">
        <f ca="1">PRODUCT(AV$4:AV462)</f>
        <v>51.848253015433656</v>
      </c>
      <c r="BO462" s="70">
        <f t="shared" si="324"/>
        <v>459</v>
      </c>
      <c r="BP462" s="171">
        <f t="shared" ca="1" si="327"/>
        <v>0.114</v>
      </c>
      <c r="BQ462" s="172">
        <f t="shared" ca="1" si="314"/>
        <v>9.0370179501075842E-3</v>
      </c>
      <c r="BR462" s="172">
        <f t="shared" ca="1" si="326"/>
        <v>1.9287052925434738E-2</v>
      </c>
    </row>
    <row r="463" spans="5:70">
      <c r="E463">
        <f t="shared" si="293"/>
        <v>460</v>
      </c>
      <c r="F463" s="64">
        <f t="shared" si="315"/>
        <v>93.249999999998593</v>
      </c>
      <c r="G463" s="55">
        <f t="shared" si="296"/>
        <v>0</v>
      </c>
      <c r="H463" s="78">
        <f t="shared" si="325"/>
        <v>1</v>
      </c>
      <c r="I463" s="79">
        <f t="shared" ca="1" si="304"/>
        <v>549287.88628170267</v>
      </c>
      <c r="J463" s="79">
        <f t="shared" ca="1" si="297"/>
        <v>4963.9244881044006</v>
      </c>
      <c r="K463" s="80">
        <f t="shared" ca="1" si="298"/>
        <v>-20</v>
      </c>
      <c r="L463" s="80">
        <f t="shared" ca="1" si="305"/>
        <v>-457.73990523475226</v>
      </c>
      <c r="M463" s="80">
        <f t="shared" ca="1" si="294"/>
        <v>0</v>
      </c>
      <c r="N463" s="80">
        <f t="shared" ca="1" si="306"/>
        <v>0</v>
      </c>
      <c r="O463" s="81">
        <f t="shared" ca="1" si="299"/>
        <v>-2943.1740356977334</v>
      </c>
      <c r="P463" s="79">
        <f t="shared" ca="1" si="300"/>
        <v>550830.8968288746</v>
      </c>
      <c r="Q463" s="35"/>
      <c r="R463">
        <f t="shared" ca="1" si="307"/>
        <v>580</v>
      </c>
      <c r="S463" s="78">
        <f t="shared" ca="1" si="316"/>
        <v>103.24999999999783</v>
      </c>
      <c r="T463" s="55">
        <f t="shared" ca="1" si="308"/>
        <v>7.0818821105846697E-2</v>
      </c>
      <c r="U463" s="78">
        <f t="shared" ca="1" si="309"/>
        <v>8.4109222610269062E-5</v>
      </c>
      <c r="V463" s="79">
        <f t="shared" ca="1" si="317"/>
        <v>0</v>
      </c>
      <c r="W463" s="79">
        <f t="shared" ca="1" si="301"/>
        <v>0</v>
      </c>
      <c r="X463" s="80">
        <f t="shared" ca="1" si="318"/>
        <v>0</v>
      </c>
      <c r="Y463" s="80">
        <f t="shared" ca="1" si="319"/>
        <v>0</v>
      </c>
      <c r="Z463" s="80">
        <f t="shared" ca="1" si="310"/>
        <v>0</v>
      </c>
      <c r="AA463" s="80">
        <f t="shared" ca="1" si="320"/>
        <v>0</v>
      </c>
      <c r="AB463" s="81">
        <f t="shared" ca="1" si="302"/>
        <v>0</v>
      </c>
      <c r="AC463" s="79">
        <f t="shared" ca="1" si="303"/>
        <v>0</v>
      </c>
      <c r="AD463" s="35"/>
      <c r="AE463" s="55">
        <f t="shared" ca="1" si="321"/>
        <v>7.0818821105846697E-2</v>
      </c>
      <c r="AF463" s="78">
        <f t="shared" ca="1" si="322"/>
        <v>8.4109222610269062E-5</v>
      </c>
      <c r="AG463" s="35"/>
      <c r="AH463" s="35"/>
      <c r="AR463" s="69">
        <f t="shared" si="311"/>
        <v>39</v>
      </c>
      <c r="AS463" s="70">
        <f t="shared" si="323"/>
        <v>460</v>
      </c>
      <c r="AT463" s="71">
        <f t="shared" ca="1" si="295"/>
        <v>1.8464919544857152E-2</v>
      </c>
      <c r="AU463" s="72">
        <f t="shared" ca="1" si="312"/>
        <v>9.0370179501075842E-3</v>
      </c>
      <c r="AV463" s="73">
        <f t="shared" ca="1" si="313"/>
        <v>1.0090370179501076</v>
      </c>
      <c r="AW463" s="74">
        <f ca="1">PRODUCT(AV$4:AV463)</f>
        <v>52.316806608615849</v>
      </c>
      <c r="BO463" s="70">
        <f t="shared" si="324"/>
        <v>460</v>
      </c>
      <c r="BP463" s="171">
        <f t="shared" ca="1" si="327"/>
        <v>0.114</v>
      </c>
      <c r="BQ463" s="172">
        <f t="shared" ca="1" si="314"/>
        <v>9.0370179501075842E-3</v>
      </c>
      <c r="BR463" s="172">
        <f t="shared" ca="1" si="326"/>
        <v>1.9114316504083299E-2</v>
      </c>
    </row>
    <row r="464" spans="5:70">
      <c r="E464">
        <f t="shared" ref="E464:E527" si="328">E463+1</f>
        <v>461</v>
      </c>
      <c r="F464" s="64">
        <f t="shared" si="315"/>
        <v>93.333333333331922</v>
      </c>
      <c r="G464" s="55">
        <f t="shared" si="296"/>
        <v>0</v>
      </c>
      <c r="H464" s="78">
        <f t="shared" si="325"/>
        <v>1</v>
      </c>
      <c r="I464" s="79">
        <f t="shared" ca="1" si="304"/>
        <v>550830.8968288746</v>
      </c>
      <c r="J464" s="79">
        <f t="shared" ca="1" si="297"/>
        <v>4977.8687021163987</v>
      </c>
      <c r="K464" s="80">
        <f t="shared" ca="1" si="298"/>
        <v>-20</v>
      </c>
      <c r="L464" s="80">
        <f t="shared" ca="1" si="305"/>
        <v>-459.02574735739552</v>
      </c>
      <c r="M464" s="80">
        <f t="shared" ref="M464:M527" ca="1" si="329">IF(OR(I463+O463=0,K463=0),0,-IF(MOD(E464-1,12)=0,1,0)*I464*($C$17))</f>
        <v>0</v>
      </c>
      <c r="N464" s="80">
        <f t="shared" ca="1" si="306"/>
        <v>0</v>
      </c>
      <c r="O464" s="81">
        <f t="shared" ca="1" si="299"/>
        <v>-2943.1740356977334</v>
      </c>
      <c r="P464" s="79">
        <f t="shared" ca="1" si="300"/>
        <v>552386.56574793591</v>
      </c>
      <c r="Q464" s="35"/>
      <c r="R464">
        <f t="shared" ca="1" si="307"/>
        <v>581</v>
      </c>
      <c r="S464" s="78">
        <f t="shared" ca="1" si="316"/>
        <v>103.33333333333115</v>
      </c>
      <c r="T464" s="55">
        <f t="shared" ca="1" si="308"/>
        <v>7.0818821105846697E-2</v>
      </c>
      <c r="U464" s="78">
        <f t="shared" ca="1" si="309"/>
        <v>7.8152706620880576E-5</v>
      </c>
      <c r="V464" s="79">
        <f t="shared" ca="1" si="317"/>
        <v>0</v>
      </c>
      <c r="W464" s="79">
        <f t="shared" ca="1" si="301"/>
        <v>0</v>
      </c>
      <c r="X464" s="80">
        <f t="shared" ca="1" si="318"/>
        <v>0</v>
      </c>
      <c r="Y464" s="80">
        <f t="shared" ca="1" si="319"/>
        <v>0</v>
      </c>
      <c r="Z464" s="80">
        <f t="shared" ca="1" si="310"/>
        <v>0</v>
      </c>
      <c r="AA464" s="80">
        <f t="shared" ca="1" si="320"/>
        <v>0</v>
      </c>
      <c r="AB464" s="81">
        <f t="shared" ca="1" si="302"/>
        <v>0</v>
      </c>
      <c r="AC464" s="79">
        <f t="shared" ca="1" si="303"/>
        <v>0</v>
      </c>
      <c r="AD464" s="35"/>
      <c r="AE464" s="55">
        <f t="shared" ca="1" si="321"/>
        <v>7.0818821105846697E-2</v>
      </c>
      <c r="AF464" s="78">
        <f t="shared" ca="1" si="322"/>
        <v>7.8152706620880576E-5</v>
      </c>
      <c r="AG464" s="35"/>
      <c r="AH464" s="35"/>
      <c r="AR464" s="69">
        <f t="shared" si="311"/>
        <v>39</v>
      </c>
      <c r="AS464" s="70">
        <f t="shared" si="323"/>
        <v>461</v>
      </c>
      <c r="AT464" s="71">
        <f t="shared" ca="1" si="295"/>
        <v>1.8298051735482986E-2</v>
      </c>
      <c r="AU464" s="72">
        <f t="shared" ca="1" si="312"/>
        <v>9.0370179501075842E-3</v>
      </c>
      <c r="AV464" s="73">
        <f t="shared" ca="1" si="313"/>
        <v>1.0090370179501076</v>
      </c>
      <c r="AW464" s="74">
        <f ca="1">PRODUCT(AV$4:AV464)</f>
        <v>52.789594529030218</v>
      </c>
      <c r="BO464" s="70">
        <f t="shared" si="324"/>
        <v>461</v>
      </c>
      <c r="BP464" s="171">
        <f t="shared" ca="1" si="327"/>
        <v>0.114</v>
      </c>
      <c r="BQ464" s="172">
        <f t="shared" ca="1" si="314"/>
        <v>9.0370179501075842E-3</v>
      </c>
      <c r="BR464" s="172">
        <f t="shared" ca="1" si="326"/>
        <v>1.894312712423046E-2</v>
      </c>
    </row>
    <row r="465" spans="5:70">
      <c r="E465">
        <f t="shared" si="328"/>
        <v>462</v>
      </c>
      <c r="F465" s="64">
        <f t="shared" si="315"/>
        <v>93.41666666666525</v>
      </c>
      <c r="G465" s="55">
        <f t="shared" si="296"/>
        <v>0</v>
      </c>
      <c r="H465" s="78">
        <f t="shared" si="325"/>
        <v>1</v>
      </c>
      <c r="I465" s="79">
        <f t="shared" ca="1" si="304"/>
        <v>552386.56574793591</v>
      </c>
      <c r="J465" s="79">
        <f t="shared" ca="1" si="297"/>
        <v>4991.9273100623805</v>
      </c>
      <c r="K465" s="80">
        <f t="shared" ca="1" si="298"/>
        <v>-20</v>
      </c>
      <c r="L465" s="80">
        <f t="shared" ca="1" si="305"/>
        <v>-460.32213812327996</v>
      </c>
      <c r="M465" s="80">
        <f t="shared" ca="1" si="329"/>
        <v>0</v>
      </c>
      <c r="N465" s="80">
        <f t="shared" ca="1" si="306"/>
        <v>0</v>
      </c>
      <c r="O465" s="81">
        <f t="shared" ca="1" si="299"/>
        <v>-2943.1740356977334</v>
      </c>
      <c r="P465" s="79">
        <f t="shared" ca="1" si="300"/>
        <v>553954.99688417721</v>
      </c>
      <c r="Q465" s="35"/>
      <c r="R465">
        <f t="shared" ca="1" si="307"/>
        <v>582</v>
      </c>
      <c r="S465" s="78">
        <f t="shared" ca="1" si="316"/>
        <v>103.41666666666448</v>
      </c>
      <c r="T465" s="55">
        <f t="shared" ca="1" si="308"/>
        <v>7.0818821105846697E-2</v>
      </c>
      <c r="U465" s="78">
        <f t="shared" ca="1" si="309"/>
        <v>7.2618024071758707E-5</v>
      </c>
      <c r="V465" s="79">
        <f t="shared" ca="1" si="317"/>
        <v>0</v>
      </c>
      <c r="W465" s="79">
        <f t="shared" ca="1" si="301"/>
        <v>0</v>
      </c>
      <c r="X465" s="80">
        <f t="shared" ca="1" si="318"/>
        <v>0</v>
      </c>
      <c r="Y465" s="80">
        <f t="shared" ca="1" si="319"/>
        <v>0</v>
      </c>
      <c r="Z465" s="80">
        <f t="shared" ca="1" si="310"/>
        <v>0</v>
      </c>
      <c r="AA465" s="80">
        <f t="shared" ca="1" si="320"/>
        <v>0</v>
      </c>
      <c r="AB465" s="81">
        <f t="shared" ca="1" si="302"/>
        <v>0</v>
      </c>
      <c r="AC465" s="79">
        <f t="shared" ca="1" si="303"/>
        <v>0</v>
      </c>
      <c r="AD465" s="35"/>
      <c r="AE465" s="55">
        <f t="shared" ca="1" si="321"/>
        <v>7.0818821105846697E-2</v>
      </c>
      <c r="AF465" s="78">
        <f t="shared" ca="1" si="322"/>
        <v>7.2618024071758707E-5</v>
      </c>
      <c r="AG465" s="35"/>
      <c r="AH465" s="35"/>
      <c r="AR465" s="69">
        <f t="shared" si="311"/>
        <v>39</v>
      </c>
      <c r="AS465" s="70">
        <f t="shared" si="323"/>
        <v>462</v>
      </c>
      <c r="AT465" s="71">
        <f t="shared" ca="1" si="295"/>
        <v>1.813269191349743E-2</v>
      </c>
      <c r="AU465" s="72">
        <f t="shared" ca="1" si="312"/>
        <v>9.0370179501075842E-3</v>
      </c>
      <c r="AV465" s="73">
        <f t="shared" ca="1" si="313"/>
        <v>1.0090370179501076</v>
      </c>
      <c r="AW465" s="74">
        <f ca="1">PRODUCT(AV$4:AV465)</f>
        <v>53.266655042367965</v>
      </c>
      <c r="BO465" s="70">
        <f t="shared" si="324"/>
        <v>462</v>
      </c>
      <c r="BP465" s="171">
        <f t="shared" ca="1" si="327"/>
        <v>0.114</v>
      </c>
      <c r="BQ465" s="172">
        <f t="shared" ca="1" si="314"/>
        <v>9.0370179501075842E-3</v>
      </c>
      <c r="BR465" s="172">
        <f t="shared" ca="1" si="326"/>
        <v>1.8773470930446196E-2</v>
      </c>
    </row>
    <row r="466" spans="5:70">
      <c r="E466">
        <f t="shared" si="328"/>
        <v>463</v>
      </c>
      <c r="F466" s="64">
        <f t="shared" si="315"/>
        <v>93.499999999998579</v>
      </c>
      <c r="G466" s="55">
        <f t="shared" si="296"/>
        <v>0</v>
      </c>
      <c r="H466" s="78">
        <f t="shared" si="325"/>
        <v>1</v>
      </c>
      <c r="I466" s="79">
        <f t="shared" ca="1" si="304"/>
        <v>553954.99688417721</v>
      </c>
      <c r="J466" s="79">
        <f t="shared" ca="1" si="297"/>
        <v>5006.1012503941001</v>
      </c>
      <c r="K466" s="80">
        <f t="shared" ca="1" si="298"/>
        <v>-20</v>
      </c>
      <c r="L466" s="80">
        <f t="shared" ca="1" si="305"/>
        <v>-461.62916407014768</v>
      </c>
      <c r="M466" s="80">
        <f t="shared" ca="1" si="329"/>
        <v>0</v>
      </c>
      <c r="N466" s="80">
        <f t="shared" ca="1" si="306"/>
        <v>0</v>
      </c>
      <c r="O466" s="81">
        <f t="shared" ca="1" si="299"/>
        <v>-2943.1740356977334</v>
      </c>
      <c r="P466" s="79">
        <f t="shared" ca="1" si="300"/>
        <v>555536.2949348035</v>
      </c>
      <c r="Q466" s="35"/>
      <c r="R466">
        <f t="shared" ca="1" si="307"/>
        <v>583</v>
      </c>
      <c r="S466" s="78">
        <f t="shared" ca="1" si="316"/>
        <v>103.49999999999781</v>
      </c>
      <c r="T466" s="55">
        <f t="shared" ca="1" si="308"/>
        <v>7.0818821105846697E-2</v>
      </c>
      <c r="U466" s="78">
        <f t="shared" ca="1" si="309"/>
        <v>6.7475301215960757E-5</v>
      </c>
      <c r="V466" s="79">
        <f t="shared" ca="1" si="317"/>
        <v>0</v>
      </c>
      <c r="W466" s="79">
        <f t="shared" ca="1" si="301"/>
        <v>0</v>
      </c>
      <c r="X466" s="80">
        <f t="shared" ca="1" si="318"/>
        <v>0</v>
      </c>
      <c r="Y466" s="80">
        <f t="shared" ca="1" si="319"/>
        <v>0</v>
      </c>
      <c r="Z466" s="80">
        <f t="shared" ca="1" si="310"/>
        <v>0</v>
      </c>
      <c r="AA466" s="80">
        <f t="shared" ca="1" si="320"/>
        <v>0</v>
      </c>
      <c r="AB466" s="81">
        <f t="shared" ca="1" si="302"/>
        <v>0</v>
      </c>
      <c r="AC466" s="79">
        <f t="shared" ca="1" si="303"/>
        <v>0</v>
      </c>
      <c r="AD466" s="35"/>
      <c r="AE466" s="55">
        <f t="shared" ca="1" si="321"/>
        <v>7.0818821105846697E-2</v>
      </c>
      <c r="AF466" s="78">
        <f t="shared" ca="1" si="322"/>
        <v>6.7475301215960757E-5</v>
      </c>
      <c r="AG466" s="35"/>
      <c r="AH466" s="35"/>
      <c r="AR466" s="69">
        <f t="shared" si="311"/>
        <v>39</v>
      </c>
      <c r="AS466" s="70">
        <f t="shared" si="323"/>
        <v>463</v>
      </c>
      <c r="AT466" s="71">
        <f t="shared" ca="1" si="295"/>
        <v>1.7968826451191383E-2</v>
      </c>
      <c r="AU466" s="72">
        <f t="shared" ca="1" si="312"/>
        <v>9.0370179501075842E-3</v>
      </c>
      <c r="AV466" s="73">
        <f t="shared" ca="1" si="313"/>
        <v>1.0090370179501076</v>
      </c>
      <c r="AW466" s="74">
        <f ca="1">PRODUCT(AV$4:AV466)</f>
        <v>53.748026760128035</v>
      </c>
      <c r="BO466" s="70">
        <f t="shared" si="324"/>
        <v>463</v>
      </c>
      <c r="BP466" s="171">
        <f t="shared" ca="1" si="327"/>
        <v>0.114</v>
      </c>
      <c r="BQ466" s="172">
        <f t="shared" ca="1" si="314"/>
        <v>9.0370179501075842E-3</v>
      </c>
      <c r="BR466" s="172">
        <f t="shared" ca="1" si="326"/>
        <v>1.8605334191390845E-2</v>
      </c>
    </row>
    <row r="467" spans="5:70">
      <c r="E467">
        <f t="shared" si="328"/>
        <v>464</v>
      </c>
      <c r="F467" s="64">
        <f t="shared" si="315"/>
        <v>93.583333333331908</v>
      </c>
      <c r="G467" s="55">
        <f t="shared" si="296"/>
        <v>0</v>
      </c>
      <c r="H467" s="78">
        <f t="shared" si="325"/>
        <v>1</v>
      </c>
      <c r="I467" s="79">
        <f t="shared" ca="1" si="304"/>
        <v>555536.2949348035</v>
      </c>
      <c r="J467" s="79">
        <f t="shared" ca="1" si="297"/>
        <v>5020.3914692620801</v>
      </c>
      <c r="K467" s="80">
        <f t="shared" ca="1" si="298"/>
        <v>-20</v>
      </c>
      <c r="L467" s="80">
        <f t="shared" ca="1" si="305"/>
        <v>-462.94691244566962</v>
      </c>
      <c r="M467" s="80">
        <f t="shared" ca="1" si="329"/>
        <v>0</v>
      </c>
      <c r="N467" s="80">
        <f t="shared" ca="1" si="306"/>
        <v>0</v>
      </c>
      <c r="O467" s="81">
        <f t="shared" ca="1" si="299"/>
        <v>-2943.1740356977334</v>
      </c>
      <c r="P467" s="79">
        <f t="shared" ca="1" si="300"/>
        <v>557130.56545592216</v>
      </c>
      <c r="Q467" s="35"/>
      <c r="R467">
        <f t="shared" ca="1" si="307"/>
        <v>584</v>
      </c>
      <c r="S467" s="78">
        <f t="shared" ca="1" si="316"/>
        <v>103.58333333333114</v>
      </c>
      <c r="T467" s="55">
        <f t="shared" ca="1" si="308"/>
        <v>7.7799936530410396E-2</v>
      </c>
      <c r="U467" s="78">
        <f t="shared" ca="1" si="309"/>
        <v>6.2225727063988681E-5</v>
      </c>
      <c r="V467" s="79">
        <f t="shared" ca="1" si="317"/>
        <v>0</v>
      </c>
      <c r="W467" s="79">
        <f t="shared" ca="1" si="301"/>
        <v>0</v>
      </c>
      <c r="X467" s="80">
        <f t="shared" ca="1" si="318"/>
        <v>0</v>
      </c>
      <c r="Y467" s="80">
        <f t="shared" ca="1" si="319"/>
        <v>0</v>
      </c>
      <c r="Z467" s="80">
        <f t="shared" ca="1" si="310"/>
        <v>0</v>
      </c>
      <c r="AA467" s="80">
        <f t="shared" ca="1" si="320"/>
        <v>0</v>
      </c>
      <c r="AB467" s="81">
        <f t="shared" ca="1" si="302"/>
        <v>0</v>
      </c>
      <c r="AC467" s="79">
        <f t="shared" ca="1" si="303"/>
        <v>0</v>
      </c>
      <c r="AD467" s="35"/>
      <c r="AE467" s="55">
        <f t="shared" ca="1" si="321"/>
        <v>7.7799936530410396E-2</v>
      </c>
      <c r="AF467" s="78">
        <f t="shared" ca="1" si="322"/>
        <v>6.2225727063988681E-5</v>
      </c>
      <c r="AG467" s="35"/>
      <c r="AH467" s="35"/>
      <c r="AR467" s="69">
        <f t="shared" si="311"/>
        <v>39</v>
      </c>
      <c r="AS467" s="70">
        <f t="shared" si="323"/>
        <v>464</v>
      </c>
      <c r="AT467" s="71">
        <f t="shared" ca="1" si="295"/>
        <v>1.7806441844009598E-2</v>
      </c>
      <c r="AU467" s="72">
        <f t="shared" ca="1" si="312"/>
        <v>9.0370179501075842E-3</v>
      </c>
      <c r="AV467" s="73">
        <f t="shared" ca="1" si="313"/>
        <v>1.0090370179501076</v>
      </c>
      <c r="AW467" s="74">
        <f ca="1">PRODUCT(AV$4:AV467)</f>
        <v>54.233748642742171</v>
      </c>
      <c r="BO467" s="70">
        <f t="shared" si="324"/>
        <v>464</v>
      </c>
      <c r="BP467" s="171">
        <f t="shared" ca="1" si="327"/>
        <v>0.114</v>
      </c>
      <c r="BQ467" s="172">
        <f t="shared" ca="1" si="314"/>
        <v>9.0370179501075842E-3</v>
      </c>
      <c r="BR467" s="172">
        <f t="shared" ca="1" si="326"/>
        <v>1.843870329870375E-2</v>
      </c>
    </row>
    <row r="468" spans="5:70">
      <c r="E468">
        <f t="shared" si="328"/>
        <v>465</v>
      </c>
      <c r="F468" s="64">
        <f t="shared" si="315"/>
        <v>93.666666666665236</v>
      </c>
      <c r="G468" s="55">
        <f t="shared" si="296"/>
        <v>0</v>
      </c>
      <c r="H468" s="78">
        <f t="shared" si="325"/>
        <v>1</v>
      </c>
      <c r="I468" s="79">
        <f t="shared" ca="1" si="304"/>
        <v>557130.56545592216</v>
      </c>
      <c r="J468" s="79">
        <f t="shared" ca="1" si="297"/>
        <v>5034.7989205787571</v>
      </c>
      <c r="K468" s="80">
        <f t="shared" ca="1" si="298"/>
        <v>-20</v>
      </c>
      <c r="L468" s="80">
        <f t="shared" ca="1" si="305"/>
        <v>-464.27547121326847</v>
      </c>
      <c r="M468" s="80">
        <f t="shared" ca="1" si="329"/>
        <v>0</v>
      </c>
      <c r="N468" s="80">
        <f t="shared" ca="1" si="306"/>
        <v>0</v>
      </c>
      <c r="O468" s="81">
        <f t="shared" ca="1" si="299"/>
        <v>-2943.1740356977334</v>
      </c>
      <c r="P468" s="79">
        <f t="shared" ca="1" si="300"/>
        <v>558737.91486958996</v>
      </c>
      <c r="Q468" s="35"/>
      <c r="R468">
        <f t="shared" ca="1" si="307"/>
        <v>585</v>
      </c>
      <c r="S468" s="78">
        <f t="shared" ca="1" si="316"/>
        <v>103.66666666666447</v>
      </c>
      <c r="T468" s="55">
        <f t="shared" ca="1" si="308"/>
        <v>7.7799936530410396E-2</v>
      </c>
      <c r="U468" s="78">
        <f t="shared" ca="1" si="309"/>
        <v>5.7384569447851718E-5</v>
      </c>
      <c r="V468" s="79">
        <f t="shared" ca="1" si="317"/>
        <v>0</v>
      </c>
      <c r="W468" s="79">
        <f t="shared" ca="1" si="301"/>
        <v>0</v>
      </c>
      <c r="X468" s="80">
        <f t="shared" ca="1" si="318"/>
        <v>0</v>
      </c>
      <c r="Y468" s="80">
        <f t="shared" ca="1" si="319"/>
        <v>0</v>
      </c>
      <c r="Z468" s="80">
        <f t="shared" ca="1" si="310"/>
        <v>0</v>
      </c>
      <c r="AA468" s="80">
        <f t="shared" ca="1" si="320"/>
        <v>0</v>
      </c>
      <c r="AB468" s="81">
        <f t="shared" ca="1" si="302"/>
        <v>0</v>
      </c>
      <c r="AC468" s="79">
        <f t="shared" ca="1" si="303"/>
        <v>0</v>
      </c>
      <c r="AD468" s="35"/>
      <c r="AE468" s="55">
        <f t="shared" ca="1" si="321"/>
        <v>7.7799936530410396E-2</v>
      </c>
      <c r="AF468" s="78">
        <f t="shared" ca="1" si="322"/>
        <v>5.7384569447851718E-5</v>
      </c>
      <c r="AG468" s="35"/>
      <c r="AH468" s="35"/>
      <c r="AR468" s="69">
        <f t="shared" si="311"/>
        <v>39</v>
      </c>
      <c r="AS468" s="70">
        <f t="shared" si="323"/>
        <v>465</v>
      </c>
      <c r="AT468" s="71">
        <f t="shared" ca="1" si="295"/>
        <v>1.7645524709437737E-2</v>
      </c>
      <c r="AU468" s="72">
        <f t="shared" ca="1" si="312"/>
        <v>9.0370179501075842E-3</v>
      </c>
      <c r="AV468" s="73">
        <f t="shared" ca="1" si="313"/>
        <v>1.0090370179501076</v>
      </c>
      <c r="AW468" s="74">
        <f ca="1">PRODUCT(AV$4:AV468)</f>
        <v>54.723860002728252</v>
      </c>
      <c r="BO468" s="70">
        <f t="shared" si="324"/>
        <v>465</v>
      </c>
      <c r="BP468" s="171">
        <f t="shared" ca="1" si="327"/>
        <v>0.114</v>
      </c>
      <c r="BQ468" s="172">
        <f t="shared" ca="1" si="314"/>
        <v>9.0370179501075842E-3</v>
      </c>
      <c r="BR468" s="172">
        <f t="shared" ca="1" si="326"/>
        <v>1.8273564765901841E-2</v>
      </c>
    </row>
    <row r="469" spans="5:70">
      <c r="E469">
        <f t="shared" si="328"/>
        <v>466</v>
      </c>
      <c r="F469" s="64">
        <f t="shared" si="315"/>
        <v>93.749999999998565</v>
      </c>
      <c r="G469" s="55">
        <f t="shared" si="296"/>
        <v>0</v>
      </c>
      <c r="H469" s="78">
        <f t="shared" si="325"/>
        <v>1</v>
      </c>
      <c r="I469" s="79">
        <f t="shared" ca="1" si="304"/>
        <v>558737.91486958996</v>
      </c>
      <c r="J469" s="79">
        <f t="shared" ca="1" si="297"/>
        <v>5049.3245660821676</v>
      </c>
      <c r="K469" s="80">
        <f t="shared" ca="1" si="298"/>
        <v>-20</v>
      </c>
      <c r="L469" s="80">
        <f t="shared" ca="1" si="305"/>
        <v>-465.61492905799167</v>
      </c>
      <c r="M469" s="80">
        <f t="shared" ca="1" si="329"/>
        <v>0</v>
      </c>
      <c r="N469" s="80">
        <f t="shared" ca="1" si="306"/>
        <v>0</v>
      </c>
      <c r="O469" s="81">
        <f t="shared" ca="1" si="299"/>
        <v>-2943.1740356977334</v>
      </c>
      <c r="P469" s="79">
        <f t="shared" ca="1" si="300"/>
        <v>560358.45047091646</v>
      </c>
      <c r="Q469" s="35"/>
      <c r="R469">
        <f t="shared" ca="1" si="307"/>
        <v>586</v>
      </c>
      <c r="S469" s="78">
        <f t="shared" ca="1" si="316"/>
        <v>103.7499999999978</v>
      </c>
      <c r="T469" s="55">
        <f t="shared" ca="1" si="308"/>
        <v>7.7799936530410396E-2</v>
      </c>
      <c r="U469" s="78">
        <f t="shared" ca="1" si="309"/>
        <v>5.2920053586983925E-5</v>
      </c>
      <c r="V469" s="79">
        <f t="shared" ca="1" si="317"/>
        <v>0</v>
      </c>
      <c r="W469" s="79">
        <f t="shared" ca="1" si="301"/>
        <v>0</v>
      </c>
      <c r="X469" s="80">
        <f t="shared" ca="1" si="318"/>
        <v>0</v>
      </c>
      <c r="Y469" s="80">
        <f t="shared" ca="1" si="319"/>
        <v>0</v>
      </c>
      <c r="Z469" s="80">
        <f t="shared" ca="1" si="310"/>
        <v>0</v>
      </c>
      <c r="AA469" s="80">
        <f t="shared" ca="1" si="320"/>
        <v>0</v>
      </c>
      <c r="AB469" s="81">
        <f t="shared" ca="1" si="302"/>
        <v>0</v>
      </c>
      <c r="AC469" s="79">
        <f t="shared" ca="1" si="303"/>
        <v>0</v>
      </c>
      <c r="AD469" s="35"/>
      <c r="AE469" s="55">
        <f t="shared" ca="1" si="321"/>
        <v>7.7799936530410396E-2</v>
      </c>
      <c r="AF469" s="78">
        <f t="shared" ca="1" si="322"/>
        <v>5.2920053586983925E-5</v>
      </c>
      <c r="AG469" s="35"/>
      <c r="AH469" s="35"/>
      <c r="AR469" s="69">
        <f t="shared" si="311"/>
        <v>39</v>
      </c>
      <c r="AS469" s="70">
        <f t="shared" si="323"/>
        <v>466</v>
      </c>
      <c r="AT469" s="71">
        <f t="shared" ca="1" si="295"/>
        <v>1.7486061785899482E-2</v>
      </c>
      <c r="AU469" s="72">
        <f t="shared" ca="1" si="312"/>
        <v>9.0370179501075842E-3</v>
      </c>
      <c r="AV469" s="73">
        <f t="shared" ca="1" si="313"/>
        <v>1.0090370179501076</v>
      </c>
      <c r="AW469" s="74">
        <f ca="1">PRODUCT(AV$4:AV469)</f>
        <v>55.218400507872083</v>
      </c>
      <c r="BO469" s="70">
        <f t="shared" si="324"/>
        <v>466</v>
      </c>
      <c r="BP469" s="171">
        <f t="shared" ca="1" si="327"/>
        <v>0.114</v>
      </c>
      <c r="BQ469" s="172">
        <f t="shared" ca="1" si="314"/>
        <v>9.0370179501075842E-3</v>
      </c>
      <c r="BR469" s="172">
        <f t="shared" ca="1" si="326"/>
        <v>1.810990522728809E-2</v>
      </c>
    </row>
    <row r="470" spans="5:70">
      <c r="E470">
        <f t="shared" si="328"/>
        <v>467</v>
      </c>
      <c r="F470" s="64">
        <f t="shared" si="315"/>
        <v>93.833333333331893</v>
      </c>
      <c r="G470" s="55">
        <f t="shared" si="296"/>
        <v>0</v>
      </c>
      <c r="H470" s="78">
        <f t="shared" si="325"/>
        <v>1</v>
      </c>
      <c r="I470" s="79">
        <f t="shared" ca="1" si="304"/>
        <v>560358.45047091646</v>
      </c>
      <c r="J470" s="79">
        <f t="shared" ca="1" si="297"/>
        <v>5063.9693754001437</v>
      </c>
      <c r="K470" s="80">
        <f t="shared" ca="1" si="298"/>
        <v>-20</v>
      </c>
      <c r="L470" s="80">
        <f t="shared" ca="1" si="305"/>
        <v>-466.96537539243042</v>
      </c>
      <c r="M470" s="80">
        <f t="shared" ca="1" si="329"/>
        <v>0</v>
      </c>
      <c r="N470" s="80">
        <f t="shared" ca="1" si="306"/>
        <v>0</v>
      </c>
      <c r="O470" s="81">
        <f t="shared" ca="1" si="299"/>
        <v>-2943.1740356977334</v>
      </c>
      <c r="P470" s="79">
        <f t="shared" ca="1" si="300"/>
        <v>561992.28043522639</v>
      </c>
      <c r="Q470" s="35"/>
      <c r="R470">
        <f t="shared" ca="1" si="307"/>
        <v>587</v>
      </c>
      <c r="S470" s="78">
        <f t="shared" ca="1" si="316"/>
        <v>103.83333333333113</v>
      </c>
      <c r="T470" s="55">
        <f t="shared" ca="1" si="308"/>
        <v>7.7799936530410396E-2</v>
      </c>
      <c r="U470" s="78">
        <f t="shared" ca="1" si="309"/>
        <v>4.8802876776730657E-5</v>
      </c>
      <c r="V470" s="79">
        <f t="shared" ca="1" si="317"/>
        <v>0</v>
      </c>
      <c r="W470" s="79">
        <f t="shared" ca="1" si="301"/>
        <v>0</v>
      </c>
      <c r="X470" s="80">
        <f t="shared" ca="1" si="318"/>
        <v>0</v>
      </c>
      <c r="Y470" s="80">
        <f t="shared" ca="1" si="319"/>
        <v>0</v>
      </c>
      <c r="Z470" s="80">
        <f t="shared" ca="1" si="310"/>
        <v>0</v>
      </c>
      <c r="AA470" s="80">
        <f t="shared" ca="1" si="320"/>
        <v>0</v>
      </c>
      <c r="AB470" s="81">
        <f t="shared" ca="1" si="302"/>
        <v>0</v>
      </c>
      <c r="AC470" s="79">
        <f t="shared" ca="1" si="303"/>
        <v>0</v>
      </c>
      <c r="AD470" s="35"/>
      <c r="AE470" s="55">
        <f t="shared" ca="1" si="321"/>
        <v>7.7799936530410396E-2</v>
      </c>
      <c r="AF470" s="78">
        <f t="shared" ca="1" si="322"/>
        <v>4.8802876776730657E-5</v>
      </c>
      <c r="AG470" s="35"/>
      <c r="AH470" s="35"/>
      <c r="AR470" s="69">
        <f t="shared" si="311"/>
        <v>39</v>
      </c>
      <c r="AS470" s="70">
        <f t="shared" si="323"/>
        <v>467</v>
      </c>
      <c r="AT470" s="71">
        <f t="shared" ca="1" si="295"/>
        <v>1.7328039931663618E-2</v>
      </c>
      <c r="AU470" s="72">
        <f t="shared" ca="1" si="312"/>
        <v>9.0370179501075842E-3</v>
      </c>
      <c r="AV470" s="73">
        <f t="shared" ca="1" si="313"/>
        <v>1.0090370179501076</v>
      </c>
      <c r="AW470" s="74">
        <f ca="1">PRODUCT(AV$4:AV470)</f>
        <v>55.717410184437952</v>
      </c>
      <c r="BO470" s="70">
        <f t="shared" si="324"/>
        <v>467</v>
      </c>
      <c r="BP470" s="171">
        <f t="shared" ca="1" si="327"/>
        <v>0.114</v>
      </c>
      <c r="BQ470" s="172">
        <f t="shared" ca="1" si="314"/>
        <v>9.0370179501075842E-3</v>
      </c>
      <c r="BR470" s="172">
        <f t="shared" ca="1" si="326"/>
        <v>1.7947711436869747E-2</v>
      </c>
    </row>
    <row r="471" spans="5:70">
      <c r="E471">
        <f t="shared" si="328"/>
        <v>468</v>
      </c>
      <c r="F471" s="64">
        <f t="shared" si="315"/>
        <v>93.916666666665222</v>
      </c>
      <c r="G471" s="55">
        <f t="shared" si="296"/>
        <v>0</v>
      </c>
      <c r="H471" s="78">
        <f t="shared" si="325"/>
        <v>1</v>
      </c>
      <c r="I471" s="79">
        <f t="shared" ca="1" si="304"/>
        <v>561992.28043522639</v>
      </c>
      <c r="J471" s="79">
        <f t="shared" ca="1" si="297"/>
        <v>5078.7343261150363</v>
      </c>
      <c r="K471" s="80">
        <f t="shared" ca="1" si="298"/>
        <v>-20</v>
      </c>
      <c r="L471" s="80">
        <f t="shared" ca="1" si="305"/>
        <v>-468.32690036268872</v>
      </c>
      <c r="M471" s="80">
        <f t="shared" ca="1" si="329"/>
        <v>0</v>
      </c>
      <c r="N471" s="80">
        <f t="shared" ca="1" si="306"/>
        <v>0</v>
      </c>
      <c r="O471" s="81">
        <f t="shared" ca="1" si="299"/>
        <v>-2943.1740356977334</v>
      </c>
      <c r="P471" s="79">
        <f t="shared" ca="1" si="300"/>
        <v>563639.51382528094</v>
      </c>
      <c r="Q471" s="35"/>
      <c r="R471">
        <f t="shared" ca="1" si="307"/>
        <v>588</v>
      </c>
      <c r="S471" s="78">
        <f t="shared" ca="1" si="316"/>
        <v>103.91666666666445</v>
      </c>
      <c r="T471" s="55">
        <f t="shared" ca="1" si="308"/>
        <v>7.7799936530410396E-2</v>
      </c>
      <c r="U471" s="78">
        <f t="shared" ca="1" si="309"/>
        <v>4.5006016060999572E-5</v>
      </c>
      <c r="V471" s="79">
        <f t="shared" ca="1" si="317"/>
        <v>0</v>
      </c>
      <c r="W471" s="79">
        <f t="shared" ca="1" si="301"/>
        <v>0</v>
      </c>
      <c r="X471" s="80">
        <f t="shared" ca="1" si="318"/>
        <v>0</v>
      </c>
      <c r="Y471" s="80">
        <f t="shared" ca="1" si="319"/>
        <v>0</v>
      </c>
      <c r="Z471" s="80">
        <f t="shared" ca="1" si="310"/>
        <v>0</v>
      </c>
      <c r="AA471" s="80">
        <f t="shared" ca="1" si="320"/>
        <v>0</v>
      </c>
      <c r="AB471" s="81">
        <f t="shared" ca="1" si="302"/>
        <v>0</v>
      </c>
      <c r="AC471" s="79">
        <f t="shared" ca="1" si="303"/>
        <v>0</v>
      </c>
      <c r="AD471" s="35"/>
      <c r="AE471" s="55">
        <f t="shared" ca="1" si="321"/>
        <v>7.7799936530410396E-2</v>
      </c>
      <c r="AF471" s="78">
        <f t="shared" ca="1" si="322"/>
        <v>4.5006016060999572E-5</v>
      </c>
      <c r="AG471" s="35"/>
      <c r="AH471" s="35"/>
      <c r="AR471" s="69">
        <f t="shared" si="311"/>
        <v>39</v>
      </c>
      <c r="AS471" s="70">
        <f t="shared" si="323"/>
        <v>468</v>
      </c>
      <c r="AT471" s="71">
        <f t="shared" ca="1" si="295"/>
        <v>1.7171446123760991E-2</v>
      </c>
      <c r="AU471" s="72">
        <f t="shared" ca="1" si="312"/>
        <v>9.0370179501075842E-3</v>
      </c>
      <c r="AV471" s="73">
        <f t="shared" ca="1" si="313"/>
        <v>1.0090370179501076</v>
      </c>
      <c r="AW471" s="74">
        <f ca="1">PRODUCT(AV$4:AV471)</f>
        <v>56.220929420408225</v>
      </c>
      <c r="BO471" s="70">
        <f t="shared" si="324"/>
        <v>468</v>
      </c>
      <c r="BP471" s="171">
        <f t="shared" ca="1" si="327"/>
        <v>0.114</v>
      </c>
      <c r="BQ471" s="172">
        <f t="shared" ca="1" si="314"/>
        <v>9.0370179501075842E-3</v>
      </c>
      <c r="BR471" s="172">
        <f t="shared" ca="1" si="326"/>
        <v>1.7786970267286251E-2</v>
      </c>
    </row>
    <row r="472" spans="5:70">
      <c r="E472">
        <f t="shared" si="328"/>
        <v>469</v>
      </c>
      <c r="F472" s="64">
        <f t="shared" si="315"/>
        <v>93.99999999999855</v>
      </c>
      <c r="G472" s="55">
        <f t="shared" si="296"/>
        <v>0</v>
      </c>
      <c r="H472" s="78">
        <f t="shared" si="325"/>
        <v>1</v>
      </c>
      <c r="I472" s="79">
        <f t="shared" ca="1" si="304"/>
        <v>563639.51382528094</v>
      </c>
      <c r="J472" s="79">
        <f t="shared" ca="1" si="297"/>
        <v>5093.6204038289761</v>
      </c>
      <c r="K472" s="80">
        <f t="shared" ca="1" si="298"/>
        <v>-20</v>
      </c>
      <c r="L472" s="80">
        <f t="shared" ca="1" si="305"/>
        <v>-469.6995948544008</v>
      </c>
      <c r="M472" s="80">
        <f t="shared" ca="1" si="329"/>
        <v>-4227.2963536896068</v>
      </c>
      <c r="N472" s="80">
        <f t="shared" ca="1" si="306"/>
        <v>0</v>
      </c>
      <c r="O472" s="81">
        <f t="shared" ca="1" si="299"/>
        <v>-2943.1740356977334</v>
      </c>
      <c r="P472" s="79">
        <f t="shared" ca="1" si="300"/>
        <v>561072.96424486826</v>
      </c>
      <c r="Q472" s="35"/>
      <c r="R472">
        <f t="shared" ca="1" si="307"/>
        <v>589</v>
      </c>
      <c r="S472" s="78">
        <f t="shared" ca="1" si="316"/>
        <v>103.99999999999778</v>
      </c>
      <c r="T472" s="55">
        <f t="shared" ca="1" si="308"/>
        <v>7.7799936530410396E-2</v>
      </c>
      <c r="U472" s="78">
        <f t="shared" ca="1" si="309"/>
        <v>4.1504550867967176E-5</v>
      </c>
      <c r="V472" s="79">
        <f t="shared" ca="1" si="317"/>
        <v>0</v>
      </c>
      <c r="W472" s="79">
        <f t="shared" ca="1" si="301"/>
        <v>0</v>
      </c>
      <c r="X472" s="80">
        <f t="shared" ca="1" si="318"/>
        <v>0</v>
      </c>
      <c r="Y472" s="80">
        <f t="shared" ca="1" si="319"/>
        <v>0</v>
      </c>
      <c r="Z472" s="80">
        <f t="shared" ca="1" si="310"/>
        <v>0</v>
      </c>
      <c r="AA472" s="80">
        <f t="shared" ca="1" si="320"/>
        <v>0</v>
      </c>
      <c r="AB472" s="81">
        <f t="shared" ca="1" si="302"/>
        <v>0</v>
      </c>
      <c r="AC472" s="79">
        <f t="shared" ca="1" si="303"/>
        <v>0</v>
      </c>
      <c r="AD472" s="35"/>
      <c r="AE472" s="55">
        <f t="shared" ca="1" si="321"/>
        <v>7.7799936530410396E-2</v>
      </c>
      <c r="AF472" s="78">
        <f t="shared" ca="1" si="322"/>
        <v>4.1504550867967176E-5</v>
      </c>
      <c r="AG472" s="35"/>
      <c r="AH472" s="35"/>
      <c r="AR472" s="69">
        <f t="shared" si="311"/>
        <v>40</v>
      </c>
      <c r="AS472" s="70">
        <f t="shared" si="323"/>
        <v>469</v>
      </c>
      <c r="AT472" s="71">
        <f t="shared" ca="1" si="295"/>
        <v>1.7016267456911257E-2</v>
      </c>
      <c r="AU472" s="72">
        <f t="shared" ca="1" si="312"/>
        <v>9.0370179501075842E-3</v>
      </c>
      <c r="AV472" s="73">
        <f t="shared" ca="1" si="313"/>
        <v>1.0090370179501076</v>
      </c>
      <c r="AW472" s="74">
        <f ca="1">PRODUCT(AV$4:AV472)</f>
        <v>56.728998968752187</v>
      </c>
      <c r="BO472" s="70">
        <f t="shared" si="324"/>
        <v>469</v>
      </c>
      <c r="BP472" s="171">
        <f t="shared" ca="1" si="327"/>
        <v>0.114</v>
      </c>
      <c r="BQ472" s="172">
        <f t="shared" ca="1" si="314"/>
        <v>9.0370179501075842E-3</v>
      </c>
      <c r="BR472" s="172">
        <f t="shared" ca="1" si="326"/>
        <v>1.7627668708746758E-2</v>
      </c>
    </row>
    <row r="473" spans="5:70">
      <c r="E473">
        <f t="shared" si="328"/>
        <v>470</v>
      </c>
      <c r="F473" s="64">
        <f t="shared" si="315"/>
        <v>94.083333333331879</v>
      </c>
      <c r="G473" s="55">
        <f t="shared" si="296"/>
        <v>0</v>
      </c>
      <c r="H473" s="78">
        <f t="shared" si="325"/>
        <v>1</v>
      </c>
      <c r="I473" s="79">
        <f t="shared" ca="1" si="304"/>
        <v>561072.96424486826</v>
      </c>
      <c r="J473" s="79">
        <f t="shared" ca="1" si="297"/>
        <v>5070.4264492009452</v>
      </c>
      <c r="K473" s="80">
        <f t="shared" ca="1" si="298"/>
        <v>-20</v>
      </c>
      <c r="L473" s="80">
        <f t="shared" ca="1" si="305"/>
        <v>-467.56080353739026</v>
      </c>
      <c r="M473" s="80">
        <f t="shared" ca="1" si="329"/>
        <v>0</v>
      </c>
      <c r="N473" s="80">
        <f t="shared" ca="1" si="306"/>
        <v>0</v>
      </c>
      <c r="O473" s="81">
        <f t="shared" ca="1" si="299"/>
        <v>-2943.1740356977334</v>
      </c>
      <c r="P473" s="79">
        <f t="shared" ca="1" si="300"/>
        <v>562712.65585483413</v>
      </c>
      <c r="Q473" s="35"/>
      <c r="R473">
        <f t="shared" ca="1" si="307"/>
        <v>590</v>
      </c>
      <c r="S473" s="78">
        <f t="shared" ca="1" si="316"/>
        <v>104.08333333333111</v>
      </c>
      <c r="T473" s="55">
        <f t="shared" ca="1" si="308"/>
        <v>0</v>
      </c>
      <c r="U473" s="78">
        <f t="shared" ca="1" si="309"/>
        <v>4.1504550867967176E-5</v>
      </c>
      <c r="V473" s="79">
        <f t="shared" ca="1" si="317"/>
        <v>0</v>
      </c>
      <c r="W473" s="79">
        <f t="shared" ca="1" si="301"/>
        <v>0</v>
      </c>
      <c r="X473" s="80">
        <f t="shared" ca="1" si="318"/>
        <v>0</v>
      </c>
      <c r="Y473" s="80">
        <f t="shared" ca="1" si="319"/>
        <v>0</v>
      </c>
      <c r="Z473" s="80">
        <f t="shared" ca="1" si="310"/>
        <v>0</v>
      </c>
      <c r="AA473" s="80">
        <f t="shared" ca="1" si="320"/>
        <v>0</v>
      </c>
      <c r="AB473" s="81">
        <f t="shared" ca="1" si="302"/>
        <v>0</v>
      </c>
      <c r="AC473" s="79">
        <f t="shared" ca="1" si="303"/>
        <v>0</v>
      </c>
      <c r="AD473" s="35"/>
      <c r="AE473" s="55">
        <f t="shared" ca="1" si="321"/>
        <v>0</v>
      </c>
      <c r="AF473" s="78">
        <f t="shared" ca="1" si="322"/>
        <v>4.1504550867967176E-5</v>
      </c>
      <c r="AG473" s="35"/>
      <c r="AH473" s="35"/>
      <c r="AR473" s="69">
        <f t="shared" si="311"/>
        <v>40</v>
      </c>
      <c r="AS473" s="70">
        <f t="shared" si="323"/>
        <v>470</v>
      </c>
      <c r="AT473" s="71">
        <f t="shared" ca="1" si="295"/>
        <v>1.6862491142459319E-2</v>
      </c>
      <c r="AU473" s="72">
        <f t="shared" ca="1" si="312"/>
        <v>9.0370179501075842E-3</v>
      </c>
      <c r="AV473" s="73">
        <f t="shared" ca="1" si="313"/>
        <v>1.0090370179501076</v>
      </c>
      <c r="AW473" s="74">
        <f ca="1">PRODUCT(AV$4:AV473)</f>
        <v>57.241659950724433</v>
      </c>
      <c r="BO473" s="70">
        <f t="shared" si="324"/>
        <v>470</v>
      </c>
      <c r="BP473" s="171">
        <f t="shared" ca="1" si="327"/>
        <v>0.114</v>
      </c>
      <c r="BQ473" s="172">
        <f t="shared" ca="1" si="314"/>
        <v>9.0370179501075842E-3</v>
      </c>
      <c r="BR473" s="172">
        <f t="shared" ca="1" si="326"/>
        <v>1.746979386797717E-2</v>
      </c>
    </row>
    <row r="474" spans="5:70">
      <c r="E474">
        <f t="shared" si="328"/>
        <v>471</v>
      </c>
      <c r="F474" s="64">
        <f t="shared" si="315"/>
        <v>94.166666666665208</v>
      </c>
      <c r="G474" s="55">
        <f t="shared" si="296"/>
        <v>0</v>
      </c>
      <c r="H474" s="78">
        <f t="shared" si="325"/>
        <v>1</v>
      </c>
      <c r="I474" s="79">
        <f t="shared" ca="1" si="304"/>
        <v>562712.65585483413</v>
      </c>
      <c r="J474" s="79">
        <f t="shared" ca="1" si="297"/>
        <v>5085.2443717128472</v>
      </c>
      <c r="K474" s="80">
        <f t="shared" ca="1" si="298"/>
        <v>-20</v>
      </c>
      <c r="L474" s="80">
        <f t="shared" ca="1" si="305"/>
        <v>-468.92721321236178</v>
      </c>
      <c r="M474" s="80">
        <f t="shared" ca="1" si="329"/>
        <v>0</v>
      </c>
      <c r="N474" s="80">
        <f t="shared" ca="1" si="306"/>
        <v>0</v>
      </c>
      <c r="O474" s="81">
        <f t="shared" ca="1" si="299"/>
        <v>-2943.1740356977334</v>
      </c>
      <c r="P474" s="79">
        <f t="shared" ca="1" si="300"/>
        <v>564365.79897763685</v>
      </c>
      <c r="Q474" s="35"/>
      <c r="R474">
        <f t="shared" ca="1" si="307"/>
        <v>591</v>
      </c>
      <c r="S474" s="78">
        <f t="shared" ca="1" si="316"/>
        <v>104.16666666666444</v>
      </c>
      <c r="T474" s="55">
        <f t="shared" ca="1" si="308"/>
        <v>0</v>
      </c>
      <c r="U474" s="78">
        <f t="shared" ca="1" si="309"/>
        <v>4.1504550867967176E-5</v>
      </c>
      <c r="V474" s="79">
        <f t="shared" ca="1" si="317"/>
        <v>0</v>
      </c>
      <c r="W474" s="79">
        <f t="shared" ca="1" si="301"/>
        <v>0</v>
      </c>
      <c r="X474" s="80">
        <f t="shared" ca="1" si="318"/>
        <v>0</v>
      </c>
      <c r="Y474" s="80">
        <f t="shared" ca="1" si="319"/>
        <v>0</v>
      </c>
      <c r="Z474" s="80">
        <f t="shared" ca="1" si="310"/>
        <v>0</v>
      </c>
      <c r="AA474" s="80">
        <f t="shared" ca="1" si="320"/>
        <v>0</v>
      </c>
      <c r="AB474" s="81">
        <f t="shared" ca="1" si="302"/>
        <v>0</v>
      </c>
      <c r="AC474" s="79">
        <f t="shared" ca="1" si="303"/>
        <v>0</v>
      </c>
      <c r="AD474" s="35"/>
      <c r="AE474" s="55">
        <f t="shared" ca="1" si="321"/>
        <v>0</v>
      </c>
      <c r="AF474" s="78">
        <f t="shared" ca="1" si="322"/>
        <v>4.1504550867967176E-5</v>
      </c>
      <c r="AG474" s="35"/>
      <c r="AH474" s="35"/>
      <c r="AR474" s="69">
        <f t="shared" si="311"/>
        <v>40</v>
      </c>
      <c r="AS474" s="70">
        <f t="shared" si="323"/>
        <v>471</v>
      </c>
      <c r="AT474" s="71">
        <f t="shared" ca="1" si="295"/>
        <v>1.6710104507321383E-2</v>
      </c>
      <c r="AU474" s="72">
        <f t="shared" ca="1" si="312"/>
        <v>9.0370179501075842E-3</v>
      </c>
      <c r="AV474" s="73">
        <f t="shared" ca="1" si="313"/>
        <v>1.0090370179501076</v>
      </c>
      <c r="AW474" s="74">
        <f ca="1">PRODUCT(AV$4:AV474)</f>
        <v>57.758953859193085</v>
      </c>
      <c r="BO474" s="70">
        <f t="shared" si="324"/>
        <v>471</v>
      </c>
      <c r="BP474" s="171">
        <f t="shared" ca="1" si="327"/>
        <v>0.114</v>
      </c>
      <c r="BQ474" s="172">
        <f t="shared" ca="1" si="314"/>
        <v>9.0370179501075842E-3</v>
      </c>
      <c r="BR474" s="172">
        <f t="shared" ca="1" si="326"/>
        <v>1.7313332967176607E-2</v>
      </c>
    </row>
    <row r="475" spans="5:70">
      <c r="E475">
        <f t="shared" si="328"/>
        <v>472</v>
      </c>
      <c r="F475" s="64">
        <f t="shared" si="315"/>
        <v>94.249999999998536</v>
      </c>
      <c r="G475" s="55">
        <f t="shared" si="296"/>
        <v>0</v>
      </c>
      <c r="H475" s="78">
        <f t="shared" si="325"/>
        <v>1</v>
      </c>
      <c r="I475" s="79">
        <f t="shared" ca="1" si="304"/>
        <v>564365.79897763685</v>
      </c>
      <c r="J475" s="79">
        <f t="shared" ca="1" si="297"/>
        <v>5100.1838557877127</v>
      </c>
      <c r="K475" s="80">
        <f t="shared" ca="1" si="298"/>
        <v>-20</v>
      </c>
      <c r="L475" s="80">
        <f t="shared" ca="1" si="305"/>
        <v>-470.30483248136409</v>
      </c>
      <c r="M475" s="80">
        <f t="shared" ca="1" si="329"/>
        <v>0</v>
      </c>
      <c r="N475" s="80">
        <f t="shared" ca="1" si="306"/>
        <v>0</v>
      </c>
      <c r="O475" s="81">
        <f t="shared" ca="1" si="299"/>
        <v>-2943.1740356977334</v>
      </c>
      <c r="P475" s="79">
        <f t="shared" ca="1" si="300"/>
        <v>566032.50396524556</v>
      </c>
      <c r="Q475" s="35"/>
      <c r="R475">
        <f t="shared" ca="1" si="307"/>
        <v>592</v>
      </c>
      <c r="S475" s="78">
        <f t="shared" ca="1" si="316"/>
        <v>104.24999999999777</v>
      </c>
      <c r="T475" s="55">
        <f t="shared" ca="1" si="308"/>
        <v>0</v>
      </c>
      <c r="U475" s="78">
        <f t="shared" ca="1" si="309"/>
        <v>4.1504550867967176E-5</v>
      </c>
      <c r="V475" s="79">
        <f t="shared" ca="1" si="317"/>
        <v>0</v>
      </c>
      <c r="W475" s="79">
        <f t="shared" ca="1" si="301"/>
        <v>0</v>
      </c>
      <c r="X475" s="80">
        <f t="shared" ca="1" si="318"/>
        <v>0</v>
      </c>
      <c r="Y475" s="80">
        <f t="shared" ca="1" si="319"/>
        <v>0</v>
      </c>
      <c r="Z475" s="80">
        <f t="shared" ca="1" si="310"/>
        <v>0</v>
      </c>
      <c r="AA475" s="80">
        <f t="shared" ca="1" si="320"/>
        <v>0</v>
      </c>
      <c r="AB475" s="81">
        <f t="shared" ca="1" si="302"/>
        <v>0</v>
      </c>
      <c r="AC475" s="79">
        <f t="shared" ca="1" si="303"/>
        <v>0</v>
      </c>
      <c r="AD475" s="35"/>
      <c r="AE475" s="55">
        <f t="shared" ca="1" si="321"/>
        <v>0</v>
      </c>
      <c r="AF475" s="78">
        <f t="shared" ca="1" si="322"/>
        <v>4.1504550867967176E-5</v>
      </c>
      <c r="AG475" s="35"/>
      <c r="AH475" s="35"/>
      <c r="AR475" s="69">
        <f t="shared" si="311"/>
        <v>40</v>
      </c>
      <c r="AS475" s="70">
        <f t="shared" si="323"/>
        <v>472</v>
      </c>
      <c r="AT475" s="71">
        <f t="shared" ca="1" si="295"/>
        <v>1.6559094992940546E-2</v>
      </c>
      <c r="AU475" s="72">
        <f t="shared" ca="1" si="312"/>
        <v>9.0370179501075842E-3</v>
      </c>
      <c r="AV475" s="73">
        <f t="shared" ca="1" si="313"/>
        <v>1.0090370179501076</v>
      </c>
      <c r="AW475" s="74">
        <f ca="1">PRODUCT(AV$4:AV475)</f>
        <v>58.280922561998047</v>
      </c>
      <c r="BO475" s="70">
        <f t="shared" si="324"/>
        <v>472</v>
      </c>
      <c r="BP475" s="171">
        <f t="shared" ca="1" si="327"/>
        <v>0.114</v>
      </c>
      <c r="BQ475" s="172">
        <f t="shared" ca="1" si="314"/>
        <v>9.0370179501075842E-3</v>
      </c>
      <c r="BR475" s="172">
        <f t="shared" ca="1" si="326"/>
        <v>1.7158273342983216E-2</v>
      </c>
    </row>
    <row r="476" spans="5:70">
      <c r="E476">
        <f t="shared" si="328"/>
        <v>473</v>
      </c>
      <c r="F476" s="64">
        <f t="shared" si="315"/>
        <v>94.333333333331865</v>
      </c>
      <c r="G476" s="55">
        <f t="shared" si="296"/>
        <v>0</v>
      </c>
      <c r="H476" s="78">
        <f t="shared" si="325"/>
        <v>1</v>
      </c>
      <c r="I476" s="79">
        <f t="shared" ca="1" si="304"/>
        <v>566032.50396524556</v>
      </c>
      <c r="J476" s="79">
        <f t="shared" ca="1" si="297"/>
        <v>5115.2458986782667</v>
      </c>
      <c r="K476" s="80">
        <f t="shared" ca="1" si="298"/>
        <v>-20</v>
      </c>
      <c r="L476" s="80">
        <f t="shared" ca="1" si="305"/>
        <v>-471.69375330437134</v>
      </c>
      <c r="M476" s="80">
        <f t="shared" ca="1" si="329"/>
        <v>0</v>
      </c>
      <c r="N476" s="80">
        <f t="shared" ca="1" si="306"/>
        <v>0</v>
      </c>
      <c r="O476" s="81">
        <f t="shared" ca="1" si="299"/>
        <v>-2943.1740356977334</v>
      </c>
      <c r="P476" s="79">
        <f t="shared" ca="1" si="300"/>
        <v>567712.88207492174</v>
      </c>
      <c r="Q476" s="35"/>
      <c r="R476">
        <f t="shared" ca="1" si="307"/>
        <v>593</v>
      </c>
      <c r="S476" s="78">
        <f t="shared" ca="1" si="316"/>
        <v>104.3333333333311</v>
      </c>
      <c r="T476" s="55">
        <f t="shared" ca="1" si="308"/>
        <v>0</v>
      </c>
      <c r="U476" s="78">
        <f t="shared" ca="1" si="309"/>
        <v>4.1504550867967176E-5</v>
      </c>
      <c r="V476" s="79">
        <f t="shared" ca="1" si="317"/>
        <v>0</v>
      </c>
      <c r="W476" s="79">
        <f t="shared" ca="1" si="301"/>
        <v>0</v>
      </c>
      <c r="X476" s="80">
        <f t="shared" ca="1" si="318"/>
        <v>0</v>
      </c>
      <c r="Y476" s="80">
        <f t="shared" ca="1" si="319"/>
        <v>0</v>
      </c>
      <c r="Z476" s="80">
        <f t="shared" ca="1" si="310"/>
        <v>0</v>
      </c>
      <c r="AA476" s="80">
        <f t="shared" ca="1" si="320"/>
        <v>0</v>
      </c>
      <c r="AB476" s="81">
        <f t="shared" ca="1" si="302"/>
        <v>0</v>
      </c>
      <c r="AC476" s="79">
        <f t="shared" ca="1" si="303"/>
        <v>0</v>
      </c>
      <c r="AD476" s="35"/>
      <c r="AE476" s="55">
        <f t="shared" ca="1" si="321"/>
        <v>0</v>
      </c>
      <c r="AF476" s="78">
        <f t="shared" ca="1" si="322"/>
        <v>4.1504550867967176E-5</v>
      </c>
      <c r="AG476" s="35"/>
      <c r="AH476" s="35"/>
      <c r="AR476" s="69">
        <f t="shared" si="311"/>
        <v>40</v>
      </c>
      <c r="AS476" s="70">
        <f t="shared" si="323"/>
        <v>473</v>
      </c>
      <c r="AT476" s="71">
        <f t="shared" ref="AT476:AT539" ca="1" si="330">(1-AU476)*AT475</f>
        <v>1.6409450154251805E-2</v>
      </c>
      <c r="AU476" s="72">
        <f t="shared" ca="1" si="312"/>
        <v>9.0370179501075842E-3</v>
      </c>
      <c r="AV476" s="73">
        <f t="shared" ca="1" si="313"/>
        <v>1.0090370179501076</v>
      </c>
      <c r="AW476" s="74">
        <f ca="1">PRODUCT(AV$4:AV476)</f>
        <v>58.807608305339656</v>
      </c>
      <c r="BO476" s="70">
        <f t="shared" si="324"/>
        <v>473</v>
      </c>
      <c r="BP476" s="171">
        <f t="shared" ca="1" si="327"/>
        <v>0.114</v>
      </c>
      <c r="BQ476" s="172">
        <f t="shared" ca="1" si="314"/>
        <v>9.0370179501075842E-3</v>
      </c>
      <c r="BR476" s="172">
        <f t="shared" ca="1" si="326"/>
        <v>1.7004602445449248E-2</v>
      </c>
    </row>
    <row r="477" spans="5:70">
      <c r="E477">
        <f t="shared" si="328"/>
        <v>474</v>
      </c>
      <c r="F477" s="64">
        <f t="shared" si="315"/>
        <v>94.416666666665193</v>
      </c>
      <c r="G477" s="55">
        <f t="shared" si="296"/>
        <v>0</v>
      </c>
      <c r="H477" s="78">
        <f t="shared" si="325"/>
        <v>1</v>
      </c>
      <c r="I477" s="79">
        <f t="shared" ca="1" si="304"/>
        <v>567712.88207492174</v>
      </c>
      <c r="J477" s="79">
        <f t="shared" ca="1" si="297"/>
        <v>5130.4315058183784</v>
      </c>
      <c r="K477" s="80">
        <f t="shared" ca="1" si="298"/>
        <v>-20</v>
      </c>
      <c r="L477" s="80">
        <f t="shared" ca="1" si="305"/>
        <v>-473.09406839576815</v>
      </c>
      <c r="M477" s="80">
        <f t="shared" ca="1" si="329"/>
        <v>0</v>
      </c>
      <c r="N477" s="80">
        <f t="shared" ca="1" si="306"/>
        <v>0</v>
      </c>
      <c r="O477" s="81">
        <f t="shared" ca="1" si="299"/>
        <v>-2943.1740356977334</v>
      </c>
      <c r="P477" s="79">
        <f t="shared" ca="1" si="300"/>
        <v>569407.04547664663</v>
      </c>
      <c r="Q477" s="35"/>
      <c r="R477">
        <f t="shared" ca="1" si="307"/>
        <v>594</v>
      </c>
      <c r="S477" s="78">
        <f t="shared" ca="1" si="316"/>
        <v>104.41666666666443</v>
      </c>
      <c r="T477" s="55">
        <f t="shared" ca="1" si="308"/>
        <v>0</v>
      </c>
      <c r="U477" s="78">
        <f t="shared" ca="1" si="309"/>
        <v>4.1504550867967176E-5</v>
      </c>
      <c r="V477" s="79">
        <f t="shared" ca="1" si="317"/>
        <v>0</v>
      </c>
      <c r="W477" s="79">
        <f t="shared" ca="1" si="301"/>
        <v>0</v>
      </c>
      <c r="X477" s="80">
        <f t="shared" ca="1" si="318"/>
        <v>0</v>
      </c>
      <c r="Y477" s="80">
        <f t="shared" ca="1" si="319"/>
        <v>0</v>
      </c>
      <c r="Z477" s="80">
        <f t="shared" ca="1" si="310"/>
        <v>0</v>
      </c>
      <c r="AA477" s="80">
        <f t="shared" ca="1" si="320"/>
        <v>0</v>
      </c>
      <c r="AB477" s="81">
        <f t="shared" ca="1" si="302"/>
        <v>0</v>
      </c>
      <c r="AC477" s="79">
        <f t="shared" ca="1" si="303"/>
        <v>0</v>
      </c>
      <c r="AD477" s="35"/>
      <c r="AE477" s="55">
        <f t="shared" ca="1" si="321"/>
        <v>0</v>
      </c>
      <c r="AF477" s="78">
        <f t="shared" ca="1" si="322"/>
        <v>4.1504550867967176E-5</v>
      </c>
      <c r="AG477" s="35"/>
      <c r="AH477" s="35"/>
      <c r="AR477" s="69">
        <f t="shared" si="311"/>
        <v>40</v>
      </c>
      <c r="AS477" s="70">
        <f t="shared" si="323"/>
        <v>474</v>
      </c>
      <c r="AT477" s="71">
        <f t="shared" ca="1" si="330"/>
        <v>1.6261157658656437E-2</v>
      </c>
      <c r="AU477" s="72">
        <f t="shared" ca="1" si="312"/>
        <v>9.0370179501075842E-3</v>
      </c>
      <c r="AV477" s="73">
        <f t="shared" ca="1" si="313"/>
        <v>1.0090370179501076</v>
      </c>
      <c r="AW477" s="74">
        <f ca="1">PRODUCT(AV$4:AV477)</f>
        <v>59.339053717197906</v>
      </c>
      <c r="BO477" s="70">
        <f t="shared" si="324"/>
        <v>474</v>
      </c>
      <c r="BP477" s="171">
        <f t="shared" ca="1" si="327"/>
        <v>0.114</v>
      </c>
      <c r="BQ477" s="172">
        <f t="shared" ca="1" si="314"/>
        <v>9.0370179501075842E-3</v>
      </c>
      <c r="BR477" s="172">
        <f t="shared" ca="1" si="326"/>
        <v>1.6852307837025311E-2</v>
      </c>
    </row>
    <row r="478" spans="5:70">
      <c r="E478">
        <f t="shared" si="328"/>
        <v>475</v>
      </c>
      <c r="F478" s="64">
        <f t="shared" si="315"/>
        <v>94.499999999998522</v>
      </c>
      <c r="G478" s="55">
        <f t="shared" si="296"/>
        <v>0</v>
      </c>
      <c r="H478" s="78">
        <f t="shared" si="325"/>
        <v>1</v>
      </c>
      <c r="I478" s="79">
        <f t="shared" ca="1" si="304"/>
        <v>569407.04547664663</v>
      </c>
      <c r="J478" s="79">
        <f t="shared" ca="1" si="297"/>
        <v>5145.7416908901814</v>
      </c>
      <c r="K478" s="80">
        <f t="shared" ca="1" si="298"/>
        <v>-20</v>
      </c>
      <c r="L478" s="80">
        <f t="shared" ca="1" si="305"/>
        <v>-474.5058712305389</v>
      </c>
      <c r="M478" s="80">
        <f t="shared" ca="1" si="329"/>
        <v>0</v>
      </c>
      <c r="N478" s="80">
        <f t="shared" ca="1" si="306"/>
        <v>0</v>
      </c>
      <c r="O478" s="81">
        <f t="shared" ca="1" si="299"/>
        <v>-2943.1740356977334</v>
      </c>
      <c r="P478" s="79">
        <f t="shared" ca="1" si="300"/>
        <v>571115.10726060858</v>
      </c>
      <c r="Q478" s="35"/>
      <c r="R478">
        <f t="shared" ca="1" si="307"/>
        <v>595</v>
      </c>
      <c r="S478" s="78">
        <f t="shared" ca="1" si="316"/>
        <v>104.49999999999775</v>
      </c>
      <c r="T478" s="55">
        <f t="shared" ca="1" si="308"/>
        <v>0</v>
      </c>
      <c r="U478" s="78">
        <f t="shared" ca="1" si="309"/>
        <v>4.1504550867967176E-5</v>
      </c>
      <c r="V478" s="79">
        <f t="shared" ca="1" si="317"/>
        <v>0</v>
      </c>
      <c r="W478" s="79">
        <f t="shared" ca="1" si="301"/>
        <v>0</v>
      </c>
      <c r="X478" s="80">
        <f t="shared" ca="1" si="318"/>
        <v>0</v>
      </c>
      <c r="Y478" s="80">
        <f t="shared" ca="1" si="319"/>
        <v>0</v>
      </c>
      <c r="Z478" s="80">
        <f t="shared" ca="1" si="310"/>
        <v>0</v>
      </c>
      <c r="AA478" s="80">
        <f t="shared" ca="1" si="320"/>
        <v>0</v>
      </c>
      <c r="AB478" s="81">
        <f t="shared" ca="1" si="302"/>
        <v>0</v>
      </c>
      <c r="AC478" s="79">
        <f t="shared" ca="1" si="303"/>
        <v>0</v>
      </c>
      <c r="AD478" s="35"/>
      <c r="AE478" s="55">
        <f t="shared" ca="1" si="321"/>
        <v>0</v>
      </c>
      <c r="AF478" s="78">
        <f t="shared" ca="1" si="322"/>
        <v>4.1504550867967176E-5</v>
      </c>
      <c r="AG478" s="35"/>
      <c r="AH478" s="35"/>
      <c r="AR478" s="69">
        <f t="shared" si="311"/>
        <v>40</v>
      </c>
      <c r="AS478" s="70">
        <f t="shared" si="323"/>
        <v>475</v>
      </c>
      <c r="AT478" s="71">
        <f t="shared" ca="1" si="330"/>
        <v>1.611420528500563E-2</v>
      </c>
      <c r="AU478" s="72">
        <f t="shared" ca="1" si="312"/>
        <v>9.0370179501075842E-3</v>
      </c>
      <c r="AV478" s="73">
        <f t="shared" ca="1" si="313"/>
        <v>1.0090370179501076</v>
      </c>
      <c r="AW478" s="74">
        <f ca="1">PRODUCT(AV$4:AV478)</f>
        <v>59.875301810782624</v>
      </c>
      <c r="BO478" s="70">
        <f t="shared" si="324"/>
        <v>475</v>
      </c>
      <c r="BP478" s="171">
        <f t="shared" ca="1" si="327"/>
        <v>0.114</v>
      </c>
      <c r="BQ478" s="172">
        <f t="shared" ca="1" si="314"/>
        <v>9.0370179501075842E-3</v>
      </c>
      <c r="BR478" s="172">
        <f t="shared" ca="1" si="326"/>
        <v>1.6701377191553721E-2</v>
      </c>
    </row>
    <row r="479" spans="5:70">
      <c r="E479">
        <f t="shared" si="328"/>
        <v>476</v>
      </c>
      <c r="F479" s="64">
        <f t="shared" si="315"/>
        <v>94.583333333331851</v>
      </c>
      <c r="G479" s="55">
        <f t="shared" si="296"/>
        <v>0</v>
      </c>
      <c r="H479" s="78">
        <f t="shared" si="325"/>
        <v>1</v>
      </c>
      <c r="I479" s="79">
        <f t="shared" ca="1" si="304"/>
        <v>571115.10726060858</v>
      </c>
      <c r="J479" s="79">
        <f t="shared" ca="1" si="297"/>
        <v>5161.1774758917381</v>
      </c>
      <c r="K479" s="80">
        <f t="shared" ca="1" si="298"/>
        <v>-20</v>
      </c>
      <c r="L479" s="80">
        <f t="shared" ca="1" si="305"/>
        <v>-475.92925605050721</v>
      </c>
      <c r="M479" s="80">
        <f t="shared" ca="1" si="329"/>
        <v>0</v>
      </c>
      <c r="N479" s="80">
        <f t="shared" ca="1" si="306"/>
        <v>0</v>
      </c>
      <c r="O479" s="81">
        <f t="shared" ca="1" si="299"/>
        <v>-2943.1740356977334</v>
      </c>
      <c r="P479" s="79">
        <f t="shared" ca="1" si="300"/>
        <v>572837.18144475215</v>
      </c>
      <c r="Q479" s="35"/>
      <c r="R479">
        <f t="shared" ca="1" si="307"/>
        <v>596</v>
      </c>
      <c r="S479" s="78">
        <f t="shared" ca="1" si="316"/>
        <v>104.58333333333108</v>
      </c>
      <c r="T479" s="55">
        <f t="shared" ca="1" si="308"/>
        <v>0</v>
      </c>
      <c r="U479" s="78">
        <f t="shared" ca="1" si="309"/>
        <v>4.1504550867967176E-5</v>
      </c>
      <c r="V479" s="79">
        <f t="shared" ca="1" si="317"/>
        <v>0</v>
      </c>
      <c r="W479" s="79">
        <f t="shared" ca="1" si="301"/>
        <v>0</v>
      </c>
      <c r="X479" s="80">
        <f t="shared" ca="1" si="318"/>
        <v>0</v>
      </c>
      <c r="Y479" s="80">
        <f t="shared" ca="1" si="319"/>
        <v>0</v>
      </c>
      <c r="Z479" s="80">
        <f t="shared" ca="1" si="310"/>
        <v>0</v>
      </c>
      <c r="AA479" s="80">
        <f t="shared" ca="1" si="320"/>
        <v>0</v>
      </c>
      <c r="AB479" s="81">
        <f t="shared" ca="1" si="302"/>
        <v>0</v>
      </c>
      <c r="AC479" s="79">
        <f t="shared" ca="1" si="303"/>
        <v>0</v>
      </c>
      <c r="AD479" s="35"/>
      <c r="AE479" s="55">
        <f t="shared" ca="1" si="321"/>
        <v>0</v>
      </c>
      <c r="AF479" s="78">
        <f t="shared" ca="1" si="322"/>
        <v>4.1504550867967176E-5</v>
      </c>
      <c r="AG479" s="35"/>
      <c r="AH479" s="35"/>
      <c r="AR479" s="69">
        <f t="shared" si="311"/>
        <v>40</v>
      </c>
      <c r="AS479" s="70">
        <f t="shared" si="323"/>
        <v>476</v>
      </c>
      <c r="AT479" s="71">
        <f t="shared" ca="1" si="330"/>
        <v>1.5968580922593314E-2</v>
      </c>
      <c r="AU479" s="72">
        <f t="shared" ca="1" si="312"/>
        <v>9.0370179501075842E-3</v>
      </c>
      <c r="AV479" s="73">
        <f t="shared" ca="1" si="313"/>
        <v>1.0090370179501076</v>
      </c>
      <c r="AW479" s="74">
        <f ca="1">PRODUCT(AV$4:AV479)</f>
        <v>60.416395988014777</v>
      </c>
      <c r="BO479" s="70">
        <f t="shared" si="324"/>
        <v>476</v>
      </c>
      <c r="BP479" s="171">
        <f t="shared" ca="1" si="327"/>
        <v>0.114</v>
      </c>
      <c r="BQ479" s="172">
        <f t="shared" ca="1" si="314"/>
        <v>9.0370179501075842E-3</v>
      </c>
      <c r="BR479" s="172">
        <f t="shared" ca="1" si="326"/>
        <v>1.6551798293270872E-2</v>
      </c>
    </row>
    <row r="480" spans="5:70">
      <c r="E480">
        <f t="shared" si="328"/>
        <v>477</v>
      </c>
      <c r="F480" s="64">
        <f t="shared" si="315"/>
        <v>94.666666666665179</v>
      </c>
      <c r="G480" s="55">
        <f t="shared" si="296"/>
        <v>0</v>
      </c>
      <c r="H480" s="78">
        <f t="shared" si="325"/>
        <v>1</v>
      </c>
      <c r="I480" s="79">
        <f t="shared" ca="1" si="304"/>
        <v>572837.18144475215</v>
      </c>
      <c r="J480" s="79">
        <f t="shared" ca="1" si="297"/>
        <v>5176.7398912052604</v>
      </c>
      <c r="K480" s="80">
        <f t="shared" ca="1" si="298"/>
        <v>-20</v>
      </c>
      <c r="L480" s="80">
        <f t="shared" ca="1" si="305"/>
        <v>-477.36431787062679</v>
      </c>
      <c r="M480" s="80">
        <f t="shared" ca="1" si="329"/>
        <v>0</v>
      </c>
      <c r="N480" s="80">
        <f t="shared" ca="1" si="306"/>
        <v>0</v>
      </c>
      <c r="O480" s="81">
        <f t="shared" ca="1" si="299"/>
        <v>-2943.1740356977334</v>
      </c>
      <c r="P480" s="79">
        <f t="shared" ca="1" si="300"/>
        <v>574573.38298238907</v>
      </c>
      <c r="Q480" s="35"/>
      <c r="R480">
        <f t="shared" ca="1" si="307"/>
        <v>597</v>
      </c>
      <c r="S480" s="78">
        <f t="shared" ca="1" si="316"/>
        <v>104.66666666666441</v>
      </c>
      <c r="T480" s="55">
        <f t="shared" ca="1" si="308"/>
        <v>0</v>
      </c>
      <c r="U480" s="78">
        <f t="shared" ca="1" si="309"/>
        <v>4.1504550867967176E-5</v>
      </c>
      <c r="V480" s="79">
        <f t="shared" ca="1" si="317"/>
        <v>0</v>
      </c>
      <c r="W480" s="79">
        <f t="shared" ca="1" si="301"/>
        <v>0</v>
      </c>
      <c r="X480" s="80">
        <f t="shared" ca="1" si="318"/>
        <v>0</v>
      </c>
      <c r="Y480" s="80">
        <f t="shared" ca="1" si="319"/>
        <v>0</v>
      </c>
      <c r="Z480" s="80">
        <f t="shared" ca="1" si="310"/>
        <v>0</v>
      </c>
      <c r="AA480" s="80">
        <f t="shared" ca="1" si="320"/>
        <v>0</v>
      </c>
      <c r="AB480" s="81">
        <f t="shared" ca="1" si="302"/>
        <v>0</v>
      </c>
      <c r="AC480" s="79">
        <f t="shared" ca="1" si="303"/>
        <v>0</v>
      </c>
      <c r="AD480" s="35"/>
      <c r="AE480" s="55">
        <f t="shared" ca="1" si="321"/>
        <v>0</v>
      </c>
      <c r="AF480" s="78">
        <f t="shared" ca="1" si="322"/>
        <v>4.1504550867967176E-5</v>
      </c>
      <c r="AG480" s="35"/>
      <c r="AH480" s="35"/>
      <c r="AR480" s="69">
        <f t="shared" si="311"/>
        <v>40</v>
      </c>
      <c r="AS480" s="70">
        <f t="shared" si="323"/>
        <v>477</v>
      </c>
      <c r="AT480" s="71">
        <f t="shared" ca="1" si="330"/>
        <v>1.5824272570158091E-2</v>
      </c>
      <c r="AU480" s="72">
        <f t="shared" ca="1" si="312"/>
        <v>9.0370179501075842E-3</v>
      </c>
      <c r="AV480" s="73">
        <f t="shared" ca="1" si="313"/>
        <v>1.0090370179501076</v>
      </c>
      <c r="AW480" s="74">
        <f ca="1">PRODUCT(AV$4:AV480)</f>
        <v>60.962380043039275</v>
      </c>
      <c r="BO480" s="70">
        <f t="shared" si="324"/>
        <v>477</v>
      </c>
      <c r="BP480" s="171">
        <f t="shared" ca="1" si="327"/>
        <v>0.114</v>
      </c>
      <c r="BQ480" s="172">
        <f t="shared" ca="1" si="314"/>
        <v>9.0370179501075842E-3</v>
      </c>
      <c r="BR480" s="172">
        <f t="shared" ca="1" si="326"/>
        <v>1.640355903581853E-2</v>
      </c>
    </row>
    <row r="481" spans="5:70">
      <c r="E481">
        <f t="shared" si="328"/>
        <v>478</v>
      </c>
      <c r="F481" s="64">
        <f t="shared" si="315"/>
        <v>94.749999999998508</v>
      </c>
      <c r="G481" s="55">
        <f t="shared" si="296"/>
        <v>0</v>
      </c>
      <c r="H481" s="78">
        <f t="shared" si="325"/>
        <v>1</v>
      </c>
      <c r="I481" s="79">
        <f t="shared" ca="1" si="304"/>
        <v>574573.38298238907</v>
      </c>
      <c r="J481" s="79">
        <f t="shared" ca="1" si="297"/>
        <v>5192.4299756658893</v>
      </c>
      <c r="K481" s="80">
        <f t="shared" ca="1" si="298"/>
        <v>-20</v>
      </c>
      <c r="L481" s="80">
        <f t="shared" ca="1" si="305"/>
        <v>-478.81115248532427</v>
      </c>
      <c r="M481" s="80">
        <f t="shared" ca="1" si="329"/>
        <v>0</v>
      </c>
      <c r="N481" s="80">
        <f t="shared" ca="1" si="306"/>
        <v>0</v>
      </c>
      <c r="O481" s="81">
        <f t="shared" ca="1" si="299"/>
        <v>-2943.1740356977334</v>
      </c>
      <c r="P481" s="79">
        <f t="shared" ca="1" si="300"/>
        <v>576323.82776987192</v>
      </c>
      <c r="Q481" s="35"/>
      <c r="R481">
        <f t="shared" ca="1" si="307"/>
        <v>598</v>
      </c>
      <c r="S481" s="78">
        <f t="shared" ca="1" si="316"/>
        <v>104.74999999999774</v>
      </c>
      <c r="T481" s="55">
        <f t="shared" ca="1" si="308"/>
        <v>0</v>
      </c>
      <c r="U481" s="78">
        <f t="shared" ca="1" si="309"/>
        <v>4.1504550867967176E-5</v>
      </c>
      <c r="V481" s="79">
        <f t="shared" ca="1" si="317"/>
        <v>0</v>
      </c>
      <c r="W481" s="79">
        <f t="shared" ca="1" si="301"/>
        <v>0</v>
      </c>
      <c r="X481" s="80">
        <f t="shared" ca="1" si="318"/>
        <v>0</v>
      </c>
      <c r="Y481" s="80">
        <f t="shared" ca="1" si="319"/>
        <v>0</v>
      </c>
      <c r="Z481" s="80">
        <f t="shared" ca="1" si="310"/>
        <v>0</v>
      </c>
      <c r="AA481" s="80">
        <f t="shared" ca="1" si="320"/>
        <v>0</v>
      </c>
      <c r="AB481" s="81">
        <f t="shared" ca="1" si="302"/>
        <v>0</v>
      </c>
      <c r="AC481" s="79">
        <f t="shared" ca="1" si="303"/>
        <v>0</v>
      </c>
      <c r="AD481" s="35"/>
      <c r="AE481" s="55">
        <f t="shared" ca="1" si="321"/>
        <v>0</v>
      </c>
      <c r="AF481" s="78">
        <f t="shared" ca="1" si="322"/>
        <v>4.1504550867967176E-5</v>
      </c>
      <c r="AG481" s="35"/>
      <c r="AH481" s="35"/>
      <c r="AR481" s="69">
        <f t="shared" si="311"/>
        <v>40</v>
      </c>
      <c r="AS481" s="70">
        <f t="shared" si="323"/>
        <v>478</v>
      </c>
      <c r="AT481" s="71">
        <f t="shared" ca="1" si="330"/>
        <v>1.5681268334894177E-2</v>
      </c>
      <c r="AU481" s="72">
        <f t="shared" ca="1" si="312"/>
        <v>9.0370179501075842E-3</v>
      </c>
      <c r="AV481" s="73">
        <f t="shared" ca="1" si="313"/>
        <v>1.0090370179501076</v>
      </c>
      <c r="AW481" s="74">
        <f ca="1">PRODUCT(AV$4:AV481)</f>
        <v>61.513298165769498</v>
      </c>
      <c r="BO481" s="70">
        <f t="shared" si="324"/>
        <v>478</v>
      </c>
      <c r="BP481" s="171">
        <f t="shared" ca="1" si="327"/>
        <v>0.114</v>
      </c>
      <c r="BQ481" s="172">
        <f t="shared" ca="1" si="314"/>
        <v>9.0370179501075842E-3</v>
      </c>
      <c r="BR481" s="172">
        <f t="shared" ca="1" si="326"/>
        <v>1.6256647421263998E-2</v>
      </c>
    </row>
    <row r="482" spans="5:70">
      <c r="E482">
        <f t="shared" si="328"/>
        <v>479</v>
      </c>
      <c r="F482" s="64">
        <f t="shared" si="315"/>
        <v>94.833333333331836</v>
      </c>
      <c r="G482" s="55">
        <f t="shared" si="296"/>
        <v>0</v>
      </c>
      <c r="H482" s="78">
        <f t="shared" si="325"/>
        <v>1</v>
      </c>
      <c r="I482" s="79">
        <f t="shared" ca="1" si="304"/>
        <v>576323.82776987192</v>
      </c>
      <c r="J482" s="79">
        <f t="shared" ca="1" si="297"/>
        <v>5208.2487766310442</v>
      </c>
      <c r="K482" s="80">
        <f t="shared" ca="1" si="298"/>
        <v>-20</v>
      </c>
      <c r="L482" s="80">
        <f t="shared" ca="1" si="305"/>
        <v>-480.26985647489329</v>
      </c>
      <c r="M482" s="80">
        <f t="shared" ca="1" si="329"/>
        <v>0</v>
      </c>
      <c r="N482" s="80">
        <f t="shared" ca="1" si="306"/>
        <v>0</v>
      </c>
      <c r="O482" s="81">
        <f t="shared" ca="1" si="299"/>
        <v>-2943.1740356977334</v>
      </c>
      <c r="P482" s="79">
        <f t="shared" ca="1" si="300"/>
        <v>578088.63265433034</v>
      </c>
      <c r="Q482" s="35"/>
      <c r="R482">
        <f t="shared" ca="1" si="307"/>
        <v>599</v>
      </c>
      <c r="S482" s="78">
        <f t="shared" ca="1" si="316"/>
        <v>104.83333333333107</v>
      </c>
      <c r="T482" s="55">
        <f t="shared" ca="1" si="308"/>
        <v>0</v>
      </c>
      <c r="U482" s="78">
        <f t="shared" ca="1" si="309"/>
        <v>4.1504550867967176E-5</v>
      </c>
      <c r="V482" s="79">
        <f t="shared" ca="1" si="317"/>
        <v>0</v>
      </c>
      <c r="W482" s="79">
        <f t="shared" ca="1" si="301"/>
        <v>0</v>
      </c>
      <c r="X482" s="80">
        <f t="shared" ca="1" si="318"/>
        <v>0</v>
      </c>
      <c r="Y482" s="80">
        <f t="shared" ca="1" si="319"/>
        <v>0</v>
      </c>
      <c r="Z482" s="80">
        <f t="shared" ca="1" si="310"/>
        <v>0</v>
      </c>
      <c r="AA482" s="80">
        <f t="shared" ca="1" si="320"/>
        <v>0</v>
      </c>
      <c r="AB482" s="81">
        <f t="shared" ca="1" si="302"/>
        <v>0</v>
      </c>
      <c r="AC482" s="79">
        <f t="shared" ca="1" si="303"/>
        <v>0</v>
      </c>
      <c r="AD482" s="35"/>
      <c r="AE482" s="55">
        <f t="shared" ca="1" si="321"/>
        <v>0</v>
      </c>
      <c r="AF482" s="78">
        <f t="shared" ca="1" si="322"/>
        <v>4.1504550867967176E-5</v>
      </c>
      <c r="AG482" s="35"/>
      <c r="AH482" s="35"/>
      <c r="AR482" s="69">
        <f t="shared" si="311"/>
        <v>40</v>
      </c>
      <c r="AS482" s="70">
        <f t="shared" si="323"/>
        <v>479</v>
      </c>
      <c r="AT482" s="71">
        <f t="shared" ca="1" si="330"/>
        <v>1.5539556431471284E-2</v>
      </c>
      <c r="AU482" s="72">
        <f t="shared" ca="1" si="312"/>
        <v>9.0370179501075842E-3</v>
      </c>
      <c r="AV482" s="73">
        <f t="shared" ca="1" si="313"/>
        <v>1.0090370179501076</v>
      </c>
      <c r="AW482" s="74">
        <f ca="1">PRODUCT(AV$4:AV482)</f>
        <v>62.069194945463877</v>
      </c>
      <c r="BO482" s="70">
        <f t="shared" si="324"/>
        <v>479</v>
      </c>
      <c r="BP482" s="171">
        <f t="shared" ca="1" si="327"/>
        <v>0.114</v>
      </c>
      <c r="BQ482" s="172">
        <f t="shared" ca="1" si="314"/>
        <v>9.0370179501075842E-3</v>
      </c>
      <c r="BR482" s="172">
        <f t="shared" ca="1" si="326"/>
        <v>1.6111051559129039E-2</v>
      </c>
    </row>
    <row r="483" spans="5:70">
      <c r="E483">
        <f t="shared" si="328"/>
        <v>480</v>
      </c>
      <c r="F483" s="64">
        <f t="shared" si="315"/>
        <v>94.916666666665165</v>
      </c>
      <c r="G483" s="55">
        <f t="shared" si="296"/>
        <v>0</v>
      </c>
      <c r="H483" s="78">
        <f t="shared" si="325"/>
        <v>1</v>
      </c>
      <c r="I483" s="79">
        <f t="shared" ca="1" si="304"/>
        <v>578088.63265433034</v>
      </c>
      <c r="J483" s="79">
        <f t="shared" ca="1" si="297"/>
        <v>5224.1973500503327</v>
      </c>
      <c r="K483" s="80">
        <f t="shared" ca="1" si="298"/>
        <v>-20</v>
      </c>
      <c r="L483" s="80">
        <f t="shared" ca="1" si="305"/>
        <v>-481.74052721194198</v>
      </c>
      <c r="M483" s="80">
        <f t="shared" ca="1" si="329"/>
        <v>0</v>
      </c>
      <c r="N483" s="80">
        <f t="shared" ca="1" si="306"/>
        <v>0</v>
      </c>
      <c r="O483" s="81">
        <f t="shared" ca="1" si="299"/>
        <v>-2943.1740356977334</v>
      </c>
      <c r="P483" s="79">
        <f t="shared" ca="1" si="300"/>
        <v>579867.91544147104</v>
      </c>
      <c r="Q483" s="35"/>
      <c r="R483">
        <f t="shared" ca="1" si="307"/>
        <v>600</v>
      </c>
      <c r="S483" s="78">
        <f t="shared" ca="1" si="316"/>
        <v>104.9166666666644</v>
      </c>
      <c r="T483" s="55">
        <f t="shared" ca="1" si="308"/>
        <v>0</v>
      </c>
      <c r="U483" s="78">
        <f t="shared" ca="1" si="309"/>
        <v>4.1504550867967176E-5</v>
      </c>
      <c r="V483" s="79">
        <f t="shared" ca="1" si="317"/>
        <v>0</v>
      </c>
      <c r="W483" s="79">
        <f t="shared" ca="1" si="301"/>
        <v>0</v>
      </c>
      <c r="X483" s="80">
        <f t="shared" ca="1" si="318"/>
        <v>0</v>
      </c>
      <c r="Y483" s="80">
        <f t="shared" ca="1" si="319"/>
        <v>0</v>
      </c>
      <c r="Z483" s="80">
        <f t="shared" ca="1" si="310"/>
        <v>0</v>
      </c>
      <c r="AA483" s="80">
        <f t="shared" ca="1" si="320"/>
        <v>0</v>
      </c>
      <c r="AB483" s="81">
        <f t="shared" ca="1" si="302"/>
        <v>0</v>
      </c>
      <c r="AC483" s="79">
        <f t="shared" ca="1" si="303"/>
        <v>0</v>
      </c>
      <c r="AD483" s="35"/>
      <c r="AE483" s="55">
        <f t="shared" ca="1" si="321"/>
        <v>0</v>
      </c>
      <c r="AF483" s="78">
        <f t="shared" ca="1" si="322"/>
        <v>4.1504550867967176E-5</v>
      </c>
      <c r="AG483" s="35"/>
      <c r="AH483" s="35"/>
      <c r="AR483" s="69">
        <f t="shared" si="311"/>
        <v>40</v>
      </c>
      <c r="AS483" s="70">
        <f t="shared" si="323"/>
        <v>480</v>
      </c>
      <c r="AT483" s="71">
        <f t="shared" ca="1" si="330"/>
        <v>1.5399125181063367E-2</v>
      </c>
      <c r="AU483" s="72">
        <f t="shared" ca="1" si="312"/>
        <v>9.0370179501075842E-3</v>
      </c>
      <c r="AV483" s="73">
        <f t="shared" ca="1" si="313"/>
        <v>1.0090370179501076</v>
      </c>
      <c r="AW483" s="74">
        <f ca="1">PRODUCT(AV$4:AV483)</f>
        <v>62.630115374334764</v>
      </c>
      <c r="BO483" s="70">
        <f t="shared" si="324"/>
        <v>480</v>
      </c>
      <c r="BP483" s="171">
        <f t="shared" ca="1" si="327"/>
        <v>0.114</v>
      </c>
      <c r="BQ483" s="172">
        <f t="shared" ca="1" si="314"/>
        <v>9.0370179501075842E-3</v>
      </c>
      <c r="BR483" s="172">
        <f t="shared" ca="1" si="326"/>
        <v>1.5966759665427516E-2</v>
      </c>
    </row>
    <row r="484" spans="5:70">
      <c r="E484">
        <f t="shared" si="328"/>
        <v>481</v>
      </c>
      <c r="F484" s="64">
        <f t="shared" si="315"/>
        <v>94.999999999998494</v>
      </c>
      <c r="G484" s="55">
        <f t="shared" si="296"/>
        <v>0</v>
      </c>
      <c r="H484" s="78">
        <f t="shared" si="325"/>
        <v>1</v>
      </c>
      <c r="I484" s="79">
        <f t="shared" ca="1" si="304"/>
        <v>579867.91544147104</v>
      </c>
      <c r="J484" s="79">
        <f t="shared" ca="1" si="297"/>
        <v>5240.2767605360405</v>
      </c>
      <c r="K484" s="80">
        <f t="shared" ca="1" si="298"/>
        <v>-20</v>
      </c>
      <c r="L484" s="80">
        <f t="shared" ca="1" si="305"/>
        <v>-483.22326286789257</v>
      </c>
      <c r="M484" s="80">
        <f t="shared" ca="1" si="329"/>
        <v>-4349.0093658110327</v>
      </c>
      <c r="N484" s="80">
        <f t="shared" ca="1" si="306"/>
        <v>0</v>
      </c>
      <c r="O484" s="81">
        <f t="shared" ca="1" si="299"/>
        <v>-2943.1740356977334</v>
      </c>
      <c r="P484" s="79">
        <f t="shared" ca="1" si="300"/>
        <v>577312.78553763044</v>
      </c>
      <c r="Q484" s="35"/>
      <c r="R484">
        <f t="shared" ca="1" si="307"/>
        <v>601</v>
      </c>
      <c r="S484" s="78">
        <f t="shared" ca="1" si="316"/>
        <v>104.99999999999773</v>
      </c>
      <c r="T484" s="55">
        <f t="shared" ca="1" si="308"/>
        <v>0</v>
      </c>
      <c r="U484" s="78">
        <f t="shared" ca="1" si="309"/>
        <v>4.1504550867967176E-5</v>
      </c>
      <c r="V484" s="79">
        <f t="shared" ca="1" si="317"/>
        <v>0</v>
      </c>
      <c r="W484" s="79">
        <f t="shared" ca="1" si="301"/>
        <v>0</v>
      </c>
      <c r="X484" s="80">
        <f t="shared" ca="1" si="318"/>
        <v>0</v>
      </c>
      <c r="Y484" s="80">
        <f t="shared" ca="1" si="319"/>
        <v>0</v>
      </c>
      <c r="Z484" s="80">
        <f t="shared" ca="1" si="310"/>
        <v>0</v>
      </c>
      <c r="AA484" s="80">
        <f t="shared" ca="1" si="320"/>
        <v>0</v>
      </c>
      <c r="AB484" s="81">
        <f t="shared" ca="1" si="302"/>
        <v>0</v>
      </c>
      <c r="AC484" s="79">
        <f t="shared" ca="1" si="303"/>
        <v>0</v>
      </c>
      <c r="AD484" s="35"/>
      <c r="AE484" s="55">
        <f t="shared" ca="1" si="321"/>
        <v>0</v>
      </c>
      <c r="AF484" s="78">
        <f t="shared" ca="1" si="322"/>
        <v>4.1504550867967176E-5</v>
      </c>
      <c r="AG484" s="35"/>
      <c r="AH484" s="35"/>
      <c r="AR484" s="69">
        <f t="shared" si="311"/>
        <v>41</v>
      </c>
      <c r="AS484" s="70">
        <f t="shared" si="323"/>
        <v>481</v>
      </c>
      <c r="AT484" s="71">
        <f t="shared" ca="1" si="330"/>
        <v>1.5259963010386143E-2</v>
      </c>
      <c r="AU484" s="72">
        <f t="shared" ca="1" si="312"/>
        <v>9.0370179501075842E-3</v>
      </c>
      <c r="AV484" s="73">
        <f t="shared" ca="1" si="313"/>
        <v>1.0090370179501076</v>
      </c>
      <c r="AW484" s="74">
        <f ca="1">PRODUCT(AV$4:AV484)</f>
        <v>63.196104851189936</v>
      </c>
      <c r="BO484" s="70">
        <f t="shared" si="324"/>
        <v>481</v>
      </c>
      <c r="BP484" s="171">
        <f t="shared" ca="1" si="327"/>
        <v>0.114</v>
      </c>
      <c r="BQ484" s="172">
        <f t="shared" ca="1" si="314"/>
        <v>9.0370179501075842E-3</v>
      </c>
      <c r="BR484" s="172">
        <f t="shared" ca="1" si="326"/>
        <v>1.5823760061711632E-2</v>
      </c>
    </row>
    <row r="485" spans="5:70">
      <c r="E485">
        <f t="shared" si="328"/>
        <v>482</v>
      </c>
      <c r="F485" s="64">
        <f t="shared" si="315"/>
        <v>95.083333333331822</v>
      </c>
      <c r="G485" s="55">
        <f t="shared" si="296"/>
        <v>0</v>
      </c>
      <c r="H485" s="78">
        <f t="shared" si="325"/>
        <v>1</v>
      </c>
      <c r="I485" s="79">
        <f t="shared" ca="1" si="304"/>
        <v>577312.78553763044</v>
      </c>
      <c r="J485" s="79">
        <f t="shared" ca="1" si="297"/>
        <v>5217.1860057301765</v>
      </c>
      <c r="K485" s="80">
        <f t="shared" ca="1" si="298"/>
        <v>-20</v>
      </c>
      <c r="L485" s="80">
        <f t="shared" ca="1" si="305"/>
        <v>-481.09398794802541</v>
      </c>
      <c r="M485" s="80">
        <f t="shared" ca="1" si="329"/>
        <v>0</v>
      </c>
      <c r="N485" s="80">
        <f t="shared" ca="1" si="306"/>
        <v>0</v>
      </c>
      <c r="O485" s="81">
        <f t="shared" ca="1" si="299"/>
        <v>-2943.1740356977334</v>
      </c>
      <c r="P485" s="79">
        <f t="shared" ca="1" si="300"/>
        <v>579085.70351971488</v>
      </c>
      <c r="Q485" s="35"/>
      <c r="R485">
        <f t="shared" ca="1" si="307"/>
        <v>602</v>
      </c>
      <c r="S485" s="78">
        <f t="shared" ca="1" si="316"/>
        <v>105.08333333333105</v>
      </c>
      <c r="T485" s="55">
        <f t="shared" ca="1" si="308"/>
        <v>0</v>
      </c>
      <c r="U485" s="78">
        <f t="shared" ca="1" si="309"/>
        <v>4.1504550867967176E-5</v>
      </c>
      <c r="V485" s="79">
        <f t="shared" ca="1" si="317"/>
        <v>0</v>
      </c>
      <c r="W485" s="79">
        <f t="shared" ca="1" si="301"/>
        <v>0</v>
      </c>
      <c r="X485" s="80">
        <f t="shared" ca="1" si="318"/>
        <v>0</v>
      </c>
      <c r="Y485" s="80">
        <f t="shared" ca="1" si="319"/>
        <v>0</v>
      </c>
      <c r="Z485" s="80">
        <f t="shared" ca="1" si="310"/>
        <v>0</v>
      </c>
      <c r="AA485" s="80">
        <f t="shared" ca="1" si="320"/>
        <v>0</v>
      </c>
      <c r="AB485" s="81">
        <f t="shared" ca="1" si="302"/>
        <v>0</v>
      </c>
      <c r="AC485" s="79">
        <f t="shared" ca="1" si="303"/>
        <v>0</v>
      </c>
      <c r="AD485" s="35"/>
      <c r="AE485" s="55">
        <f t="shared" ca="1" si="321"/>
        <v>0</v>
      </c>
      <c r="AF485" s="78">
        <f t="shared" ca="1" si="322"/>
        <v>4.1504550867967176E-5</v>
      </c>
      <c r="AG485" s="35"/>
      <c r="AH485" s="35"/>
      <c r="AR485" s="69">
        <f t="shared" si="311"/>
        <v>41</v>
      </c>
      <c r="AS485" s="70">
        <f t="shared" si="323"/>
        <v>482</v>
      </c>
      <c r="AT485" s="71">
        <f t="shared" ca="1" si="330"/>
        <v>1.5122058450743306E-2</v>
      </c>
      <c r="AU485" s="72">
        <f t="shared" ca="1" si="312"/>
        <v>9.0370179501075842E-3</v>
      </c>
      <c r="AV485" s="73">
        <f t="shared" ca="1" si="313"/>
        <v>1.0090370179501076</v>
      </c>
      <c r="AW485" s="74">
        <f ca="1">PRODUCT(AV$4:AV485)</f>
        <v>63.767209185107021</v>
      </c>
      <c r="BO485" s="70">
        <f t="shared" si="324"/>
        <v>482</v>
      </c>
      <c r="BP485" s="171">
        <f t="shared" ca="1" si="327"/>
        <v>0.114</v>
      </c>
      <c r="BQ485" s="172">
        <f t="shared" ca="1" si="314"/>
        <v>9.0370179501075842E-3</v>
      </c>
      <c r="BR485" s="172">
        <f t="shared" ca="1" si="326"/>
        <v>1.5682041174126721E-2</v>
      </c>
    </row>
    <row r="486" spans="5:70">
      <c r="E486">
        <f t="shared" si="328"/>
        <v>483</v>
      </c>
      <c r="F486" s="64">
        <f t="shared" si="315"/>
        <v>95.166666666665151</v>
      </c>
      <c r="G486" s="55">
        <f t="shared" si="296"/>
        <v>0</v>
      </c>
      <c r="H486" s="78">
        <f t="shared" si="325"/>
        <v>1</v>
      </c>
      <c r="I486" s="79">
        <f t="shared" ca="1" si="304"/>
        <v>579085.70351971488</v>
      </c>
      <c r="J486" s="79">
        <f t="shared" ca="1" si="297"/>
        <v>5233.2078973583421</v>
      </c>
      <c r="K486" s="80">
        <f t="shared" ca="1" si="298"/>
        <v>-20</v>
      </c>
      <c r="L486" s="80">
        <f t="shared" ca="1" si="305"/>
        <v>-482.57141959976241</v>
      </c>
      <c r="M486" s="80">
        <f t="shared" ca="1" si="329"/>
        <v>0</v>
      </c>
      <c r="N486" s="80">
        <f t="shared" ca="1" si="306"/>
        <v>0</v>
      </c>
      <c r="O486" s="81">
        <f t="shared" ca="1" si="299"/>
        <v>-2943.1740356977334</v>
      </c>
      <c r="P486" s="79">
        <f t="shared" ca="1" si="300"/>
        <v>580873.1659617757</v>
      </c>
      <c r="Q486" s="35"/>
      <c r="R486">
        <f t="shared" ca="1" si="307"/>
        <v>603</v>
      </c>
      <c r="S486" s="78">
        <f t="shared" ca="1" si="316"/>
        <v>105.16666666666438</v>
      </c>
      <c r="T486" s="55">
        <f t="shared" ca="1" si="308"/>
        <v>0</v>
      </c>
      <c r="U486" s="78">
        <f t="shared" ca="1" si="309"/>
        <v>4.1504550867967176E-5</v>
      </c>
      <c r="V486" s="79">
        <f t="shared" ca="1" si="317"/>
        <v>0</v>
      </c>
      <c r="W486" s="79">
        <f t="shared" ca="1" si="301"/>
        <v>0</v>
      </c>
      <c r="X486" s="80">
        <f t="shared" ca="1" si="318"/>
        <v>0</v>
      </c>
      <c r="Y486" s="80">
        <f t="shared" ca="1" si="319"/>
        <v>0</v>
      </c>
      <c r="Z486" s="80">
        <f t="shared" ca="1" si="310"/>
        <v>0</v>
      </c>
      <c r="AA486" s="80">
        <f t="shared" ca="1" si="320"/>
        <v>0</v>
      </c>
      <c r="AB486" s="81">
        <f t="shared" ca="1" si="302"/>
        <v>0</v>
      </c>
      <c r="AC486" s="79">
        <f t="shared" ca="1" si="303"/>
        <v>0</v>
      </c>
      <c r="AD486" s="35"/>
      <c r="AE486" s="55">
        <f t="shared" ca="1" si="321"/>
        <v>0</v>
      </c>
      <c r="AF486" s="78">
        <f t="shared" ca="1" si="322"/>
        <v>4.1504550867967176E-5</v>
      </c>
      <c r="AG486" s="35"/>
      <c r="AH486" s="35"/>
      <c r="AR486" s="69">
        <f t="shared" si="311"/>
        <v>41</v>
      </c>
      <c r="AS486" s="70">
        <f t="shared" si="323"/>
        <v>483</v>
      </c>
      <c r="AT486" s="71">
        <f t="shared" ca="1" si="330"/>
        <v>1.4985400137081363E-2</v>
      </c>
      <c r="AU486" s="72">
        <f t="shared" ca="1" si="312"/>
        <v>9.0370179501075842E-3</v>
      </c>
      <c r="AV486" s="73">
        <f t="shared" ca="1" si="313"/>
        <v>1.0090370179501076</v>
      </c>
      <c r="AW486" s="74">
        <f ca="1">PRODUCT(AV$4:AV486)</f>
        <v>64.343474599141103</v>
      </c>
      <c r="BO486" s="70">
        <f t="shared" si="324"/>
        <v>483</v>
      </c>
      <c r="BP486" s="171">
        <f t="shared" ca="1" si="327"/>
        <v>0.114</v>
      </c>
      <c r="BQ486" s="172">
        <f t="shared" ca="1" si="314"/>
        <v>9.0370179501075842E-3</v>
      </c>
      <c r="BR486" s="172">
        <f t="shared" ca="1" si="326"/>
        <v>1.5541591532474509E-2</v>
      </c>
    </row>
    <row r="487" spans="5:70">
      <c r="E487">
        <f t="shared" si="328"/>
        <v>484</v>
      </c>
      <c r="F487" s="64">
        <f t="shared" si="315"/>
        <v>95.249999999998479</v>
      </c>
      <c r="G487" s="55">
        <f t="shared" si="296"/>
        <v>0</v>
      </c>
      <c r="H487" s="78">
        <f t="shared" si="325"/>
        <v>1</v>
      </c>
      <c r="I487" s="79">
        <f t="shared" ca="1" si="304"/>
        <v>580873.1659617757</v>
      </c>
      <c r="J487" s="79">
        <f t="shared" ca="1" si="297"/>
        <v>5249.3612275323885</v>
      </c>
      <c r="K487" s="80">
        <f t="shared" ca="1" si="298"/>
        <v>-20</v>
      </c>
      <c r="L487" s="80">
        <f t="shared" ca="1" si="305"/>
        <v>-484.06097163481309</v>
      </c>
      <c r="M487" s="80">
        <f t="shared" ca="1" si="329"/>
        <v>0</v>
      </c>
      <c r="N487" s="80">
        <f t="shared" ca="1" si="306"/>
        <v>0</v>
      </c>
      <c r="O487" s="81">
        <f t="shared" ca="1" si="299"/>
        <v>-2943.1740356977334</v>
      </c>
      <c r="P487" s="79">
        <f t="shared" ca="1" si="300"/>
        <v>582675.29218197556</v>
      </c>
      <c r="Q487" s="35"/>
      <c r="R487">
        <f t="shared" ca="1" si="307"/>
        <v>604</v>
      </c>
      <c r="S487" s="78">
        <f t="shared" ca="1" si="316"/>
        <v>105.24999999999771</v>
      </c>
      <c r="T487" s="55">
        <f t="shared" ca="1" si="308"/>
        <v>0</v>
      </c>
      <c r="U487" s="78">
        <f t="shared" ca="1" si="309"/>
        <v>4.1504550867967176E-5</v>
      </c>
      <c r="V487" s="79">
        <f t="shared" ca="1" si="317"/>
        <v>0</v>
      </c>
      <c r="W487" s="79">
        <f t="shared" ca="1" si="301"/>
        <v>0</v>
      </c>
      <c r="X487" s="80">
        <f t="shared" ca="1" si="318"/>
        <v>0</v>
      </c>
      <c r="Y487" s="80">
        <f t="shared" ca="1" si="319"/>
        <v>0</v>
      </c>
      <c r="Z487" s="80">
        <f t="shared" ca="1" si="310"/>
        <v>0</v>
      </c>
      <c r="AA487" s="80">
        <f t="shared" ca="1" si="320"/>
        <v>0</v>
      </c>
      <c r="AB487" s="81">
        <f t="shared" ca="1" si="302"/>
        <v>0</v>
      </c>
      <c r="AC487" s="79">
        <f t="shared" ca="1" si="303"/>
        <v>0</v>
      </c>
      <c r="AD487" s="35"/>
      <c r="AE487" s="55">
        <f t="shared" ca="1" si="321"/>
        <v>0</v>
      </c>
      <c r="AF487" s="78">
        <f t="shared" ca="1" si="322"/>
        <v>4.1504550867967176E-5</v>
      </c>
      <c r="AG487" s="35"/>
      <c r="AH487" s="35"/>
      <c r="AR487" s="69">
        <f t="shared" si="311"/>
        <v>41</v>
      </c>
      <c r="AS487" s="70">
        <f t="shared" si="323"/>
        <v>484</v>
      </c>
      <c r="AT487" s="71">
        <f t="shared" ca="1" si="330"/>
        <v>1.4849976807053014E-2</v>
      </c>
      <c r="AU487" s="72">
        <f t="shared" ca="1" si="312"/>
        <v>9.0370179501075842E-3</v>
      </c>
      <c r="AV487" s="73">
        <f t="shared" ca="1" si="313"/>
        <v>1.0090370179501076</v>
      </c>
      <c r="AW487" s="74">
        <f ca="1">PRODUCT(AV$4:AV487)</f>
        <v>64.924947734065839</v>
      </c>
      <c r="BO487" s="70">
        <f t="shared" si="324"/>
        <v>484</v>
      </c>
      <c r="BP487" s="171">
        <f t="shared" ca="1" si="327"/>
        <v>0.114</v>
      </c>
      <c r="BQ487" s="172">
        <f t="shared" ca="1" si="314"/>
        <v>9.0370179501075842E-3</v>
      </c>
      <c r="BR487" s="172">
        <f t="shared" ca="1" si="326"/>
        <v>1.5402399769284749E-2</v>
      </c>
    </row>
    <row r="488" spans="5:70">
      <c r="E488">
        <f t="shared" si="328"/>
        <v>485</v>
      </c>
      <c r="F488" s="64">
        <f t="shared" si="315"/>
        <v>95.333333333331808</v>
      </c>
      <c r="G488" s="55">
        <f t="shared" si="296"/>
        <v>0</v>
      </c>
      <c r="H488" s="78">
        <f t="shared" si="325"/>
        <v>1</v>
      </c>
      <c r="I488" s="79">
        <f t="shared" ca="1" si="304"/>
        <v>582675.29218197556</v>
      </c>
      <c r="J488" s="79">
        <f t="shared" ca="1" si="297"/>
        <v>5265.6470745326942</v>
      </c>
      <c r="K488" s="80">
        <f t="shared" ca="1" si="298"/>
        <v>-20</v>
      </c>
      <c r="L488" s="80">
        <f t="shared" ca="1" si="305"/>
        <v>-485.56274348497965</v>
      </c>
      <c r="M488" s="80">
        <f t="shared" ca="1" si="329"/>
        <v>0</v>
      </c>
      <c r="N488" s="80">
        <f t="shared" ca="1" si="306"/>
        <v>0</v>
      </c>
      <c r="O488" s="81">
        <f t="shared" ca="1" si="299"/>
        <v>-2943.1740356977334</v>
      </c>
      <c r="P488" s="79">
        <f t="shared" ca="1" si="300"/>
        <v>584492.20247732557</v>
      </c>
      <c r="Q488" s="35"/>
      <c r="R488">
        <f t="shared" ca="1" si="307"/>
        <v>605</v>
      </c>
      <c r="S488" s="78">
        <f t="shared" ca="1" si="316"/>
        <v>105.33333333333104</v>
      </c>
      <c r="T488" s="55">
        <f t="shared" ca="1" si="308"/>
        <v>0</v>
      </c>
      <c r="U488" s="78">
        <f t="shared" ca="1" si="309"/>
        <v>4.1504550867967176E-5</v>
      </c>
      <c r="V488" s="79">
        <f t="shared" ca="1" si="317"/>
        <v>0</v>
      </c>
      <c r="W488" s="79">
        <f t="shared" ca="1" si="301"/>
        <v>0</v>
      </c>
      <c r="X488" s="80">
        <f t="shared" ca="1" si="318"/>
        <v>0</v>
      </c>
      <c r="Y488" s="80">
        <f t="shared" ca="1" si="319"/>
        <v>0</v>
      </c>
      <c r="Z488" s="80">
        <f t="shared" ca="1" si="310"/>
        <v>0</v>
      </c>
      <c r="AA488" s="80">
        <f t="shared" ca="1" si="320"/>
        <v>0</v>
      </c>
      <c r="AB488" s="81">
        <f t="shared" ca="1" si="302"/>
        <v>0</v>
      </c>
      <c r="AC488" s="79">
        <f t="shared" ca="1" si="303"/>
        <v>0</v>
      </c>
      <c r="AD488" s="35"/>
      <c r="AE488" s="55">
        <f t="shared" ca="1" si="321"/>
        <v>0</v>
      </c>
      <c r="AF488" s="78">
        <f t="shared" ca="1" si="322"/>
        <v>4.1504550867967176E-5</v>
      </c>
      <c r="AG488" s="35"/>
      <c r="AH488" s="35"/>
      <c r="AR488" s="69">
        <f t="shared" si="311"/>
        <v>41</v>
      </c>
      <c r="AS488" s="70">
        <f t="shared" si="323"/>
        <v>485</v>
      </c>
      <c r="AT488" s="71">
        <f t="shared" ca="1" si="330"/>
        <v>1.4715777300088995E-2</v>
      </c>
      <c r="AU488" s="72">
        <f t="shared" ca="1" si="312"/>
        <v>9.0370179501075842E-3</v>
      </c>
      <c r="AV488" s="73">
        <f t="shared" ca="1" si="313"/>
        <v>1.0090370179501076</v>
      </c>
      <c r="AW488" s="74">
        <f ca="1">PRODUCT(AV$4:AV488)</f>
        <v>65.511675652148384</v>
      </c>
      <c r="BO488" s="70">
        <f t="shared" si="324"/>
        <v>485</v>
      </c>
      <c r="BP488" s="171">
        <f t="shared" ca="1" si="327"/>
        <v>0.114</v>
      </c>
      <c r="BQ488" s="172">
        <f t="shared" ca="1" si="314"/>
        <v>9.0370179501075842E-3</v>
      </c>
      <c r="BR488" s="172">
        <f t="shared" ca="1" si="326"/>
        <v>1.5264454618895191E-2</v>
      </c>
    </row>
    <row r="489" spans="5:70">
      <c r="E489">
        <f t="shared" si="328"/>
        <v>486</v>
      </c>
      <c r="F489" s="64">
        <f t="shared" si="315"/>
        <v>95.416666666665137</v>
      </c>
      <c r="G489" s="55">
        <f t="shared" si="296"/>
        <v>0</v>
      </c>
      <c r="H489" s="78">
        <f t="shared" si="325"/>
        <v>1</v>
      </c>
      <c r="I489" s="79">
        <f t="shared" ca="1" si="304"/>
        <v>584492.20247732557</v>
      </c>
      <c r="J489" s="79">
        <f t="shared" ca="1" si="297"/>
        <v>5282.0665254855076</v>
      </c>
      <c r="K489" s="80">
        <f t="shared" ca="1" si="298"/>
        <v>-20</v>
      </c>
      <c r="L489" s="80">
        <f t="shared" ca="1" si="305"/>
        <v>-487.07683539777133</v>
      </c>
      <c r="M489" s="80">
        <f t="shared" ca="1" si="329"/>
        <v>0</v>
      </c>
      <c r="N489" s="80">
        <f t="shared" ca="1" si="306"/>
        <v>0</v>
      </c>
      <c r="O489" s="81">
        <f t="shared" ca="1" si="299"/>
        <v>-2943.1740356977334</v>
      </c>
      <c r="P489" s="79">
        <f t="shared" ca="1" si="300"/>
        <v>586324.01813171559</v>
      </c>
      <c r="Q489" s="35"/>
      <c r="R489">
        <f t="shared" ca="1" si="307"/>
        <v>606</v>
      </c>
      <c r="S489" s="78">
        <f t="shared" ca="1" si="316"/>
        <v>105.41666666666437</v>
      </c>
      <c r="T489" s="55">
        <f t="shared" ca="1" si="308"/>
        <v>0</v>
      </c>
      <c r="U489" s="78">
        <f t="shared" ca="1" si="309"/>
        <v>4.1504550867967176E-5</v>
      </c>
      <c r="V489" s="79">
        <f t="shared" ca="1" si="317"/>
        <v>0</v>
      </c>
      <c r="W489" s="79">
        <f t="shared" ca="1" si="301"/>
        <v>0</v>
      </c>
      <c r="X489" s="80">
        <f t="shared" ca="1" si="318"/>
        <v>0</v>
      </c>
      <c r="Y489" s="80">
        <f t="shared" ca="1" si="319"/>
        <v>0</v>
      </c>
      <c r="Z489" s="80">
        <f t="shared" ca="1" si="310"/>
        <v>0</v>
      </c>
      <c r="AA489" s="80">
        <f t="shared" ca="1" si="320"/>
        <v>0</v>
      </c>
      <c r="AB489" s="81">
        <f t="shared" ca="1" si="302"/>
        <v>0</v>
      </c>
      <c r="AC489" s="79">
        <f t="shared" ca="1" si="303"/>
        <v>0</v>
      </c>
      <c r="AD489" s="35"/>
      <c r="AE489" s="55">
        <f t="shared" ca="1" si="321"/>
        <v>0</v>
      </c>
      <c r="AF489" s="78">
        <f t="shared" ca="1" si="322"/>
        <v>4.1504550867967176E-5</v>
      </c>
      <c r="AG489" s="35"/>
      <c r="AH489" s="35"/>
      <c r="AR489" s="69">
        <f t="shared" si="311"/>
        <v>41</v>
      </c>
      <c r="AS489" s="70">
        <f t="shared" si="323"/>
        <v>486</v>
      </c>
      <c r="AT489" s="71">
        <f t="shared" ca="1" si="330"/>
        <v>1.4582790556478304E-2</v>
      </c>
      <c r="AU489" s="72">
        <f t="shared" ca="1" si="312"/>
        <v>9.0370179501075842E-3</v>
      </c>
      <c r="AV489" s="73">
        <f t="shared" ca="1" si="313"/>
        <v>1.0090370179501076</v>
      </c>
      <c r="AW489" s="74">
        <f ca="1">PRODUCT(AV$4:AV489)</f>
        <v>66.103705840958469</v>
      </c>
      <c r="BO489" s="70">
        <f t="shared" si="324"/>
        <v>486</v>
      </c>
      <c r="BP489" s="171">
        <f t="shared" ca="1" si="327"/>
        <v>0.114</v>
      </c>
      <c r="BQ489" s="172">
        <f t="shared" ca="1" si="314"/>
        <v>9.0370179501075842E-3</v>
      </c>
      <c r="BR489" s="172">
        <f t="shared" ca="1" si="326"/>
        <v>1.5127744916539771E-2</v>
      </c>
    </row>
    <row r="490" spans="5:70">
      <c r="E490">
        <f t="shared" si="328"/>
        <v>487</v>
      </c>
      <c r="F490" s="64">
        <f t="shared" si="315"/>
        <v>95.499999999998465</v>
      </c>
      <c r="G490" s="55">
        <f t="shared" si="296"/>
        <v>0</v>
      </c>
      <c r="H490" s="78">
        <f t="shared" si="325"/>
        <v>1</v>
      </c>
      <c r="I490" s="79">
        <f t="shared" ca="1" si="304"/>
        <v>586324.01813171559</v>
      </c>
      <c r="J490" s="79">
        <f t="shared" ca="1" si="297"/>
        <v>5298.6206764355184</v>
      </c>
      <c r="K490" s="80">
        <f t="shared" ca="1" si="298"/>
        <v>-20</v>
      </c>
      <c r="L490" s="80">
        <f t="shared" ca="1" si="305"/>
        <v>-488.60334844309637</v>
      </c>
      <c r="M490" s="80">
        <f t="shared" ca="1" si="329"/>
        <v>0</v>
      </c>
      <c r="N490" s="80">
        <f t="shared" ca="1" si="306"/>
        <v>0</v>
      </c>
      <c r="O490" s="81">
        <f t="shared" ca="1" si="299"/>
        <v>-2943.1740356977334</v>
      </c>
      <c r="P490" s="79">
        <f t="shared" ca="1" si="300"/>
        <v>588170.86142401036</v>
      </c>
      <c r="Q490" s="35"/>
      <c r="R490">
        <f t="shared" ca="1" si="307"/>
        <v>607</v>
      </c>
      <c r="S490" s="78">
        <f t="shared" ca="1" si="316"/>
        <v>105.4999999999977</v>
      </c>
      <c r="T490" s="55">
        <f t="shared" ca="1" si="308"/>
        <v>0</v>
      </c>
      <c r="U490" s="78">
        <f t="shared" ca="1" si="309"/>
        <v>4.1504550867967176E-5</v>
      </c>
      <c r="V490" s="79">
        <f t="shared" ca="1" si="317"/>
        <v>0</v>
      </c>
      <c r="W490" s="79">
        <f t="shared" ca="1" si="301"/>
        <v>0</v>
      </c>
      <c r="X490" s="80">
        <f t="shared" ca="1" si="318"/>
        <v>0</v>
      </c>
      <c r="Y490" s="80">
        <f t="shared" ca="1" si="319"/>
        <v>0</v>
      </c>
      <c r="Z490" s="80">
        <f t="shared" ca="1" si="310"/>
        <v>0</v>
      </c>
      <c r="AA490" s="80">
        <f t="shared" ca="1" si="320"/>
        <v>0</v>
      </c>
      <c r="AB490" s="81">
        <f t="shared" ca="1" si="302"/>
        <v>0</v>
      </c>
      <c r="AC490" s="79">
        <f t="shared" ca="1" si="303"/>
        <v>0</v>
      </c>
      <c r="AD490" s="35"/>
      <c r="AE490" s="55">
        <f t="shared" ca="1" si="321"/>
        <v>0</v>
      </c>
      <c r="AF490" s="78">
        <f t="shared" ca="1" si="322"/>
        <v>4.1504550867967176E-5</v>
      </c>
      <c r="AG490" s="35"/>
      <c r="AH490" s="35"/>
      <c r="AR490" s="69">
        <f t="shared" si="311"/>
        <v>41</v>
      </c>
      <c r="AS490" s="70">
        <f t="shared" si="323"/>
        <v>487</v>
      </c>
      <c r="AT490" s="71">
        <f t="shared" ca="1" si="330"/>
        <v>1.4451005616456751E-2</v>
      </c>
      <c r="AU490" s="72">
        <f t="shared" ca="1" si="312"/>
        <v>9.0370179501075842E-3</v>
      </c>
      <c r="AV490" s="73">
        <f t="shared" ca="1" si="313"/>
        <v>1.0090370179501076</v>
      </c>
      <c r="AW490" s="74">
        <f ca="1">PRODUCT(AV$4:AV490)</f>
        <v>66.701086217211838</v>
      </c>
      <c r="BO490" s="70">
        <f t="shared" si="324"/>
        <v>487</v>
      </c>
      <c r="BP490" s="171">
        <f t="shared" ca="1" si="327"/>
        <v>0.114</v>
      </c>
      <c r="BQ490" s="172">
        <f t="shared" ca="1" si="314"/>
        <v>9.0370179501075842E-3</v>
      </c>
      <c r="BR490" s="172">
        <f t="shared" ca="1" si="326"/>
        <v>1.4992259597444988E-2</v>
      </c>
    </row>
    <row r="491" spans="5:70">
      <c r="E491">
        <f t="shared" si="328"/>
        <v>488</v>
      </c>
      <c r="F491" s="64">
        <f t="shared" si="315"/>
        <v>95.583333333331794</v>
      </c>
      <c r="G491" s="55">
        <f t="shared" si="296"/>
        <v>0</v>
      </c>
      <c r="H491" s="78">
        <f t="shared" si="325"/>
        <v>1</v>
      </c>
      <c r="I491" s="79">
        <f t="shared" ca="1" si="304"/>
        <v>588170.86142401036</v>
      </c>
      <c r="J491" s="79">
        <f t="shared" ca="1" si="297"/>
        <v>5315.3106324190221</v>
      </c>
      <c r="K491" s="80">
        <f t="shared" ca="1" si="298"/>
        <v>-20</v>
      </c>
      <c r="L491" s="80">
        <f t="shared" ca="1" si="305"/>
        <v>-490.14238452000865</v>
      </c>
      <c r="M491" s="80">
        <f t="shared" ca="1" si="329"/>
        <v>0</v>
      </c>
      <c r="N491" s="80">
        <f t="shared" ca="1" si="306"/>
        <v>0</v>
      </c>
      <c r="O491" s="81">
        <f t="shared" ca="1" si="299"/>
        <v>-2943.1740356977334</v>
      </c>
      <c r="P491" s="79">
        <f t="shared" ca="1" si="300"/>
        <v>590032.85563621169</v>
      </c>
      <c r="Q491" s="35"/>
      <c r="R491">
        <f t="shared" ca="1" si="307"/>
        <v>608</v>
      </c>
      <c r="S491" s="78">
        <f t="shared" ca="1" si="316"/>
        <v>105.58333333333103</v>
      </c>
      <c r="T491" s="55">
        <f t="shared" ca="1" si="308"/>
        <v>0</v>
      </c>
      <c r="U491" s="78">
        <f t="shared" ca="1" si="309"/>
        <v>4.1504550867967176E-5</v>
      </c>
      <c r="V491" s="79">
        <f t="shared" ca="1" si="317"/>
        <v>0</v>
      </c>
      <c r="W491" s="79">
        <f t="shared" ca="1" si="301"/>
        <v>0</v>
      </c>
      <c r="X491" s="80">
        <f t="shared" ca="1" si="318"/>
        <v>0</v>
      </c>
      <c r="Y491" s="80">
        <f t="shared" ca="1" si="319"/>
        <v>0</v>
      </c>
      <c r="Z491" s="80">
        <f t="shared" ca="1" si="310"/>
        <v>0</v>
      </c>
      <c r="AA491" s="80">
        <f t="shared" ca="1" si="320"/>
        <v>0</v>
      </c>
      <c r="AB491" s="81">
        <f t="shared" ca="1" si="302"/>
        <v>0</v>
      </c>
      <c r="AC491" s="79">
        <f t="shared" ca="1" si="303"/>
        <v>0</v>
      </c>
      <c r="AD491" s="35"/>
      <c r="AE491" s="55">
        <f t="shared" ca="1" si="321"/>
        <v>0</v>
      </c>
      <c r="AF491" s="78">
        <f t="shared" ca="1" si="322"/>
        <v>4.1504550867967176E-5</v>
      </c>
      <c r="AG491" s="35"/>
      <c r="AH491" s="35"/>
      <c r="AR491" s="69">
        <f t="shared" si="311"/>
        <v>41</v>
      </c>
      <c r="AS491" s="70">
        <f t="shared" si="323"/>
        <v>488</v>
      </c>
      <c r="AT491" s="71">
        <f t="shared" ca="1" si="330"/>
        <v>1.4320411619303726E-2</v>
      </c>
      <c r="AU491" s="72">
        <f t="shared" ca="1" si="312"/>
        <v>9.0370179501075842E-3</v>
      </c>
      <c r="AV491" s="73">
        <f t="shared" ca="1" si="313"/>
        <v>1.0090370179501076</v>
      </c>
      <c r="AW491" s="74">
        <f ca="1">PRODUCT(AV$4:AV491)</f>
        <v>67.303865130648461</v>
      </c>
      <c r="BO491" s="70">
        <f t="shared" si="324"/>
        <v>488</v>
      </c>
      <c r="BP491" s="171">
        <f t="shared" ca="1" si="327"/>
        <v>0.114</v>
      </c>
      <c r="BQ491" s="172">
        <f t="shared" ca="1" si="314"/>
        <v>9.0370179501075842E-3</v>
      </c>
      <c r="BR491" s="172">
        <f t="shared" ca="1" si="326"/>
        <v>1.4857987695934351E-2</v>
      </c>
    </row>
    <row r="492" spans="5:70">
      <c r="E492">
        <f t="shared" si="328"/>
        <v>489</v>
      </c>
      <c r="F492" s="64">
        <f t="shared" si="315"/>
        <v>95.666666666665122</v>
      </c>
      <c r="G492" s="55">
        <f t="shared" si="296"/>
        <v>0</v>
      </c>
      <c r="H492" s="78">
        <f t="shared" si="325"/>
        <v>1</v>
      </c>
      <c r="I492" s="79">
        <f t="shared" ca="1" si="304"/>
        <v>590032.85563621169</v>
      </c>
      <c r="J492" s="79">
        <f t="shared" ca="1" si="297"/>
        <v>5332.1375075376818</v>
      </c>
      <c r="K492" s="80">
        <f t="shared" ca="1" si="298"/>
        <v>-20</v>
      </c>
      <c r="L492" s="80">
        <f t="shared" ca="1" si="305"/>
        <v>-491.69404636350976</v>
      </c>
      <c r="M492" s="80">
        <f t="shared" ca="1" si="329"/>
        <v>0</v>
      </c>
      <c r="N492" s="80">
        <f t="shared" ca="1" si="306"/>
        <v>0</v>
      </c>
      <c r="O492" s="81">
        <f t="shared" ca="1" si="299"/>
        <v>-2943.1740356977334</v>
      </c>
      <c r="P492" s="79">
        <f t="shared" ca="1" si="300"/>
        <v>591910.12506168825</v>
      </c>
      <c r="Q492" s="35"/>
      <c r="R492">
        <f t="shared" ca="1" si="307"/>
        <v>609</v>
      </c>
      <c r="S492" s="78">
        <f t="shared" ca="1" si="316"/>
        <v>105.66666666666436</v>
      </c>
      <c r="T492" s="55">
        <f t="shared" ca="1" si="308"/>
        <v>0</v>
      </c>
      <c r="U492" s="78">
        <f t="shared" ca="1" si="309"/>
        <v>4.1504550867967176E-5</v>
      </c>
      <c r="V492" s="79">
        <f t="shared" ca="1" si="317"/>
        <v>0</v>
      </c>
      <c r="W492" s="79">
        <f t="shared" ca="1" si="301"/>
        <v>0</v>
      </c>
      <c r="X492" s="80">
        <f t="shared" ca="1" si="318"/>
        <v>0</v>
      </c>
      <c r="Y492" s="80">
        <f t="shared" ca="1" si="319"/>
        <v>0</v>
      </c>
      <c r="Z492" s="80">
        <f t="shared" ca="1" si="310"/>
        <v>0</v>
      </c>
      <c r="AA492" s="80">
        <f t="shared" ca="1" si="320"/>
        <v>0</v>
      </c>
      <c r="AB492" s="81">
        <f t="shared" ca="1" si="302"/>
        <v>0</v>
      </c>
      <c r="AC492" s="79">
        <f t="shared" ca="1" si="303"/>
        <v>0</v>
      </c>
      <c r="AD492" s="35"/>
      <c r="AE492" s="55">
        <f t="shared" ca="1" si="321"/>
        <v>0</v>
      </c>
      <c r="AF492" s="78">
        <f t="shared" ca="1" si="322"/>
        <v>4.1504550867967176E-5</v>
      </c>
      <c r="AG492" s="35"/>
      <c r="AH492" s="35"/>
      <c r="AR492" s="69">
        <f t="shared" si="311"/>
        <v>41</v>
      </c>
      <c r="AS492" s="70">
        <f t="shared" si="323"/>
        <v>489</v>
      </c>
      <c r="AT492" s="71">
        <f t="shared" ca="1" si="330"/>
        <v>1.4190997802447149E-2</v>
      </c>
      <c r="AU492" s="72">
        <f t="shared" ca="1" si="312"/>
        <v>9.0370179501075842E-3</v>
      </c>
      <c r="AV492" s="73">
        <f t="shared" ca="1" si="313"/>
        <v>1.0090370179501076</v>
      </c>
      <c r="AW492" s="74">
        <f ca="1">PRODUCT(AV$4:AV492)</f>
        <v>67.912091367945749</v>
      </c>
      <c r="BO492" s="70">
        <f t="shared" si="324"/>
        <v>489</v>
      </c>
      <c r="BP492" s="171">
        <f t="shared" ca="1" si="327"/>
        <v>0.114</v>
      </c>
      <c r="BQ492" s="172">
        <f t="shared" ca="1" si="314"/>
        <v>9.0370179501075842E-3</v>
      </c>
      <c r="BR492" s="172">
        <f t="shared" ca="1" si="326"/>
        <v>1.4724918344540866E-2</v>
      </c>
    </row>
    <row r="493" spans="5:70">
      <c r="E493">
        <f t="shared" si="328"/>
        <v>490</v>
      </c>
      <c r="F493" s="64">
        <f t="shared" si="315"/>
        <v>95.749999999998451</v>
      </c>
      <c r="G493" s="55">
        <f t="shared" si="296"/>
        <v>0</v>
      </c>
      <c r="H493" s="78">
        <f t="shared" si="325"/>
        <v>1</v>
      </c>
      <c r="I493" s="79">
        <f t="shared" ca="1" si="304"/>
        <v>591910.12506168825</v>
      </c>
      <c r="J493" s="79">
        <f t="shared" ca="1" si="297"/>
        <v>5349.1024250329019</v>
      </c>
      <c r="K493" s="80">
        <f t="shared" ca="1" si="298"/>
        <v>-20</v>
      </c>
      <c r="L493" s="80">
        <f t="shared" ca="1" si="305"/>
        <v>-493.25843755140693</v>
      </c>
      <c r="M493" s="80">
        <f t="shared" ca="1" si="329"/>
        <v>0</v>
      </c>
      <c r="N493" s="80">
        <f t="shared" ca="1" si="306"/>
        <v>0</v>
      </c>
      <c r="O493" s="81">
        <f t="shared" ca="1" si="299"/>
        <v>-2943.1740356977334</v>
      </c>
      <c r="P493" s="79">
        <f t="shared" ca="1" si="300"/>
        <v>593802.79501347197</v>
      </c>
      <c r="Q493" s="35"/>
      <c r="R493">
        <f t="shared" ca="1" si="307"/>
        <v>610</v>
      </c>
      <c r="S493" s="78">
        <f t="shared" ca="1" si="316"/>
        <v>105.74999999999768</v>
      </c>
      <c r="T493" s="55">
        <f t="shared" ca="1" si="308"/>
        <v>0</v>
      </c>
      <c r="U493" s="78">
        <f t="shared" ca="1" si="309"/>
        <v>4.1504550867967176E-5</v>
      </c>
      <c r="V493" s="79">
        <f t="shared" ca="1" si="317"/>
        <v>0</v>
      </c>
      <c r="W493" s="79">
        <f t="shared" ca="1" si="301"/>
        <v>0</v>
      </c>
      <c r="X493" s="80">
        <f t="shared" ca="1" si="318"/>
        <v>0</v>
      </c>
      <c r="Y493" s="80">
        <f t="shared" ca="1" si="319"/>
        <v>0</v>
      </c>
      <c r="Z493" s="80">
        <f t="shared" ca="1" si="310"/>
        <v>0</v>
      </c>
      <c r="AA493" s="80">
        <f t="shared" ca="1" si="320"/>
        <v>0</v>
      </c>
      <c r="AB493" s="81">
        <f t="shared" ca="1" si="302"/>
        <v>0</v>
      </c>
      <c r="AC493" s="79">
        <f t="shared" ca="1" si="303"/>
        <v>0</v>
      </c>
      <c r="AD493" s="35"/>
      <c r="AE493" s="55">
        <f t="shared" ca="1" si="321"/>
        <v>0</v>
      </c>
      <c r="AF493" s="78">
        <f t="shared" ca="1" si="322"/>
        <v>4.1504550867967176E-5</v>
      </c>
      <c r="AG493" s="35"/>
      <c r="AH493" s="35"/>
      <c r="AR493" s="69">
        <f t="shared" si="311"/>
        <v>41</v>
      </c>
      <c r="AS493" s="70">
        <f t="shared" si="323"/>
        <v>490</v>
      </c>
      <c r="AT493" s="71">
        <f t="shared" ca="1" si="330"/>
        <v>1.4062753500576498E-2</v>
      </c>
      <c r="AU493" s="72">
        <f t="shared" ca="1" si="312"/>
        <v>9.0370179501075842E-3</v>
      </c>
      <c r="AV493" s="73">
        <f t="shared" ca="1" si="313"/>
        <v>1.0090370179501076</v>
      </c>
      <c r="AW493" s="74">
        <f ca="1">PRODUCT(AV$4:AV493)</f>
        <v>68.525814156667224</v>
      </c>
      <c r="BO493" s="70">
        <f t="shared" si="324"/>
        <v>490</v>
      </c>
      <c r="BP493" s="171">
        <f t="shared" ca="1" si="327"/>
        <v>0.114</v>
      </c>
      <c r="BQ493" s="172">
        <f t="shared" ca="1" si="314"/>
        <v>9.0370179501075842E-3</v>
      </c>
      <c r="BR493" s="172">
        <f t="shared" ca="1" si="326"/>
        <v>1.4593040773127461E-2</v>
      </c>
    </row>
    <row r="494" spans="5:70">
      <c r="E494">
        <f t="shared" si="328"/>
        <v>491</v>
      </c>
      <c r="F494" s="64">
        <f t="shared" si="315"/>
        <v>95.83333333333178</v>
      </c>
      <c r="G494" s="55">
        <f t="shared" si="296"/>
        <v>0</v>
      </c>
      <c r="H494" s="78">
        <f t="shared" si="325"/>
        <v>1</v>
      </c>
      <c r="I494" s="79">
        <f t="shared" ca="1" si="304"/>
        <v>593802.79501347197</v>
      </c>
      <c r="J494" s="79">
        <f t="shared" ca="1" si="297"/>
        <v>5366.2065173608007</v>
      </c>
      <c r="K494" s="80">
        <f t="shared" ca="1" si="298"/>
        <v>-20</v>
      </c>
      <c r="L494" s="80">
        <f t="shared" ca="1" si="305"/>
        <v>-494.8356625112267</v>
      </c>
      <c r="M494" s="80">
        <f t="shared" ca="1" si="329"/>
        <v>0</v>
      </c>
      <c r="N494" s="80">
        <f t="shared" ca="1" si="306"/>
        <v>0</v>
      </c>
      <c r="O494" s="81">
        <f t="shared" ca="1" si="299"/>
        <v>-2943.1740356977334</v>
      </c>
      <c r="P494" s="79">
        <f t="shared" ca="1" si="300"/>
        <v>595710.99183262384</v>
      </c>
      <c r="Q494" s="35"/>
      <c r="R494">
        <f t="shared" ca="1" si="307"/>
        <v>611</v>
      </c>
      <c r="S494" s="78">
        <f t="shared" ca="1" si="316"/>
        <v>105.83333333333101</v>
      </c>
      <c r="T494" s="55">
        <f t="shared" ca="1" si="308"/>
        <v>0</v>
      </c>
      <c r="U494" s="78">
        <f t="shared" ca="1" si="309"/>
        <v>4.1504550867967176E-5</v>
      </c>
      <c r="V494" s="79">
        <f t="shared" ca="1" si="317"/>
        <v>0</v>
      </c>
      <c r="W494" s="79">
        <f t="shared" ca="1" si="301"/>
        <v>0</v>
      </c>
      <c r="X494" s="80">
        <f t="shared" ca="1" si="318"/>
        <v>0</v>
      </c>
      <c r="Y494" s="80">
        <f t="shared" ca="1" si="319"/>
        <v>0</v>
      </c>
      <c r="Z494" s="80">
        <f t="shared" ca="1" si="310"/>
        <v>0</v>
      </c>
      <c r="AA494" s="80">
        <f t="shared" ca="1" si="320"/>
        <v>0</v>
      </c>
      <c r="AB494" s="81">
        <f t="shared" ca="1" si="302"/>
        <v>0</v>
      </c>
      <c r="AC494" s="79">
        <f t="shared" ca="1" si="303"/>
        <v>0</v>
      </c>
      <c r="AD494" s="35"/>
      <c r="AE494" s="55">
        <f t="shared" ca="1" si="321"/>
        <v>0</v>
      </c>
      <c r="AF494" s="78">
        <f t="shared" ca="1" si="322"/>
        <v>4.1504550867967176E-5</v>
      </c>
      <c r="AG494" s="35"/>
      <c r="AH494" s="35"/>
      <c r="AR494" s="69">
        <f t="shared" si="311"/>
        <v>41</v>
      </c>
      <c r="AS494" s="70">
        <f t="shared" si="323"/>
        <v>491</v>
      </c>
      <c r="AT494" s="71">
        <f t="shared" ca="1" si="330"/>
        <v>1.393566814476385E-2</v>
      </c>
      <c r="AU494" s="72">
        <f t="shared" ca="1" si="312"/>
        <v>9.0370179501075842E-3</v>
      </c>
      <c r="AV494" s="73">
        <f t="shared" ca="1" si="313"/>
        <v>1.0090370179501076</v>
      </c>
      <c r="AW494" s="74">
        <f ca="1">PRODUCT(AV$4:AV494)</f>
        <v>69.14508316924676</v>
      </c>
      <c r="BO494" s="70">
        <f t="shared" si="324"/>
        <v>491</v>
      </c>
      <c r="BP494" s="171">
        <f t="shared" ca="1" si="327"/>
        <v>0.114</v>
      </c>
      <c r="BQ494" s="172">
        <f t="shared" ca="1" si="314"/>
        <v>9.0370179501075842E-3</v>
      </c>
      <c r="BR494" s="172">
        <f t="shared" ca="1" si="326"/>
        <v>1.4462344308015291E-2</v>
      </c>
    </row>
    <row r="495" spans="5:70">
      <c r="E495">
        <f t="shared" si="328"/>
        <v>492</v>
      </c>
      <c r="F495" s="64">
        <f t="shared" si="315"/>
        <v>95.916666666665108</v>
      </c>
      <c r="G495" s="55">
        <f t="shared" si="296"/>
        <v>0</v>
      </c>
      <c r="H495" s="78">
        <f t="shared" si="325"/>
        <v>1</v>
      </c>
      <c r="I495" s="79">
        <f t="shared" ca="1" si="304"/>
        <v>595710.99183262384</v>
      </c>
      <c r="J495" s="79">
        <f t="shared" ca="1" si="297"/>
        <v>5383.4509262678139</v>
      </c>
      <c r="K495" s="80">
        <f t="shared" ca="1" si="298"/>
        <v>-20</v>
      </c>
      <c r="L495" s="80">
        <f t="shared" ca="1" si="305"/>
        <v>-496.42582652718659</v>
      </c>
      <c r="M495" s="80">
        <f t="shared" ca="1" si="329"/>
        <v>0</v>
      </c>
      <c r="N495" s="80">
        <f t="shared" ca="1" si="306"/>
        <v>0</v>
      </c>
      <c r="O495" s="81">
        <f t="shared" ca="1" si="299"/>
        <v>-2943.1740356977334</v>
      </c>
      <c r="P495" s="79">
        <f t="shared" ca="1" si="300"/>
        <v>597634.84289666673</v>
      </c>
      <c r="Q495" s="35"/>
      <c r="R495">
        <f t="shared" ca="1" si="307"/>
        <v>612</v>
      </c>
      <c r="S495" s="78">
        <f t="shared" ca="1" si="316"/>
        <v>105.91666666666434</v>
      </c>
      <c r="T495" s="55">
        <f t="shared" ca="1" si="308"/>
        <v>0</v>
      </c>
      <c r="U495" s="78">
        <f t="shared" ca="1" si="309"/>
        <v>4.1504550867967176E-5</v>
      </c>
      <c r="V495" s="79">
        <f t="shared" ca="1" si="317"/>
        <v>0</v>
      </c>
      <c r="W495" s="79">
        <f t="shared" ca="1" si="301"/>
        <v>0</v>
      </c>
      <c r="X495" s="80">
        <f t="shared" ca="1" si="318"/>
        <v>0</v>
      </c>
      <c r="Y495" s="80">
        <f t="shared" ca="1" si="319"/>
        <v>0</v>
      </c>
      <c r="Z495" s="80">
        <f t="shared" ca="1" si="310"/>
        <v>0</v>
      </c>
      <c r="AA495" s="80">
        <f t="shared" ca="1" si="320"/>
        <v>0</v>
      </c>
      <c r="AB495" s="81">
        <f t="shared" ca="1" si="302"/>
        <v>0</v>
      </c>
      <c r="AC495" s="79">
        <f t="shared" ca="1" si="303"/>
        <v>0</v>
      </c>
      <c r="AD495" s="35"/>
      <c r="AE495" s="55">
        <f t="shared" ca="1" si="321"/>
        <v>0</v>
      </c>
      <c r="AF495" s="78">
        <f t="shared" ca="1" si="322"/>
        <v>4.1504550867967176E-5</v>
      </c>
      <c r="AG495" s="35"/>
      <c r="AH495" s="35"/>
      <c r="AR495" s="69">
        <f t="shared" si="311"/>
        <v>41</v>
      </c>
      <c r="AS495" s="70">
        <f t="shared" si="323"/>
        <v>492</v>
      </c>
      <c r="AT495" s="71">
        <f t="shared" ca="1" si="330"/>
        <v>1.3809731261592876E-2</v>
      </c>
      <c r="AU495" s="72">
        <f t="shared" ca="1" si="312"/>
        <v>9.0370179501075842E-3</v>
      </c>
      <c r="AV495" s="73">
        <f t="shared" ca="1" si="313"/>
        <v>1.0090370179501076</v>
      </c>
      <c r="AW495" s="74">
        <f ca="1">PRODUCT(AV$4:AV495)</f>
        <v>69.769948527008921</v>
      </c>
      <c r="BO495" s="70">
        <f t="shared" si="324"/>
        <v>492</v>
      </c>
      <c r="BP495" s="171">
        <f t="shared" ca="1" si="327"/>
        <v>0.114</v>
      </c>
      <c r="BQ495" s="172">
        <f t="shared" ca="1" si="314"/>
        <v>9.0370179501075842E-3</v>
      </c>
      <c r="BR495" s="172">
        <f t="shared" ca="1" si="326"/>
        <v>1.4332818371119849E-2</v>
      </c>
    </row>
    <row r="496" spans="5:70">
      <c r="E496">
        <f t="shared" si="328"/>
        <v>493</v>
      </c>
      <c r="F496" s="64">
        <f t="shared" si="315"/>
        <v>95.999999999998437</v>
      </c>
      <c r="G496" s="55">
        <f t="shared" si="296"/>
        <v>0</v>
      </c>
      <c r="H496" s="78">
        <f t="shared" si="325"/>
        <v>1</v>
      </c>
      <c r="I496" s="79">
        <f t="shared" ca="1" si="304"/>
        <v>597634.84289666673</v>
      </c>
      <c r="J496" s="79">
        <f t="shared" ca="1" si="297"/>
        <v>5400.8368028669029</v>
      </c>
      <c r="K496" s="80">
        <f t="shared" ca="1" si="298"/>
        <v>-20</v>
      </c>
      <c r="L496" s="80">
        <f t="shared" ca="1" si="305"/>
        <v>-498.02903574722228</v>
      </c>
      <c r="M496" s="80">
        <f t="shared" ca="1" si="329"/>
        <v>-4482.261321725</v>
      </c>
      <c r="N496" s="80">
        <f t="shared" ca="1" si="306"/>
        <v>0</v>
      </c>
      <c r="O496" s="81">
        <f t="shared" ca="1" si="299"/>
        <v>-2943.1740356977334</v>
      </c>
      <c r="P496" s="79">
        <f t="shared" ca="1" si="300"/>
        <v>595092.21530636377</v>
      </c>
      <c r="Q496" s="35"/>
      <c r="R496">
        <f t="shared" ca="1" si="307"/>
        <v>613</v>
      </c>
      <c r="S496" s="78">
        <f t="shared" ca="1" si="316"/>
        <v>105.99999999999767</v>
      </c>
      <c r="T496" s="55">
        <f t="shared" ca="1" si="308"/>
        <v>0</v>
      </c>
      <c r="U496" s="78">
        <f t="shared" ca="1" si="309"/>
        <v>4.1504550867967176E-5</v>
      </c>
      <c r="V496" s="79">
        <f t="shared" ca="1" si="317"/>
        <v>0</v>
      </c>
      <c r="W496" s="79">
        <f t="shared" ca="1" si="301"/>
        <v>0</v>
      </c>
      <c r="X496" s="80">
        <f t="shared" ca="1" si="318"/>
        <v>0</v>
      </c>
      <c r="Y496" s="80">
        <f t="shared" ca="1" si="319"/>
        <v>0</v>
      </c>
      <c r="Z496" s="80">
        <f t="shared" ca="1" si="310"/>
        <v>0</v>
      </c>
      <c r="AA496" s="80">
        <f t="shared" ca="1" si="320"/>
        <v>0</v>
      </c>
      <c r="AB496" s="81">
        <f t="shared" ca="1" si="302"/>
        <v>0</v>
      </c>
      <c r="AC496" s="79">
        <f t="shared" ca="1" si="303"/>
        <v>0</v>
      </c>
      <c r="AD496" s="35"/>
      <c r="AE496" s="55">
        <f t="shared" ca="1" si="321"/>
        <v>0</v>
      </c>
      <c r="AF496" s="78">
        <f t="shared" ca="1" si="322"/>
        <v>4.1504550867967176E-5</v>
      </c>
      <c r="AG496" s="35"/>
      <c r="AH496" s="35"/>
      <c r="AR496" s="69">
        <f t="shared" si="311"/>
        <v>42</v>
      </c>
      <c r="AS496" s="70">
        <f t="shared" si="323"/>
        <v>493</v>
      </c>
      <c r="AT496" s="71">
        <f t="shared" ca="1" si="330"/>
        <v>1.3684932472295699E-2</v>
      </c>
      <c r="AU496" s="72">
        <f t="shared" ca="1" si="312"/>
        <v>9.0370179501075842E-3</v>
      </c>
      <c r="AV496" s="73">
        <f t="shared" ca="1" si="313"/>
        <v>1.0090370179501076</v>
      </c>
      <c r="AW496" s="74">
        <f ca="1">PRODUCT(AV$4:AV496)</f>
        <v>70.400460804225588</v>
      </c>
      <c r="BO496" s="70">
        <f t="shared" si="324"/>
        <v>493</v>
      </c>
      <c r="BP496" s="171">
        <f t="shared" ca="1" si="327"/>
        <v>0.114</v>
      </c>
      <c r="BQ496" s="172">
        <f t="shared" ca="1" si="314"/>
        <v>9.0370179501075842E-3</v>
      </c>
      <c r="BR496" s="172">
        <f t="shared" ca="1" si="326"/>
        <v>1.4204452479094819E-2</v>
      </c>
    </row>
    <row r="497" spans="5:70">
      <c r="E497">
        <f t="shared" si="328"/>
        <v>494</v>
      </c>
      <c r="F497" s="64">
        <f t="shared" si="315"/>
        <v>96.083333333331765</v>
      </c>
      <c r="G497" s="55">
        <f t="shared" si="296"/>
        <v>0</v>
      </c>
      <c r="H497" s="78">
        <f t="shared" si="325"/>
        <v>1</v>
      </c>
      <c r="I497" s="79">
        <f t="shared" ca="1" si="304"/>
        <v>595092.21530636377</v>
      </c>
      <c r="J497" s="79">
        <f t="shared" ca="1" si="297"/>
        <v>5377.8590316928967</v>
      </c>
      <c r="K497" s="80">
        <f t="shared" ca="1" si="298"/>
        <v>-20</v>
      </c>
      <c r="L497" s="80">
        <f t="shared" ca="1" si="305"/>
        <v>-495.91017942196981</v>
      </c>
      <c r="M497" s="80">
        <f t="shared" ca="1" si="329"/>
        <v>0</v>
      </c>
      <c r="N497" s="80">
        <f t="shared" ca="1" si="306"/>
        <v>0</v>
      </c>
      <c r="O497" s="81">
        <f t="shared" ca="1" si="299"/>
        <v>-2943.1740356977334</v>
      </c>
      <c r="P497" s="79">
        <f t="shared" ca="1" si="300"/>
        <v>597010.9901229369</v>
      </c>
      <c r="Q497" s="35"/>
      <c r="R497">
        <f t="shared" ca="1" si="307"/>
        <v>614</v>
      </c>
      <c r="S497" s="78">
        <f t="shared" ca="1" si="316"/>
        <v>106.083333333331</v>
      </c>
      <c r="T497" s="55">
        <f t="shared" ca="1" si="308"/>
        <v>0</v>
      </c>
      <c r="U497" s="78">
        <f t="shared" ca="1" si="309"/>
        <v>4.1504550867967176E-5</v>
      </c>
      <c r="V497" s="79">
        <f t="shared" ca="1" si="317"/>
        <v>0</v>
      </c>
      <c r="W497" s="79">
        <f t="shared" ca="1" si="301"/>
        <v>0</v>
      </c>
      <c r="X497" s="80">
        <f t="shared" ca="1" si="318"/>
        <v>0</v>
      </c>
      <c r="Y497" s="80">
        <f t="shared" ca="1" si="319"/>
        <v>0</v>
      </c>
      <c r="Z497" s="80">
        <f t="shared" ca="1" si="310"/>
        <v>0</v>
      </c>
      <c r="AA497" s="80">
        <f t="shared" ca="1" si="320"/>
        <v>0</v>
      </c>
      <c r="AB497" s="81">
        <f t="shared" ca="1" si="302"/>
        <v>0</v>
      </c>
      <c r="AC497" s="79">
        <f t="shared" ca="1" si="303"/>
        <v>0</v>
      </c>
      <c r="AD497" s="35"/>
      <c r="AE497" s="55">
        <f t="shared" ca="1" si="321"/>
        <v>0</v>
      </c>
      <c r="AF497" s="78">
        <f t="shared" ca="1" si="322"/>
        <v>4.1504550867967176E-5</v>
      </c>
      <c r="AG497" s="35"/>
      <c r="AH497" s="35"/>
      <c r="AR497" s="69">
        <f t="shared" si="311"/>
        <v>42</v>
      </c>
      <c r="AS497" s="70">
        <f t="shared" si="323"/>
        <v>494</v>
      </c>
      <c r="AT497" s="71">
        <f t="shared" ca="1" si="330"/>
        <v>1.3561261491897554E-2</v>
      </c>
      <c r="AU497" s="72">
        <f t="shared" ca="1" si="312"/>
        <v>9.0370179501075842E-3</v>
      </c>
      <c r="AV497" s="73">
        <f t="shared" ca="1" si="313"/>
        <v>1.0090370179501076</v>
      </c>
      <c r="AW497" s="74">
        <f ca="1">PRODUCT(AV$4:AV497)</f>
        <v>71.036671032209213</v>
      </c>
      <c r="BO497" s="70">
        <f t="shared" si="324"/>
        <v>494</v>
      </c>
      <c r="BP497" s="171">
        <f t="shared" ca="1" si="327"/>
        <v>0.114</v>
      </c>
      <c r="BQ497" s="172">
        <f t="shared" ca="1" si="314"/>
        <v>9.0370179501075842E-3</v>
      </c>
      <c r="BR497" s="172">
        <f t="shared" ca="1" si="326"/>
        <v>1.4077236242483589E-2</v>
      </c>
    </row>
    <row r="498" spans="5:70">
      <c r="E498">
        <f t="shared" si="328"/>
        <v>495</v>
      </c>
      <c r="F498" s="64">
        <f t="shared" si="315"/>
        <v>96.166666666665094</v>
      </c>
      <c r="G498" s="55">
        <f t="shared" si="296"/>
        <v>0</v>
      </c>
      <c r="H498" s="78">
        <f t="shared" si="325"/>
        <v>1</v>
      </c>
      <c r="I498" s="79">
        <f t="shared" ca="1" si="304"/>
        <v>597010.9901229369</v>
      </c>
      <c r="J498" s="79">
        <f t="shared" ca="1" si="297"/>
        <v>5395.1990341524825</v>
      </c>
      <c r="K498" s="80">
        <f t="shared" ca="1" si="298"/>
        <v>-20</v>
      </c>
      <c r="L498" s="80">
        <f t="shared" ca="1" si="305"/>
        <v>-497.50915843578076</v>
      </c>
      <c r="M498" s="80">
        <f t="shared" ca="1" si="329"/>
        <v>0</v>
      </c>
      <c r="N498" s="80">
        <f t="shared" ca="1" si="306"/>
        <v>0</v>
      </c>
      <c r="O498" s="81">
        <f t="shared" ca="1" si="299"/>
        <v>-2943.1740356977334</v>
      </c>
      <c r="P498" s="79">
        <f t="shared" ca="1" si="300"/>
        <v>598945.50596295588</v>
      </c>
      <c r="Q498" s="35"/>
      <c r="R498">
        <f t="shared" ca="1" si="307"/>
        <v>615</v>
      </c>
      <c r="S498" s="78">
        <f t="shared" ca="1" si="316"/>
        <v>106.16666666666433</v>
      </c>
      <c r="T498" s="55">
        <f t="shared" ca="1" si="308"/>
        <v>0</v>
      </c>
      <c r="U498" s="78">
        <f t="shared" ca="1" si="309"/>
        <v>4.1504550867967176E-5</v>
      </c>
      <c r="V498" s="79">
        <f t="shared" ca="1" si="317"/>
        <v>0</v>
      </c>
      <c r="W498" s="79">
        <f t="shared" ca="1" si="301"/>
        <v>0</v>
      </c>
      <c r="X498" s="80">
        <f t="shared" ca="1" si="318"/>
        <v>0</v>
      </c>
      <c r="Y498" s="80">
        <f t="shared" ca="1" si="319"/>
        <v>0</v>
      </c>
      <c r="Z498" s="80">
        <f t="shared" ca="1" si="310"/>
        <v>0</v>
      </c>
      <c r="AA498" s="80">
        <f t="shared" ca="1" si="320"/>
        <v>0</v>
      </c>
      <c r="AB498" s="81">
        <f t="shared" ca="1" si="302"/>
        <v>0</v>
      </c>
      <c r="AC498" s="79">
        <f t="shared" ca="1" si="303"/>
        <v>0</v>
      </c>
      <c r="AD498" s="35"/>
      <c r="AE498" s="55">
        <f t="shared" ca="1" si="321"/>
        <v>0</v>
      </c>
      <c r="AF498" s="78">
        <f t="shared" ca="1" si="322"/>
        <v>4.1504550867967176E-5</v>
      </c>
      <c r="AG498" s="35"/>
      <c r="AH498" s="35"/>
      <c r="AR498" s="69">
        <f t="shared" si="311"/>
        <v>42</v>
      </c>
      <c r="AS498" s="70">
        <f t="shared" si="323"/>
        <v>495</v>
      </c>
      <c r="AT498" s="71">
        <f t="shared" ca="1" si="330"/>
        <v>1.3438708128369174E-2</v>
      </c>
      <c r="AU498" s="72">
        <f t="shared" ca="1" si="312"/>
        <v>9.0370179501075842E-3</v>
      </c>
      <c r="AV498" s="73">
        <f t="shared" ca="1" si="313"/>
        <v>1.0090370179501076</v>
      </c>
      <c r="AW498" s="74">
        <f ca="1">PRODUCT(AV$4:AV498)</f>
        <v>71.678630703443176</v>
      </c>
      <c r="BO498" s="70">
        <f t="shared" si="324"/>
        <v>495</v>
      </c>
      <c r="BP498" s="171">
        <f t="shared" ca="1" si="327"/>
        <v>0.114</v>
      </c>
      <c r="BQ498" s="172">
        <f t="shared" ca="1" si="314"/>
        <v>9.0370179501075842E-3</v>
      </c>
      <c r="BR498" s="172">
        <f t="shared" ca="1" si="326"/>
        <v>1.3951159364878372E-2</v>
      </c>
    </row>
    <row r="499" spans="5:70">
      <c r="E499">
        <f t="shared" si="328"/>
        <v>496</v>
      </c>
      <c r="F499" s="64">
        <f t="shared" si="315"/>
        <v>96.249999999998423</v>
      </c>
      <c r="G499" s="55">
        <f t="shared" si="296"/>
        <v>0</v>
      </c>
      <c r="H499" s="78">
        <f t="shared" si="325"/>
        <v>1</v>
      </c>
      <c r="I499" s="79">
        <f t="shared" ca="1" si="304"/>
        <v>598945.50596295588</v>
      </c>
      <c r="J499" s="79">
        <f t="shared" ca="1" si="297"/>
        <v>5412.6812885235013</v>
      </c>
      <c r="K499" s="80">
        <f t="shared" ca="1" si="298"/>
        <v>-20</v>
      </c>
      <c r="L499" s="80">
        <f t="shared" ca="1" si="305"/>
        <v>-499.12125496912995</v>
      </c>
      <c r="M499" s="80">
        <f t="shared" ca="1" si="329"/>
        <v>0</v>
      </c>
      <c r="N499" s="80">
        <f t="shared" ca="1" si="306"/>
        <v>0</v>
      </c>
      <c r="O499" s="81">
        <f t="shared" ca="1" si="299"/>
        <v>-2943.1740356977334</v>
      </c>
      <c r="P499" s="79">
        <f t="shared" ca="1" si="300"/>
        <v>600895.8919608125</v>
      </c>
      <c r="Q499" s="35"/>
      <c r="R499">
        <f t="shared" ca="1" si="307"/>
        <v>616</v>
      </c>
      <c r="S499" s="78">
        <f t="shared" ca="1" si="316"/>
        <v>106.24999999999766</v>
      </c>
      <c r="T499" s="55">
        <f t="shared" ca="1" si="308"/>
        <v>0</v>
      </c>
      <c r="U499" s="78">
        <f t="shared" ca="1" si="309"/>
        <v>4.1504550867967176E-5</v>
      </c>
      <c r="V499" s="79">
        <f t="shared" ca="1" si="317"/>
        <v>0</v>
      </c>
      <c r="W499" s="79">
        <f t="shared" ca="1" si="301"/>
        <v>0</v>
      </c>
      <c r="X499" s="80">
        <f t="shared" ca="1" si="318"/>
        <v>0</v>
      </c>
      <c r="Y499" s="80">
        <f t="shared" ca="1" si="319"/>
        <v>0</v>
      </c>
      <c r="Z499" s="80">
        <f t="shared" ca="1" si="310"/>
        <v>0</v>
      </c>
      <c r="AA499" s="80">
        <f t="shared" ca="1" si="320"/>
        <v>0</v>
      </c>
      <c r="AB499" s="81">
        <f t="shared" ca="1" si="302"/>
        <v>0</v>
      </c>
      <c r="AC499" s="79">
        <f t="shared" ca="1" si="303"/>
        <v>0</v>
      </c>
      <c r="AD499" s="35"/>
      <c r="AE499" s="55">
        <f t="shared" ca="1" si="321"/>
        <v>0</v>
      </c>
      <c r="AF499" s="78">
        <f t="shared" ca="1" si="322"/>
        <v>4.1504550867967176E-5</v>
      </c>
      <c r="AG499" s="35"/>
      <c r="AH499" s="35"/>
      <c r="AR499" s="69">
        <f t="shared" si="311"/>
        <v>42</v>
      </c>
      <c r="AS499" s="70">
        <f t="shared" si="323"/>
        <v>496</v>
      </c>
      <c r="AT499" s="71">
        <f t="shared" ca="1" si="330"/>
        <v>1.3317262281786845E-2</v>
      </c>
      <c r="AU499" s="72">
        <f t="shared" ca="1" si="312"/>
        <v>9.0370179501075842E-3</v>
      </c>
      <c r="AV499" s="73">
        <f t="shared" ca="1" si="313"/>
        <v>1.0090370179501076</v>
      </c>
      <c r="AW499" s="74">
        <f ca="1">PRODUCT(AV$4:AV499)</f>
        <v>72.326391775749329</v>
      </c>
      <c r="BO499" s="70">
        <f t="shared" si="324"/>
        <v>496</v>
      </c>
      <c r="BP499" s="171">
        <f t="shared" ca="1" si="327"/>
        <v>0.114</v>
      </c>
      <c r="BQ499" s="172">
        <f t="shared" ca="1" si="314"/>
        <v>9.0370179501075842E-3</v>
      </c>
      <c r="BR499" s="172">
        <f t="shared" ca="1" si="326"/>
        <v>1.3826211642086847E-2</v>
      </c>
    </row>
    <row r="500" spans="5:70">
      <c r="E500">
        <f t="shared" si="328"/>
        <v>497</v>
      </c>
      <c r="F500" s="64">
        <f t="shared" si="315"/>
        <v>96.333333333331751</v>
      </c>
      <c r="G500" s="55">
        <f t="shared" si="296"/>
        <v>0</v>
      </c>
      <c r="H500" s="78">
        <f t="shared" si="325"/>
        <v>1</v>
      </c>
      <c r="I500" s="79">
        <f t="shared" ca="1" si="304"/>
        <v>600895.8919608125</v>
      </c>
      <c r="J500" s="79">
        <f t="shared" ca="1" si="297"/>
        <v>5430.3069617957699</v>
      </c>
      <c r="K500" s="80">
        <f t="shared" ca="1" si="298"/>
        <v>-20</v>
      </c>
      <c r="L500" s="80">
        <f t="shared" ca="1" si="305"/>
        <v>-500.74657663401047</v>
      </c>
      <c r="M500" s="80">
        <f t="shared" ca="1" si="329"/>
        <v>0</v>
      </c>
      <c r="N500" s="80">
        <f t="shared" ca="1" si="306"/>
        <v>0</v>
      </c>
      <c r="O500" s="81">
        <f t="shared" ca="1" si="299"/>
        <v>-2943.1740356977334</v>
      </c>
      <c r="P500" s="79">
        <f t="shared" ca="1" si="300"/>
        <v>602862.27831027657</v>
      </c>
      <c r="Q500" s="35"/>
      <c r="R500">
        <f t="shared" ca="1" si="307"/>
        <v>617</v>
      </c>
      <c r="S500" s="78">
        <f t="shared" ca="1" si="316"/>
        <v>106.33333333333098</v>
      </c>
      <c r="T500" s="55">
        <f t="shared" ca="1" si="308"/>
        <v>0</v>
      </c>
      <c r="U500" s="78">
        <f t="shared" ca="1" si="309"/>
        <v>4.1504550867967176E-5</v>
      </c>
      <c r="V500" s="79">
        <f t="shared" ca="1" si="317"/>
        <v>0</v>
      </c>
      <c r="W500" s="79">
        <f t="shared" ca="1" si="301"/>
        <v>0</v>
      </c>
      <c r="X500" s="80">
        <f t="shared" ca="1" si="318"/>
        <v>0</v>
      </c>
      <c r="Y500" s="80">
        <f t="shared" ca="1" si="319"/>
        <v>0</v>
      </c>
      <c r="Z500" s="80">
        <f t="shared" ca="1" si="310"/>
        <v>0</v>
      </c>
      <c r="AA500" s="80">
        <f t="shared" ca="1" si="320"/>
        <v>0</v>
      </c>
      <c r="AB500" s="81">
        <f t="shared" ca="1" si="302"/>
        <v>0</v>
      </c>
      <c r="AC500" s="79">
        <f t="shared" ca="1" si="303"/>
        <v>0</v>
      </c>
      <c r="AD500" s="35"/>
      <c r="AE500" s="55">
        <f t="shared" ca="1" si="321"/>
        <v>0</v>
      </c>
      <c r="AF500" s="78">
        <f t="shared" ca="1" si="322"/>
        <v>4.1504550867967176E-5</v>
      </c>
      <c r="AG500" s="35"/>
      <c r="AH500" s="35"/>
      <c r="AR500" s="69">
        <f t="shared" si="311"/>
        <v>42</v>
      </c>
      <c r="AS500" s="70">
        <f t="shared" si="323"/>
        <v>497</v>
      </c>
      <c r="AT500" s="71">
        <f t="shared" ca="1" si="330"/>
        <v>1.3196913943500047E-2</v>
      </c>
      <c r="AU500" s="72">
        <f t="shared" ca="1" si="312"/>
        <v>9.0370179501075842E-3</v>
      </c>
      <c r="AV500" s="73">
        <f t="shared" ca="1" si="313"/>
        <v>1.0090370179501076</v>
      </c>
      <c r="AW500" s="74">
        <f ca="1">PRODUCT(AV$4:AV500)</f>
        <v>72.980006676493289</v>
      </c>
      <c r="BO500" s="70">
        <f t="shared" si="324"/>
        <v>497</v>
      </c>
      <c r="BP500" s="171">
        <f t="shared" ca="1" si="327"/>
        <v>0.114</v>
      </c>
      <c r="BQ500" s="172">
        <f t="shared" ca="1" si="314"/>
        <v>9.0370179501075842E-3</v>
      </c>
      <c r="BR500" s="172">
        <f t="shared" ca="1" si="326"/>
        <v>1.3702382961306273E-2</v>
      </c>
    </row>
    <row r="501" spans="5:70">
      <c r="E501">
        <f t="shared" si="328"/>
        <v>498</v>
      </c>
      <c r="F501" s="64">
        <f t="shared" si="315"/>
        <v>96.41666666666508</v>
      </c>
      <c r="G501" s="55">
        <f t="shared" si="296"/>
        <v>0</v>
      </c>
      <c r="H501" s="78">
        <f t="shared" si="325"/>
        <v>1</v>
      </c>
      <c r="I501" s="79">
        <f t="shared" ca="1" si="304"/>
        <v>602862.27831027657</v>
      </c>
      <c r="J501" s="79">
        <f t="shared" ca="1" si="297"/>
        <v>5448.0772305327237</v>
      </c>
      <c r="K501" s="80">
        <f t="shared" ca="1" si="298"/>
        <v>-20</v>
      </c>
      <c r="L501" s="80">
        <f t="shared" ca="1" si="305"/>
        <v>-502.38523192523053</v>
      </c>
      <c r="M501" s="80">
        <f t="shared" ca="1" si="329"/>
        <v>0</v>
      </c>
      <c r="N501" s="80">
        <f t="shared" ca="1" si="306"/>
        <v>0</v>
      </c>
      <c r="O501" s="81">
        <f t="shared" ca="1" si="299"/>
        <v>-2943.1740356977334</v>
      </c>
      <c r="P501" s="79">
        <f t="shared" ca="1" si="300"/>
        <v>604844.79627318645</v>
      </c>
      <c r="Q501" s="35"/>
      <c r="R501">
        <f t="shared" ca="1" si="307"/>
        <v>618</v>
      </c>
      <c r="S501" s="78">
        <f t="shared" ca="1" si="316"/>
        <v>106.41666666666431</v>
      </c>
      <c r="T501" s="55">
        <f t="shared" ca="1" si="308"/>
        <v>0</v>
      </c>
      <c r="U501" s="78">
        <f t="shared" ca="1" si="309"/>
        <v>4.1504550867967176E-5</v>
      </c>
      <c r="V501" s="79">
        <f t="shared" ca="1" si="317"/>
        <v>0</v>
      </c>
      <c r="W501" s="79">
        <f t="shared" ca="1" si="301"/>
        <v>0</v>
      </c>
      <c r="X501" s="80">
        <f t="shared" ca="1" si="318"/>
        <v>0</v>
      </c>
      <c r="Y501" s="80">
        <f t="shared" ca="1" si="319"/>
        <v>0</v>
      </c>
      <c r="Z501" s="80">
        <f t="shared" ca="1" si="310"/>
        <v>0</v>
      </c>
      <c r="AA501" s="80">
        <f t="shared" ca="1" si="320"/>
        <v>0</v>
      </c>
      <c r="AB501" s="81">
        <f t="shared" ca="1" si="302"/>
        <v>0</v>
      </c>
      <c r="AC501" s="79">
        <f t="shared" ca="1" si="303"/>
        <v>0</v>
      </c>
      <c r="AD501" s="35"/>
      <c r="AE501" s="55">
        <f t="shared" ca="1" si="321"/>
        <v>0</v>
      </c>
      <c r="AF501" s="78">
        <f t="shared" ca="1" si="322"/>
        <v>4.1504550867967176E-5</v>
      </c>
      <c r="AG501" s="35"/>
      <c r="AH501" s="35"/>
      <c r="AR501" s="69">
        <f t="shared" si="311"/>
        <v>42</v>
      </c>
      <c r="AS501" s="70">
        <f t="shared" si="323"/>
        <v>498</v>
      </c>
      <c r="AT501" s="71">
        <f t="shared" ca="1" si="330"/>
        <v>1.3077653195306611E-2</v>
      </c>
      <c r="AU501" s="72">
        <f t="shared" ca="1" si="312"/>
        <v>9.0370179501075842E-3</v>
      </c>
      <c r="AV501" s="73">
        <f t="shared" ca="1" si="313"/>
        <v>1.0090370179501076</v>
      </c>
      <c r="AW501" s="74">
        <f ca="1">PRODUCT(AV$4:AV501)</f>
        <v>73.639528306827728</v>
      </c>
      <c r="BO501" s="70">
        <f t="shared" si="324"/>
        <v>498</v>
      </c>
      <c r="BP501" s="171">
        <f t="shared" ca="1" si="327"/>
        <v>0.114</v>
      </c>
      <c r="BQ501" s="172">
        <f t="shared" ca="1" si="314"/>
        <v>9.0370179501075842E-3</v>
      </c>
      <c r="BR501" s="172">
        <f t="shared" ca="1" si="326"/>
        <v>1.3579663300305E-2</v>
      </c>
    </row>
    <row r="502" spans="5:70">
      <c r="E502">
        <f t="shared" si="328"/>
        <v>499</v>
      </c>
      <c r="F502" s="64">
        <f t="shared" si="315"/>
        <v>96.499999999998408</v>
      </c>
      <c r="G502" s="55">
        <f t="shared" si="296"/>
        <v>0</v>
      </c>
      <c r="H502" s="78">
        <f t="shared" si="325"/>
        <v>1</v>
      </c>
      <c r="I502" s="79">
        <f t="shared" ca="1" si="304"/>
        <v>604844.79627318645</v>
      </c>
      <c r="J502" s="79">
        <f t="shared" ca="1" si="297"/>
        <v>5465.9932809499505</v>
      </c>
      <c r="K502" s="80">
        <f t="shared" ca="1" si="298"/>
        <v>-20</v>
      </c>
      <c r="L502" s="80">
        <f t="shared" ca="1" si="305"/>
        <v>-504.03733022765539</v>
      </c>
      <c r="M502" s="80">
        <f t="shared" ca="1" si="329"/>
        <v>0</v>
      </c>
      <c r="N502" s="80">
        <f t="shared" ca="1" si="306"/>
        <v>0</v>
      </c>
      <c r="O502" s="81">
        <f t="shared" ca="1" si="299"/>
        <v>-2943.1740356977334</v>
      </c>
      <c r="P502" s="79">
        <f t="shared" ca="1" si="300"/>
        <v>606843.57818821108</v>
      </c>
      <c r="Q502" s="35"/>
      <c r="R502">
        <f t="shared" ca="1" si="307"/>
        <v>619</v>
      </c>
      <c r="S502" s="78">
        <f t="shared" ca="1" si="316"/>
        <v>106.49999999999764</v>
      </c>
      <c r="T502" s="55">
        <f t="shared" ca="1" si="308"/>
        <v>0</v>
      </c>
      <c r="U502" s="78">
        <f t="shared" ca="1" si="309"/>
        <v>4.1504550867967176E-5</v>
      </c>
      <c r="V502" s="79">
        <f t="shared" ca="1" si="317"/>
        <v>0</v>
      </c>
      <c r="W502" s="79">
        <f t="shared" ca="1" si="301"/>
        <v>0</v>
      </c>
      <c r="X502" s="80">
        <f t="shared" ca="1" si="318"/>
        <v>0</v>
      </c>
      <c r="Y502" s="80">
        <f t="shared" ca="1" si="319"/>
        <v>0</v>
      </c>
      <c r="Z502" s="80">
        <f t="shared" ca="1" si="310"/>
        <v>0</v>
      </c>
      <c r="AA502" s="80">
        <f t="shared" ca="1" si="320"/>
        <v>0</v>
      </c>
      <c r="AB502" s="81">
        <f t="shared" ca="1" si="302"/>
        <v>0</v>
      </c>
      <c r="AC502" s="79">
        <f t="shared" ca="1" si="303"/>
        <v>0</v>
      </c>
      <c r="AD502" s="35"/>
      <c r="AE502" s="55">
        <f t="shared" ca="1" si="321"/>
        <v>0</v>
      </c>
      <c r="AF502" s="78">
        <f t="shared" ca="1" si="322"/>
        <v>4.1504550867967176E-5</v>
      </c>
      <c r="AG502" s="35"/>
      <c r="AH502" s="35"/>
      <c r="AR502" s="69">
        <f t="shared" si="311"/>
        <v>42</v>
      </c>
      <c r="AS502" s="70">
        <f t="shared" si="323"/>
        <v>499</v>
      </c>
      <c r="AT502" s="71">
        <f t="shared" ca="1" si="330"/>
        <v>1.2959470208635344E-2</v>
      </c>
      <c r="AU502" s="72">
        <f t="shared" ca="1" si="312"/>
        <v>9.0370179501075842E-3</v>
      </c>
      <c r="AV502" s="73">
        <f t="shared" ca="1" si="313"/>
        <v>1.0090370179501076</v>
      </c>
      <c r="AW502" s="74">
        <f ca="1">PRODUCT(AV$4:AV502)</f>
        <v>74.305010045973987</v>
      </c>
      <c r="BO502" s="70">
        <f t="shared" si="324"/>
        <v>499</v>
      </c>
      <c r="BP502" s="171">
        <f t="shared" ca="1" si="327"/>
        <v>0.114</v>
      </c>
      <c r="BQ502" s="172">
        <f t="shared" ca="1" si="314"/>
        <v>9.0370179501075842E-3</v>
      </c>
      <c r="BR502" s="172">
        <f t="shared" ca="1" si="326"/>
        <v>1.3458042726611299E-2</v>
      </c>
    </row>
    <row r="503" spans="5:70">
      <c r="E503">
        <f t="shared" si="328"/>
        <v>500</v>
      </c>
      <c r="F503" s="64">
        <f t="shared" si="315"/>
        <v>96.583333333331737</v>
      </c>
      <c r="G503" s="55">
        <f t="shared" si="296"/>
        <v>0</v>
      </c>
      <c r="H503" s="78">
        <f t="shared" si="325"/>
        <v>1</v>
      </c>
      <c r="I503" s="79">
        <f t="shared" ca="1" si="304"/>
        <v>606843.57818821108</v>
      </c>
      <c r="J503" s="79">
        <f t="shared" ca="1" si="297"/>
        <v>5484.0563089943789</v>
      </c>
      <c r="K503" s="80">
        <f t="shared" ca="1" si="298"/>
        <v>-20</v>
      </c>
      <c r="L503" s="80">
        <f t="shared" ca="1" si="305"/>
        <v>-505.70298182350928</v>
      </c>
      <c r="M503" s="80">
        <f t="shared" ca="1" si="329"/>
        <v>0</v>
      </c>
      <c r="N503" s="80">
        <f t="shared" ca="1" si="306"/>
        <v>0</v>
      </c>
      <c r="O503" s="81">
        <f t="shared" ca="1" si="299"/>
        <v>-2943.1740356977334</v>
      </c>
      <c r="P503" s="79">
        <f t="shared" ca="1" si="300"/>
        <v>608858.75747968431</v>
      </c>
      <c r="Q503" s="35"/>
      <c r="R503">
        <f t="shared" ca="1" si="307"/>
        <v>620</v>
      </c>
      <c r="S503" s="78">
        <f t="shared" ca="1" si="316"/>
        <v>106.58333333333097</v>
      </c>
      <c r="T503" s="55">
        <f t="shared" ca="1" si="308"/>
        <v>0</v>
      </c>
      <c r="U503" s="78">
        <f t="shared" ca="1" si="309"/>
        <v>4.1504550867967176E-5</v>
      </c>
      <c r="V503" s="79">
        <f t="shared" ca="1" si="317"/>
        <v>0</v>
      </c>
      <c r="W503" s="79">
        <f t="shared" ca="1" si="301"/>
        <v>0</v>
      </c>
      <c r="X503" s="80">
        <f t="shared" ca="1" si="318"/>
        <v>0</v>
      </c>
      <c r="Y503" s="80">
        <f t="shared" ca="1" si="319"/>
        <v>0</v>
      </c>
      <c r="Z503" s="80">
        <f t="shared" ca="1" si="310"/>
        <v>0</v>
      </c>
      <c r="AA503" s="80">
        <f t="shared" ca="1" si="320"/>
        <v>0</v>
      </c>
      <c r="AB503" s="81">
        <f t="shared" ca="1" si="302"/>
        <v>0</v>
      </c>
      <c r="AC503" s="79">
        <f t="shared" ca="1" si="303"/>
        <v>0</v>
      </c>
      <c r="AD503" s="35"/>
      <c r="AE503" s="55">
        <f t="shared" ca="1" si="321"/>
        <v>0</v>
      </c>
      <c r="AF503" s="78">
        <f t="shared" ca="1" si="322"/>
        <v>4.1504550867967176E-5</v>
      </c>
      <c r="AG503" s="35"/>
      <c r="AH503" s="35"/>
      <c r="AR503" s="69">
        <f t="shared" si="311"/>
        <v>42</v>
      </c>
      <c r="AS503" s="70">
        <f t="shared" si="323"/>
        <v>500</v>
      </c>
      <c r="AT503" s="71">
        <f t="shared" ca="1" si="330"/>
        <v>1.2842355243736022E-2</v>
      </c>
      <c r="AU503" s="72">
        <f t="shared" ca="1" si="312"/>
        <v>9.0370179501075842E-3</v>
      </c>
      <c r="AV503" s="73">
        <f t="shared" ca="1" si="313"/>
        <v>1.0090370179501076</v>
      </c>
      <c r="AW503" s="74">
        <f ca="1">PRODUCT(AV$4:AV503)</f>
        <v>74.976505755542377</v>
      </c>
      <c r="BO503" s="70">
        <f t="shared" si="324"/>
        <v>500</v>
      </c>
      <c r="BP503" s="171">
        <f t="shared" ca="1" si="327"/>
        <v>0.114</v>
      </c>
      <c r="BQ503" s="172">
        <f t="shared" ca="1" si="314"/>
        <v>9.0370179501075842E-3</v>
      </c>
      <c r="BR503" s="172">
        <f t="shared" ca="1" si="326"/>
        <v>1.3337511396709471E-2</v>
      </c>
    </row>
    <row r="504" spans="5:70">
      <c r="E504">
        <f t="shared" si="328"/>
        <v>501</v>
      </c>
      <c r="F504" s="64">
        <f t="shared" si="315"/>
        <v>96.666666666665066</v>
      </c>
      <c r="G504" s="55">
        <f t="shared" si="296"/>
        <v>0</v>
      </c>
      <c r="H504" s="78">
        <f t="shared" si="325"/>
        <v>1</v>
      </c>
      <c r="I504" s="79">
        <f t="shared" ca="1" si="304"/>
        <v>608858.75747968431</v>
      </c>
      <c r="J504" s="79">
        <f t="shared" ca="1" si="297"/>
        <v>5502.2675204241077</v>
      </c>
      <c r="K504" s="80">
        <f t="shared" ca="1" si="298"/>
        <v>-20</v>
      </c>
      <c r="L504" s="80">
        <f t="shared" ca="1" si="305"/>
        <v>-507.38229789973695</v>
      </c>
      <c r="M504" s="80">
        <f t="shared" ca="1" si="329"/>
        <v>0</v>
      </c>
      <c r="N504" s="80">
        <f t="shared" ca="1" si="306"/>
        <v>0</v>
      </c>
      <c r="O504" s="81">
        <f t="shared" ca="1" si="299"/>
        <v>-2943.1740356977334</v>
      </c>
      <c r="P504" s="79">
        <f t="shared" ca="1" si="300"/>
        <v>610890.46866651101</v>
      </c>
      <c r="Q504" s="35"/>
      <c r="R504">
        <f t="shared" ca="1" si="307"/>
        <v>621</v>
      </c>
      <c r="S504" s="78">
        <f t="shared" ca="1" si="316"/>
        <v>106.6666666666643</v>
      </c>
      <c r="T504" s="55">
        <f t="shared" ca="1" si="308"/>
        <v>0</v>
      </c>
      <c r="U504" s="78">
        <f t="shared" ca="1" si="309"/>
        <v>4.1504550867967176E-5</v>
      </c>
      <c r="V504" s="79">
        <f t="shared" ca="1" si="317"/>
        <v>0</v>
      </c>
      <c r="W504" s="79">
        <f t="shared" ca="1" si="301"/>
        <v>0</v>
      </c>
      <c r="X504" s="80">
        <f t="shared" ca="1" si="318"/>
        <v>0</v>
      </c>
      <c r="Y504" s="80">
        <f t="shared" ca="1" si="319"/>
        <v>0</v>
      </c>
      <c r="Z504" s="80">
        <f t="shared" ca="1" si="310"/>
        <v>0</v>
      </c>
      <c r="AA504" s="80">
        <f t="shared" ca="1" si="320"/>
        <v>0</v>
      </c>
      <c r="AB504" s="81">
        <f t="shared" ca="1" si="302"/>
        <v>0</v>
      </c>
      <c r="AC504" s="79">
        <f t="shared" ca="1" si="303"/>
        <v>0</v>
      </c>
      <c r="AD504" s="35"/>
      <c r="AE504" s="55">
        <f t="shared" ca="1" si="321"/>
        <v>0</v>
      </c>
      <c r="AF504" s="78">
        <f t="shared" ca="1" si="322"/>
        <v>4.1504550867967176E-5</v>
      </c>
      <c r="AG504" s="35"/>
      <c r="AH504" s="35"/>
      <c r="AR504" s="69">
        <f t="shared" si="311"/>
        <v>42</v>
      </c>
      <c r="AS504" s="70">
        <f t="shared" si="323"/>
        <v>501</v>
      </c>
      <c r="AT504" s="71">
        <f t="shared" ca="1" si="330"/>
        <v>1.2726298648876722E-2</v>
      </c>
      <c r="AU504" s="72">
        <f t="shared" ca="1" si="312"/>
        <v>9.0370179501075842E-3</v>
      </c>
      <c r="AV504" s="73">
        <f t="shared" ca="1" si="313"/>
        <v>1.0090370179501076</v>
      </c>
      <c r="AW504" s="74">
        <f ca="1">PRODUCT(AV$4:AV504)</f>
        <v>75.654069783891558</v>
      </c>
      <c r="BO504" s="70">
        <f t="shared" si="324"/>
        <v>501</v>
      </c>
      <c r="BP504" s="171">
        <f t="shared" ca="1" si="327"/>
        <v>0.114</v>
      </c>
      <c r="BQ504" s="172">
        <f t="shared" ca="1" si="314"/>
        <v>9.0370179501075842E-3</v>
      </c>
      <c r="BR504" s="172">
        <f t="shared" ca="1" si="326"/>
        <v>1.3218059555243147E-2</v>
      </c>
    </row>
    <row r="505" spans="5:70">
      <c r="E505">
        <f t="shared" si="328"/>
        <v>502</v>
      </c>
      <c r="F505" s="64">
        <f t="shared" si="315"/>
        <v>96.749999999998394</v>
      </c>
      <c r="G505" s="55">
        <f t="shared" si="296"/>
        <v>0</v>
      </c>
      <c r="H505" s="78">
        <f t="shared" si="325"/>
        <v>1</v>
      </c>
      <c r="I505" s="79">
        <f t="shared" ca="1" si="304"/>
        <v>610890.46866651101</v>
      </c>
      <c r="J505" s="79">
        <f t="shared" ca="1" si="297"/>
        <v>5520.6281308888947</v>
      </c>
      <c r="K505" s="80">
        <f t="shared" ca="1" si="298"/>
        <v>-20</v>
      </c>
      <c r="L505" s="80">
        <f t="shared" ca="1" si="305"/>
        <v>-509.07539055542588</v>
      </c>
      <c r="M505" s="80">
        <f t="shared" ca="1" si="329"/>
        <v>0</v>
      </c>
      <c r="N505" s="80">
        <f t="shared" ca="1" si="306"/>
        <v>0</v>
      </c>
      <c r="O505" s="81">
        <f t="shared" ca="1" si="299"/>
        <v>-2943.1740356977334</v>
      </c>
      <c r="P505" s="79">
        <f t="shared" ca="1" si="300"/>
        <v>612938.84737114678</v>
      </c>
      <c r="Q505" s="35"/>
      <c r="R505">
        <f t="shared" ca="1" si="307"/>
        <v>622</v>
      </c>
      <c r="S505" s="78">
        <f t="shared" ca="1" si="316"/>
        <v>106.74999999999763</v>
      </c>
      <c r="T505" s="55">
        <f t="shared" ca="1" si="308"/>
        <v>0</v>
      </c>
      <c r="U505" s="78">
        <f t="shared" ca="1" si="309"/>
        <v>4.1504550867967176E-5</v>
      </c>
      <c r="V505" s="79">
        <f t="shared" ca="1" si="317"/>
        <v>0</v>
      </c>
      <c r="W505" s="79">
        <f t="shared" ca="1" si="301"/>
        <v>0</v>
      </c>
      <c r="X505" s="80">
        <f t="shared" ca="1" si="318"/>
        <v>0</v>
      </c>
      <c r="Y505" s="80">
        <f t="shared" ca="1" si="319"/>
        <v>0</v>
      </c>
      <c r="Z505" s="80">
        <f t="shared" ca="1" si="310"/>
        <v>0</v>
      </c>
      <c r="AA505" s="80">
        <f t="shared" ca="1" si="320"/>
        <v>0</v>
      </c>
      <c r="AB505" s="81">
        <f t="shared" ca="1" si="302"/>
        <v>0</v>
      </c>
      <c r="AC505" s="79">
        <f t="shared" ca="1" si="303"/>
        <v>0</v>
      </c>
      <c r="AD505" s="35"/>
      <c r="AE505" s="55">
        <f t="shared" ca="1" si="321"/>
        <v>0</v>
      </c>
      <c r="AF505" s="78">
        <f t="shared" ca="1" si="322"/>
        <v>4.1504550867967176E-5</v>
      </c>
      <c r="AG505" s="35"/>
      <c r="AH505" s="35"/>
      <c r="AR505" s="69">
        <f t="shared" si="311"/>
        <v>42</v>
      </c>
      <c r="AS505" s="70">
        <f t="shared" si="323"/>
        <v>502</v>
      </c>
      <c r="AT505" s="71">
        <f t="shared" ca="1" si="330"/>
        <v>1.2611290859548393E-2</v>
      </c>
      <c r="AU505" s="72">
        <f t="shared" ca="1" si="312"/>
        <v>9.0370179501075842E-3</v>
      </c>
      <c r="AV505" s="73">
        <f t="shared" ca="1" si="313"/>
        <v>1.0090370179501076</v>
      </c>
      <c r="AW505" s="74">
        <f ca="1">PRODUCT(AV$4:AV505)</f>
        <v>76.33775697052728</v>
      </c>
      <c r="BO505" s="70">
        <f t="shared" si="324"/>
        <v>502</v>
      </c>
      <c r="BP505" s="171">
        <f t="shared" ca="1" si="327"/>
        <v>0.114</v>
      </c>
      <c r="BQ505" s="172">
        <f t="shared" ca="1" si="314"/>
        <v>9.0370179501075842E-3</v>
      </c>
      <c r="BR505" s="172">
        <f t="shared" ca="1" si="326"/>
        <v>1.3099677534225728E-2</v>
      </c>
    </row>
    <row r="506" spans="5:70">
      <c r="E506">
        <f t="shared" si="328"/>
        <v>503</v>
      </c>
      <c r="F506" s="64">
        <f t="shared" si="315"/>
        <v>96.833333333331723</v>
      </c>
      <c r="G506" s="55">
        <f t="shared" si="296"/>
        <v>0</v>
      </c>
      <c r="H506" s="78">
        <f t="shared" si="325"/>
        <v>1</v>
      </c>
      <c r="I506" s="79">
        <f t="shared" ca="1" si="304"/>
        <v>612938.84737114678</v>
      </c>
      <c r="J506" s="79">
        <f t="shared" ca="1" si="297"/>
        <v>5539.1393660113063</v>
      </c>
      <c r="K506" s="80">
        <f t="shared" ca="1" si="298"/>
        <v>-20</v>
      </c>
      <c r="L506" s="80">
        <f t="shared" ca="1" si="305"/>
        <v>-510.78237280928903</v>
      </c>
      <c r="M506" s="80">
        <f t="shared" ca="1" si="329"/>
        <v>0</v>
      </c>
      <c r="N506" s="80">
        <f t="shared" ca="1" si="306"/>
        <v>0</v>
      </c>
      <c r="O506" s="81">
        <f t="shared" ca="1" si="299"/>
        <v>-2943.1740356977334</v>
      </c>
      <c r="P506" s="79">
        <f t="shared" ca="1" si="300"/>
        <v>615004.03032865108</v>
      </c>
      <c r="Q506" s="35"/>
      <c r="R506">
        <f t="shared" ca="1" si="307"/>
        <v>623</v>
      </c>
      <c r="S506" s="78">
        <f t="shared" ca="1" si="316"/>
        <v>106.83333333333096</v>
      </c>
      <c r="T506" s="55">
        <f t="shared" ca="1" si="308"/>
        <v>0</v>
      </c>
      <c r="U506" s="78">
        <f t="shared" ca="1" si="309"/>
        <v>4.1504550867967176E-5</v>
      </c>
      <c r="V506" s="79">
        <f t="shared" ca="1" si="317"/>
        <v>0</v>
      </c>
      <c r="W506" s="79">
        <f t="shared" ca="1" si="301"/>
        <v>0</v>
      </c>
      <c r="X506" s="80">
        <f t="shared" ca="1" si="318"/>
        <v>0</v>
      </c>
      <c r="Y506" s="80">
        <f t="shared" ca="1" si="319"/>
        <v>0</v>
      </c>
      <c r="Z506" s="80">
        <f t="shared" ca="1" si="310"/>
        <v>0</v>
      </c>
      <c r="AA506" s="80">
        <f t="shared" ca="1" si="320"/>
        <v>0</v>
      </c>
      <c r="AB506" s="81">
        <f t="shared" ca="1" si="302"/>
        <v>0</v>
      </c>
      <c r="AC506" s="79">
        <f t="shared" ca="1" si="303"/>
        <v>0</v>
      </c>
      <c r="AD506" s="35"/>
      <c r="AE506" s="55">
        <f t="shared" ca="1" si="321"/>
        <v>0</v>
      </c>
      <c r="AF506" s="78">
        <f t="shared" ca="1" si="322"/>
        <v>4.1504550867967176E-5</v>
      </c>
      <c r="AG506" s="35"/>
      <c r="AH506" s="35"/>
      <c r="AR506" s="69">
        <f t="shared" si="311"/>
        <v>42</v>
      </c>
      <c r="AS506" s="70">
        <f t="shared" si="323"/>
        <v>503</v>
      </c>
      <c r="AT506" s="71">
        <f t="shared" ca="1" si="330"/>
        <v>1.2497322397676626E-2</v>
      </c>
      <c r="AU506" s="72">
        <f t="shared" ca="1" si="312"/>
        <v>9.0370179501075842E-3</v>
      </c>
      <c r="AV506" s="73">
        <f t="shared" ca="1" si="313"/>
        <v>1.0090370179501076</v>
      </c>
      <c r="AW506" s="74">
        <f ca="1">PRODUCT(AV$4:AV506)</f>
        <v>77.027622650540891</v>
      </c>
      <c r="BO506" s="70">
        <f t="shared" si="324"/>
        <v>503</v>
      </c>
      <c r="BP506" s="171">
        <f t="shared" ca="1" si="327"/>
        <v>0.114</v>
      </c>
      <c r="BQ506" s="172">
        <f t="shared" ca="1" si="314"/>
        <v>9.0370179501075842E-3</v>
      </c>
      <c r="BR506" s="172">
        <f t="shared" ca="1" si="326"/>
        <v>1.2982355752257891E-2</v>
      </c>
    </row>
    <row r="507" spans="5:70">
      <c r="E507">
        <f t="shared" si="328"/>
        <v>504</v>
      </c>
      <c r="F507" s="64">
        <f t="shared" si="315"/>
        <v>96.916666666665051</v>
      </c>
      <c r="G507" s="55">
        <f t="shared" si="296"/>
        <v>0</v>
      </c>
      <c r="H507" s="78">
        <f t="shared" si="325"/>
        <v>1</v>
      </c>
      <c r="I507" s="79">
        <f t="shared" ca="1" si="304"/>
        <v>615004.03032865108</v>
      </c>
      <c r="J507" s="79">
        <f t="shared" ca="1" si="297"/>
        <v>5557.8024614685291</v>
      </c>
      <c r="K507" s="80">
        <f t="shared" ca="1" si="298"/>
        <v>-20</v>
      </c>
      <c r="L507" s="80">
        <f t="shared" ca="1" si="305"/>
        <v>-512.50335860720929</v>
      </c>
      <c r="M507" s="80">
        <f t="shared" ca="1" si="329"/>
        <v>0</v>
      </c>
      <c r="N507" s="80">
        <f t="shared" ca="1" si="306"/>
        <v>0</v>
      </c>
      <c r="O507" s="81">
        <f t="shared" ca="1" si="299"/>
        <v>-2943.1740356977334</v>
      </c>
      <c r="P507" s="79">
        <f t="shared" ca="1" si="300"/>
        <v>617086.15539581468</v>
      </c>
      <c r="Q507" s="35"/>
      <c r="R507">
        <f t="shared" ca="1" si="307"/>
        <v>624</v>
      </c>
      <c r="S507" s="78">
        <f t="shared" ca="1" si="316"/>
        <v>106.91666666666428</v>
      </c>
      <c r="T507" s="55">
        <f t="shared" ca="1" si="308"/>
        <v>0</v>
      </c>
      <c r="U507" s="78">
        <f t="shared" ca="1" si="309"/>
        <v>4.1504550867967176E-5</v>
      </c>
      <c r="V507" s="79">
        <f t="shared" ca="1" si="317"/>
        <v>0</v>
      </c>
      <c r="W507" s="79">
        <f t="shared" ca="1" si="301"/>
        <v>0</v>
      </c>
      <c r="X507" s="80">
        <f t="shared" ca="1" si="318"/>
        <v>0</v>
      </c>
      <c r="Y507" s="80">
        <f t="shared" ca="1" si="319"/>
        <v>0</v>
      </c>
      <c r="Z507" s="80">
        <f t="shared" ca="1" si="310"/>
        <v>0</v>
      </c>
      <c r="AA507" s="80">
        <f t="shared" ca="1" si="320"/>
        <v>0</v>
      </c>
      <c r="AB507" s="81">
        <f t="shared" ca="1" si="302"/>
        <v>0</v>
      </c>
      <c r="AC507" s="79">
        <f t="shared" ca="1" si="303"/>
        <v>0</v>
      </c>
      <c r="AD507" s="35"/>
      <c r="AE507" s="55">
        <f t="shared" ca="1" si="321"/>
        <v>0</v>
      </c>
      <c r="AF507" s="78">
        <f t="shared" ca="1" si="322"/>
        <v>4.1504550867967176E-5</v>
      </c>
      <c r="AG507" s="35"/>
      <c r="AH507" s="35"/>
      <c r="AR507" s="69">
        <f t="shared" si="311"/>
        <v>42</v>
      </c>
      <c r="AS507" s="70">
        <f t="shared" si="323"/>
        <v>504</v>
      </c>
      <c r="AT507" s="71">
        <f t="shared" ca="1" si="330"/>
        <v>1.2384383870840541E-2</v>
      </c>
      <c r="AU507" s="72">
        <f t="shared" ca="1" si="312"/>
        <v>9.0370179501075842E-3</v>
      </c>
      <c r="AV507" s="73">
        <f t="shared" ca="1" si="313"/>
        <v>1.0090370179501076</v>
      </c>
      <c r="AW507" s="74">
        <f ca="1">PRODUCT(AV$4:AV507)</f>
        <v>77.72372265908794</v>
      </c>
      <c r="BO507" s="70">
        <f t="shared" si="324"/>
        <v>504</v>
      </c>
      <c r="BP507" s="171">
        <f t="shared" ca="1" si="327"/>
        <v>0.114</v>
      </c>
      <c r="BQ507" s="172">
        <f t="shared" ca="1" si="314"/>
        <v>9.0370179501075842E-3</v>
      </c>
      <c r="BR507" s="172">
        <f t="shared" ca="1" si="326"/>
        <v>1.2866084713752108E-2</v>
      </c>
    </row>
    <row r="508" spans="5:70">
      <c r="E508">
        <f t="shared" si="328"/>
        <v>505</v>
      </c>
      <c r="F508" s="64">
        <f t="shared" si="315"/>
        <v>96.99999999999838</v>
      </c>
      <c r="G508" s="55">
        <f t="shared" si="296"/>
        <v>0</v>
      </c>
      <c r="H508" s="78">
        <f t="shared" si="325"/>
        <v>1</v>
      </c>
      <c r="I508" s="79">
        <f t="shared" ca="1" si="304"/>
        <v>617086.15539581468</v>
      </c>
      <c r="J508" s="79">
        <f t="shared" ca="1" si="297"/>
        <v>5576.6186630748552</v>
      </c>
      <c r="K508" s="80">
        <f t="shared" ca="1" si="298"/>
        <v>-20</v>
      </c>
      <c r="L508" s="80">
        <f t="shared" ca="1" si="305"/>
        <v>-514.23846282984562</v>
      </c>
      <c r="M508" s="80">
        <f t="shared" ca="1" si="329"/>
        <v>-4628.14616546861</v>
      </c>
      <c r="N508" s="80">
        <f t="shared" ca="1" si="306"/>
        <v>0</v>
      </c>
      <c r="O508" s="81">
        <f t="shared" ca="1" si="299"/>
        <v>-2943.1740356977334</v>
      </c>
      <c r="P508" s="79">
        <f t="shared" ca="1" si="300"/>
        <v>614557.21539489331</v>
      </c>
      <c r="Q508" s="35"/>
      <c r="R508">
        <f t="shared" ca="1" si="307"/>
        <v>625</v>
      </c>
      <c r="S508" s="78">
        <f t="shared" ca="1" si="316"/>
        <v>106.99999999999761</v>
      </c>
      <c r="T508" s="55">
        <f t="shared" ca="1" si="308"/>
        <v>0</v>
      </c>
      <c r="U508" s="78">
        <f t="shared" ca="1" si="309"/>
        <v>4.1504550867967176E-5</v>
      </c>
      <c r="V508" s="79">
        <f t="shared" ca="1" si="317"/>
        <v>0</v>
      </c>
      <c r="W508" s="79">
        <f t="shared" ca="1" si="301"/>
        <v>0</v>
      </c>
      <c r="X508" s="80">
        <f t="shared" ca="1" si="318"/>
        <v>0</v>
      </c>
      <c r="Y508" s="80">
        <f t="shared" ca="1" si="319"/>
        <v>0</v>
      </c>
      <c r="Z508" s="80">
        <f t="shared" ca="1" si="310"/>
        <v>0</v>
      </c>
      <c r="AA508" s="80">
        <f t="shared" ca="1" si="320"/>
        <v>0</v>
      </c>
      <c r="AB508" s="81">
        <f t="shared" ca="1" si="302"/>
        <v>0</v>
      </c>
      <c r="AC508" s="79">
        <f t="shared" ca="1" si="303"/>
        <v>0</v>
      </c>
      <c r="AD508" s="35"/>
      <c r="AE508" s="55">
        <f t="shared" ca="1" si="321"/>
        <v>0</v>
      </c>
      <c r="AF508" s="78">
        <f t="shared" ca="1" si="322"/>
        <v>4.1504550867967176E-5</v>
      </c>
      <c r="AG508" s="35"/>
      <c r="AH508" s="35"/>
      <c r="AR508" s="69">
        <f t="shared" si="311"/>
        <v>43</v>
      </c>
      <c r="AS508" s="70">
        <f t="shared" si="323"/>
        <v>505</v>
      </c>
      <c r="AT508" s="71">
        <f t="shared" ca="1" si="330"/>
        <v>1.2272465971498732E-2</v>
      </c>
      <c r="AU508" s="72">
        <f t="shared" ca="1" si="312"/>
        <v>9.0370179501075842E-3</v>
      </c>
      <c r="AV508" s="73">
        <f t="shared" ca="1" si="313"/>
        <v>1.0090370179501076</v>
      </c>
      <c r="AW508" s="74">
        <f ca="1">PRODUCT(AV$4:AV508)</f>
        <v>78.426113335907303</v>
      </c>
      <c r="BO508" s="70">
        <f t="shared" si="324"/>
        <v>505</v>
      </c>
      <c r="BP508" s="171">
        <f t="shared" ca="1" si="327"/>
        <v>0.114</v>
      </c>
      <c r="BQ508" s="172">
        <f t="shared" ca="1" si="314"/>
        <v>9.0370179501075842E-3</v>
      </c>
      <c r="BR508" s="172">
        <f t="shared" ca="1" si="326"/>
        <v>1.275085500816411E-2</v>
      </c>
    </row>
    <row r="509" spans="5:70">
      <c r="E509">
        <f t="shared" si="328"/>
        <v>506</v>
      </c>
      <c r="F509" s="64">
        <f t="shared" si="315"/>
        <v>97.083333333331709</v>
      </c>
      <c r="G509" s="55">
        <f t="shared" si="296"/>
        <v>0</v>
      </c>
      <c r="H509" s="78">
        <f t="shared" si="325"/>
        <v>1</v>
      </c>
      <c r="I509" s="79">
        <f t="shared" ca="1" si="304"/>
        <v>614557.21539489331</v>
      </c>
      <c r="J509" s="79">
        <f t="shared" ca="1" si="297"/>
        <v>5553.7645868917834</v>
      </c>
      <c r="K509" s="80">
        <f t="shared" ca="1" si="298"/>
        <v>-20</v>
      </c>
      <c r="L509" s="80">
        <f t="shared" ca="1" si="305"/>
        <v>-512.1310128290778</v>
      </c>
      <c r="M509" s="80">
        <f t="shared" ca="1" si="329"/>
        <v>0</v>
      </c>
      <c r="N509" s="80">
        <f t="shared" ca="1" si="306"/>
        <v>0</v>
      </c>
      <c r="O509" s="81">
        <f t="shared" ca="1" si="299"/>
        <v>-2943.1740356977334</v>
      </c>
      <c r="P509" s="79">
        <f t="shared" ca="1" si="300"/>
        <v>616635.67493325833</v>
      </c>
      <c r="Q509" s="35"/>
      <c r="R509">
        <f t="shared" ca="1" si="307"/>
        <v>626</v>
      </c>
      <c r="S509" s="78">
        <f t="shared" ca="1" si="316"/>
        <v>107.08333333333094</v>
      </c>
      <c r="T509" s="55">
        <f t="shared" ca="1" si="308"/>
        <v>0</v>
      </c>
      <c r="U509" s="78">
        <f t="shared" ca="1" si="309"/>
        <v>4.1504550867967176E-5</v>
      </c>
      <c r="V509" s="79">
        <f t="shared" ca="1" si="317"/>
        <v>0</v>
      </c>
      <c r="W509" s="79">
        <f t="shared" ca="1" si="301"/>
        <v>0</v>
      </c>
      <c r="X509" s="80">
        <f t="shared" ca="1" si="318"/>
        <v>0</v>
      </c>
      <c r="Y509" s="80">
        <f t="shared" ca="1" si="319"/>
        <v>0</v>
      </c>
      <c r="Z509" s="80">
        <f t="shared" ca="1" si="310"/>
        <v>0</v>
      </c>
      <c r="AA509" s="80">
        <f t="shared" ca="1" si="320"/>
        <v>0</v>
      </c>
      <c r="AB509" s="81">
        <f t="shared" ca="1" si="302"/>
        <v>0</v>
      </c>
      <c r="AC509" s="79">
        <f t="shared" ca="1" si="303"/>
        <v>0</v>
      </c>
      <c r="AD509" s="35"/>
      <c r="AE509" s="55">
        <f t="shared" ca="1" si="321"/>
        <v>0</v>
      </c>
      <c r="AF509" s="78">
        <f t="shared" ca="1" si="322"/>
        <v>4.1504550867967176E-5</v>
      </c>
      <c r="AG509" s="35"/>
      <c r="AH509" s="35"/>
      <c r="AR509" s="69">
        <f t="shared" si="311"/>
        <v>43</v>
      </c>
      <c r="AS509" s="70">
        <f t="shared" si="323"/>
        <v>506</v>
      </c>
      <c r="AT509" s="71">
        <f t="shared" ca="1" si="330"/>
        <v>1.2161559476222213E-2</v>
      </c>
      <c r="AU509" s="72">
        <f t="shared" ca="1" si="312"/>
        <v>9.0370179501075842E-3</v>
      </c>
      <c r="AV509" s="73">
        <f t="shared" ca="1" si="313"/>
        <v>1.0090370179501076</v>
      </c>
      <c r="AW509" s="74">
        <f ca="1">PRODUCT(AV$4:AV509)</f>
        <v>79.134851529881075</v>
      </c>
      <c r="BO509" s="70">
        <f t="shared" si="324"/>
        <v>506</v>
      </c>
      <c r="BP509" s="171">
        <f t="shared" ca="1" si="327"/>
        <v>0.114</v>
      </c>
      <c r="BQ509" s="172">
        <f t="shared" ca="1" si="314"/>
        <v>9.0370179501075842E-3</v>
      </c>
      <c r="BR509" s="172">
        <f t="shared" ca="1" si="326"/>
        <v>1.263665730923123E-2</v>
      </c>
    </row>
    <row r="510" spans="5:70">
      <c r="E510">
        <f t="shared" si="328"/>
        <v>507</v>
      </c>
      <c r="F510" s="64">
        <f t="shared" si="315"/>
        <v>97.166666666665037</v>
      </c>
      <c r="G510" s="55">
        <f t="shared" si="296"/>
        <v>0</v>
      </c>
      <c r="H510" s="78">
        <f t="shared" si="325"/>
        <v>1</v>
      </c>
      <c r="I510" s="79">
        <f t="shared" ca="1" si="304"/>
        <v>616635.67493325833</v>
      </c>
      <c r="J510" s="79">
        <f t="shared" ca="1" si="297"/>
        <v>5572.5476630485609</v>
      </c>
      <c r="K510" s="80">
        <f t="shared" ca="1" si="298"/>
        <v>-20</v>
      </c>
      <c r="L510" s="80">
        <f t="shared" ca="1" si="305"/>
        <v>-513.86306244438197</v>
      </c>
      <c r="M510" s="80">
        <f t="shared" ca="1" si="329"/>
        <v>0</v>
      </c>
      <c r="N510" s="80">
        <f t="shared" ca="1" si="306"/>
        <v>0</v>
      </c>
      <c r="O510" s="81">
        <f t="shared" ca="1" si="299"/>
        <v>-2943.1740356977334</v>
      </c>
      <c r="P510" s="79">
        <f t="shared" ca="1" si="300"/>
        <v>618731.18549816485</v>
      </c>
      <c r="Q510" s="35"/>
      <c r="R510">
        <f t="shared" ca="1" si="307"/>
        <v>627</v>
      </c>
      <c r="S510" s="78">
        <f t="shared" ca="1" si="316"/>
        <v>107.16666666666427</v>
      </c>
      <c r="T510" s="55">
        <f t="shared" ca="1" si="308"/>
        <v>0</v>
      </c>
      <c r="U510" s="78">
        <f t="shared" ca="1" si="309"/>
        <v>4.1504550867967176E-5</v>
      </c>
      <c r="V510" s="79">
        <f t="shared" ca="1" si="317"/>
        <v>0</v>
      </c>
      <c r="W510" s="79">
        <f t="shared" ca="1" si="301"/>
        <v>0</v>
      </c>
      <c r="X510" s="80">
        <f t="shared" ca="1" si="318"/>
        <v>0</v>
      </c>
      <c r="Y510" s="80">
        <f t="shared" ca="1" si="319"/>
        <v>0</v>
      </c>
      <c r="Z510" s="80">
        <f t="shared" ca="1" si="310"/>
        <v>0</v>
      </c>
      <c r="AA510" s="80">
        <f t="shared" ca="1" si="320"/>
        <v>0</v>
      </c>
      <c r="AB510" s="81">
        <f t="shared" ca="1" si="302"/>
        <v>0</v>
      </c>
      <c r="AC510" s="79">
        <f t="shared" ca="1" si="303"/>
        <v>0</v>
      </c>
      <c r="AD510" s="35"/>
      <c r="AE510" s="55">
        <f t="shared" ca="1" si="321"/>
        <v>0</v>
      </c>
      <c r="AF510" s="78">
        <f t="shared" ca="1" si="322"/>
        <v>4.1504550867967176E-5</v>
      </c>
      <c r="AG510" s="35"/>
      <c r="AH510" s="35"/>
      <c r="AR510" s="69">
        <f t="shared" si="311"/>
        <v>43</v>
      </c>
      <c r="AS510" s="70">
        <f t="shared" si="323"/>
        <v>507</v>
      </c>
      <c r="AT510" s="71">
        <f t="shared" ca="1" si="330"/>
        <v>1.2051655244934293E-2</v>
      </c>
      <c r="AU510" s="72">
        <f t="shared" ca="1" si="312"/>
        <v>9.0370179501075842E-3</v>
      </c>
      <c r="AV510" s="73">
        <f t="shared" ca="1" si="313"/>
        <v>1.0090370179501076</v>
      </c>
      <c r="AW510" s="74">
        <f ca="1">PRODUCT(AV$4:AV510)</f>
        <v>79.849994603635707</v>
      </c>
      <c r="BO510" s="70">
        <f t="shared" si="324"/>
        <v>507</v>
      </c>
      <c r="BP510" s="171">
        <f t="shared" ca="1" si="327"/>
        <v>0.114</v>
      </c>
      <c r="BQ510" s="172">
        <f t="shared" ca="1" si="314"/>
        <v>9.0370179501075842E-3</v>
      </c>
      <c r="BR510" s="172">
        <f t="shared" ca="1" si="326"/>
        <v>1.2523482374217569E-2</v>
      </c>
    </row>
    <row r="511" spans="5:70">
      <c r="E511">
        <f t="shared" si="328"/>
        <v>508</v>
      </c>
      <c r="F511" s="64">
        <f t="shared" si="315"/>
        <v>97.249999999998366</v>
      </c>
      <c r="G511" s="55">
        <f t="shared" si="296"/>
        <v>0</v>
      </c>
      <c r="H511" s="78">
        <f t="shared" si="325"/>
        <v>1</v>
      </c>
      <c r="I511" s="79">
        <f t="shared" ca="1" si="304"/>
        <v>618731.18549816485</v>
      </c>
      <c r="J511" s="79">
        <f t="shared" ca="1" si="297"/>
        <v>5591.4848296382615</v>
      </c>
      <c r="K511" s="80">
        <f t="shared" ca="1" si="298"/>
        <v>-20</v>
      </c>
      <c r="L511" s="80">
        <f t="shared" ca="1" si="305"/>
        <v>-515.60932124847079</v>
      </c>
      <c r="M511" s="80">
        <f t="shared" ca="1" si="329"/>
        <v>0</v>
      </c>
      <c r="N511" s="80">
        <f t="shared" ca="1" si="306"/>
        <v>0</v>
      </c>
      <c r="O511" s="81">
        <f t="shared" ca="1" si="299"/>
        <v>-2943.1740356977334</v>
      </c>
      <c r="P511" s="79">
        <f t="shared" ca="1" si="300"/>
        <v>620843.88697085693</v>
      </c>
      <c r="Q511" s="35"/>
      <c r="R511">
        <f t="shared" ca="1" si="307"/>
        <v>628</v>
      </c>
      <c r="S511" s="78">
        <f t="shared" ca="1" si="316"/>
        <v>107.2499999999976</v>
      </c>
      <c r="T511" s="55">
        <f t="shared" ca="1" si="308"/>
        <v>0</v>
      </c>
      <c r="U511" s="78">
        <f t="shared" ca="1" si="309"/>
        <v>4.1504550867967176E-5</v>
      </c>
      <c r="V511" s="79">
        <f t="shared" ca="1" si="317"/>
        <v>0</v>
      </c>
      <c r="W511" s="79">
        <f t="shared" ca="1" si="301"/>
        <v>0</v>
      </c>
      <c r="X511" s="80">
        <f t="shared" ca="1" si="318"/>
        <v>0</v>
      </c>
      <c r="Y511" s="80">
        <f t="shared" ca="1" si="319"/>
        <v>0</v>
      </c>
      <c r="Z511" s="80">
        <f t="shared" ca="1" si="310"/>
        <v>0</v>
      </c>
      <c r="AA511" s="80">
        <f t="shared" ca="1" si="320"/>
        <v>0</v>
      </c>
      <c r="AB511" s="81">
        <f t="shared" ca="1" si="302"/>
        <v>0</v>
      </c>
      <c r="AC511" s="79">
        <f t="shared" ca="1" si="303"/>
        <v>0</v>
      </c>
      <c r="AD511" s="35"/>
      <c r="AE511" s="55">
        <f t="shared" ca="1" si="321"/>
        <v>0</v>
      </c>
      <c r="AF511" s="78">
        <f t="shared" ca="1" si="322"/>
        <v>4.1504550867967176E-5</v>
      </c>
      <c r="AG511" s="35"/>
      <c r="AH511" s="35"/>
      <c r="AR511" s="69">
        <f t="shared" si="311"/>
        <v>43</v>
      </c>
      <c r="AS511" s="70">
        <f t="shared" si="323"/>
        <v>508</v>
      </c>
      <c r="AT511" s="71">
        <f t="shared" ca="1" si="330"/>
        <v>1.1942744220157314E-2</v>
      </c>
      <c r="AU511" s="72">
        <f t="shared" ca="1" si="312"/>
        <v>9.0370179501075842E-3</v>
      </c>
      <c r="AV511" s="73">
        <f t="shared" ca="1" si="313"/>
        <v>1.0090370179501076</v>
      </c>
      <c r="AW511" s="74">
        <f ca="1">PRODUCT(AV$4:AV511)</f>
        <v>80.57160043818476</v>
      </c>
      <c r="BO511" s="70">
        <f t="shared" si="324"/>
        <v>508</v>
      </c>
      <c r="BP511" s="171">
        <f t="shared" ca="1" si="327"/>
        <v>0.114</v>
      </c>
      <c r="BQ511" s="172">
        <f t="shared" ca="1" si="314"/>
        <v>9.0370179501075842E-3</v>
      </c>
      <c r="BR511" s="172">
        <f t="shared" ca="1" si="326"/>
        <v>1.241132104316593E-2</v>
      </c>
    </row>
    <row r="512" spans="5:70">
      <c r="E512">
        <f t="shared" si="328"/>
        <v>509</v>
      </c>
      <c r="F512" s="64">
        <f t="shared" si="315"/>
        <v>97.333333333331694</v>
      </c>
      <c r="G512" s="55">
        <f t="shared" si="296"/>
        <v>0</v>
      </c>
      <c r="H512" s="78">
        <f t="shared" si="325"/>
        <v>1</v>
      </c>
      <c r="I512" s="79">
        <f t="shared" ca="1" si="304"/>
        <v>620843.88697085693</v>
      </c>
      <c r="J512" s="79">
        <f t="shared" ca="1" si="297"/>
        <v>5610.5773507701979</v>
      </c>
      <c r="K512" s="80">
        <f t="shared" ca="1" si="298"/>
        <v>-20</v>
      </c>
      <c r="L512" s="80">
        <f t="shared" ca="1" si="305"/>
        <v>-517.36990580904751</v>
      </c>
      <c r="M512" s="80">
        <f t="shared" ca="1" si="329"/>
        <v>0</v>
      </c>
      <c r="N512" s="80">
        <f t="shared" ca="1" si="306"/>
        <v>0</v>
      </c>
      <c r="O512" s="81">
        <f t="shared" ca="1" si="299"/>
        <v>-2943.1740356977334</v>
      </c>
      <c r="P512" s="79">
        <f t="shared" ca="1" si="300"/>
        <v>622973.9203801204</v>
      </c>
      <c r="Q512" s="35"/>
      <c r="R512">
        <f t="shared" ca="1" si="307"/>
        <v>629</v>
      </c>
      <c r="S512" s="78">
        <f t="shared" ca="1" si="316"/>
        <v>107.33333333333093</v>
      </c>
      <c r="T512" s="55">
        <f t="shared" ca="1" si="308"/>
        <v>0</v>
      </c>
      <c r="U512" s="78">
        <f t="shared" ca="1" si="309"/>
        <v>4.1504550867967176E-5</v>
      </c>
      <c r="V512" s="79">
        <f t="shared" ca="1" si="317"/>
        <v>0</v>
      </c>
      <c r="W512" s="79">
        <f t="shared" ca="1" si="301"/>
        <v>0</v>
      </c>
      <c r="X512" s="80">
        <f t="shared" ca="1" si="318"/>
        <v>0</v>
      </c>
      <c r="Y512" s="80">
        <f t="shared" ca="1" si="319"/>
        <v>0</v>
      </c>
      <c r="Z512" s="80">
        <f t="shared" ca="1" si="310"/>
        <v>0</v>
      </c>
      <c r="AA512" s="80">
        <f t="shared" ca="1" si="320"/>
        <v>0</v>
      </c>
      <c r="AB512" s="81">
        <f t="shared" ca="1" si="302"/>
        <v>0</v>
      </c>
      <c r="AC512" s="79">
        <f t="shared" ca="1" si="303"/>
        <v>0</v>
      </c>
      <c r="AD512" s="35"/>
      <c r="AE512" s="55">
        <f t="shared" ca="1" si="321"/>
        <v>0</v>
      </c>
      <c r="AF512" s="78">
        <f t="shared" ca="1" si="322"/>
        <v>4.1504550867967176E-5</v>
      </c>
      <c r="AG512" s="35"/>
      <c r="AH512" s="35"/>
      <c r="AR512" s="69">
        <f t="shared" si="311"/>
        <v>43</v>
      </c>
      <c r="AS512" s="70">
        <f t="shared" si="323"/>
        <v>509</v>
      </c>
      <c r="AT512" s="71">
        <f t="shared" ca="1" si="330"/>
        <v>1.1834817426266209E-2</v>
      </c>
      <c r="AU512" s="72">
        <f t="shared" ca="1" si="312"/>
        <v>9.0370179501075842E-3</v>
      </c>
      <c r="AV512" s="73">
        <f t="shared" ca="1" si="313"/>
        <v>1.0090370179501076</v>
      </c>
      <c r="AW512" s="74">
        <f ca="1">PRODUCT(AV$4:AV512)</f>
        <v>81.299727437613527</v>
      </c>
      <c r="BO512" s="70">
        <f t="shared" si="324"/>
        <v>509</v>
      </c>
      <c r="BP512" s="171">
        <f t="shared" ca="1" si="327"/>
        <v>0.114</v>
      </c>
      <c r="BQ512" s="172">
        <f t="shared" ca="1" si="314"/>
        <v>9.0370179501075842E-3</v>
      </c>
      <c r="BR512" s="172">
        <f t="shared" ca="1" si="326"/>
        <v>1.230016423815644E-2</v>
      </c>
    </row>
    <row r="513" spans="5:70">
      <c r="E513">
        <f t="shared" si="328"/>
        <v>510</v>
      </c>
      <c r="F513" s="64">
        <f t="shared" si="315"/>
        <v>97.416666666665023</v>
      </c>
      <c r="G513" s="55">
        <f t="shared" si="296"/>
        <v>0</v>
      </c>
      <c r="H513" s="78">
        <f t="shared" si="325"/>
        <v>1</v>
      </c>
      <c r="I513" s="79">
        <f t="shared" ca="1" si="304"/>
        <v>622973.9203801204</v>
      </c>
      <c r="J513" s="79">
        <f t="shared" ca="1" si="297"/>
        <v>5629.8265009240413</v>
      </c>
      <c r="K513" s="80">
        <f t="shared" ca="1" si="298"/>
        <v>-20</v>
      </c>
      <c r="L513" s="80">
        <f t="shared" ca="1" si="305"/>
        <v>-519.14493365010037</v>
      </c>
      <c r="M513" s="80">
        <f t="shared" ca="1" si="329"/>
        <v>0</v>
      </c>
      <c r="N513" s="80">
        <f t="shared" ca="1" si="306"/>
        <v>0</v>
      </c>
      <c r="O513" s="81">
        <f t="shared" ca="1" si="299"/>
        <v>-2943.1740356977334</v>
      </c>
      <c r="P513" s="79">
        <f t="shared" ca="1" si="300"/>
        <v>625121.42791169661</v>
      </c>
      <c r="Q513" s="35"/>
      <c r="R513">
        <f t="shared" ca="1" si="307"/>
        <v>630</v>
      </c>
      <c r="S513" s="78">
        <f t="shared" ca="1" si="316"/>
        <v>107.41666666666426</v>
      </c>
      <c r="T513" s="55">
        <f t="shared" ca="1" si="308"/>
        <v>0</v>
      </c>
      <c r="U513" s="78">
        <f t="shared" ca="1" si="309"/>
        <v>4.1504550867967176E-5</v>
      </c>
      <c r="V513" s="79">
        <f t="shared" ca="1" si="317"/>
        <v>0</v>
      </c>
      <c r="W513" s="79">
        <f t="shared" ca="1" si="301"/>
        <v>0</v>
      </c>
      <c r="X513" s="80">
        <f t="shared" ca="1" si="318"/>
        <v>0</v>
      </c>
      <c r="Y513" s="80">
        <f t="shared" ca="1" si="319"/>
        <v>0</v>
      </c>
      <c r="Z513" s="80">
        <f t="shared" ca="1" si="310"/>
        <v>0</v>
      </c>
      <c r="AA513" s="80">
        <f t="shared" ca="1" si="320"/>
        <v>0</v>
      </c>
      <c r="AB513" s="81">
        <f t="shared" ca="1" si="302"/>
        <v>0</v>
      </c>
      <c r="AC513" s="79">
        <f t="shared" ca="1" si="303"/>
        <v>0</v>
      </c>
      <c r="AD513" s="35"/>
      <c r="AE513" s="55">
        <f t="shared" ca="1" si="321"/>
        <v>0</v>
      </c>
      <c r="AF513" s="78">
        <f t="shared" ca="1" si="322"/>
        <v>4.1504550867967176E-5</v>
      </c>
      <c r="AG513" s="35"/>
      <c r="AH513" s="35"/>
      <c r="AR513" s="69">
        <f t="shared" si="311"/>
        <v>43</v>
      </c>
      <c r="AS513" s="70">
        <f t="shared" si="323"/>
        <v>510</v>
      </c>
      <c r="AT513" s="71">
        <f t="shared" ca="1" si="330"/>
        <v>1.1727865968748795E-2</v>
      </c>
      <c r="AU513" s="72">
        <f t="shared" ca="1" si="312"/>
        <v>9.0370179501075842E-3</v>
      </c>
      <c r="AV513" s="73">
        <f t="shared" ca="1" si="313"/>
        <v>1.0090370179501076</v>
      </c>
      <c r="AW513" s="74">
        <f ca="1">PRODUCT(AV$4:AV513)</f>
        <v>82.034434533806092</v>
      </c>
      <c r="BO513" s="70">
        <f t="shared" si="324"/>
        <v>510</v>
      </c>
      <c r="BP513" s="171">
        <f t="shared" ca="1" si="327"/>
        <v>0.114</v>
      </c>
      <c r="BQ513" s="172">
        <f t="shared" ca="1" si="314"/>
        <v>9.0370179501075842E-3</v>
      </c>
      <c r="BR513" s="172">
        <f t="shared" ca="1" si="326"/>
        <v>1.2190002962571814E-2</v>
      </c>
    </row>
    <row r="514" spans="5:70">
      <c r="E514">
        <f t="shared" si="328"/>
        <v>511</v>
      </c>
      <c r="F514" s="64">
        <f t="shared" si="315"/>
        <v>97.499999999998352</v>
      </c>
      <c r="G514" s="55">
        <f t="shared" si="296"/>
        <v>0</v>
      </c>
      <c r="H514" s="78">
        <f t="shared" si="325"/>
        <v>1</v>
      </c>
      <c r="I514" s="79">
        <f t="shared" ca="1" si="304"/>
        <v>625121.42791169661</v>
      </c>
      <c r="J514" s="79">
        <f t="shared" ca="1" si="297"/>
        <v>5649.2335650348869</v>
      </c>
      <c r="K514" s="80">
        <f t="shared" ca="1" si="298"/>
        <v>-20</v>
      </c>
      <c r="L514" s="80">
        <f t="shared" ca="1" si="305"/>
        <v>-520.93452325974715</v>
      </c>
      <c r="M514" s="80">
        <f t="shared" ca="1" si="329"/>
        <v>0</v>
      </c>
      <c r="N514" s="80">
        <f t="shared" ca="1" si="306"/>
        <v>0</v>
      </c>
      <c r="O514" s="81">
        <f t="shared" ca="1" si="299"/>
        <v>-2943.1740356977334</v>
      </c>
      <c r="P514" s="79">
        <f t="shared" ca="1" si="300"/>
        <v>627286.55291777407</v>
      </c>
      <c r="Q514" s="35"/>
      <c r="R514">
        <f t="shared" ca="1" si="307"/>
        <v>631</v>
      </c>
      <c r="S514" s="78">
        <f t="shared" ca="1" si="316"/>
        <v>107.49999999999758</v>
      </c>
      <c r="T514" s="55">
        <f t="shared" ca="1" si="308"/>
        <v>0</v>
      </c>
      <c r="U514" s="78">
        <f t="shared" ca="1" si="309"/>
        <v>4.1504550867967176E-5</v>
      </c>
      <c r="V514" s="79">
        <f t="shared" ca="1" si="317"/>
        <v>0</v>
      </c>
      <c r="W514" s="79">
        <f t="shared" ca="1" si="301"/>
        <v>0</v>
      </c>
      <c r="X514" s="80">
        <f t="shared" ca="1" si="318"/>
        <v>0</v>
      </c>
      <c r="Y514" s="80">
        <f t="shared" ca="1" si="319"/>
        <v>0</v>
      </c>
      <c r="Z514" s="80">
        <f t="shared" ca="1" si="310"/>
        <v>0</v>
      </c>
      <c r="AA514" s="80">
        <f t="shared" ca="1" si="320"/>
        <v>0</v>
      </c>
      <c r="AB514" s="81">
        <f t="shared" ca="1" si="302"/>
        <v>0</v>
      </c>
      <c r="AC514" s="79">
        <f t="shared" ca="1" si="303"/>
        <v>0</v>
      </c>
      <c r="AD514" s="35"/>
      <c r="AE514" s="55">
        <f t="shared" ca="1" si="321"/>
        <v>0</v>
      </c>
      <c r="AF514" s="78">
        <f t="shared" ca="1" si="322"/>
        <v>4.1504550867967176E-5</v>
      </c>
      <c r="AG514" s="35"/>
      <c r="AH514" s="35"/>
      <c r="AR514" s="69">
        <f t="shared" si="311"/>
        <v>43</v>
      </c>
      <c r="AS514" s="70">
        <f t="shared" si="323"/>
        <v>511</v>
      </c>
      <c r="AT514" s="71">
        <f t="shared" ca="1" si="330"/>
        <v>1.1621881033472756E-2</v>
      </c>
      <c r="AU514" s="72">
        <f t="shared" ca="1" si="312"/>
        <v>9.0370179501075842E-3</v>
      </c>
      <c r="AV514" s="73">
        <f t="shared" ca="1" si="313"/>
        <v>1.0090370179501076</v>
      </c>
      <c r="AW514" s="74">
        <f ca="1">PRODUCT(AV$4:AV514)</f>
        <v>82.775781191215017</v>
      </c>
      <c r="BO514" s="70">
        <f t="shared" si="324"/>
        <v>511</v>
      </c>
      <c r="BP514" s="171">
        <f t="shared" ca="1" si="327"/>
        <v>0.114</v>
      </c>
      <c r="BQ514" s="172">
        <f t="shared" ca="1" si="314"/>
        <v>9.0370179501075842E-3</v>
      </c>
      <c r="BR514" s="172">
        <f t="shared" ca="1" si="326"/>
        <v>1.208082830036921E-2</v>
      </c>
    </row>
    <row r="515" spans="5:70">
      <c r="E515">
        <f t="shared" si="328"/>
        <v>512</v>
      </c>
      <c r="F515" s="64">
        <f t="shared" si="315"/>
        <v>97.58333333333168</v>
      </c>
      <c r="G515" s="55">
        <f t="shared" si="296"/>
        <v>0</v>
      </c>
      <c r="H515" s="78">
        <f t="shared" si="325"/>
        <v>1</v>
      </c>
      <c r="I515" s="79">
        <f t="shared" ca="1" si="304"/>
        <v>627286.55291777407</v>
      </c>
      <c r="J515" s="79">
        <f t="shared" ca="1" si="297"/>
        <v>5668.7998385790352</v>
      </c>
      <c r="K515" s="80">
        <f t="shared" ca="1" si="298"/>
        <v>-20</v>
      </c>
      <c r="L515" s="80">
        <f t="shared" ca="1" si="305"/>
        <v>-522.73879409814504</v>
      </c>
      <c r="M515" s="80">
        <f t="shared" ca="1" si="329"/>
        <v>0</v>
      </c>
      <c r="N515" s="80">
        <f t="shared" ca="1" si="306"/>
        <v>0</v>
      </c>
      <c r="O515" s="81">
        <f t="shared" ca="1" si="299"/>
        <v>-2943.1740356977334</v>
      </c>
      <c r="P515" s="79">
        <f t="shared" ca="1" si="300"/>
        <v>629469.43992655724</v>
      </c>
      <c r="Q515" s="35"/>
      <c r="R515">
        <f t="shared" ca="1" si="307"/>
        <v>632</v>
      </c>
      <c r="S515" s="78">
        <f t="shared" ca="1" si="316"/>
        <v>107.58333333333091</v>
      </c>
      <c r="T515" s="55">
        <f t="shared" ca="1" si="308"/>
        <v>0</v>
      </c>
      <c r="U515" s="78">
        <f t="shared" ca="1" si="309"/>
        <v>4.1504550867967176E-5</v>
      </c>
      <c r="V515" s="79">
        <f t="shared" ca="1" si="317"/>
        <v>0</v>
      </c>
      <c r="W515" s="79">
        <f t="shared" ca="1" si="301"/>
        <v>0</v>
      </c>
      <c r="X515" s="80">
        <f t="shared" ca="1" si="318"/>
        <v>0</v>
      </c>
      <c r="Y515" s="80">
        <f t="shared" ca="1" si="319"/>
        <v>0</v>
      </c>
      <c r="Z515" s="80">
        <f t="shared" ca="1" si="310"/>
        <v>0</v>
      </c>
      <c r="AA515" s="80">
        <f t="shared" ca="1" si="320"/>
        <v>0</v>
      </c>
      <c r="AB515" s="81">
        <f t="shared" ca="1" si="302"/>
        <v>0</v>
      </c>
      <c r="AC515" s="79">
        <f t="shared" ca="1" si="303"/>
        <v>0</v>
      </c>
      <c r="AD515" s="35"/>
      <c r="AE515" s="55">
        <f t="shared" ca="1" si="321"/>
        <v>0</v>
      </c>
      <c r="AF515" s="78">
        <f t="shared" ca="1" si="322"/>
        <v>4.1504550867967176E-5</v>
      </c>
      <c r="AG515" s="35"/>
      <c r="AH515" s="35"/>
      <c r="AR515" s="69">
        <f t="shared" si="311"/>
        <v>43</v>
      </c>
      <c r="AS515" s="70">
        <f t="shared" si="323"/>
        <v>512</v>
      </c>
      <c r="AT515" s="71">
        <f t="shared" ca="1" si="330"/>
        <v>1.1516853885959247E-2</v>
      </c>
      <c r="AU515" s="72">
        <f t="shared" ca="1" si="312"/>
        <v>9.0370179501075842E-3</v>
      </c>
      <c r="AV515" s="73">
        <f t="shared" ca="1" si="313"/>
        <v>1.0090370179501076</v>
      </c>
      <c r="AW515" s="74">
        <f ca="1">PRODUCT(AV$4:AV515)</f>
        <v>83.523827411674205</v>
      </c>
      <c r="BO515" s="70">
        <f t="shared" si="324"/>
        <v>512</v>
      </c>
      <c r="BP515" s="171">
        <f t="shared" ca="1" si="327"/>
        <v>0.114</v>
      </c>
      <c r="BQ515" s="172">
        <f t="shared" ca="1" si="314"/>
        <v>9.0370179501075842E-3</v>
      </c>
      <c r="BR515" s="172">
        <f t="shared" ca="1" si="326"/>
        <v>1.1972631415358592E-2</v>
      </c>
    </row>
    <row r="516" spans="5:70">
      <c r="E516">
        <f t="shared" si="328"/>
        <v>513</v>
      </c>
      <c r="F516" s="64">
        <f t="shared" si="315"/>
        <v>97.666666666665009</v>
      </c>
      <c r="G516" s="55">
        <f t="shared" ref="G516:G579" si="331">(1-(1-IF(F516&gt;$AJ$90,0,VLOOKUP(ROUND(F516,0),$AJ$4:$AK$90,2,FALSE)))^(1/12))*0</f>
        <v>0</v>
      </c>
      <c r="H516" s="78">
        <f t="shared" si="325"/>
        <v>1</v>
      </c>
      <c r="I516" s="79">
        <f t="shared" ca="1" si="304"/>
        <v>629469.43992655724</v>
      </c>
      <c r="J516" s="79">
        <f t="shared" ref="J516:J579" ca="1" si="332">(I516)*$AU516</f>
        <v>5688.5266276604652</v>
      </c>
      <c r="K516" s="80">
        <f t="shared" ref="K516:K579" ca="1" si="333">IF(I516=0,0,-$C$19)*H516</f>
        <v>-20</v>
      </c>
      <c r="L516" s="80">
        <f t="shared" ca="1" si="305"/>
        <v>-524.55786660546437</v>
      </c>
      <c r="M516" s="80">
        <f t="shared" ca="1" si="329"/>
        <v>0</v>
      </c>
      <c r="N516" s="80">
        <f t="shared" ca="1" si="306"/>
        <v>0</v>
      </c>
      <c r="O516" s="81">
        <f t="shared" ref="O516:O579" ca="1" si="334">-MIN(
IF(MOD(E516-1,IF($C$7="Annual",12,1))=0,1,0)
*IF(F516&lt;=$C$6,H516*$C$5*$C$4/IF($C$7="Monthly",12,1),$C$12),I516)</f>
        <v>-2943.1740356977334</v>
      </c>
      <c r="P516" s="79">
        <f t="shared" ref="P516:P579" ca="1" si="335">SUM(I516:O516)</f>
        <v>631670.23465191456</v>
      </c>
      <c r="Q516" s="35"/>
      <c r="R516">
        <f t="shared" ca="1" si="307"/>
        <v>633</v>
      </c>
      <c r="S516" s="78">
        <f t="shared" ca="1" si="316"/>
        <v>107.66666666666424</v>
      </c>
      <c r="T516" s="55">
        <f t="shared" ca="1" si="308"/>
        <v>0</v>
      </c>
      <c r="U516" s="78">
        <f t="shared" ca="1" si="309"/>
        <v>4.1504550867967176E-5</v>
      </c>
      <c r="V516" s="79">
        <f t="shared" ca="1" si="317"/>
        <v>0</v>
      </c>
      <c r="W516" s="79">
        <f t="shared" ref="W516:W579" ca="1" si="336">(V516)*$AU516</f>
        <v>0</v>
      </c>
      <c r="X516" s="80">
        <f t="shared" ca="1" si="318"/>
        <v>0</v>
      </c>
      <c r="Y516" s="80">
        <f t="shared" ca="1" si="319"/>
        <v>0</v>
      </c>
      <c r="Z516" s="80">
        <f t="shared" ca="1" si="310"/>
        <v>0</v>
      </c>
      <c r="AA516" s="80">
        <f t="shared" ca="1" si="320"/>
        <v>0</v>
      </c>
      <c r="AB516" s="81">
        <f t="shared" ref="AB516:AB579" ca="1" si="337">-MIN(IF(MOD(R516,IF($C$7="Annual",12,1))=0,1,0)*$C$39*U516/IF($C$7="Monthly",12,1),V516)</f>
        <v>0</v>
      </c>
      <c r="AC516" s="79">
        <f t="shared" ref="AC516:AC579" ca="1" si="338">SUM(V516:AB516)</f>
        <v>0</v>
      </c>
      <c r="AD516" s="35"/>
      <c r="AE516" s="55">
        <f t="shared" ca="1" si="321"/>
        <v>0</v>
      </c>
      <c r="AF516" s="78">
        <f t="shared" ca="1" si="322"/>
        <v>4.1504550867967176E-5</v>
      </c>
      <c r="AG516" s="35"/>
      <c r="AH516" s="35"/>
      <c r="AR516" s="69">
        <f t="shared" si="311"/>
        <v>43</v>
      </c>
      <c r="AS516" s="70">
        <f t="shared" si="323"/>
        <v>513</v>
      </c>
      <c r="AT516" s="71">
        <f t="shared" ca="1" si="330"/>
        <v>1.1412775870663068E-2</v>
      </c>
      <c r="AU516" s="72">
        <f t="shared" ca="1" si="312"/>
        <v>9.0370179501075842E-3</v>
      </c>
      <c r="AV516" s="73">
        <f t="shared" ca="1" si="313"/>
        <v>1.0090370179501076</v>
      </c>
      <c r="AW516" s="74">
        <f ca="1">PRODUCT(AV$4:AV516)</f>
        <v>84.278633739255199</v>
      </c>
      <c r="BO516" s="70">
        <f t="shared" si="324"/>
        <v>513</v>
      </c>
      <c r="BP516" s="171">
        <f t="shared" ca="1" si="327"/>
        <v>0.114</v>
      </c>
      <c r="BQ516" s="172">
        <f t="shared" ca="1" si="314"/>
        <v>9.0370179501075842E-3</v>
      </c>
      <c r="BR516" s="172">
        <f t="shared" ca="1" si="326"/>
        <v>1.1865403550487565E-2</v>
      </c>
    </row>
    <row r="517" spans="5:70">
      <c r="E517">
        <f t="shared" si="328"/>
        <v>514</v>
      </c>
      <c r="F517" s="64">
        <f t="shared" si="315"/>
        <v>97.749999999998337</v>
      </c>
      <c r="G517" s="55">
        <f t="shared" si="331"/>
        <v>0</v>
      </c>
      <c r="H517" s="78">
        <f t="shared" si="325"/>
        <v>1</v>
      </c>
      <c r="I517" s="79">
        <f t="shared" ref="I517:I580" ca="1" si="339">MAX(P516,0)*(1-G517)</f>
        <v>631670.23465191456</v>
      </c>
      <c r="J517" s="79">
        <f t="shared" ca="1" si="332"/>
        <v>5708.4152490980214</v>
      </c>
      <c r="K517" s="80">
        <f t="shared" ca="1" si="333"/>
        <v>-20</v>
      </c>
      <c r="L517" s="80">
        <f t="shared" ref="L517:L580" ca="1" si="340">IF(OR(I516+O516=0,K516=0),0,-I517*($C$16/12))</f>
        <v>-526.39186220992883</v>
      </c>
      <c r="M517" s="80">
        <f t="shared" ca="1" si="329"/>
        <v>0</v>
      </c>
      <c r="N517" s="80">
        <f t="shared" ref="N517:N580" ca="1" si="341">IF(OR(I516+O516=0,K516=0),0,-I517*($C$18*(1+$C$20))/12)</f>
        <v>0</v>
      </c>
      <c r="O517" s="81">
        <f t="shared" ca="1" si="334"/>
        <v>-2943.1740356977334</v>
      </c>
      <c r="P517" s="79">
        <f t="shared" ca="1" si="335"/>
        <v>633889.08400310494</v>
      </c>
      <c r="Q517" s="35"/>
      <c r="R517">
        <f t="shared" ref="R517:R580" ca="1" si="342">R516+1</f>
        <v>634</v>
      </c>
      <c r="S517" s="78">
        <f t="shared" ca="1" si="316"/>
        <v>107.74999999999757</v>
      </c>
      <c r="T517" s="55">
        <f t="shared" ref="T517:T580" ca="1" si="343">(1-(1-IF(S517&gt;$AJ$90,0,VLOOKUP(ROUND(S517,0),$AJ$4:$AK$90,2,FALSE)))^(1/12))
*IF(S518-S$4&lt;SUBSTITUTE($C$8, "years", "", 1)/1,0,1)</f>
        <v>0</v>
      </c>
      <c r="U517" s="78">
        <f t="shared" ref="U517:U580" ca="1" si="344">IF(S518-S$4&lt;SUBSTITUTE($C$8, "years", "", 1)/1,U516,AF516)*
(1-T517)</f>
        <v>4.1504550867967176E-5</v>
      </c>
      <c r="V517" s="79">
        <f t="shared" ca="1" si="317"/>
        <v>0</v>
      </c>
      <c r="W517" s="79">
        <f t="shared" ca="1" si="336"/>
        <v>0</v>
      </c>
      <c r="X517" s="80">
        <f t="shared" ca="1" si="318"/>
        <v>0</v>
      </c>
      <c r="Y517" s="80">
        <f t="shared" ca="1" si="319"/>
        <v>0</v>
      </c>
      <c r="Z517" s="80">
        <f t="shared" ref="Z517:Z580" ca="1" si="345">-IF(MOD(R517-1,12)=0,1,0)*V517*($C$17)</f>
        <v>0</v>
      </c>
      <c r="AA517" s="80">
        <f t="shared" ca="1" si="320"/>
        <v>0</v>
      </c>
      <c r="AB517" s="81">
        <f t="shared" ca="1" si="337"/>
        <v>0</v>
      </c>
      <c r="AC517" s="79">
        <f t="shared" ca="1" si="338"/>
        <v>0</v>
      </c>
      <c r="AD517" s="35"/>
      <c r="AE517" s="55">
        <f t="shared" ca="1" si="321"/>
        <v>0</v>
      </c>
      <c r="AF517" s="78">
        <f t="shared" ca="1" si="322"/>
        <v>4.1504550867967176E-5</v>
      </c>
      <c r="AG517" s="35"/>
      <c r="AH517" s="35"/>
      <c r="AR517" s="69">
        <f t="shared" ref="AR517:AR580" si="346">ROUNDDOWN((AS517-1)/12,0)+1</f>
        <v>43</v>
      </c>
      <c r="AS517" s="70">
        <f t="shared" si="323"/>
        <v>514</v>
      </c>
      <c r="AT517" s="71">
        <f t="shared" ca="1" si="330"/>
        <v>1.130963841025933E-2</v>
      </c>
      <c r="AU517" s="72">
        <f t="shared" ref="AU517:AU580" ca="1" si="347">IF($AU$2="Yes",BQ517,((1+$AH$21)^(1/12))-1)</f>
        <v>9.0370179501075842E-3</v>
      </c>
      <c r="AV517" s="73">
        <f t="shared" ref="AV517:AV580" ca="1" si="348">(1+AU517)</f>
        <v>1.0090370179501076</v>
      </c>
      <c r="AW517" s="74">
        <f ca="1">PRODUCT(AV$4:AV517)</f>
        <v>85.040261265167388</v>
      </c>
      <c r="BO517" s="70">
        <f t="shared" si="324"/>
        <v>514</v>
      </c>
      <c r="BP517" s="171">
        <f t="shared" ca="1" si="327"/>
        <v>0.114</v>
      </c>
      <c r="BQ517" s="172">
        <f t="shared" ref="BQ517:BQ580" ca="1" si="349">(1+BP517)^(1/12)-1</f>
        <v>9.0370179501075842E-3</v>
      </c>
      <c r="BR517" s="172">
        <f t="shared" ca="1" si="326"/>
        <v>1.175913602713261E-2</v>
      </c>
    </row>
    <row r="518" spans="5:70">
      <c r="E518">
        <f t="shared" si="328"/>
        <v>515</v>
      </c>
      <c r="F518" s="64">
        <f t="shared" ref="F518:F581" si="350">(E518-E517)/12+F517</f>
        <v>97.833333333331666</v>
      </c>
      <c r="G518" s="55">
        <f t="shared" si="331"/>
        <v>0</v>
      </c>
      <c r="H518" s="78">
        <f t="shared" si="325"/>
        <v>1</v>
      </c>
      <c r="I518" s="79">
        <f t="shared" ca="1" si="339"/>
        <v>633889.08400310494</v>
      </c>
      <c r="J518" s="79">
        <f t="shared" ca="1" si="332"/>
        <v>5728.4670305133141</v>
      </c>
      <c r="K518" s="80">
        <f t="shared" ca="1" si="333"/>
        <v>-20</v>
      </c>
      <c r="L518" s="80">
        <f t="shared" ca="1" si="340"/>
        <v>-528.24090333592085</v>
      </c>
      <c r="M518" s="80">
        <f t="shared" ca="1" si="329"/>
        <v>0</v>
      </c>
      <c r="N518" s="80">
        <f t="shared" ca="1" si="341"/>
        <v>0</v>
      </c>
      <c r="O518" s="81">
        <f t="shared" ca="1" si="334"/>
        <v>-2943.1740356977334</v>
      </c>
      <c r="P518" s="79">
        <f t="shared" ca="1" si="335"/>
        <v>636126.1360945846</v>
      </c>
      <c r="Q518" s="35"/>
      <c r="R518">
        <f t="shared" ca="1" si="342"/>
        <v>635</v>
      </c>
      <c r="S518" s="78">
        <f t="shared" ref="S518:S581" ca="1" si="351">(R518-R517)/12+S517</f>
        <v>107.8333333333309</v>
      </c>
      <c r="T518" s="55">
        <f t="shared" ca="1" si="343"/>
        <v>0</v>
      </c>
      <c r="U518" s="78">
        <f t="shared" ca="1" si="344"/>
        <v>4.1504550867967176E-5</v>
      </c>
      <c r="V518" s="79">
        <f t="shared" ref="V518:V581" ca="1" si="352">MAX(AC517,0)*(1-AE518)</f>
        <v>0</v>
      </c>
      <c r="W518" s="79">
        <f t="shared" ca="1" si="336"/>
        <v>0</v>
      </c>
      <c r="X518" s="80">
        <f t="shared" ref="X518:X581" ca="1" si="353">IF(V518=0,0,-$C$19)*U518</f>
        <v>0</v>
      </c>
      <c r="Y518" s="80">
        <f t="shared" ref="Y518:Y581" ca="1" si="354">IF(OR(V517+AB517=0,X517=0),0,-V518*($D$16/12))</f>
        <v>0</v>
      </c>
      <c r="Z518" s="80">
        <f t="shared" ca="1" si="345"/>
        <v>0</v>
      </c>
      <c r="AA518" s="80">
        <f t="shared" ref="AA518:AA581" ca="1" si="355">IF(OR(V517+AB517=0,X517=0),0,-V518*($C$18*(1+$C$20))/12)</f>
        <v>0</v>
      </c>
      <c r="AB518" s="81">
        <f t="shared" ca="1" si="337"/>
        <v>0</v>
      </c>
      <c r="AC518" s="79">
        <f t="shared" ca="1" si="338"/>
        <v>0</v>
      </c>
      <c r="AD518" s="35"/>
      <c r="AE518" s="55">
        <f t="shared" ref="AE518:AE581" ca="1" si="356">(1-(1-IF(S518&gt;$AJ$90,0,VLOOKUP(ROUND(S518,0),$AJ$4:$AK$90,2,FALSE)))^(1/12))</f>
        <v>0</v>
      </c>
      <c r="AF518" s="78">
        <f t="shared" ref="AF518:AF581" ca="1" si="357">AF517*(1-AE518)</f>
        <v>4.1504550867967176E-5</v>
      </c>
      <c r="AG518" s="35"/>
      <c r="AH518" s="35"/>
      <c r="AR518" s="69">
        <f t="shared" si="346"/>
        <v>43</v>
      </c>
      <c r="AS518" s="70">
        <f t="shared" ref="AS518:AS581" si="358">AS517+1</f>
        <v>515</v>
      </c>
      <c r="AT518" s="71">
        <f t="shared" ca="1" si="330"/>
        <v>1.120743300493659E-2</v>
      </c>
      <c r="AU518" s="72">
        <f t="shared" ca="1" si="347"/>
        <v>9.0370179501075842E-3</v>
      </c>
      <c r="AV518" s="73">
        <f t="shared" ca="1" si="348"/>
        <v>1.0090370179501076</v>
      </c>
      <c r="AW518" s="74">
        <f ca="1">PRODUCT(AV$4:AV518)</f>
        <v>85.808771632702545</v>
      </c>
      <c r="BO518" s="70">
        <f t="shared" ref="BO518:BO581" si="359">BO517+1</f>
        <v>515</v>
      </c>
      <c r="BP518" s="171">
        <f t="shared" ca="1" si="327"/>
        <v>0.114</v>
      </c>
      <c r="BQ518" s="172">
        <f t="shared" ca="1" si="349"/>
        <v>9.0370179501075842E-3</v>
      </c>
      <c r="BR518" s="172">
        <f t="shared" ca="1" si="326"/>
        <v>1.165382024439667E-2</v>
      </c>
    </row>
    <row r="519" spans="5:70">
      <c r="E519">
        <f t="shared" si="328"/>
        <v>516</v>
      </c>
      <c r="F519" s="64">
        <f t="shared" si="350"/>
        <v>97.916666666664995</v>
      </c>
      <c r="G519" s="55">
        <f t="shared" si="331"/>
        <v>0</v>
      </c>
      <c r="H519" s="78">
        <f t="shared" ref="H519:H582" si="360">H518*(1-G519)</f>
        <v>1</v>
      </c>
      <c r="I519" s="79">
        <f t="shared" ca="1" si="339"/>
        <v>636126.1360945846</v>
      </c>
      <c r="J519" s="79">
        <f t="shared" ca="1" si="332"/>
        <v>5748.6833104193411</v>
      </c>
      <c r="K519" s="80">
        <f t="shared" ca="1" si="333"/>
        <v>-20</v>
      </c>
      <c r="L519" s="80">
        <f t="shared" ca="1" si="340"/>
        <v>-530.10511341215386</v>
      </c>
      <c r="M519" s="80">
        <f t="shared" ca="1" si="329"/>
        <v>0</v>
      </c>
      <c r="N519" s="80">
        <f t="shared" ca="1" si="341"/>
        <v>0</v>
      </c>
      <c r="O519" s="81">
        <f t="shared" ca="1" si="334"/>
        <v>-2943.1740356977334</v>
      </c>
      <c r="P519" s="79">
        <f t="shared" ca="1" si="335"/>
        <v>638381.54025589407</v>
      </c>
      <c r="Q519" s="35"/>
      <c r="R519">
        <f t="shared" ca="1" si="342"/>
        <v>636</v>
      </c>
      <c r="S519" s="78">
        <f t="shared" ca="1" si="351"/>
        <v>107.91666666666423</v>
      </c>
      <c r="T519" s="55">
        <f t="shared" ca="1" si="343"/>
        <v>0</v>
      </c>
      <c r="U519" s="78">
        <f t="shared" ca="1" si="344"/>
        <v>4.1504550867967176E-5</v>
      </c>
      <c r="V519" s="79">
        <f t="shared" ca="1" si="352"/>
        <v>0</v>
      </c>
      <c r="W519" s="79">
        <f t="shared" ca="1" si="336"/>
        <v>0</v>
      </c>
      <c r="X519" s="80">
        <f t="shared" ca="1" si="353"/>
        <v>0</v>
      </c>
      <c r="Y519" s="80">
        <f t="shared" ca="1" si="354"/>
        <v>0</v>
      </c>
      <c r="Z519" s="80">
        <f t="shared" ca="1" si="345"/>
        <v>0</v>
      </c>
      <c r="AA519" s="80">
        <f t="shared" ca="1" si="355"/>
        <v>0</v>
      </c>
      <c r="AB519" s="81">
        <f t="shared" ca="1" si="337"/>
        <v>0</v>
      </c>
      <c r="AC519" s="79">
        <f t="shared" ca="1" si="338"/>
        <v>0</v>
      </c>
      <c r="AD519" s="35"/>
      <c r="AE519" s="55">
        <f t="shared" ca="1" si="356"/>
        <v>0</v>
      </c>
      <c r="AF519" s="78">
        <f t="shared" ca="1" si="357"/>
        <v>4.1504550867967176E-5</v>
      </c>
      <c r="AG519" s="35"/>
      <c r="AH519" s="35"/>
      <c r="AR519" s="69">
        <f t="shared" si="346"/>
        <v>43</v>
      </c>
      <c r="AS519" s="70">
        <f t="shared" si="358"/>
        <v>516</v>
      </c>
      <c r="AT519" s="71">
        <f t="shared" ca="1" si="330"/>
        <v>1.1106151231696349E-2</v>
      </c>
      <c r="AU519" s="72">
        <f t="shared" ca="1" si="347"/>
        <v>9.0370179501075842E-3</v>
      </c>
      <c r="AV519" s="73">
        <f t="shared" ca="1" si="348"/>
        <v>1.0090370179501076</v>
      </c>
      <c r="AW519" s="74">
        <f ca="1">PRODUCT(AV$4:AV519)</f>
        <v>86.584227042223958</v>
      </c>
      <c r="BO519" s="70">
        <f t="shared" si="359"/>
        <v>516</v>
      </c>
      <c r="BP519" s="171">
        <f t="shared" ca="1" si="327"/>
        <v>0.114</v>
      </c>
      <c r="BQ519" s="172">
        <f t="shared" ca="1" si="349"/>
        <v>9.0370179501075842E-3</v>
      </c>
      <c r="BR519" s="172">
        <f t="shared" ref="BR519:BR582" ca="1" si="361">BR518/(1+BQ519)</f>
        <v>1.1549447678413023E-2</v>
      </c>
    </row>
    <row r="520" spans="5:70">
      <c r="E520">
        <f t="shared" si="328"/>
        <v>517</v>
      </c>
      <c r="F520" s="64">
        <f t="shared" si="350"/>
        <v>97.999999999998323</v>
      </c>
      <c r="G520" s="55">
        <f t="shared" si="331"/>
        <v>0</v>
      </c>
      <c r="H520" s="78">
        <f t="shared" si="360"/>
        <v>1</v>
      </c>
      <c r="I520" s="79">
        <f t="shared" ca="1" si="339"/>
        <v>638381.54025589407</v>
      </c>
      <c r="J520" s="79">
        <f t="shared" ca="1" si="332"/>
        <v>5769.0654383098417</v>
      </c>
      <c r="K520" s="80">
        <f t="shared" ca="1" si="333"/>
        <v>-20</v>
      </c>
      <c r="L520" s="80">
        <f t="shared" ca="1" si="340"/>
        <v>-531.98461687991175</v>
      </c>
      <c r="M520" s="80">
        <f t="shared" ca="1" si="329"/>
        <v>-4787.8615519192053</v>
      </c>
      <c r="N520" s="80">
        <f t="shared" ca="1" si="341"/>
        <v>0</v>
      </c>
      <c r="O520" s="81">
        <f t="shared" ca="1" si="334"/>
        <v>-2943.1740356977334</v>
      </c>
      <c r="P520" s="79">
        <f t="shared" ca="1" si="335"/>
        <v>635867.58548970695</v>
      </c>
      <c r="Q520" s="35"/>
      <c r="R520">
        <f t="shared" ca="1" si="342"/>
        <v>637</v>
      </c>
      <c r="S520" s="78">
        <f t="shared" ca="1" si="351"/>
        <v>107.99999999999756</v>
      </c>
      <c r="T520" s="55">
        <f t="shared" ca="1" si="343"/>
        <v>0</v>
      </c>
      <c r="U520" s="78">
        <f t="shared" ca="1" si="344"/>
        <v>4.1504550867967176E-5</v>
      </c>
      <c r="V520" s="79">
        <f t="shared" ca="1" si="352"/>
        <v>0</v>
      </c>
      <c r="W520" s="79">
        <f t="shared" ca="1" si="336"/>
        <v>0</v>
      </c>
      <c r="X520" s="80">
        <f t="shared" ca="1" si="353"/>
        <v>0</v>
      </c>
      <c r="Y520" s="80">
        <f t="shared" ca="1" si="354"/>
        <v>0</v>
      </c>
      <c r="Z520" s="80">
        <f t="shared" ca="1" si="345"/>
        <v>0</v>
      </c>
      <c r="AA520" s="80">
        <f t="shared" ca="1" si="355"/>
        <v>0</v>
      </c>
      <c r="AB520" s="81">
        <f t="shared" ca="1" si="337"/>
        <v>0</v>
      </c>
      <c r="AC520" s="79">
        <f t="shared" ca="1" si="338"/>
        <v>0</v>
      </c>
      <c r="AD520" s="35"/>
      <c r="AE520" s="55">
        <f t="shared" ca="1" si="356"/>
        <v>0</v>
      </c>
      <c r="AF520" s="78">
        <f t="shared" ca="1" si="357"/>
        <v>4.1504550867967176E-5</v>
      </c>
      <c r="AG520" s="35"/>
      <c r="AH520" s="35"/>
      <c r="AR520" s="69">
        <f t="shared" si="346"/>
        <v>44</v>
      </c>
      <c r="AS520" s="70">
        <f t="shared" si="358"/>
        <v>517</v>
      </c>
      <c r="AT520" s="71">
        <f t="shared" ca="1" si="330"/>
        <v>1.1005784743658899E-2</v>
      </c>
      <c r="AU520" s="72">
        <f t="shared" ca="1" si="347"/>
        <v>9.0370179501075842E-3</v>
      </c>
      <c r="AV520" s="73">
        <f t="shared" ca="1" si="348"/>
        <v>1.0090370179501076</v>
      </c>
      <c r="AW520" s="74">
        <f ca="1">PRODUCT(AV$4:AV520)</f>
        <v>87.366690256200727</v>
      </c>
      <c r="BO520" s="70">
        <f t="shared" si="359"/>
        <v>517</v>
      </c>
      <c r="BP520" s="171">
        <f t="shared" ref="BP520:BP583" ca="1" si="362">VLOOKUP(BO520,$BT$4:$BX$13,5,TRUE)/100</f>
        <v>0.114</v>
      </c>
      <c r="BQ520" s="172">
        <f t="shared" ca="1" si="349"/>
        <v>9.0370179501075842E-3</v>
      </c>
      <c r="BR520" s="172">
        <f t="shared" ca="1" si="361"/>
        <v>1.1446009881655395E-2</v>
      </c>
    </row>
    <row r="521" spans="5:70">
      <c r="E521">
        <f t="shared" si="328"/>
        <v>518</v>
      </c>
      <c r="F521" s="64">
        <f t="shared" si="350"/>
        <v>98.083333333331652</v>
      </c>
      <c r="G521" s="55">
        <f t="shared" si="331"/>
        <v>0</v>
      </c>
      <c r="H521" s="78">
        <f t="shared" si="360"/>
        <v>1</v>
      </c>
      <c r="I521" s="79">
        <f t="shared" ca="1" si="339"/>
        <v>635867.58548970695</v>
      </c>
      <c r="J521" s="79">
        <f t="shared" ca="1" si="332"/>
        <v>5746.3467839620507</v>
      </c>
      <c r="K521" s="80">
        <f t="shared" ca="1" si="333"/>
        <v>-20</v>
      </c>
      <c r="L521" s="80">
        <f t="shared" ca="1" si="340"/>
        <v>-529.88965457475581</v>
      </c>
      <c r="M521" s="80">
        <f t="shared" ca="1" si="329"/>
        <v>0</v>
      </c>
      <c r="N521" s="80">
        <f t="shared" ca="1" si="341"/>
        <v>0</v>
      </c>
      <c r="O521" s="81">
        <f t="shared" ca="1" si="334"/>
        <v>-2943.1740356977334</v>
      </c>
      <c r="P521" s="79">
        <f t="shared" ca="1" si="335"/>
        <v>638120.86858339654</v>
      </c>
      <c r="Q521" s="35"/>
      <c r="R521">
        <f t="shared" ca="1" si="342"/>
        <v>638</v>
      </c>
      <c r="S521" s="78">
        <f t="shared" ca="1" si="351"/>
        <v>108.08333333333088</v>
      </c>
      <c r="T521" s="55">
        <f t="shared" ca="1" si="343"/>
        <v>0</v>
      </c>
      <c r="U521" s="78">
        <f t="shared" ca="1" si="344"/>
        <v>4.1504550867967176E-5</v>
      </c>
      <c r="V521" s="79">
        <f t="shared" ca="1" si="352"/>
        <v>0</v>
      </c>
      <c r="W521" s="79">
        <f t="shared" ca="1" si="336"/>
        <v>0</v>
      </c>
      <c r="X521" s="80">
        <f t="shared" ca="1" si="353"/>
        <v>0</v>
      </c>
      <c r="Y521" s="80">
        <f t="shared" ca="1" si="354"/>
        <v>0</v>
      </c>
      <c r="Z521" s="80">
        <f t="shared" ca="1" si="345"/>
        <v>0</v>
      </c>
      <c r="AA521" s="80">
        <f t="shared" ca="1" si="355"/>
        <v>0</v>
      </c>
      <c r="AB521" s="81">
        <f t="shared" ca="1" si="337"/>
        <v>0</v>
      </c>
      <c r="AC521" s="79">
        <f t="shared" ca="1" si="338"/>
        <v>0</v>
      </c>
      <c r="AD521" s="35"/>
      <c r="AE521" s="55">
        <f t="shared" ca="1" si="356"/>
        <v>0</v>
      </c>
      <c r="AF521" s="78">
        <f t="shared" ca="1" si="357"/>
        <v>4.1504550867967176E-5</v>
      </c>
      <c r="AG521" s="35"/>
      <c r="AH521" s="35"/>
      <c r="AR521" s="69">
        <f t="shared" si="346"/>
        <v>44</v>
      </c>
      <c r="AS521" s="70">
        <f t="shared" si="358"/>
        <v>518</v>
      </c>
      <c r="AT521" s="71">
        <f t="shared" ca="1" si="330"/>
        <v>1.0906325269375433E-2</v>
      </c>
      <c r="AU521" s="72">
        <f t="shared" ca="1" si="347"/>
        <v>9.0370179501075842E-3</v>
      </c>
      <c r="AV521" s="73">
        <f t="shared" ca="1" si="348"/>
        <v>1.0090370179501076</v>
      </c>
      <c r="AW521" s="74">
        <f ca="1">PRODUCT(AV$4:AV521)</f>
        <v>88.156224604287502</v>
      </c>
      <c r="BO521" s="70">
        <f t="shared" si="359"/>
        <v>518</v>
      </c>
      <c r="BP521" s="171">
        <f t="shared" ca="1" si="362"/>
        <v>0.114</v>
      </c>
      <c r="BQ521" s="172">
        <f t="shared" ca="1" si="349"/>
        <v>9.0370179501075842E-3</v>
      </c>
      <c r="BR521" s="172">
        <f t="shared" ca="1" si="361"/>
        <v>1.1343498482254244E-2</v>
      </c>
    </row>
    <row r="522" spans="5:70">
      <c r="E522">
        <f t="shared" si="328"/>
        <v>519</v>
      </c>
      <c r="F522" s="64">
        <f t="shared" si="350"/>
        <v>98.16666666666498</v>
      </c>
      <c r="G522" s="55">
        <f t="shared" si="331"/>
        <v>0</v>
      </c>
      <c r="H522" s="78">
        <f t="shared" si="360"/>
        <v>1</v>
      </c>
      <c r="I522" s="79">
        <f t="shared" ca="1" si="339"/>
        <v>638120.86858339654</v>
      </c>
      <c r="J522" s="79">
        <f t="shared" ca="1" si="332"/>
        <v>5766.7097437263974</v>
      </c>
      <c r="K522" s="80">
        <f t="shared" ca="1" si="333"/>
        <v>-20</v>
      </c>
      <c r="L522" s="80">
        <f t="shared" ca="1" si="340"/>
        <v>-531.76739048616378</v>
      </c>
      <c r="M522" s="80">
        <f t="shared" ca="1" si="329"/>
        <v>0</v>
      </c>
      <c r="N522" s="80">
        <f t="shared" ca="1" si="341"/>
        <v>0</v>
      </c>
      <c r="O522" s="81">
        <f t="shared" ca="1" si="334"/>
        <v>-2943.1740356977334</v>
      </c>
      <c r="P522" s="79">
        <f t="shared" ca="1" si="335"/>
        <v>640392.63690093905</v>
      </c>
      <c r="Q522" s="35"/>
      <c r="R522">
        <f t="shared" ca="1" si="342"/>
        <v>639</v>
      </c>
      <c r="S522" s="78">
        <f t="shared" ca="1" si="351"/>
        <v>108.16666666666421</v>
      </c>
      <c r="T522" s="55">
        <f t="shared" ca="1" si="343"/>
        <v>0</v>
      </c>
      <c r="U522" s="78">
        <f t="shared" ca="1" si="344"/>
        <v>4.1504550867967176E-5</v>
      </c>
      <c r="V522" s="79">
        <f t="shared" ca="1" si="352"/>
        <v>0</v>
      </c>
      <c r="W522" s="79">
        <f t="shared" ca="1" si="336"/>
        <v>0</v>
      </c>
      <c r="X522" s="80">
        <f t="shared" ca="1" si="353"/>
        <v>0</v>
      </c>
      <c r="Y522" s="80">
        <f t="shared" ca="1" si="354"/>
        <v>0</v>
      </c>
      <c r="Z522" s="80">
        <f t="shared" ca="1" si="345"/>
        <v>0</v>
      </c>
      <c r="AA522" s="80">
        <f t="shared" ca="1" si="355"/>
        <v>0</v>
      </c>
      <c r="AB522" s="81">
        <f t="shared" ca="1" si="337"/>
        <v>0</v>
      </c>
      <c r="AC522" s="79">
        <f t="shared" ca="1" si="338"/>
        <v>0</v>
      </c>
      <c r="AD522" s="35"/>
      <c r="AE522" s="55">
        <f t="shared" ca="1" si="356"/>
        <v>0</v>
      </c>
      <c r="AF522" s="78">
        <f t="shared" ca="1" si="357"/>
        <v>4.1504550867967176E-5</v>
      </c>
      <c r="AG522" s="35"/>
      <c r="AH522" s="35"/>
      <c r="AR522" s="69">
        <f t="shared" si="346"/>
        <v>44</v>
      </c>
      <c r="AS522" s="70">
        <f t="shared" si="358"/>
        <v>519</v>
      </c>
      <c r="AT522" s="71">
        <f t="shared" ca="1" si="330"/>
        <v>1.0807764612146376E-2</v>
      </c>
      <c r="AU522" s="72">
        <f t="shared" ca="1" si="347"/>
        <v>9.0370179501075842E-3</v>
      </c>
      <c r="AV522" s="73">
        <f t="shared" ca="1" si="348"/>
        <v>1.0090370179501076</v>
      </c>
      <c r="AW522" s="74">
        <f ca="1">PRODUCT(AV$4:AV522)</f>
        <v>88.952893988450157</v>
      </c>
      <c r="BO522" s="70">
        <f t="shared" si="359"/>
        <v>519</v>
      </c>
      <c r="BP522" s="171">
        <f t="shared" ca="1" si="362"/>
        <v>0.114</v>
      </c>
      <c r="BQ522" s="172">
        <f t="shared" ca="1" si="349"/>
        <v>9.0370179501075842E-3</v>
      </c>
      <c r="BR522" s="172">
        <f t="shared" ca="1" si="361"/>
        <v>1.1241905183319181E-2</v>
      </c>
    </row>
    <row r="523" spans="5:70">
      <c r="E523">
        <f t="shared" si="328"/>
        <v>520</v>
      </c>
      <c r="F523" s="64">
        <f t="shared" si="350"/>
        <v>98.249999999998309</v>
      </c>
      <c r="G523" s="55">
        <f t="shared" si="331"/>
        <v>0</v>
      </c>
      <c r="H523" s="78">
        <f t="shared" si="360"/>
        <v>1</v>
      </c>
      <c r="I523" s="79">
        <f t="shared" ca="1" si="339"/>
        <v>640392.63690093905</v>
      </c>
      <c r="J523" s="79">
        <f t="shared" ca="1" si="332"/>
        <v>5787.2397547905148</v>
      </c>
      <c r="K523" s="80">
        <f t="shared" ca="1" si="333"/>
        <v>-20</v>
      </c>
      <c r="L523" s="80">
        <f t="shared" ca="1" si="340"/>
        <v>-533.66053075078253</v>
      </c>
      <c r="M523" s="80">
        <f t="shared" ca="1" si="329"/>
        <v>0</v>
      </c>
      <c r="N523" s="80">
        <f t="shared" ca="1" si="341"/>
        <v>0</v>
      </c>
      <c r="O523" s="81">
        <f t="shared" ca="1" si="334"/>
        <v>-2943.1740356977334</v>
      </c>
      <c r="P523" s="79">
        <f t="shared" ca="1" si="335"/>
        <v>642683.04208928114</v>
      </c>
      <c r="Q523" s="35"/>
      <c r="R523">
        <f t="shared" ca="1" si="342"/>
        <v>640</v>
      </c>
      <c r="S523" s="78">
        <f t="shared" ca="1" si="351"/>
        <v>108.24999999999754</v>
      </c>
      <c r="T523" s="55">
        <f t="shared" ca="1" si="343"/>
        <v>0</v>
      </c>
      <c r="U523" s="78">
        <f t="shared" ca="1" si="344"/>
        <v>4.1504550867967176E-5</v>
      </c>
      <c r="V523" s="79">
        <f t="shared" ca="1" si="352"/>
        <v>0</v>
      </c>
      <c r="W523" s="79">
        <f t="shared" ca="1" si="336"/>
        <v>0</v>
      </c>
      <c r="X523" s="80">
        <f t="shared" ca="1" si="353"/>
        <v>0</v>
      </c>
      <c r="Y523" s="80">
        <f t="shared" ca="1" si="354"/>
        <v>0</v>
      </c>
      <c r="Z523" s="80">
        <f t="shared" ca="1" si="345"/>
        <v>0</v>
      </c>
      <c r="AA523" s="80">
        <f t="shared" ca="1" si="355"/>
        <v>0</v>
      </c>
      <c r="AB523" s="81">
        <f t="shared" ca="1" si="337"/>
        <v>0</v>
      </c>
      <c r="AC523" s="79">
        <f t="shared" ca="1" si="338"/>
        <v>0</v>
      </c>
      <c r="AD523" s="35"/>
      <c r="AE523" s="55">
        <f t="shared" ca="1" si="356"/>
        <v>0</v>
      </c>
      <c r="AF523" s="78">
        <f t="shared" ca="1" si="357"/>
        <v>4.1504550867967176E-5</v>
      </c>
      <c r="AG523" s="35"/>
      <c r="AH523" s="35"/>
      <c r="AR523" s="69">
        <f t="shared" si="346"/>
        <v>44</v>
      </c>
      <c r="AS523" s="70">
        <f t="shared" si="358"/>
        <v>520</v>
      </c>
      <c r="AT523" s="71">
        <f t="shared" ca="1" si="330"/>
        <v>1.0710094649345872E-2</v>
      </c>
      <c r="AU523" s="72">
        <f t="shared" ca="1" si="347"/>
        <v>9.0370179501075842E-3</v>
      </c>
      <c r="AV523" s="73">
        <f t="shared" ca="1" si="348"/>
        <v>1.0090370179501076</v>
      </c>
      <c r="AW523" s="74">
        <f ca="1">PRODUCT(AV$4:AV523)</f>
        <v>89.7567628881378</v>
      </c>
      <c r="BO523" s="70">
        <f t="shared" si="359"/>
        <v>520</v>
      </c>
      <c r="BP523" s="171">
        <f t="shared" ca="1" si="362"/>
        <v>0.114</v>
      </c>
      <c r="BQ523" s="172">
        <f t="shared" ca="1" si="349"/>
        <v>9.0370179501075842E-3</v>
      </c>
      <c r="BR523" s="172">
        <f t="shared" ca="1" si="361"/>
        <v>1.1141221762267442E-2</v>
      </c>
    </row>
    <row r="524" spans="5:70">
      <c r="E524">
        <f t="shared" si="328"/>
        <v>521</v>
      </c>
      <c r="F524" s="64">
        <f t="shared" si="350"/>
        <v>98.333333333331638</v>
      </c>
      <c r="G524" s="55">
        <f t="shared" si="331"/>
        <v>0</v>
      </c>
      <c r="H524" s="78">
        <f t="shared" si="360"/>
        <v>1</v>
      </c>
      <c r="I524" s="79">
        <f t="shared" ca="1" si="339"/>
        <v>642683.04208928114</v>
      </c>
      <c r="J524" s="79">
        <f t="shared" ca="1" si="332"/>
        <v>5807.9381875905819</v>
      </c>
      <c r="K524" s="80">
        <f t="shared" ca="1" si="333"/>
        <v>-20</v>
      </c>
      <c r="L524" s="80">
        <f t="shared" ca="1" si="340"/>
        <v>-535.56920174106767</v>
      </c>
      <c r="M524" s="80">
        <f t="shared" ca="1" si="329"/>
        <v>0</v>
      </c>
      <c r="N524" s="80">
        <f t="shared" ca="1" si="341"/>
        <v>0</v>
      </c>
      <c r="O524" s="81">
        <f t="shared" ca="1" si="334"/>
        <v>-2943.1740356977334</v>
      </c>
      <c r="P524" s="79">
        <f t="shared" ca="1" si="335"/>
        <v>644992.23703943298</v>
      </c>
      <c r="Q524" s="35"/>
      <c r="R524">
        <f t="shared" ca="1" si="342"/>
        <v>641</v>
      </c>
      <c r="S524" s="78">
        <f t="shared" ca="1" si="351"/>
        <v>108.33333333333087</v>
      </c>
      <c r="T524" s="55">
        <f t="shared" ca="1" si="343"/>
        <v>0</v>
      </c>
      <c r="U524" s="78">
        <f t="shared" ca="1" si="344"/>
        <v>4.1504550867967176E-5</v>
      </c>
      <c r="V524" s="79">
        <f t="shared" ca="1" si="352"/>
        <v>0</v>
      </c>
      <c r="W524" s="79">
        <f t="shared" ca="1" si="336"/>
        <v>0</v>
      </c>
      <c r="X524" s="80">
        <f t="shared" ca="1" si="353"/>
        <v>0</v>
      </c>
      <c r="Y524" s="80">
        <f t="shared" ca="1" si="354"/>
        <v>0</v>
      </c>
      <c r="Z524" s="80">
        <f t="shared" ca="1" si="345"/>
        <v>0</v>
      </c>
      <c r="AA524" s="80">
        <f t="shared" ca="1" si="355"/>
        <v>0</v>
      </c>
      <c r="AB524" s="81">
        <f t="shared" ca="1" si="337"/>
        <v>0</v>
      </c>
      <c r="AC524" s="79">
        <f t="shared" ca="1" si="338"/>
        <v>0</v>
      </c>
      <c r="AD524" s="35"/>
      <c r="AE524" s="55">
        <f t="shared" ca="1" si="356"/>
        <v>0</v>
      </c>
      <c r="AF524" s="78">
        <f t="shared" ca="1" si="357"/>
        <v>4.1504550867967176E-5</v>
      </c>
      <c r="AG524" s="35"/>
      <c r="AH524" s="35"/>
      <c r="AR524" s="69">
        <f t="shared" si="346"/>
        <v>44</v>
      </c>
      <c r="AS524" s="70">
        <f t="shared" si="358"/>
        <v>521</v>
      </c>
      <c r="AT524" s="71">
        <f t="shared" ca="1" si="330"/>
        <v>1.0613307331752381E-2</v>
      </c>
      <c r="AU524" s="72">
        <f t="shared" ca="1" si="347"/>
        <v>9.0370179501075842E-3</v>
      </c>
      <c r="AV524" s="73">
        <f t="shared" ca="1" si="348"/>
        <v>1.0090370179501076</v>
      </c>
      <c r="AW524" s="74">
        <f ca="1">PRODUCT(AV$4:AV524)</f>
        <v>90.567896365501454</v>
      </c>
      <c r="BO524" s="70">
        <f t="shared" si="359"/>
        <v>521</v>
      </c>
      <c r="BP524" s="171">
        <f t="shared" ca="1" si="362"/>
        <v>0.114</v>
      </c>
      <c r="BQ524" s="172">
        <f t="shared" ca="1" si="349"/>
        <v>9.0370179501075842E-3</v>
      </c>
      <c r="BR524" s="172">
        <f t="shared" ca="1" si="361"/>
        <v>1.1041440070158384E-2</v>
      </c>
    </row>
    <row r="525" spans="5:70">
      <c r="E525">
        <f t="shared" si="328"/>
        <v>522</v>
      </c>
      <c r="F525" s="64">
        <f t="shared" si="350"/>
        <v>98.416666666664966</v>
      </c>
      <c r="G525" s="55">
        <f t="shared" si="331"/>
        <v>0</v>
      </c>
      <c r="H525" s="78">
        <f t="shared" si="360"/>
        <v>1</v>
      </c>
      <c r="I525" s="79">
        <f t="shared" ca="1" si="339"/>
        <v>644992.23703943298</v>
      </c>
      <c r="J525" s="79">
        <f t="shared" ca="1" si="332"/>
        <v>5828.8064238054021</v>
      </c>
      <c r="K525" s="80">
        <f t="shared" ca="1" si="333"/>
        <v>-20</v>
      </c>
      <c r="L525" s="80">
        <f t="shared" ca="1" si="340"/>
        <v>-537.49353086619419</v>
      </c>
      <c r="M525" s="80">
        <f t="shared" ca="1" si="329"/>
        <v>0</v>
      </c>
      <c r="N525" s="80">
        <f t="shared" ca="1" si="341"/>
        <v>0</v>
      </c>
      <c r="O525" s="81">
        <f t="shared" ca="1" si="334"/>
        <v>-2943.1740356977334</v>
      </c>
      <c r="P525" s="79">
        <f t="shared" ca="1" si="335"/>
        <v>647320.37589667446</v>
      </c>
      <c r="Q525" s="35"/>
      <c r="R525">
        <f t="shared" ca="1" si="342"/>
        <v>642</v>
      </c>
      <c r="S525" s="78">
        <f t="shared" ca="1" si="351"/>
        <v>108.4166666666642</v>
      </c>
      <c r="T525" s="55">
        <f t="shared" ca="1" si="343"/>
        <v>0</v>
      </c>
      <c r="U525" s="78">
        <f t="shared" ca="1" si="344"/>
        <v>4.1504550867967176E-5</v>
      </c>
      <c r="V525" s="79">
        <f t="shared" ca="1" si="352"/>
        <v>0</v>
      </c>
      <c r="W525" s="79">
        <f t="shared" ca="1" si="336"/>
        <v>0</v>
      </c>
      <c r="X525" s="80">
        <f t="shared" ca="1" si="353"/>
        <v>0</v>
      </c>
      <c r="Y525" s="80">
        <f t="shared" ca="1" si="354"/>
        <v>0</v>
      </c>
      <c r="Z525" s="80">
        <f t="shared" ca="1" si="345"/>
        <v>0</v>
      </c>
      <c r="AA525" s="80">
        <f t="shared" ca="1" si="355"/>
        <v>0</v>
      </c>
      <c r="AB525" s="81">
        <f t="shared" ca="1" si="337"/>
        <v>0</v>
      </c>
      <c r="AC525" s="79">
        <f t="shared" ca="1" si="338"/>
        <v>0</v>
      </c>
      <c r="AD525" s="35"/>
      <c r="AE525" s="55">
        <f t="shared" ca="1" si="356"/>
        <v>0</v>
      </c>
      <c r="AF525" s="78">
        <f t="shared" ca="1" si="357"/>
        <v>4.1504550867967176E-5</v>
      </c>
      <c r="AG525" s="35"/>
      <c r="AH525" s="35"/>
      <c r="AR525" s="69">
        <f t="shared" si="346"/>
        <v>44</v>
      </c>
      <c r="AS525" s="70">
        <f t="shared" si="358"/>
        <v>522</v>
      </c>
      <c r="AT525" s="71">
        <f t="shared" ca="1" si="330"/>
        <v>1.0517394682885328E-2</v>
      </c>
      <c r="AU525" s="72">
        <f t="shared" ca="1" si="347"/>
        <v>9.0370179501075842E-3</v>
      </c>
      <c r="AV525" s="73">
        <f t="shared" ca="1" si="348"/>
        <v>1.0090370179501076</v>
      </c>
      <c r="AW525" s="74">
        <f ca="1">PRODUCT(AV$4:AV525)</f>
        <v>91.386360070659975</v>
      </c>
      <c r="BO525" s="70">
        <f t="shared" si="359"/>
        <v>522</v>
      </c>
      <c r="BP525" s="171">
        <f t="shared" ca="1" si="362"/>
        <v>0.114</v>
      </c>
      <c r="BQ525" s="172">
        <f t="shared" ca="1" si="349"/>
        <v>9.0370179501075842E-3</v>
      </c>
      <c r="BR525" s="172">
        <f t="shared" ca="1" si="361"/>
        <v>1.0942552031033944E-2</v>
      </c>
    </row>
    <row r="526" spans="5:70">
      <c r="E526">
        <f t="shared" si="328"/>
        <v>523</v>
      </c>
      <c r="F526" s="64">
        <f t="shared" si="350"/>
        <v>98.499999999998295</v>
      </c>
      <c r="G526" s="55">
        <f t="shared" si="331"/>
        <v>0</v>
      </c>
      <c r="H526" s="78">
        <f t="shared" si="360"/>
        <v>1</v>
      </c>
      <c r="I526" s="79">
        <f t="shared" ca="1" si="339"/>
        <v>647320.37589667446</v>
      </c>
      <c r="J526" s="79">
        <f t="shared" ca="1" si="332"/>
        <v>5849.8458564486364</v>
      </c>
      <c r="K526" s="80">
        <f t="shared" ca="1" si="333"/>
        <v>-20</v>
      </c>
      <c r="L526" s="80">
        <f t="shared" ca="1" si="340"/>
        <v>-539.43364658056214</v>
      </c>
      <c r="M526" s="80">
        <f t="shared" ca="1" si="329"/>
        <v>0</v>
      </c>
      <c r="N526" s="80">
        <f t="shared" ca="1" si="341"/>
        <v>0</v>
      </c>
      <c r="O526" s="81">
        <f t="shared" ca="1" si="334"/>
        <v>-2943.1740356977334</v>
      </c>
      <c r="P526" s="79">
        <f t="shared" ca="1" si="335"/>
        <v>649667.61407084484</v>
      </c>
      <c r="Q526" s="35"/>
      <c r="R526">
        <f t="shared" ca="1" si="342"/>
        <v>643</v>
      </c>
      <c r="S526" s="78">
        <f t="shared" ca="1" si="351"/>
        <v>108.49999999999753</v>
      </c>
      <c r="T526" s="55">
        <f t="shared" ca="1" si="343"/>
        <v>0</v>
      </c>
      <c r="U526" s="78">
        <f t="shared" ca="1" si="344"/>
        <v>4.1504550867967176E-5</v>
      </c>
      <c r="V526" s="79">
        <f t="shared" ca="1" si="352"/>
        <v>0</v>
      </c>
      <c r="W526" s="79">
        <f t="shared" ca="1" si="336"/>
        <v>0</v>
      </c>
      <c r="X526" s="80">
        <f t="shared" ca="1" si="353"/>
        <v>0</v>
      </c>
      <c r="Y526" s="80">
        <f t="shared" ca="1" si="354"/>
        <v>0</v>
      </c>
      <c r="Z526" s="80">
        <f t="shared" ca="1" si="345"/>
        <v>0</v>
      </c>
      <c r="AA526" s="80">
        <f t="shared" ca="1" si="355"/>
        <v>0</v>
      </c>
      <c r="AB526" s="81">
        <f t="shared" ca="1" si="337"/>
        <v>0</v>
      </c>
      <c r="AC526" s="79">
        <f t="shared" ca="1" si="338"/>
        <v>0</v>
      </c>
      <c r="AD526" s="35"/>
      <c r="AE526" s="55">
        <f t="shared" ca="1" si="356"/>
        <v>0</v>
      </c>
      <c r="AF526" s="78">
        <f t="shared" ca="1" si="357"/>
        <v>4.1504550867967176E-5</v>
      </c>
      <c r="AG526" s="35"/>
      <c r="AH526" s="35"/>
      <c r="AR526" s="69">
        <f t="shared" si="346"/>
        <v>44</v>
      </c>
      <c r="AS526" s="70">
        <f t="shared" si="358"/>
        <v>523</v>
      </c>
      <c r="AT526" s="71">
        <f t="shared" ca="1" si="330"/>
        <v>1.0422348798347726E-2</v>
      </c>
      <c r="AU526" s="72">
        <f t="shared" ca="1" si="347"/>
        <v>9.0370179501075842E-3</v>
      </c>
      <c r="AV526" s="73">
        <f t="shared" ca="1" si="348"/>
        <v>1.0090370179501076</v>
      </c>
      <c r="AW526" s="74">
        <f ca="1">PRODUCT(AV$4:AV526)</f>
        <v>92.212220247013519</v>
      </c>
      <c r="BO526" s="70">
        <f t="shared" si="359"/>
        <v>523</v>
      </c>
      <c r="BP526" s="171">
        <f t="shared" ca="1" si="362"/>
        <v>0.114</v>
      </c>
      <c r="BQ526" s="172">
        <f t="shared" ca="1" si="349"/>
        <v>9.0370179501075842E-3</v>
      </c>
      <c r="BR526" s="172">
        <f t="shared" ca="1" si="361"/>
        <v>1.0844549641265E-2</v>
      </c>
    </row>
    <row r="527" spans="5:70">
      <c r="E527">
        <f t="shared" si="328"/>
        <v>524</v>
      </c>
      <c r="F527" s="64">
        <f t="shared" si="350"/>
        <v>98.583333333331623</v>
      </c>
      <c r="G527" s="55">
        <f t="shared" si="331"/>
        <v>0</v>
      </c>
      <c r="H527" s="78">
        <f t="shared" si="360"/>
        <v>1</v>
      </c>
      <c r="I527" s="79">
        <f t="shared" ca="1" si="339"/>
        <v>649667.61407084484</v>
      </c>
      <c r="J527" s="79">
        <f t="shared" ca="1" si="332"/>
        <v>5871.0578899617913</v>
      </c>
      <c r="K527" s="80">
        <f t="shared" ca="1" si="333"/>
        <v>-20</v>
      </c>
      <c r="L527" s="80">
        <f t="shared" ca="1" si="340"/>
        <v>-541.38967839237068</v>
      </c>
      <c r="M527" s="80">
        <f t="shared" ca="1" si="329"/>
        <v>0</v>
      </c>
      <c r="N527" s="80">
        <f t="shared" ca="1" si="341"/>
        <v>0</v>
      </c>
      <c r="O527" s="81">
        <f t="shared" ca="1" si="334"/>
        <v>-2943.1740356977334</v>
      </c>
      <c r="P527" s="79">
        <f t="shared" ca="1" si="335"/>
        <v>652034.10824671655</v>
      </c>
      <c r="Q527" s="35"/>
      <c r="R527">
        <f t="shared" ca="1" si="342"/>
        <v>644</v>
      </c>
      <c r="S527" s="78">
        <f t="shared" ca="1" si="351"/>
        <v>108.58333333333086</v>
      </c>
      <c r="T527" s="55">
        <f t="shared" ca="1" si="343"/>
        <v>0</v>
      </c>
      <c r="U527" s="78">
        <f t="shared" ca="1" si="344"/>
        <v>4.1504550867967176E-5</v>
      </c>
      <c r="V527" s="79">
        <f t="shared" ca="1" si="352"/>
        <v>0</v>
      </c>
      <c r="W527" s="79">
        <f t="shared" ca="1" si="336"/>
        <v>0</v>
      </c>
      <c r="X527" s="80">
        <f t="shared" ca="1" si="353"/>
        <v>0</v>
      </c>
      <c r="Y527" s="80">
        <f t="shared" ca="1" si="354"/>
        <v>0</v>
      </c>
      <c r="Z527" s="80">
        <f t="shared" ca="1" si="345"/>
        <v>0</v>
      </c>
      <c r="AA527" s="80">
        <f t="shared" ca="1" si="355"/>
        <v>0</v>
      </c>
      <c r="AB527" s="81">
        <f t="shared" ca="1" si="337"/>
        <v>0</v>
      </c>
      <c r="AC527" s="79">
        <f t="shared" ca="1" si="338"/>
        <v>0</v>
      </c>
      <c r="AD527" s="35"/>
      <c r="AE527" s="55">
        <f t="shared" ca="1" si="356"/>
        <v>0</v>
      </c>
      <c r="AF527" s="78">
        <f t="shared" ca="1" si="357"/>
        <v>4.1504550867967176E-5</v>
      </c>
      <c r="AG527" s="35"/>
      <c r="AH527" s="35"/>
      <c r="AR527" s="69">
        <f t="shared" si="346"/>
        <v>44</v>
      </c>
      <c r="AS527" s="70">
        <f t="shared" si="358"/>
        <v>524</v>
      </c>
      <c r="AT527" s="71">
        <f t="shared" ca="1" si="330"/>
        <v>1.0328161845174776E-2</v>
      </c>
      <c r="AU527" s="72">
        <f t="shared" ca="1" si="347"/>
        <v>9.0370179501075842E-3</v>
      </c>
      <c r="AV527" s="73">
        <f t="shared" ca="1" si="348"/>
        <v>1.0090370179501076</v>
      </c>
      <c r="AW527" s="74">
        <f ca="1">PRODUCT(AV$4:AV527)</f>
        <v>93.045543736605055</v>
      </c>
      <c r="BO527" s="70">
        <f t="shared" si="359"/>
        <v>524</v>
      </c>
      <c r="BP527" s="171">
        <f t="shared" ca="1" si="362"/>
        <v>0.114</v>
      </c>
      <c r="BQ527" s="172">
        <f t="shared" ca="1" si="349"/>
        <v>9.0370179501075842E-3</v>
      </c>
      <c r="BR527" s="172">
        <f t="shared" ca="1" si="361"/>
        <v>1.0747424968903584E-2</v>
      </c>
    </row>
    <row r="528" spans="5:70">
      <c r="E528">
        <f t="shared" ref="E528:E591" si="363">E527+1</f>
        <v>525</v>
      </c>
      <c r="F528" s="64">
        <f t="shared" si="350"/>
        <v>98.666666666664952</v>
      </c>
      <c r="G528" s="55">
        <f t="shared" si="331"/>
        <v>0</v>
      </c>
      <c r="H528" s="78">
        <f t="shared" si="360"/>
        <v>1</v>
      </c>
      <c r="I528" s="79">
        <f t="shared" ca="1" si="339"/>
        <v>652034.10824671655</v>
      </c>
      <c r="J528" s="79">
        <f t="shared" ca="1" si="332"/>
        <v>5892.4439403079696</v>
      </c>
      <c r="K528" s="80">
        <f t="shared" ca="1" si="333"/>
        <v>-20</v>
      </c>
      <c r="L528" s="80">
        <f t="shared" ca="1" si="340"/>
        <v>-543.36175687226387</v>
      </c>
      <c r="M528" s="80">
        <f t="shared" ref="M528:M591" ca="1" si="364">IF(OR(I527+O527=0,K527=0),0,-IF(MOD(E528-1,12)=0,1,0)*I528*($C$17))</f>
        <v>0</v>
      </c>
      <c r="N528" s="80">
        <f t="shared" ca="1" si="341"/>
        <v>0</v>
      </c>
      <c r="O528" s="81">
        <f t="shared" ca="1" si="334"/>
        <v>-2943.1740356977334</v>
      </c>
      <c r="P528" s="79">
        <f t="shared" ca="1" si="335"/>
        <v>654420.01639445452</v>
      </c>
      <c r="Q528" s="35"/>
      <c r="R528">
        <f t="shared" ca="1" si="342"/>
        <v>645</v>
      </c>
      <c r="S528" s="78">
        <f t="shared" ca="1" si="351"/>
        <v>108.66666666666418</v>
      </c>
      <c r="T528" s="55">
        <f t="shared" ca="1" si="343"/>
        <v>0</v>
      </c>
      <c r="U528" s="78">
        <f t="shared" ca="1" si="344"/>
        <v>4.1504550867967176E-5</v>
      </c>
      <c r="V528" s="79">
        <f t="shared" ca="1" si="352"/>
        <v>0</v>
      </c>
      <c r="W528" s="79">
        <f t="shared" ca="1" si="336"/>
        <v>0</v>
      </c>
      <c r="X528" s="80">
        <f t="shared" ca="1" si="353"/>
        <v>0</v>
      </c>
      <c r="Y528" s="80">
        <f t="shared" ca="1" si="354"/>
        <v>0</v>
      </c>
      <c r="Z528" s="80">
        <f t="shared" ca="1" si="345"/>
        <v>0</v>
      </c>
      <c r="AA528" s="80">
        <f t="shared" ca="1" si="355"/>
        <v>0</v>
      </c>
      <c r="AB528" s="81">
        <f t="shared" ca="1" si="337"/>
        <v>0</v>
      </c>
      <c r="AC528" s="79">
        <f t="shared" ca="1" si="338"/>
        <v>0</v>
      </c>
      <c r="AD528" s="35"/>
      <c r="AE528" s="55">
        <f t="shared" ca="1" si="356"/>
        <v>0</v>
      </c>
      <c r="AF528" s="78">
        <f t="shared" ca="1" si="357"/>
        <v>4.1504550867967176E-5</v>
      </c>
      <c r="AG528" s="35"/>
      <c r="AH528" s="35"/>
      <c r="AR528" s="69">
        <f t="shared" si="346"/>
        <v>44</v>
      </c>
      <c r="AS528" s="70">
        <f t="shared" si="358"/>
        <v>525</v>
      </c>
      <c r="AT528" s="71">
        <f t="shared" ca="1" si="330"/>
        <v>1.0234826061188316E-2</v>
      </c>
      <c r="AU528" s="72">
        <f t="shared" ca="1" si="347"/>
        <v>9.0370179501075842E-3</v>
      </c>
      <c r="AV528" s="73">
        <f t="shared" ca="1" si="348"/>
        <v>1.0090370179501076</v>
      </c>
      <c r="AW528" s="74">
        <f ca="1">PRODUCT(AV$4:AV528)</f>
        <v>93.88639798553028</v>
      </c>
      <c r="BO528" s="70">
        <f t="shared" si="359"/>
        <v>525</v>
      </c>
      <c r="BP528" s="171">
        <f t="shared" ca="1" si="362"/>
        <v>0.114</v>
      </c>
      <c r="BQ528" s="172">
        <f t="shared" ca="1" si="349"/>
        <v>9.0370179501075842E-3</v>
      </c>
      <c r="BR528" s="172">
        <f t="shared" ca="1" si="361"/>
        <v>1.0651170153040904E-2</v>
      </c>
    </row>
    <row r="529" spans="5:70">
      <c r="E529">
        <f t="shared" si="363"/>
        <v>526</v>
      </c>
      <c r="F529" s="64">
        <f t="shared" si="350"/>
        <v>98.74999999999828</v>
      </c>
      <c r="G529" s="55">
        <f t="shared" si="331"/>
        <v>0</v>
      </c>
      <c r="H529" s="78">
        <f t="shared" si="360"/>
        <v>1</v>
      </c>
      <c r="I529" s="79">
        <f t="shared" ca="1" si="339"/>
        <v>654420.01639445452</v>
      </c>
      <c r="J529" s="79">
        <f t="shared" ca="1" si="332"/>
        <v>5914.005435066385</v>
      </c>
      <c r="K529" s="80">
        <f t="shared" ca="1" si="333"/>
        <v>-20</v>
      </c>
      <c r="L529" s="80">
        <f t="shared" ca="1" si="340"/>
        <v>-545.35001366204551</v>
      </c>
      <c r="M529" s="80">
        <f t="shared" ca="1" si="364"/>
        <v>0</v>
      </c>
      <c r="N529" s="80">
        <f t="shared" ca="1" si="341"/>
        <v>0</v>
      </c>
      <c r="O529" s="81">
        <f t="shared" ca="1" si="334"/>
        <v>-2943.1740356977334</v>
      </c>
      <c r="P529" s="79">
        <f t="shared" ca="1" si="335"/>
        <v>656825.49778016121</v>
      </c>
      <c r="Q529" s="35"/>
      <c r="R529">
        <f t="shared" ca="1" si="342"/>
        <v>646</v>
      </c>
      <c r="S529" s="78">
        <f t="shared" ca="1" si="351"/>
        <v>108.74999999999751</v>
      </c>
      <c r="T529" s="55">
        <f t="shared" ca="1" si="343"/>
        <v>0</v>
      </c>
      <c r="U529" s="78">
        <f t="shared" ca="1" si="344"/>
        <v>4.1504550867967176E-5</v>
      </c>
      <c r="V529" s="79">
        <f t="shared" ca="1" si="352"/>
        <v>0</v>
      </c>
      <c r="W529" s="79">
        <f t="shared" ca="1" si="336"/>
        <v>0</v>
      </c>
      <c r="X529" s="80">
        <f t="shared" ca="1" si="353"/>
        <v>0</v>
      </c>
      <c r="Y529" s="80">
        <f t="shared" ca="1" si="354"/>
        <v>0</v>
      </c>
      <c r="Z529" s="80">
        <f t="shared" ca="1" si="345"/>
        <v>0</v>
      </c>
      <c r="AA529" s="80">
        <f t="shared" ca="1" si="355"/>
        <v>0</v>
      </c>
      <c r="AB529" s="81">
        <f t="shared" ca="1" si="337"/>
        <v>0</v>
      </c>
      <c r="AC529" s="79">
        <f t="shared" ca="1" si="338"/>
        <v>0</v>
      </c>
      <c r="AD529" s="35"/>
      <c r="AE529" s="55">
        <f t="shared" ca="1" si="356"/>
        <v>0</v>
      </c>
      <c r="AF529" s="78">
        <f t="shared" ca="1" si="357"/>
        <v>4.1504550867967176E-5</v>
      </c>
      <c r="AG529" s="35"/>
      <c r="AH529" s="35"/>
      <c r="AR529" s="69">
        <f t="shared" si="346"/>
        <v>44</v>
      </c>
      <c r="AS529" s="70">
        <f t="shared" si="358"/>
        <v>526</v>
      </c>
      <c r="AT529" s="71">
        <f t="shared" ca="1" si="330"/>
        <v>1.0142333754357127E-2</v>
      </c>
      <c r="AU529" s="72">
        <f t="shared" ca="1" si="347"/>
        <v>9.0370179501075842E-3</v>
      </c>
      <c r="AV529" s="73">
        <f t="shared" ca="1" si="348"/>
        <v>1.0090370179501076</v>
      </c>
      <c r="AW529" s="74">
        <f ca="1">PRODUCT(AV$4:AV529)</f>
        <v>94.734851049396468</v>
      </c>
      <c r="BO529" s="70">
        <f t="shared" si="359"/>
        <v>526</v>
      </c>
      <c r="BP529" s="171">
        <f t="shared" ca="1" si="362"/>
        <v>0.114</v>
      </c>
      <c r="BQ529" s="172">
        <f t="shared" ca="1" si="349"/>
        <v>9.0370179501075842E-3</v>
      </c>
      <c r="BR529" s="172">
        <f t="shared" ca="1" si="361"/>
        <v>1.0555777403171106E-2</v>
      </c>
    </row>
    <row r="530" spans="5:70">
      <c r="E530">
        <f t="shared" si="363"/>
        <v>527</v>
      </c>
      <c r="F530" s="64">
        <f t="shared" si="350"/>
        <v>98.833333333331609</v>
      </c>
      <c r="G530" s="55">
        <f t="shared" si="331"/>
        <v>0</v>
      </c>
      <c r="H530" s="78">
        <f t="shared" si="360"/>
        <v>1</v>
      </c>
      <c r="I530" s="79">
        <f t="shared" ca="1" si="339"/>
        <v>656825.49778016121</v>
      </c>
      <c r="J530" s="79">
        <f t="shared" ca="1" si="332"/>
        <v>5935.7438135276661</v>
      </c>
      <c r="K530" s="80">
        <f t="shared" ca="1" si="333"/>
        <v>-20</v>
      </c>
      <c r="L530" s="80">
        <f t="shared" ca="1" si="340"/>
        <v>-547.35458148346765</v>
      </c>
      <c r="M530" s="80">
        <f t="shared" ca="1" si="364"/>
        <v>0</v>
      </c>
      <c r="N530" s="80">
        <f t="shared" ca="1" si="341"/>
        <v>0</v>
      </c>
      <c r="O530" s="81">
        <f t="shared" ca="1" si="334"/>
        <v>-2943.1740356977334</v>
      </c>
      <c r="P530" s="79">
        <f t="shared" ca="1" si="335"/>
        <v>659250.71297650761</v>
      </c>
      <c r="Q530" s="35"/>
      <c r="R530">
        <f t="shared" ca="1" si="342"/>
        <v>647</v>
      </c>
      <c r="S530" s="78">
        <f t="shared" ca="1" si="351"/>
        <v>108.83333333333084</v>
      </c>
      <c r="T530" s="55">
        <f t="shared" ca="1" si="343"/>
        <v>0</v>
      </c>
      <c r="U530" s="78">
        <f t="shared" ca="1" si="344"/>
        <v>4.1504550867967176E-5</v>
      </c>
      <c r="V530" s="79">
        <f t="shared" ca="1" si="352"/>
        <v>0</v>
      </c>
      <c r="W530" s="79">
        <f t="shared" ca="1" si="336"/>
        <v>0</v>
      </c>
      <c r="X530" s="80">
        <f t="shared" ca="1" si="353"/>
        <v>0</v>
      </c>
      <c r="Y530" s="80">
        <f t="shared" ca="1" si="354"/>
        <v>0</v>
      </c>
      <c r="Z530" s="80">
        <f t="shared" ca="1" si="345"/>
        <v>0</v>
      </c>
      <c r="AA530" s="80">
        <f t="shared" ca="1" si="355"/>
        <v>0</v>
      </c>
      <c r="AB530" s="81">
        <f t="shared" ca="1" si="337"/>
        <v>0</v>
      </c>
      <c r="AC530" s="79">
        <f t="shared" ca="1" si="338"/>
        <v>0</v>
      </c>
      <c r="AD530" s="35"/>
      <c r="AE530" s="55">
        <f t="shared" ca="1" si="356"/>
        <v>0</v>
      </c>
      <c r="AF530" s="78">
        <f t="shared" ca="1" si="357"/>
        <v>4.1504550867967176E-5</v>
      </c>
      <c r="AG530" s="35"/>
      <c r="AH530" s="35"/>
      <c r="AR530" s="69">
        <f t="shared" si="346"/>
        <v>44</v>
      </c>
      <c r="AS530" s="70">
        <f t="shared" si="358"/>
        <v>527</v>
      </c>
      <c r="AT530" s="71">
        <f t="shared" ca="1" si="330"/>
        <v>1.0050677302163019E-2</v>
      </c>
      <c r="AU530" s="72">
        <f t="shared" ca="1" si="347"/>
        <v>9.0370179501075842E-3</v>
      </c>
      <c r="AV530" s="73">
        <f t="shared" ca="1" si="348"/>
        <v>1.0090370179501076</v>
      </c>
      <c r="AW530" s="74">
        <f ca="1">PRODUCT(AV$4:AV530)</f>
        <v>95.590971598830635</v>
      </c>
      <c r="BO530" s="70">
        <f t="shared" si="359"/>
        <v>527</v>
      </c>
      <c r="BP530" s="171">
        <f t="shared" ca="1" si="362"/>
        <v>0.114</v>
      </c>
      <c r="BQ530" s="172">
        <f t="shared" ca="1" si="349"/>
        <v>9.0370179501075842E-3</v>
      </c>
      <c r="BR530" s="172">
        <f t="shared" ca="1" si="361"/>
        <v>1.0461238998560747E-2</v>
      </c>
    </row>
    <row r="531" spans="5:70">
      <c r="E531">
        <f t="shared" si="363"/>
        <v>528</v>
      </c>
      <c r="F531" s="64">
        <f t="shared" si="350"/>
        <v>98.916666666664938</v>
      </c>
      <c r="G531" s="55">
        <f t="shared" si="331"/>
        <v>0</v>
      </c>
      <c r="H531" s="78">
        <f t="shared" si="360"/>
        <v>1</v>
      </c>
      <c r="I531" s="79">
        <f t="shared" ca="1" si="339"/>
        <v>659250.71297650761</v>
      </c>
      <c r="J531" s="79">
        <f t="shared" ca="1" si="332"/>
        <v>5957.6605267899222</v>
      </c>
      <c r="K531" s="80">
        <f t="shared" ca="1" si="333"/>
        <v>-20</v>
      </c>
      <c r="L531" s="80">
        <f t="shared" ca="1" si="340"/>
        <v>-549.37559414708971</v>
      </c>
      <c r="M531" s="80">
        <f t="shared" ca="1" si="364"/>
        <v>0</v>
      </c>
      <c r="N531" s="80">
        <f t="shared" ca="1" si="341"/>
        <v>0</v>
      </c>
      <c r="O531" s="81">
        <f t="shared" ca="1" si="334"/>
        <v>-2943.1740356977334</v>
      </c>
      <c r="P531" s="79">
        <f t="shared" ca="1" si="335"/>
        <v>661695.82387345273</v>
      </c>
      <c r="Q531" s="35"/>
      <c r="R531">
        <f t="shared" ca="1" si="342"/>
        <v>648</v>
      </c>
      <c r="S531" s="78">
        <f t="shared" ca="1" si="351"/>
        <v>108.91666666666417</v>
      </c>
      <c r="T531" s="55">
        <f t="shared" ca="1" si="343"/>
        <v>0</v>
      </c>
      <c r="U531" s="78">
        <f t="shared" ca="1" si="344"/>
        <v>4.1504550867967176E-5</v>
      </c>
      <c r="V531" s="79">
        <f t="shared" ca="1" si="352"/>
        <v>0</v>
      </c>
      <c r="W531" s="79">
        <f t="shared" ca="1" si="336"/>
        <v>0</v>
      </c>
      <c r="X531" s="80">
        <f t="shared" ca="1" si="353"/>
        <v>0</v>
      </c>
      <c r="Y531" s="80">
        <f t="shared" ca="1" si="354"/>
        <v>0</v>
      </c>
      <c r="Z531" s="80">
        <f t="shared" ca="1" si="345"/>
        <v>0</v>
      </c>
      <c r="AA531" s="80">
        <f t="shared" ca="1" si="355"/>
        <v>0</v>
      </c>
      <c r="AB531" s="81">
        <f t="shared" ca="1" si="337"/>
        <v>0</v>
      </c>
      <c r="AC531" s="79">
        <f t="shared" ca="1" si="338"/>
        <v>0</v>
      </c>
      <c r="AD531" s="35"/>
      <c r="AE531" s="55">
        <f t="shared" ca="1" si="356"/>
        <v>0</v>
      </c>
      <c r="AF531" s="78">
        <f t="shared" ca="1" si="357"/>
        <v>4.1504550867967176E-5</v>
      </c>
      <c r="AG531" s="35"/>
      <c r="AH531" s="35"/>
      <c r="AR531" s="69">
        <f t="shared" si="346"/>
        <v>44</v>
      </c>
      <c r="AS531" s="70">
        <f t="shared" si="358"/>
        <v>528</v>
      </c>
      <c r="AT531" s="71">
        <f t="shared" ca="1" si="330"/>
        <v>9.9598491509726335E-3</v>
      </c>
      <c r="AU531" s="72">
        <f t="shared" ca="1" si="347"/>
        <v>9.0370179501075842E-3</v>
      </c>
      <c r="AV531" s="73">
        <f t="shared" ca="1" si="348"/>
        <v>1.0090370179501076</v>
      </c>
      <c r="AW531" s="74">
        <f ca="1">PRODUCT(AV$4:AV531)</f>
        <v>96.454828925037489</v>
      </c>
      <c r="BO531" s="70">
        <f t="shared" si="359"/>
        <v>528</v>
      </c>
      <c r="BP531" s="171">
        <f t="shared" ca="1" si="362"/>
        <v>0.114</v>
      </c>
      <c r="BQ531" s="172">
        <f t="shared" ca="1" si="349"/>
        <v>9.0370179501075842E-3</v>
      </c>
      <c r="BR531" s="172">
        <f t="shared" ca="1" si="361"/>
        <v>1.0367547287623902E-2</v>
      </c>
    </row>
    <row r="532" spans="5:70">
      <c r="E532">
        <f t="shared" si="363"/>
        <v>529</v>
      </c>
      <c r="F532" s="64">
        <f t="shared" si="350"/>
        <v>98.999999999998266</v>
      </c>
      <c r="G532" s="55">
        <f t="shared" si="331"/>
        <v>0</v>
      </c>
      <c r="H532" s="78">
        <f t="shared" si="360"/>
        <v>1</v>
      </c>
      <c r="I532" s="79">
        <f t="shared" ca="1" si="339"/>
        <v>661695.82387345273</v>
      </c>
      <c r="J532" s="79">
        <f t="shared" ca="1" si="332"/>
        <v>5979.7570378556193</v>
      </c>
      <c r="K532" s="80">
        <f t="shared" ca="1" si="333"/>
        <v>-20</v>
      </c>
      <c r="L532" s="80">
        <f t="shared" ca="1" si="340"/>
        <v>-551.41318656121064</v>
      </c>
      <c r="M532" s="80">
        <f t="shared" ca="1" si="364"/>
        <v>-4962.7186790508949</v>
      </c>
      <c r="N532" s="80">
        <f t="shared" ca="1" si="341"/>
        <v>0</v>
      </c>
      <c r="O532" s="81">
        <f t="shared" ca="1" si="334"/>
        <v>-2943.1740356977334</v>
      </c>
      <c r="P532" s="79">
        <f t="shared" ca="1" si="335"/>
        <v>659198.27500999847</v>
      </c>
      <c r="Q532" s="35"/>
      <c r="R532">
        <f t="shared" ca="1" si="342"/>
        <v>649</v>
      </c>
      <c r="S532" s="78">
        <f t="shared" ca="1" si="351"/>
        <v>108.9999999999975</v>
      </c>
      <c r="T532" s="55">
        <f t="shared" ca="1" si="343"/>
        <v>0</v>
      </c>
      <c r="U532" s="78">
        <f t="shared" ca="1" si="344"/>
        <v>4.1504550867967176E-5</v>
      </c>
      <c r="V532" s="79">
        <f t="shared" ca="1" si="352"/>
        <v>0</v>
      </c>
      <c r="W532" s="79">
        <f t="shared" ca="1" si="336"/>
        <v>0</v>
      </c>
      <c r="X532" s="80">
        <f t="shared" ca="1" si="353"/>
        <v>0</v>
      </c>
      <c r="Y532" s="80">
        <f t="shared" ca="1" si="354"/>
        <v>0</v>
      </c>
      <c r="Z532" s="80">
        <f t="shared" ca="1" si="345"/>
        <v>0</v>
      </c>
      <c r="AA532" s="80">
        <f t="shared" ca="1" si="355"/>
        <v>0</v>
      </c>
      <c r="AB532" s="81">
        <f t="shared" ca="1" si="337"/>
        <v>0</v>
      </c>
      <c r="AC532" s="79">
        <f t="shared" ca="1" si="338"/>
        <v>0</v>
      </c>
      <c r="AD532" s="35"/>
      <c r="AE532" s="55">
        <f t="shared" ca="1" si="356"/>
        <v>0</v>
      </c>
      <c r="AF532" s="78">
        <f t="shared" ca="1" si="357"/>
        <v>4.1504550867967176E-5</v>
      </c>
      <c r="AG532" s="35"/>
      <c r="AH532" s="35"/>
      <c r="AR532" s="69">
        <f t="shared" si="346"/>
        <v>45</v>
      </c>
      <c r="AS532" s="70">
        <f t="shared" si="358"/>
        <v>529</v>
      </c>
      <c r="AT532" s="71">
        <f t="shared" ca="1" si="330"/>
        <v>9.8698418154149307E-3</v>
      </c>
      <c r="AU532" s="72">
        <f t="shared" ca="1" si="347"/>
        <v>9.0370179501075842E-3</v>
      </c>
      <c r="AV532" s="73">
        <f t="shared" ca="1" si="348"/>
        <v>1.0090370179501076</v>
      </c>
      <c r="AW532" s="74">
        <f ca="1">PRODUCT(AV$4:AV532)</f>
        <v>97.326492945407608</v>
      </c>
      <c r="BO532" s="70">
        <f t="shared" si="359"/>
        <v>529</v>
      </c>
      <c r="BP532" s="171">
        <f t="shared" ca="1" si="362"/>
        <v>0.114</v>
      </c>
      <c r="BQ532" s="172">
        <f t="shared" ca="1" si="349"/>
        <v>9.0370179501075842E-3</v>
      </c>
      <c r="BR532" s="172">
        <f t="shared" ca="1" si="361"/>
        <v>1.027469468730287E-2</v>
      </c>
    </row>
    <row r="533" spans="5:70">
      <c r="E533">
        <f t="shared" si="363"/>
        <v>530</v>
      </c>
      <c r="F533" s="64">
        <f t="shared" si="350"/>
        <v>99.083333333331595</v>
      </c>
      <c r="G533" s="55">
        <f t="shared" si="331"/>
        <v>0</v>
      </c>
      <c r="H533" s="78">
        <f t="shared" si="360"/>
        <v>1</v>
      </c>
      <c r="I533" s="79">
        <f t="shared" ca="1" si="339"/>
        <v>659198.27500999847</v>
      </c>
      <c r="J533" s="79">
        <f t="shared" ca="1" si="332"/>
        <v>5957.1866439453115</v>
      </c>
      <c r="K533" s="80">
        <f t="shared" ca="1" si="333"/>
        <v>-20</v>
      </c>
      <c r="L533" s="80">
        <f t="shared" ca="1" si="340"/>
        <v>-549.33189584166541</v>
      </c>
      <c r="M533" s="80">
        <f t="shared" ca="1" si="364"/>
        <v>0</v>
      </c>
      <c r="N533" s="80">
        <f t="shared" ca="1" si="341"/>
        <v>0</v>
      </c>
      <c r="O533" s="81">
        <f t="shared" ca="1" si="334"/>
        <v>-2943.1740356977334</v>
      </c>
      <c r="P533" s="79">
        <f t="shared" ca="1" si="335"/>
        <v>661642.95572240441</v>
      </c>
      <c r="Q533" s="35"/>
      <c r="R533">
        <f t="shared" ca="1" si="342"/>
        <v>650</v>
      </c>
      <c r="S533" s="78">
        <f t="shared" ca="1" si="351"/>
        <v>109.08333333333083</v>
      </c>
      <c r="T533" s="55">
        <f t="shared" ca="1" si="343"/>
        <v>0</v>
      </c>
      <c r="U533" s="78">
        <f t="shared" ca="1" si="344"/>
        <v>4.1504550867967176E-5</v>
      </c>
      <c r="V533" s="79">
        <f t="shared" ca="1" si="352"/>
        <v>0</v>
      </c>
      <c r="W533" s="79">
        <f t="shared" ca="1" si="336"/>
        <v>0</v>
      </c>
      <c r="X533" s="80">
        <f t="shared" ca="1" si="353"/>
        <v>0</v>
      </c>
      <c r="Y533" s="80">
        <f t="shared" ca="1" si="354"/>
        <v>0</v>
      </c>
      <c r="Z533" s="80">
        <f t="shared" ca="1" si="345"/>
        <v>0</v>
      </c>
      <c r="AA533" s="80">
        <f t="shared" ca="1" si="355"/>
        <v>0</v>
      </c>
      <c r="AB533" s="81">
        <f t="shared" ca="1" si="337"/>
        <v>0</v>
      </c>
      <c r="AC533" s="79">
        <f t="shared" ca="1" si="338"/>
        <v>0</v>
      </c>
      <c r="AD533" s="35"/>
      <c r="AE533" s="55">
        <f t="shared" ca="1" si="356"/>
        <v>0</v>
      </c>
      <c r="AF533" s="78">
        <f t="shared" ca="1" si="357"/>
        <v>4.1504550867967176E-5</v>
      </c>
      <c r="AG533" s="35"/>
      <c r="AH533" s="35"/>
      <c r="AR533" s="69">
        <f t="shared" si="346"/>
        <v>45</v>
      </c>
      <c r="AS533" s="70">
        <f t="shared" si="358"/>
        <v>530</v>
      </c>
      <c r="AT533" s="71">
        <f t="shared" ca="1" si="330"/>
        <v>9.7806478777643039E-3</v>
      </c>
      <c r="AU533" s="72">
        <f t="shared" ca="1" si="347"/>
        <v>9.0370179501075842E-3</v>
      </c>
      <c r="AV533" s="73">
        <f t="shared" ca="1" si="348"/>
        <v>1.0090370179501076</v>
      </c>
      <c r="AW533" s="74">
        <f ca="1">PRODUCT(AV$4:AV533)</f>
        <v>98.206034209176281</v>
      </c>
      <c r="BO533" s="70">
        <f t="shared" si="359"/>
        <v>530</v>
      </c>
      <c r="BP533" s="171">
        <f t="shared" ca="1" si="362"/>
        <v>0.114</v>
      </c>
      <c r="BQ533" s="172">
        <f t="shared" ca="1" si="349"/>
        <v>9.0370179501075842E-3</v>
      </c>
      <c r="BR533" s="172">
        <f t="shared" ca="1" si="361"/>
        <v>1.0182673682454442E-2</v>
      </c>
    </row>
    <row r="534" spans="5:70">
      <c r="E534">
        <f t="shared" si="363"/>
        <v>531</v>
      </c>
      <c r="F534" s="64">
        <f t="shared" si="350"/>
        <v>99.166666666664923</v>
      </c>
      <c r="G534" s="55">
        <f t="shared" si="331"/>
        <v>0</v>
      </c>
      <c r="H534" s="78">
        <f t="shared" si="360"/>
        <v>1</v>
      </c>
      <c r="I534" s="79">
        <f t="shared" ca="1" si="339"/>
        <v>661642.95572240441</v>
      </c>
      <c r="J534" s="79">
        <f t="shared" ca="1" si="332"/>
        <v>5979.2792674256061</v>
      </c>
      <c r="K534" s="80">
        <f t="shared" ca="1" si="333"/>
        <v>-20</v>
      </c>
      <c r="L534" s="80">
        <f t="shared" ca="1" si="340"/>
        <v>-551.3691297686704</v>
      </c>
      <c r="M534" s="80">
        <f t="shared" ca="1" si="364"/>
        <v>0</v>
      </c>
      <c r="N534" s="80">
        <f t="shared" ca="1" si="341"/>
        <v>0</v>
      </c>
      <c r="O534" s="81">
        <f t="shared" ca="1" si="334"/>
        <v>-2943.1740356977334</v>
      </c>
      <c r="P534" s="79">
        <f t="shared" ca="1" si="335"/>
        <v>664107.69182436366</v>
      </c>
      <c r="Q534" s="35"/>
      <c r="R534">
        <f t="shared" ca="1" si="342"/>
        <v>651</v>
      </c>
      <c r="S534" s="78">
        <f t="shared" ca="1" si="351"/>
        <v>109.16666666666416</v>
      </c>
      <c r="T534" s="55">
        <f t="shared" ca="1" si="343"/>
        <v>0</v>
      </c>
      <c r="U534" s="78">
        <f t="shared" ca="1" si="344"/>
        <v>4.1504550867967176E-5</v>
      </c>
      <c r="V534" s="79">
        <f t="shared" ca="1" si="352"/>
        <v>0</v>
      </c>
      <c r="W534" s="79">
        <f t="shared" ca="1" si="336"/>
        <v>0</v>
      </c>
      <c r="X534" s="80">
        <f t="shared" ca="1" si="353"/>
        <v>0</v>
      </c>
      <c r="Y534" s="80">
        <f t="shared" ca="1" si="354"/>
        <v>0</v>
      </c>
      <c r="Z534" s="80">
        <f t="shared" ca="1" si="345"/>
        <v>0</v>
      </c>
      <c r="AA534" s="80">
        <f t="shared" ca="1" si="355"/>
        <v>0</v>
      </c>
      <c r="AB534" s="81">
        <f t="shared" ca="1" si="337"/>
        <v>0</v>
      </c>
      <c r="AC534" s="79">
        <f t="shared" ca="1" si="338"/>
        <v>0</v>
      </c>
      <c r="AD534" s="35"/>
      <c r="AE534" s="55">
        <f t="shared" ca="1" si="356"/>
        <v>0</v>
      </c>
      <c r="AF534" s="78">
        <f t="shared" ca="1" si="357"/>
        <v>4.1504550867967176E-5</v>
      </c>
      <c r="AG534" s="35"/>
      <c r="AH534" s="35"/>
      <c r="AR534" s="69">
        <f t="shared" si="346"/>
        <v>45</v>
      </c>
      <c r="AS534" s="70">
        <f t="shared" si="358"/>
        <v>531</v>
      </c>
      <c r="AT534" s="71">
        <f t="shared" ca="1" si="330"/>
        <v>9.6922599873292669E-3</v>
      </c>
      <c r="AU534" s="72">
        <f t="shared" ca="1" si="347"/>
        <v>9.0370179501075842E-3</v>
      </c>
      <c r="AV534" s="73">
        <f t="shared" ca="1" si="348"/>
        <v>1.0090370179501076</v>
      </c>
      <c r="AW534" s="74">
        <f ca="1">PRODUCT(AV$4:AV534)</f>
        <v>99.093523903133487</v>
      </c>
      <c r="BO534" s="70">
        <f t="shared" si="359"/>
        <v>531</v>
      </c>
      <c r="BP534" s="171">
        <f t="shared" ca="1" si="362"/>
        <v>0.114</v>
      </c>
      <c r="BQ534" s="172">
        <f t="shared" ca="1" si="349"/>
        <v>9.0370179501075842E-3</v>
      </c>
      <c r="BR534" s="172">
        <f t="shared" ca="1" si="361"/>
        <v>1.0091476825241637E-2</v>
      </c>
    </row>
    <row r="535" spans="5:70">
      <c r="E535">
        <f t="shared" si="363"/>
        <v>532</v>
      </c>
      <c r="F535" s="64">
        <f t="shared" si="350"/>
        <v>99.249999999998252</v>
      </c>
      <c r="G535" s="55">
        <f t="shared" si="331"/>
        <v>0</v>
      </c>
      <c r="H535" s="78">
        <f t="shared" si="360"/>
        <v>1</v>
      </c>
      <c r="I535" s="79">
        <f t="shared" ca="1" si="339"/>
        <v>664107.69182436366</v>
      </c>
      <c r="J535" s="79">
        <f t="shared" ca="1" si="332"/>
        <v>6001.5531318212898</v>
      </c>
      <c r="K535" s="80">
        <f t="shared" ca="1" si="333"/>
        <v>-20</v>
      </c>
      <c r="L535" s="80">
        <f t="shared" ca="1" si="340"/>
        <v>-553.42307652030308</v>
      </c>
      <c r="M535" s="80">
        <f t="shared" ca="1" si="364"/>
        <v>0</v>
      </c>
      <c r="N535" s="80">
        <f t="shared" ca="1" si="341"/>
        <v>0</v>
      </c>
      <c r="O535" s="81">
        <f t="shared" ca="1" si="334"/>
        <v>-2943.1740356977334</v>
      </c>
      <c r="P535" s="79">
        <f t="shared" ca="1" si="335"/>
        <v>666592.64784396696</v>
      </c>
      <c r="Q535" s="35"/>
      <c r="R535">
        <f t="shared" ca="1" si="342"/>
        <v>652</v>
      </c>
      <c r="S535" s="78">
        <f t="shared" ca="1" si="351"/>
        <v>109.24999999999748</v>
      </c>
      <c r="T535" s="55">
        <f t="shared" ca="1" si="343"/>
        <v>0</v>
      </c>
      <c r="U535" s="78">
        <f t="shared" ca="1" si="344"/>
        <v>4.1504550867967176E-5</v>
      </c>
      <c r="V535" s="79">
        <f t="shared" ca="1" si="352"/>
        <v>0</v>
      </c>
      <c r="W535" s="79">
        <f t="shared" ca="1" si="336"/>
        <v>0</v>
      </c>
      <c r="X535" s="80">
        <f t="shared" ca="1" si="353"/>
        <v>0</v>
      </c>
      <c r="Y535" s="80">
        <f t="shared" ca="1" si="354"/>
        <v>0</v>
      </c>
      <c r="Z535" s="80">
        <f t="shared" ca="1" si="345"/>
        <v>0</v>
      </c>
      <c r="AA535" s="80">
        <f t="shared" ca="1" si="355"/>
        <v>0</v>
      </c>
      <c r="AB535" s="81">
        <f t="shared" ca="1" si="337"/>
        <v>0</v>
      </c>
      <c r="AC535" s="79">
        <f t="shared" ca="1" si="338"/>
        <v>0</v>
      </c>
      <c r="AD535" s="35"/>
      <c r="AE535" s="55">
        <f t="shared" ca="1" si="356"/>
        <v>0</v>
      </c>
      <c r="AF535" s="78">
        <f t="shared" ca="1" si="357"/>
        <v>4.1504550867967176E-5</v>
      </c>
      <c r="AG535" s="35"/>
      <c r="AH535" s="35"/>
      <c r="AR535" s="69">
        <f t="shared" si="346"/>
        <v>45</v>
      </c>
      <c r="AS535" s="70">
        <f t="shared" si="358"/>
        <v>532</v>
      </c>
      <c r="AT535" s="71">
        <f t="shared" ca="1" si="330"/>
        <v>9.6046708598466635E-3</v>
      </c>
      <c r="AU535" s="72">
        <f t="shared" ca="1" si="347"/>
        <v>9.0370179501075842E-3</v>
      </c>
      <c r="AV535" s="73">
        <f t="shared" ca="1" si="348"/>
        <v>1.0090370179501076</v>
      </c>
      <c r="AW535" s="74">
        <f ca="1">PRODUCT(AV$4:AV535)</f>
        <v>99.989033857385522</v>
      </c>
      <c r="BO535" s="70">
        <f t="shared" si="359"/>
        <v>532</v>
      </c>
      <c r="BP535" s="171">
        <f t="shared" ca="1" si="362"/>
        <v>0.114</v>
      </c>
      <c r="BQ535" s="172">
        <f t="shared" ca="1" si="349"/>
        <v>9.0370179501075842E-3</v>
      </c>
      <c r="BR535" s="172">
        <f t="shared" ca="1" si="361"/>
        <v>1.000109673453092E-2</v>
      </c>
    </row>
    <row r="536" spans="5:70">
      <c r="E536">
        <f t="shared" si="363"/>
        <v>533</v>
      </c>
      <c r="F536" s="64">
        <f t="shared" si="350"/>
        <v>99.333333333331581</v>
      </c>
      <c r="G536" s="55">
        <f t="shared" si="331"/>
        <v>0</v>
      </c>
      <c r="H536" s="78">
        <f t="shared" si="360"/>
        <v>1</v>
      </c>
      <c r="I536" s="79">
        <f t="shared" ca="1" si="339"/>
        <v>666592.64784396696</v>
      </c>
      <c r="J536" s="79">
        <f t="shared" ca="1" si="332"/>
        <v>6024.0097239756733</v>
      </c>
      <c r="K536" s="80">
        <f t="shared" ca="1" si="333"/>
        <v>-20</v>
      </c>
      <c r="L536" s="80">
        <f t="shared" ca="1" si="340"/>
        <v>-555.49387320330584</v>
      </c>
      <c r="M536" s="80">
        <f t="shared" ca="1" si="364"/>
        <v>0</v>
      </c>
      <c r="N536" s="80">
        <f t="shared" ca="1" si="341"/>
        <v>0</v>
      </c>
      <c r="O536" s="81">
        <f t="shared" ca="1" si="334"/>
        <v>-2943.1740356977334</v>
      </c>
      <c r="P536" s="79">
        <f t="shared" ca="1" si="335"/>
        <v>669097.98965904163</v>
      </c>
      <c r="Q536" s="35"/>
      <c r="R536">
        <f t="shared" ca="1" si="342"/>
        <v>653</v>
      </c>
      <c r="S536" s="78">
        <f t="shared" ca="1" si="351"/>
        <v>109.33333333333081</v>
      </c>
      <c r="T536" s="55">
        <f t="shared" ca="1" si="343"/>
        <v>0</v>
      </c>
      <c r="U536" s="78">
        <f t="shared" ca="1" si="344"/>
        <v>4.1504550867967176E-5</v>
      </c>
      <c r="V536" s="79">
        <f t="shared" ca="1" si="352"/>
        <v>0</v>
      </c>
      <c r="W536" s="79">
        <f t="shared" ca="1" si="336"/>
        <v>0</v>
      </c>
      <c r="X536" s="80">
        <f t="shared" ca="1" si="353"/>
        <v>0</v>
      </c>
      <c r="Y536" s="80">
        <f t="shared" ca="1" si="354"/>
        <v>0</v>
      </c>
      <c r="Z536" s="80">
        <f t="shared" ca="1" si="345"/>
        <v>0</v>
      </c>
      <c r="AA536" s="80">
        <f t="shared" ca="1" si="355"/>
        <v>0</v>
      </c>
      <c r="AB536" s="81">
        <f t="shared" ca="1" si="337"/>
        <v>0</v>
      </c>
      <c r="AC536" s="79">
        <f t="shared" ca="1" si="338"/>
        <v>0</v>
      </c>
      <c r="AD536" s="35"/>
      <c r="AE536" s="55">
        <f t="shared" ca="1" si="356"/>
        <v>0</v>
      </c>
      <c r="AF536" s="78">
        <f t="shared" ca="1" si="357"/>
        <v>4.1504550867967176E-5</v>
      </c>
      <c r="AG536" s="35"/>
      <c r="AH536" s="35"/>
      <c r="AR536" s="69">
        <f t="shared" si="346"/>
        <v>45</v>
      </c>
      <c r="AS536" s="70">
        <f t="shared" si="358"/>
        <v>533</v>
      </c>
      <c r="AT536" s="71">
        <f t="shared" ca="1" si="330"/>
        <v>9.5178732768813543E-3</v>
      </c>
      <c r="AU536" s="72">
        <f t="shared" ca="1" si="347"/>
        <v>9.0370179501075842E-3</v>
      </c>
      <c r="AV536" s="73">
        <f t="shared" ca="1" si="348"/>
        <v>1.0090370179501076</v>
      </c>
      <c r="AW536" s="74">
        <f ca="1">PRODUCT(AV$4:AV536)</f>
        <v>100.89263655116864</v>
      </c>
      <c r="BO536" s="70">
        <f t="shared" si="359"/>
        <v>533</v>
      </c>
      <c r="BP536" s="171">
        <f t="shared" ca="1" si="362"/>
        <v>0.114</v>
      </c>
      <c r="BQ536" s="172">
        <f t="shared" ca="1" si="349"/>
        <v>9.0370179501075842E-3</v>
      </c>
      <c r="BR536" s="172">
        <f t="shared" ca="1" si="361"/>
        <v>9.9115260952947811E-3</v>
      </c>
    </row>
    <row r="537" spans="5:70">
      <c r="E537">
        <f t="shared" si="363"/>
        <v>534</v>
      </c>
      <c r="F537" s="64">
        <f t="shared" si="350"/>
        <v>99.416666666664909</v>
      </c>
      <c r="G537" s="55">
        <f t="shared" si="331"/>
        <v>0</v>
      </c>
      <c r="H537" s="78">
        <f t="shared" si="360"/>
        <v>1</v>
      </c>
      <c r="I537" s="79">
        <f t="shared" ca="1" si="339"/>
        <v>669097.98965904163</v>
      </c>
      <c r="J537" s="79">
        <f t="shared" ca="1" si="332"/>
        <v>6046.6505429296576</v>
      </c>
      <c r="K537" s="80">
        <f t="shared" ca="1" si="333"/>
        <v>-20</v>
      </c>
      <c r="L537" s="80">
        <f t="shared" ca="1" si="340"/>
        <v>-557.58165804920145</v>
      </c>
      <c r="M537" s="80">
        <f t="shared" ca="1" si="364"/>
        <v>0</v>
      </c>
      <c r="N537" s="80">
        <f t="shared" ca="1" si="341"/>
        <v>0</v>
      </c>
      <c r="O537" s="81">
        <f t="shared" ca="1" si="334"/>
        <v>-2943.1740356977334</v>
      </c>
      <c r="P537" s="79">
        <f t="shared" ca="1" si="335"/>
        <v>671623.88450822432</v>
      </c>
      <c r="Q537" s="35"/>
      <c r="R537">
        <f t="shared" ca="1" si="342"/>
        <v>654</v>
      </c>
      <c r="S537" s="78">
        <f t="shared" ca="1" si="351"/>
        <v>109.41666666666414</v>
      </c>
      <c r="T537" s="55">
        <f t="shared" ca="1" si="343"/>
        <v>0</v>
      </c>
      <c r="U537" s="78">
        <f t="shared" ca="1" si="344"/>
        <v>4.1504550867967176E-5</v>
      </c>
      <c r="V537" s="79">
        <f t="shared" ca="1" si="352"/>
        <v>0</v>
      </c>
      <c r="W537" s="79">
        <f t="shared" ca="1" si="336"/>
        <v>0</v>
      </c>
      <c r="X537" s="80">
        <f t="shared" ca="1" si="353"/>
        <v>0</v>
      </c>
      <c r="Y537" s="80">
        <f t="shared" ca="1" si="354"/>
        <v>0</v>
      </c>
      <c r="Z537" s="80">
        <f t="shared" ca="1" si="345"/>
        <v>0</v>
      </c>
      <c r="AA537" s="80">
        <f t="shared" ca="1" si="355"/>
        <v>0</v>
      </c>
      <c r="AB537" s="81">
        <f t="shared" ca="1" si="337"/>
        <v>0</v>
      </c>
      <c r="AC537" s="79">
        <f t="shared" ca="1" si="338"/>
        <v>0</v>
      </c>
      <c r="AD537" s="35"/>
      <c r="AE537" s="55">
        <f t="shared" ca="1" si="356"/>
        <v>0</v>
      </c>
      <c r="AF537" s="78">
        <f t="shared" ca="1" si="357"/>
        <v>4.1504550867967176E-5</v>
      </c>
      <c r="AG537" s="35"/>
      <c r="AH537" s="35"/>
      <c r="AR537" s="69">
        <f t="shared" si="346"/>
        <v>45</v>
      </c>
      <c r="AS537" s="70">
        <f t="shared" si="358"/>
        <v>534</v>
      </c>
      <c r="AT537" s="71">
        <f t="shared" ca="1" si="330"/>
        <v>9.4318600852313274E-3</v>
      </c>
      <c r="AU537" s="72">
        <f t="shared" ca="1" si="347"/>
        <v>9.0370179501075842E-3</v>
      </c>
      <c r="AV537" s="73">
        <f t="shared" ca="1" si="348"/>
        <v>1.0090370179501076</v>
      </c>
      <c r="AW537" s="74">
        <f ca="1">PRODUCT(AV$4:AV537)</f>
        <v>101.80440511871522</v>
      </c>
      <c r="BO537" s="70">
        <f t="shared" si="359"/>
        <v>534</v>
      </c>
      <c r="BP537" s="171">
        <f t="shared" ca="1" si="362"/>
        <v>0.114</v>
      </c>
      <c r="BQ537" s="172">
        <f t="shared" ca="1" si="349"/>
        <v>9.0370179501075842E-3</v>
      </c>
      <c r="BR537" s="172">
        <f t="shared" ca="1" si="361"/>
        <v>9.8227576580197009E-3</v>
      </c>
    </row>
    <row r="538" spans="5:70">
      <c r="E538">
        <f t="shared" si="363"/>
        <v>535</v>
      </c>
      <c r="F538" s="64">
        <f t="shared" si="350"/>
        <v>99.499999999998238</v>
      </c>
      <c r="G538" s="55">
        <f t="shared" si="331"/>
        <v>0</v>
      </c>
      <c r="H538" s="78">
        <f t="shared" si="360"/>
        <v>1</v>
      </c>
      <c r="I538" s="79">
        <f t="shared" ca="1" si="339"/>
        <v>671623.88450822432</v>
      </c>
      <c r="J538" s="79">
        <f t="shared" ca="1" si="332"/>
        <v>6069.4771000218061</v>
      </c>
      <c r="K538" s="80">
        <f t="shared" ca="1" si="333"/>
        <v>-20</v>
      </c>
      <c r="L538" s="80">
        <f t="shared" ca="1" si="340"/>
        <v>-559.68657042352027</v>
      </c>
      <c r="M538" s="80">
        <f t="shared" ca="1" si="364"/>
        <v>0</v>
      </c>
      <c r="N538" s="80">
        <f t="shared" ca="1" si="341"/>
        <v>0</v>
      </c>
      <c r="O538" s="81">
        <f t="shared" ca="1" si="334"/>
        <v>-2943.1740356977334</v>
      </c>
      <c r="P538" s="79">
        <f t="shared" ca="1" si="335"/>
        <v>674170.50100212486</v>
      </c>
      <c r="Q538" s="35"/>
      <c r="R538">
        <f t="shared" ca="1" si="342"/>
        <v>655</v>
      </c>
      <c r="S538" s="78">
        <f t="shared" ca="1" si="351"/>
        <v>109.49999999999747</v>
      </c>
      <c r="T538" s="55">
        <f t="shared" ca="1" si="343"/>
        <v>0</v>
      </c>
      <c r="U538" s="78">
        <f t="shared" ca="1" si="344"/>
        <v>4.1504550867967176E-5</v>
      </c>
      <c r="V538" s="79">
        <f t="shared" ca="1" si="352"/>
        <v>0</v>
      </c>
      <c r="W538" s="79">
        <f t="shared" ca="1" si="336"/>
        <v>0</v>
      </c>
      <c r="X538" s="80">
        <f t="shared" ca="1" si="353"/>
        <v>0</v>
      </c>
      <c r="Y538" s="80">
        <f t="shared" ca="1" si="354"/>
        <v>0</v>
      </c>
      <c r="Z538" s="80">
        <f t="shared" ca="1" si="345"/>
        <v>0</v>
      </c>
      <c r="AA538" s="80">
        <f t="shared" ca="1" si="355"/>
        <v>0</v>
      </c>
      <c r="AB538" s="81">
        <f t="shared" ca="1" si="337"/>
        <v>0</v>
      </c>
      <c r="AC538" s="79">
        <f t="shared" ca="1" si="338"/>
        <v>0</v>
      </c>
      <c r="AD538" s="35"/>
      <c r="AE538" s="55">
        <f t="shared" ca="1" si="356"/>
        <v>0</v>
      </c>
      <c r="AF538" s="78">
        <f t="shared" ca="1" si="357"/>
        <v>4.1504550867967176E-5</v>
      </c>
      <c r="AG538" s="35"/>
      <c r="AH538" s="35"/>
      <c r="AR538" s="69">
        <f t="shared" si="346"/>
        <v>45</v>
      </c>
      <c r="AS538" s="70">
        <f t="shared" si="358"/>
        <v>535</v>
      </c>
      <c r="AT538" s="71">
        <f t="shared" ca="1" si="330"/>
        <v>9.3466241963381883E-3</v>
      </c>
      <c r="AU538" s="72">
        <f t="shared" ca="1" si="347"/>
        <v>9.0370179501075842E-3</v>
      </c>
      <c r="AV538" s="73">
        <f t="shared" ca="1" si="348"/>
        <v>1.0090370179501076</v>
      </c>
      <c r="AW538" s="74">
        <f ca="1">PRODUCT(AV$4:AV538)</f>
        <v>102.72441335517308</v>
      </c>
      <c r="BO538" s="70">
        <f t="shared" si="359"/>
        <v>535</v>
      </c>
      <c r="BP538" s="171">
        <f t="shared" ca="1" si="362"/>
        <v>0.114</v>
      </c>
      <c r="BQ538" s="172">
        <f t="shared" ca="1" si="349"/>
        <v>9.0370179501075842E-3</v>
      </c>
      <c r="BR538" s="172">
        <f t="shared" ca="1" si="361"/>
        <v>9.7347842381193921E-3</v>
      </c>
    </row>
    <row r="539" spans="5:70">
      <c r="E539">
        <f t="shared" si="363"/>
        <v>536</v>
      </c>
      <c r="F539" s="64">
        <f t="shared" si="350"/>
        <v>99.583333333331566</v>
      </c>
      <c r="G539" s="55">
        <f t="shared" si="331"/>
        <v>0</v>
      </c>
      <c r="H539" s="78">
        <f t="shared" si="360"/>
        <v>1</v>
      </c>
      <c r="I539" s="79">
        <f t="shared" ca="1" si="339"/>
        <v>674170.50100212486</v>
      </c>
      <c r="J539" s="79">
        <f t="shared" ca="1" si="332"/>
        <v>6092.4909189892251</v>
      </c>
      <c r="K539" s="80">
        <f t="shared" ca="1" si="333"/>
        <v>-20</v>
      </c>
      <c r="L539" s="80">
        <f t="shared" ca="1" si="340"/>
        <v>-561.80875083510409</v>
      </c>
      <c r="M539" s="80">
        <f t="shared" ca="1" si="364"/>
        <v>0</v>
      </c>
      <c r="N539" s="80">
        <f t="shared" ca="1" si="341"/>
        <v>0</v>
      </c>
      <c r="O539" s="81">
        <f t="shared" ca="1" si="334"/>
        <v>-2943.1740356977334</v>
      </c>
      <c r="P539" s="79">
        <f t="shared" ca="1" si="335"/>
        <v>676738.0091345812</v>
      </c>
      <c r="Q539" s="35"/>
      <c r="R539">
        <f t="shared" ca="1" si="342"/>
        <v>656</v>
      </c>
      <c r="S539" s="78">
        <f t="shared" ca="1" si="351"/>
        <v>109.5833333333308</v>
      </c>
      <c r="T539" s="55">
        <f t="shared" ca="1" si="343"/>
        <v>0</v>
      </c>
      <c r="U539" s="78">
        <f t="shared" ca="1" si="344"/>
        <v>4.1504550867967176E-5</v>
      </c>
      <c r="V539" s="79">
        <f t="shared" ca="1" si="352"/>
        <v>0</v>
      </c>
      <c r="W539" s="79">
        <f t="shared" ca="1" si="336"/>
        <v>0</v>
      </c>
      <c r="X539" s="80">
        <f t="shared" ca="1" si="353"/>
        <v>0</v>
      </c>
      <c r="Y539" s="80">
        <f t="shared" ca="1" si="354"/>
        <v>0</v>
      </c>
      <c r="Z539" s="80">
        <f t="shared" ca="1" si="345"/>
        <v>0</v>
      </c>
      <c r="AA539" s="80">
        <f t="shared" ca="1" si="355"/>
        <v>0</v>
      </c>
      <c r="AB539" s="81">
        <f t="shared" ca="1" si="337"/>
        <v>0</v>
      </c>
      <c r="AC539" s="79">
        <f t="shared" ca="1" si="338"/>
        <v>0</v>
      </c>
      <c r="AD539" s="35"/>
      <c r="AE539" s="55">
        <f t="shared" ca="1" si="356"/>
        <v>0</v>
      </c>
      <c r="AF539" s="78">
        <f t="shared" ca="1" si="357"/>
        <v>4.1504550867967176E-5</v>
      </c>
      <c r="AG539" s="35"/>
      <c r="AH539" s="35"/>
      <c r="AR539" s="69">
        <f t="shared" si="346"/>
        <v>45</v>
      </c>
      <c r="AS539" s="70">
        <f t="shared" si="358"/>
        <v>536</v>
      </c>
      <c r="AT539" s="71">
        <f t="shared" ca="1" si="330"/>
        <v>9.26215858570297E-3</v>
      </c>
      <c r="AU539" s="72">
        <f t="shared" ca="1" si="347"/>
        <v>9.0370179501075842E-3</v>
      </c>
      <c r="AV539" s="73">
        <f t="shared" ca="1" si="348"/>
        <v>1.0090370179501076</v>
      </c>
      <c r="AW539" s="74">
        <f ca="1">PRODUCT(AV$4:AV539)</f>
        <v>103.65273572257806</v>
      </c>
      <c r="BO539" s="70">
        <f t="shared" si="359"/>
        <v>536</v>
      </c>
      <c r="BP539" s="171">
        <f t="shared" ca="1" si="362"/>
        <v>0.114</v>
      </c>
      <c r="BQ539" s="172">
        <f t="shared" ca="1" si="349"/>
        <v>9.0370179501075842E-3</v>
      </c>
      <c r="BR539" s="172">
        <f t="shared" ca="1" si="361"/>
        <v>9.6475987153533099E-3</v>
      </c>
    </row>
    <row r="540" spans="5:70">
      <c r="E540">
        <f t="shared" si="363"/>
        <v>537</v>
      </c>
      <c r="F540" s="64">
        <f t="shared" si="350"/>
        <v>99.666666666664895</v>
      </c>
      <c r="G540" s="55">
        <f t="shared" si="331"/>
        <v>0</v>
      </c>
      <c r="H540" s="78">
        <f t="shared" si="360"/>
        <v>1</v>
      </c>
      <c r="I540" s="79">
        <f t="shared" ca="1" si="339"/>
        <v>676738.0091345812</v>
      </c>
      <c r="J540" s="79">
        <f t="shared" ca="1" si="332"/>
        <v>6115.6935360692805</v>
      </c>
      <c r="K540" s="80">
        <f t="shared" ca="1" si="333"/>
        <v>-20</v>
      </c>
      <c r="L540" s="80">
        <f t="shared" ca="1" si="340"/>
        <v>-563.94834094548435</v>
      </c>
      <c r="M540" s="80">
        <f t="shared" ca="1" si="364"/>
        <v>0</v>
      </c>
      <c r="N540" s="80">
        <f t="shared" ca="1" si="341"/>
        <v>0</v>
      </c>
      <c r="O540" s="81">
        <f t="shared" ca="1" si="334"/>
        <v>-2943.1740356977334</v>
      </c>
      <c r="P540" s="79">
        <f t="shared" ca="1" si="335"/>
        <v>679326.5802940072</v>
      </c>
      <c r="Q540" s="35"/>
      <c r="R540">
        <f t="shared" ca="1" si="342"/>
        <v>657</v>
      </c>
      <c r="S540" s="78">
        <f t="shared" ca="1" si="351"/>
        <v>109.66666666666413</v>
      </c>
      <c r="T540" s="55">
        <f t="shared" ca="1" si="343"/>
        <v>0</v>
      </c>
      <c r="U540" s="78">
        <f t="shared" ca="1" si="344"/>
        <v>4.1504550867967176E-5</v>
      </c>
      <c r="V540" s="79">
        <f t="shared" ca="1" si="352"/>
        <v>0</v>
      </c>
      <c r="W540" s="79">
        <f t="shared" ca="1" si="336"/>
        <v>0</v>
      </c>
      <c r="X540" s="80">
        <f t="shared" ca="1" si="353"/>
        <v>0</v>
      </c>
      <c r="Y540" s="80">
        <f t="shared" ca="1" si="354"/>
        <v>0</v>
      </c>
      <c r="Z540" s="80">
        <f t="shared" ca="1" si="345"/>
        <v>0</v>
      </c>
      <c r="AA540" s="80">
        <f t="shared" ca="1" si="355"/>
        <v>0</v>
      </c>
      <c r="AB540" s="81">
        <f t="shared" ca="1" si="337"/>
        <v>0</v>
      </c>
      <c r="AC540" s="79">
        <f t="shared" ca="1" si="338"/>
        <v>0</v>
      </c>
      <c r="AD540" s="35"/>
      <c r="AE540" s="55">
        <f t="shared" ca="1" si="356"/>
        <v>0</v>
      </c>
      <c r="AF540" s="78">
        <f t="shared" ca="1" si="357"/>
        <v>4.1504550867967176E-5</v>
      </c>
      <c r="AG540" s="35"/>
      <c r="AH540" s="35"/>
      <c r="AR540" s="69">
        <f t="shared" si="346"/>
        <v>45</v>
      </c>
      <c r="AS540" s="70">
        <f t="shared" si="358"/>
        <v>537</v>
      </c>
      <c r="AT540" s="71">
        <f t="shared" ref="AT540:AT598" ca="1" si="365">(1-AU540)*AT539</f>
        <v>9.1784562923072285E-3</v>
      </c>
      <c r="AU540" s="72">
        <f t="shared" ca="1" si="347"/>
        <v>9.0370179501075842E-3</v>
      </c>
      <c r="AV540" s="73">
        <f t="shared" ca="1" si="348"/>
        <v>1.0090370179501076</v>
      </c>
      <c r="AW540" s="74">
        <f ca="1">PRODUCT(AV$4:AV540)</f>
        <v>104.58944735588075</v>
      </c>
      <c r="BO540" s="70">
        <f t="shared" si="359"/>
        <v>537</v>
      </c>
      <c r="BP540" s="171">
        <f t="shared" ca="1" si="362"/>
        <v>0.114</v>
      </c>
      <c r="BQ540" s="172">
        <f t="shared" ca="1" si="349"/>
        <v>9.0370179501075842E-3</v>
      </c>
      <c r="BR540" s="172">
        <f t="shared" ca="1" si="361"/>
        <v>9.5611940332503646E-3</v>
      </c>
    </row>
    <row r="541" spans="5:70">
      <c r="E541">
        <f t="shared" si="363"/>
        <v>538</v>
      </c>
      <c r="F541" s="64">
        <f t="shared" si="350"/>
        <v>99.749999999998224</v>
      </c>
      <c r="G541" s="55">
        <f t="shared" si="331"/>
        <v>0</v>
      </c>
      <c r="H541" s="78">
        <f t="shared" si="360"/>
        <v>1</v>
      </c>
      <c r="I541" s="79">
        <f t="shared" ca="1" si="339"/>
        <v>679326.5802940072</v>
      </c>
      <c r="J541" s="79">
        <f t="shared" ca="1" si="332"/>
        <v>6139.0865001021439</v>
      </c>
      <c r="K541" s="80">
        <f t="shared" ca="1" si="333"/>
        <v>-20</v>
      </c>
      <c r="L541" s="80">
        <f t="shared" ca="1" si="340"/>
        <v>-566.10548357833932</v>
      </c>
      <c r="M541" s="80">
        <f t="shared" ca="1" si="364"/>
        <v>0</v>
      </c>
      <c r="N541" s="80">
        <f t="shared" ca="1" si="341"/>
        <v>0</v>
      </c>
      <c r="O541" s="81">
        <f t="shared" ca="1" si="334"/>
        <v>-2943.1740356977334</v>
      </c>
      <c r="P541" s="79">
        <f t="shared" ca="1" si="335"/>
        <v>681936.3872748334</v>
      </c>
      <c r="Q541" s="35"/>
      <c r="R541">
        <f t="shared" ca="1" si="342"/>
        <v>658</v>
      </c>
      <c r="S541" s="78">
        <f t="shared" ca="1" si="351"/>
        <v>109.74999999999746</v>
      </c>
      <c r="T541" s="55">
        <f t="shared" ca="1" si="343"/>
        <v>0</v>
      </c>
      <c r="U541" s="78">
        <f t="shared" ca="1" si="344"/>
        <v>4.1504550867967176E-5</v>
      </c>
      <c r="V541" s="79">
        <f t="shared" ca="1" si="352"/>
        <v>0</v>
      </c>
      <c r="W541" s="79">
        <f t="shared" ca="1" si="336"/>
        <v>0</v>
      </c>
      <c r="X541" s="80">
        <f t="shared" ca="1" si="353"/>
        <v>0</v>
      </c>
      <c r="Y541" s="80">
        <f t="shared" ca="1" si="354"/>
        <v>0</v>
      </c>
      <c r="Z541" s="80">
        <f t="shared" ca="1" si="345"/>
        <v>0</v>
      </c>
      <c r="AA541" s="80">
        <f t="shared" ca="1" si="355"/>
        <v>0</v>
      </c>
      <c r="AB541" s="81">
        <f t="shared" ca="1" si="337"/>
        <v>0</v>
      </c>
      <c r="AC541" s="79">
        <f t="shared" ca="1" si="338"/>
        <v>0</v>
      </c>
      <c r="AD541" s="35"/>
      <c r="AE541" s="55">
        <f t="shared" ca="1" si="356"/>
        <v>0</v>
      </c>
      <c r="AF541" s="78">
        <f t="shared" ca="1" si="357"/>
        <v>4.1504550867967176E-5</v>
      </c>
      <c r="AG541" s="35"/>
      <c r="AH541" s="35"/>
      <c r="AR541" s="69">
        <f t="shared" si="346"/>
        <v>45</v>
      </c>
      <c r="AS541" s="70">
        <f t="shared" si="358"/>
        <v>538</v>
      </c>
      <c r="AT541" s="71">
        <f t="shared" ca="1" si="365"/>
        <v>9.0955104180393698E-3</v>
      </c>
      <c r="AU541" s="72">
        <f t="shared" ca="1" si="347"/>
        <v>9.0370179501075842E-3</v>
      </c>
      <c r="AV541" s="73">
        <f t="shared" ca="1" si="348"/>
        <v>1.0090370179501076</v>
      </c>
      <c r="AW541" s="74">
        <f ca="1">PRODUCT(AV$4:AV541)</f>
        <v>105.53462406902767</v>
      </c>
      <c r="BO541" s="70">
        <f t="shared" si="359"/>
        <v>538</v>
      </c>
      <c r="BP541" s="171">
        <f t="shared" ca="1" si="362"/>
        <v>0.114</v>
      </c>
      <c r="BQ541" s="172">
        <f t="shared" ca="1" si="349"/>
        <v>9.0370179501075842E-3</v>
      </c>
      <c r="BR541" s="172">
        <f t="shared" ca="1" si="361"/>
        <v>9.4755631985378001E-3</v>
      </c>
    </row>
    <row r="542" spans="5:70">
      <c r="E542">
        <f t="shared" si="363"/>
        <v>539</v>
      </c>
      <c r="F542" s="64">
        <f t="shared" si="350"/>
        <v>99.833333333331552</v>
      </c>
      <c r="G542" s="55">
        <f t="shared" si="331"/>
        <v>0</v>
      </c>
      <c r="H542" s="78">
        <f t="shared" si="360"/>
        <v>1</v>
      </c>
      <c r="I542" s="79">
        <f t="shared" ca="1" si="339"/>
        <v>681936.3872748334</v>
      </c>
      <c r="J542" s="79">
        <f t="shared" ca="1" si="332"/>
        <v>6162.6713726341868</v>
      </c>
      <c r="K542" s="80">
        <f t="shared" ca="1" si="333"/>
        <v>-20</v>
      </c>
      <c r="L542" s="80">
        <f t="shared" ca="1" si="340"/>
        <v>-568.28032272902783</v>
      </c>
      <c r="M542" s="80">
        <f t="shared" ca="1" si="364"/>
        <v>0</v>
      </c>
      <c r="N542" s="80">
        <f t="shared" ca="1" si="341"/>
        <v>0</v>
      </c>
      <c r="O542" s="81">
        <f t="shared" ca="1" si="334"/>
        <v>-2943.1740356977334</v>
      </c>
      <c r="P542" s="79">
        <f t="shared" ca="1" si="335"/>
        <v>684567.6042890409</v>
      </c>
      <c r="Q542" s="35"/>
      <c r="R542">
        <f t="shared" ca="1" si="342"/>
        <v>659</v>
      </c>
      <c r="S542" s="78">
        <f t="shared" ca="1" si="351"/>
        <v>109.83333333333078</v>
      </c>
      <c r="T542" s="55">
        <f t="shared" ca="1" si="343"/>
        <v>0</v>
      </c>
      <c r="U542" s="78">
        <f t="shared" ca="1" si="344"/>
        <v>4.1504550867967176E-5</v>
      </c>
      <c r="V542" s="79">
        <f t="shared" ca="1" si="352"/>
        <v>0</v>
      </c>
      <c r="W542" s="79">
        <f t="shared" ca="1" si="336"/>
        <v>0</v>
      </c>
      <c r="X542" s="80">
        <f t="shared" ca="1" si="353"/>
        <v>0</v>
      </c>
      <c r="Y542" s="80">
        <f t="shared" ca="1" si="354"/>
        <v>0</v>
      </c>
      <c r="Z542" s="80">
        <f t="shared" ca="1" si="345"/>
        <v>0</v>
      </c>
      <c r="AA542" s="80">
        <f t="shared" ca="1" si="355"/>
        <v>0</v>
      </c>
      <c r="AB542" s="81">
        <f t="shared" ca="1" si="337"/>
        <v>0</v>
      </c>
      <c r="AC542" s="79">
        <f t="shared" ca="1" si="338"/>
        <v>0</v>
      </c>
      <c r="AD542" s="35"/>
      <c r="AE542" s="55">
        <f t="shared" ca="1" si="356"/>
        <v>0</v>
      </c>
      <c r="AF542" s="78">
        <f t="shared" ca="1" si="357"/>
        <v>4.1504550867967176E-5</v>
      </c>
      <c r="AG542" s="35"/>
      <c r="AH542" s="35"/>
      <c r="AR542" s="69">
        <f t="shared" si="346"/>
        <v>45</v>
      </c>
      <c r="AS542" s="70">
        <f t="shared" si="358"/>
        <v>539</v>
      </c>
      <c r="AT542" s="71">
        <f t="shared" ca="1" si="365"/>
        <v>9.0133141271261583E-3</v>
      </c>
      <c r="AU542" s="72">
        <f t="shared" ca="1" si="347"/>
        <v>9.0370179501075842E-3</v>
      </c>
      <c r="AV542" s="73">
        <f t="shared" ca="1" si="348"/>
        <v>1.0090370179501076</v>
      </c>
      <c r="AW542" s="74">
        <f ca="1">PRODUCT(AV$4:AV542)</f>
        <v>106.48834236109732</v>
      </c>
      <c r="BO542" s="70">
        <f t="shared" si="359"/>
        <v>539</v>
      </c>
      <c r="BP542" s="171">
        <f t="shared" ca="1" si="362"/>
        <v>0.114</v>
      </c>
      <c r="BQ542" s="172">
        <f t="shared" ca="1" si="349"/>
        <v>9.0370179501075842E-3</v>
      </c>
      <c r="BR542" s="172">
        <f t="shared" ca="1" si="361"/>
        <v>9.39069928057518E-3</v>
      </c>
    </row>
    <row r="543" spans="5:70">
      <c r="E543">
        <f t="shared" si="363"/>
        <v>540</v>
      </c>
      <c r="F543" s="64">
        <f t="shared" si="350"/>
        <v>99.916666666664881</v>
      </c>
      <c r="G543" s="55">
        <f t="shared" si="331"/>
        <v>0</v>
      </c>
      <c r="H543" s="78">
        <f t="shared" si="360"/>
        <v>1</v>
      </c>
      <c r="I543" s="79">
        <f t="shared" ca="1" si="339"/>
        <v>684567.6042890409</v>
      </c>
      <c r="J543" s="79">
        <f t="shared" ca="1" si="332"/>
        <v>6186.4497280222085</v>
      </c>
      <c r="K543" s="80">
        <f t="shared" ca="1" si="333"/>
        <v>-20</v>
      </c>
      <c r="L543" s="80">
        <f t="shared" ca="1" si="340"/>
        <v>-570.47300357420079</v>
      </c>
      <c r="M543" s="80">
        <f t="shared" ca="1" si="364"/>
        <v>0</v>
      </c>
      <c r="N543" s="80">
        <f t="shared" ca="1" si="341"/>
        <v>0</v>
      </c>
      <c r="O543" s="81">
        <f t="shared" ca="1" si="334"/>
        <v>-2943.1740356977334</v>
      </c>
      <c r="P543" s="79">
        <f t="shared" ca="1" si="335"/>
        <v>687220.40697779122</v>
      </c>
      <c r="Q543" s="35"/>
      <c r="R543">
        <f t="shared" ca="1" si="342"/>
        <v>660</v>
      </c>
      <c r="S543" s="78">
        <f t="shared" ca="1" si="351"/>
        <v>109.91666666666411</v>
      </c>
      <c r="T543" s="55">
        <f t="shared" ca="1" si="343"/>
        <v>0</v>
      </c>
      <c r="U543" s="78">
        <f t="shared" ca="1" si="344"/>
        <v>4.1504550867967176E-5</v>
      </c>
      <c r="V543" s="79">
        <f t="shared" ca="1" si="352"/>
        <v>0</v>
      </c>
      <c r="W543" s="79">
        <f t="shared" ca="1" si="336"/>
        <v>0</v>
      </c>
      <c r="X543" s="80">
        <f t="shared" ca="1" si="353"/>
        <v>0</v>
      </c>
      <c r="Y543" s="80">
        <f t="shared" ca="1" si="354"/>
        <v>0</v>
      </c>
      <c r="Z543" s="80">
        <f t="shared" ca="1" si="345"/>
        <v>0</v>
      </c>
      <c r="AA543" s="80">
        <f t="shared" ca="1" si="355"/>
        <v>0</v>
      </c>
      <c r="AB543" s="81">
        <f t="shared" ca="1" si="337"/>
        <v>0</v>
      </c>
      <c r="AC543" s="79">
        <f t="shared" ca="1" si="338"/>
        <v>0</v>
      </c>
      <c r="AD543" s="35"/>
      <c r="AE543" s="55">
        <f t="shared" ca="1" si="356"/>
        <v>0</v>
      </c>
      <c r="AF543" s="78">
        <f t="shared" ca="1" si="357"/>
        <v>4.1504550867967176E-5</v>
      </c>
      <c r="AG543" s="35"/>
      <c r="AH543" s="35"/>
      <c r="AR543" s="69">
        <f t="shared" si="346"/>
        <v>45</v>
      </c>
      <c r="AS543" s="70">
        <f t="shared" si="358"/>
        <v>540</v>
      </c>
      <c r="AT543" s="71">
        <f t="shared" ca="1" si="365"/>
        <v>8.9318606455693617E-3</v>
      </c>
      <c r="AU543" s="72">
        <f t="shared" ca="1" si="347"/>
        <v>9.0370179501075842E-3</v>
      </c>
      <c r="AV543" s="73">
        <f t="shared" ca="1" si="348"/>
        <v>1.0090370179501076</v>
      </c>
      <c r="AW543" s="74">
        <f ca="1">PRODUCT(AV$4:AV543)</f>
        <v>107.45067942249176</v>
      </c>
      <c r="BO543" s="70">
        <f t="shared" si="359"/>
        <v>540</v>
      </c>
      <c r="BP543" s="171">
        <f t="shared" ca="1" si="362"/>
        <v>0.114</v>
      </c>
      <c r="BQ543" s="172">
        <f t="shared" ca="1" si="349"/>
        <v>9.0370179501075842E-3</v>
      </c>
      <c r="BR543" s="172">
        <f t="shared" ca="1" si="361"/>
        <v>9.3065954107934504E-3</v>
      </c>
    </row>
    <row r="544" spans="5:70">
      <c r="E544">
        <f t="shared" si="363"/>
        <v>541</v>
      </c>
      <c r="F544" s="64">
        <f t="shared" si="350"/>
        <v>99.999999999998209</v>
      </c>
      <c r="G544" s="55">
        <f t="shared" si="331"/>
        <v>0</v>
      </c>
      <c r="H544" s="78">
        <f t="shared" si="360"/>
        <v>1</v>
      </c>
      <c r="I544" s="79">
        <f t="shared" ca="1" si="339"/>
        <v>687220.40697779122</v>
      </c>
      <c r="J544" s="79">
        <f t="shared" ca="1" si="332"/>
        <v>6210.4231535385388</v>
      </c>
      <c r="K544" s="80">
        <f t="shared" ca="1" si="333"/>
        <v>-20</v>
      </c>
      <c r="L544" s="80">
        <f t="shared" ca="1" si="340"/>
        <v>-572.68367248149275</v>
      </c>
      <c r="M544" s="80">
        <f t="shared" ca="1" si="364"/>
        <v>-5154.1530523334341</v>
      </c>
      <c r="N544" s="80">
        <f t="shared" ca="1" si="341"/>
        <v>0</v>
      </c>
      <c r="O544" s="81">
        <f t="shared" ca="1" si="334"/>
        <v>-2943.1740356977334</v>
      </c>
      <c r="P544" s="79">
        <f t="shared" ca="1" si="335"/>
        <v>684740.81937081716</v>
      </c>
      <c r="Q544" s="35"/>
      <c r="R544">
        <f t="shared" ca="1" si="342"/>
        <v>661</v>
      </c>
      <c r="S544" s="78">
        <f t="shared" ca="1" si="351"/>
        <v>109.99999999999744</v>
      </c>
      <c r="T544" s="55">
        <f t="shared" ca="1" si="343"/>
        <v>0</v>
      </c>
      <c r="U544" s="78">
        <f t="shared" ca="1" si="344"/>
        <v>4.1504550867967176E-5</v>
      </c>
      <c r="V544" s="79">
        <f t="shared" ca="1" si="352"/>
        <v>0</v>
      </c>
      <c r="W544" s="79">
        <f t="shared" ca="1" si="336"/>
        <v>0</v>
      </c>
      <c r="X544" s="80">
        <f t="shared" ca="1" si="353"/>
        <v>0</v>
      </c>
      <c r="Y544" s="80">
        <f t="shared" ca="1" si="354"/>
        <v>0</v>
      </c>
      <c r="Z544" s="80">
        <f t="shared" ca="1" si="345"/>
        <v>0</v>
      </c>
      <c r="AA544" s="80">
        <f t="shared" ca="1" si="355"/>
        <v>0</v>
      </c>
      <c r="AB544" s="81">
        <f t="shared" ca="1" si="337"/>
        <v>0</v>
      </c>
      <c r="AC544" s="79">
        <f t="shared" ca="1" si="338"/>
        <v>0</v>
      </c>
      <c r="AD544" s="35"/>
      <c r="AE544" s="55">
        <f t="shared" ca="1" si="356"/>
        <v>0</v>
      </c>
      <c r="AF544" s="78">
        <f t="shared" ca="1" si="357"/>
        <v>4.1504550867967176E-5</v>
      </c>
      <c r="AG544" s="35"/>
      <c r="AH544" s="35"/>
      <c r="AR544" s="69">
        <f t="shared" si="346"/>
        <v>46</v>
      </c>
      <c r="AS544" s="70">
        <f t="shared" si="358"/>
        <v>541</v>
      </c>
      <c r="AT544" s="71">
        <f t="shared" ca="1" si="365"/>
        <v>8.8511432605874914E-3</v>
      </c>
      <c r="AU544" s="72">
        <f t="shared" ca="1" si="347"/>
        <v>9.0370179501075842E-3</v>
      </c>
      <c r="AV544" s="73">
        <f t="shared" ca="1" si="348"/>
        <v>1.0090370179501076</v>
      </c>
      <c r="AW544" s="74">
        <f ca="1">PRODUCT(AV$4:AV544)</f>
        <v>108.42171314118407</v>
      </c>
      <c r="BO544" s="70">
        <f t="shared" si="359"/>
        <v>541</v>
      </c>
      <c r="BP544" s="171">
        <f t="shared" ca="1" si="362"/>
        <v>0.114</v>
      </c>
      <c r="BQ544" s="172">
        <f t="shared" ca="1" si="349"/>
        <v>9.0370179501075842E-3</v>
      </c>
      <c r="BR544" s="172">
        <f t="shared" ca="1" si="361"/>
        <v>9.2232447821390239E-3</v>
      </c>
    </row>
    <row r="545" spans="5:70">
      <c r="E545">
        <f t="shared" si="363"/>
        <v>542</v>
      </c>
      <c r="F545" s="64">
        <f t="shared" si="350"/>
        <v>100.08333333333154</v>
      </c>
      <c r="G545" s="55">
        <f t="shared" si="331"/>
        <v>0</v>
      </c>
      <c r="H545" s="78">
        <f t="shared" si="360"/>
        <v>1</v>
      </c>
      <c r="I545" s="79">
        <f t="shared" ca="1" si="339"/>
        <v>684740.81937081716</v>
      </c>
      <c r="J545" s="79">
        <f t="shared" ca="1" si="332"/>
        <v>6188.0150758254495</v>
      </c>
      <c r="K545" s="80">
        <f t="shared" ca="1" si="333"/>
        <v>-20</v>
      </c>
      <c r="L545" s="80">
        <f t="shared" ca="1" si="340"/>
        <v>-570.61734947568095</v>
      </c>
      <c r="M545" s="80">
        <f t="shared" ca="1" si="364"/>
        <v>0</v>
      </c>
      <c r="N545" s="80">
        <f t="shared" ca="1" si="341"/>
        <v>0</v>
      </c>
      <c r="O545" s="81">
        <f t="shared" ca="1" si="334"/>
        <v>-2943.1740356977334</v>
      </c>
      <c r="P545" s="79">
        <f t="shared" ca="1" si="335"/>
        <v>687395.04306146922</v>
      </c>
      <c r="Q545" s="35"/>
      <c r="R545">
        <f t="shared" ca="1" si="342"/>
        <v>662</v>
      </c>
      <c r="S545" s="78">
        <f t="shared" ca="1" si="351"/>
        <v>110.08333333333077</v>
      </c>
      <c r="T545" s="55">
        <f t="shared" ca="1" si="343"/>
        <v>0</v>
      </c>
      <c r="U545" s="78">
        <f t="shared" ca="1" si="344"/>
        <v>4.1504550867967176E-5</v>
      </c>
      <c r="V545" s="79">
        <f t="shared" ca="1" si="352"/>
        <v>0</v>
      </c>
      <c r="W545" s="79">
        <f t="shared" ca="1" si="336"/>
        <v>0</v>
      </c>
      <c r="X545" s="80">
        <f t="shared" ca="1" si="353"/>
        <v>0</v>
      </c>
      <c r="Y545" s="80">
        <f t="shared" ca="1" si="354"/>
        <v>0</v>
      </c>
      <c r="Z545" s="80">
        <f t="shared" ca="1" si="345"/>
        <v>0</v>
      </c>
      <c r="AA545" s="80">
        <f t="shared" ca="1" si="355"/>
        <v>0</v>
      </c>
      <c r="AB545" s="81">
        <f t="shared" ca="1" si="337"/>
        <v>0</v>
      </c>
      <c r="AC545" s="79">
        <f t="shared" ca="1" si="338"/>
        <v>0</v>
      </c>
      <c r="AD545" s="35"/>
      <c r="AE545" s="55">
        <f t="shared" ca="1" si="356"/>
        <v>0</v>
      </c>
      <c r="AF545" s="78">
        <f t="shared" ca="1" si="357"/>
        <v>4.1504550867967176E-5</v>
      </c>
      <c r="AG545" s="35"/>
      <c r="AH545" s="35"/>
      <c r="AR545" s="69">
        <f t="shared" si="346"/>
        <v>46</v>
      </c>
      <c r="AS545" s="70">
        <f t="shared" si="358"/>
        <v>542</v>
      </c>
      <c r="AT545" s="71">
        <f t="shared" ca="1" si="365"/>
        <v>8.7711553200625885E-3</v>
      </c>
      <c r="AU545" s="72">
        <f t="shared" ca="1" si="347"/>
        <v>9.0370179501075842E-3</v>
      </c>
      <c r="AV545" s="73">
        <f t="shared" ca="1" si="348"/>
        <v>1.0090370179501076</v>
      </c>
      <c r="AW545" s="74">
        <f ca="1">PRODUCT(AV$4:AV545)</f>
        <v>109.40152210902237</v>
      </c>
      <c r="BO545" s="70">
        <f t="shared" si="359"/>
        <v>542</v>
      </c>
      <c r="BP545" s="171">
        <f t="shared" ca="1" si="362"/>
        <v>0.114</v>
      </c>
      <c r="BQ545" s="172">
        <f t="shared" ca="1" si="349"/>
        <v>9.0370179501075842E-3</v>
      </c>
      <c r="BR545" s="172">
        <f t="shared" ca="1" si="361"/>
        <v>9.1406406485228398E-3</v>
      </c>
    </row>
    <row r="546" spans="5:70">
      <c r="E546">
        <f t="shared" si="363"/>
        <v>543</v>
      </c>
      <c r="F546" s="64">
        <f t="shared" si="350"/>
        <v>100.16666666666487</v>
      </c>
      <c r="G546" s="55">
        <f t="shared" si="331"/>
        <v>0</v>
      </c>
      <c r="H546" s="78">
        <f t="shared" si="360"/>
        <v>1</v>
      </c>
      <c r="I546" s="79">
        <f t="shared" ca="1" si="339"/>
        <v>687395.04306146922</v>
      </c>
      <c r="J546" s="79">
        <f t="shared" ca="1" si="332"/>
        <v>6212.0013429614728</v>
      </c>
      <c r="K546" s="80">
        <f t="shared" ca="1" si="333"/>
        <v>-20</v>
      </c>
      <c r="L546" s="80">
        <f t="shared" ca="1" si="340"/>
        <v>-572.8292025512244</v>
      </c>
      <c r="M546" s="80">
        <f t="shared" ca="1" si="364"/>
        <v>0</v>
      </c>
      <c r="N546" s="80">
        <f t="shared" ca="1" si="341"/>
        <v>0</v>
      </c>
      <c r="O546" s="81">
        <f t="shared" ca="1" si="334"/>
        <v>-2943.1740356977334</v>
      </c>
      <c r="P546" s="79">
        <f t="shared" ca="1" si="335"/>
        <v>690071.04116618168</v>
      </c>
      <c r="R546">
        <f t="shared" ca="1" si="342"/>
        <v>663</v>
      </c>
      <c r="S546" s="78">
        <f t="shared" ca="1" si="351"/>
        <v>110.1666666666641</v>
      </c>
      <c r="T546" s="55">
        <f t="shared" ca="1" si="343"/>
        <v>0</v>
      </c>
      <c r="U546" s="78">
        <f t="shared" ca="1" si="344"/>
        <v>4.1504550867967176E-5</v>
      </c>
      <c r="V546" s="79">
        <f t="shared" ca="1" si="352"/>
        <v>0</v>
      </c>
      <c r="W546" s="79">
        <f t="shared" ca="1" si="336"/>
        <v>0</v>
      </c>
      <c r="X546" s="80">
        <f t="shared" ca="1" si="353"/>
        <v>0</v>
      </c>
      <c r="Y546" s="80">
        <f t="shared" ca="1" si="354"/>
        <v>0</v>
      </c>
      <c r="Z546" s="80">
        <f t="shared" ca="1" si="345"/>
        <v>0</v>
      </c>
      <c r="AA546" s="80">
        <f t="shared" ca="1" si="355"/>
        <v>0</v>
      </c>
      <c r="AB546" s="81">
        <f t="shared" ca="1" si="337"/>
        <v>0</v>
      </c>
      <c r="AC546" s="79">
        <f t="shared" ca="1" si="338"/>
        <v>0</v>
      </c>
      <c r="AE546" s="55">
        <f t="shared" ca="1" si="356"/>
        <v>0</v>
      </c>
      <c r="AF546" s="78">
        <f t="shared" ca="1" si="357"/>
        <v>4.1504550867967176E-5</v>
      </c>
      <c r="AR546" s="69">
        <f t="shared" si="346"/>
        <v>46</v>
      </c>
      <c r="AS546" s="70">
        <f t="shared" si="358"/>
        <v>543</v>
      </c>
      <c r="AT546" s="71">
        <f t="shared" ca="1" si="365"/>
        <v>8.691890231992001E-3</v>
      </c>
      <c r="AU546" s="72">
        <f t="shared" ca="1" si="347"/>
        <v>9.0370179501075842E-3</v>
      </c>
      <c r="AV546" s="73">
        <f t="shared" ca="1" si="348"/>
        <v>1.0090370179501076</v>
      </c>
      <c r="AW546" s="74">
        <f ca="1">PRODUCT(AV$4:AV546)</f>
        <v>110.39018562809069</v>
      </c>
      <c r="BO546" s="70">
        <f t="shared" si="359"/>
        <v>543</v>
      </c>
      <c r="BP546" s="171">
        <f t="shared" ca="1" si="362"/>
        <v>0.114</v>
      </c>
      <c r="BQ546" s="172">
        <f t="shared" ca="1" si="349"/>
        <v>9.0370179501075842E-3</v>
      </c>
      <c r="BR546" s="172">
        <f t="shared" ca="1" si="361"/>
        <v>9.0587763242743636E-3</v>
      </c>
    </row>
    <row r="547" spans="5:70">
      <c r="E547">
        <f t="shared" si="363"/>
        <v>544</v>
      </c>
      <c r="F547" s="64">
        <f t="shared" si="350"/>
        <v>100.2499999999982</v>
      </c>
      <c r="G547" s="55">
        <f t="shared" si="331"/>
        <v>0</v>
      </c>
      <c r="H547" s="78">
        <f t="shared" si="360"/>
        <v>1</v>
      </c>
      <c r="I547" s="79">
        <f t="shared" ca="1" si="339"/>
        <v>690071.04116618168</v>
      </c>
      <c r="J547" s="79">
        <f t="shared" ca="1" si="332"/>
        <v>6236.1843858682132</v>
      </c>
      <c r="K547" s="80">
        <f t="shared" ca="1" si="333"/>
        <v>-20</v>
      </c>
      <c r="L547" s="80">
        <f t="shared" ca="1" si="340"/>
        <v>-575.05920097181809</v>
      </c>
      <c r="M547" s="80">
        <f t="shared" ca="1" si="364"/>
        <v>0</v>
      </c>
      <c r="N547" s="80">
        <f t="shared" ca="1" si="341"/>
        <v>0</v>
      </c>
      <c r="O547" s="81">
        <f t="shared" ca="1" si="334"/>
        <v>-2943.1740356977334</v>
      </c>
      <c r="P547" s="79">
        <f t="shared" ca="1" si="335"/>
        <v>692768.99231538037</v>
      </c>
      <c r="R547">
        <f t="shared" ca="1" si="342"/>
        <v>664</v>
      </c>
      <c r="S547" s="78">
        <f t="shared" ca="1" si="351"/>
        <v>110.24999999999743</v>
      </c>
      <c r="T547" s="55">
        <f t="shared" ca="1" si="343"/>
        <v>0</v>
      </c>
      <c r="U547" s="78">
        <f t="shared" ca="1" si="344"/>
        <v>4.1504550867967176E-5</v>
      </c>
      <c r="V547" s="79">
        <f t="shared" ca="1" si="352"/>
        <v>0</v>
      </c>
      <c r="W547" s="79">
        <f t="shared" ca="1" si="336"/>
        <v>0</v>
      </c>
      <c r="X547" s="80">
        <f t="shared" ca="1" si="353"/>
        <v>0</v>
      </c>
      <c r="Y547" s="80">
        <f t="shared" ca="1" si="354"/>
        <v>0</v>
      </c>
      <c r="Z547" s="80">
        <f t="shared" ca="1" si="345"/>
        <v>0</v>
      </c>
      <c r="AA547" s="80">
        <f t="shared" ca="1" si="355"/>
        <v>0</v>
      </c>
      <c r="AB547" s="81">
        <f t="shared" ca="1" si="337"/>
        <v>0</v>
      </c>
      <c r="AC547" s="79">
        <f t="shared" ca="1" si="338"/>
        <v>0</v>
      </c>
      <c r="AE547" s="55">
        <f t="shared" ca="1" si="356"/>
        <v>0</v>
      </c>
      <c r="AF547" s="78">
        <f t="shared" ca="1" si="357"/>
        <v>4.1504550867967176E-5</v>
      </c>
      <c r="AR547" s="69">
        <f t="shared" si="346"/>
        <v>46</v>
      </c>
      <c r="AS547" s="70">
        <f t="shared" si="358"/>
        <v>544</v>
      </c>
      <c r="AT547" s="71">
        <f t="shared" ca="1" si="365"/>
        <v>8.6133414639451237E-3</v>
      </c>
      <c r="AU547" s="72">
        <f t="shared" ca="1" si="347"/>
        <v>9.0370179501075842E-3</v>
      </c>
      <c r="AV547" s="73">
        <f t="shared" ca="1" si="348"/>
        <v>1.0090370179501076</v>
      </c>
      <c r="AW547" s="74">
        <f ca="1">PRODUCT(AV$4:AV547)</f>
        <v>111.38778371712746</v>
      </c>
      <c r="BO547" s="70">
        <f t="shared" si="359"/>
        <v>544</v>
      </c>
      <c r="BP547" s="171">
        <f t="shared" ca="1" si="362"/>
        <v>0.114</v>
      </c>
      <c r="BQ547" s="172">
        <f t="shared" ca="1" si="349"/>
        <v>9.0370179501075842E-3</v>
      </c>
      <c r="BR547" s="172">
        <f t="shared" ca="1" si="361"/>
        <v>8.9776451836004693E-3</v>
      </c>
    </row>
    <row r="548" spans="5:70">
      <c r="E548">
        <f t="shared" si="363"/>
        <v>545</v>
      </c>
      <c r="F548" s="64">
        <f t="shared" si="350"/>
        <v>100.33333333333152</v>
      </c>
      <c r="G548" s="55">
        <f t="shared" si="331"/>
        <v>0</v>
      </c>
      <c r="H548" s="78">
        <f t="shared" si="360"/>
        <v>1</v>
      </c>
      <c r="I548" s="79">
        <f t="shared" ca="1" si="339"/>
        <v>692768.99231538037</v>
      </c>
      <c r="J548" s="79">
        <f t="shared" ca="1" si="332"/>
        <v>6260.5658188320358</v>
      </c>
      <c r="K548" s="80">
        <f t="shared" ca="1" si="333"/>
        <v>-20</v>
      </c>
      <c r="L548" s="80">
        <f t="shared" ca="1" si="340"/>
        <v>-577.30749359615038</v>
      </c>
      <c r="M548" s="80">
        <f t="shared" ca="1" si="364"/>
        <v>0</v>
      </c>
      <c r="N548" s="80">
        <f t="shared" ca="1" si="341"/>
        <v>0</v>
      </c>
      <c r="O548" s="81">
        <f t="shared" ca="1" si="334"/>
        <v>-2943.1740356977334</v>
      </c>
      <c r="P548" s="79">
        <f t="shared" ca="1" si="335"/>
        <v>695489.07660491858</v>
      </c>
      <c r="R548">
        <f t="shared" ca="1" si="342"/>
        <v>665</v>
      </c>
      <c r="S548" s="78">
        <f t="shared" ca="1" si="351"/>
        <v>110.33333333333076</v>
      </c>
      <c r="T548" s="55">
        <f t="shared" ca="1" si="343"/>
        <v>0</v>
      </c>
      <c r="U548" s="78">
        <f t="shared" ca="1" si="344"/>
        <v>4.1504550867967176E-5</v>
      </c>
      <c r="V548" s="79">
        <f t="shared" ca="1" si="352"/>
        <v>0</v>
      </c>
      <c r="W548" s="79">
        <f t="shared" ca="1" si="336"/>
        <v>0</v>
      </c>
      <c r="X548" s="80">
        <f t="shared" ca="1" si="353"/>
        <v>0</v>
      </c>
      <c r="Y548" s="80">
        <f t="shared" ca="1" si="354"/>
        <v>0</v>
      </c>
      <c r="Z548" s="80">
        <f t="shared" ca="1" si="345"/>
        <v>0</v>
      </c>
      <c r="AA548" s="80">
        <f t="shared" ca="1" si="355"/>
        <v>0</v>
      </c>
      <c r="AB548" s="81">
        <f t="shared" ca="1" si="337"/>
        <v>0</v>
      </c>
      <c r="AC548" s="79">
        <f t="shared" ca="1" si="338"/>
        <v>0</v>
      </c>
      <c r="AE548" s="55">
        <f t="shared" ca="1" si="356"/>
        <v>0</v>
      </c>
      <c r="AF548" s="78">
        <f t="shared" ca="1" si="357"/>
        <v>4.1504550867967176E-5</v>
      </c>
      <c r="AR548" s="69">
        <f t="shared" si="346"/>
        <v>46</v>
      </c>
      <c r="AS548" s="70">
        <f t="shared" si="358"/>
        <v>545</v>
      </c>
      <c r="AT548" s="71">
        <f t="shared" ca="1" si="365"/>
        <v>8.5355025425250461E-3</v>
      </c>
      <c r="AU548" s="72">
        <f t="shared" ca="1" si="347"/>
        <v>9.0370179501075842E-3</v>
      </c>
      <c r="AV548" s="73">
        <f t="shared" ca="1" si="348"/>
        <v>1.0090370179501076</v>
      </c>
      <c r="AW548" s="74">
        <f ca="1">PRODUCT(AV$4:AV548)</f>
        <v>112.39439711800185</v>
      </c>
      <c r="BO548" s="70">
        <f t="shared" si="359"/>
        <v>545</v>
      </c>
      <c r="BP548" s="171">
        <f t="shared" ca="1" si="362"/>
        <v>0.114</v>
      </c>
      <c r="BQ548" s="172">
        <f t="shared" ca="1" si="349"/>
        <v>9.0370179501075842E-3</v>
      </c>
      <c r="BR548" s="172">
        <f t="shared" ca="1" si="361"/>
        <v>8.8972406600491775E-3</v>
      </c>
    </row>
    <row r="549" spans="5:70">
      <c r="E549">
        <f t="shared" si="363"/>
        <v>546</v>
      </c>
      <c r="F549" s="64">
        <f t="shared" si="350"/>
        <v>100.41666666666485</v>
      </c>
      <c r="G549" s="55">
        <f t="shared" si="331"/>
        <v>0</v>
      </c>
      <c r="H549" s="78">
        <f t="shared" si="360"/>
        <v>1</v>
      </c>
      <c r="I549" s="79">
        <f t="shared" ca="1" si="339"/>
        <v>695489.07660491858</v>
      </c>
      <c r="J549" s="79">
        <f t="shared" ca="1" si="332"/>
        <v>6285.147269382398</v>
      </c>
      <c r="K549" s="80">
        <f t="shared" ca="1" si="333"/>
        <v>-20</v>
      </c>
      <c r="L549" s="80">
        <f t="shared" ca="1" si="340"/>
        <v>-579.57423050409886</v>
      </c>
      <c r="M549" s="80">
        <f t="shared" ca="1" si="364"/>
        <v>0</v>
      </c>
      <c r="N549" s="80">
        <f t="shared" ca="1" si="341"/>
        <v>0</v>
      </c>
      <c r="O549" s="81">
        <f t="shared" ca="1" si="334"/>
        <v>-2943.1740356977334</v>
      </c>
      <c r="P549" s="79">
        <f t="shared" ca="1" si="335"/>
        <v>698231.47560809914</v>
      </c>
      <c r="R549">
        <f t="shared" ca="1" si="342"/>
        <v>666</v>
      </c>
      <c r="S549" s="78">
        <f t="shared" ca="1" si="351"/>
        <v>110.41666666666409</v>
      </c>
      <c r="T549" s="55">
        <f t="shared" ca="1" si="343"/>
        <v>0</v>
      </c>
      <c r="U549" s="78">
        <f t="shared" ca="1" si="344"/>
        <v>4.1504550867967176E-5</v>
      </c>
      <c r="V549" s="79">
        <f t="shared" ca="1" si="352"/>
        <v>0</v>
      </c>
      <c r="W549" s="79">
        <f t="shared" ca="1" si="336"/>
        <v>0</v>
      </c>
      <c r="X549" s="80">
        <f t="shared" ca="1" si="353"/>
        <v>0</v>
      </c>
      <c r="Y549" s="80">
        <f t="shared" ca="1" si="354"/>
        <v>0</v>
      </c>
      <c r="Z549" s="80">
        <f t="shared" ca="1" si="345"/>
        <v>0</v>
      </c>
      <c r="AA549" s="80">
        <f t="shared" ca="1" si="355"/>
        <v>0</v>
      </c>
      <c r="AB549" s="81">
        <f t="shared" ca="1" si="337"/>
        <v>0</v>
      </c>
      <c r="AC549" s="79">
        <f t="shared" ca="1" si="338"/>
        <v>0</v>
      </c>
      <c r="AE549" s="55">
        <f t="shared" ca="1" si="356"/>
        <v>0</v>
      </c>
      <c r="AF549" s="78">
        <f t="shared" ca="1" si="357"/>
        <v>4.1504550867967176E-5</v>
      </c>
      <c r="AR549" s="69">
        <f t="shared" si="346"/>
        <v>46</v>
      </c>
      <c r="AS549" s="70">
        <f t="shared" si="358"/>
        <v>546</v>
      </c>
      <c r="AT549" s="71">
        <f t="shared" ca="1" si="365"/>
        <v>8.4583670528350589E-3</v>
      </c>
      <c r="AU549" s="72">
        <f t="shared" ca="1" si="347"/>
        <v>9.0370179501075842E-3</v>
      </c>
      <c r="AV549" s="73">
        <f t="shared" ca="1" si="348"/>
        <v>1.0090370179501076</v>
      </c>
      <c r="AW549" s="74">
        <f ca="1">PRODUCT(AV$4:AV549)</f>
        <v>113.41010730224875</v>
      </c>
      <c r="BO549" s="70">
        <f t="shared" si="359"/>
        <v>546</v>
      </c>
      <c r="BP549" s="171">
        <f t="shared" ca="1" si="362"/>
        <v>0.114</v>
      </c>
      <c r="BQ549" s="172">
        <f t="shared" ca="1" si="349"/>
        <v>9.0370179501075842E-3</v>
      </c>
      <c r="BR549" s="172">
        <f t="shared" ca="1" si="361"/>
        <v>8.8175562459781899E-3</v>
      </c>
    </row>
    <row r="550" spans="5:70">
      <c r="E550">
        <f t="shared" si="363"/>
        <v>547</v>
      </c>
      <c r="F550" s="64">
        <f t="shared" si="350"/>
        <v>100.49999999999818</v>
      </c>
      <c r="G550" s="55">
        <f t="shared" si="331"/>
        <v>0</v>
      </c>
      <c r="H550" s="78">
        <f t="shared" si="360"/>
        <v>1</v>
      </c>
      <c r="I550" s="79">
        <f t="shared" ca="1" si="339"/>
        <v>698231.47560809914</v>
      </c>
      <c r="J550" s="79">
        <f t="shared" ca="1" si="332"/>
        <v>6309.9303784004978</v>
      </c>
      <c r="K550" s="80">
        <f t="shared" ca="1" si="333"/>
        <v>-20</v>
      </c>
      <c r="L550" s="80">
        <f t="shared" ca="1" si="340"/>
        <v>-581.85956300674934</v>
      </c>
      <c r="M550" s="80">
        <f t="shared" ca="1" si="364"/>
        <v>0</v>
      </c>
      <c r="N550" s="80">
        <f t="shared" ca="1" si="341"/>
        <v>0</v>
      </c>
      <c r="O550" s="81">
        <f t="shared" ca="1" si="334"/>
        <v>-2943.1740356977334</v>
      </c>
      <c r="P550" s="79">
        <f t="shared" ca="1" si="335"/>
        <v>700996.37238779513</v>
      </c>
      <c r="R550">
        <f t="shared" ca="1" si="342"/>
        <v>667</v>
      </c>
      <c r="S550" s="78">
        <f t="shared" ca="1" si="351"/>
        <v>110.49999999999741</v>
      </c>
      <c r="T550" s="55">
        <f t="shared" ca="1" si="343"/>
        <v>0</v>
      </c>
      <c r="U550" s="78">
        <f t="shared" ca="1" si="344"/>
        <v>4.1504550867967176E-5</v>
      </c>
      <c r="V550" s="79">
        <f t="shared" ca="1" si="352"/>
        <v>0</v>
      </c>
      <c r="W550" s="79">
        <f t="shared" ca="1" si="336"/>
        <v>0</v>
      </c>
      <c r="X550" s="80">
        <f t="shared" ca="1" si="353"/>
        <v>0</v>
      </c>
      <c r="Y550" s="80">
        <f t="shared" ca="1" si="354"/>
        <v>0</v>
      </c>
      <c r="Z550" s="80">
        <f t="shared" ca="1" si="345"/>
        <v>0</v>
      </c>
      <c r="AA550" s="80">
        <f t="shared" ca="1" si="355"/>
        <v>0</v>
      </c>
      <c r="AB550" s="81">
        <f t="shared" ca="1" si="337"/>
        <v>0</v>
      </c>
      <c r="AC550" s="79">
        <f t="shared" ca="1" si="338"/>
        <v>0</v>
      </c>
      <c r="AE550" s="55">
        <f t="shared" ca="1" si="356"/>
        <v>0</v>
      </c>
      <c r="AF550" s="78">
        <f t="shared" ca="1" si="357"/>
        <v>4.1504550867967176E-5</v>
      </c>
      <c r="AR550" s="69">
        <f t="shared" si="346"/>
        <v>46</v>
      </c>
      <c r="AS550" s="70">
        <f t="shared" si="358"/>
        <v>547</v>
      </c>
      <c r="AT550" s="71">
        <f t="shared" ca="1" si="365"/>
        <v>8.38192863794999E-3</v>
      </c>
      <c r="AU550" s="72">
        <f t="shared" ca="1" si="347"/>
        <v>9.0370179501075842E-3</v>
      </c>
      <c r="AV550" s="73">
        <f t="shared" ca="1" si="348"/>
        <v>1.0090370179501076</v>
      </c>
      <c r="AW550" s="74">
        <f ca="1">PRODUCT(AV$4:AV550)</f>
        <v>114.43499647766279</v>
      </c>
      <c r="BO550" s="70">
        <f t="shared" si="359"/>
        <v>547</v>
      </c>
      <c r="BP550" s="171">
        <f t="shared" ca="1" si="362"/>
        <v>0.114</v>
      </c>
      <c r="BQ550" s="172">
        <f t="shared" ca="1" si="349"/>
        <v>9.0370179501075842E-3</v>
      </c>
      <c r="BR550" s="172">
        <f t="shared" ca="1" si="361"/>
        <v>8.7385854920281822E-3</v>
      </c>
    </row>
    <row r="551" spans="5:70">
      <c r="E551">
        <f t="shared" si="363"/>
        <v>548</v>
      </c>
      <c r="F551" s="64">
        <f t="shared" si="350"/>
        <v>100.58333333333151</v>
      </c>
      <c r="G551" s="55">
        <f t="shared" si="331"/>
        <v>0</v>
      </c>
      <c r="H551" s="78">
        <f t="shared" si="360"/>
        <v>1</v>
      </c>
      <c r="I551" s="79">
        <f t="shared" ca="1" si="339"/>
        <v>700996.37238779513</v>
      </c>
      <c r="J551" s="79">
        <f t="shared" ca="1" si="332"/>
        <v>6334.9168002288052</v>
      </c>
      <c r="K551" s="80">
        <f t="shared" ca="1" si="333"/>
        <v>-20</v>
      </c>
      <c r="L551" s="80">
        <f t="shared" ca="1" si="340"/>
        <v>-584.16364365649599</v>
      </c>
      <c r="M551" s="80">
        <f t="shared" ca="1" si="364"/>
        <v>0</v>
      </c>
      <c r="N551" s="80">
        <f t="shared" ca="1" si="341"/>
        <v>0</v>
      </c>
      <c r="O551" s="81">
        <f t="shared" ca="1" si="334"/>
        <v>-2943.1740356977334</v>
      </c>
      <c r="P551" s="79">
        <f t="shared" ca="1" si="335"/>
        <v>703783.95150866965</v>
      </c>
      <c r="R551">
        <f t="shared" ca="1" si="342"/>
        <v>668</v>
      </c>
      <c r="S551" s="78">
        <f t="shared" ca="1" si="351"/>
        <v>110.58333333333074</v>
      </c>
      <c r="T551" s="55">
        <f t="shared" ca="1" si="343"/>
        <v>0</v>
      </c>
      <c r="U551" s="78">
        <f t="shared" ca="1" si="344"/>
        <v>4.1504550867967176E-5</v>
      </c>
      <c r="V551" s="79">
        <f t="shared" ca="1" si="352"/>
        <v>0</v>
      </c>
      <c r="W551" s="79">
        <f t="shared" ca="1" si="336"/>
        <v>0</v>
      </c>
      <c r="X551" s="80">
        <f t="shared" ca="1" si="353"/>
        <v>0</v>
      </c>
      <c r="Y551" s="80">
        <f t="shared" ca="1" si="354"/>
        <v>0</v>
      </c>
      <c r="Z551" s="80">
        <f t="shared" ca="1" si="345"/>
        <v>0</v>
      </c>
      <c r="AA551" s="80">
        <f t="shared" ca="1" si="355"/>
        <v>0</v>
      </c>
      <c r="AB551" s="81">
        <f t="shared" ca="1" si="337"/>
        <v>0</v>
      </c>
      <c r="AC551" s="79">
        <f t="shared" ca="1" si="338"/>
        <v>0</v>
      </c>
      <c r="AE551" s="55">
        <f t="shared" ca="1" si="356"/>
        <v>0</v>
      </c>
      <c r="AF551" s="78">
        <f t="shared" ca="1" si="357"/>
        <v>4.1504550867967176E-5</v>
      </c>
      <c r="AR551" s="69">
        <f t="shared" si="346"/>
        <v>46</v>
      </c>
      <c r="AS551" s="70">
        <f t="shared" si="358"/>
        <v>548</v>
      </c>
      <c r="AT551" s="71">
        <f t="shared" ca="1" si="365"/>
        <v>8.3061809983923148E-3</v>
      </c>
      <c r="AU551" s="72">
        <f t="shared" ca="1" si="347"/>
        <v>9.0370179501075842E-3</v>
      </c>
      <c r="AV551" s="73">
        <f t="shared" ca="1" si="348"/>
        <v>1.0090370179501076</v>
      </c>
      <c r="AW551" s="74">
        <f ca="1">PRODUCT(AV$4:AV551)</f>
        <v>115.46914759495193</v>
      </c>
      <c r="BO551" s="70">
        <f t="shared" si="359"/>
        <v>548</v>
      </c>
      <c r="BP551" s="171">
        <f t="shared" ca="1" si="362"/>
        <v>0.114</v>
      </c>
      <c r="BQ551" s="172">
        <f t="shared" ca="1" si="349"/>
        <v>9.0370179501075842E-3</v>
      </c>
      <c r="BR551" s="172">
        <f t="shared" ca="1" si="361"/>
        <v>8.6603220066008187E-3</v>
      </c>
    </row>
    <row r="552" spans="5:70">
      <c r="E552">
        <f t="shared" si="363"/>
        <v>549</v>
      </c>
      <c r="F552" s="64">
        <f t="shared" si="350"/>
        <v>100.66666666666484</v>
      </c>
      <c r="G552" s="55">
        <f t="shared" si="331"/>
        <v>0</v>
      </c>
      <c r="H552" s="78">
        <f t="shared" si="360"/>
        <v>1</v>
      </c>
      <c r="I552" s="79">
        <f t="shared" ca="1" si="339"/>
        <v>703783.95150866965</v>
      </c>
      <c r="J552" s="79">
        <f t="shared" ca="1" si="332"/>
        <v>6360.1082027814937</v>
      </c>
      <c r="K552" s="80">
        <f t="shared" ca="1" si="333"/>
        <v>-20</v>
      </c>
      <c r="L552" s="80">
        <f t="shared" ca="1" si="340"/>
        <v>-586.48662625722477</v>
      </c>
      <c r="M552" s="80">
        <f t="shared" ca="1" si="364"/>
        <v>0</v>
      </c>
      <c r="N552" s="80">
        <f t="shared" ca="1" si="341"/>
        <v>0</v>
      </c>
      <c r="O552" s="81">
        <f t="shared" ca="1" si="334"/>
        <v>-2943.1740356977334</v>
      </c>
      <c r="P552" s="79">
        <f t="shared" ca="1" si="335"/>
        <v>706594.39904949628</v>
      </c>
      <c r="R552">
        <f t="shared" ca="1" si="342"/>
        <v>669</v>
      </c>
      <c r="S552" s="78">
        <f t="shared" ca="1" si="351"/>
        <v>110.66666666666407</v>
      </c>
      <c r="T552" s="55">
        <f t="shared" ca="1" si="343"/>
        <v>0</v>
      </c>
      <c r="U552" s="78">
        <f t="shared" ca="1" si="344"/>
        <v>4.1504550867967176E-5</v>
      </c>
      <c r="V552" s="79">
        <f t="shared" ca="1" si="352"/>
        <v>0</v>
      </c>
      <c r="W552" s="79">
        <f t="shared" ca="1" si="336"/>
        <v>0</v>
      </c>
      <c r="X552" s="80">
        <f t="shared" ca="1" si="353"/>
        <v>0</v>
      </c>
      <c r="Y552" s="80">
        <f t="shared" ca="1" si="354"/>
        <v>0</v>
      </c>
      <c r="Z552" s="80">
        <f t="shared" ca="1" si="345"/>
        <v>0</v>
      </c>
      <c r="AA552" s="80">
        <f t="shared" ca="1" si="355"/>
        <v>0</v>
      </c>
      <c r="AB552" s="81">
        <f t="shared" ca="1" si="337"/>
        <v>0</v>
      </c>
      <c r="AC552" s="79">
        <f t="shared" ca="1" si="338"/>
        <v>0</v>
      </c>
      <c r="AE552" s="55">
        <f t="shared" ca="1" si="356"/>
        <v>0</v>
      </c>
      <c r="AF552" s="78">
        <f t="shared" ca="1" si="357"/>
        <v>4.1504550867967176E-5</v>
      </c>
      <c r="AR552" s="69">
        <f t="shared" si="346"/>
        <v>46</v>
      </c>
      <c r="AS552" s="70">
        <f t="shared" si="358"/>
        <v>549</v>
      </c>
      <c r="AT552" s="71">
        <f t="shared" ca="1" si="365"/>
        <v>8.2311178916130018E-3</v>
      </c>
      <c r="AU552" s="72">
        <f t="shared" ca="1" si="347"/>
        <v>9.0370179501075842E-3</v>
      </c>
      <c r="AV552" s="73">
        <f t="shared" ca="1" si="348"/>
        <v>1.0090370179501076</v>
      </c>
      <c r="AW552" s="74">
        <f ca="1">PRODUCT(AV$4:AV552)</f>
        <v>116.51264435445114</v>
      </c>
      <c r="BO552" s="70">
        <f t="shared" si="359"/>
        <v>549</v>
      </c>
      <c r="BP552" s="171">
        <f t="shared" ca="1" si="362"/>
        <v>0.114</v>
      </c>
      <c r="BQ552" s="172">
        <f t="shared" ca="1" si="349"/>
        <v>9.0370179501075842E-3</v>
      </c>
      <c r="BR552" s="172">
        <f t="shared" ca="1" si="361"/>
        <v>8.5827594553414422E-3</v>
      </c>
    </row>
    <row r="553" spans="5:70">
      <c r="E553">
        <f t="shared" si="363"/>
        <v>550</v>
      </c>
      <c r="F553" s="64">
        <f t="shared" si="350"/>
        <v>100.74999999999817</v>
      </c>
      <c r="G553" s="55">
        <f t="shared" si="331"/>
        <v>0</v>
      </c>
      <c r="H553" s="78">
        <f t="shared" si="360"/>
        <v>1</v>
      </c>
      <c r="I553" s="79">
        <f t="shared" ca="1" si="339"/>
        <v>706594.39904949628</v>
      </c>
      <c r="J553" s="79">
        <f t="shared" ca="1" si="332"/>
        <v>6385.5062676557791</v>
      </c>
      <c r="K553" s="80">
        <f t="shared" ca="1" si="333"/>
        <v>-20</v>
      </c>
      <c r="L553" s="80">
        <f t="shared" ca="1" si="340"/>
        <v>-588.82866587458022</v>
      </c>
      <c r="M553" s="80">
        <f t="shared" ca="1" si="364"/>
        <v>0</v>
      </c>
      <c r="N553" s="80">
        <f t="shared" ca="1" si="341"/>
        <v>0</v>
      </c>
      <c r="O553" s="81">
        <f t="shared" ca="1" si="334"/>
        <v>-2943.1740356977334</v>
      </c>
      <c r="P553" s="79">
        <f t="shared" ca="1" si="335"/>
        <v>709427.90261557978</v>
      </c>
      <c r="R553">
        <f t="shared" ca="1" si="342"/>
        <v>670</v>
      </c>
      <c r="S553" s="78">
        <f t="shared" ca="1" si="351"/>
        <v>110.7499999999974</v>
      </c>
      <c r="T553" s="55">
        <f t="shared" ca="1" si="343"/>
        <v>0</v>
      </c>
      <c r="U553" s="78">
        <f t="shared" ca="1" si="344"/>
        <v>4.1504550867967176E-5</v>
      </c>
      <c r="V553" s="79">
        <f t="shared" ca="1" si="352"/>
        <v>0</v>
      </c>
      <c r="W553" s="79">
        <f t="shared" ca="1" si="336"/>
        <v>0</v>
      </c>
      <c r="X553" s="80">
        <f t="shared" ca="1" si="353"/>
        <v>0</v>
      </c>
      <c r="Y553" s="80">
        <f t="shared" ca="1" si="354"/>
        <v>0</v>
      </c>
      <c r="Z553" s="80">
        <f t="shared" ca="1" si="345"/>
        <v>0</v>
      </c>
      <c r="AA553" s="80">
        <f t="shared" ca="1" si="355"/>
        <v>0</v>
      </c>
      <c r="AB553" s="81">
        <f t="shared" ca="1" si="337"/>
        <v>0</v>
      </c>
      <c r="AC553" s="79">
        <f t="shared" ca="1" si="338"/>
        <v>0</v>
      </c>
      <c r="AE553" s="55">
        <f t="shared" ca="1" si="356"/>
        <v>0</v>
      </c>
      <c r="AF553" s="78">
        <f t="shared" ca="1" si="357"/>
        <v>4.1504550867967176E-5</v>
      </c>
      <c r="AR553" s="69">
        <f t="shared" si="346"/>
        <v>46</v>
      </c>
      <c r="AS553" s="70">
        <f t="shared" si="358"/>
        <v>550</v>
      </c>
      <c r="AT553" s="71">
        <f t="shared" ca="1" si="365"/>
        <v>8.1567331314770439E-3</v>
      </c>
      <c r="AU553" s="72">
        <f t="shared" ca="1" si="347"/>
        <v>9.0370179501075842E-3</v>
      </c>
      <c r="AV553" s="73">
        <f t="shared" ca="1" si="348"/>
        <v>1.0090370179501076</v>
      </c>
      <c r="AW553" s="74">
        <f ca="1">PRODUCT(AV$4:AV553)</f>
        <v>117.56557121289681</v>
      </c>
      <c r="BO553" s="70">
        <f t="shared" si="359"/>
        <v>550</v>
      </c>
      <c r="BP553" s="171">
        <f t="shared" ca="1" si="362"/>
        <v>0.114</v>
      </c>
      <c r="BQ553" s="172">
        <f t="shared" ca="1" si="349"/>
        <v>9.0370179501075842E-3</v>
      </c>
      <c r="BR553" s="172">
        <f t="shared" ca="1" si="361"/>
        <v>8.5058915606263923E-3</v>
      </c>
    </row>
    <row r="554" spans="5:70">
      <c r="E554">
        <f t="shared" si="363"/>
        <v>551</v>
      </c>
      <c r="F554" s="64">
        <f t="shared" si="350"/>
        <v>100.8333333333315</v>
      </c>
      <c r="G554" s="55">
        <f t="shared" si="331"/>
        <v>0</v>
      </c>
      <c r="H554" s="78">
        <f t="shared" si="360"/>
        <v>1</v>
      </c>
      <c r="I554" s="79">
        <f t="shared" ca="1" si="339"/>
        <v>709427.90261557978</v>
      </c>
      <c r="J554" s="79">
        <f t="shared" ca="1" si="332"/>
        <v>6411.1126902441692</v>
      </c>
      <c r="K554" s="80">
        <f t="shared" ca="1" si="333"/>
        <v>-20</v>
      </c>
      <c r="L554" s="80">
        <f t="shared" ca="1" si="340"/>
        <v>-591.18991884631657</v>
      </c>
      <c r="M554" s="80">
        <f t="shared" ca="1" si="364"/>
        <v>0</v>
      </c>
      <c r="N554" s="80">
        <f t="shared" ca="1" si="341"/>
        <v>0</v>
      </c>
      <c r="O554" s="81">
        <f t="shared" ca="1" si="334"/>
        <v>-2943.1740356977334</v>
      </c>
      <c r="P554" s="79">
        <f t="shared" ca="1" si="335"/>
        <v>712284.65135127993</v>
      </c>
      <c r="R554">
        <f t="shared" ca="1" si="342"/>
        <v>671</v>
      </c>
      <c r="S554" s="78">
        <f t="shared" ca="1" si="351"/>
        <v>110.83333333333073</v>
      </c>
      <c r="T554" s="55">
        <f t="shared" ca="1" si="343"/>
        <v>0</v>
      </c>
      <c r="U554" s="78">
        <f t="shared" ca="1" si="344"/>
        <v>4.1504550867967176E-5</v>
      </c>
      <c r="V554" s="79">
        <f t="shared" ca="1" si="352"/>
        <v>0</v>
      </c>
      <c r="W554" s="79">
        <f t="shared" ca="1" si="336"/>
        <v>0</v>
      </c>
      <c r="X554" s="80">
        <f t="shared" ca="1" si="353"/>
        <v>0</v>
      </c>
      <c r="Y554" s="80">
        <f t="shared" ca="1" si="354"/>
        <v>0</v>
      </c>
      <c r="Z554" s="80">
        <f t="shared" ca="1" si="345"/>
        <v>0</v>
      </c>
      <c r="AA554" s="80">
        <f t="shared" ca="1" si="355"/>
        <v>0</v>
      </c>
      <c r="AB554" s="81">
        <f t="shared" ca="1" si="337"/>
        <v>0</v>
      </c>
      <c r="AC554" s="79">
        <f t="shared" ca="1" si="338"/>
        <v>0</v>
      </c>
      <c r="AE554" s="55">
        <f t="shared" ca="1" si="356"/>
        <v>0</v>
      </c>
      <c r="AF554" s="78">
        <f t="shared" ca="1" si="357"/>
        <v>4.1504550867967176E-5</v>
      </c>
      <c r="AR554" s="69">
        <f t="shared" si="346"/>
        <v>46</v>
      </c>
      <c r="AS554" s="70">
        <f t="shared" si="358"/>
        <v>551</v>
      </c>
      <c r="AT554" s="71">
        <f t="shared" ca="1" si="365"/>
        <v>8.0830205877536494E-3</v>
      </c>
      <c r="AU554" s="72">
        <f t="shared" ca="1" si="347"/>
        <v>9.0370179501075842E-3</v>
      </c>
      <c r="AV554" s="73">
        <f t="shared" ca="1" si="348"/>
        <v>1.0090370179501076</v>
      </c>
      <c r="AW554" s="74">
        <f ca="1">PRODUCT(AV$4:AV554)</f>
        <v>118.62801339026241</v>
      </c>
      <c r="BO554" s="70">
        <f t="shared" si="359"/>
        <v>551</v>
      </c>
      <c r="BP554" s="171">
        <f t="shared" ca="1" si="362"/>
        <v>0.114</v>
      </c>
      <c r="BQ554" s="172">
        <f t="shared" ca="1" si="349"/>
        <v>9.0370179501075842E-3</v>
      </c>
      <c r="BR554" s="172">
        <f t="shared" ca="1" si="361"/>
        <v>8.4297121010549203E-3</v>
      </c>
    </row>
    <row r="555" spans="5:70">
      <c r="E555">
        <f t="shared" si="363"/>
        <v>552</v>
      </c>
      <c r="F555" s="64">
        <f t="shared" si="350"/>
        <v>100.91666666666482</v>
      </c>
      <c r="G555" s="55">
        <f t="shared" si="331"/>
        <v>0</v>
      </c>
      <c r="H555" s="78">
        <f t="shared" si="360"/>
        <v>1</v>
      </c>
      <c r="I555" s="79">
        <f t="shared" ca="1" si="339"/>
        <v>712284.65135127993</v>
      </c>
      <c r="J555" s="79">
        <f t="shared" ca="1" si="332"/>
        <v>6436.9291798476388</v>
      </c>
      <c r="K555" s="80">
        <f t="shared" ca="1" si="333"/>
        <v>-20</v>
      </c>
      <c r="L555" s="80">
        <f t="shared" ca="1" si="340"/>
        <v>-593.57054279273336</v>
      </c>
      <c r="M555" s="80">
        <f t="shared" ca="1" si="364"/>
        <v>0</v>
      </c>
      <c r="N555" s="80">
        <f t="shared" ca="1" si="341"/>
        <v>0</v>
      </c>
      <c r="O555" s="81">
        <f t="shared" ca="1" si="334"/>
        <v>-2943.1740356977334</v>
      </c>
      <c r="P555" s="79">
        <f t="shared" ca="1" si="335"/>
        <v>715164.83595263702</v>
      </c>
      <c r="R555">
        <f t="shared" ca="1" si="342"/>
        <v>672</v>
      </c>
      <c r="S555" s="78">
        <f t="shared" ca="1" si="351"/>
        <v>110.91666666666406</v>
      </c>
      <c r="T555" s="55">
        <f t="shared" ca="1" si="343"/>
        <v>0</v>
      </c>
      <c r="U555" s="78">
        <f t="shared" ca="1" si="344"/>
        <v>4.1504550867967176E-5</v>
      </c>
      <c r="V555" s="79">
        <f t="shared" ca="1" si="352"/>
        <v>0</v>
      </c>
      <c r="W555" s="79">
        <f t="shared" ca="1" si="336"/>
        <v>0</v>
      </c>
      <c r="X555" s="80">
        <f t="shared" ca="1" si="353"/>
        <v>0</v>
      </c>
      <c r="Y555" s="80">
        <f t="shared" ca="1" si="354"/>
        <v>0</v>
      </c>
      <c r="Z555" s="80">
        <f t="shared" ca="1" si="345"/>
        <v>0</v>
      </c>
      <c r="AA555" s="80">
        <f t="shared" ca="1" si="355"/>
        <v>0</v>
      </c>
      <c r="AB555" s="81">
        <f t="shared" ca="1" si="337"/>
        <v>0</v>
      </c>
      <c r="AC555" s="79">
        <f t="shared" ca="1" si="338"/>
        <v>0</v>
      </c>
      <c r="AE555" s="55">
        <f t="shared" ca="1" si="356"/>
        <v>0</v>
      </c>
      <c r="AF555" s="78">
        <f t="shared" ca="1" si="357"/>
        <v>4.1504550867967176E-5</v>
      </c>
      <c r="AR555" s="69">
        <f t="shared" si="346"/>
        <v>46</v>
      </c>
      <c r="AS555" s="70">
        <f t="shared" si="358"/>
        <v>552</v>
      </c>
      <c r="AT555" s="71">
        <f t="shared" ca="1" si="365"/>
        <v>8.0099741856110313E-3</v>
      </c>
      <c r="AU555" s="72">
        <f t="shared" ca="1" si="347"/>
        <v>9.0370179501075842E-3</v>
      </c>
      <c r="AV555" s="73">
        <f t="shared" ca="1" si="348"/>
        <v>1.0090370179501076</v>
      </c>
      <c r="AW555" s="74">
        <f ca="1">PRODUCT(AV$4:AV555)</f>
        <v>119.70005687665581</v>
      </c>
      <c r="BO555" s="70">
        <f t="shared" si="359"/>
        <v>552</v>
      </c>
      <c r="BP555" s="171">
        <f t="shared" ca="1" si="362"/>
        <v>0.114</v>
      </c>
      <c r="BQ555" s="172">
        <f t="shared" ca="1" si="349"/>
        <v>9.0370179501075842E-3</v>
      </c>
      <c r="BR555" s="172">
        <f t="shared" ca="1" si="361"/>
        <v>8.3542149109456475E-3</v>
      </c>
    </row>
    <row r="556" spans="5:70">
      <c r="E556">
        <f t="shared" si="363"/>
        <v>553</v>
      </c>
      <c r="F556" s="64">
        <f t="shared" si="350"/>
        <v>100.99999999999815</v>
      </c>
      <c r="G556" s="55">
        <f t="shared" si="331"/>
        <v>0</v>
      </c>
      <c r="H556" s="78">
        <f t="shared" si="360"/>
        <v>1</v>
      </c>
      <c r="I556" s="79">
        <f t="shared" ca="1" si="339"/>
        <v>715164.83595263702</v>
      </c>
      <c r="J556" s="79">
        <f t="shared" ca="1" si="332"/>
        <v>6462.9574597897263</v>
      </c>
      <c r="K556" s="80">
        <f t="shared" ca="1" si="333"/>
        <v>-20</v>
      </c>
      <c r="L556" s="80">
        <f t="shared" ca="1" si="340"/>
        <v>-595.97069662719753</v>
      </c>
      <c r="M556" s="80">
        <f t="shared" ca="1" si="364"/>
        <v>-5363.7362696447772</v>
      </c>
      <c r="N556" s="80">
        <f t="shared" ca="1" si="341"/>
        <v>0</v>
      </c>
      <c r="O556" s="81">
        <f t="shared" ca="1" si="334"/>
        <v>-2943.1740356977334</v>
      </c>
      <c r="P556" s="79">
        <f t="shared" ca="1" si="335"/>
        <v>712704.91241045704</v>
      </c>
      <c r="R556">
        <f t="shared" ca="1" si="342"/>
        <v>673</v>
      </c>
      <c r="S556" s="78">
        <f t="shared" ca="1" si="351"/>
        <v>110.99999999999739</v>
      </c>
      <c r="T556" s="55">
        <f t="shared" ca="1" si="343"/>
        <v>0</v>
      </c>
      <c r="U556" s="78">
        <f t="shared" ca="1" si="344"/>
        <v>4.1504550867967176E-5</v>
      </c>
      <c r="V556" s="79">
        <f t="shared" ca="1" si="352"/>
        <v>0</v>
      </c>
      <c r="W556" s="79">
        <f t="shared" ca="1" si="336"/>
        <v>0</v>
      </c>
      <c r="X556" s="80">
        <f t="shared" ca="1" si="353"/>
        <v>0</v>
      </c>
      <c r="Y556" s="80">
        <f t="shared" ca="1" si="354"/>
        <v>0</v>
      </c>
      <c r="Z556" s="80">
        <f t="shared" ca="1" si="345"/>
        <v>0</v>
      </c>
      <c r="AA556" s="80">
        <f t="shared" ca="1" si="355"/>
        <v>0</v>
      </c>
      <c r="AB556" s="81">
        <f t="shared" ca="1" si="337"/>
        <v>0</v>
      </c>
      <c r="AC556" s="79">
        <f t="shared" ca="1" si="338"/>
        <v>0</v>
      </c>
      <c r="AE556" s="55">
        <f t="shared" ca="1" si="356"/>
        <v>0</v>
      </c>
      <c r="AF556" s="78">
        <f t="shared" ca="1" si="357"/>
        <v>4.1504550867967176E-5</v>
      </c>
      <c r="AR556" s="69">
        <f t="shared" si="346"/>
        <v>47</v>
      </c>
      <c r="AS556" s="70">
        <f t="shared" si="358"/>
        <v>553</v>
      </c>
      <c r="AT556" s="71">
        <f t="shared" ca="1" si="365"/>
        <v>7.9375879051157665E-3</v>
      </c>
      <c r="AU556" s="72">
        <f t="shared" ca="1" si="347"/>
        <v>9.0370179501075842E-3</v>
      </c>
      <c r="AV556" s="73">
        <f t="shared" ca="1" si="348"/>
        <v>1.0090370179501076</v>
      </c>
      <c r="AW556" s="74">
        <f ca="1">PRODUCT(AV$4:AV556)</f>
        <v>120.78178843927904</v>
      </c>
      <c r="BO556" s="70">
        <f t="shared" si="359"/>
        <v>553</v>
      </c>
      <c r="BP556" s="171">
        <f t="shared" ca="1" si="362"/>
        <v>0.114</v>
      </c>
      <c r="BQ556" s="172">
        <f t="shared" ca="1" si="349"/>
        <v>9.0370179501075842E-3</v>
      </c>
      <c r="BR556" s="172">
        <f t="shared" ca="1" si="361"/>
        <v>8.2793938798375443E-3</v>
      </c>
    </row>
    <row r="557" spans="5:70">
      <c r="E557">
        <f t="shared" si="363"/>
        <v>554</v>
      </c>
      <c r="F557" s="64">
        <f t="shared" si="350"/>
        <v>101.08333333333148</v>
      </c>
      <c r="G557" s="55">
        <f t="shared" si="331"/>
        <v>0</v>
      </c>
      <c r="H557" s="78">
        <f t="shared" si="360"/>
        <v>1</v>
      </c>
      <c r="I557" s="79">
        <f t="shared" ca="1" si="339"/>
        <v>712704.91241045704</v>
      </c>
      <c r="J557" s="79">
        <f t="shared" ca="1" si="332"/>
        <v>6440.7270865831542</v>
      </c>
      <c r="K557" s="80">
        <f t="shared" ca="1" si="333"/>
        <v>-20</v>
      </c>
      <c r="L557" s="80">
        <f t="shared" ca="1" si="340"/>
        <v>-593.92076034204752</v>
      </c>
      <c r="M557" s="80">
        <f t="shared" ca="1" si="364"/>
        <v>0</v>
      </c>
      <c r="N557" s="80">
        <f t="shared" ca="1" si="341"/>
        <v>0</v>
      </c>
      <c r="O557" s="81">
        <f t="shared" ca="1" si="334"/>
        <v>-2943.1740356977334</v>
      </c>
      <c r="P557" s="79">
        <f t="shared" ca="1" si="335"/>
        <v>715588.54470100044</v>
      </c>
      <c r="R557">
        <f t="shared" ca="1" si="342"/>
        <v>674</v>
      </c>
      <c r="S557" s="78">
        <f t="shared" ca="1" si="351"/>
        <v>111.08333333333071</v>
      </c>
      <c r="T557" s="55">
        <f t="shared" ca="1" si="343"/>
        <v>0</v>
      </c>
      <c r="U557" s="78">
        <f t="shared" ca="1" si="344"/>
        <v>4.1504550867967176E-5</v>
      </c>
      <c r="V557" s="79">
        <f t="shared" ca="1" si="352"/>
        <v>0</v>
      </c>
      <c r="W557" s="79">
        <f t="shared" ca="1" si="336"/>
        <v>0</v>
      </c>
      <c r="X557" s="80">
        <f t="shared" ca="1" si="353"/>
        <v>0</v>
      </c>
      <c r="Y557" s="80">
        <f t="shared" ca="1" si="354"/>
        <v>0</v>
      </c>
      <c r="Z557" s="80">
        <f t="shared" ca="1" si="345"/>
        <v>0</v>
      </c>
      <c r="AA557" s="80">
        <f t="shared" ca="1" si="355"/>
        <v>0</v>
      </c>
      <c r="AB557" s="81">
        <f t="shared" ca="1" si="337"/>
        <v>0</v>
      </c>
      <c r="AC557" s="79">
        <f t="shared" ca="1" si="338"/>
        <v>0</v>
      </c>
      <c r="AE557" s="55">
        <f t="shared" ca="1" si="356"/>
        <v>0</v>
      </c>
      <c r="AF557" s="78">
        <f t="shared" ca="1" si="357"/>
        <v>4.1504550867967176E-5</v>
      </c>
      <c r="AR557" s="69">
        <f t="shared" si="346"/>
        <v>47</v>
      </c>
      <c r="AS557" s="70">
        <f t="shared" si="358"/>
        <v>554</v>
      </c>
      <c r="AT557" s="71">
        <f t="shared" ca="1" si="365"/>
        <v>7.8658557807366782E-3</v>
      </c>
      <c r="AU557" s="72">
        <f t="shared" ca="1" si="347"/>
        <v>9.0370179501075842E-3</v>
      </c>
      <c r="AV557" s="73">
        <f t="shared" ca="1" si="348"/>
        <v>1.0090370179501076</v>
      </c>
      <c r="AW557" s="74">
        <f ca="1">PRODUCT(AV$4:AV557)</f>
        <v>121.87329562945091</v>
      </c>
      <c r="BO557" s="70">
        <f t="shared" si="359"/>
        <v>554</v>
      </c>
      <c r="BP557" s="171">
        <f t="shared" ca="1" si="362"/>
        <v>0.114</v>
      </c>
      <c r="BQ557" s="172">
        <f t="shared" ca="1" si="349"/>
        <v>9.0370179501075842E-3</v>
      </c>
      <c r="BR557" s="172">
        <f t="shared" ca="1" si="361"/>
        <v>8.2052429519953677E-3</v>
      </c>
    </row>
    <row r="558" spans="5:70">
      <c r="E558">
        <f t="shared" si="363"/>
        <v>555</v>
      </c>
      <c r="F558" s="64">
        <f t="shared" si="350"/>
        <v>101.16666666666481</v>
      </c>
      <c r="G558" s="55">
        <f t="shared" si="331"/>
        <v>0</v>
      </c>
      <c r="H558" s="78">
        <f t="shared" si="360"/>
        <v>1</v>
      </c>
      <c r="I558" s="79">
        <f t="shared" ca="1" si="339"/>
        <v>715588.54470100044</v>
      </c>
      <c r="J558" s="79">
        <f t="shared" ca="1" si="332"/>
        <v>6466.7865233543043</v>
      </c>
      <c r="K558" s="80">
        <f t="shared" ca="1" si="333"/>
        <v>-20</v>
      </c>
      <c r="L558" s="80">
        <f t="shared" ca="1" si="340"/>
        <v>-596.32378725083379</v>
      </c>
      <c r="M558" s="80">
        <f t="shared" ca="1" si="364"/>
        <v>0</v>
      </c>
      <c r="N558" s="80">
        <f t="shared" ca="1" si="341"/>
        <v>0</v>
      </c>
      <c r="O558" s="81">
        <f t="shared" ca="1" si="334"/>
        <v>-2943.1740356977334</v>
      </c>
      <c r="P558" s="79">
        <f t="shared" ca="1" si="335"/>
        <v>718495.8334014063</v>
      </c>
      <c r="R558">
        <f t="shared" ca="1" si="342"/>
        <v>675</v>
      </c>
      <c r="S558" s="78">
        <f t="shared" ca="1" si="351"/>
        <v>111.16666666666404</v>
      </c>
      <c r="T558" s="55">
        <f t="shared" ca="1" si="343"/>
        <v>0</v>
      </c>
      <c r="U558" s="78">
        <f t="shared" ca="1" si="344"/>
        <v>4.1504550867967176E-5</v>
      </c>
      <c r="V558" s="79">
        <f t="shared" ca="1" si="352"/>
        <v>0</v>
      </c>
      <c r="W558" s="79">
        <f t="shared" ca="1" si="336"/>
        <v>0</v>
      </c>
      <c r="X558" s="80">
        <f t="shared" ca="1" si="353"/>
        <v>0</v>
      </c>
      <c r="Y558" s="80">
        <f t="shared" ca="1" si="354"/>
        <v>0</v>
      </c>
      <c r="Z558" s="80">
        <f t="shared" ca="1" si="345"/>
        <v>0</v>
      </c>
      <c r="AA558" s="80">
        <f t="shared" ca="1" si="355"/>
        <v>0</v>
      </c>
      <c r="AB558" s="81">
        <f t="shared" ca="1" si="337"/>
        <v>0</v>
      </c>
      <c r="AC558" s="79">
        <f t="shared" ca="1" si="338"/>
        <v>0</v>
      </c>
      <c r="AE558" s="55">
        <f t="shared" ca="1" si="356"/>
        <v>0</v>
      </c>
      <c r="AF558" s="78">
        <f t="shared" ca="1" si="357"/>
        <v>4.1504550867967176E-5</v>
      </c>
      <c r="AR558" s="69">
        <f t="shared" si="346"/>
        <v>47</v>
      </c>
      <c r="AS558" s="70">
        <f t="shared" si="358"/>
        <v>555</v>
      </c>
      <c r="AT558" s="71">
        <f t="shared" ca="1" si="365"/>
        <v>7.7947719008532035E-3</v>
      </c>
      <c r="AU558" s="72">
        <f t="shared" ca="1" si="347"/>
        <v>9.0370179501075842E-3</v>
      </c>
      <c r="AV558" s="73">
        <f t="shared" ca="1" si="348"/>
        <v>1.0090370179501076</v>
      </c>
      <c r="AW558" s="74">
        <f ca="1">PRODUCT(AV$4:AV558)</f>
        <v>122.97466678969302</v>
      </c>
      <c r="BO558" s="70">
        <f t="shared" si="359"/>
        <v>555</v>
      </c>
      <c r="BP558" s="171">
        <f t="shared" ca="1" si="362"/>
        <v>0.114</v>
      </c>
      <c r="BQ558" s="172">
        <f t="shared" ca="1" si="349"/>
        <v>9.0370179501075842E-3</v>
      </c>
      <c r="BR558" s="172">
        <f t="shared" ca="1" si="361"/>
        <v>8.1317561259195356E-3</v>
      </c>
    </row>
    <row r="559" spans="5:70">
      <c r="E559">
        <f t="shared" si="363"/>
        <v>556</v>
      </c>
      <c r="F559" s="64">
        <f t="shared" si="350"/>
        <v>101.24999999999814</v>
      </c>
      <c r="G559" s="55">
        <f t="shared" si="331"/>
        <v>0</v>
      </c>
      <c r="H559" s="78">
        <f t="shared" si="360"/>
        <v>1</v>
      </c>
      <c r="I559" s="79">
        <f t="shared" ca="1" si="339"/>
        <v>718495.8334014063</v>
      </c>
      <c r="J559" s="79">
        <f t="shared" ca="1" si="332"/>
        <v>6493.059743526017</v>
      </c>
      <c r="K559" s="80">
        <f t="shared" ca="1" si="333"/>
        <v>-20</v>
      </c>
      <c r="L559" s="80">
        <f t="shared" ca="1" si="340"/>
        <v>-598.74652783450529</v>
      </c>
      <c r="M559" s="80">
        <f t="shared" ca="1" si="364"/>
        <v>0</v>
      </c>
      <c r="N559" s="80">
        <f t="shared" ca="1" si="341"/>
        <v>0</v>
      </c>
      <c r="O559" s="81">
        <f t="shared" ca="1" si="334"/>
        <v>-2943.1740356977334</v>
      </c>
      <c r="P559" s="79">
        <f t="shared" ca="1" si="335"/>
        <v>721426.97258140007</v>
      </c>
      <c r="R559">
        <f t="shared" ca="1" si="342"/>
        <v>676</v>
      </c>
      <c r="S559" s="78">
        <f t="shared" ca="1" si="351"/>
        <v>111.24999999999737</v>
      </c>
      <c r="T559" s="55">
        <f t="shared" ca="1" si="343"/>
        <v>0</v>
      </c>
      <c r="U559" s="78">
        <f t="shared" ca="1" si="344"/>
        <v>4.1504550867967176E-5</v>
      </c>
      <c r="V559" s="79">
        <f t="shared" ca="1" si="352"/>
        <v>0</v>
      </c>
      <c r="W559" s="79">
        <f t="shared" ca="1" si="336"/>
        <v>0</v>
      </c>
      <c r="X559" s="80">
        <f t="shared" ca="1" si="353"/>
        <v>0</v>
      </c>
      <c r="Y559" s="80">
        <f t="shared" ca="1" si="354"/>
        <v>0</v>
      </c>
      <c r="Z559" s="80">
        <f t="shared" ca="1" si="345"/>
        <v>0</v>
      </c>
      <c r="AA559" s="80">
        <f t="shared" ca="1" si="355"/>
        <v>0</v>
      </c>
      <c r="AB559" s="81">
        <f t="shared" ca="1" si="337"/>
        <v>0</v>
      </c>
      <c r="AC559" s="79">
        <f t="shared" ca="1" si="338"/>
        <v>0</v>
      </c>
      <c r="AE559" s="55">
        <f t="shared" ca="1" si="356"/>
        <v>0</v>
      </c>
      <c r="AF559" s="78">
        <f t="shared" ca="1" si="357"/>
        <v>4.1504550867967176E-5</v>
      </c>
      <c r="AR559" s="69">
        <f t="shared" si="346"/>
        <v>47</v>
      </c>
      <c r="AS559" s="70">
        <f t="shared" si="358"/>
        <v>556</v>
      </c>
      <c r="AT559" s="71">
        <f t="shared" ca="1" si="365"/>
        <v>7.7243304072681989E-3</v>
      </c>
      <c r="AU559" s="72">
        <f t="shared" ca="1" si="347"/>
        <v>9.0370179501075842E-3</v>
      </c>
      <c r="AV559" s="73">
        <f t="shared" ca="1" si="348"/>
        <v>1.0090370179501076</v>
      </c>
      <c r="AW559" s="74">
        <f ca="1">PRODUCT(AV$4:AV559)</f>
        <v>124.08599106087998</v>
      </c>
      <c r="BO559" s="70">
        <f t="shared" si="359"/>
        <v>556</v>
      </c>
      <c r="BP559" s="171">
        <f t="shared" ca="1" si="362"/>
        <v>0.114</v>
      </c>
      <c r="BQ559" s="172">
        <f t="shared" ca="1" si="349"/>
        <v>9.0370179501075842E-3</v>
      </c>
      <c r="BR559" s="172">
        <f t="shared" ca="1" si="361"/>
        <v>8.0589274538603838E-3</v>
      </c>
    </row>
    <row r="560" spans="5:70">
      <c r="E560">
        <f t="shared" si="363"/>
        <v>557</v>
      </c>
      <c r="F560" s="64">
        <f t="shared" si="350"/>
        <v>101.33333333333147</v>
      </c>
      <c r="G560" s="55">
        <f t="shared" si="331"/>
        <v>0</v>
      </c>
      <c r="H560" s="78">
        <f t="shared" si="360"/>
        <v>1</v>
      </c>
      <c r="I560" s="79">
        <f t="shared" ca="1" si="339"/>
        <v>721426.97258140007</v>
      </c>
      <c r="J560" s="79">
        <f t="shared" ca="1" si="332"/>
        <v>6519.5485009098848</v>
      </c>
      <c r="K560" s="80">
        <f t="shared" ca="1" si="333"/>
        <v>-20</v>
      </c>
      <c r="L560" s="80">
        <f t="shared" ca="1" si="340"/>
        <v>-601.18914381783338</v>
      </c>
      <c r="M560" s="80">
        <f t="shared" ca="1" si="364"/>
        <v>0</v>
      </c>
      <c r="N560" s="80">
        <f t="shared" ca="1" si="341"/>
        <v>0</v>
      </c>
      <c r="O560" s="81">
        <f t="shared" ca="1" si="334"/>
        <v>-2943.1740356977334</v>
      </c>
      <c r="P560" s="79">
        <f t="shared" ca="1" si="335"/>
        <v>724382.15790279442</v>
      </c>
      <c r="R560">
        <f t="shared" ca="1" si="342"/>
        <v>677</v>
      </c>
      <c r="S560" s="78">
        <f t="shared" ca="1" si="351"/>
        <v>111.3333333333307</v>
      </c>
      <c r="T560" s="55">
        <f t="shared" ca="1" si="343"/>
        <v>0</v>
      </c>
      <c r="U560" s="78">
        <f t="shared" ca="1" si="344"/>
        <v>4.1504550867967176E-5</v>
      </c>
      <c r="V560" s="79">
        <f t="shared" ca="1" si="352"/>
        <v>0</v>
      </c>
      <c r="W560" s="79">
        <f t="shared" ca="1" si="336"/>
        <v>0</v>
      </c>
      <c r="X560" s="80">
        <f t="shared" ca="1" si="353"/>
        <v>0</v>
      </c>
      <c r="Y560" s="80">
        <f t="shared" ca="1" si="354"/>
        <v>0</v>
      </c>
      <c r="Z560" s="80">
        <f t="shared" ca="1" si="345"/>
        <v>0</v>
      </c>
      <c r="AA560" s="80">
        <f t="shared" ca="1" si="355"/>
        <v>0</v>
      </c>
      <c r="AB560" s="81">
        <f t="shared" ca="1" si="337"/>
        <v>0</v>
      </c>
      <c r="AC560" s="79">
        <f t="shared" ca="1" si="338"/>
        <v>0</v>
      </c>
      <c r="AE560" s="55">
        <f t="shared" ca="1" si="356"/>
        <v>0</v>
      </c>
      <c r="AF560" s="78">
        <f t="shared" ca="1" si="357"/>
        <v>4.1504550867967176E-5</v>
      </c>
      <c r="AR560" s="69">
        <f t="shared" si="346"/>
        <v>47</v>
      </c>
      <c r="AS560" s="70">
        <f t="shared" si="358"/>
        <v>557</v>
      </c>
      <c r="AT560" s="71">
        <f t="shared" ca="1" si="365"/>
        <v>7.6545254947251546E-3</v>
      </c>
      <c r="AU560" s="72">
        <f t="shared" ca="1" si="347"/>
        <v>9.0370179501075842E-3</v>
      </c>
      <c r="AV560" s="73">
        <f t="shared" ca="1" si="348"/>
        <v>1.0090370179501076</v>
      </c>
      <c r="AW560" s="74">
        <f ca="1">PRODUCT(AV$4:AV560)</f>
        <v>125.20735838945404</v>
      </c>
      <c r="BO560" s="70">
        <f t="shared" si="359"/>
        <v>557</v>
      </c>
      <c r="BP560" s="171">
        <f t="shared" ca="1" si="362"/>
        <v>0.114</v>
      </c>
      <c r="BQ560" s="172">
        <f t="shared" ca="1" si="349"/>
        <v>9.0370179501075842E-3</v>
      </c>
      <c r="BR560" s="172">
        <f t="shared" ca="1" si="361"/>
        <v>7.9867510413367832E-3</v>
      </c>
    </row>
    <row r="561" spans="5:70">
      <c r="E561">
        <f t="shared" si="363"/>
        <v>558</v>
      </c>
      <c r="F561" s="64">
        <f t="shared" si="350"/>
        <v>101.4166666666648</v>
      </c>
      <c r="G561" s="55">
        <f t="shared" si="331"/>
        <v>0</v>
      </c>
      <c r="H561" s="78">
        <f t="shared" si="360"/>
        <v>1</v>
      </c>
      <c r="I561" s="79">
        <f t="shared" ca="1" si="339"/>
        <v>724382.15790279442</v>
      </c>
      <c r="J561" s="79">
        <f t="shared" ca="1" si="332"/>
        <v>6546.2545637052199</v>
      </c>
      <c r="K561" s="80">
        <f t="shared" ca="1" si="333"/>
        <v>-20</v>
      </c>
      <c r="L561" s="80">
        <f t="shared" ca="1" si="340"/>
        <v>-603.65179825232872</v>
      </c>
      <c r="M561" s="80">
        <f t="shared" ca="1" si="364"/>
        <v>0</v>
      </c>
      <c r="N561" s="80">
        <f t="shared" ca="1" si="341"/>
        <v>0</v>
      </c>
      <c r="O561" s="81">
        <f t="shared" ca="1" si="334"/>
        <v>-2943.1740356977334</v>
      </c>
      <c r="P561" s="79">
        <f t="shared" ca="1" si="335"/>
        <v>727361.58663254953</v>
      </c>
      <c r="R561">
        <f t="shared" ca="1" si="342"/>
        <v>678</v>
      </c>
      <c r="S561" s="78">
        <f t="shared" ca="1" si="351"/>
        <v>111.41666666666403</v>
      </c>
      <c r="T561" s="55">
        <f t="shared" ca="1" si="343"/>
        <v>0</v>
      </c>
      <c r="U561" s="78">
        <f t="shared" ca="1" si="344"/>
        <v>4.1504550867967176E-5</v>
      </c>
      <c r="V561" s="79">
        <f t="shared" ca="1" si="352"/>
        <v>0</v>
      </c>
      <c r="W561" s="79">
        <f t="shared" ca="1" si="336"/>
        <v>0</v>
      </c>
      <c r="X561" s="80">
        <f t="shared" ca="1" si="353"/>
        <v>0</v>
      </c>
      <c r="Y561" s="80">
        <f t="shared" ca="1" si="354"/>
        <v>0</v>
      </c>
      <c r="Z561" s="80">
        <f t="shared" ca="1" si="345"/>
        <v>0</v>
      </c>
      <c r="AA561" s="80">
        <f t="shared" ca="1" si="355"/>
        <v>0</v>
      </c>
      <c r="AB561" s="81">
        <f t="shared" ca="1" si="337"/>
        <v>0</v>
      </c>
      <c r="AC561" s="79">
        <f t="shared" ca="1" si="338"/>
        <v>0</v>
      </c>
      <c r="AE561" s="55">
        <f t="shared" ca="1" si="356"/>
        <v>0</v>
      </c>
      <c r="AF561" s="78">
        <f t="shared" ca="1" si="357"/>
        <v>4.1504550867967176E-5</v>
      </c>
      <c r="AR561" s="69">
        <f t="shared" si="346"/>
        <v>47</v>
      </c>
      <c r="AS561" s="70">
        <f t="shared" si="358"/>
        <v>558</v>
      </c>
      <c r="AT561" s="71">
        <f t="shared" ca="1" si="365"/>
        <v>7.5853514104297672E-3</v>
      </c>
      <c r="AU561" s="72">
        <f t="shared" ca="1" si="347"/>
        <v>9.0370179501075842E-3</v>
      </c>
      <c r="AV561" s="73">
        <f t="shared" ca="1" si="348"/>
        <v>1.0090370179501076</v>
      </c>
      <c r="AW561" s="74">
        <f ca="1">PRODUCT(AV$4:AV561)</f>
        <v>126.33885953470509</v>
      </c>
      <c r="BO561" s="70">
        <f t="shared" si="359"/>
        <v>558</v>
      </c>
      <c r="BP561" s="171">
        <f t="shared" ca="1" si="362"/>
        <v>0.114</v>
      </c>
      <c r="BQ561" s="172">
        <f t="shared" ca="1" si="349"/>
        <v>9.0370179501075842E-3</v>
      </c>
      <c r="BR561" s="172">
        <f t="shared" ca="1" si="361"/>
        <v>7.9152210466590552E-3</v>
      </c>
    </row>
    <row r="562" spans="5:70">
      <c r="E562">
        <f t="shared" si="363"/>
        <v>559</v>
      </c>
      <c r="F562" s="64">
        <f t="shared" si="350"/>
        <v>101.49999999999812</v>
      </c>
      <c r="G562" s="55">
        <f t="shared" si="331"/>
        <v>0</v>
      </c>
      <c r="H562" s="78">
        <f t="shared" si="360"/>
        <v>1</v>
      </c>
      <c r="I562" s="79">
        <f t="shared" ca="1" si="339"/>
        <v>727361.58663254953</v>
      </c>
      <c r="J562" s="79">
        <f t="shared" ca="1" si="332"/>
        <v>6573.1797146170829</v>
      </c>
      <c r="K562" s="80">
        <f t="shared" ca="1" si="333"/>
        <v>-20</v>
      </c>
      <c r="L562" s="80">
        <f t="shared" ca="1" si="340"/>
        <v>-606.13465552712466</v>
      </c>
      <c r="M562" s="80">
        <f t="shared" ca="1" si="364"/>
        <v>0</v>
      </c>
      <c r="N562" s="80">
        <f t="shared" ca="1" si="341"/>
        <v>0</v>
      </c>
      <c r="O562" s="81">
        <f t="shared" ca="1" si="334"/>
        <v>-2943.1740356977334</v>
      </c>
      <c r="P562" s="79">
        <f t="shared" ca="1" si="335"/>
        <v>730365.45765594183</v>
      </c>
      <c r="R562">
        <f t="shared" ca="1" si="342"/>
        <v>679</v>
      </c>
      <c r="S562" s="78">
        <f t="shared" ca="1" si="351"/>
        <v>111.49999999999736</v>
      </c>
      <c r="T562" s="55">
        <f t="shared" ca="1" si="343"/>
        <v>0</v>
      </c>
      <c r="U562" s="78">
        <f t="shared" ca="1" si="344"/>
        <v>4.1504550867967176E-5</v>
      </c>
      <c r="V562" s="79">
        <f t="shared" ca="1" si="352"/>
        <v>0</v>
      </c>
      <c r="W562" s="79">
        <f t="shared" ca="1" si="336"/>
        <v>0</v>
      </c>
      <c r="X562" s="80">
        <f t="shared" ca="1" si="353"/>
        <v>0</v>
      </c>
      <c r="Y562" s="80">
        <f t="shared" ca="1" si="354"/>
        <v>0</v>
      </c>
      <c r="Z562" s="80">
        <f t="shared" ca="1" si="345"/>
        <v>0</v>
      </c>
      <c r="AA562" s="80">
        <f t="shared" ca="1" si="355"/>
        <v>0</v>
      </c>
      <c r="AB562" s="81">
        <f t="shared" ca="1" si="337"/>
        <v>0</v>
      </c>
      <c r="AC562" s="79">
        <f t="shared" ca="1" si="338"/>
        <v>0</v>
      </c>
      <c r="AE562" s="55">
        <f t="shared" ca="1" si="356"/>
        <v>0</v>
      </c>
      <c r="AF562" s="78">
        <f t="shared" ca="1" si="357"/>
        <v>4.1504550867967176E-5</v>
      </c>
      <c r="AR562" s="69">
        <f t="shared" si="346"/>
        <v>47</v>
      </c>
      <c r="AS562" s="70">
        <f t="shared" si="358"/>
        <v>559</v>
      </c>
      <c r="AT562" s="71">
        <f t="shared" ca="1" si="365"/>
        <v>7.5168024535758396E-3</v>
      </c>
      <c r="AU562" s="72">
        <f t="shared" ca="1" si="347"/>
        <v>9.0370179501075842E-3</v>
      </c>
      <c r="AV562" s="73">
        <f t="shared" ca="1" si="348"/>
        <v>1.0090370179501076</v>
      </c>
      <c r="AW562" s="74">
        <f ca="1">PRODUCT(AV$4:AV562)</f>
        <v>127.48058607611634</v>
      </c>
      <c r="BO562" s="70">
        <f t="shared" si="359"/>
        <v>559</v>
      </c>
      <c r="BP562" s="171">
        <f t="shared" ca="1" si="362"/>
        <v>0.114</v>
      </c>
      <c r="BQ562" s="172">
        <f t="shared" ca="1" si="349"/>
        <v>9.0370179501075842E-3</v>
      </c>
      <c r="BR562" s="172">
        <f t="shared" ca="1" si="361"/>
        <v>7.8443316804561753E-3</v>
      </c>
    </row>
    <row r="563" spans="5:70">
      <c r="E563">
        <f t="shared" si="363"/>
        <v>560</v>
      </c>
      <c r="F563" s="64">
        <f t="shared" si="350"/>
        <v>101.58333333333145</v>
      </c>
      <c r="G563" s="55">
        <f t="shared" si="331"/>
        <v>0</v>
      </c>
      <c r="H563" s="78">
        <f t="shared" si="360"/>
        <v>1</v>
      </c>
      <c r="I563" s="79">
        <f t="shared" ca="1" si="339"/>
        <v>730365.45765594183</v>
      </c>
      <c r="J563" s="79">
        <f t="shared" ca="1" si="332"/>
        <v>6600.3257509752875</v>
      </c>
      <c r="K563" s="80">
        <f t="shared" ca="1" si="333"/>
        <v>-20</v>
      </c>
      <c r="L563" s="80">
        <f t="shared" ca="1" si="340"/>
        <v>-608.63788137995152</v>
      </c>
      <c r="M563" s="80">
        <f t="shared" ca="1" si="364"/>
        <v>0</v>
      </c>
      <c r="N563" s="80">
        <f t="shared" ca="1" si="341"/>
        <v>0</v>
      </c>
      <c r="O563" s="81">
        <f t="shared" ca="1" si="334"/>
        <v>-2943.1740356977334</v>
      </c>
      <c r="P563" s="79">
        <f t="shared" ca="1" si="335"/>
        <v>733393.97148983949</v>
      </c>
      <c r="R563">
        <f t="shared" ca="1" si="342"/>
        <v>680</v>
      </c>
      <c r="S563" s="78">
        <f t="shared" ca="1" si="351"/>
        <v>111.58333333333069</v>
      </c>
      <c r="T563" s="55">
        <f t="shared" ca="1" si="343"/>
        <v>0</v>
      </c>
      <c r="U563" s="78">
        <f t="shared" ca="1" si="344"/>
        <v>4.1504550867967176E-5</v>
      </c>
      <c r="V563" s="79">
        <f t="shared" ca="1" si="352"/>
        <v>0</v>
      </c>
      <c r="W563" s="79">
        <f t="shared" ca="1" si="336"/>
        <v>0</v>
      </c>
      <c r="X563" s="80">
        <f t="shared" ca="1" si="353"/>
        <v>0</v>
      </c>
      <c r="Y563" s="80">
        <f t="shared" ca="1" si="354"/>
        <v>0</v>
      </c>
      <c r="Z563" s="80">
        <f t="shared" ca="1" si="345"/>
        <v>0</v>
      </c>
      <c r="AA563" s="80">
        <f t="shared" ca="1" si="355"/>
        <v>0</v>
      </c>
      <c r="AB563" s="81">
        <f t="shared" ca="1" si="337"/>
        <v>0</v>
      </c>
      <c r="AC563" s="79">
        <f t="shared" ca="1" si="338"/>
        <v>0</v>
      </c>
      <c r="AE563" s="55">
        <f t="shared" ca="1" si="356"/>
        <v>0</v>
      </c>
      <c r="AF563" s="78">
        <f t="shared" ca="1" si="357"/>
        <v>4.1504550867967176E-5</v>
      </c>
      <c r="AR563" s="69">
        <f t="shared" si="346"/>
        <v>47</v>
      </c>
      <c r="AS563" s="70">
        <f t="shared" si="358"/>
        <v>560</v>
      </c>
      <c r="AT563" s="71">
        <f t="shared" ca="1" si="365"/>
        <v>7.4488729748754621E-3</v>
      </c>
      <c r="AU563" s="72">
        <f t="shared" ca="1" si="347"/>
        <v>9.0370179501075842E-3</v>
      </c>
      <c r="AV563" s="73">
        <f t="shared" ca="1" si="348"/>
        <v>1.0090370179501076</v>
      </c>
      <c r="AW563" s="74">
        <f ca="1">PRODUCT(AV$4:AV563)</f>
        <v>128.63263042077645</v>
      </c>
      <c r="BO563" s="70">
        <f t="shared" si="359"/>
        <v>560</v>
      </c>
      <c r="BP563" s="171">
        <f t="shared" ca="1" si="362"/>
        <v>0.114</v>
      </c>
      <c r="BQ563" s="172">
        <f t="shared" ca="1" si="349"/>
        <v>9.0370179501075842E-3</v>
      </c>
      <c r="BR563" s="172">
        <f t="shared" ca="1" si="361"/>
        <v>7.7740772052071958E-3</v>
      </c>
    </row>
    <row r="564" spans="5:70">
      <c r="E564">
        <f t="shared" si="363"/>
        <v>561</v>
      </c>
      <c r="F564" s="64">
        <f t="shared" si="350"/>
        <v>101.66666666666478</v>
      </c>
      <c r="G564" s="55">
        <f t="shared" si="331"/>
        <v>0</v>
      </c>
      <c r="H564" s="78">
        <f t="shared" si="360"/>
        <v>1</v>
      </c>
      <c r="I564" s="79">
        <f t="shared" ca="1" si="339"/>
        <v>733393.97148983949</v>
      </c>
      <c r="J564" s="79">
        <f t="shared" ca="1" si="332"/>
        <v>6627.694484854369</v>
      </c>
      <c r="K564" s="80">
        <f t="shared" ca="1" si="333"/>
        <v>-20</v>
      </c>
      <c r="L564" s="80">
        <f t="shared" ca="1" si="340"/>
        <v>-611.16164290819961</v>
      </c>
      <c r="M564" s="80">
        <f t="shared" ca="1" si="364"/>
        <v>0</v>
      </c>
      <c r="N564" s="80">
        <f t="shared" ca="1" si="341"/>
        <v>0</v>
      </c>
      <c r="O564" s="81">
        <f t="shared" ca="1" si="334"/>
        <v>-2943.1740356977334</v>
      </c>
      <c r="P564" s="79">
        <f t="shared" ca="1" si="335"/>
        <v>736447.33029608789</v>
      </c>
      <c r="R564">
        <f t="shared" ca="1" si="342"/>
        <v>681</v>
      </c>
      <c r="S564" s="78">
        <f t="shared" ca="1" si="351"/>
        <v>111.66666666666401</v>
      </c>
      <c r="T564" s="55">
        <f t="shared" ca="1" si="343"/>
        <v>0</v>
      </c>
      <c r="U564" s="78">
        <f t="shared" ca="1" si="344"/>
        <v>4.1504550867967176E-5</v>
      </c>
      <c r="V564" s="79">
        <f t="shared" ca="1" si="352"/>
        <v>0</v>
      </c>
      <c r="W564" s="79">
        <f t="shared" ca="1" si="336"/>
        <v>0</v>
      </c>
      <c r="X564" s="80">
        <f t="shared" ca="1" si="353"/>
        <v>0</v>
      </c>
      <c r="Y564" s="80">
        <f t="shared" ca="1" si="354"/>
        <v>0</v>
      </c>
      <c r="Z564" s="80">
        <f t="shared" ca="1" si="345"/>
        <v>0</v>
      </c>
      <c r="AA564" s="80">
        <f t="shared" ca="1" si="355"/>
        <v>0</v>
      </c>
      <c r="AB564" s="81">
        <f t="shared" ca="1" si="337"/>
        <v>0</v>
      </c>
      <c r="AC564" s="79">
        <f t="shared" ca="1" si="338"/>
        <v>0</v>
      </c>
      <c r="AE564" s="55">
        <f t="shared" ca="1" si="356"/>
        <v>0</v>
      </c>
      <c r="AF564" s="78">
        <f t="shared" ca="1" si="357"/>
        <v>4.1504550867967176E-5</v>
      </c>
      <c r="AR564" s="69">
        <f t="shared" si="346"/>
        <v>47</v>
      </c>
      <c r="AS564" s="70">
        <f t="shared" si="358"/>
        <v>561</v>
      </c>
      <c r="AT564" s="71">
        <f t="shared" ca="1" si="365"/>
        <v>7.3815573760934415E-3</v>
      </c>
      <c r="AU564" s="72">
        <f t="shared" ca="1" si="347"/>
        <v>9.0370179501075842E-3</v>
      </c>
      <c r="AV564" s="73">
        <f t="shared" ca="1" si="348"/>
        <v>1.0090370179501076</v>
      </c>
      <c r="AW564" s="74">
        <f ca="1">PRODUCT(AV$4:AV564)</f>
        <v>129.79508581085855</v>
      </c>
      <c r="BO564" s="70">
        <f t="shared" si="359"/>
        <v>561</v>
      </c>
      <c r="BP564" s="171">
        <f t="shared" ca="1" si="362"/>
        <v>0.114</v>
      </c>
      <c r="BQ564" s="172">
        <f t="shared" ca="1" si="349"/>
        <v>9.0370179501075842E-3</v>
      </c>
      <c r="BR564" s="172">
        <f t="shared" ca="1" si="361"/>
        <v>7.7044519347768759E-3</v>
      </c>
    </row>
    <row r="565" spans="5:70">
      <c r="E565">
        <f t="shared" si="363"/>
        <v>562</v>
      </c>
      <c r="F565" s="64">
        <f t="shared" si="350"/>
        <v>101.74999999999811</v>
      </c>
      <c r="G565" s="55">
        <f t="shared" si="331"/>
        <v>0</v>
      </c>
      <c r="H565" s="78">
        <f t="shared" si="360"/>
        <v>1</v>
      </c>
      <c r="I565" s="79">
        <f t="shared" ca="1" si="339"/>
        <v>736447.33029608789</v>
      </c>
      <c r="J565" s="79">
        <f t="shared" ca="1" si="332"/>
        <v>6655.2877431945553</v>
      </c>
      <c r="K565" s="80">
        <f t="shared" ca="1" si="333"/>
        <v>-20</v>
      </c>
      <c r="L565" s="80">
        <f t="shared" ca="1" si="340"/>
        <v>-613.70610858007331</v>
      </c>
      <c r="M565" s="80">
        <f t="shared" ca="1" si="364"/>
        <v>0</v>
      </c>
      <c r="N565" s="80">
        <f t="shared" ca="1" si="341"/>
        <v>0</v>
      </c>
      <c r="O565" s="81">
        <f t="shared" ca="1" si="334"/>
        <v>-2943.1740356977334</v>
      </c>
      <c r="P565" s="79">
        <f t="shared" ca="1" si="335"/>
        <v>739525.73789500468</v>
      </c>
      <c r="R565">
        <f t="shared" ca="1" si="342"/>
        <v>682</v>
      </c>
      <c r="S565" s="78">
        <f t="shared" ca="1" si="351"/>
        <v>111.74999999999734</v>
      </c>
      <c r="T565" s="55">
        <f t="shared" ca="1" si="343"/>
        <v>0</v>
      </c>
      <c r="U565" s="78">
        <f t="shared" ca="1" si="344"/>
        <v>4.1504550867967176E-5</v>
      </c>
      <c r="V565" s="79">
        <f t="shared" ca="1" si="352"/>
        <v>0</v>
      </c>
      <c r="W565" s="79">
        <f t="shared" ca="1" si="336"/>
        <v>0</v>
      </c>
      <c r="X565" s="80">
        <f t="shared" ca="1" si="353"/>
        <v>0</v>
      </c>
      <c r="Y565" s="80">
        <f t="shared" ca="1" si="354"/>
        <v>0</v>
      </c>
      <c r="Z565" s="80">
        <f t="shared" ca="1" si="345"/>
        <v>0</v>
      </c>
      <c r="AA565" s="80">
        <f t="shared" ca="1" si="355"/>
        <v>0</v>
      </c>
      <c r="AB565" s="81">
        <f t="shared" ca="1" si="337"/>
        <v>0</v>
      </c>
      <c r="AC565" s="79">
        <f t="shared" ca="1" si="338"/>
        <v>0</v>
      </c>
      <c r="AE565" s="55">
        <f t="shared" ca="1" si="356"/>
        <v>0</v>
      </c>
      <c r="AF565" s="78">
        <f t="shared" ca="1" si="357"/>
        <v>4.1504550867967176E-5</v>
      </c>
      <c r="AR565" s="69">
        <f t="shared" si="346"/>
        <v>47</v>
      </c>
      <c r="AS565" s="70">
        <f t="shared" si="358"/>
        <v>562</v>
      </c>
      <c r="AT565" s="71">
        <f t="shared" ca="1" si="365"/>
        <v>7.3148501095859362E-3</v>
      </c>
      <c r="AU565" s="72">
        <f t="shared" ca="1" si="347"/>
        <v>9.0370179501075842E-3</v>
      </c>
      <c r="AV565" s="73">
        <f t="shared" ca="1" si="348"/>
        <v>1.0090370179501076</v>
      </c>
      <c r="AW565" s="74">
        <f ca="1">PRODUCT(AV$4:AV565)</f>
        <v>130.96804633116705</v>
      </c>
      <c r="BO565" s="70">
        <f t="shared" si="359"/>
        <v>562</v>
      </c>
      <c r="BP565" s="171">
        <f t="shared" ca="1" si="362"/>
        <v>0.114</v>
      </c>
      <c r="BQ565" s="172">
        <f t="shared" ca="1" si="349"/>
        <v>9.0370179501075842E-3</v>
      </c>
      <c r="BR565" s="172">
        <f t="shared" ca="1" si="361"/>
        <v>7.6354502339554672E-3</v>
      </c>
    </row>
    <row r="566" spans="5:70">
      <c r="E566">
        <f t="shared" si="363"/>
        <v>563</v>
      </c>
      <c r="F566" s="64">
        <f t="shared" si="350"/>
        <v>101.83333333333144</v>
      </c>
      <c r="G566" s="55">
        <f t="shared" si="331"/>
        <v>0</v>
      </c>
      <c r="H566" s="78">
        <f t="shared" si="360"/>
        <v>1</v>
      </c>
      <c r="I566" s="79">
        <f t="shared" ca="1" si="339"/>
        <v>739525.73789500468</v>
      </c>
      <c r="J566" s="79">
        <f t="shared" ca="1" si="332"/>
        <v>6683.1073679237143</v>
      </c>
      <c r="K566" s="80">
        <f t="shared" ca="1" si="333"/>
        <v>-20</v>
      </c>
      <c r="L566" s="80">
        <f t="shared" ca="1" si="340"/>
        <v>-616.27144824583729</v>
      </c>
      <c r="M566" s="80">
        <f t="shared" ca="1" si="364"/>
        <v>0</v>
      </c>
      <c r="N566" s="80">
        <f t="shared" ca="1" si="341"/>
        <v>0</v>
      </c>
      <c r="O566" s="81">
        <f t="shared" ca="1" si="334"/>
        <v>-2943.1740356977334</v>
      </c>
      <c r="P566" s="79">
        <f t="shared" ca="1" si="335"/>
        <v>742629.39977898484</v>
      </c>
      <c r="R566">
        <f t="shared" ca="1" si="342"/>
        <v>683</v>
      </c>
      <c r="S566" s="78">
        <f t="shared" ca="1" si="351"/>
        <v>111.83333333333067</v>
      </c>
      <c r="T566" s="55">
        <f t="shared" ca="1" si="343"/>
        <v>0</v>
      </c>
      <c r="U566" s="78">
        <f t="shared" ca="1" si="344"/>
        <v>4.1504550867967176E-5</v>
      </c>
      <c r="V566" s="79">
        <f t="shared" ca="1" si="352"/>
        <v>0</v>
      </c>
      <c r="W566" s="79">
        <f t="shared" ca="1" si="336"/>
        <v>0</v>
      </c>
      <c r="X566" s="80">
        <f t="shared" ca="1" si="353"/>
        <v>0</v>
      </c>
      <c r="Y566" s="80">
        <f t="shared" ca="1" si="354"/>
        <v>0</v>
      </c>
      <c r="Z566" s="80">
        <f t="shared" ca="1" si="345"/>
        <v>0</v>
      </c>
      <c r="AA566" s="80">
        <f t="shared" ca="1" si="355"/>
        <v>0</v>
      </c>
      <c r="AB566" s="81">
        <f t="shared" ca="1" si="337"/>
        <v>0</v>
      </c>
      <c r="AC566" s="79">
        <f t="shared" ca="1" si="338"/>
        <v>0</v>
      </c>
      <c r="AE566" s="55">
        <f t="shared" ca="1" si="356"/>
        <v>0</v>
      </c>
      <c r="AF566" s="78">
        <f t="shared" ca="1" si="357"/>
        <v>4.1504550867967176E-5</v>
      </c>
      <c r="AR566" s="69">
        <f t="shared" si="346"/>
        <v>47</v>
      </c>
      <c r="AS566" s="70">
        <f t="shared" si="358"/>
        <v>563</v>
      </c>
      <c r="AT566" s="71">
        <f t="shared" ca="1" si="365"/>
        <v>7.2487456778432616E-3</v>
      </c>
      <c r="AU566" s="72">
        <f t="shared" ca="1" si="347"/>
        <v>9.0370179501075842E-3</v>
      </c>
      <c r="AV566" s="73">
        <f t="shared" ca="1" si="348"/>
        <v>1.0090370179501076</v>
      </c>
      <c r="AW566" s="74">
        <f ca="1">PRODUCT(AV$4:AV566)</f>
        <v>132.15160691675231</v>
      </c>
      <c r="BO566" s="70">
        <f t="shared" si="359"/>
        <v>563</v>
      </c>
      <c r="BP566" s="171">
        <f t="shared" ca="1" si="362"/>
        <v>0.114</v>
      </c>
      <c r="BQ566" s="172">
        <f t="shared" ca="1" si="349"/>
        <v>9.0370179501075842E-3</v>
      </c>
      <c r="BR566" s="172">
        <f t="shared" ca="1" si="361"/>
        <v>7.5670665180026199E-3</v>
      </c>
    </row>
    <row r="567" spans="5:70">
      <c r="E567">
        <f t="shared" si="363"/>
        <v>564</v>
      </c>
      <c r="F567" s="64">
        <f t="shared" si="350"/>
        <v>101.91666666666477</v>
      </c>
      <c r="G567" s="55">
        <f t="shared" si="331"/>
        <v>0</v>
      </c>
      <c r="H567" s="78">
        <f t="shared" si="360"/>
        <v>1</v>
      </c>
      <c r="I567" s="79">
        <f t="shared" ca="1" si="339"/>
        <v>742629.39977898484</v>
      </c>
      <c r="J567" s="79">
        <f t="shared" ca="1" si="332"/>
        <v>6711.1552160803076</v>
      </c>
      <c r="K567" s="80">
        <f t="shared" ca="1" si="333"/>
        <v>-20</v>
      </c>
      <c r="L567" s="80">
        <f t="shared" ca="1" si="340"/>
        <v>-618.85783314915409</v>
      </c>
      <c r="M567" s="80">
        <f t="shared" ca="1" si="364"/>
        <v>0</v>
      </c>
      <c r="N567" s="80">
        <f t="shared" ca="1" si="341"/>
        <v>0</v>
      </c>
      <c r="O567" s="81">
        <f t="shared" ca="1" si="334"/>
        <v>-2943.1740356977334</v>
      </c>
      <c r="P567" s="79">
        <f t="shared" ca="1" si="335"/>
        <v>745758.52312621824</v>
      </c>
      <c r="R567">
        <f t="shared" ca="1" si="342"/>
        <v>684</v>
      </c>
      <c r="S567" s="78">
        <f t="shared" ca="1" si="351"/>
        <v>111.916666666664</v>
      </c>
      <c r="T567" s="55">
        <f t="shared" ca="1" si="343"/>
        <v>0</v>
      </c>
      <c r="U567" s="78">
        <f t="shared" ca="1" si="344"/>
        <v>4.1504550867967176E-5</v>
      </c>
      <c r="V567" s="79">
        <f t="shared" ca="1" si="352"/>
        <v>0</v>
      </c>
      <c r="W567" s="79">
        <f t="shared" ca="1" si="336"/>
        <v>0</v>
      </c>
      <c r="X567" s="80">
        <f t="shared" ca="1" si="353"/>
        <v>0</v>
      </c>
      <c r="Y567" s="80">
        <f t="shared" ca="1" si="354"/>
        <v>0</v>
      </c>
      <c r="Z567" s="80">
        <f t="shared" ca="1" si="345"/>
        <v>0</v>
      </c>
      <c r="AA567" s="80">
        <f t="shared" ca="1" si="355"/>
        <v>0</v>
      </c>
      <c r="AB567" s="81">
        <f t="shared" ca="1" si="337"/>
        <v>0</v>
      </c>
      <c r="AC567" s="79">
        <f t="shared" ca="1" si="338"/>
        <v>0</v>
      </c>
      <c r="AE567" s="55">
        <f t="shared" ca="1" si="356"/>
        <v>0</v>
      </c>
      <c r="AF567" s="78">
        <f t="shared" ca="1" si="357"/>
        <v>4.1504550867967176E-5</v>
      </c>
      <c r="AR567" s="69">
        <f t="shared" si="346"/>
        <v>47</v>
      </c>
      <c r="AS567" s="70">
        <f t="shared" si="358"/>
        <v>564</v>
      </c>
      <c r="AT567" s="71">
        <f t="shared" ca="1" si="365"/>
        <v>7.1832386330368276E-3</v>
      </c>
      <c r="AU567" s="72">
        <f t="shared" ca="1" si="347"/>
        <v>9.0370179501075842E-3</v>
      </c>
      <c r="AV567" s="73">
        <f t="shared" ca="1" si="348"/>
        <v>1.0090370179501076</v>
      </c>
      <c r="AW567" s="74">
        <f ca="1">PRODUCT(AV$4:AV567)</f>
        <v>133.34586336059456</v>
      </c>
      <c r="BO567" s="70">
        <f t="shared" si="359"/>
        <v>564</v>
      </c>
      <c r="BP567" s="171">
        <f t="shared" ca="1" si="362"/>
        <v>0.114</v>
      </c>
      <c r="BQ567" s="172">
        <f t="shared" ca="1" si="349"/>
        <v>9.0370179501075842E-3</v>
      </c>
      <c r="BR567" s="172">
        <f t="shared" ca="1" si="361"/>
        <v>7.4992952521953735E-3</v>
      </c>
    </row>
    <row r="568" spans="5:70">
      <c r="E568">
        <f t="shared" si="363"/>
        <v>565</v>
      </c>
      <c r="F568" s="64">
        <f t="shared" si="350"/>
        <v>101.9999999999981</v>
      </c>
      <c r="G568" s="55">
        <f t="shared" si="331"/>
        <v>0</v>
      </c>
      <c r="H568" s="78">
        <f t="shared" si="360"/>
        <v>1</v>
      </c>
      <c r="I568" s="79">
        <f t="shared" ca="1" si="339"/>
        <v>745758.52312621824</v>
      </c>
      <c r="J568" s="79">
        <f t="shared" ca="1" si="332"/>
        <v>6739.4331599373563</v>
      </c>
      <c r="K568" s="80">
        <f t="shared" ca="1" si="333"/>
        <v>-20</v>
      </c>
      <c r="L568" s="80">
        <f t="shared" ca="1" si="340"/>
        <v>-621.46543593851527</v>
      </c>
      <c r="M568" s="80">
        <f t="shared" ca="1" si="364"/>
        <v>-5593.1889234466362</v>
      </c>
      <c r="N568" s="80">
        <f t="shared" ca="1" si="341"/>
        <v>0</v>
      </c>
      <c r="O568" s="81">
        <f t="shared" ca="1" si="334"/>
        <v>-2943.1740356977334</v>
      </c>
      <c r="P568" s="79">
        <f t="shared" ca="1" si="335"/>
        <v>743320.12789107277</v>
      </c>
      <c r="R568">
        <f t="shared" ca="1" si="342"/>
        <v>685</v>
      </c>
      <c r="S568" s="78">
        <f t="shared" ca="1" si="351"/>
        <v>111.99999999999733</v>
      </c>
      <c r="T568" s="55">
        <f t="shared" ca="1" si="343"/>
        <v>0</v>
      </c>
      <c r="U568" s="78">
        <f t="shared" ca="1" si="344"/>
        <v>4.1504550867967176E-5</v>
      </c>
      <c r="V568" s="79">
        <f t="shared" ca="1" si="352"/>
        <v>0</v>
      </c>
      <c r="W568" s="79">
        <f t="shared" ca="1" si="336"/>
        <v>0</v>
      </c>
      <c r="X568" s="80">
        <f t="shared" ca="1" si="353"/>
        <v>0</v>
      </c>
      <c r="Y568" s="80">
        <f t="shared" ca="1" si="354"/>
        <v>0</v>
      </c>
      <c r="Z568" s="80">
        <f t="shared" ca="1" si="345"/>
        <v>0</v>
      </c>
      <c r="AA568" s="80">
        <f t="shared" ca="1" si="355"/>
        <v>0</v>
      </c>
      <c r="AB568" s="81">
        <f t="shared" ca="1" si="337"/>
        <v>0</v>
      </c>
      <c r="AC568" s="79">
        <f t="shared" ca="1" si="338"/>
        <v>0</v>
      </c>
      <c r="AE568" s="55">
        <f t="shared" ca="1" si="356"/>
        <v>0</v>
      </c>
      <c r="AF568" s="78">
        <f t="shared" ca="1" si="357"/>
        <v>4.1504550867967176E-5</v>
      </c>
      <c r="AR568" s="69">
        <f t="shared" si="346"/>
        <v>48</v>
      </c>
      <c r="AS568" s="70">
        <f t="shared" si="358"/>
        <v>565</v>
      </c>
      <c r="AT568" s="71">
        <f t="shared" ca="1" si="365"/>
        <v>7.1183235765701677E-3</v>
      </c>
      <c r="AU568" s="72">
        <f t="shared" ca="1" si="347"/>
        <v>9.0370179501075842E-3</v>
      </c>
      <c r="AV568" s="73">
        <f t="shared" ca="1" si="348"/>
        <v>1.0090370179501076</v>
      </c>
      <c r="AW568" s="74">
        <f ca="1">PRODUCT(AV$4:AV568)</f>
        <v>134.55091232135686</v>
      </c>
      <c r="BO568" s="70">
        <f t="shared" si="359"/>
        <v>565</v>
      </c>
      <c r="BP568" s="171">
        <f t="shared" ca="1" si="362"/>
        <v>0.114</v>
      </c>
      <c r="BQ568" s="172">
        <f t="shared" ca="1" si="349"/>
        <v>9.0370179501075842E-3</v>
      </c>
      <c r="BR568" s="172">
        <f t="shared" ca="1" si="361"/>
        <v>7.4321309513802006E-3</v>
      </c>
    </row>
    <row r="569" spans="5:70">
      <c r="E569">
        <f t="shared" si="363"/>
        <v>566</v>
      </c>
      <c r="F569" s="64">
        <f t="shared" si="350"/>
        <v>102.08333333333142</v>
      </c>
      <c r="G569" s="55">
        <f t="shared" si="331"/>
        <v>0</v>
      </c>
      <c r="H569" s="78">
        <f t="shared" si="360"/>
        <v>1</v>
      </c>
      <c r="I569" s="79">
        <f t="shared" ca="1" si="339"/>
        <v>743320.12789107277</v>
      </c>
      <c r="J569" s="79">
        <f t="shared" ca="1" si="332"/>
        <v>6717.3973384278897</v>
      </c>
      <c r="K569" s="80">
        <f t="shared" ca="1" si="333"/>
        <v>-20</v>
      </c>
      <c r="L569" s="80">
        <f t="shared" ca="1" si="340"/>
        <v>-619.43343990922733</v>
      </c>
      <c r="M569" s="80">
        <f t="shared" ca="1" si="364"/>
        <v>0</v>
      </c>
      <c r="N569" s="80">
        <f t="shared" ca="1" si="341"/>
        <v>0</v>
      </c>
      <c r="O569" s="81">
        <f t="shared" ca="1" si="334"/>
        <v>-2943.1740356977334</v>
      </c>
      <c r="P569" s="79">
        <f t="shared" ca="1" si="335"/>
        <v>746454.91775389365</v>
      </c>
      <c r="R569">
        <f t="shared" ca="1" si="342"/>
        <v>686</v>
      </c>
      <c r="S569" s="78">
        <f t="shared" ca="1" si="351"/>
        <v>112.08333333333066</v>
      </c>
      <c r="T569" s="55">
        <f t="shared" ca="1" si="343"/>
        <v>0</v>
      </c>
      <c r="U569" s="78">
        <f t="shared" ca="1" si="344"/>
        <v>4.1504550867967176E-5</v>
      </c>
      <c r="V569" s="79">
        <f t="shared" ca="1" si="352"/>
        <v>0</v>
      </c>
      <c r="W569" s="79">
        <f t="shared" ca="1" si="336"/>
        <v>0</v>
      </c>
      <c r="X569" s="80">
        <f t="shared" ca="1" si="353"/>
        <v>0</v>
      </c>
      <c r="Y569" s="80">
        <f t="shared" ca="1" si="354"/>
        <v>0</v>
      </c>
      <c r="Z569" s="80">
        <f t="shared" ca="1" si="345"/>
        <v>0</v>
      </c>
      <c r="AA569" s="80">
        <f t="shared" ca="1" si="355"/>
        <v>0</v>
      </c>
      <c r="AB569" s="81">
        <f t="shared" ca="1" si="337"/>
        <v>0</v>
      </c>
      <c r="AC569" s="79">
        <f t="shared" ca="1" si="338"/>
        <v>0</v>
      </c>
      <c r="AE569" s="55">
        <f t="shared" ca="1" si="356"/>
        <v>0</v>
      </c>
      <c r="AF569" s="78">
        <f t="shared" ca="1" si="357"/>
        <v>4.1504550867967176E-5</v>
      </c>
      <c r="AR569" s="69">
        <f t="shared" si="346"/>
        <v>48</v>
      </c>
      <c r="AS569" s="70">
        <f t="shared" si="358"/>
        <v>566</v>
      </c>
      <c r="AT569" s="71">
        <f t="shared" ca="1" si="365"/>
        <v>7.0539951586340291E-3</v>
      </c>
      <c r="AU569" s="72">
        <f t="shared" ca="1" si="347"/>
        <v>9.0370179501075842E-3</v>
      </c>
      <c r="AV569" s="73">
        <f t="shared" ca="1" si="348"/>
        <v>1.0090370179501076</v>
      </c>
      <c r="AW569" s="74">
        <f ca="1">PRODUCT(AV$4:AV569)</f>
        <v>135.76685133120833</v>
      </c>
      <c r="BO569" s="70">
        <f t="shared" si="359"/>
        <v>566</v>
      </c>
      <c r="BP569" s="171">
        <f t="shared" ca="1" si="362"/>
        <v>0.114</v>
      </c>
      <c r="BQ569" s="172">
        <f t="shared" ca="1" si="349"/>
        <v>9.0370179501075842E-3</v>
      </c>
      <c r="BR569" s="172">
        <f t="shared" ca="1" si="361"/>
        <v>7.3655681795290551E-3</v>
      </c>
    </row>
    <row r="570" spans="5:70">
      <c r="E570">
        <f t="shared" si="363"/>
        <v>567</v>
      </c>
      <c r="F570" s="64">
        <f t="shared" si="350"/>
        <v>102.16666666666475</v>
      </c>
      <c r="G570" s="55">
        <f t="shared" si="331"/>
        <v>0</v>
      </c>
      <c r="H570" s="78">
        <f t="shared" si="360"/>
        <v>1</v>
      </c>
      <c r="I570" s="79">
        <f t="shared" ca="1" si="339"/>
        <v>746454.91775389365</v>
      </c>
      <c r="J570" s="79">
        <f t="shared" ca="1" si="332"/>
        <v>6745.7264906880173</v>
      </c>
      <c r="K570" s="80">
        <f t="shared" ca="1" si="333"/>
        <v>-20</v>
      </c>
      <c r="L570" s="80">
        <f t="shared" ca="1" si="340"/>
        <v>-622.04576479491141</v>
      </c>
      <c r="M570" s="80">
        <f t="shared" ca="1" si="364"/>
        <v>0</v>
      </c>
      <c r="N570" s="80">
        <f t="shared" ca="1" si="341"/>
        <v>0</v>
      </c>
      <c r="O570" s="81">
        <f t="shared" ca="1" si="334"/>
        <v>-2943.1740356977334</v>
      </c>
      <c r="P570" s="79">
        <f t="shared" ca="1" si="335"/>
        <v>749615.42444408906</v>
      </c>
      <c r="R570">
        <f t="shared" ca="1" si="342"/>
        <v>687</v>
      </c>
      <c r="S570" s="78">
        <f t="shared" ca="1" si="351"/>
        <v>112.16666666666399</v>
      </c>
      <c r="T570" s="55">
        <f t="shared" ca="1" si="343"/>
        <v>0</v>
      </c>
      <c r="U570" s="78">
        <f t="shared" ca="1" si="344"/>
        <v>4.1504550867967176E-5</v>
      </c>
      <c r="V570" s="79">
        <f t="shared" ca="1" si="352"/>
        <v>0</v>
      </c>
      <c r="W570" s="79">
        <f t="shared" ca="1" si="336"/>
        <v>0</v>
      </c>
      <c r="X570" s="80">
        <f t="shared" ca="1" si="353"/>
        <v>0</v>
      </c>
      <c r="Y570" s="80">
        <f t="shared" ca="1" si="354"/>
        <v>0</v>
      </c>
      <c r="Z570" s="80">
        <f t="shared" ca="1" si="345"/>
        <v>0</v>
      </c>
      <c r="AA570" s="80">
        <f t="shared" ca="1" si="355"/>
        <v>0</v>
      </c>
      <c r="AB570" s="81">
        <f t="shared" ca="1" si="337"/>
        <v>0</v>
      </c>
      <c r="AC570" s="79">
        <f t="shared" ca="1" si="338"/>
        <v>0</v>
      </c>
      <c r="AE570" s="55">
        <f t="shared" ca="1" si="356"/>
        <v>0</v>
      </c>
      <c r="AF570" s="78">
        <f t="shared" ca="1" si="357"/>
        <v>4.1504550867967176E-5</v>
      </c>
      <c r="AR570" s="69">
        <f t="shared" si="346"/>
        <v>48</v>
      </c>
      <c r="AS570" s="70">
        <f t="shared" si="358"/>
        <v>567</v>
      </c>
      <c r="AT570" s="71">
        <f t="shared" ca="1" si="365"/>
        <v>6.9902480777654817E-3</v>
      </c>
      <c r="AU570" s="72">
        <f t="shared" ca="1" si="347"/>
        <v>9.0370179501075842E-3</v>
      </c>
      <c r="AV570" s="73">
        <f t="shared" ca="1" si="348"/>
        <v>1.0090370179501076</v>
      </c>
      <c r="AW570" s="74">
        <f ca="1">PRODUCT(AV$4:AV570)</f>
        <v>136.99377880371804</v>
      </c>
      <c r="BO570" s="70">
        <f t="shared" si="359"/>
        <v>567</v>
      </c>
      <c r="BP570" s="171">
        <f t="shared" ca="1" si="362"/>
        <v>0.114</v>
      </c>
      <c r="BQ570" s="172">
        <f t="shared" ca="1" si="349"/>
        <v>9.0370179501075842E-3</v>
      </c>
      <c r="BR570" s="172">
        <f t="shared" ca="1" si="361"/>
        <v>7.299601549299403E-3</v>
      </c>
    </row>
    <row r="571" spans="5:70">
      <c r="E571">
        <f t="shared" si="363"/>
        <v>568</v>
      </c>
      <c r="F571" s="64">
        <f t="shared" si="350"/>
        <v>102.24999999999808</v>
      </c>
      <c r="G571" s="55">
        <f t="shared" si="331"/>
        <v>0</v>
      </c>
      <c r="H571" s="78">
        <f t="shared" si="360"/>
        <v>1</v>
      </c>
      <c r="I571" s="79">
        <f t="shared" ca="1" si="339"/>
        <v>749615.42444408906</v>
      </c>
      <c r="J571" s="79">
        <f t="shared" ca="1" si="332"/>
        <v>6774.2880463787487</v>
      </c>
      <c r="K571" s="80">
        <f t="shared" ca="1" si="333"/>
        <v>-20</v>
      </c>
      <c r="L571" s="80">
        <f t="shared" ca="1" si="340"/>
        <v>-624.67952037007421</v>
      </c>
      <c r="M571" s="80">
        <f t="shared" ca="1" si="364"/>
        <v>0</v>
      </c>
      <c r="N571" s="80">
        <f t="shared" ca="1" si="341"/>
        <v>0</v>
      </c>
      <c r="O571" s="81">
        <f t="shared" ca="1" si="334"/>
        <v>-2943.1740356977334</v>
      </c>
      <c r="P571" s="79">
        <f t="shared" ca="1" si="335"/>
        <v>752801.85893440002</v>
      </c>
      <c r="R571">
        <f t="shared" ca="1" si="342"/>
        <v>688</v>
      </c>
      <c r="S571" s="78">
        <f t="shared" ca="1" si="351"/>
        <v>112.24999999999731</v>
      </c>
      <c r="T571" s="55">
        <f t="shared" ca="1" si="343"/>
        <v>0</v>
      </c>
      <c r="U571" s="78">
        <f t="shared" ca="1" si="344"/>
        <v>4.1504550867967176E-5</v>
      </c>
      <c r="V571" s="79">
        <f t="shared" ca="1" si="352"/>
        <v>0</v>
      </c>
      <c r="W571" s="79">
        <f t="shared" ca="1" si="336"/>
        <v>0</v>
      </c>
      <c r="X571" s="80">
        <f t="shared" ca="1" si="353"/>
        <v>0</v>
      </c>
      <c r="Y571" s="80">
        <f t="shared" ca="1" si="354"/>
        <v>0</v>
      </c>
      <c r="Z571" s="80">
        <f t="shared" ca="1" si="345"/>
        <v>0</v>
      </c>
      <c r="AA571" s="80">
        <f t="shared" ca="1" si="355"/>
        <v>0</v>
      </c>
      <c r="AB571" s="81">
        <f t="shared" ca="1" si="337"/>
        <v>0</v>
      </c>
      <c r="AC571" s="79">
        <f t="shared" ca="1" si="338"/>
        <v>0</v>
      </c>
      <c r="AE571" s="55">
        <f t="shared" ca="1" si="356"/>
        <v>0</v>
      </c>
      <c r="AF571" s="78">
        <f t="shared" ca="1" si="357"/>
        <v>4.1504550867967176E-5</v>
      </c>
      <c r="AR571" s="69">
        <f t="shared" si="346"/>
        <v>48</v>
      </c>
      <c r="AS571" s="70">
        <f t="shared" si="358"/>
        <v>568</v>
      </c>
      <c r="AT571" s="71">
        <f t="shared" ca="1" si="365"/>
        <v>6.9270770804110097E-3</v>
      </c>
      <c r="AU571" s="72">
        <f t="shared" ca="1" si="347"/>
        <v>9.0370179501075842E-3</v>
      </c>
      <c r="AV571" s="73">
        <f t="shared" ca="1" si="348"/>
        <v>1.0090370179501076</v>
      </c>
      <c r="AW571" s="74">
        <f ca="1">PRODUCT(AV$4:AV571)</f>
        <v>138.23179404182031</v>
      </c>
      <c r="BO571" s="70">
        <f t="shared" si="359"/>
        <v>568</v>
      </c>
      <c r="BP571" s="171">
        <f t="shared" ca="1" si="362"/>
        <v>0.114</v>
      </c>
      <c r="BQ571" s="172">
        <f t="shared" ca="1" si="349"/>
        <v>9.0370179501075842E-3</v>
      </c>
      <c r="BR571" s="172">
        <f t="shared" ca="1" si="361"/>
        <v>7.2342257215981904E-3</v>
      </c>
    </row>
    <row r="572" spans="5:70">
      <c r="E572">
        <f t="shared" si="363"/>
        <v>569</v>
      </c>
      <c r="F572" s="64">
        <f t="shared" si="350"/>
        <v>102.33333333333141</v>
      </c>
      <c r="G572" s="55">
        <f t="shared" si="331"/>
        <v>0</v>
      </c>
      <c r="H572" s="78">
        <f t="shared" si="360"/>
        <v>1</v>
      </c>
      <c r="I572" s="79">
        <f t="shared" ca="1" si="339"/>
        <v>752801.85893440002</v>
      </c>
      <c r="J572" s="79">
        <f t="shared" ca="1" si="332"/>
        <v>6803.0839120645305</v>
      </c>
      <c r="K572" s="80">
        <f t="shared" ca="1" si="333"/>
        <v>-20</v>
      </c>
      <c r="L572" s="80">
        <f t="shared" ca="1" si="340"/>
        <v>-627.33488244533339</v>
      </c>
      <c r="M572" s="80">
        <f t="shared" ca="1" si="364"/>
        <v>0</v>
      </c>
      <c r="N572" s="80">
        <f t="shared" ca="1" si="341"/>
        <v>0</v>
      </c>
      <c r="O572" s="81">
        <f t="shared" ca="1" si="334"/>
        <v>-2943.1740356977334</v>
      </c>
      <c r="P572" s="79">
        <f t="shared" ca="1" si="335"/>
        <v>756014.43392832158</v>
      </c>
      <c r="R572">
        <f t="shared" ca="1" si="342"/>
        <v>689</v>
      </c>
      <c r="S572" s="78">
        <f t="shared" ca="1" si="351"/>
        <v>112.33333333333064</v>
      </c>
      <c r="T572" s="55">
        <f t="shared" ca="1" si="343"/>
        <v>0</v>
      </c>
      <c r="U572" s="78">
        <f t="shared" ca="1" si="344"/>
        <v>4.1504550867967176E-5</v>
      </c>
      <c r="V572" s="79">
        <f t="shared" ca="1" si="352"/>
        <v>0</v>
      </c>
      <c r="W572" s="79">
        <f t="shared" ca="1" si="336"/>
        <v>0</v>
      </c>
      <c r="X572" s="80">
        <f t="shared" ca="1" si="353"/>
        <v>0</v>
      </c>
      <c r="Y572" s="80">
        <f t="shared" ca="1" si="354"/>
        <v>0</v>
      </c>
      <c r="Z572" s="80">
        <f t="shared" ca="1" si="345"/>
        <v>0</v>
      </c>
      <c r="AA572" s="80">
        <f t="shared" ca="1" si="355"/>
        <v>0</v>
      </c>
      <c r="AB572" s="81">
        <f t="shared" ca="1" si="337"/>
        <v>0</v>
      </c>
      <c r="AC572" s="79">
        <f t="shared" ca="1" si="338"/>
        <v>0</v>
      </c>
      <c r="AE572" s="55">
        <f t="shared" ca="1" si="356"/>
        <v>0</v>
      </c>
      <c r="AF572" s="78">
        <f t="shared" ca="1" si="357"/>
        <v>4.1504550867967176E-5</v>
      </c>
      <c r="AR572" s="69">
        <f t="shared" si="346"/>
        <v>48</v>
      </c>
      <c r="AS572" s="70">
        <f t="shared" si="358"/>
        <v>569</v>
      </c>
      <c r="AT572" s="71">
        <f t="shared" ca="1" si="365"/>
        <v>6.8644769604935566E-3</v>
      </c>
      <c r="AU572" s="72">
        <f t="shared" ca="1" si="347"/>
        <v>9.0370179501075842E-3</v>
      </c>
      <c r="AV572" s="73">
        <f t="shared" ca="1" si="348"/>
        <v>1.0090370179501076</v>
      </c>
      <c r="AW572" s="74">
        <f ca="1">PRODUCT(AV$4:AV572)</f>
        <v>139.48099724585182</v>
      </c>
      <c r="BO572" s="70">
        <f t="shared" si="359"/>
        <v>569</v>
      </c>
      <c r="BP572" s="171">
        <f t="shared" ca="1" si="362"/>
        <v>0.114</v>
      </c>
      <c r="BQ572" s="172">
        <f t="shared" ca="1" si="349"/>
        <v>9.0370179501075842E-3</v>
      </c>
      <c r="BR572" s="172">
        <f t="shared" ca="1" si="361"/>
        <v>7.1694354051497159E-3</v>
      </c>
    </row>
    <row r="573" spans="5:70">
      <c r="E573">
        <f t="shared" si="363"/>
        <v>570</v>
      </c>
      <c r="F573" s="64">
        <f t="shared" si="350"/>
        <v>102.41666666666474</v>
      </c>
      <c r="G573" s="55">
        <f t="shared" si="331"/>
        <v>0</v>
      </c>
      <c r="H573" s="78">
        <f t="shared" si="360"/>
        <v>1</v>
      </c>
      <c r="I573" s="79">
        <f t="shared" ca="1" si="339"/>
        <v>756014.43392832158</v>
      </c>
      <c r="J573" s="79">
        <f t="shared" ca="1" si="332"/>
        <v>6832.116009950666</v>
      </c>
      <c r="K573" s="80">
        <f t="shared" ca="1" si="333"/>
        <v>-20</v>
      </c>
      <c r="L573" s="80">
        <f t="shared" ca="1" si="340"/>
        <v>-630.01202827360135</v>
      </c>
      <c r="M573" s="80">
        <f t="shared" ca="1" si="364"/>
        <v>0</v>
      </c>
      <c r="N573" s="80">
        <f t="shared" ca="1" si="341"/>
        <v>0</v>
      </c>
      <c r="O573" s="81">
        <f t="shared" ca="1" si="334"/>
        <v>-2943.1740356977334</v>
      </c>
      <c r="P573" s="79">
        <f t="shared" ca="1" si="335"/>
        <v>759253.36387430097</v>
      </c>
      <c r="R573">
        <f t="shared" ca="1" si="342"/>
        <v>690</v>
      </c>
      <c r="S573" s="78">
        <f t="shared" ca="1" si="351"/>
        <v>112.41666666666397</v>
      </c>
      <c r="T573" s="55">
        <f t="shared" ca="1" si="343"/>
        <v>0</v>
      </c>
      <c r="U573" s="78">
        <f t="shared" ca="1" si="344"/>
        <v>4.1504550867967176E-5</v>
      </c>
      <c r="V573" s="79">
        <f t="shared" ca="1" si="352"/>
        <v>0</v>
      </c>
      <c r="W573" s="79">
        <f t="shared" ca="1" si="336"/>
        <v>0</v>
      </c>
      <c r="X573" s="80">
        <f t="shared" ca="1" si="353"/>
        <v>0</v>
      </c>
      <c r="Y573" s="80">
        <f t="shared" ca="1" si="354"/>
        <v>0</v>
      </c>
      <c r="Z573" s="80">
        <f t="shared" ca="1" si="345"/>
        <v>0</v>
      </c>
      <c r="AA573" s="80">
        <f t="shared" ca="1" si="355"/>
        <v>0</v>
      </c>
      <c r="AB573" s="81">
        <f t="shared" ca="1" si="337"/>
        <v>0</v>
      </c>
      <c r="AC573" s="79">
        <f t="shared" ca="1" si="338"/>
        <v>0</v>
      </c>
      <c r="AE573" s="55">
        <f t="shared" ca="1" si="356"/>
        <v>0</v>
      </c>
      <c r="AF573" s="78">
        <f t="shared" ca="1" si="357"/>
        <v>4.1504550867967176E-5</v>
      </c>
      <c r="AR573" s="69">
        <f t="shared" si="346"/>
        <v>48</v>
      </c>
      <c r="AS573" s="70">
        <f t="shared" si="358"/>
        <v>570</v>
      </c>
      <c r="AT573" s="71">
        <f t="shared" ca="1" si="365"/>
        <v>6.8024425589834764E-3</v>
      </c>
      <c r="AU573" s="72">
        <f t="shared" ca="1" si="347"/>
        <v>9.0370179501075842E-3</v>
      </c>
      <c r="AV573" s="73">
        <f t="shared" ca="1" si="348"/>
        <v>1.0090370179501076</v>
      </c>
      <c r="AW573" s="74">
        <f ca="1">PRODUCT(AV$4:AV573)</f>
        <v>140.74148952166149</v>
      </c>
      <c r="BO573" s="70">
        <f t="shared" si="359"/>
        <v>570</v>
      </c>
      <c r="BP573" s="171">
        <f t="shared" ca="1" si="362"/>
        <v>0.114</v>
      </c>
      <c r="BQ573" s="172">
        <f t="shared" ca="1" si="349"/>
        <v>9.0370179501075842E-3</v>
      </c>
      <c r="BR573" s="172">
        <f t="shared" ca="1" si="361"/>
        <v>7.1052253560673758E-3</v>
      </c>
    </row>
    <row r="574" spans="5:70">
      <c r="E574">
        <f t="shared" si="363"/>
        <v>571</v>
      </c>
      <c r="F574" s="64">
        <f t="shared" si="350"/>
        <v>102.49999999999807</v>
      </c>
      <c r="G574" s="55">
        <f t="shared" si="331"/>
        <v>0</v>
      </c>
      <c r="H574" s="78">
        <f t="shared" si="360"/>
        <v>1</v>
      </c>
      <c r="I574" s="79">
        <f t="shared" ca="1" si="339"/>
        <v>759253.36387430097</v>
      </c>
      <c r="J574" s="79">
        <f t="shared" ca="1" si="332"/>
        <v>6861.3862780116233</v>
      </c>
      <c r="K574" s="80">
        <f t="shared" ca="1" si="333"/>
        <v>-20</v>
      </c>
      <c r="L574" s="80">
        <f t="shared" ca="1" si="340"/>
        <v>-632.71113656191756</v>
      </c>
      <c r="M574" s="80">
        <f t="shared" ca="1" si="364"/>
        <v>0</v>
      </c>
      <c r="N574" s="80">
        <f t="shared" ca="1" si="341"/>
        <v>0</v>
      </c>
      <c r="O574" s="81">
        <f t="shared" ca="1" si="334"/>
        <v>-2943.1740356977334</v>
      </c>
      <c r="P574" s="79">
        <f t="shared" ca="1" si="335"/>
        <v>762518.86498005292</v>
      </c>
      <c r="R574">
        <f t="shared" ca="1" si="342"/>
        <v>691</v>
      </c>
      <c r="S574" s="78">
        <f t="shared" ca="1" si="351"/>
        <v>112.4999999999973</v>
      </c>
      <c r="T574" s="55">
        <f t="shared" ca="1" si="343"/>
        <v>0</v>
      </c>
      <c r="U574" s="78">
        <f t="shared" ca="1" si="344"/>
        <v>4.1504550867967176E-5</v>
      </c>
      <c r="V574" s="79">
        <f t="shared" ca="1" si="352"/>
        <v>0</v>
      </c>
      <c r="W574" s="79">
        <f t="shared" ca="1" si="336"/>
        <v>0</v>
      </c>
      <c r="X574" s="80">
        <f t="shared" ca="1" si="353"/>
        <v>0</v>
      </c>
      <c r="Y574" s="80">
        <f t="shared" ca="1" si="354"/>
        <v>0</v>
      </c>
      <c r="Z574" s="80">
        <f t="shared" ca="1" si="345"/>
        <v>0</v>
      </c>
      <c r="AA574" s="80">
        <f t="shared" ca="1" si="355"/>
        <v>0</v>
      </c>
      <c r="AB574" s="81">
        <f t="shared" ca="1" si="337"/>
        <v>0</v>
      </c>
      <c r="AC574" s="79">
        <f t="shared" ca="1" si="338"/>
        <v>0</v>
      </c>
      <c r="AE574" s="55">
        <f t="shared" ca="1" si="356"/>
        <v>0</v>
      </c>
      <c r="AF574" s="78">
        <f t="shared" ca="1" si="357"/>
        <v>4.1504550867967176E-5</v>
      </c>
      <c r="AR574" s="69">
        <f t="shared" si="346"/>
        <v>48</v>
      </c>
      <c r="AS574" s="70">
        <f t="shared" si="358"/>
        <v>571</v>
      </c>
      <c r="AT574" s="71">
        <f t="shared" ca="1" si="365"/>
        <v>6.740968763473367E-3</v>
      </c>
      <c r="AU574" s="72">
        <f t="shared" ca="1" si="347"/>
        <v>9.0370179501075842E-3</v>
      </c>
      <c r="AV574" s="73">
        <f t="shared" ca="1" si="348"/>
        <v>1.0090370179501076</v>
      </c>
      <c r="AW574" s="74">
        <f ca="1">PRODUCT(AV$4:AV574)</f>
        <v>142.01337288879361</v>
      </c>
      <c r="BO574" s="70">
        <f t="shared" si="359"/>
        <v>571</v>
      </c>
      <c r="BP574" s="171">
        <f t="shared" ca="1" si="362"/>
        <v>0.114</v>
      </c>
      <c r="BQ574" s="172">
        <f t="shared" ca="1" si="349"/>
        <v>9.0370179501075842E-3</v>
      </c>
      <c r="BR574" s="172">
        <f t="shared" ca="1" si="361"/>
        <v>7.0415903774292427E-3</v>
      </c>
    </row>
    <row r="575" spans="5:70">
      <c r="E575">
        <f t="shared" si="363"/>
        <v>572</v>
      </c>
      <c r="F575" s="64">
        <f t="shared" si="350"/>
        <v>102.5833333333314</v>
      </c>
      <c r="G575" s="55">
        <f t="shared" si="331"/>
        <v>0</v>
      </c>
      <c r="H575" s="78">
        <f t="shared" si="360"/>
        <v>1</v>
      </c>
      <c r="I575" s="79">
        <f t="shared" ca="1" si="339"/>
        <v>762518.86498005292</v>
      </c>
      <c r="J575" s="79">
        <f t="shared" ca="1" si="332"/>
        <v>6890.8966701203999</v>
      </c>
      <c r="K575" s="80">
        <f t="shared" ca="1" si="333"/>
        <v>-20</v>
      </c>
      <c r="L575" s="80">
        <f t="shared" ca="1" si="340"/>
        <v>-635.43238748337751</v>
      </c>
      <c r="M575" s="80">
        <f t="shared" ca="1" si="364"/>
        <v>0</v>
      </c>
      <c r="N575" s="80">
        <f t="shared" ca="1" si="341"/>
        <v>0</v>
      </c>
      <c r="O575" s="81">
        <f t="shared" ca="1" si="334"/>
        <v>-2943.1740356977334</v>
      </c>
      <c r="P575" s="79">
        <f t="shared" ca="1" si="335"/>
        <v>765811.15522699221</v>
      </c>
      <c r="R575">
        <f t="shared" ca="1" si="342"/>
        <v>692</v>
      </c>
      <c r="S575" s="78">
        <f t="shared" ca="1" si="351"/>
        <v>112.58333333333063</v>
      </c>
      <c r="T575" s="55">
        <f t="shared" ca="1" si="343"/>
        <v>0</v>
      </c>
      <c r="U575" s="78">
        <f t="shared" ca="1" si="344"/>
        <v>4.1504550867967176E-5</v>
      </c>
      <c r="V575" s="79">
        <f t="shared" ca="1" si="352"/>
        <v>0</v>
      </c>
      <c r="W575" s="79">
        <f t="shared" ca="1" si="336"/>
        <v>0</v>
      </c>
      <c r="X575" s="80">
        <f t="shared" ca="1" si="353"/>
        <v>0</v>
      </c>
      <c r="Y575" s="80">
        <f t="shared" ca="1" si="354"/>
        <v>0</v>
      </c>
      <c r="Z575" s="80">
        <f t="shared" ca="1" si="345"/>
        <v>0</v>
      </c>
      <c r="AA575" s="80">
        <f t="shared" ca="1" si="355"/>
        <v>0</v>
      </c>
      <c r="AB575" s="81">
        <f t="shared" ca="1" si="337"/>
        <v>0</v>
      </c>
      <c r="AC575" s="79">
        <f t="shared" ca="1" si="338"/>
        <v>0</v>
      </c>
      <c r="AE575" s="55">
        <f t="shared" ca="1" si="356"/>
        <v>0</v>
      </c>
      <c r="AF575" s="78">
        <f t="shared" ca="1" si="357"/>
        <v>4.1504550867967176E-5</v>
      </c>
      <c r="AR575" s="69">
        <f t="shared" si="346"/>
        <v>48</v>
      </c>
      <c r="AS575" s="70">
        <f t="shared" si="358"/>
        <v>572</v>
      </c>
      <c r="AT575" s="71">
        <f t="shared" ca="1" si="365"/>
        <v>6.6800505077567436E-3</v>
      </c>
      <c r="AU575" s="72">
        <f t="shared" ca="1" si="347"/>
        <v>9.0370179501075842E-3</v>
      </c>
      <c r="AV575" s="73">
        <f t="shared" ca="1" si="348"/>
        <v>1.0090370179501076</v>
      </c>
      <c r="AW575" s="74">
        <f ca="1">PRODUCT(AV$4:AV575)</f>
        <v>143.29675028874496</v>
      </c>
      <c r="BO575" s="70">
        <f t="shared" si="359"/>
        <v>572</v>
      </c>
      <c r="BP575" s="171">
        <f t="shared" ca="1" si="362"/>
        <v>0.114</v>
      </c>
      <c r="BQ575" s="172">
        <f t="shared" ca="1" si="349"/>
        <v>9.0370179501075842E-3</v>
      </c>
      <c r="BR575" s="172">
        <f t="shared" ca="1" si="361"/>
        <v>6.9785253188574476E-3</v>
      </c>
    </row>
    <row r="576" spans="5:70">
      <c r="E576">
        <f t="shared" si="363"/>
        <v>573</v>
      </c>
      <c r="F576" s="64">
        <f t="shared" si="350"/>
        <v>102.66666666666472</v>
      </c>
      <c r="G576" s="55">
        <f t="shared" si="331"/>
        <v>0</v>
      </c>
      <c r="H576" s="78">
        <f t="shared" si="360"/>
        <v>1</v>
      </c>
      <c r="I576" s="79">
        <f t="shared" ca="1" si="339"/>
        <v>765811.15522699221</v>
      </c>
      <c r="J576" s="79">
        <f t="shared" ca="1" si="332"/>
        <v>6920.6491561789544</v>
      </c>
      <c r="K576" s="80">
        <f t="shared" ca="1" si="333"/>
        <v>-20</v>
      </c>
      <c r="L576" s="80">
        <f t="shared" ca="1" si="340"/>
        <v>-638.1759626891602</v>
      </c>
      <c r="M576" s="80">
        <f t="shared" ca="1" si="364"/>
        <v>0</v>
      </c>
      <c r="N576" s="80">
        <f t="shared" ca="1" si="341"/>
        <v>0</v>
      </c>
      <c r="O576" s="81">
        <f t="shared" ca="1" si="334"/>
        <v>-2943.1740356977334</v>
      </c>
      <c r="P576" s="79">
        <f t="shared" ca="1" si="335"/>
        <v>769130.45438478421</v>
      </c>
      <c r="R576">
        <f t="shared" ca="1" si="342"/>
        <v>693</v>
      </c>
      <c r="S576" s="78">
        <f t="shared" ca="1" si="351"/>
        <v>112.66666666666396</v>
      </c>
      <c r="T576" s="55">
        <f t="shared" ca="1" si="343"/>
        <v>0</v>
      </c>
      <c r="U576" s="78">
        <f t="shared" ca="1" si="344"/>
        <v>4.1504550867967176E-5</v>
      </c>
      <c r="V576" s="79">
        <f t="shared" ca="1" si="352"/>
        <v>0</v>
      </c>
      <c r="W576" s="79">
        <f t="shared" ca="1" si="336"/>
        <v>0</v>
      </c>
      <c r="X576" s="80">
        <f t="shared" ca="1" si="353"/>
        <v>0</v>
      </c>
      <c r="Y576" s="80">
        <f t="shared" ca="1" si="354"/>
        <v>0</v>
      </c>
      <c r="Z576" s="80">
        <f t="shared" ca="1" si="345"/>
        <v>0</v>
      </c>
      <c r="AA576" s="80">
        <f t="shared" ca="1" si="355"/>
        <v>0</v>
      </c>
      <c r="AB576" s="81">
        <f t="shared" ca="1" si="337"/>
        <v>0</v>
      </c>
      <c r="AC576" s="79">
        <f t="shared" ca="1" si="338"/>
        <v>0</v>
      </c>
      <c r="AE576" s="55">
        <f t="shared" ca="1" si="356"/>
        <v>0</v>
      </c>
      <c r="AF576" s="78">
        <f t="shared" ca="1" si="357"/>
        <v>4.1504550867967176E-5</v>
      </c>
      <c r="AR576" s="69">
        <f t="shared" si="346"/>
        <v>48</v>
      </c>
      <c r="AS576" s="70">
        <f t="shared" si="358"/>
        <v>573</v>
      </c>
      <c r="AT576" s="71">
        <f t="shared" ca="1" si="365"/>
        <v>6.6196827714105205E-3</v>
      </c>
      <c r="AU576" s="72">
        <f t="shared" ca="1" si="347"/>
        <v>9.0370179501075842E-3</v>
      </c>
      <c r="AV576" s="73">
        <f t="shared" ca="1" si="348"/>
        <v>1.0090370179501076</v>
      </c>
      <c r="AW576" s="74">
        <f ca="1">PRODUCT(AV$4:AV576)</f>
        <v>144.59172559329645</v>
      </c>
      <c r="BO576" s="70">
        <f t="shared" si="359"/>
        <v>573</v>
      </c>
      <c r="BP576" s="171">
        <f t="shared" ca="1" si="362"/>
        <v>0.114</v>
      </c>
      <c r="BQ576" s="172">
        <f t="shared" ca="1" si="349"/>
        <v>9.0370179501075842E-3</v>
      </c>
      <c r="BR576" s="172">
        <f t="shared" ca="1" si="361"/>
        <v>6.9160250761013259E-3</v>
      </c>
    </row>
    <row r="577" spans="5:70">
      <c r="E577">
        <f t="shared" si="363"/>
        <v>574</v>
      </c>
      <c r="F577" s="64">
        <f t="shared" si="350"/>
        <v>102.74999999999805</v>
      </c>
      <c r="G577" s="55">
        <f t="shared" si="331"/>
        <v>0</v>
      </c>
      <c r="H577" s="78">
        <f t="shared" si="360"/>
        <v>1</v>
      </c>
      <c r="I577" s="79">
        <f t="shared" ca="1" si="339"/>
        <v>769130.45438478421</v>
      </c>
      <c r="J577" s="79">
        <f t="shared" ca="1" si="332"/>
        <v>6950.6457222496974</v>
      </c>
      <c r="K577" s="80">
        <f t="shared" ca="1" si="333"/>
        <v>-20</v>
      </c>
      <c r="L577" s="80">
        <f t="shared" ca="1" si="340"/>
        <v>-640.94204532065351</v>
      </c>
      <c r="M577" s="80">
        <f t="shared" ca="1" si="364"/>
        <v>0</v>
      </c>
      <c r="N577" s="80">
        <f t="shared" ca="1" si="341"/>
        <v>0</v>
      </c>
      <c r="O577" s="81">
        <f t="shared" ca="1" si="334"/>
        <v>-2943.1740356977334</v>
      </c>
      <c r="P577" s="79">
        <f t="shared" ca="1" si="335"/>
        <v>772476.98402601562</v>
      </c>
      <c r="R577">
        <f t="shared" ca="1" si="342"/>
        <v>694</v>
      </c>
      <c r="S577" s="78">
        <f t="shared" ca="1" si="351"/>
        <v>112.74999999999729</v>
      </c>
      <c r="T577" s="55">
        <f t="shared" ca="1" si="343"/>
        <v>0</v>
      </c>
      <c r="U577" s="78">
        <f t="shared" ca="1" si="344"/>
        <v>4.1504550867967176E-5</v>
      </c>
      <c r="V577" s="79">
        <f t="shared" ca="1" si="352"/>
        <v>0</v>
      </c>
      <c r="W577" s="79">
        <f t="shared" ca="1" si="336"/>
        <v>0</v>
      </c>
      <c r="X577" s="80">
        <f t="shared" ca="1" si="353"/>
        <v>0</v>
      </c>
      <c r="Y577" s="80">
        <f t="shared" ca="1" si="354"/>
        <v>0</v>
      </c>
      <c r="Z577" s="80">
        <f t="shared" ca="1" si="345"/>
        <v>0</v>
      </c>
      <c r="AA577" s="80">
        <f t="shared" ca="1" si="355"/>
        <v>0</v>
      </c>
      <c r="AB577" s="81">
        <f t="shared" ca="1" si="337"/>
        <v>0</v>
      </c>
      <c r="AC577" s="79">
        <f t="shared" ca="1" si="338"/>
        <v>0</v>
      </c>
      <c r="AE577" s="55">
        <f t="shared" ca="1" si="356"/>
        <v>0</v>
      </c>
      <c r="AF577" s="78">
        <f t="shared" ca="1" si="357"/>
        <v>4.1504550867967176E-5</v>
      </c>
      <c r="AR577" s="69">
        <f t="shared" si="346"/>
        <v>48</v>
      </c>
      <c r="AS577" s="70">
        <f t="shared" si="358"/>
        <v>574</v>
      </c>
      <c r="AT577" s="71">
        <f t="shared" ca="1" si="365"/>
        <v>6.5598605793812659E-3</v>
      </c>
      <c r="AU577" s="72">
        <f t="shared" ca="1" si="347"/>
        <v>9.0370179501075842E-3</v>
      </c>
      <c r="AV577" s="73">
        <f t="shared" ca="1" si="348"/>
        <v>1.0090370179501076</v>
      </c>
      <c r="AW577" s="74">
        <f ca="1">PRODUCT(AV$4:AV577)</f>
        <v>145.89840361292011</v>
      </c>
      <c r="BO577" s="70">
        <f t="shared" si="359"/>
        <v>574</v>
      </c>
      <c r="BP577" s="171">
        <f t="shared" ca="1" si="362"/>
        <v>0.114</v>
      </c>
      <c r="BQ577" s="172">
        <f t="shared" ca="1" si="349"/>
        <v>9.0370179501075842E-3</v>
      </c>
      <c r="BR577" s="172">
        <f t="shared" ca="1" si="361"/>
        <v>6.8540845906242985E-3</v>
      </c>
    </row>
    <row r="578" spans="5:70">
      <c r="E578">
        <f t="shared" si="363"/>
        <v>575</v>
      </c>
      <c r="F578" s="64">
        <f t="shared" si="350"/>
        <v>102.83333333333138</v>
      </c>
      <c r="G578" s="55">
        <f t="shared" si="331"/>
        <v>0</v>
      </c>
      <c r="H578" s="78">
        <f t="shared" si="360"/>
        <v>1</v>
      </c>
      <c r="I578" s="79">
        <f t="shared" ca="1" si="339"/>
        <v>772476.98402601562</v>
      </c>
      <c r="J578" s="79">
        <f t="shared" ca="1" si="332"/>
        <v>6980.8883706880724</v>
      </c>
      <c r="K578" s="80">
        <f t="shared" ca="1" si="333"/>
        <v>-20</v>
      </c>
      <c r="L578" s="80">
        <f t="shared" ca="1" si="340"/>
        <v>-643.73082002167973</v>
      </c>
      <c r="M578" s="80">
        <f t="shared" ca="1" si="364"/>
        <v>0</v>
      </c>
      <c r="N578" s="80">
        <f t="shared" ca="1" si="341"/>
        <v>0</v>
      </c>
      <c r="O578" s="81">
        <f t="shared" ca="1" si="334"/>
        <v>-2943.1740356977334</v>
      </c>
      <c r="P578" s="79">
        <f t="shared" ca="1" si="335"/>
        <v>775850.96754098427</v>
      </c>
      <c r="R578">
        <f t="shared" ca="1" si="342"/>
        <v>695</v>
      </c>
      <c r="S578" s="78">
        <f t="shared" ca="1" si="351"/>
        <v>112.83333333333061</v>
      </c>
      <c r="T578" s="55">
        <f t="shared" ca="1" si="343"/>
        <v>0</v>
      </c>
      <c r="U578" s="78">
        <f t="shared" ca="1" si="344"/>
        <v>4.1504550867967176E-5</v>
      </c>
      <c r="V578" s="79">
        <f t="shared" ca="1" si="352"/>
        <v>0</v>
      </c>
      <c r="W578" s="79">
        <f t="shared" ca="1" si="336"/>
        <v>0</v>
      </c>
      <c r="X578" s="80">
        <f t="shared" ca="1" si="353"/>
        <v>0</v>
      </c>
      <c r="Y578" s="80">
        <f t="shared" ca="1" si="354"/>
        <v>0</v>
      </c>
      <c r="Z578" s="80">
        <f t="shared" ca="1" si="345"/>
        <v>0</v>
      </c>
      <c r="AA578" s="80">
        <f t="shared" ca="1" si="355"/>
        <v>0</v>
      </c>
      <c r="AB578" s="81">
        <f t="shared" ca="1" si="337"/>
        <v>0</v>
      </c>
      <c r="AC578" s="79">
        <f t="shared" ca="1" si="338"/>
        <v>0</v>
      </c>
      <c r="AE578" s="55">
        <f t="shared" ca="1" si="356"/>
        <v>0</v>
      </c>
      <c r="AF578" s="78">
        <f t="shared" ca="1" si="357"/>
        <v>4.1504550867967176E-5</v>
      </c>
      <c r="AR578" s="69">
        <f t="shared" si="346"/>
        <v>48</v>
      </c>
      <c r="AS578" s="70">
        <f t="shared" si="358"/>
        <v>575</v>
      </c>
      <c r="AT578" s="71">
        <f t="shared" ca="1" si="365"/>
        <v>6.5005790015751942E-3</v>
      </c>
      <c r="AU578" s="72">
        <f t="shared" ca="1" si="347"/>
        <v>9.0370179501075842E-3</v>
      </c>
      <c r="AV578" s="73">
        <f t="shared" ca="1" si="348"/>
        <v>1.0090370179501076</v>
      </c>
      <c r="AW578" s="74">
        <f ca="1">PRODUCT(AV$4:AV578)</f>
        <v>147.21689010526211</v>
      </c>
      <c r="BO578" s="70">
        <f t="shared" si="359"/>
        <v>575</v>
      </c>
      <c r="BP578" s="171">
        <f t="shared" ca="1" si="362"/>
        <v>0.114</v>
      </c>
      <c r="BQ578" s="172">
        <f t="shared" ca="1" si="349"/>
        <v>9.0370179501075842E-3</v>
      </c>
      <c r="BR578" s="172">
        <f t="shared" ca="1" si="361"/>
        <v>6.7926988491944533E-3</v>
      </c>
    </row>
    <row r="579" spans="5:70">
      <c r="E579">
        <f t="shared" si="363"/>
        <v>576</v>
      </c>
      <c r="F579" s="64">
        <f t="shared" si="350"/>
        <v>102.91666666666471</v>
      </c>
      <c r="G579" s="55">
        <f t="shared" si="331"/>
        <v>0</v>
      </c>
      <c r="H579" s="78">
        <f t="shared" si="360"/>
        <v>1</v>
      </c>
      <c r="I579" s="79">
        <f t="shared" ca="1" si="339"/>
        <v>775850.96754098427</v>
      </c>
      <c r="J579" s="79">
        <f t="shared" ca="1" si="332"/>
        <v>7011.3791202762113</v>
      </c>
      <c r="K579" s="80">
        <f t="shared" ca="1" si="333"/>
        <v>-20</v>
      </c>
      <c r="L579" s="80">
        <f t="shared" ca="1" si="340"/>
        <v>-646.5424729508203</v>
      </c>
      <c r="M579" s="80">
        <f t="shared" ca="1" si="364"/>
        <v>0</v>
      </c>
      <c r="N579" s="80">
        <f t="shared" ca="1" si="341"/>
        <v>0</v>
      </c>
      <c r="O579" s="81">
        <f t="shared" ca="1" si="334"/>
        <v>-2943.1740356977334</v>
      </c>
      <c r="P579" s="79">
        <f t="shared" ca="1" si="335"/>
        <v>779252.63015261199</v>
      </c>
      <c r="R579">
        <f t="shared" ca="1" si="342"/>
        <v>696</v>
      </c>
      <c r="S579" s="78">
        <f t="shared" ca="1" si="351"/>
        <v>112.91666666666394</v>
      </c>
      <c r="T579" s="55">
        <f t="shared" ca="1" si="343"/>
        <v>0</v>
      </c>
      <c r="U579" s="78">
        <f t="shared" ca="1" si="344"/>
        <v>4.1504550867967176E-5</v>
      </c>
      <c r="V579" s="79">
        <f t="shared" ca="1" si="352"/>
        <v>0</v>
      </c>
      <c r="W579" s="79">
        <f t="shared" ca="1" si="336"/>
        <v>0</v>
      </c>
      <c r="X579" s="80">
        <f t="shared" ca="1" si="353"/>
        <v>0</v>
      </c>
      <c r="Y579" s="80">
        <f t="shared" ca="1" si="354"/>
        <v>0</v>
      </c>
      <c r="Z579" s="80">
        <f t="shared" ca="1" si="345"/>
        <v>0</v>
      </c>
      <c r="AA579" s="80">
        <f t="shared" ca="1" si="355"/>
        <v>0</v>
      </c>
      <c r="AB579" s="81">
        <f t="shared" ca="1" si="337"/>
        <v>0</v>
      </c>
      <c r="AC579" s="79">
        <f t="shared" ca="1" si="338"/>
        <v>0</v>
      </c>
      <c r="AE579" s="55">
        <f t="shared" ca="1" si="356"/>
        <v>0</v>
      </c>
      <c r="AF579" s="78">
        <f t="shared" ca="1" si="357"/>
        <v>4.1504550867967176E-5</v>
      </c>
      <c r="AR579" s="69">
        <f t="shared" si="346"/>
        <v>48</v>
      </c>
      <c r="AS579" s="70">
        <f t="shared" si="358"/>
        <v>576</v>
      </c>
      <c r="AT579" s="71">
        <f t="shared" ca="1" si="365"/>
        <v>6.4418331524518663E-3</v>
      </c>
      <c r="AU579" s="72">
        <f t="shared" ca="1" si="347"/>
        <v>9.0370179501075842E-3</v>
      </c>
      <c r="AV579" s="73">
        <f t="shared" ca="1" si="348"/>
        <v>1.0090370179501076</v>
      </c>
      <c r="AW579" s="74">
        <f ca="1">PRODUCT(AV$4:AV579)</f>
        <v>148.54729178370238</v>
      </c>
      <c r="BO579" s="70">
        <f t="shared" si="359"/>
        <v>576</v>
      </c>
      <c r="BP579" s="171">
        <f t="shared" ca="1" si="362"/>
        <v>0.114</v>
      </c>
      <c r="BQ579" s="172">
        <f t="shared" ca="1" si="349"/>
        <v>9.0370179501075842E-3</v>
      </c>
      <c r="BR579" s="172">
        <f t="shared" ca="1" si="361"/>
        <v>6.7318628834787926E-3</v>
      </c>
    </row>
    <row r="580" spans="5:70">
      <c r="E580">
        <f t="shared" si="363"/>
        <v>577</v>
      </c>
      <c r="F580" s="64">
        <f t="shared" si="350"/>
        <v>102.99999999999804</v>
      </c>
      <c r="G580" s="55">
        <f t="shared" ref="G580:G643" si="366">(1-(1-IF(F580&gt;$AJ$90,0,VLOOKUP(ROUND(F580,0),$AJ$4:$AK$90,2,FALSE)))^(1/12))*0</f>
        <v>0</v>
      </c>
      <c r="H580" s="78">
        <f t="shared" si="360"/>
        <v>1</v>
      </c>
      <c r="I580" s="79">
        <f t="shared" ca="1" si="339"/>
        <v>779252.63015261199</v>
      </c>
      <c r="J580" s="79">
        <f t="shared" ref="J580:J643" ca="1" si="367">(I580)*$AU580</f>
        <v>7042.1200063577007</v>
      </c>
      <c r="K580" s="80">
        <f t="shared" ref="K580:K643" ca="1" si="368">IF(I580=0,0,-$C$19)*H580</f>
        <v>-20</v>
      </c>
      <c r="L580" s="80">
        <f t="shared" ca="1" si="340"/>
        <v>-649.37719179384339</v>
      </c>
      <c r="M580" s="80">
        <f t="shared" ca="1" si="364"/>
        <v>-5844.3947261445901</v>
      </c>
      <c r="N580" s="80">
        <f t="shared" ca="1" si="341"/>
        <v>0</v>
      </c>
      <c r="O580" s="81">
        <f t="shared" ref="O580:O643" ca="1" si="369">-MIN(
IF(MOD(E580-1,IF($C$7="Annual",12,1))=0,1,0)
*IF(F580&lt;=$C$6,H580*$C$5*$C$4/IF($C$7="Monthly",12,1),$C$12),I580)</f>
        <v>-2943.1740356977334</v>
      </c>
      <c r="P580" s="79">
        <f t="shared" ref="P580:P643" ca="1" si="370">SUM(I580:O580)</f>
        <v>776837.80420533346</v>
      </c>
      <c r="R580">
        <f t="shared" ca="1" si="342"/>
        <v>697</v>
      </c>
      <c r="S580" s="78">
        <f t="shared" ca="1" si="351"/>
        <v>112.99999999999727</v>
      </c>
      <c r="T580" s="55">
        <f t="shared" ca="1" si="343"/>
        <v>0</v>
      </c>
      <c r="U580" s="78">
        <f t="shared" ca="1" si="344"/>
        <v>4.1504550867967176E-5</v>
      </c>
      <c r="V580" s="79">
        <f t="shared" ca="1" si="352"/>
        <v>0</v>
      </c>
      <c r="W580" s="79">
        <f t="shared" ref="W580:W643" ca="1" si="371">(V580)*$AU580</f>
        <v>0</v>
      </c>
      <c r="X580" s="80">
        <f t="shared" ca="1" si="353"/>
        <v>0</v>
      </c>
      <c r="Y580" s="80">
        <f t="shared" ca="1" si="354"/>
        <v>0</v>
      </c>
      <c r="Z580" s="80">
        <f t="shared" ca="1" si="345"/>
        <v>0</v>
      </c>
      <c r="AA580" s="80">
        <f t="shared" ca="1" si="355"/>
        <v>0</v>
      </c>
      <c r="AB580" s="81">
        <f t="shared" ref="AB580:AB643" ca="1" si="372">-MIN(IF(MOD(R580,IF($C$7="Annual",12,1))=0,1,0)*$C$39*U580/IF($C$7="Monthly",12,1),V580)</f>
        <v>0</v>
      </c>
      <c r="AC580" s="79">
        <f t="shared" ref="AC580:AC643" ca="1" si="373">SUM(V580:AB580)</f>
        <v>0</v>
      </c>
      <c r="AE580" s="55">
        <f t="shared" ca="1" si="356"/>
        <v>0</v>
      </c>
      <c r="AF580" s="78">
        <f t="shared" ca="1" si="357"/>
        <v>4.1504550867967176E-5</v>
      </c>
      <c r="AR580" s="69">
        <f t="shared" si="346"/>
        <v>49</v>
      </c>
      <c r="AS580" s="70">
        <f t="shared" si="358"/>
        <v>577</v>
      </c>
      <c r="AT580" s="71">
        <f t="shared" ca="1" si="365"/>
        <v>6.3836181906215608E-3</v>
      </c>
      <c r="AU580" s="72">
        <f t="shared" ca="1" si="347"/>
        <v>9.0370179501075842E-3</v>
      </c>
      <c r="AV580" s="73">
        <f t="shared" ca="1" si="348"/>
        <v>1.0090370179501076</v>
      </c>
      <c r="AW580" s="74">
        <f ca="1">PRODUCT(AV$4:AV580)</f>
        <v>149.88971632599157</v>
      </c>
      <c r="BO580" s="70">
        <f t="shared" si="359"/>
        <v>577</v>
      </c>
      <c r="BP580" s="171">
        <f t="shared" ca="1" si="362"/>
        <v>0.114</v>
      </c>
      <c r="BQ580" s="172">
        <f t="shared" ca="1" si="349"/>
        <v>9.0370179501075842E-3</v>
      </c>
      <c r="BR580" s="172">
        <f t="shared" ca="1" si="361"/>
        <v>6.671571769641115E-3</v>
      </c>
    </row>
    <row r="581" spans="5:70">
      <c r="E581">
        <f t="shared" si="363"/>
        <v>578</v>
      </c>
      <c r="F581" s="64">
        <f t="shared" si="350"/>
        <v>103.08333333333137</v>
      </c>
      <c r="G581" s="55">
        <f t="shared" si="366"/>
        <v>0</v>
      </c>
      <c r="H581" s="78">
        <f t="shared" si="360"/>
        <v>1</v>
      </c>
      <c r="I581" s="79">
        <f t="shared" ref="I581:I644" ca="1" si="374">MAX(P580,0)*(1-G581)</f>
        <v>776837.80420533346</v>
      </c>
      <c r="J581" s="79">
        <f t="shared" ca="1" si="367"/>
        <v>7020.2971809257597</v>
      </c>
      <c r="K581" s="80">
        <f t="shared" ca="1" si="368"/>
        <v>-20</v>
      </c>
      <c r="L581" s="80">
        <f t="shared" ref="L581:L644" ca="1" si="375">IF(OR(I580+O580=0,K580=0),0,-I581*($C$16/12))</f>
        <v>-647.36483683777794</v>
      </c>
      <c r="M581" s="80">
        <f t="shared" ca="1" si="364"/>
        <v>0</v>
      </c>
      <c r="N581" s="80">
        <f t="shared" ref="N581:N644" ca="1" si="376">IF(OR(I580+O580=0,K580=0),0,-I581*($C$18*(1+$C$20))/12)</f>
        <v>0</v>
      </c>
      <c r="O581" s="81">
        <f t="shared" ca="1" si="369"/>
        <v>-2943.1740356977334</v>
      </c>
      <c r="P581" s="79">
        <f t="shared" ca="1" si="370"/>
        <v>780247.56251372374</v>
      </c>
      <c r="R581">
        <f t="shared" ref="R581:R644" ca="1" si="377">R580+1</f>
        <v>698</v>
      </c>
      <c r="S581" s="78">
        <f t="shared" ca="1" si="351"/>
        <v>113.0833333333306</v>
      </c>
      <c r="T581" s="55">
        <f t="shared" ref="T581:T644" ca="1" si="378">(1-(1-IF(S581&gt;$AJ$90,0,VLOOKUP(ROUND(S581,0),$AJ$4:$AK$90,2,FALSE)))^(1/12))
*IF(S582-S$4&lt;SUBSTITUTE($C$8, "years", "", 1)/1,0,1)</f>
        <v>0</v>
      </c>
      <c r="U581" s="78">
        <f t="shared" ref="U581:U644" ca="1" si="379">IF(S582-S$4&lt;SUBSTITUTE($C$8, "years", "", 1)/1,U580,AF580)*
(1-T581)</f>
        <v>4.1504550867967176E-5</v>
      </c>
      <c r="V581" s="79">
        <f t="shared" ca="1" si="352"/>
        <v>0</v>
      </c>
      <c r="W581" s="79">
        <f t="shared" ca="1" si="371"/>
        <v>0</v>
      </c>
      <c r="X581" s="80">
        <f t="shared" ca="1" si="353"/>
        <v>0</v>
      </c>
      <c r="Y581" s="80">
        <f t="shared" ca="1" si="354"/>
        <v>0</v>
      </c>
      <c r="Z581" s="80">
        <f t="shared" ref="Z581:Z644" ca="1" si="380">-IF(MOD(R581-1,12)=0,1,0)*V581*($C$17)</f>
        <v>0</v>
      </c>
      <c r="AA581" s="80">
        <f t="shared" ca="1" si="355"/>
        <v>0</v>
      </c>
      <c r="AB581" s="81">
        <f t="shared" ca="1" si="372"/>
        <v>0</v>
      </c>
      <c r="AC581" s="79">
        <f t="shared" ca="1" si="373"/>
        <v>0</v>
      </c>
      <c r="AE581" s="55">
        <f t="shared" ca="1" si="356"/>
        <v>0</v>
      </c>
      <c r="AF581" s="78">
        <f t="shared" ca="1" si="357"/>
        <v>4.1504550867967176E-5</v>
      </c>
      <c r="AR581" s="69">
        <f t="shared" ref="AR581:AR644" si="381">ROUNDDOWN((AS581-1)/12,0)+1</f>
        <v>49</v>
      </c>
      <c r="AS581" s="70">
        <f t="shared" si="358"/>
        <v>578</v>
      </c>
      <c r="AT581" s="71">
        <f t="shared" ca="1" si="365"/>
        <v>6.3259293184462807E-3</v>
      </c>
      <c r="AU581" s="72">
        <f t="shared" ref="AU581:AU644" ca="1" si="382">IF($AU$2="Yes",BQ581,((1+$AH$21)^(1/12))-1)</f>
        <v>9.0370179501075842E-3</v>
      </c>
      <c r="AV581" s="73">
        <f t="shared" ref="AV581:AV644" ca="1" si="383">(1+AU581)</f>
        <v>1.0090370179501076</v>
      </c>
      <c r="AW581" s="74">
        <f ca="1">PRODUCT(AV$4:AV581)</f>
        <v>151.2442723829661</v>
      </c>
      <c r="BO581" s="70">
        <f t="shared" si="359"/>
        <v>578</v>
      </c>
      <c r="BP581" s="171">
        <f t="shared" ca="1" si="362"/>
        <v>0.114</v>
      </c>
      <c r="BQ581" s="172">
        <f t="shared" ref="BQ581:BQ644" ca="1" si="384">(1+BP581)^(1/12)-1</f>
        <v>9.0370179501075842E-3</v>
      </c>
      <c r="BR581" s="172">
        <f t="shared" ca="1" si="361"/>
        <v>6.6118206279434984E-3</v>
      </c>
    </row>
    <row r="582" spans="5:70">
      <c r="E582">
        <f t="shared" si="363"/>
        <v>579</v>
      </c>
      <c r="F582" s="64">
        <f t="shared" ref="F582:F645" si="385">(E582-E581)/12+F581</f>
        <v>103.1666666666647</v>
      </c>
      <c r="G582" s="55">
        <f t="shared" si="366"/>
        <v>0</v>
      </c>
      <c r="H582" s="78">
        <f t="shared" si="360"/>
        <v>1</v>
      </c>
      <c r="I582" s="79">
        <f t="shared" ca="1" si="374"/>
        <v>780247.56251372374</v>
      </c>
      <c r="J582" s="79">
        <f t="shared" ca="1" si="367"/>
        <v>7051.1112279642111</v>
      </c>
      <c r="K582" s="80">
        <f t="shared" ca="1" si="368"/>
        <v>-20</v>
      </c>
      <c r="L582" s="80">
        <f t="shared" ca="1" si="375"/>
        <v>-650.20630209476985</v>
      </c>
      <c r="M582" s="80">
        <f t="shared" ca="1" si="364"/>
        <v>0</v>
      </c>
      <c r="N582" s="80">
        <f t="shared" ca="1" si="376"/>
        <v>0</v>
      </c>
      <c r="O582" s="81">
        <f t="shared" ca="1" si="369"/>
        <v>-2943.1740356977334</v>
      </c>
      <c r="P582" s="79">
        <f t="shared" ca="1" si="370"/>
        <v>783685.29340389546</v>
      </c>
      <c r="R582">
        <f t="shared" ca="1" si="377"/>
        <v>699</v>
      </c>
      <c r="S582" s="78">
        <f t="shared" ref="S582:S645" ca="1" si="386">(R582-R581)/12+S581</f>
        <v>113.16666666666393</v>
      </c>
      <c r="T582" s="55">
        <f t="shared" ca="1" si="378"/>
        <v>0</v>
      </c>
      <c r="U582" s="78">
        <f t="shared" ca="1" si="379"/>
        <v>4.1504550867967176E-5</v>
      </c>
      <c r="V582" s="79">
        <f t="shared" ref="V582:V645" ca="1" si="387">MAX(AC581,0)*(1-AE582)</f>
        <v>0</v>
      </c>
      <c r="W582" s="79">
        <f t="shared" ca="1" si="371"/>
        <v>0</v>
      </c>
      <c r="X582" s="80">
        <f t="shared" ref="X582:X645" ca="1" si="388">IF(V582=0,0,-$C$19)*U582</f>
        <v>0</v>
      </c>
      <c r="Y582" s="80">
        <f t="shared" ref="Y582:Y645" ca="1" si="389">IF(OR(V581+AB581=0,X581=0),0,-V582*($D$16/12))</f>
        <v>0</v>
      </c>
      <c r="Z582" s="80">
        <f t="shared" ca="1" si="380"/>
        <v>0</v>
      </c>
      <c r="AA582" s="80">
        <f t="shared" ref="AA582:AA645" ca="1" si="390">IF(OR(V581+AB581=0,X581=0),0,-V582*($C$18*(1+$C$20))/12)</f>
        <v>0</v>
      </c>
      <c r="AB582" s="81">
        <f t="shared" ca="1" si="372"/>
        <v>0</v>
      </c>
      <c r="AC582" s="79">
        <f t="shared" ca="1" si="373"/>
        <v>0</v>
      </c>
      <c r="AE582" s="55">
        <f t="shared" ref="AE582:AE645" ca="1" si="391">(1-(1-IF(S582&gt;$AJ$90,0,VLOOKUP(ROUND(S582,0),$AJ$4:$AK$90,2,FALSE)))^(1/12))</f>
        <v>0</v>
      </c>
      <c r="AF582" s="78">
        <f t="shared" ref="AF582:AF645" ca="1" si="392">AF581*(1-AE582)</f>
        <v>4.1504550867967176E-5</v>
      </c>
      <c r="AR582" s="69">
        <f t="shared" si="381"/>
        <v>49</v>
      </c>
      <c r="AS582" s="70">
        <f t="shared" ref="AS582:AS645" si="393">AS581+1</f>
        <v>579</v>
      </c>
      <c r="AT582" s="71">
        <f t="shared" ca="1" si="365"/>
        <v>6.2687617816443702E-3</v>
      </c>
      <c r="AU582" s="72">
        <f t="shared" ca="1" si="382"/>
        <v>9.0370179501075842E-3</v>
      </c>
      <c r="AV582" s="73">
        <f t="shared" ca="1" si="383"/>
        <v>1.0090370179501076</v>
      </c>
      <c r="AW582" s="74">
        <f ca="1">PRODUCT(AV$4:AV582)</f>
        <v>152.61106958734192</v>
      </c>
      <c r="BO582" s="70">
        <f t="shared" ref="BO582:BO645" si="394">BO581+1</f>
        <v>579</v>
      </c>
      <c r="BP582" s="171">
        <f t="shared" ca="1" si="362"/>
        <v>0.114</v>
      </c>
      <c r="BQ582" s="172">
        <f t="shared" ca="1" si="384"/>
        <v>9.0370179501075842E-3</v>
      </c>
      <c r="BR582" s="172">
        <f t="shared" ca="1" si="361"/>
        <v>6.5526046223513511E-3</v>
      </c>
    </row>
    <row r="583" spans="5:70">
      <c r="E583">
        <f t="shared" si="363"/>
        <v>580</v>
      </c>
      <c r="F583" s="64">
        <f t="shared" si="385"/>
        <v>103.24999999999802</v>
      </c>
      <c r="G583" s="55">
        <f t="shared" si="366"/>
        <v>0</v>
      </c>
      <c r="H583" s="78">
        <f t="shared" ref="H583:H646" si="395">H582*(1-G583)</f>
        <v>1</v>
      </c>
      <c r="I583" s="79">
        <f t="shared" ca="1" si="374"/>
        <v>783685.29340389546</v>
      </c>
      <c r="J583" s="79">
        <f t="shared" ca="1" si="367"/>
        <v>7082.1780637263319</v>
      </c>
      <c r="K583" s="80">
        <f t="shared" ca="1" si="368"/>
        <v>-20</v>
      </c>
      <c r="L583" s="80">
        <f t="shared" ca="1" si="375"/>
        <v>-653.07107783657955</v>
      </c>
      <c r="M583" s="80">
        <f t="shared" ca="1" si="364"/>
        <v>0</v>
      </c>
      <c r="N583" s="80">
        <f t="shared" ca="1" si="376"/>
        <v>0</v>
      </c>
      <c r="O583" s="81">
        <f t="shared" ca="1" si="369"/>
        <v>-2943.1740356977334</v>
      </c>
      <c r="P583" s="79">
        <f t="shared" ca="1" si="370"/>
        <v>787151.22635408747</v>
      </c>
      <c r="R583">
        <f t="shared" ca="1" si="377"/>
        <v>700</v>
      </c>
      <c r="S583" s="78">
        <f t="shared" ca="1" si="386"/>
        <v>113.24999999999726</v>
      </c>
      <c r="T583" s="55">
        <f t="shared" ca="1" si="378"/>
        <v>0</v>
      </c>
      <c r="U583" s="78">
        <f t="shared" ca="1" si="379"/>
        <v>4.1504550867967176E-5</v>
      </c>
      <c r="V583" s="79">
        <f t="shared" ca="1" si="387"/>
        <v>0</v>
      </c>
      <c r="W583" s="79">
        <f t="shared" ca="1" si="371"/>
        <v>0</v>
      </c>
      <c r="X583" s="80">
        <f t="shared" ca="1" si="388"/>
        <v>0</v>
      </c>
      <c r="Y583" s="80">
        <f t="shared" ca="1" si="389"/>
        <v>0</v>
      </c>
      <c r="Z583" s="80">
        <f t="shared" ca="1" si="380"/>
        <v>0</v>
      </c>
      <c r="AA583" s="80">
        <f t="shared" ca="1" si="390"/>
        <v>0</v>
      </c>
      <c r="AB583" s="81">
        <f t="shared" ca="1" si="372"/>
        <v>0</v>
      </c>
      <c r="AC583" s="79">
        <f t="shared" ca="1" si="373"/>
        <v>0</v>
      </c>
      <c r="AE583" s="55">
        <f t="shared" ca="1" si="391"/>
        <v>0</v>
      </c>
      <c r="AF583" s="78">
        <f t="shared" ca="1" si="392"/>
        <v>4.1504550867967176E-5</v>
      </c>
      <c r="AR583" s="69">
        <f t="shared" si="381"/>
        <v>49</v>
      </c>
      <c r="AS583" s="70">
        <f t="shared" si="393"/>
        <v>580</v>
      </c>
      <c r="AT583" s="71">
        <f t="shared" ca="1" si="365"/>
        <v>6.212110868898702E-3</v>
      </c>
      <c r="AU583" s="72">
        <f t="shared" ca="1" si="382"/>
        <v>9.0370179501075842E-3</v>
      </c>
      <c r="AV583" s="73">
        <f t="shared" ca="1" si="383"/>
        <v>1.0090370179501076</v>
      </c>
      <c r="AW583" s="74">
        <f ca="1">PRODUCT(AV$4:AV583)</f>
        <v>153.99021856258784</v>
      </c>
      <c r="BO583" s="70">
        <f t="shared" si="394"/>
        <v>580</v>
      </c>
      <c r="BP583" s="171">
        <f t="shared" ca="1" si="362"/>
        <v>0.114</v>
      </c>
      <c r="BQ583" s="172">
        <f t="shared" ca="1" si="384"/>
        <v>9.0370179501075842E-3</v>
      </c>
      <c r="BR583" s="172">
        <f t="shared" ref="BR583:BR646" ca="1" si="396">BR582/(1+BQ583)</f>
        <v>6.4939189601420037E-3</v>
      </c>
    </row>
    <row r="584" spans="5:70">
      <c r="E584">
        <f t="shared" si="363"/>
        <v>581</v>
      </c>
      <c r="F584" s="64">
        <f t="shared" si="385"/>
        <v>103.33333333333135</v>
      </c>
      <c r="G584" s="55">
        <f t="shared" si="366"/>
        <v>0</v>
      </c>
      <c r="H584" s="78">
        <f t="shared" si="395"/>
        <v>1</v>
      </c>
      <c r="I584" s="79">
        <f t="shared" ca="1" si="374"/>
        <v>787151.22635408747</v>
      </c>
      <c r="J584" s="79">
        <f t="shared" ca="1" si="367"/>
        <v>7113.4997620110862</v>
      </c>
      <c r="K584" s="80">
        <f t="shared" ca="1" si="368"/>
        <v>-20</v>
      </c>
      <c r="L584" s="80">
        <f t="shared" ca="1" si="375"/>
        <v>-655.9593552950729</v>
      </c>
      <c r="M584" s="80">
        <f t="shared" ca="1" si="364"/>
        <v>0</v>
      </c>
      <c r="N584" s="80">
        <f t="shared" ca="1" si="376"/>
        <v>0</v>
      </c>
      <c r="O584" s="81">
        <f t="shared" ca="1" si="369"/>
        <v>-2943.1740356977334</v>
      </c>
      <c r="P584" s="79">
        <f t="shared" ca="1" si="370"/>
        <v>790645.59272510582</v>
      </c>
      <c r="R584">
        <f t="shared" ca="1" si="377"/>
        <v>701</v>
      </c>
      <c r="S584" s="78">
        <f t="shared" ca="1" si="386"/>
        <v>113.33333333333059</v>
      </c>
      <c r="T584" s="55">
        <f t="shared" ca="1" si="378"/>
        <v>0</v>
      </c>
      <c r="U584" s="78">
        <f t="shared" ca="1" si="379"/>
        <v>4.1504550867967176E-5</v>
      </c>
      <c r="V584" s="79">
        <f t="shared" ca="1" si="387"/>
        <v>0</v>
      </c>
      <c r="W584" s="79">
        <f t="shared" ca="1" si="371"/>
        <v>0</v>
      </c>
      <c r="X584" s="80">
        <f t="shared" ca="1" si="388"/>
        <v>0</v>
      </c>
      <c r="Y584" s="80">
        <f t="shared" ca="1" si="389"/>
        <v>0</v>
      </c>
      <c r="Z584" s="80">
        <f t="shared" ca="1" si="380"/>
        <v>0</v>
      </c>
      <c r="AA584" s="80">
        <f t="shared" ca="1" si="390"/>
        <v>0</v>
      </c>
      <c r="AB584" s="81">
        <f t="shared" ca="1" si="372"/>
        <v>0</v>
      </c>
      <c r="AC584" s="79">
        <f t="shared" ca="1" si="373"/>
        <v>0</v>
      </c>
      <c r="AE584" s="55">
        <f t="shared" ca="1" si="391"/>
        <v>0</v>
      </c>
      <c r="AF584" s="78">
        <f t="shared" ca="1" si="392"/>
        <v>4.1504550867967176E-5</v>
      </c>
      <c r="AR584" s="69">
        <f t="shared" si="381"/>
        <v>49</v>
      </c>
      <c r="AS584" s="70">
        <f t="shared" si="393"/>
        <v>581</v>
      </c>
      <c r="AT584" s="71">
        <f t="shared" ca="1" si="365"/>
        <v>6.1559719114684056E-3</v>
      </c>
      <c r="AU584" s="72">
        <f t="shared" ca="1" si="382"/>
        <v>9.0370179501075842E-3</v>
      </c>
      <c r="AV584" s="73">
        <f t="shared" ca="1" si="383"/>
        <v>1.0090370179501076</v>
      </c>
      <c r="AW584" s="74">
        <f ca="1">PRODUCT(AV$4:AV584)</f>
        <v>155.38183093187894</v>
      </c>
      <c r="BO584" s="70">
        <f t="shared" si="394"/>
        <v>581</v>
      </c>
      <c r="BP584" s="171">
        <f t="shared" ref="BP584:BP647" ca="1" si="397">VLOOKUP(BO584,$BT$4:$BX$13,5,TRUE)/100</f>
        <v>0.114</v>
      </c>
      <c r="BQ584" s="172">
        <f t="shared" ca="1" si="384"/>
        <v>9.0370179501075842E-3</v>
      </c>
      <c r="BR584" s="172">
        <f t="shared" ca="1" si="396"/>
        <v>6.435758891516802E-3</v>
      </c>
    </row>
    <row r="585" spans="5:70">
      <c r="E585">
        <f t="shared" si="363"/>
        <v>582</v>
      </c>
      <c r="F585" s="64">
        <f t="shared" si="385"/>
        <v>103.41666666666468</v>
      </c>
      <c r="G585" s="55">
        <f t="shared" si="366"/>
        <v>0</v>
      </c>
      <c r="H585" s="78">
        <f t="shared" si="395"/>
        <v>1</v>
      </c>
      <c r="I585" s="79">
        <f t="shared" ca="1" si="374"/>
        <v>790645.59272510582</v>
      </c>
      <c r="J585" s="79">
        <f t="shared" ca="1" si="367"/>
        <v>7145.0784136302318</v>
      </c>
      <c r="K585" s="80">
        <f t="shared" ca="1" si="368"/>
        <v>-20</v>
      </c>
      <c r="L585" s="80">
        <f t="shared" ca="1" si="375"/>
        <v>-658.8713272709216</v>
      </c>
      <c r="M585" s="80">
        <f t="shared" ca="1" si="364"/>
        <v>0</v>
      </c>
      <c r="N585" s="80">
        <f t="shared" ca="1" si="376"/>
        <v>0</v>
      </c>
      <c r="O585" s="81">
        <f t="shared" ca="1" si="369"/>
        <v>-2943.1740356977334</v>
      </c>
      <c r="P585" s="79">
        <f t="shared" ca="1" si="370"/>
        <v>794168.62577576749</v>
      </c>
      <c r="R585">
        <f t="shared" ca="1" si="377"/>
        <v>702</v>
      </c>
      <c r="S585" s="78">
        <f t="shared" ca="1" si="386"/>
        <v>113.41666666666391</v>
      </c>
      <c r="T585" s="55">
        <f t="shared" ca="1" si="378"/>
        <v>0</v>
      </c>
      <c r="U585" s="78">
        <f t="shared" ca="1" si="379"/>
        <v>4.1504550867967176E-5</v>
      </c>
      <c r="V585" s="79">
        <f t="shared" ca="1" si="387"/>
        <v>0</v>
      </c>
      <c r="W585" s="79">
        <f t="shared" ca="1" si="371"/>
        <v>0</v>
      </c>
      <c r="X585" s="80">
        <f t="shared" ca="1" si="388"/>
        <v>0</v>
      </c>
      <c r="Y585" s="80">
        <f t="shared" ca="1" si="389"/>
        <v>0</v>
      </c>
      <c r="Z585" s="80">
        <f t="shared" ca="1" si="380"/>
        <v>0</v>
      </c>
      <c r="AA585" s="80">
        <f t="shared" ca="1" si="390"/>
        <v>0</v>
      </c>
      <c r="AB585" s="81">
        <f t="shared" ca="1" si="372"/>
        <v>0</v>
      </c>
      <c r="AC585" s="79">
        <f t="shared" ca="1" si="373"/>
        <v>0</v>
      </c>
      <c r="AE585" s="55">
        <f t="shared" ca="1" si="391"/>
        <v>0</v>
      </c>
      <c r="AF585" s="78">
        <f t="shared" ca="1" si="392"/>
        <v>4.1504550867967176E-5</v>
      </c>
      <c r="AR585" s="69">
        <f t="shared" si="381"/>
        <v>49</v>
      </c>
      <c r="AS585" s="70">
        <f t="shared" si="393"/>
        <v>582</v>
      </c>
      <c r="AT585" s="71">
        <f t="shared" ca="1" si="365"/>
        <v>6.1003402828041075E-3</v>
      </c>
      <c r="AU585" s="72">
        <f t="shared" ca="1" si="382"/>
        <v>9.0370179501075842E-3</v>
      </c>
      <c r="AV585" s="73">
        <f t="shared" ca="1" si="383"/>
        <v>1.0090370179501076</v>
      </c>
      <c r="AW585" s="74">
        <f ca="1">PRODUCT(AV$4:AV585)</f>
        <v>156.7860193271309</v>
      </c>
      <c r="BO585" s="70">
        <f t="shared" si="394"/>
        <v>582</v>
      </c>
      <c r="BP585" s="171">
        <f t="shared" ca="1" si="397"/>
        <v>0.114</v>
      </c>
      <c r="BQ585" s="172">
        <f t="shared" ca="1" si="384"/>
        <v>9.0370179501075842E-3</v>
      </c>
      <c r="BR585" s="172">
        <f t="shared" ca="1" si="396"/>
        <v>6.3781197092166756E-3</v>
      </c>
    </row>
    <row r="586" spans="5:70">
      <c r="E586">
        <f t="shared" si="363"/>
        <v>583</v>
      </c>
      <c r="F586" s="64">
        <f t="shared" si="385"/>
        <v>103.49999999999801</v>
      </c>
      <c r="G586" s="55">
        <f t="shared" si="366"/>
        <v>0</v>
      </c>
      <c r="H586" s="78">
        <f t="shared" si="395"/>
        <v>1</v>
      </c>
      <c r="I586" s="79">
        <f t="shared" ca="1" si="374"/>
        <v>794168.62577576749</v>
      </c>
      <c r="J586" s="79">
        <f t="shared" ca="1" si="367"/>
        <v>7176.9161265478833</v>
      </c>
      <c r="K586" s="80">
        <f t="shared" ca="1" si="368"/>
        <v>-20</v>
      </c>
      <c r="L586" s="80">
        <f t="shared" ca="1" si="375"/>
        <v>-661.80718814647298</v>
      </c>
      <c r="M586" s="80">
        <f t="shared" ca="1" si="364"/>
        <v>0</v>
      </c>
      <c r="N586" s="80">
        <f t="shared" ca="1" si="376"/>
        <v>0</v>
      </c>
      <c r="O586" s="81">
        <f t="shared" ca="1" si="369"/>
        <v>-2943.1740356977334</v>
      </c>
      <c r="P586" s="79">
        <f t="shared" ca="1" si="370"/>
        <v>797720.56067847111</v>
      </c>
      <c r="R586">
        <f t="shared" ca="1" si="377"/>
        <v>703</v>
      </c>
      <c r="S586" s="78">
        <f t="shared" ca="1" si="386"/>
        <v>113.49999999999724</v>
      </c>
      <c r="T586" s="55">
        <f t="shared" ca="1" si="378"/>
        <v>0</v>
      </c>
      <c r="U586" s="78">
        <f t="shared" ca="1" si="379"/>
        <v>4.1504550867967176E-5</v>
      </c>
      <c r="V586" s="79">
        <f t="shared" ca="1" si="387"/>
        <v>0</v>
      </c>
      <c r="W586" s="79">
        <f t="shared" ca="1" si="371"/>
        <v>0</v>
      </c>
      <c r="X586" s="80">
        <f t="shared" ca="1" si="388"/>
        <v>0</v>
      </c>
      <c r="Y586" s="80">
        <f t="shared" ca="1" si="389"/>
        <v>0</v>
      </c>
      <c r="Z586" s="80">
        <f t="shared" ca="1" si="380"/>
        <v>0</v>
      </c>
      <c r="AA586" s="80">
        <f t="shared" ca="1" si="390"/>
        <v>0</v>
      </c>
      <c r="AB586" s="81">
        <f t="shared" ca="1" si="372"/>
        <v>0</v>
      </c>
      <c r="AC586" s="79">
        <f t="shared" ca="1" si="373"/>
        <v>0</v>
      </c>
      <c r="AE586" s="55">
        <f t="shared" ca="1" si="391"/>
        <v>0</v>
      </c>
      <c r="AF586" s="78">
        <f t="shared" ca="1" si="392"/>
        <v>4.1504550867967176E-5</v>
      </c>
      <c r="AR586" s="69">
        <f t="shared" si="381"/>
        <v>49</v>
      </c>
      <c r="AS586" s="70">
        <f t="shared" si="393"/>
        <v>583</v>
      </c>
      <c r="AT586" s="71">
        <f t="shared" ca="1" si="365"/>
        <v>6.045211398166642E-3</v>
      </c>
      <c r="AU586" s="72">
        <f t="shared" ca="1" si="382"/>
        <v>9.0370179501075842E-3</v>
      </c>
      <c r="AV586" s="73">
        <f t="shared" ca="1" si="383"/>
        <v>1.0090370179501076</v>
      </c>
      <c r="AW586" s="74">
        <f ca="1">PRODUCT(AV$4:AV586)</f>
        <v>158.20289739811611</v>
      </c>
      <c r="BO586" s="70">
        <f t="shared" si="394"/>
        <v>583</v>
      </c>
      <c r="BP586" s="171">
        <f t="shared" ca="1" si="397"/>
        <v>0.114</v>
      </c>
      <c r="BQ586" s="172">
        <f t="shared" ca="1" si="384"/>
        <v>9.0370179501075842E-3</v>
      </c>
      <c r="BR586" s="172">
        <f t="shared" ca="1" si="396"/>
        <v>6.3209967481411521E-3</v>
      </c>
    </row>
    <row r="587" spans="5:70">
      <c r="E587">
        <f t="shared" si="363"/>
        <v>584</v>
      </c>
      <c r="F587" s="64">
        <f t="shared" si="385"/>
        <v>103.58333333333134</v>
      </c>
      <c r="G587" s="55">
        <f t="shared" si="366"/>
        <v>0</v>
      </c>
      <c r="H587" s="78">
        <f t="shared" si="395"/>
        <v>1</v>
      </c>
      <c r="I587" s="79">
        <f t="shared" ca="1" si="374"/>
        <v>797720.56067847111</v>
      </c>
      <c r="J587" s="79">
        <f t="shared" ca="1" si="367"/>
        <v>7209.0150260212295</v>
      </c>
      <c r="K587" s="80">
        <f t="shared" ca="1" si="368"/>
        <v>-20</v>
      </c>
      <c r="L587" s="80">
        <f t="shared" ca="1" si="375"/>
        <v>-664.767133898726</v>
      </c>
      <c r="M587" s="80">
        <f t="shared" ca="1" si="364"/>
        <v>0</v>
      </c>
      <c r="N587" s="80">
        <f t="shared" ca="1" si="376"/>
        <v>0</v>
      </c>
      <c r="O587" s="81">
        <f t="shared" ca="1" si="369"/>
        <v>-2943.1740356977334</v>
      </c>
      <c r="P587" s="79">
        <f t="shared" ca="1" si="370"/>
        <v>801301.634534896</v>
      </c>
      <c r="R587">
        <f t="shared" ca="1" si="377"/>
        <v>704</v>
      </c>
      <c r="S587" s="78">
        <f t="shared" ca="1" si="386"/>
        <v>113.58333333333057</v>
      </c>
      <c r="T587" s="55">
        <f t="shared" ca="1" si="378"/>
        <v>0</v>
      </c>
      <c r="U587" s="78">
        <f t="shared" ca="1" si="379"/>
        <v>4.1504550867967176E-5</v>
      </c>
      <c r="V587" s="79">
        <f t="shared" ca="1" si="387"/>
        <v>0</v>
      </c>
      <c r="W587" s="79">
        <f t="shared" ca="1" si="371"/>
        <v>0</v>
      </c>
      <c r="X587" s="80">
        <f t="shared" ca="1" si="388"/>
        <v>0</v>
      </c>
      <c r="Y587" s="80">
        <f t="shared" ca="1" si="389"/>
        <v>0</v>
      </c>
      <c r="Z587" s="80">
        <f t="shared" ca="1" si="380"/>
        <v>0</v>
      </c>
      <c r="AA587" s="80">
        <f t="shared" ca="1" si="390"/>
        <v>0</v>
      </c>
      <c r="AB587" s="81">
        <f t="shared" ca="1" si="372"/>
        <v>0</v>
      </c>
      <c r="AC587" s="79">
        <f t="shared" ca="1" si="373"/>
        <v>0</v>
      </c>
      <c r="AE587" s="55">
        <f t="shared" ca="1" si="391"/>
        <v>0</v>
      </c>
      <c r="AF587" s="78">
        <f t="shared" ca="1" si="392"/>
        <v>4.1504550867967176E-5</v>
      </c>
      <c r="AR587" s="69">
        <f t="shared" si="381"/>
        <v>49</v>
      </c>
      <c r="AS587" s="70">
        <f t="shared" si="393"/>
        <v>584</v>
      </c>
      <c r="AT587" s="71">
        <f t="shared" ca="1" si="365"/>
        <v>5.990580714249215E-3</v>
      </c>
      <c r="AU587" s="72">
        <f t="shared" ca="1" si="382"/>
        <v>9.0370179501075842E-3</v>
      </c>
      <c r="AV587" s="73">
        <f t="shared" ca="1" si="383"/>
        <v>1.0090370179501076</v>
      </c>
      <c r="AW587" s="74">
        <f ca="1">PRODUCT(AV$4:AV587)</f>
        <v>159.63257982166192</v>
      </c>
      <c r="BO587" s="70">
        <f t="shared" si="394"/>
        <v>584</v>
      </c>
      <c r="BP587" s="171">
        <f t="shared" ca="1" si="397"/>
        <v>0.114</v>
      </c>
      <c r="BQ587" s="172">
        <f t="shared" ca="1" si="384"/>
        <v>9.0370179501075842E-3</v>
      </c>
      <c r="BR587" s="172">
        <f t="shared" ca="1" si="396"/>
        <v>6.2643853849707791E-3</v>
      </c>
    </row>
    <row r="588" spans="5:70">
      <c r="E588">
        <f t="shared" si="363"/>
        <v>585</v>
      </c>
      <c r="F588" s="64">
        <f t="shared" si="385"/>
        <v>103.66666666666467</v>
      </c>
      <c r="G588" s="55">
        <f t="shared" si="366"/>
        <v>0</v>
      </c>
      <c r="H588" s="78">
        <f t="shared" si="395"/>
        <v>1</v>
      </c>
      <c r="I588" s="79">
        <f t="shared" ca="1" si="374"/>
        <v>801301.634534896</v>
      </c>
      <c r="J588" s="79">
        <f t="shared" ca="1" si="367"/>
        <v>7241.3772547424023</v>
      </c>
      <c r="K588" s="80">
        <f t="shared" ca="1" si="368"/>
        <v>-20</v>
      </c>
      <c r="L588" s="80">
        <f t="shared" ca="1" si="375"/>
        <v>-667.7513621124134</v>
      </c>
      <c r="M588" s="80">
        <f t="shared" ca="1" si="364"/>
        <v>0</v>
      </c>
      <c r="N588" s="80">
        <f t="shared" ca="1" si="376"/>
        <v>0</v>
      </c>
      <c r="O588" s="81">
        <f t="shared" ca="1" si="369"/>
        <v>-2943.1740356977334</v>
      </c>
      <c r="P588" s="79">
        <f t="shared" ca="1" si="370"/>
        <v>804912.08639182826</v>
      </c>
      <c r="R588">
        <f t="shared" ca="1" si="377"/>
        <v>705</v>
      </c>
      <c r="S588" s="78">
        <f t="shared" ca="1" si="386"/>
        <v>113.6666666666639</v>
      </c>
      <c r="T588" s="55">
        <f t="shared" ca="1" si="378"/>
        <v>0</v>
      </c>
      <c r="U588" s="78">
        <f t="shared" ca="1" si="379"/>
        <v>4.1504550867967176E-5</v>
      </c>
      <c r="V588" s="79">
        <f t="shared" ca="1" si="387"/>
        <v>0</v>
      </c>
      <c r="W588" s="79">
        <f t="shared" ca="1" si="371"/>
        <v>0</v>
      </c>
      <c r="X588" s="80">
        <f t="shared" ca="1" si="388"/>
        <v>0</v>
      </c>
      <c r="Y588" s="80">
        <f t="shared" ca="1" si="389"/>
        <v>0</v>
      </c>
      <c r="Z588" s="80">
        <f t="shared" ca="1" si="380"/>
        <v>0</v>
      </c>
      <c r="AA588" s="80">
        <f t="shared" ca="1" si="390"/>
        <v>0</v>
      </c>
      <c r="AB588" s="81">
        <f t="shared" ca="1" si="372"/>
        <v>0</v>
      </c>
      <c r="AC588" s="79">
        <f t="shared" ca="1" si="373"/>
        <v>0</v>
      </c>
      <c r="AE588" s="55">
        <f t="shared" ca="1" si="391"/>
        <v>0</v>
      </c>
      <c r="AF588" s="78">
        <f t="shared" ca="1" si="392"/>
        <v>4.1504550867967176E-5</v>
      </c>
      <c r="AR588" s="69">
        <f t="shared" si="381"/>
        <v>49</v>
      </c>
      <c r="AS588" s="70">
        <f t="shared" si="393"/>
        <v>585</v>
      </c>
      <c r="AT588" s="71">
        <f t="shared" ca="1" si="365"/>
        <v>5.9364437288029768E-3</v>
      </c>
      <c r="AU588" s="72">
        <f t="shared" ca="1" si="382"/>
        <v>9.0370179501075842E-3</v>
      </c>
      <c r="AV588" s="73">
        <f t="shared" ca="1" si="383"/>
        <v>1.0090370179501076</v>
      </c>
      <c r="AW588" s="74">
        <f ca="1">PRODUCT(AV$4:AV588)</f>
        <v>161.07518231093226</v>
      </c>
      <c r="BO588" s="70">
        <f t="shared" si="394"/>
        <v>585</v>
      </c>
      <c r="BP588" s="171">
        <f t="shared" ca="1" si="397"/>
        <v>0.114</v>
      </c>
      <c r="BQ588" s="172">
        <f t="shared" ca="1" si="384"/>
        <v>9.0370179501075842E-3</v>
      </c>
      <c r="BR588" s="172">
        <f t="shared" ca="1" si="396"/>
        <v>6.2082810377929315E-3</v>
      </c>
    </row>
    <row r="589" spans="5:70">
      <c r="E589">
        <f t="shared" si="363"/>
        <v>586</v>
      </c>
      <c r="F589" s="64">
        <f t="shared" si="385"/>
        <v>103.749999999998</v>
      </c>
      <c r="G589" s="55">
        <f t="shared" si="366"/>
        <v>0</v>
      </c>
      <c r="H589" s="78">
        <f t="shared" si="395"/>
        <v>1</v>
      </c>
      <c r="I589" s="79">
        <f t="shared" ca="1" si="374"/>
        <v>804912.08639182826</v>
      </c>
      <c r="J589" s="79">
        <f t="shared" ca="1" si="367"/>
        <v>7274.0049729814982</v>
      </c>
      <c r="K589" s="80">
        <f t="shared" ca="1" si="368"/>
        <v>-20</v>
      </c>
      <c r="L589" s="80">
        <f t="shared" ca="1" si="375"/>
        <v>-670.76007199319031</v>
      </c>
      <c r="M589" s="80">
        <f t="shared" ca="1" si="364"/>
        <v>0</v>
      </c>
      <c r="N589" s="80">
        <f t="shared" ca="1" si="376"/>
        <v>0</v>
      </c>
      <c r="O589" s="81">
        <f t="shared" ca="1" si="369"/>
        <v>-2943.1740356977334</v>
      </c>
      <c r="P589" s="79">
        <f t="shared" ca="1" si="370"/>
        <v>808552.15725711884</v>
      </c>
      <c r="R589">
        <f t="shared" ca="1" si="377"/>
        <v>706</v>
      </c>
      <c r="S589" s="78">
        <f t="shared" ca="1" si="386"/>
        <v>113.74999999999723</v>
      </c>
      <c r="T589" s="55">
        <f t="shared" ca="1" si="378"/>
        <v>0</v>
      </c>
      <c r="U589" s="78">
        <f t="shared" ca="1" si="379"/>
        <v>4.1504550867967176E-5</v>
      </c>
      <c r="V589" s="79">
        <f t="shared" ca="1" si="387"/>
        <v>0</v>
      </c>
      <c r="W589" s="79">
        <f t="shared" ca="1" si="371"/>
        <v>0</v>
      </c>
      <c r="X589" s="80">
        <f t="shared" ca="1" si="388"/>
        <v>0</v>
      </c>
      <c r="Y589" s="80">
        <f t="shared" ca="1" si="389"/>
        <v>0</v>
      </c>
      <c r="Z589" s="80">
        <f t="shared" ca="1" si="380"/>
        <v>0</v>
      </c>
      <c r="AA589" s="80">
        <f t="shared" ca="1" si="390"/>
        <v>0</v>
      </c>
      <c r="AB589" s="81">
        <f t="shared" ca="1" si="372"/>
        <v>0</v>
      </c>
      <c r="AC589" s="79">
        <f t="shared" ca="1" si="373"/>
        <v>0</v>
      </c>
      <c r="AE589" s="55">
        <f t="shared" ca="1" si="391"/>
        <v>0</v>
      </c>
      <c r="AF589" s="78">
        <f t="shared" ca="1" si="392"/>
        <v>4.1504550867967176E-5</v>
      </c>
      <c r="AR589" s="69">
        <f t="shared" si="381"/>
        <v>49</v>
      </c>
      <c r="AS589" s="70">
        <f t="shared" si="393"/>
        <v>586</v>
      </c>
      <c r="AT589" s="71">
        <f t="shared" ca="1" si="365"/>
        <v>5.8827959802659809E-3</v>
      </c>
      <c r="AU589" s="72">
        <f t="shared" ca="1" si="382"/>
        <v>9.0370179501075842E-3</v>
      </c>
      <c r="AV589" s="73">
        <f t="shared" ca="1" si="383"/>
        <v>1.0090370179501076</v>
      </c>
      <c r="AW589" s="74">
        <f ca="1">PRODUCT(AV$4:AV589)</f>
        <v>162.53082162479302</v>
      </c>
      <c r="BO589" s="70">
        <f t="shared" si="394"/>
        <v>586</v>
      </c>
      <c r="BP589" s="171">
        <f t="shared" ca="1" si="397"/>
        <v>0.114</v>
      </c>
      <c r="BQ589" s="172">
        <f t="shared" ca="1" si="384"/>
        <v>9.0370179501075842E-3</v>
      </c>
      <c r="BR589" s="172">
        <f t="shared" ca="1" si="396"/>
        <v>6.1526791657309675E-3</v>
      </c>
    </row>
    <row r="590" spans="5:70">
      <c r="E590">
        <f t="shared" si="363"/>
        <v>587</v>
      </c>
      <c r="F590" s="64">
        <f t="shared" si="385"/>
        <v>103.83333333333132</v>
      </c>
      <c r="G590" s="55">
        <f t="shared" si="366"/>
        <v>0</v>
      </c>
      <c r="H590" s="78">
        <f t="shared" si="395"/>
        <v>1</v>
      </c>
      <c r="I590" s="79">
        <f t="shared" ca="1" si="374"/>
        <v>808552.15725711884</v>
      </c>
      <c r="J590" s="79">
        <f t="shared" ca="1" si="367"/>
        <v>7306.9003587307934</v>
      </c>
      <c r="K590" s="80">
        <f t="shared" ca="1" si="368"/>
        <v>-20</v>
      </c>
      <c r="L590" s="80">
        <f t="shared" ca="1" si="375"/>
        <v>-673.79346438093239</v>
      </c>
      <c r="M590" s="80">
        <f t="shared" ca="1" si="364"/>
        <v>0</v>
      </c>
      <c r="N590" s="80">
        <f t="shared" ca="1" si="376"/>
        <v>0</v>
      </c>
      <c r="O590" s="81">
        <f t="shared" ca="1" si="369"/>
        <v>-2943.1740356977334</v>
      </c>
      <c r="P590" s="79">
        <f t="shared" ca="1" si="370"/>
        <v>812222.09011577105</v>
      </c>
      <c r="R590">
        <f t="shared" ca="1" si="377"/>
        <v>707</v>
      </c>
      <c r="S590" s="78">
        <f t="shared" ca="1" si="386"/>
        <v>113.83333333333056</v>
      </c>
      <c r="T590" s="55">
        <f t="shared" ca="1" si="378"/>
        <v>0</v>
      </c>
      <c r="U590" s="78">
        <f t="shared" ca="1" si="379"/>
        <v>4.1504550867967176E-5</v>
      </c>
      <c r="V590" s="79">
        <f t="shared" ca="1" si="387"/>
        <v>0</v>
      </c>
      <c r="W590" s="79">
        <f t="shared" ca="1" si="371"/>
        <v>0</v>
      </c>
      <c r="X590" s="80">
        <f t="shared" ca="1" si="388"/>
        <v>0</v>
      </c>
      <c r="Y590" s="80">
        <f t="shared" ca="1" si="389"/>
        <v>0</v>
      </c>
      <c r="Z590" s="80">
        <f t="shared" ca="1" si="380"/>
        <v>0</v>
      </c>
      <c r="AA590" s="80">
        <f t="shared" ca="1" si="390"/>
        <v>0</v>
      </c>
      <c r="AB590" s="81">
        <f t="shared" ca="1" si="372"/>
        <v>0</v>
      </c>
      <c r="AC590" s="79">
        <f t="shared" ca="1" si="373"/>
        <v>0</v>
      </c>
      <c r="AE590" s="55">
        <f t="shared" ca="1" si="391"/>
        <v>0</v>
      </c>
      <c r="AF590" s="78">
        <f t="shared" ca="1" si="392"/>
        <v>4.1504550867967176E-5</v>
      </c>
      <c r="AR590" s="69">
        <f t="shared" si="381"/>
        <v>49</v>
      </c>
      <c r="AS590" s="70">
        <f t="shared" si="393"/>
        <v>587</v>
      </c>
      <c r="AT590" s="71">
        <f t="shared" ca="1" si="365"/>
        <v>5.8296330473954962E-3</v>
      </c>
      <c r="AU590" s="72">
        <f t="shared" ca="1" si="382"/>
        <v>9.0370179501075842E-3</v>
      </c>
      <c r="AV590" s="73">
        <f t="shared" ca="1" si="383"/>
        <v>1.0090370179501076</v>
      </c>
      <c r="AW590" s="74">
        <f ca="1">PRODUCT(AV$4:AV590)</f>
        <v>163.99961557726201</v>
      </c>
      <c r="BO590" s="70">
        <f t="shared" si="394"/>
        <v>587</v>
      </c>
      <c r="BP590" s="171">
        <f t="shared" ca="1" si="397"/>
        <v>0.114</v>
      </c>
      <c r="BQ590" s="172">
        <f t="shared" ca="1" si="384"/>
        <v>9.0370179501075842E-3</v>
      </c>
      <c r="BR590" s="172">
        <f t="shared" ca="1" si="396"/>
        <v>6.0975752685767078E-3</v>
      </c>
    </row>
    <row r="591" spans="5:70">
      <c r="E591">
        <f t="shared" si="363"/>
        <v>588</v>
      </c>
      <c r="F591" s="64">
        <f t="shared" si="385"/>
        <v>103.91666666666465</v>
      </c>
      <c r="G591" s="55">
        <f t="shared" si="366"/>
        <v>0</v>
      </c>
      <c r="H591" s="78">
        <f t="shared" si="395"/>
        <v>1</v>
      </c>
      <c r="I591" s="79">
        <f t="shared" ca="1" si="374"/>
        <v>812222.09011577105</v>
      </c>
      <c r="J591" s="79">
        <f t="shared" ca="1" si="367"/>
        <v>7340.0656078501224</v>
      </c>
      <c r="K591" s="80">
        <f t="shared" ca="1" si="368"/>
        <v>-20</v>
      </c>
      <c r="L591" s="80">
        <f t="shared" ca="1" si="375"/>
        <v>-676.85174176314263</v>
      </c>
      <c r="M591" s="80">
        <f t="shared" ca="1" si="364"/>
        <v>0</v>
      </c>
      <c r="N591" s="80">
        <f t="shared" ca="1" si="376"/>
        <v>0</v>
      </c>
      <c r="O591" s="81">
        <f t="shared" ca="1" si="369"/>
        <v>-2943.1740356977334</v>
      </c>
      <c r="P591" s="79">
        <f t="shared" ca="1" si="370"/>
        <v>815922.12994616025</v>
      </c>
      <c r="R591">
        <f t="shared" ca="1" si="377"/>
        <v>708</v>
      </c>
      <c r="S591" s="78">
        <f t="shared" ca="1" si="386"/>
        <v>113.91666666666389</v>
      </c>
      <c r="T591" s="55">
        <f t="shared" ca="1" si="378"/>
        <v>0</v>
      </c>
      <c r="U591" s="78">
        <f t="shared" ca="1" si="379"/>
        <v>4.1504550867967176E-5</v>
      </c>
      <c r="V591" s="79">
        <f t="shared" ca="1" si="387"/>
        <v>0</v>
      </c>
      <c r="W591" s="79">
        <f t="shared" ca="1" si="371"/>
        <v>0</v>
      </c>
      <c r="X591" s="80">
        <f t="shared" ca="1" si="388"/>
        <v>0</v>
      </c>
      <c r="Y591" s="80">
        <f t="shared" ca="1" si="389"/>
        <v>0</v>
      </c>
      <c r="Z591" s="80">
        <f t="shared" ca="1" si="380"/>
        <v>0</v>
      </c>
      <c r="AA591" s="80">
        <f t="shared" ca="1" si="390"/>
        <v>0</v>
      </c>
      <c r="AB591" s="81">
        <f t="shared" ca="1" si="372"/>
        <v>0</v>
      </c>
      <c r="AC591" s="79">
        <f t="shared" ca="1" si="373"/>
        <v>0</v>
      </c>
      <c r="AE591" s="55">
        <f t="shared" ca="1" si="391"/>
        <v>0</v>
      </c>
      <c r="AF591" s="78">
        <f t="shared" ca="1" si="392"/>
        <v>4.1504550867967176E-5</v>
      </c>
      <c r="AR591" s="69">
        <f t="shared" si="381"/>
        <v>49</v>
      </c>
      <c r="AS591" s="70">
        <f t="shared" si="393"/>
        <v>588</v>
      </c>
      <c r="AT591" s="71">
        <f t="shared" ca="1" si="365"/>
        <v>5.7769505489036425E-3</v>
      </c>
      <c r="AU591" s="72">
        <f t="shared" ca="1" si="382"/>
        <v>9.0370179501075842E-3</v>
      </c>
      <c r="AV591" s="73">
        <f t="shared" ca="1" si="383"/>
        <v>1.0090370179501076</v>
      </c>
      <c r="AW591" s="74">
        <f ca="1">PRODUCT(AV$4:AV591)</f>
        <v>165.48168304704447</v>
      </c>
      <c r="BO591" s="70">
        <f t="shared" si="394"/>
        <v>588</v>
      </c>
      <c r="BP591" s="171">
        <f t="shared" ca="1" si="397"/>
        <v>0.114</v>
      </c>
      <c r="BQ591" s="172">
        <f t="shared" ca="1" si="384"/>
        <v>9.0370179501075842E-3</v>
      </c>
      <c r="BR591" s="172">
        <f t="shared" ca="1" si="396"/>
        <v>6.0429648864262046E-3</v>
      </c>
    </row>
    <row r="592" spans="5:70">
      <c r="E592">
        <f t="shared" ref="E592:E655" si="398">E591+1</f>
        <v>589</v>
      </c>
      <c r="F592" s="64">
        <f t="shared" si="385"/>
        <v>103.99999999999798</v>
      </c>
      <c r="G592" s="55">
        <f t="shared" si="366"/>
        <v>0</v>
      </c>
      <c r="H592" s="78">
        <f t="shared" si="395"/>
        <v>1</v>
      </c>
      <c r="I592" s="79">
        <f t="shared" ca="1" si="374"/>
        <v>815922.12994616025</v>
      </c>
      <c r="J592" s="79">
        <f t="shared" ca="1" si="367"/>
        <v>7373.502934213463</v>
      </c>
      <c r="K592" s="80">
        <f t="shared" ca="1" si="368"/>
        <v>-20</v>
      </c>
      <c r="L592" s="80">
        <f t="shared" ca="1" si="375"/>
        <v>-679.93510828846695</v>
      </c>
      <c r="M592" s="80">
        <f t="shared" ref="M592:M655" ca="1" si="399">IF(OR(I591+O591=0,K591=0),0,-IF(MOD(E592-1,12)=0,1,0)*I592*($C$17))</f>
        <v>-6119.4159745962015</v>
      </c>
      <c r="N592" s="80">
        <f t="shared" ca="1" si="376"/>
        <v>0</v>
      </c>
      <c r="O592" s="81">
        <f t="shared" ca="1" si="369"/>
        <v>-2943.1740356977334</v>
      </c>
      <c r="P592" s="79">
        <f t="shared" ca="1" si="370"/>
        <v>813533.10776179144</v>
      </c>
      <c r="R592">
        <f t="shared" ca="1" si="377"/>
        <v>709</v>
      </c>
      <c r="S592" s="78">
        <f t="shared" ca="1" si="386"/>
        <v>113.99999999999721</v>
      </c>
      <c r="T592" s="55">
        <f t="shared" ca="1" si="378"/>
        <v>0</v>
      </c>
      <c r="U592" s="78">
        <f t="shared" ca="1" si="379"/>
        <v>4.1504550867967176E-5</v>
      </c>
      <c r="V592" s="79">
        <f t="shared" ca="1" si="387"/>
        <v>0</v>
      </c>
      <c r="W592" s="79">
        <f t="shared" ca="1" si="371"/>
        <v>0</v>
      </c>
      <c r="X592" s="80">
        <f t="shared" ca="1" si="388"/>
        <v>0</v>
      </c>
      <c r="Y592" s="80">
        <f t="shared" ca="1" si="389"/>
        <v>0</v>
      </c>
      <c r="Z592" s="80">
        <f t="shared" ca="1" si="380"/>
        <v>0</v>
      </c>
      <c r="AA592" s="80">
        <f t="shared" ca="1" si="390"/>
        <v>0</v>
      </c>
      <c r="AB592" s="81">
        <f t="shared" ca="1" si="372"/>
        <v>0</v>
      </c>
      <c r="AC592" s="79">
        <f t="shared" ca="1" si="373"/>
        <v>0</v>
      </c>
      <c r="AE592" s="55">
        <f t="shared" ca="1" si="391"/>
        <v>0</v>
      </c>
      <c r="AF592" s="78">
        <f t="shared" ca="1" si="392"/>
        <v>4.1504550867967176E-5</v>
      </c>
      <c r="AR592" s="69">
        <f t="shared" si="381"/>
        <v>50</v>
      </c>
      <c r="AS592" s="70">
        <f t="shared" si="393"/>
        <v>589</v>
      </c>
      <c r="AT592" s="71">
        <f t="shared" ca="1" si="365"/>
        <v>5.7247441430963164E-3</v>
      </c>
      <c r="AU592" s="72">
        <f t="shared" ca="1" si="382"/>
        <v>9.0370179501075842E-3</v>
      </c>
      <c r="AV592" s="73">
        <f t="shared" ca="1" si="383"/>
        <v>1.0090370179501076</v>
      </c>
      <c r="AW592" s="74">
        <f ca="1">PRODUCT(AV$4:AV592)</f>
        <v>166.97714398715462</v>
      </c>
      <c r="BO592" s="70">
        <f t="shared" si="394"/>
        <v>589</v>
      </c>
      <c r="BP592" s="171">
        <f t="shared" ca="1" si="397"/>
        <v>0.114</v>
      </c>
      <c r="BQ592" s="172">
        <f t="shared" ca="1" si="384"/>
        <v>9.0370179501075842E-3</v>
      </c>
      <c r="BR592" s="172">
        <f t="shared" ca="1" si="396"/>
        <v>5.9888435993187741E-3</v>
      </c>
    </row>
    <row r="593" spans="5:70">
      <c r="E593">
        <f t="shared" si="398"/>
        <v>590</v>
      </c>
      <c r="F593" s="64">
        <f t="shared" si="385"/>
        <v>104.08333333333131</v>
      </c>
      <c r="G593" s="55">
        <f t="shared" si="366"/>
        <v>0</v>
      </c>
      <c r="H593" s="78">
        <f t="shared" si="395"/>
        <v>1</v>
      </c>
      <c r="I593" s="79">
        <f t="shared" ca="1" si="374"/>
        <v>813533.10776179144</v>
      </c>
      <c r="J593" s="79">
        <f t="shared" ca="1" si="367"/>
        <v>7351.9132978501166</v>
      </c>
      <c r="K593" s="80">
        <f t="shared" ca="1" si="368"/>
        <v>-20</v>
      </c>
      <c r="L593" s="80">
        <f t="shared" ca="1" si="375"/>
        <v>-677.94425646815955</v>
      </c>
      <c r="M593" s="80">
        <f t="shared" ca="1" si="399"/>
        <v>0</v>
      </c>
      <c r="N593" s="80">
        <f t="shared" ca="1" si="376"/>
        <v>0</v>
      </c>
      <c r="O593" s="81">
        <f t="shared" ca="1" si="369"/>
        <v>-2943.1740356977334</v>
      </c>
      <c r="P593" s="79">
        <f t="shared" ca="1" si="370"/>
        <v>817243.90276747569</v>
      </c>
      <c r="R593">
        <f t="shared" ca="1" si="377"/>
        <v>710</v>
      </c>
      <c r="S593" s="78">
        <f t="shared" ca="1" si="386"/>
        <v>114.08333333333054</v>
      </c>
      <c r="T593" s="55">
        <f t="shared" ca="1" si="378"/>
        <v>0</v>
      </c>
      <c r="U593" s="78">
        <f t="shared" ca="1" si="379"/>
        <v>4.1504550867967176E-5</v>
      </c>
      <c r="V593" s="79">
        <f t="shared" ca="1" si="387"/>
        <v>0</v>
      </c>
      <c r="W593" s="79">
        <f t="shared" ca="1" si="371"/>
        <v>0</v>
      </c>
      <c r="X593" s="80">
        <f t="shared" ca="1" si="388"/>
        <v>0</v>
      </c>
      <c r="Y593" s="80">
        <f t="shared" ca="1" si="389"/>
        <v>0</v>
      </c>
      <c r="Z593" s="80">
        <f t="shared" ca="1" si="380"/>
        <v>0</v>
      </c>
      <c r="AA593" s="80">
        <f t="shared" ca="1" si="390"/>
        <v>0</v>
      </c>
      <c r="AB593" s="81">
        <f t="shared" ca="1" si="372"/>
        <v>0</v>
      </c>
      <c r="AC593" s="79">
        <f t="shared" ca="1" si="373"/>
        <v>0</v>
      </c>
      <c r="AE593" s="55">
        <f t="shared" ca="1" si="391"/>
        <v>0</v>
      </c>
      <c r="AF593" s="78">
        <f t="shared" ca="1" si="392"/>
        <v>4.1504550867967176E-5</v>
      </c>
      <c r="AR593" s="69">
        <f t="shared" si="381"/>
        <v>50</v>
      </c>
      <c r="AS593" s="70">
        <f t="shared" si="393"/>
        <v>590</v>
      </c>
      <c r="AT593" s="71">
        <f t="shared" ca="1" si="365"/>
        <v>5.6730095275153818E-3</v>
      </c>
      <c r="AU593" s="72">
        <f t="shared" ca="1" si="382"/>
        <v>9.0370179501075842E-3</v>
      </c>
      <c r="AV593" s="73">
        <f t="shared" ca="1" si="383"/>
        <v>1.0090370179501076</v>
      </c>
      <c r="AW593" s="74">
        <f ca="1">PRODUCT(AV$4:AV593)</f>
        <v>168.48611943462424</v>
      </c>
      <c r="BO593" s="70">
        <f t="shared" si="394"/>
        <v>590</v>
      </c>
      <c r="BP593" s="171">
        <f t="shared" ca="1" si="397"/>
        <v>0.114</v>
      </c>
      <c r="BQ593" s="172">
        <f t="shared" ca="1" si="384"/>
        <v>9.0370179501075842E-3</v>
      </c>
      <c r="BR593" s="172">
        <f t="shared" ca="1" si="396"/>
        <v>5.9352070268792615E-3</v>
      </c>
    </row>
    <row r="594" spans="5:70">
      <c r="E594">
        <f t="shared" si="398"/>
        <v>591</v>
      </c>
      <c r="F594" s="64">
        <f t="shared" si="385"/>
        <v>104.16666666666464</v>
      </c>
      <c r="G594" s="55">
        <f t="shared" si="366"/>
        <v>0</v>
      </c>
      <c r="H594" s="78">
        <f t="shared" si="395"/>
        <v>1</v>
      </c>
      <c r="I594" s="79">
        <f t="shared" ca="1" si="374"/>
        <v>817243.90276747569</v>
      </c>
      <c r="J594" s="79">
        <f t="shared" ca="1" si="367"/>
        <v>7385.4478189256552</v>
      </c>
      <c r="K594" s="80">
        <f t="shared" ca="1" si="368"/>
        <v>-20</v>
      </c>
      <c r="L594" s="80">
        <f t="shared" ca="1" si="375"/>
        <v>-681.0365856395631</v>
      </c>
      <c r="M594" s="80">
        <f t="shared" ca="1" si="399"/>
        <v>0</v>
      </c>
      <c r="N594" s="80">
        <f t="shared" ca="1" si="376"/>
        <v>0</v>
      </c>
      <c r="O594" s="81">
        <f t="shared" ca="1" si="369"/>
        <v>-2943.1740356977334</v>
      </c>
      <c r="P594" s="79">
        <f t="shared" ca="1" si="370"/>
        <v>820985.13996506401</v>
      </c>
      <c r="R594">
        <f t="shared" ca="1" si="377"/>
        <v>711</v>
      </c>
      <c r="S594" s="78">
        <f t="shared" ca="1" si="386"/>
        <v>114.16666666666387</v>
      </c>
      <c r="T594" s="55">
        <f t="shared" ca="1" si="378"/>
        <v>0</v>
      </c>
      <c r="U594" s="78">
        <f t="shared" ca="1" si="379"/>
        <v>4.1504550867967176E-5</v>
      </c>
      <c r="V594" s="79">
        <f t="shared" ca="1" si="387"/>
        <v>0</v>
      </c>
      <c r="W594" s="79">
        <f t="shared" ca="1" si="371"/>
        <v>0</v>
      </c>
      <c r="X594" s="80">
        <f t="shared" ca="1" si="388"/>
        <v>0</v>
      </c>
      <c r="Y594" s="80">
        <f t="shared" ca="1" si="389"/>
        <v>0</v>
      </c>
      <c r="Z594" s="80">
        <f t="shared" ca="1" si="380"/>
        <v>0</v>
      </c>
      <c r="AA594" s="80">
        <f t="shared" ca="1" si="390"/>
        <v>0</v>
      </c>
      <c r="AB594" s="81">
        <f t="shared" ca="1" si="372"/>
        <v>0</v>
      </c>
      <c r="AC594" s="79">
        <f t="shared" ca="1" si="373"/>
        <v>0</v>
      </c>
      <c r="AE594" s="55">
        <f t="shared" ca="1" si="391"/>
        <v>0</v>
      </c>
      <c r="AF594" s="78">
        <f t="shared" ca="1" si="392"/>
        <v>4.1504550867967176E-5</v>
      </c>
      <c r="AR594" s="69">
        <f t="shared" si="381"/>
        <v>50</v>
      </c>
      <c r="AS594" s="70">
        <f t="shared" si="393"/>
        <v>591</v>
      </c>
      <c r="AT594" s="71">
        <f t="shared" ca="1" si="365"/>
        <v>5.6217424385840943E-3</v>
      </c>
      <c r="AU594" s="72">
        <f t="shared" ca="1" si="382"/>
        <v>9.0370179501075842E-3</v>
      </c>
      <c r="AV594" s="73">
        <f t="shared" ca="1" si="383"/>
        <v>1.0090370179501076</v>
      </c>
      <c r="AW594" s="74">
        <f ca="1">PRODUCT(AV$4:AV594)</f>
        <v>170.00873152029891</v>
      </c>
      <c r="BO594" s="70">
        <f t="shared" si="394"/>
        <v>591</v>
      </c>
      <c r="BP594" s="171">
        <f t="shared" ca="1" si="397"/>
        <v>0.114</v>
      </c>
      <c r="BQ594" s="172">
        <f t="shared" ca="1" si="384"/>
        <v>9.0370179501075842E-3</v>
      </c>
      <c r="BR594" s="172">
        <f t="shared" ca="1" si="396"/>
        <v>5.88205082796351E-3</v>
      </c>
    </row>
    <row r="595" spans="5:70">
      <c r="E595">
        <f t="shared" si="398"/>
        <v>592</v>
      </c>
      <c r="F595" s="64">
        <f t="shared" si="385"/>
        <v>104.24999999999797</v>
      </c>
      <c r="G595" s="55">
        <f t="shared" si="366"/>
        <v>0</v>
      </c>
      <c r="H595" s="78">
        <f t="shared" si="395"/>
        <v>1</v>
      </c>
      <c r="I595" s="79">
        <f t="shared" ca="1" si="374"/>
        <v>820985.13996506401</v>
      </c>
      <c r="J595" s="79">
        <f t="shared" ca="1" si="367"/>
        <v>7419.257446635871</v>
      </c>
      <c r="K595" s="80">
        <f t="shared" ca="1" si="368"/>
        <v>-20</v>
      </c>
      <c r="L595" s="80">
        <f t="shared" ca="1" si="375"/>
        <v>-684.15428330422003</v>
      </c>
      <c r="M595" s="80">
        <f t="shared" ca="1" si="399"/>
        <v>0</v>
      </c>
      <c r="N595" s="80">
        <f t="shared" ca="1" si="376"/>
        <v>0</v>
      </c>
      <c r="O595" s="81">
        <f t="shared" ca="1" si="369"/>
        <v>-2943.1740356977334</v>
      </c>
      <c r="P595" s="79">
        <f t="shared" ca="1" si="370"/>
        <v>824757.06909269793</v>
      </c>
      <c r="R595">
        <f t="shared" ca="1" si="377"/>
        <v>712</v>
      </c>
      <c r="S595" s="78">
        <f t="shared" ca="1" si="386"/>
        <v>114.2499999999972</v>
      </c>
      <c r="T595" s="55">
        <f t="shared" ca="1" si="378"/>
        <v>0</v>
      </c>
      <c r="U595" s="78">
        <f t="shared" ca="1" si="379"/>
        <v>4.1504550867967176E-5</v>
      </c>
      <c r="V595" s="79">
        <f t="shared" ca="1" si="387"/>
        <v>0</v>
      </c>
      <c r="W595" s="79">
        <f t="shared" ca="1" si="371"/>
        <v>0</v>
      </c>
      <c r="X595" s="80">
        <f t="shared" ca="1" si="388"/>
        <v>0</v>
      </c>
      <c r="Y595" s="80">
        <f t="shared" ca="1" si="389"/>
        <v>0</v>
      </c>
      <c r="Z595" s="80">
        <f t="shared" ca="1" si="380"/>
        <v>0</v>
      </c>
      <c r="AA595" s="80">
        <f t="shared" ca="1" si="390"/>
        <v>0</v>
      </c>
      <c r="AB595" s="81">
        <f t="shared" ca="1" si="372"/>
        <v>0</v>
      </c>
      <c r="AC595" s="79">
        <f t="shared" ca="1" si="373"/>
        <v>0</v>
      </c>
      <c r="AE595" s="55">
        <f t="shared" ca="1" si="391"/>
        <v>0</v>
      </c>
      <c r="AF595" s="78">
        <f t="shared" ca="1" si="392"/>
        <v>4.1504550867967176E-5</v>
      </c>
      <c r="AR595" s="69">
        <f t="shared" si="381"/>
        <v>50</v>
      </c>
      <c r="AS595" s="70">
        <f t="shared" si="393"/>
        <v>592</v>
      </c>
      <c r="AT595" s="71">
        <f t="shared" ca="1" si="365"/>
        <v>5.5709386512557283E-3</v>
      </c>
      <c r="AU595" s="72">
        <f t="shared" ca="1" si="382"/>
        <v>9.0370179501075842E-3</v>
      </c>
      <c r="AV595" s="73">
        <f t="shared" ca="1" si="383"/>
        <v>1.0090370179501076</v>
      </c>
      <c r="AW595" s="74">
        <f ca="1">PRODUCT(AV$4:AV595)</f>
        <v>171.54510347872287</v>
      </c>
      <c r="BO595" s="70">
        <f t="shared" si="394"/>
        <v>592</v>
      </c>
      <c r="BP595" s="171">
        <f t="shared" ca="1" si="397"/>
        <v>0.114</v>
      </c>
      <c r="BQ595" s="172">
        <f t="shared" ca="1" si="384"/>
        <v>9.0370179501075842E-3</v>
      </c>
      <c r="BR595" s="172">
        <f t="shared" ca="1" si="396"/>
        <v>5.8293707003070046E-3</v>
      </c>
    </row>
    <row r="596" spans="5:70">
      <c r="E596">
        <f t="shared" si="398"/>
        <v>593</v>
      </c>
      <c r="F596" s="64">
        <f t="shared" si="385"/>
        <v>104.3333333333313</v>
      </c>
      <c r="G596" s="55">
        <f t="shared" si="366"/>
        <v>0</v>
      </c>
      <c r="H596" s="78">
        <f t="shared" si="395"/>
        <v>1</v>
      </c>
      <c r="I596" s="79">
        <f t="shared" ca="1" si="374"/>
        <v>824757.06909269793</v>
      </c>
      <c r="J596" s="79">
        <f t="shared" ca="1" si="367"/>
        <v>7453.3444378688318</v>
      </c>
      <c r="K596" s="80">
        <f t="shared" ca="1" si="368"/>
        <v>-20</v>
      </c>
      <c r="L596" s="80">
        <f t="shared" ca="1" si="375"/>
        <v>-687.29755757724831</v>
      </c>
      <c r="M596" s="80">
        <f t="shared" ca="1" si="399"/>
        <v>0</v>
      </c>
      <c r="N596" s="80">
        <f t="shared" ca="1" si="376"/>
        <v>0</v>
      </c>
      <c r="O596" s="81">
        <f t="shared" ca="1" si="369"/>
        <v>-2943.1740356977334</v>
      </c>
      <c r="P596" s="79">
        <f t="shared" ca="1" si="370"/>
        <v>828559.94193729176</v>
      </c>
      <c r="R596">
        <f t="shared" ca="1" si="377"/>
        <v>713</v>
      </c>
      <c r="S596" s="78">
        <f t="shared" ca="1" si="386"/>
        <v>114.33333333333053</v>
      </c>
      <c r="T596" s="55">
        <f t="shared" ca="1" si="378"/>
        <v>0</v>
      </c>
      <c r="U596" s="78">
        <f t="shared" ca="1" si="379"/>
        <v>4.1504550867967176E-5</v>
      </c>
      <c r="V596" s="79">
        <f t="shared" ca="1" si="387"/>
        <v>0</v>
      </c>
      <c r="W596" s="79">
        <f t="shared" ca="1" si="371"/>
        <v>0</v>
      </c>
      <c r="X596" s="80">
        <f t="shared" ca="1" si="388"/>
        <v>0</v>
      </c>
      <c r="Y596" s="80">
        <f t="shared" ca="1" si="389"/>
        <v>0</v>
      </c>
      <c r="Z596" s="80">
        <f t="shared" ca="1" si="380"/>
        <v>0</v>
      </c>
      <c r="AA596" s="80">
        <f t="shared" ca="1" si="390"/>
        <v>0</v>
      </c>
      <c r="AB596" s="81">
        <f t="shared" ca="1" si="372"/>
        <v>0</v>
      </c>
      <c r="AC596" s="79">
        <f t="shared" ca="1" si="373"/>
        <v>0</v>
      </c>
      <c r="AE596" s="55">
        <f t="shared" ca="1" si="391"/>
        <v>0</v>
      </c>
      <c r="AF596" s="78">
        <f t="shared" ca="1" si="392"/>
        <v>4.1504550867967176E-5</v>
      </c>
      <c r="AR596" s="69">
        <f t="shared" si="381"/>
        <v>50</v>
      </c>
      <c r="AS596" s="70">
        <f t="shared" si="393"/>
        <v>593</v>
      </c>
      <c r="AT596" s="71">
        <f t="shared" ca="1" si="365"/>
        <v>5.5205939786653821E-3</v>
      </c>
      <c r="AU596" s="72">
        <f t="shared" ca="1" si="382"/>
        <v>9.0370179501075842E-3</v>
      </c>
      <c r="AV596" s="73">
        <f t="shared" ca="1" si="383"/>
        <v>1.0090370179501076</v>
      </c>
      <c r="AW596" s="74">
        <f ca="1">PRODUCT(AV$4:AV596)</f>
        <v>173.09535965811315</v>
      </c>
      <c r="BO596" s="70">
        <f t="shared" si="394"/>
        <v>593</v>
      </c>
      <c r="BP596" s="171">
        <f t="shared" ca="1" si="397"/>
        <v>0.114</v>
      </c>
      <c r="BQ596" s="172">
        <f t="shared" ca="1" si="384"/>
        <v>9.0370179501075842E-3</v>
      </c>
      <c r="BR596" s="172">
        <f t="shared" ca="1" si="396"/>
        <v>5.7771623801766616E-3</v>
      </c>
    </row>
    <row r="597" spans="5:70">
      <c r="E597">
        <f t="shared" si="398"/>
        <v>594</v>
      </c>
      <c r="F597" s="64">
        <f t="shared" si="385"/>
        <v>104.41666666666463</v>
      </c>
      <c r="G597" s="55">
        <f t="shared" si="366"/>
        <v>0</v>
      </c>
      <c r="H597" s="78">
        <f t="shared" si="395"/>
        <v>1</v>
      </c>
      <c r="I597" s="79">
        <f t="shared" ca="1" si="374"/>
        <v>828559.94193729176</v>
      </c>
      <c r="J597" s="79">
        <f t="shared" ca="1" si="367"/>
        <v>7487.7110680274036</v>
      </c>
      <c r="K597" s="80">
        <f t="shared" ca="1" si="368"/>
        <v>-20</v>
      </c>
      <c r="L597" s="80">
        <f t="shared" ca="1" si="375"/>
        <v>-690.46661828107653</v>
      </c>
      <c r="M597" s="80">
        <f t="shared" ca="1" si="399"/>
        <v>0</v>
      </c>
      <c r="N597" s="80">
        <f t="shared" ca="1" si="376"/>
        <v>0</v>
      </c>
      <c r="O597" s="81">
        <f t="shared" ca="1" si="369"/>
        <v>-2943.1740356977334</v>
      </c>
      <c r="P597" s="79">
        <f t="shared" ca="1" si="370"/>
        <v>832394.01235134038</v>
      </c>
      <c r="R597">
        <f t="shared" ca="1" si="377"/>
        <v>714</v>
      </c>
      <c r="S597" s="78">
        <f t="shared" ca="1" si="386"/>
        <v>114.41666666666386</v>
      </c>
      <c r="T597" s="55">
        <f t="shared" ca="1" si="378"/>
        <v>0</v>
      </c>
      <c r="U597" s="78">
        <f t="shared" ca="1" si="379"/>
        <v>4.1504550867967176E-5</v>
      </c>
      <c r="V597" s="79">
        <f t="shared" ca="1" si="387"/>
        <v>0</v>
      </c>
      <c r="W597" s="79">
        <f t="shared" ca="1" si="371"/>
        <v>0</v>
      </c>
      <c r="X597" s="80">
        <f t="shared" ca="1" si="388"/>
        <v>0</v>
      </c>
      <c r="Y597" s="80">
        <f t="shared" ca="1" si="389"/>
        <v>0</v>
      </c>
      <c r="Z597" s="80">
        <f t="shared" ca="1" si="380"/>
        <v>0</v>
      </c>
      <c r="AA597" s="80">
        <f t="shared" ca="1" si="390"/>
        <v>0</v>
      </c>
      <c r="AB597" s="81">
        <f t="shared" ca="1" si="372"/>
        <v>0</v>
      </c>
      <c r="AC597" s="79">
        <f t="shared" ca="1" si="373"/>
        <v>0</v>
      </c>
      <c r="AE597" s="55">
        <f t="shared" ca="1" si="391"/>
        <v>0</v>
      </c>
      <c r="AF597" s="78">
        <f t="shared" ca="1" si="392"/>
        <v>4.1504550867967176E-5</v>
      </c>
      <c r="AR597" s="69">
        <f t="shared" si="381"/>
        <v>50</v>
      </c>
      <c r="AS597" s="70">
        <f t="shared" si="393"/>
        <v>594</v>
      </c>
      <c r="AT597" s="71">
        <f t="shared" ca="1" si="365"/>
        <v>5.4707042717849269E-3</v>
      </c>
      <c r="AU597" s="72">
        <f t="shared" ca="1" si="382"/>
        <v>9.0370179501075842E-3</v>
      </c>
      <c r="AV597" s="73">
        <f t="shared" ca="1" si="383"/>
        <v>1.0090370179501076</v>
      </c>
      <c r="AW597" s="74">
        <f ca="1">PRODUCT(AV$4:AV597)</f>
        <v>174.65962553042385</v>
      </c>
      <c r="BO597" s="70">
        <f t="shared" si="394"/>
        <v>594</v>
      </c>
      <c r="BP597" s="171">
        <f t="shared" ca="1" si="397"/>
        <v>0.114</v>
      </c>
      <c r="BQ597" s="172">
        <f t="shared" ca="1" si="384"/>
        <v>9.0370179501075842E-3</v>
      </c>
      <c r="BR597" s="172">
        <f t="shared" ca="1" si="396"/>
        <v>5.7254216420257404E-3</v>
      </c>
    </row>
    <row r="598" spans="5:70">
      <c r="E598">
        <f t="shared" si="398"/>
        <v>595</v>
      </c>
      <c r="F598" s="64">
        <f t="shared" si="385"/>
        <v>104.49999999999795</v>
      </c>
      <c r="G598" s="55">
        <f t="shared" si="366"/>
        <v>0</v>
      </c>
      <c r="H598" s="78">
        <f t="shared" si="395"/>
        <v>1</v>
      </c>
      <c r="I598" s="79">
        <f t="shared" ca="1" si="374"/>
        <v>832394.01235134038</v>
      </c>
      <c r="J598" s="79">
        <f t="shared" ca="1" si="367"/>
        <v>7522.359631181137</v>
      </c>
      <c r="K598" s="80">
        <f t="shared" ca="1" si="368"/>
        <v>-20</v>
      </c>
      <c r="L598" s="80">
        <f t="shared" ca="1" si="375"/>
        <v>-693.66167695945035</v>
      </c>
      <c r="M598" s="80">
        <f t="shared" ca="1" si="399"/>
        <v>0</v>
      </c>
      <c r="N598" s="80">
        <f t="shared" ca="1" si="376"/>
        <v>0</v>
      </c>
      <c r="O598" s="81">
        <f t="shared" ca="1" si="369"/>
        <v>-2943.1740356977334</v>
      </c>
      <c r="P598" s="79">
        <f t="shared" ca="1" si="370"/>
        <v>836259.5362698643</v>
      </c>
      <c r="R598">
        <f t="shared" ca="1" si="377"/>
        <v>715</v>
      </c>
      <c r="S598" s="78">
        <f t="shared" ca="1" si="386"/>
        <v>114.49999999999719</v>
      </c>
      <c r="T598" s="55">
        <f t="shared" ca="1" si="378"/>
        <v>0</v>
      </c>
      <c r="U598" s="78">
        <f t="shared" ca="1" si="379"/>
        <v>4.1504550867967176E-5</v>
      </c>
      <c r="V598" s="79">
        <f t="shared" ca="1" si="387"/>
        <v>0</v>
      </c>
      <c r="W598" s="79">
        <f t="shared" ca="1" si="371"/>
        <v>0</v>
      </c>
      <c r="X598" s="80">
        <f t="shared" ca="1" si="388"/>
        <v>0</v>
      </c>
      <c r="Y598" s="80">
        <f t="shared" ca="1" si="389"/>
        <v>0</v>
      </c>
      <c r="Z598" s="80">
        <f t="shared" ca="1" si="380"/>
        <v>0</v>
      </c>
      <c r="AA598" s="80">
        <f t="shared" ca="1" si="390"/>
        <v>0</v>
      </c>
      <c r="AB598" s="81">
        <f t="shared" ca="1" si="372"/>
        <v>0</v>
      </c>
      <c r="AC598" s="79">
        <f t="shared" ca="1" si="373"/>
        <v>0</v>
      </c>
      <c r="AE598" s="55">
        <f t="shared" ca="1" si="391"/>
        <v>0</v>
      </c>
      <c r="AF598" s="78">
        <f t="shared" ca="1" si="392"/>
        <v>4.1504550867967176E-5</v>
      </c>
      <c r="AR598" s="69">
        <f t="shared" si="381"/>
        <v>50</v>
      </c>
      <c r="AS598" s="70">
        <f t="shared" si="393"/>
        <v>595</v>
      </c>
      <c r="AT598" s="71">
        <f t="shared" ca="1" si="365"/>
        <v>5.421265419081076E-3</v>
      </c>
      <c r="AU598" s="72">
        <f t="shared" ca="1" si="382"/>
        <v>9.0370179501075842E-3</v>
      </c>
      <c r="AV598" s="73">
        <f t="shared" ca="1" si="383"/>
        <v>1.0090370179501076</v>
      </c>
      <c r="AW598" s="74">
        <f ca="1">PRODUCT(AV$4:AV598)</f>
        <v>176.23802770150135</v>
      </c>
      <c r="BO598" s="70">
        <f t="shared" si="394"/>
        <v>595</v>
      </c>
      <c r="BP598" s="171">
        <f t="shared" ca="1" si="397"/>
        <v>0.114</v>
      </c>
      <c r="BQ598" s="172">
        <f t="shared" ca="1" si="384"/>
        <v>9.0370179501075842E-3</v>
      </c>
      <c r="BR598" s="172">
        <f t="shared" ca="1" si="396"/>
        <v>5.6741442981518416E-3</v>
      </c>
    </row>
    <row r="599" spans="5:70">
      <c r="E599">
        <f t="shared" si="398"/>
        <v>596</v>
      </c>
      <c r="F599" s="64">
        <f t="shared" si="385"/>
        <v>104.58333333333128</v>
      </c>
      <c r="G599" s="55">
        <f t="shared" si="366"/>
        <v>0</v>
      </c>
      <c r="H599" s="78">
        <f t="shared" si="395"/>
        <v>1</v>
      </c>
      <c r="I599" s="79">
        <f t="shared" ca="1" si="374"/>
        <v>836259.5362698643</v>
      </c>
      <c r="J599" s="79">
        <f t="shared" ca="1" si="367"/>
        <v>7557.2924402194085</v>
      </c>
      <c r="K599" s="80">
        <f t="shared" ca="1" si="368"/>
        <v>-20</v>
      </c>
      <c r="L599" s="80">
        <f t="shared" ca="1" si="375"/>
        <v>-696.88294689155362</v>
      </c>
      <c r="M599" s="80">
        <f t="shared" ca="1" si="399"/>
        <v>0</v>
      </c>
      <c r="N599" s="80">
        <f t="shared" ca="1" si="376"/>
        <v>0</v>
      </c>
      <c r="O599" s="81">
        <f t="shared" ca="1" si="369"/>
        <v>-2943.1740356977334</v>
      </c>
      <c r="P599" s="79">
        <f t="shared" ca="1" si="370"/>
        <v>840156.77172749443</v>
      </c>
      <c r="R599">
        <f t="shared" ca="1" si="377"/>
        <v>716</v>
      </c>
      <c r="S599" s="78">
        <f t="shared" ca="1" si="386"/>
        <v>114.58333333333051</v>
      </c>
      <c r="T599" s="55">
        <f t="shared" ca="1" si="378"/>
        <v>0</v>
      </c>
      <c r="U599" s="78">
        <f t="shared" ca="1" si="379"/>
        <v>4.1504550867967176E-5</v>
      </c>
      <c r="V599" s="79">
        <f t="shared" ca="1" si="387"/>
        <v>0</v>
      </c>
      <c r="W599" s="79">
        <f t="shared" ca="1" si="371"/>
        <v>0</v>
      </c>
      <c r="X599" s="80">
        <f t="shared" ca="1" si="388"/>
        <v>0</v>
      </c>
      <c r="Y599" s="80">
        <f t="shared" ca="1" si="389"/>
        <v>0</v>
      </c>
      <c r="Z599" s="80">
        <f t="shared" ca="1" si="380"/>
        <v>0</v>
      </c>
      <c r="AA599" s="80">
        <f t="shared" ca="1" si="390"/>
        <v>0</v>
      </c>
      <c r="AB599" s="81">
        <f t="shared" ca="1" si="372"/>
        <v>0</v>
      </c>
      <c r="AC599" s="79">
        <f t="shared" ca="1" si="373"/>
        <v>0</v>
      </c>
      <c r="AE599" s="55">
        <f t="shared" ca="1" si="391"/>
        <v>0</v>
      </c>
      <c r="AF599" s="78">
        <f t="shared" ca="1" si="392"/>
        <v>4.1504550867967176E-5</v>
      </c>
      <c r="AR599" s="69">
        <f t="shared" si="381"/>
        <v>50</v>
      </c>
      <c r="AS599" s="70">
        <f t="shared" si="393"/>
        <v>596</v>
      </c>
      <c r="AT599" s="71">
        <f t="shared" ref="AT599:AT662" ca="1" si="400">(1-AU599)*AT598</f>
        <v>5.3722733461765426E-3</v>
      </c>
      <c r="AU599" s="72">
        <f t="shared" ca="1" si="382"/>
        <v>9.0370179501075842E-3</v>
      </c>
      <c r="AV599" s="73">
        <f t="shared" ca="1" si="383"/>
        <v>1.0090370179501076</v>
      </c>
      <c r="AW599" s="74">
        <f ca="1">PRODUCT(AV$4:AV599)</f>
        <v>177.83069392133137</v>
      </c>
      <c r="BO599" s="70">
        <f t="shared" si="394"/>
        <v>596</v>
      </c>
      <c r="BP599" s="171">
        <f t="shared" ca="1" si="397"/>
        <v>0.114</v>
      </c>
      <c r="BQ599" s="172">
        <f t="shared" ca="1" si="384"/>
        <v>9.0370179501075842E-3</v>
      </c>
      <c r="BR599" s="172">
        <f t="shared" ca="1" si="396"/>
        <v>5.6233261983579703E-3</v>
      </c>
    </row>
    <row r="600" spans="5:70">
      <c r="E600">
        <f t="shared" si="398"/>
        <v>597</v>
      </c>
      <c r="F600" s="64">
        <f t="shared" si="385"/>
        <v>104.66666666666461</v>
      </c>
      <c r="G600" s="55">
        <f t="shared" si="366"/>
        <v>0</v>
      </c>
      <c r="H600" s="78">
        <f t="shared" si="395"/>
        <v>1</v>
      </c>
      <c r="I600" s="79">
        <f t="shared" ca="1" si="374"/>
        <v>840156.77172749443</v>
      </c>
      <c r="J600" s="79">
        <f t="shared" ca="1" si="367"/>
        <v>7592.5118270058074</v>
      </c>
      <c r="K600" s="80">
        <f t="shared" ca="1" si="368"/>
        <v>-20</v>
      </c>
      <c r="L600" s="80">
        <f t="shared" ca="1" si="375"/>
        <v>-700.13064310624543</v>
      </c>
      <c r="M600" s="80">
        <f t="shared" ca="1" si="399"/>
        <v>0</v>
      </c>
      <c r="N600" s="80">
        <f t="shared" ca="1" si="376"/>
        <v>0</v>
      </c>
      <c r="O600" s="81">
        <f t="shared" ca="1" si="369"/>
        <v>-2943.1740356977334</v>
      </c>
      <c r="P600" s="79">
        <f t="shared" ca="1" si="370"/>
        <v>844085.97887569619</v>
      </c>
      <c r="R600">
        <f t="shared" ca="1" si="377"/>
        <v>717</v>
      </c>
      <c r="S600" s="78">
        <f t="shared" ca="1" si="386"/>
        <v>114.66666666666384</v>
      </c>
      <c r="T600" s="55">
        <f t="shared" ca="1" si="378"/>
        <v>0</v>
      </c>
      <c r="U600" s="78">
        <f t="shared" ca="1" si="379"/>
        <v>4.1504550867967176E-5</v>
      </c>
      <c r="V600" s="79">
        <f t="shared" ca="1" si="387"/>
        <v>0</v>
      </c>
      <c r="W600" s="79">
        <f t="shared" ca="1" si="371"/>
        <v>0</v>
      </c>
      <c r="X600" s="80">
        <f t="shared" ca="1" si="388"/>
        <v>0</v>
      </c>
      <c r="Y600" s="80">
        <f t="shared" ca="1" si="389"/>
        <v>0</v>
      </c>
      <c r="Z600" s="80">
        <f t="shared" ca="1" si="380"/>
        <v>0</v>
      </c>
      <c r="AA600" s="80">
        <f t="shared" ca="1" si="390"/>
        <v>0</v>
      </c>
      <c r="AB600" s="81">
        <f t="shared" ca="1" si="372"/>
        <v>0</v>
      </c>
      <c r="AC600" s="79">
        <f t="shared" ca="1" si="373"/>
        <v>0</v>
      </c>
      <c r="AE600" s="55">
        <f t="shared" ca="1" si="391"/>
        <v>0</v>
      </c>
      <c r="AF600" s="78">
        <f t="shared" ca="1" si="392"/>
        <v>4.1504550867967176E-5</v>
      </c>
      <c r="AR600" s="69">
        <f t="shared" si="381"/>
        <v>50</v>
      </c>
      <c r="AS600" s="70">
        <f t="shared" si="393"/>
        <v>597</v>
      </c>
      <c r="AT600" s="71">
        <f t="shared" ca="1" si="400"/>
        <v>5.323724015514261E-3</v>
      </c>
      <c r="AU600" s="72">
        <f t="shared" ca="1" si="382"/>
        <v>9.0370179501075842E-3</v>
      </c>
      <c r="AV600" s="73">
        <f t="shared" ca="1" si="383"/>
        <v>1.0090370179501076</v>
      </c>
      <c r="AW600" s="74">
        <f ca="1">PRODUCT(AV$4:AV600)</f>
        <v>179.43775309437854</v>
      </c>
      <c r="BO600" s="70">
        <f t="shared" si="394"/>
        <v>597</v>
      </c>
      <c r="BP600" s="171">
        <f t="shared" ca="1" si="397"/>
        <v>0.114</v>
      </c>
      <c r="BQ600" s="172">
        <f t="shared" ca="1" si="384"/>
        <v>9.0370179501075842E-3</v>
      </c>
      <c r="BR600" s="172">
        <f t="shared" ca="1" si="396"/>
        <v>5.572963229616635E-3</v>
      </c>
    </row>
    <row r="601" spans="5:70">
      <c r="E601">
        <f t="shared" si="398"/>
        <v>598</v>
      </c>
      <c r="F601" s="64">
        <f t="shared" si="385"/>
        <v>104.74999999999794</v>
      </c>
      <c r="G601" s="55">
        <f t="shared" si="366"/>
        <v>0</v>
      </c>
      <c r="H601" s="78">
        <f t="shared" si="395"/>
        <v>1</v>
      </c>
      <c r="I601" s="79">
        <f t="shared" ca="1" si="374"/>
        <v>844085.97887569619</v>
      </c>
      <c r="J601" s="79">
        <f t="shared" ca="1" si="367"/>
        <v>7628.0201425337973</v>
      </c>
      <c r="K601" s="80">
        <f t="shared" ca="1" si="368"/>
        <v>-20</v>
      </c>
      <c r="L601" s="80">
        <f t="shared" ca="1" si="375"/>
        <v>-703.40498239641352</v>
      </c>
      <c r="M601" s="80">
        <f t="shared" ca="1" si="399"/>
        <v>0</v>
      </c>
      <c r="N601" s="80">
        <f t="shared" ca="1" si="376"/>
        <v>0</v>
      </c>
      <c r="O601" s="81">
        <f t="shared" ca="1" si="369"/>
        <v>-2943.1740356977334</v>
      </c>
      <c r="P601" s="79">
        <f t="shared" ca="1" si="370"/>
        <v>848047.4200001359</v>
      </c>
      <c r="R601">
        <f t="shared" ca="1" si="377"/>
        <v>718</v>
      </c>
      <c r="S601" s="78">
        <f t="shared" ca="1" si="386"/>
        <v>114.74999999999717</v>
      </c>
      <c r="T601" s="55">
        <f t="shared" ca="1" si="378"/>
        <v>0</v>
      </c>
      <c r="U601" s="78">
        <f t="shared" ca="1" si="379"/>
        <v>4.1504550867967176E-5</v>
      </c>
      <c r="V601" s="79">
        <f t="shared" ca="1" si="387"/>
        <v>0</v>
      </c>
      <c r="W601" s="79">
        <f t="shared" ca="1" si="371"/>
        <v>0</v>
      </c>
      <c r="X601" s="80">
        <f t="shared" ca="1" si="388"/>
        <v>0</v>
      </c>
      <c r="Y601" s="80">
        <f t="shared" ca="1" si="389"/>
        <v>0</v>
      </c>
      <c r="Z601" s="80">
        <f t="shared" ca="1" si="380"/>
        <v>0</v>
      </c>
      <c r="AA601" s="80">
        <f t="shared" ca="1" si="390"/>
        <v>0</v>
      </c>
      <c r="AB601" s="81">
        <f t="shared" ca="1" si="372"/>
        <v>0</v>
      </c>
      <c r="AC601" s="79">
        <f t="shared" ca="1" si="373"/>
        <v>0</v>
      </c>
      <c r="AE601" s="55">
        <f t="shared" ca="1" si="391"/>
        <v>0</v>
      </c>
      <c r="AF601" s="78">
        <f t="shared" ca="1" si="392"/>
        <v>4.1504550867967176E-5</v>
      </c>
      <c r="AR601" s="69">
        <f t="shared" si="381"/>
        <v>50</v>
      </c>
      <c r="AS601" s="70">
        <f t="shared" si="393"/>
        <v>598</v>
      </c>
      <c r="AT601" s="71">
        <f t="shared" ca="1" si="400"/>
        <v>5.2756134260246402E-3</v>
      </c>
      <c r="AU601" s="72">
        <f t="shared" ca="1" si="382"/>
        <v>9.0370179501075842E-3</v>
      </c>
      <c r="AV601" s="73">
        <f t="shared" ca="1" si="383"/>
        <v>1.0090370179501076</v>
      </c>
      <c r="AW601" s="74">
        <f ca="1">PRODUCT(AV$4:AV601)</f>
        <v>181.05933529001942</v>
      </c>
      <c r="BO601" s="70">
        <f t="shared" si="394"/>
        <v>598</v>
      </c>
      <c r="BP601" s="171">
        <f t="shared" ca="1" si="397"/>
        <v>0.114</v>
      </c>
      <c r="BQ601" s="172">
        <f t="shared" ca="1" si="384"/>
        <v>9.0370179501075842E-3</v>
      </c>
      <c r="BR601" s="172">
        <f t="shared" ca="1" si="396"/>
        <v>5.523051315736955E-3</v>
      </c>
    </row>
    <row r="602" spans="5:70">
      <c r="E602">
        <f t="shared" si="398"/>
        <v>599</v>
      </c>
      <c r="F602" s="64">
        <f t="shared" si="385"/>
        <v>104.83333333333127</v>
      </c>
      <c r="G602" s="55">
        <f t="shared" si="366"/>
        <v>0</v>
      </c>
      <c r="H602" s="78">
        <f t="shared" si="395"/>
        <v>1</v>
      </c>
      <c r="I602" s="79">
        <f t="shared" ca="1" si="374"/>
        <v>848047.4200001359</v>
      </c>
      <c r="J602" s="79">
        <f t="shared" ca="1" si="367"/>
        <v>7663.8197570836537</v>
      </c>
      <c r="K602" s="80">
        <f t="shared" ca="1" si="368"/>
        <v>-20</v>
      </c>
      <c r="L602" s="80">
        <f t="shared" ca="1" si="375"/>
        <v>-706.70618333344657</v>
      </c>
      <c r="M602" s="80">
        <f t="shared" ca="1" si="399"/>
        <v>0</v>
      </c>
      <c r="N602" s="80">
        <f t="shared" ca="1" si="376"/>
        <v>0</v>
      </c>
      <c r="O602" s="81">
        <f t="shared" ca="1" si="369"/>
        <v>-2943.1740356977334</v>
      </c>
      <c r="P602" s="79">
        <f t="shared" ca="1" si="370"/>
        <v>852041.35953818844</v>
      </c>
      <c r="R602">
        <f t="shared" ca="1" si="377"/>
        <v>719</v>
      </c>
      <c r="S602" s="78">
        <f t="shared" ca="1" si="386"/>
        <v>114.8333333333305</v>
      </c>
      <c r="T602" s="55">
        <f t="shared" ca="1" si="378"/>
        <v>0</v>
      </c>
      <c r="U602" s="78">
        <f t="shared" ca="1" si="379"/>
        <v>4.1504550867967176E-5</v>
      </c>
      <c r="V602" s="79">
        <f t="shared" ca="1" si="387"/>
        <v>0</v>
      </c>
      <c r="W602" s="79">
        <f t="shared" ca="1" si="371"/>
        <v>0</v>
      </c>
      <c r="X602" s="80">
        <f t="shared" ca="1" si="388"/>
        <v>0</v>
      </c>
      <c r="Y602" s="80">
        <f t="shared" ca="1" si="389"/>
        <v>0</v>
      </c>
      <c r="Z602" s="80">
        <f t="shared" ca="1" si="380"/>
        <v>0</v>
      </c>
      <c r="AA602" s="80">
        <f t="shared" ca="1" si="390"/>
        <v>0</v>
      </c>
      <c r="AB602" s="81">
        <f t="shared" ca="1" si="372"/>
        <v>0</v>
      </c>
      <c r="AC602" s="79">
        <f t="shared" ca="1" si="373"/>
        <v>0</v>
      </c>
      <c r="AE602" s="55">
        <f t="shared" ca="1" si="391"/>
        <v>0</v>
      </c>
      <c r="AF602" s="78">
        <f t="shared" ca="1" si="392"/>
        <v>4.1504550867967176E-5</v>
      </c>
      <c r="AR602" s="69">
        <f t="shared" si="381"/>
        <v>50</v>
      </c>
      <c r="AS602" s="70">
        <f t="shared" si="393"/>
        <v>599</v>
      </c>
      <c r="AT602" s="71">
        <f t="shared" ca="1" si="400"/>
        <v>5.2279376127958273E-3</v>
      </c>
      <c r="AU602" s="72">
        <f t="shared" ca="1" si="382"/>
        <v>9.0370179501075842E-3</v>
      </c>
      <c r="AV602" s="73">
        <f t="shared" ca="1" si="383"/>
        <v>1.0090370179501076</v>
      </c>
      <c r="AW602" s="74">
        <f ca="1">PRODUCT(AV$4:AV602)</f>
        <v>182.69557175306988</v>
      </c>
      <c r="BO602" s="70">
        <f t="shared" si="394"/>
        <v>599</v>
      </c>
      <c r="BP602" s="171">
        <f t="shared" ca="1" si="397"/>
        <v>0.114</v>
      </c>
      <c r="BQ602" s="172">
        <f t="shared" ca="1" si="384"/>
        <v>9.0370179501075842E-3</v>
      </c>
      <c r="BR602" s="172">
        <f t="shared" ca="1" si="396"/>
        <v>5.4735864170347469E-3</v>
      </c>
    </row>
    <row r="603" spans="5:70">
      <c r="E603">
        <f t="shared" si="398"/>
        <v>600</v>
      </c>
      <c r="F603" s="64">
        <f t="shared" si="385"/>
        <v>104.9166666666646</v>
      </c>
      <c r="G603" s="55">
        <f t="shared" si="366"/>
        <v>0</v>
      </c>
      <c r="H603" s="78">
        <f t="shared" si="395"/>
        <v>1</v>
      </c>
      <c r="I603" s="79">
        <f t="shared" ca="1" si="374"/>
        <v>852041.35953818844</v>
      </c>
      <c r="J603" s="79">
        <f t="shared" ca="1" si="367"/>
        <v>7699.9130603806789</v>
      </c>
      <c r="K603" s="80">
        <f t="shared" ca="1" si="368"/>
        <v>-20</v>
      </c>
      <c r="L603" s="80">
        <f t="shared" ca="1" si="375"/>
        <v>-710.03446628182371</v>
      </c>
      <c r="M603" s="80">
        <f t="shared" ca="1" si="399"/>
        <v>0</v>
      </c>
      <c r="N603" s="80">
        <f t="shared" ca="1" si="376"/>
        <v>0</v>
      </c>
      <c r="O603" s="81">
        <f t="shared" ca="1" si="369"/>
        <v>-2943.1740356977334</v>
      </c>
      <c r="P603" s="79">
        <f t="shared" ca="1" si="370"/>
        <v>856068.06409658969</v>
      </c>
      <c r="R603">
        <f t="shared" ca="1" si="377"/>
        <v>720</v>
      </c>
      <c r="S603" s="78">
        <f t="shared" ca="1" si="386"/>
        <v>114.91666666666383</v>
      </c>
      <c r="T603" s="55">
        <f t="shared" ca="1" si="378"/>
        <v>0</v>
      </c>
      <c r="U603" s="78">
        <f t="shared" ca="1" si="379"/>
        <v>4.1504550867967176E-5</v>
      </c>
      <c r="V603" s="79">
        <f t="shared" ca="1" si="387"/>
        <v>0</v>
      </c>
      <c r="W603" s="79">
        <f t="shared" ca="1" si="371"/>
        <v>0</v>
      </c>
      <c r="X603" s="80">
        <f t="shared" ca="1" si="388"/>
        <v>0</v>
      </c>
      <c r="Y603" s="80">
        <f t="shared" ca="1" si="389"/>
        <v>0</v>
      </c>
      <c r="Z603" s="80">
        <f t="shared" ca="1" si="380"/>
        <v>0</v>
      </c>
      <c r="AA603" s="80">
        <f t="shared" ca="1" si="390"/>
        <v>0</v>
      </c>
      <c r="AB603" s="81">
        <f t="shared" ca="1" si="372"/>
        <v>0</v>
      </c>
      <c r="AC603" s="79">
        <f t="shared" ca="1" si="373"/>
        <v>0</v>
      </c>
      <c r="AE603" s="55">
        <f t="shared" ca="1" si="391"/>
        <v>0</v>
      </c>
      <c r="AF603" s="78">
        <f t="shared" ca="1" si="392"/>
        <v>4.1504550867967176E-5</v>
      </c>
      <c r="AR603" s="69">
        <f t="shared" si="381"/>
        <v>50</v>
      </c>
      <c r="AS603" s="70">
        <f t="shared" si="393"/>
        <v>600</v>
      </c>
      <c r="AT603" s="71">
        <f t="shared" ca="1" si="400"/>
        <v>5.1806926467469492E-3</v>
      </c>
      <c r="AU603" s="72">
        <f t="shared" ca="1" si="382"/>
        <v>9.0370179501075842E-3</v>
      </c>
      <c r="AV603" s="73">
        <f t="shared" ca="1" si="383"/>
        <v>1.0090370179501076</v>
      </c>
      <c r="AW603" s="74">
        <f ca="1">PRODUCT(AV$4:AV603)</f>
        <v>184.34659491440755</v>
      </c>
      <c r="BO603" s="70">
        <f t="shared" si="394"/>
        <v>600</v>
      </c>
      <c r="BP603" s="171">
        <f t="shared" ca="1" si="397"/>
        <v>0.114</v>
      </c>
      <c r="BQ603" s="172">
        <f t="shared" ca="1" si="384"/>
        <v>9.0370179501075842E-3</v>
      </c>
      <c r="BR603" s="172">
        <f t="shared" ca="1" si="396"/>
        <v>5.4245645300055696E-3</v>
      </c>
    </row>
    <row r="604" spans="5:70">
      <c r="E604">
        <f t="shared" si="398"/>
        <v>601</v>
      </c>
      <c r="F604" s="64">
        <f t="shared" si="385"/>
        <v>104.99999999999793</v>
      </c>
      <c r="G604" s="55">
        <f t="shared" si="366"/>
        <v>0</v>
      </c>
      <c r="H604" s="78">
        <f t="shared" si="395"/>
        <v>1</v>
      </c>
      <c r="I604" s="79">
        <f t="shared" ca="1" si="374"/>
        <v>856068.06409658969</v>
      </c>
      <c r="J604" s="79">
        <f t="shared" ca="1" si="367"/>
        <v>7736.3024617547308</v>
      </c>
      <c r="K604" s="80">
        <f t="shared" ca="1" si="368"/>
        <v>-20</v>
      </c>
      <c r="L604" s="80">
        <f t="shared" ca="1" si="375"/>
        <v>-713.39005341382483</v>
      </c>
      <c r="M604" s="80">
        <f t="shared" ca="1" si="399"/>
        <v>-6420.5104807244225</v>
      </c>
      <c r="N604" s="80">
        <f t="shared" ca="1" si="376"/>
        <v>0</v>
      </c>
      <c r="O604" s="81">
        <f t="shared" ca="1" si="369"/>
        <v>-2943.1740356977334</v>
      </c>
      <c r="P604" s="79">
        <f t="shared" ca="1" si="370"/>
        <v>853707.29198850854</v>
      </c>
      <c r="R604">
        <f t="shared" ca="1" si="377"/>
        <v>721</v>
      </c>
      <c r="S604" s="78">
        <f t="shared" ca="1" si="386"/>
        <v>114.99999999999716</v>
      </c>
      <c r="T604" s="55">
        <f t="shared" ca="1" si="378"/>
        <v>0</v>
      </c>
      <c r="U604" s="78">
        <f t="shared" ca="1" si="379"/>
        <v>4.1504550867967176E-5</v>
      </c>
      <c r="V604" s="79">
        <f t="shared" ca="1" si="387"/>
        <v>0</v>
      </c>
      <c r="W604" s="79">
        <f t="shared" ca="1" si="371"/>
        <v>0</v>
      </c>
      <c r="X604" s="80">
        <f t="shared" ca="1" si="388"/>
        <v>0</v>
      </c>
      <c r="Y604" s="80">
        <f t="shared" ca="1" si="389"/>
        <v>0</v>
      </c>
      <c r="Z604" s="80">
        <f t="shared" ca="1" si="380"/>
        <v>0</v>
      </c>
      <c r="AA604" s="80">
        <f t="shared" ca="1" si="390"/>
        <v>0</v>
      </c>
      <c r="AB604" s="81">
        <f t="shared" ca="1" si="372"/>
        <v>0</v>
      </c>
      <c r="AC604" s="79">
        <f t="shared" ca="1" si="373"/>
        <v>0</v>
      </c>
      <c r="AE604" s="55">
        <f t="shared" ca="1" si="391"/>
        <v>0</v>
      </c>
      <c r="AF604" s="78">
        <f t="shared" ca="1" si="392"/>
        <v>4.1504550867967176E-5</v>
      </c>
      <c r="AR604" s="69">
        <f t="shared" si="381"/>
        <v>51</v>
      </c>
      <c r="AS604" s="70">
        <f t="shared" si="393"/>
        <v>601</v>
      </c>
      <c r="AT604" s="71">
        <f t="shared" ca="1" si="400"/>
        <v>5.1338746343043062E-3</v>
      </c>
      <c r="AU604" s="72">
        <f t="shared" ca="1" si="382"/>
        <v>9.0370179501075842E-3</v>
      </c>
      <c r="AV604" s="73">
        <f t="shared" ca="1" si="383"/>
        <v>1.0090370179501076</v>
      </c>
      <c r="AW604" s="74">
        <f ca="1">PRODUCT(AV$4:AV604)</f>
        <v>186.01253840169025</v>
      </c>
      <c r="BO604" s="70">
        <f t="shared" si="394"/>
        <v>601</v>
      </c>
      <c r="BP604" s="171">
        <f t="shared" ca="1" si="397"/>
        <v>0.114</v>
      </c>
      <c r="BQ604" s="172">
        <f t="shared" ca="1" si="384"/>
        <v>9.0370179501075842E-3</v>
      </c>
      <c r="BR604" s="172">
        <f t="shared" ca="1" si="396"/>
        <v>5.3759816870006943E-3</v>
      </c>
    </row>
    <row r="605" spans="5:70">
      <c r="E605">
        <f t="shared" si="398"/>
        <v>602</v>
      </c>
      <c r="F605" s="64">
        <f t="shared" si="385"/>
        <v>105.08333333333125</v>
      </c>
      <c r="G605" s="55">
        <f t="shared" si="366"/>
        <v>0</v>
      </c>
      <c r="H605" s="78">
        <f t="shared" si="395"/>
        <v>1</v>
      </c>
      <c r="I605" s="79">
        <f t="shared" ca="1" si="374"/>
        <v>853707.29198850854</v>
      </c>
      <c r="J605" s="79">
        <f t="shared" ca="1" si="367"/>
        <v>7714.9681218378882</v>
      </c>
      <c r="K605" s="80">
        <f t="shared" ca="1" si="368"/>
        <v>-20</v>
      </c>
      <c r="L605" s="80">
        <f t="shared" ca="1" si="375"/>
        <v>-711.42274332375712</v>
      </c>
      <c r="M605" s="80">
        <f t="shared" ca="1" si="399"/>
        <v>0</v>
      </c>
      <c r="N605" s="80">
        <f t="shared" ca="1" si="376"/>
        <v>0</v>
      </c>
      <c r="O605" s="81">
        <f t="shared" ca="1" si="369"/>
        <v>-2943.1740356977334</v>
      </c>
      <c r="P605" s="79">
        <f t="shared" ca="1" si="370"/>
        <v>857747.66333132505</v>
      </c>
      <c r="R605">
        <f t="shared" ca="1" si="377"/>
        <v>722</v>
      </c>
      <c r="S605" s="78">
        <f t="shared" ca="1" si="386"/>
        <v>115.08333333333049</v>
      </c>
      <c r="T605" s="55">
        <f t="shared" ca="1" si="378"/>
        <v>0</v>
      </c>
      <c r="U605" s="78">
        <f t="shared" ca="1" si="379"/>
        <v>4.1504550867967176E-5</v>
      </c>
      <c r="V605" s="79">
        <f t="shared" ca="1" si="387"/>
        <v>0</v>
      </c>
      <c r="W605" s="79">
        <f t="shared" ca="1" si="371"/>
        <v>0</v>
      </c>
      <c r="X605" s="80">
        <f t="shared" ca="1" si="388"/>
        <v>0</v>
      </c>
      <c r="Y605" s="80">
        <f t="shared" ca="1" si="389"/>
        <v>0</v>
      </c>
      <c r="Z605" s="80">
        <f t="shared" ca="1" si="380"/>
        <v>0</v>
      </c>
      <c r="AA605" s="80">
        <f t="shared" ca="1" si="390"/>
        <v>0</v>
      </c>
      <c r="AB605" s="81">
        <f t="shared" ca="1" si="372"/>
        <v>0</v>
      </c>
      <c r="AC605" s="79">
        <f t="shared" ca="1" si="373"/>
        <v>0</v>
      </c>
      <c r="AE605" s="55">
        <f t="shared" ca="1" si="391"/>
        <v>0</v>
      </c>
      <c r="AF605" s="78">
        <f t="shared" ca="1" si="392"/>
        <v>4.1504550867967176E-5</v>
      </c>
      <c r="AR605" s="69">
        <f t="shared" si="381"/>
        <v>51</v>
      </c>
      <c r="AS605" s="70">
        <f t="shared" si="393"/>
        <v>602</v>
      </c>
      <c r="AT605" s="71">
        <f t="shared" ca="1" si="400"/>
        <v>5.0874797170804963E-3</v>
      </c>
      <c r="AU605" s="72">
        <f t="shared" ca="1" si="382"/>
        <v>9.0370179501075842E-3</v>
      </c>
      <c r="AV605" s="73">
        <f t="shared" ca="1" si="383"/>
        <v>1.0090370179501076</v>
      </c>
      <c r="AW605" s="74">
        <f ca="1">PRODUCT(AV$4:AV605)</f>
        <v>187.69353705017141</v>
      </c>
      <c r="BO605" s="70">
        <f t="shared" si="394"/>
        <v>602</v>
      </c>
      <c r="BP605" s="171">
        <f t="shared" ca="1" si="397"/>
        <v>0.114</v>
      </c>
      <c r="BQ605" s="172">
        <f t="shared" ca="1" si="384"/>
        <v>9.0370179501075842E-3</v>
      </c>
      <c r="BR605" s="172">
        <f t="shared" ca="1" si="396"/>
        <v>5.3278339559059791E-3</v>
      </c>
    </row>
    <row r="606" spans="5:70">
      <c r="E606">
        <f t="shared" si="398"/>
        <v>603</v>
      </c>
      <c r="F606" s="64">
        <f t="shared" si="385"/>
        <v>105.16666666666458</v>
      </c>
      <c r="G606" s="55">
        <f t="shared" si="366"/>
        <v>0</v>
      </c>
      <c r="H606" s="78">
        <f t="shared" si="395"/>
        <v>1</v>
      </c>
      <c r="I606" s="79">
        <f t="shared" ca="1" si="374"/>
        <v>857747.66333132505</v>
      </c>
      <c r="J606" s="79">
        <f t="shared" ca="1" si="367"/>
        <v>7751.4810301880216</v>
      </c>
      <c r="K606" s="80">
        <f t="shared" ca="1" si="368"/>
        <v>-20</v>
      </c>
      <c r="L606" s="80">
        <f t="shared" ca="1" si="375"/>
        <v>-714.78971944277089</v>
      </c>
      <c r="M606" s="80">
        <f t="shared" ca="1" si="399"/>
        <v>0</v>
      </c>
      <c r="N606" s="80">
        <f t="shared" ca="1" si="376"/>
        <v>0</v>
      </c>
      <c r="O606" s="81">
        <f t="shared" ca="1" si="369"/>
        <v>-2943.1740356977334</v>
      </c>
      <c r="P606" s="79">
        <f t="shared" ca="1" si="370"/>
        <v>861821.18060637265</v>
      </c>
      <c r="R606">
        <f t="shared" ca="1" si="377"/>
        <v>723</v>
      </c>
      <c r="S606" s="78">
        <f t="shared" ca="1" si="386"/>
        <v>115.16666666666382</v>
      </c>
      <c r="T606" s="55">
        <f t="shared" ca="1" si="378"/>
        <v>0</v>
      </c>
      <c r="U606" s="78">
        <f t="shared" ca="1" si="379"/>
        <v>4.1504550867967176E-5</v>
      </c>
      <c r="V606" s="79">
        <f t="shared" ca="1" si="387"/>
        <v>0</v>
      </c>
      <c r="W606" s="79">
        <f t="shared" ca="1" si="371"/>
        <v>0</v>
      </c>
      <c r="X606" s="80">
        <f t="shared" ca="1" si="388"/>
        <v>0</v>
      </c>
      <c r="Y606" s="80">
        <f t="shared" ca="1" si="389"/>
        <v>0</v>
      </c>
      <c r="Z606" s="80">
        <f t="shared" ca="1" si="380"/>
        <v>0</v>
      </c>
      <c r="AA606" s="80">
        <f t="shared" ca="1" si="390"/>
        <v>0</v>
      </c>
      <c r="AB606" s="81">
        <f t="shared" ca="1" si="372"/>
        <v>0</v>
      </c>
      <c r="AC606" s="79">
        <f t="shared" ca="1" si="373"/>
        <v>0</v>
      </c>
      <c r="AE606" s="55">
        <f t="shared" ca="1" si="391"/>
        <v>0</v>
      </c>
      <c r="AF606" s="78">
        <f t="shared" ca="1" si="392"/>
        <v>4.1504550867967176E-5</v>
      </c>
      <c r="AR606" s="69">
        <f t="shared" si="381"/>
        <v>51</v>
      </c>
      <c r="AS606" s="70">
        <f t="shared" si="393"/>
        <v>603</v>
      </c>
      <c r="AT606" s="71">
        <f t="shared" ca="1" si="400"/>
        <v>5.0415040715564314E-3</v>
      </c>
      <c r="AU606" s="72">
        <f t="shared" ca="1" si="382"/>
        <v>9.0370179501075842E-3</v>
      </c>
      <c r="AV606" s="73">
        <f t="shared" ca="1" si="383"/>
        <v>1.0090370179501076</v>
      </c>
      <c r="AW606" s="74">
        <f ca="1">PRODUCT(AV$4:AV606)</f>
        <v>189.389726913613</v>
      </c>
      <c r="BO606" s="70">
        <f t="shared" si="394"/>
        <v>603</v>
      </c>
      <c r="BP606" s="171">
        <f t="shared" ca="1" si="397"/>
        <v>0.114</v>
      </c>
      <c r="BQ606" s="172">
        <f t="shared" ca="1" si="384"/>
        <v>9.0370179501075842E-3</v>
      </c>
      <c r="BR606" s="172">
        <f t="shared" ca="1" si="396"/>
        <v>5.2801174398236167E-3</v>
      </c>
    </row>
    <row r="607" spans="5:70">
      <c r="E607">
        <f t="shared" si="398"/>
        <v>604</v>
      </c>
      <c r="F607" s="64">
        <f t="shared" si="385"/>
        <v>105.24999999999791</v>
      </c>
      <c r="G607" s="55">
        <f t="shared" si="366"/>
        <v>0</v>
      </c>
      <c r="H607" s="78">
        <f t="shared" si="395"/>
        <v>1</v>
      </c>
      <c r="I607" s="79">
        <f t="shared" ca="1" si="374"/>
        <v>861821.18060637265</v>
      </c>
      <c r="J607" s="79">
        <f t="shared" ca="1" si="367"/>
        <v>7788.2934789227002</v>
      </c>
      <c r="K607" s="80">
        <f t="shared" ca="1" si="368"/>
        <v>-20</v>
      </c>
      <c r="L607" s="80">
        <f t="shared" ca="1" si="375"/>
        <v>-718.18431717197723</v>
      </c>
      <c r="M607" s="80">
        <f t="shared" ca="1" si="399"/>
        <v>0</v>
      </c>
      <c r="N607" s="80">
        <f t="shared" ca="1" si="376"/>
        <v>0</v>
      </c>
      <c r="O607" s="81">
        <f t="shared" ca="1" si="369"/>
        <v>-2943.1740356977334</v>
      </c>
      <c r="P607" s="79">
        <f t="shared" ca="1" si="370"/>
        <v>865928.11573242571</v>
      </c>
      <c r="R607">
        <f t="shared" ca="1" si="377"/>
        <v>724</v>
      </c>
      <c r="S607" s="78">
        <f t="shared" ca="1" si="386"/>
        <v>115.24999999999714</v>
      </c>
      <c r="T607" s="55">
        <f t="shared" ca="1" si="378"/>
        <v>0</v>
      </c>
      <c r="U607" s="78">
        <f t="shared" ca="1" si="379"/>
        <v>4.1504550867967176E-5</v>
      </c>
      <c r="V607" s="79">
        <f t="shared" ca="1" si="387"/>
        <v>0</v>
      </c>
      <c r="W607" s="79">
        <f t="shared" ca="1" si="371"/>
        <v>0</v>
      </c>
      <c r="X607" s="80">
        <f t="shared" ca="1" si="388"/>
        <v>0</v>
      </c>
      <c r="Y607" s="80">
        <f t="shared" ca="1" si="389"/>
        <v>0</v>
      </c>
      <c r="Z607" s="80">
        <f t="shared" ca="1" si="380"/>
        <v>0</v>
      </c>
      <c r="AA607" s="80">
        <f t="shared" ca="1" si="390"/>
        <v>0</v>
      </c>
      <c r="AB607" s="81">
        <f t="shared" ca="1" si="372"/>
        <v>0</v>
      </c>
      <c r="AC607" s="79">
        <f t="shared" ca="1" si="373"/>
        <v>0</v>
      </c>
      <c r="AE607" s="55">
        <f t="shared" ca="1" si="391"/>
        <v>0</v>
      </c>
      <c r="AF607" s="78">
        <f t="shared" ca="1" si="392"/>
        <v>4.1504550867967176E-5</v>
      </c>
      <c r="AR607" s="69">
        <f t="shared" si="381"/>
        <v>51</v>
      </c>
      <c r="AS607" s="70">
        <f t="shared" si="393"/>
        <v>604</v>
      </c>
      <c r="AT607" s="71">
        <f t="shared" ca="1" si="400"/>
        <v>4.9959439087662351E-3</v>
      </c>
      <c r="AU607" s="72">
        <f t="shared" ca="1" si="382"/>
        <v>9.0370179501075842E-3</v>
      </c>
      <c r="AV607" s="73">
        <f t="shared" ca="1" si="383"/>
        <v>1.0090370179501076</v>
      </c>
      <c r="AW607" s="74">
        <f ca="1">PRODUCT(AV$4:AV607)</f>
        <v>191.10124527529729</v>
      </c>
      <c r="BO607" s="70">
        <f t="shared" si="394"/>
        <v>604</v>
      </c>
      <c r="BP607" s="171">
        <f t="shared" ca="1" si="397"/>
        <v>0.114</v>
      </c>
      <c r="BQ607" s="172">
        <f t="shared" ca="1" si="384"/>
        <v>9.0370179501075842E-3</v>
      </c>
      <c r="BR607" s="172">
        <f t="shared" ca="1" si="396"/>
        <v>5.2328282767567357E-3</v>
      </c>
    </row>
    <row r="608" spans="5:70">
      <c r="E608">
        <f t="shared" si="398"/>
        <v>605</v>
      </c>
      <c r="F608" s="64">
        <f t="shared" si="385"/>
        <v>105.33333333333124</v>
      </c>
      <c r="G608" s="55">
        <f t="shared" si="366"/>
        <v>0</v>
      </c>
      <c r="H608" s="78">
        <f t="shared" si="395"/>
        <v>1</v>
      </c>
      <c r="I608" s="79">
        <f t="shared" ca="1" si="374"/>
        <v>865928.11573242571</v>
      </c>
      <c r="J608" s="79">
        <f t="shared" ca="1" si="367"/>
        <v>7825.4079253767686</v>
      </c>
      <c r="K608" s="80">
        <f t="shared" ca="1" si="368"/>
        <v>-20</v>
      </c>
      <c r="L608" s="80">
        <f t="shared" ca="1" si="375"/>
        <v>-721.60676311035479</v>
      </c>
      <c r="M608" s="80">
        <f t="shared" ca="1" si="399"/>
        <v>0</v>
      </c>
      <c r="N608" s="80">
        <f t="shared" ca="1" si="376"/>
        <v>0</v>
      </c>
      <c r="O608" s="81">
        <f t="shared" ca="1" si="369"/>
        <v>-2943.1740356977334</v>
      </c>
      <c r="P608" s="79">
        <f t="shared" ca="1" si="370"/>
        <v>870068.7428589944</v>
      </c>
      <c r="R608">
        <f t="shared" ca="1" si="377"/>
        <v>725</v>
      </c>
      <c r="S608" s="78">
        <f t="shared" ca="1" si="386"/>
        <v>115.33333333333047</v>
      </c>
      <c r="T608" s="55">
        <f t="shared" ca="1" si="378"/>
        <v>0</v>
      </c>
      <c r="U608" s="78">
        <f t="shared" ca="1" si="379"/>
        <v>4.1504550867967176E-5</v>
      </c>
      <c r="V608" s="79">
        <f t="shared" ca="1" si="387"/>
        <v>0</v>
      </c>
      <c r="W608" s="79">
        <f t="shared" ca="1" si="371"/>
        <v>0</v>
      </c>
      <c r="X608" s="80">
        <f t="shared" ca="1" si="388"/>
        <v>0</v>
      </c>
      <c r="Y608" s="80">
        <f t="shared" ca="1" si="389"/>
        <v>0</v>
      </c>
      <c r="Z608" s="80">
        <f t="shared" ca="1" si="380"/>
        <v>0</v>
      </c>
      <c r="AA608" s="80">
        <f t="shared" ca="1" si="390"/>
        <v>0</v>
      </c>
      <c r="AB608" s="81">
        <f t="shared" ca="1" si="372"/>
        <v>0</v>
      </c>
      <c r="AC608" s="79">
        <f t="shared" ca="1" si="373"/>
        <v>0</v>
      </c>
      <c r="AE608" s="55">
        <f t="shared" ca="1" si="391"/>
        <v>0</v>
      </c>
      <c r="AF608" s="78">
        <f t="shared" ca="1" si="392"/>
        <v>4.1504550867967176E-5</v>
      </c>
      <c r="AR608" s="69">
        <f t="shared" si="381"/>
        <v>51</v>
      </c>
      <c r="AS608" s="70">
        <f t="shared" si="393"/>
        <v>605</v>
      </c>
      <c r="AT608" s="71">
        <f t="shared" ca="1" si="400"/>
        <v>4.9507954739849841E-3</v>
      </c>
      <c r="AU608" s="72">
        <f t="shared" ca="1" si="382"/>
        <v>9.0370179501075842E-3</v>
      </c>
      <c r="AV608" s="73">
        <f t="shared" ca="1" si="383"/>
        <v>1.0090370179501076</v>
      </c>
      <c r="AW608" s="74">
        <f ca="1">PRODUCT(AV$4:AV608)</f>
        <v>192.82823065913806</v>
      </c>
      <c r="BO608" s="70">
        <f t="shared" si="394"/>
        <v>605</v>
      </c>
      <c r="BP608" s="171">
        <f t="shared" ca="1" si="397"/>
        <v>0.114</v>
      </c>
      <c r="BQ608" s="172">
        <f t="shared" ca="1" si="384"/>
        <v>9.0370179501075842E-3</v>
      </c>
      <c r="BR608" s="172">
        <f t="shared" ca="1" si="396"/>
        <v>5.1859626392968226E-3</v>
      </c>
    </row>
    <row r="609" spans="5:70">
      <c r="E609">
        <f t="shared" si="398"/>
        <v>606</v>
      </c>
      <c r="F609" s="64">
        <f t="shared" si="385"/>
        <v>105.41666666666457</v>
      </c>
      <c r="G609" s="55">
        <f t="shared" si="366"/>
        <v>0</v>
      </c>
      <c r="H609" s="78">
        <f t="shared" si="395"/>
        <v>1</v>
      </c>
      <c r="I609" s="79">
        <f t="shared" ca="1" si="374"/>
        <v>870068.7428589944</v>
      </c>
      <c r="J609" s="79">
        <f t="shared" ca="1" si="367"/>
        <v>7862.8268470442727</v>
      </c>
      <c r="K609" s="80">
        <f t="shared" ca="1" si="368"/>
        <v>-20</v>
      </c>
      <c r="L609" s="80">
        <f t="shared" ca="1" si="375"/>
        <v>-725.0572857158287</v>
      </c>
      <c r="M609" s="80">
        <f t="shared" ca="1" si="399"/>
        <v>0</v>
      </c>
      <c r="N609" s="80">
        <f t="shared" ca="1" si="376"/>
        <v>0</v>
      </c>
      <c r="O609" s="81">
        <f t="shared" ca="1" si="369"/>
        <v>-2943.1740356977334</v>
      </c>
      <c r="P609" s="79">
        <f t="shared" ca="1" si="370"/>
        <v>874243.33838462515</v>
      </c>
      <c r="R609">
        <f t="shared" ca="1" si="377"/>
        <v>726</v>
      </c>
      <c r="S609" s="78">
        <f t="shared" ca="1" si="386"/>
        <v>115.4166666666638</v>
      </c>
      <c r="T609" s="55">
        <f t="shared" ca="1" si="378"/>
        <v>0</v>
      </c>
      <c r="U609" s="78">
        <f t="shared" ca="1" si="379"/>
        <v>4.1504550867967176E-5</v>
      </c>
      <c r="V609" s="79">
        <f t="shared" ca="1" si="387"/>
        <v>0</v>
      </c>
      <c r="W609" s="79">
        <f t="shared" ca="1" si="371"/>
        <v>0</v>
      </c>
      <c r="X609" s="80">
        <f t="shared" ca="1" si="388"/>
        <v>0</v>
      </c>
      <c r="Y609" s="80">
        <f t="shared" ca="1" si="389"/>
        <v>0</v>
      </c>
      <c r="Z609" s="80">
        <f t="shared" ca="1" si="380"/>
        <v>0</v>
      </c>
      <c r="AA609" s="80">
        <f t="shared" ca="1" si="390"/>
        <v>0</v>
      </c>
      <c r="AB609" s="81">
        <f t="shared" ca="1" si="372"/>
        <v>0</v>
      </c>
      <c r="AC609" s="79">
        <f t="shared" ca="1" si="373"/>
        <v>0</v>
      </c>
      <c r="AE609" s="55">
        <f t="shared" ca="1" si="391"/>
        <v>0</v>
      </c>
      <c r="AF609" s="78">
        <f t="shared" ca="1" si="392"/>
        <v>4.1504550867967176E-5</v>
      </c>
      <c r="AR609" s="69">
        <f t="shared" si="381"/>
        <v>51</v>
      </c>
      <c r="AS609" s="70">
        <f t="shared" si="393"/>
        <v>606</v>
      </c>
      <c r="AT609" s="71">
        <f t="shared" ca="1" si="400"/>
        <v>4.9060550464192706E-3</v>
      </c>
      <c r="AU609" s="72">
        <f t="shared" ca="1" si="382"/>
        <v>9.0370179501075842E-3</v>
      </c>
      <c r="AV609" s="73">
        <f t="shared" ca="1" si="383"/>
        <v>1.0090370179501076</v>
      </c>
      <c r="AW609" s="74">
        <f ca="1">PRODUCT(AV$4:AV609)</f>
        <v>194.57082284089216</v>
      </c>
      <c r="BO609" s="70">
        <f t="shared" si="394"/>
        <v>606</v>
      </c>
      <c r="BP609" s="171">
        <f t="shared" ca="1" si="397"/>
        <v>0.114</v>
      </c>
      <c r="BQ609" s="172">
        <f t="shared" ca="1" si="384"/>
        <v>9.0370179501075842E-3</v>
      </c>
      <c r="BR609" s="172">
        <f t="shared" ca="1" si="396"/>
        <v>5.1395167343139493E-3</v>
      </c>
    </row>
    <row r="610" spans="5:70">
      <c r="E610">
        <f t="shared" si="398"/>
        <v>607</v>
      </c>
      <c r="F610" s="64">
        <f t="shared" si="385"/>
        <v>105.4999999999979</v>
      </c>
      <c r="G610" s="55">
        <f t="shared" si="366"/>
        <v>0</v>
      </c>
      <c r="H610" s="78">
        <f t="shared" si="395"/>
        <v>1</v>
      </c>
      <c r="I610" s="79">
        <f t="shared" ca="1" si="374"/>
        <v>874243.33838462515</v>
      </c>
      <c r="J610" s="79">
        <f t="shared" ca="1" si="367"/>
        <v>7900.5527417438361</v>
      </c>
      <c r="K610" s="80">
        <f t="shared" ca="1" si="368"/>
        <v>-20</v>
      </c>
      <c r="L610" s="80">
        <f t="shared" ca="1" si="375"/>
        <v>-728.53611532052105</v>
      </c>
      <c r="M610" s="80">
        <f t="shared" ca="1" si="399"/>
        <v>0</v>
      </c>
      <c r="N610" s="80">
        <f t="shared" ca="1" si="376"/>
        <v>0</v>
      </c>
      <c r="O610" s="81">
        <f t="shared" ca="1" si="369"/>
        <v>-2943.1740356977334</v>
      </c>
      <c r="P610" s="79">
        <f t="shared" ca="1" si="370"/>
        <v>878452.18097535078</v>
      </c>
      <c r="R610">
        <f t="shared" ca="1" si="377"/>
        <v>727</v>
      </c>
      <c r="S610" s="78">
        <f t="shared" ca="1" si="386"/>
        <v>115.49999999999713</v>
      </c>
      <c r="T610" s="55">
        <f t="shared" ca="1" si="378"/>
        <v>0</v>
      </c>
      <c r="U610" s="78">
        <f t="shared" ca="1" si="379"/>
        <v>4.1504550867967176E-5</v>
      </c>
      <c r="V610" s="79">
        <f t="shared" ca="1" si="387"/>
        <v>0</v>
      </c>
      <c r="W610" s="79">
        <f t="shared" ca="1" si="371"/>
        <v>0</v>
      </c>
      <c r="X610" s="80">
        <f t="shared" ca="1" si="388"/>
        <v>0</v>
      </c>
      <c r="Y610" s="80">
        <f t="shared" ca="1" si="389"/>
        <v>0</v>
      </c>
      <c r="Z610" s="80">
        <f t="shared" ca="1" si="380"/>
        <v>0</v>
      </c>
      <c r="AA610" s="80">
        <f t="shared" ca="1" si="390"/>
        <v>0</v>
      </c>
      <c r="AB610" s="81">
        <f t="shared" ca="1" si="372"/>
        <v>0</v>
      </c>
      <c r="AC610" s="79">
        <f t="shared" ca="1" si="373"/>
        <v>0</v>
      </c>
      <c r="AE610" s="55">
        <f t="shared" ca="1" si="391"/>
        <v>0</v>
      </c>
      <c r="AF610" s="78">
        <f t="shared" ca="1" si="392"/>
        <v>4.1504550867967176E-5</v>
      </c>
      <c r="AR610" s="69">
        <f t="shared" si="381"/>
        <v>51</v>
      </c>
      <c r="AS610" s="70">
        <f t="shared" si="393"/>
        <v>607</v>
      </c>
      <c r="AT610" s="71">
        <f t="shared" ca="1" si="400"/>
        <v>4.8617189389005642E-3</v>
      </c>
      <c r="AU610" s="72">
        <f t="shared" ca="1" si="382"/>
        <v>9.0370179501075842E-3</v>
      </c>
      <c r="AV610" s="73">
        <f t="shared" ca="1" si="383"/>
        <v>1.0090370179501076</v>
      </c>
      <c r="AW610" s="74">
        <f ca="1">PRODUCT(AV$4:AV610)</f>
        <v>196.32916285947252</v>
      </c>
      <c r="BO610" s="70">
        <f t="shared" si="394"/>
        <v>607</v>
      </c>
      <c r="BP610" s="171">
        <f t="shared" ca="1" si="397"/>
        <v>0.114</v>
      </c>
      <c r="BQ610" s="172">
        <f t="shared" ca="1" si="384"/>
        <v>9.0370179501075842E-3</v>
      </c>
      <c r="BR610" s="172">
        <f t="shared" ca="1" si="396"/>
        <v>5.0934868026497673E-3</v>
      </c>
    </row>
    <row r="611" spans="5:70">
      <c r="E611">
        <f t="shared" si="398"/>
        <v>608</v>
      </c>
      <c r="F611" s="64">
        <f t="shared" si="385"/>
        <v>105.58333333333123</v>
      </c>
      <c r="G611" s="55">
        <f t="shared" si="366"/>
        <v>0</v>
      </c>
      <c r="H611" s="78">
        <f t="shared" si="395"/>
        <v>1</v>
      </c>
      <c r="I611" s="79">
        <f t="shared" ca="1" si="374"/>
        <v>878452.18097535078</v>
      </c>
      <c r="J611" s="79">
        <f t="shared" ca="1" si="367"/>
        <v>7938.5881277854014</v>
      </c>
      <c r="K611" s="80">
        <f t="shared" ca="1" si="368"/>
        <v>-20</v>
      </c>
      <c r="L611" s="80">
        <f t="shared" ca="1" si="375"/>
        <v>-732.04348414612571</v>
      </c>
      <c r="M611" s="80">
        <f t="shared" ca="1" si="399"/>
        <v>0</v>
      </c>
      <c r="N611" s="80">
        <f t="shared" ca="1" si="376"/>
        <v>0</v>
      </c>
      <c r="O611" s="81">
        <f t="shared" ca="1" si="369"/>
        <v>-2943.1740356977334</v>
      </c>
      <c r="P611" s="79">
        <f t="shared" ca="1" si="370"/>
        <v>882695.55158329231</v>
      </c>
      <c r="R611">
        <f t="shared" ca="1" si="377"/>
        <v>728</v>
      </c>
      <c r="S611" s="78">
        <f t="shared" ca="1" si="386"/>
        <v>115.58333333333046</v>
      </c>
      <c r="T611" s="55">
        <f t="shared" ca="1" si="378"/>
        <v>0</v>
      </c>
      <c r="U611" s="78">
        <f t="shared" ca="1" si="379"/>
        <v>4.1504550867967176E-5</v>
      </c>
      <c r="V611" s="79">
        <f t="shared" ca="1" si="387"/>
        <v>0</v>
      </c>
      <c r="W611" s="79">
        <f t="shared" ca="1" si="371"/>
        <v>0</v>
      </c>
      <c r="X611" s="80">
        <f t="shared" ca="1" si="388"/>
        <v>0</v>
      </c>
      <c r="Y611" s="80">
        <f t="shared" ca="1" si="389"/>
        <v>0</v>
      </c>
      <c r="Z611" s="80">
        <f t="shared" ca="1" si="380"/>
        <v>0</v>
      </c>
      <c r="AA611" s="80">
        <f t="shared" ca="1" si="390"/>
        <v>0</v>
      </c>
      <c r="AB611" s="81">
        <f t="shared" ca="1" si="372"/>
        <v>0</v>
      </c>
      <c r="AC611" s="79">
        <f t="shared" ca="1" si="373"/>
        <v>0</v>
      </c>
      <c r="AE611" s="55">
        <f t="shared" ca="1" si="391"/>
        <v>0</v>
      </c>
      <c r="AF611" s="78">
        <f t="shared" ca="1" si="392"/>
        <v>4.1504550867967176E-5</v>
      </c>
      <c r="AR611" s="69">
        <f t="shared" si="381"/>
        <v>51</v>
      </c>
      <c r="AS611" s="70">
        <f t="shared" si="393"/>
        <v>608</v>
      </c>
      <c r="AT611" s="71">
        <f t="shared" ca="1" si="400"/>
        <v>4.8177834975813415E-3</v>
      </c>
      <c r="AU611" s="72">
        <f t="shared" ca="1" si="382"/>
        <v>9.0370179501075842E-3</v>
      </c>
      <c r="AV611" s="73">
        <f t="shared" ca="1" si="383"/>
        <v>1.0090370179501076</v>
      </c>
      <c r="AW611" s="74">
        <f ca="1">PRODUCT(AV$4:AV611)</f>
        <v>198.10339302836317</v>
      </c>
      <c r="BO611" s="70">
        <f t="shared" si="394"/>
        <v>608</v>
      </c>
      <c r="BP611" s="171">
        <f t="shared" ca="1" si="397"/>
        <v>0.114</v>
      </c>
      <c r="BQ611" s="172">
        <f t="shared" ca="1" si="384"/>
        <v>9.0370179501075842E-3</v>
      </c>
      <c r="BR611" s="172">
        <f t="shared" ca="1" si="396"/>
        <v>5.0478691188132578E-3</v>
      </c>
    </row>
    <row r="612" spans="5:70">
      <c r="E612">
        <f t="shared" si="398"/>
        <v>609</v>
      </c>
      <c r="F612" s="64">
        <f t="shared" si="385"/>
        <v>105.66666666666455</v>
      </c>
      <c r="G612" s="55">
        <f t="shared" si="366"/>
        <v>0</v>
      </c>
      <c r="H612" s="78">
        <f t="shared" si="395"/>
        <v>1</v>
      </c>
      <c r="I612" s="79">
        <f t="shared" ca="1" si="374"/>
        <v>882695.55158329231</v>
      </c>
      <c r="J612" s="79">
        <f t="shared" ca="1" si="367"/>
        <v>7976.9355441383277</v>
      </c>
      <c r="K612" s="80">
        <f t="shared" ca="1" si="368"/>
        <v>-20</v>
      </c>
      <c r="L612" s="80">
        <f t="shared" ca="1" si="375"/>
        <v>-735.57962631941029</v>
      </c>
      <c r="M612" s="80">
        <f t="shared" ca="1" si="399"/>
        <v>0</v>
      </c>
      <c r="N612" s="80">
        <f t="shared" ca="1" si="376"/>
        <v>0</v>
      </c>
      <c r="O612" s="81">
        <f t="shared" ca="1" si="369"/>
        <v>-2943.1740356977334</v>
      </c>
      <c r="P612" s="79">
        <f t="shared" ca="1" si="370"/>
        <v>886973.73346541345</v>
      </c>
      <c r="R612">
        <f t="shared" ca="1" si="377"/>
        <v>729</v>
      </c>
      <c r="S612" s="78">
        <f t="shared" ca="1" si="386"/>
        <v>115.66666666666379</v>
      </c>
      <c r="T612" s="55">
        <f t="shared" ca="1" si="378"/>
        <v>0</v>
      </c>
      <c r="U612" s="78">
        <f t="shared" ca="1" si="379"/>
        <v>4.1504550867967176E-5</v>
      </c>
      <c r="V612" s="79">
        <f t="shared" ca="1" si="387"/>
        <v>0</v>
      </c>
      <c r="W612" s="79">
        <f t="shared" ca="1" si="371"/>
        <v>0</v>
      </c>
      <c r="X612" s="80">
        <f t="shared" ca="1" si="388"/>
        <v>0</v>
      </c>
      <c r="Y612" s="80">
        <f t="shared" ca="1" si="389"/>
        <v>0</v>
      </c>
      <c r="Z612" s="80">
        <f t="shared" ca="1" si="380"/>
        <v>0</v>
      </c>
      <c r="AA612" s="80">
        <f t="shared" ca="1" si="390"/>
        <v>0</v>
      </c>
      <c r="AB612" s="81">
        <f t="shared" ca="1" si="372"/>
        <v>0</v>
      </c>
      <c r="AC612" s="79">
        <f t="shared" ca="1" si="373"/>
        <v>0</v>
      </c>
      <c r="AE612" s="55">
        <f t="shared" ca="1" si="391"/>
        <v>0</v>
      </c>
      <c r="AF612" s="78">
        <f t="shared" ca="1" si="392"/>
        <v>4.1504550867967176E-5</v>
      </c>
      <c r="AR612" s="69">
        <f t="shared" si="381"/>
        <v>51</v>
      </c>
      <c r="AS612" s="70">
        <f t="shared" si="393"/>
        <v>609</v>
      </c>
      <c r="AT612" s="71">
        <f t="shared" ca="1" si="400"/>
        <v>4.7742451016339667E-3</v>
      </c>
      <c r="AU612" s="72">
        <f t="shared" ca="1" si="382"/>
        <v>9.0370179501075842E-3</v>
      </c>
      <c r="AV612" s="73">
        <f t="shared" ca="1" si="383"/>
        <v>1.0090370179501076</v>
      </c>
      <c r="AW612" s="74">
        <f ca="1">PRODUCT(AV$4:AV612)</f>
        <v>199.89365694713771</v>
      </c>
      <c r="BO612" s="70">
        <f t="shared" si="394"/>
        <v>609</v>
      </c>
      <c r="BP612" s="171">
        <f t="shared" ca="1" si="397"/>
        <v>0.114</v>
      </c>
      <c r="BQ612" s="172">
        <f t="shared" ca="1" si="384"/>
        <v>9.0370179501075842E-3</v>
      </c>
      <c r="BR612" s="172">
        <f t="shared" ca="1" si="396"/>
        <v>5.0026599906792049E-3</v>
      </c>
    </row>
    <row r="613" spans="5:70">
      <c r="E613">
        <f t="shared" si="398"/>
        <v>610</v>
      </c>
      <c r="F613" s="64">
        <f t="shared" si="385"/>
        <v>105.74999999999788</v>
      </c>
      <c r="G613" s="55">
        <f t="shared" si="366"/>
        <v>0</v>
      </c>
      <c r="H613" s="78">
        <f t="shared" si="395"/>
        <v>1</v>
      </c>
      <c r="I613" s="79">
        <f t="shared" ca="1" si="374"/>
        <v>886973.73346541345</v>
      </c>
      <c r="J613" s="79">
        <f t="shared" ca="1" si="367"/>
        <v>8015.5975506008817</v>
      </c>
      <c r="K613" s="80">
        <f t="shared" ca="1" si="368"/>
        <v>-20</v>
      </c>
      <c r="L613" s="80">
        <f t="shared" ca="1" si="375"/>
        <v>-739.14477788784461</v>
      </c>
      <c r="M613" s="80">
        <f t="shared" ca="1" si="399"/>
        <v>0</v>
      </c>
      <c r="N613" s="80">
        <f t="shared" ca="1" si="376"/>
        <v>0</v>
      </c>
      <c r="O613" s="81">
        <f t="shared" ca="1" si="369"/>
        <v>-2943.1740356977334</v>
      </c>
      <c r="P613" s="79">
        <f t="shared" ca="1" si="370"/>
        <v>891287.01220242877</v>
      </c>
      <c r="R613">
        <f t="shared" ca="1" si="377"/>
        <v>730</v>
      </c>
      <c r="S613" s="78">
        <f t="shared" ca="1" si="386"/>
        <v>115.74999999999712</v>
      </c>
      <c r="T613" s="55">
        <f t="shared" ca="1" si="378"/>
        <v>0</v>
      </c>
      <c r="U613" s="78">
        <f t="shared" ca="1" si="379"/>
        <v>4.1504550867967176E-5</v>
      </c>
      <c r="V613" s="79">
        <f t="shared" ca="1" si="387"/>
        <v>0</v>
      </c>
      <c r="W613" s="79">
        <f t="shared" ca="1" si="371"/>
        <v>0</v>
      </c>
      <c r="X613" s="80">
        <f t="shared" ca="1" si="388"/>
        <v>0</v>
      </c>
      <c r="Y613" s="80">
        <f t="shared" ca="1" si="389"/>
        <v>0</v>
      </c>
      <c r="Z613" s="80">
        <f t="shared" ca="1" si="380"/>
        <v>0</v>
      </c>
      <c r="AA613" s="80">
        <f t="shared" ca="1" si="390"/>
        <v>0</v>
      </c>
      <c r="AB613" s="81">
        <f t="shared" ca="1" si="372"/>
        <v>0</v>
      </c>
      <c r="AC613" s="79">
        <f t="shared" ca="1" si="373"/>
        <v>0</v>
      </c>
      <c r="AE613" s="55">
        <f t="shared" ca="1" si="391"/>
        <v>0</v>
      </c>
      <c r="AF613" s="78">
        <f t="shared" ca="1" si="392"/>
        <v>4.1504550867967176E-5</v>
      </c>
      <c r="AR613" s="69">
        <f t="shared" si="381"/>
        <v>51</v>
      </c>
      <c r="AS613" s="70">
        <f t="shared" si="393"/>
        <v>610</v>
      </c>
      <c r="AT613" s="71">
        <f t="shared" ca="1" si="400"/>
        <v>4.7311001629522873E-3</v>
      </c>
      <c r="AU613" s="72">
        <f t="shared" ca="1" si="382"/>
        <v>9.0370179501075842E-3</v>
      </c>
      <c r="AV613" s="73">
        <f t="shared" ca="1" si="383"/>
        <v>1.0090370179501076</v>
      </c>
      <c r="AW613" s="74">
        <f ca="1">PRODUCT(AV$4:AV613)</f>
        <v>201.70009951308165</v>
      </c>
      <c r="BO613" s="70">
        <f t="shared" si="394"/>
        <v>610</v>
      </c>
      <c r="BP613" s="171">
        <f t="shared" ca="1" si="397"/>
        <v>0.114</v>
      </c>
      <c r="BQ613" s="172">
        <f t="shared" ca="1" si="384"/>
        <v>9.0370179501075842E-3</v>
      </c>
      <c r="BR613" s="172">
        <f t="shared" ca="1" si="396"/>
        <v>4.9578557591893665E-3</v>
      </c>
    </row>
    <row r="614" spans="5:70">
      <c r="E614">
        <f t="shared" si="398"/>
        <v>611</v>
      </c>
      <c r="F614" s="64">
        <f t="shared" si="385"/>
        <v>105.83333333333121</v>
      </c>
      <c r="G614" s="55">
        <f t="shared" si="366"/>
        <v>0</v>
      </c>
      <c r="H614" s="78">
        <f t="shared" si="395"/>
        <v>1</v>
      </c>
      <c r="I614" s="79">
        <f t="shared" ca="1" si="374"/>
        <v>891287.01220242877</v>
      </c>
      <c r="J614" s="79">
        <f t="shared" ca="1" si="367"/>
        <v>8054.5767279711063</v>
      </c>
      <c r="K614" s="80">
        <f t="shared" ca="1" si="368"/>
        <v>-20</v>
      </c>
      <c r="L614" s="80">
        <f t="shared" ca="1" si="375"/>
        <v>-742.7391768353574</v>
      </c>
      <c r="M614" s="80">
        <f t="shared" ca="1" si="399"/>
        <v>0</v>
      </c>
      <c r="N614" s="80">
        <f t="shared" ca="1" si="376"/>
        <v>0</v>
      </c>
      <c r="O614" s="81">
        <f t="shared" ca="1" si="369"/>
        <v>-2943.1740356977334</v>
      </c>
      <c r="P614" s="79">
        <f t="shared" ca="1" si="370"/>
        <v>895635.67571786675</v>
      </c>
      <c r="R614">
        <f t="shared" ca="1" si="377"/>
        <v>731</v>
      </c>
      <c r="S614" s="78">
        <f t="shared" ca="1" si="386"/>
        <v>115.83333333333044</v>
      </c>
      <c r="T614" s="55">
        <f t="shared" ca="1" si="378"/>
        <v>0</v>
      </c>
      <c r="U614" s="78">
        <f t="shared" ca="1" si="379"/>
        <v>4.1504550867967176E-5</v>
      </c>
      <c r="V614" s="79">
        <f t="shared" ca="1" si="387"/>
        <v>0</v>
      </c>
      <c r="W614" s="79">
        <f t="shared" ca="1" si="371"/>
        <v>0</v>
      </c>
      <c r="X614" s="80">
        <f t="shared" ca="1" si="388"/>
        <v>0</v>
      </c>
      <c r="Y614" s="80">
        <f t="shared" ca="1" si="389"/>
        <v>0</v>
      </c>
      <c r="Z614" s="80">
        <f t="shared" ca="1" si="380"/>
        <v>0</v>
      </c>
      <c r="AA614" s="80">
        <f t="shared" ca="1" si="390"/>
        <v>0</v>
      </c>
      <c r="AB614" s="81">
        <f t="shared" ca="1" si="372"/>
        <v>0</v>
      </c>
      <c r="AC614" s="79">
        <f t="shared" ca="1" si="373"/>
        <v>0</v>
      </c>
      <c r="AE614" s="55">
        <f t="shared" ca="1" si="391"/>
        <v>0</v>
      </c>
      <c r="AF614" s="78">
        <f t="shared" ca="1" si="392"/>
        <v>4.1504550867967176E-5</v>
      </c>
      <c r="AR614" s="69">
        <f t="shared" si="381"/>
        <v>51</v>
      </c>
      <c r="AS614" s="70">
        <f t="shared" si="393"/>
        <v>611</v>
      </c>
      <c r="AT614" s="71">
        <f t="shared" ca="1" si="400"/>
        <v>4.6883451258559307E-3</v>
      </c>
      <c r="AU614" s="72">
        <f t="shared" ca="1" si="382"/>
        <v>9.0370179501075842E-3</v>
      </c>
      <c r="AV614" s="73">
        <f t="shared" ca="1" si="383"/>
        <v>1.0090370179501076</v>
      </c>
      <c r="AW614" s="74">
        <f ca="1">PRODUCT(AV$4:AV614)</f>
        <v>203.52286693291987</v>
      </c>
      <c r="BO614" s="70">
        <f t="shared" si="394"/>
        <v>611</v>
      </c>
      <c r="BP614" s="171">
        <f t="shared" ca="1" si="397"/>
        <v>0.114</v>
      </c>
      <c r="BQ614" s="172">
        <f t="shared" ca="1" si="384"/>
        <v>9.0370179501075842E-3</v>
      </c>
      <c r="BR614" s="172">
        <f t="shared" ca="1" si="396"/>
        <v>4.9134527980563255E-3</v>
      </c>
    </row>
    <row r="615" spans="5:70">
      <c r="E615">
        <f t="shared" si="398"/>
        <v>612</v>
      </c>
      <c r="F615" s="64">
        <f t="shared" si="385"/>
        <v>105.91666666666454</v>
      </c>
      <c r="G615" s="55">
        <f t="shared" si="366"/>
        <v>0</v>
      </c>
      <c r="H615" s="78">
        <f t="shared" si="395"/>
        <v>1</v>
      </c>
      <c r="I615" s="79">
        <f t="shared" ca="1" si="374"/>
        <v>895635.67571786675</v>
      </c>
      <c r="J615" s="79">
        <f t="shared" ca="1" si="367"/>
        <v>8093.8756782190976</v>
      </c>
      <c r="K615" s="80">
        <f t="shared" ca="1" si="368"/>
        <v>-20</v>
      </c>
      <c r="L615" s="80">
        <f t="shared" ca="1" si="375"/>
        <v>-746.36306309822237</v>
      </c>
      <c r="M615" s="80">
        <f t="shared" ca="1" si="399"/>
        <v>0</v>
      </c>
      <c r="N615" s="80">
        <f t="shared" ca="1" si="376"/>
        <v>0</v>
      </c>
      <c r="O615" s="81">
        <f t="shared" ca="1" si="369"/>
        <v>-2943.1740356977334</v>
      </c>
      <c r="P615" s="79">
        <f t="shared" ca="1" si="370"/>
        <v>900020.01429729001</v>
      </c>
      <c r="R615">
        <f t="shared" ca="1" si="377"/>
        <v>732</v>
      </c>
      <c r="S615" s="78">
        <f t="shared" ca="1" si="386"/>
        <v>115.91666666666377</v>
      </c>
      <c r="T615" s="55">
        <f t="shared" ca="1" si="378"/>
        <v>0</v>
      </c>
      <c r="U615" s="78">
        <f t="shared" ca="1" si="379"/>
        <v>4.1504550867967176E-5</v>
      </c>
      <c r="V615" s="79">
        <f t="shared" ca="1" si="387"/>
        <v>0</v>
      </c>
      <c r="W615" s="79">
        <f t="shared" ca="1" si="371"/>
        <v>0</v>
      </c>
      <c r="X615" s="80">
        <f t="shared" ca="1" si="388"/>
        <v>0</v>
      </c>
      <c r="Y615" s="80">
        <f t="shared" ca="1" si="389"/>
        <v>0</v>
      </c>
      <c r="Z615" s="80">
        <f t="shared" ca="1" si="380"/>
        <v>0</v>
      </c>
      <c r="AA615" s="80">
        <f t="shared" ca="1" si="390"/>
        <v>0</v>
      </c>
      <c r="AB615" s="81">
        <f t="shared" ca="1" si="372"/>
        <v>0</v>
      </c>
      <c r="AC615" s="79">
        <f t="shared" ca="1" si="373"/>
        <v>0</v>
      </c>
      <c r="AE615" s="55">
        <f t="shared" ca="1" si="391"/>
        <v>0</v>
      </c>
      <c r="AF615" s="78">
        <f t="shared" ca="1" si="392"/>
        <v>4.1504550867967176E-5</v>
      </c>
      <c r="AR615" s="69">
        <f t="shared" si="381"/>
        <v>51</v>
      </c>
      <c r="AS615" s="70">
        <f t="shared" si="393"/>
        <v>612</v>
      </c>
      <c r="AT615" s="71">
        <f t="shared" ca="1" si="400"/>
        <v>4.6459764667972714E-3</v>
      </c>
      <c r="AU615" s="72">
        <f t="shared" ca="1" si="382"/>
        <v>9.0370179501075842E-3</v>
      </c>
      <c r="AV615" s="73">
        <f t="shared" ca="1" si="383"/>
        <v>1.0090370179501076</v>
      </c>
      <c r="AW615" s="74">
        <f ca="1">PRODUCT(AV$4:AV615)</f>
        <v>205.36210673465001</v>
      </c>
      <c r="BO615" s="70">
        <f t="shared" si="394"/>
        <v>612</v>
      </c>
      <c r="BP615" s="171">
        <f t="shared" ca="1" si="397"/>
        <v>0.114</v>
      </c>
      <c r="BQ615" s="172">
        <f t="shared" ca="1" si="384"/>
        <v>9.0370179501075842E-3</v>
      </c>
      <c r="BR615" s="172">
        <f t="shared" ca="1" si="396"/>
        <v>4.8694475134699903E-3</v>
      </c>
    </row>
    <row r="616" spans="5:70">
      <c r="E616">
        <f t="shared" si="398"/>
        <v>613</v>
      </c>
      <c r="F616" s="64">
        <f t="shared" si="385"/>
        <v>105.99999999999787</v>
      </c>
      <c r="G616" s="55">
        <f t="shared" si="366"/>
        <v>0</v>
      </c>
      <c r="H616" s="78">
        <f t="shared" si="395"/>
        <v>1</v>
      </c>
      <c r="I616" s="79">
        <f t="shared" ca="1" si="374"/>
        <v>900020.01429729001</v>
      </c>
      <c r="J616" s="79">
        <f t="shared" ca="1" si="367"/>
        <v>8133.4970246606945</v>
      </c>
      <c r="K616" s="80">
        <f t="shared" ca="1" si="368"/>
        <v>-20</v>
      </c>
      <c r="L616" s="80">
        <f t="shared" ca="1" si="375"/>
        <v>-750.0166785810751</v>
      </c>
      <c r="M616" s="80">
        <f t="shared" ca="1" si="399"/>
        <v>-6750.1501072296751</v>
      </c>
      <c r="N616" s="80">
        <f t="shared" ca="1" si="376"/>
        <v>0</v>
      </c>
      <c r="O616" s="81">
        <f t="shared" ca="1" si="369"/>
        <v>-2943.1740356977334</v>
      </c>
      <c r="P616" s="79">
        <f t="shared" ca="1" si="370"/>
        <v>897690.17050044215</v>
      </c>
      <c r="R616">
        <f t="shared" ca="1" si="377"/>
        <v>733</v>
      </c>
      <c r="S616" s="78">
        <f t="shared" ca="1" si="386"/>
        <v>115.9999999999971</v>
      </c>
      <c r="T616" s="55">
        <f t="shared" ca="1" si="378"/>
        <v>0</v>
      </c>
      <c r="U616" s="78">
        <f t="shared" ca="1" si="379"/>
        <v>4.1504550867967176E-5</v>
      </c>
      <c r="V616" s="79">
        <f t="shared" ca="1" si="387"/>
        <v>0</v>
      </c>
      <c r="W616" s="79">
        <f t="shared" ca="1" si="371"/>
        <v>0</v>
      </c>
      <c r="X616" s="80">
        <f t="shared" ca="1" si="388"/>
        <v>0</v>
      </c>
      <c r="Y616" s="80">
        <f t="shared" ca="1" si="389"/>
        <v>0</v>
      </c>
      <c r="Z616" s="80">
        <f t="shared" ca="1" si="380"/>
        <v>0</v>
      </c>
      <c r="AA616" s="80">
        <f t="shared" ca="1" si="390"/>
        <v>0</v>
      </c>
      <c r="AB616" s="81">
        <f t="shared" ca="1" si="372"/>
        <v>0</v>
      </c>
      <c r="AC616" s="79">
        <f t="shared" ca="1" si="373"/>
        <v>0</v>
      </c>
      <c r="AE616" s="55">
        <f t="shared" ca="1" si="391"/>
        <v>0</v>
      </c>
      <c r="AF616" s="78">
        <f t="shared" ca="1" si="392"/>
        <v>4.1504550867967176E-5</v>
      </c>
      <c r="AR616" s="69">
        <f t="shared" si="381"/>
        <v>52</v>
      </c>
      <c r="AS616" s="70">
        <f t="shared" si="393"/>
        <v>613</v>
      </c>
      <c r="AT616" s="71">
        <f t="shared" ca="1" si="400"/>
        <v>4.6039906940710468E-3</v>
      </c>
      <c r="AU616" s="72">
        <f t="shared" ca="1" si="382"/>
        <v>9.0370179501075842E-3</v>
      </c>
      <c r="AV616" s="73">
        <f t="shared" ca="1" si="383"/>
        <v>1.0090370179501076</v>
      </c>
      <c r="AW616" s="74">
        <f ca="1">PRODUCT(AV$4:AV616)</f>
        <v>207.21796777948296</v>
      </c>
      <c r="BO616" s="70">
        <f t="shared" si="394"/>
        <v>613</v>
      </c>
      <c r="BP616" s="171">
        <f t="shared" ca="1" si="397"/>
        <v>0.114</v>
      </c>
      <c r="BQ616" s="172">
        <f t="shared" ca="1" si="384"/>
        <v>9.0370179501075842E-3</v>
      </c>
      <c r="BR616" s="172">
        <f t="shared" ca="1" si="396"/>
        <v>4.825836343806727E-3</v>
      </c>
    </row>
    <row r="617" spans="5:70">
      <c r="E617">
        <f t="shared" si="398"/>
        <v>614</v>
      </c>
      <c r="F617" s="64">
        <f t="shared" si="385"/>
        <v>106.0833333333312</v>
      </c>
      <c r="G617" s="55">
        <f t="shared" si="366"/>
        <v>0</v>
      </c>
      <c r="H617" s="78">
        <f t="shared" si="395"/>
        <v>1</v>
      </c>
      <c r="I617" s="79">
        <f t="shared" ca="1" si="374"/>
        <v>897690.17050044215</v>
      </c>
      <c r="J617" s="79">
        <f t="shared" ca="1" si="367"/>
        <v>8112.4421844476337</v>
      </c>
      <c r="K617" s="80">
        <f t="shared" ca="1" si="368"/>
        <v>-20</v>
      </c>
      <c r="L617" s="80">
        <f t="shared" ca="1" si="375"/>
        <v>-748.07514208370185</v>
      </c>
      <c r="M617" s="80">
        <f t="shared" ca="1" si="399"/>
        <v>0</v>
      </c>
      <c r="N617" s="80">
        <f t="shared" ca="1" si="376"/>
        <v>0</v>
      </c>
      <c r="O617" s="81">
        <f t="shared" ca="1" si="369"/>
        <v>-2943.1740356977334</v>
      </c>
      <c r="P617" s="79">
        <f t="shared" ca="1" si="370"/>
        <v>902091.36350710841</v>
      </c>
      <c r="R617">
        <f t="shared" ca="1" si="377"/>
        <v>734</v>
      </c>
      <c r="S617" s="78">
        <f t="shared" ca="1" si="386"/>
        <v>116.08333333333043</v>
      </c>
      <c r="T617" s="55">
        <f t="shared" ca="1" si="378"/>
        <v>0</v>
      </c>
      <c r="U617" s="78">
        <f t="shared" ca="1" si="379"/>
        <v>4.1504550867967176E-5</v>
      </c>
      <c r="V617" s="79">
        <f t="shared" ca="1" si="387"/>
        <v>0</v>
      </c>
      <c r="W617" s="79">
        <f t="shared" ca="1" si="371"/>
        <v>0</v>
      </c>
      <c r="X617" s="80">
        <f t="shared" ca="1" si="388"/>
        <v>0</v>
      </c>
      <c r="Y617" s="80">
        <f t="shared" ca="1" si="389"/>
        <v>0</v>
      </c>
      <c r="Z617" s="80">
        <f t="shared" ca="1" si="380"/>
        <v>0</v>
      </c>
      <c r="AA617" s="80">
        <f t="shared" ca="1" si="390"/>
        <v>0</v>
      </c>
      <c r="AB617" s="81">
        <f t="shared" ca="1" si="372"/>
        <v>0</v>
      </c>
      <c r="AC617" s="79">
        <f t="shared" ca="1" si="373"/>
        <v>0</v>
      </c>
      <c r="AE617" s="55">
        <f t="shared" ca="1" si="391"/>
        <v>0</v>
      </c>
      <c r="AF617" s="78">
        <f t="shared" ca="1" si="392"/>
        <v>4.1504550867967176E-5</v>
      </c>
      <c r="AR617" s="69">
        <f t="shared" si="381"/>
        <v>52</v>
      </c>
      <c r="AS617" s="70">
        <f t="shared" si="393"/>
        <v>614</v>
      </c>
      <c r="AT617" s="71">
        <f t="shared" ca="1" si="400"/>
        <v>4.5623843475265987E-3</v>
      </c>
      <c r="AU617" s="72">
        <f t="shared" ca="1" si="382"/>
        <v>9.0370179501075842E-3</v>
      </c>
      <c r="AV617" s="73">
        <f t="shared" ca="1" si="383"/>
        <v>1.0090370179501076</v>
      </c>
      <c r="AW617" s="74">
        <f ca="1">PRODUCT(AV$4:AV617)</f>
        <v>209.09060027389097</v>
      </c>
      <c r="BO617" s="70">
        <f t="shared" si="394"/>
        <v>614</v>
      </c>
      <c r="BP617" s="171">
        <f t="shared" ca="1" si="397"/>
        <v>0.114</v>
      </c>
      <c r="BQ617" s="172">
        <f t="shared" ca="1" si="384"/>
        <v>9.0370179501075842E-3</v>
      </c>
      <c r="BR617" s="172">
        <f t="shared" ca="1" si="396"/>
        <v>4.782615759341094E-3</v>
      </c>
    </row>
    <row r="618" spans="5:70">
      <c r="E618">
        <f t="shared" si="398"/>
        <v>615</v>
      </c>
      <c r="F618" s="64">
        <f t="shared" si="385"/>
        <v>106.16666666666453</v>
      </c>
      <c r="G618" s="55">
        <f t="shared" si="366"/>
        <v>0</v>
      </c>
      <c r="H618" s="78">
        <f t="shared" si="395"/>
        <v>1</v>
      </c>
      <c r="I618" s="79">
        <f t="shared" ca="1" si="374"/>
        <v>902091.36350710841</v>
      </c>
      <c r="J618" s="79">
        <f t="shared" ca="1" si="367"/>
        <v>8152.2158446507647</v>
      </c>
      <c r="K618" s="80">
        <f t="shared" ca="1" si="368"/>
        <v>-20</v>
      </c>
      <c r="L618" s="80">
        <f t="shared" ca="1" si="375"/>
        <v>-751.74280292259039</v>
      </c>
      <c r="M618" s="80">
        <f t="shared" ca="1" si="399"/>
        <v>0</v>
      </c>
      <c r="N618" s="80">
        <f t="shared" ca="1" si="376"/>
        <v>0</v>
      </c>
      <c r="O618" s="81">
        <f t="shared" ca="1" si="369"/>
        <v>-2943.1740356977334</v>
      </c>
      <c r="P618" s="79">
        <f t="shared" ca="1" si="370"/>
        <v>906528.66251313884</v>
      </c>
      <c r="R618">
        <f t="shared" ca="1" si="377"/>
        <v>735</v>
      </c>
      <c r="S618" s="78">
        <f t="shared" ca="1" si="386"/>
        <v>116.16666666666376</v>
      </c>
      <c r="T618" s="55">
        <f t="shared" ca="1" si="378"/>
        <v>0</v>
      </c>
      <c r="U618" s="78">
        <f t="shared" ca="1" si="379"/>
        <v>4.1504550867967176E-5</v>
      </c>
      <c r="V618" s="79">
        <f t="shared" ca="1" si="387"/>
        <v>0</v>
      </c>
      <c r="W618" s="79">
        <f t="shared" ca="1" si="371"/>
        <v>0</v>
      </c>
      <c r="X618" s="80">
        <f t="shared" ca="1" si="388"/>
        <v>0</v>
      </c>
      <c r="Y618" s="80">
        <f t="shared" ca="1" si="389"/>
        <v>0</v>
      </c>
      <c r="Z618" s="80">
        <f t="shared" ca="1" si="380"/>
        <v>0</v>
      </c>
      <c r="AA618" s="80">
        <f t="shared" ca="1" si="390"/>
        <v>0</v>
      </c>
      <c r="AB618" s="81">
        <f t="shared" ca="1" si="372"/>
        <v>0</v>
      </c>
      <c r="AC618" s="79">
        <f t="shared" ca="1" si="373"/>
        <v>0</v>
      </c>
      <c r="AE618" s="55">
        <f t="shared" ca="1" si="391"/>
        <v>0</v>
      </c>
      <c r="AF618" s="78">
        <f t="shared" ca="1" si="392"/>
        <v>4.1504550867967176E-5</v>
      </c>
      <c r="AR618" s="69">
        <f t="shared" si="381"/>
        <v>52</v>
      </c>
      <c r="AS618" s="70">
        <f t="shared" si="393"/>
        <v>615</v>
      </c>
      <c r="AT618" s="71">
        <f t="shared" ca="1" si="400"/>
        <v>4.5211539982827108E-3</v>
      </c>
      <c r="AU618" s="72">
        <f t="shared" ca="1" si="382"/>
        <v>9.0370179501075842E-3</v>
      </c>
      <c r="AV618" s="73">
        <f t="shared" ca="1" si="383"/>
        <v>1.0090370179501076</v>
      </c>
      <c r="AW618" s="74">
        <f ca="1">PRODUCT(AV$4:AV618)</f>
        <v>210.98015578176489</v>
      </c>
      <c r="BO618" s="70">
        <f t="shared" si="394"/>
        <v>615</v>
      </c>
      <c r="BP618" s="171">
        <f t="shared" ca="1" si="397"/>
        <v>0.114</v>
      </c>
      <c r="BQ618" s="172">
        <f t="shared" ca="1" si="384"/>
        <v>9.0370179501075842E-3</v>
      </c>
      <c r="BR618" s="172">
        <f t="shared" ca="1" si="396"/>
        <v>4.7397822619601581E-3</v>
      </c>
    </row>
    <row r="619" spans="5:70">
      <c r="E619">
        <f t="shared" si="398"/>
        <v>616</v>
      </c>
      <c r="F619" s="64">
        <f t="shared" si="385"/>
        <v>106.24999999999785</v>
      </c>
      <c r="G619" s="55">
        <f t="shared" si="366"/>
        <v>0</v>
      </c>
      <c r="H619" s="78">
        <f t="shared" si="395"/>
        <v>1</v>
      </c>
      <c r="I619" s="79">
        <f t="shared" ca="1" si="374"/>
        <v>906528.66251313884</v>
      </c>
      <c r="J619" s="79">
        <f t="shared" ca="1" si="367"/>
        <v>8192.3157954182552</v>
      </c>
      <c r="K619" s="80">
        <f t="shared" ca="1" si="368"/>
        <v>-20</v>
      </c>
      <c r="L619" s="80">
        <f t="shared" ca="1" si="375"/>
        <v>-755.44055209428245</v>
      </c>
      <c r="M619" s="80">
        <f t="shared" ca="1" si="399"/>
        <v>0</v>
      </c>
      <c r="N619" s="80">
        <f t="shared" ca="1" si="376"/>
        <v>0</v>
      </c>
      <c r="O619" s="81">
        <f t="shared" ca="1" si="369"/>
        <v>-2943.1740356977334</v>
      </c>
      <c r="P619" s="79">
        <f t="shared" ca="1" si="370"/>
        <v>911002.3637207651</v>
      </c>
      <c r="R619">
        <f t="shared" ca="1" si="377"/>
        <v>736</v>
      </c>
      <c r="S619" s="78">
        <f t="shared" ca="1" si="386"/>
        <v>116.24999999999709</v>
      </c>
      <c r="T619" s="55">
        <f t="shared" ca="1" si="378"/>
        <v>0</v>
      </c>
      <c r="U619" s="78">
        <f t="shared" ca="1" si="379"/>
        <v>4.1504550867967176E-5</v>
      </c>
      <c r="V619" s="79">
        <f t="shared" ca="1" si="387"/>
        <v>0</v>
      </c>
      <c r="W619" s="79">
        <f t="shared" ca="1" si="371"/>
        <v>0</v>
      </c>
      <c r="X619" s="80">
        <f t="shared" ca="1" si="388"/>
        <v>0</v>
      </c>
      <c r="Y619" s="80">
        <f t="shared" ca="1" si="389"/>
        <v>0</v>
      </c>
      <c r="Z619" s="80">
        <f t="shared" ca="1" si="380"/>
        <v>0</v>
      </c>
      <c r="AA619" s="80">
        <f t="shared" ca="1" si="390"/>
        <v>0</v>
      </c>
      <c r="AB619" s="81">
        <f t="shared" ca="1" si="372"/>
        <v>0</v>
      </c>
      <c r="AC619" s="79">
        <f t="shared" ca="1" si="373"/>
        <v>0</v>
      </c>
      <c r="AE619" s="55">
        <f t="shared" ca="1" si="391"/>
        <v>0</v>
      </c>
      <c r="AF619" s="78">
        <f t="shared" ca="1" si="392"/>
        <v>4.1504550867967176E-5</v>
      </c>
      <c r="AR619" s="69">
        <f t="shared" si="381"/>
        <v>52</v>
      </c>
      <c r="AS619" s="70">
        <f t="shared" si="393"/>
        <v>616</v>
      </c>
      <c r="AT619" s="71">
        <f t="shared" ca="1" si="400"/>
        <v>4.4802962484450292E-3</v>
      </c>
      <c r="AU619" s="72">
        <f t="shared" ca="1" si="382"/>
        <v>9.0370179501075842E-3</v>
      </c>
      <c r="AV619" s="73">
        <f t="shared" ca="1" si="383"/>
        <v>1.0090370179501076</v>
      </c>
      <c r="AW619" s="74">
        <f ca="1">PRODUCT(AV$4:AV619)</f>
        <v>212.88678723668119</v>
      </c>
      <c r="BO619" s="70">
        <f t="shared" si="394"/>
        <v>616</v>
      </c>
      <c r="BP619" s="171">
        <f t="shared" ca="1" si="397"/>
        <v>0.114</v>
      </c>
      <c r="BQ619" s="172">
        <f t="shared" ca="1" si="384"/>
        <v>9.0370179501075842E-3</v>
      </c>
      <c r="BR619" s="172">
        <f t="shared" ca="1" si="396"/>
        <v>4.6973323848803726E-3</v>
      </c>
    </row>
    <row r="620" spans="5:70">
      <c r="E620">
        <f t="shared" si="398"/>
        <v>617</v>
      </c>
      <c r="F620" s="64">
        <f t="shared" si="385"/>
        <v>106.33333333333118</v>
      </c>
      <c r="G620" s="55">
        <f t="shared" si="366"/>
        <v>0</v>
      </c>
      <c r="H620" s="78">
        <f t="shared" si="395"/>
        <v>1</v>
      </c>
      <c r="I620" s="79">
        <f t="shared" ca="1" si="374"/>
        <v>911002.3637207651</v>
      </c>
      <c r="J620" s="79">
        <f t="shared" ca="1" si="367"/>
        <v>8232.7447135349921</v>
      </c>
      <c r="K620" s="80">
        <f t="shared" ca="1" si="368"/>
        <v>-20</v>
      </c>
      <c r="L620" s="80">
        <f t="shared" ca="1" si="375"/>
        <v>-759.16863643397096</v>
      </c>
      <c r="M620" s="80">
        <f t="shared" ca="1" si="399"/>
        <v>0</v>
      </c>
      <c r="N620" s="80">
        <f t="shared" ca="1" si="376"/>
        <v>0</v>
      </c>
      <c r="O620" s="81">
        <f t="shared" ca="1" si="369"/>
        <v>-2943.1740356977334</v>
      </c>
      <c r="P620" s="79">
        <f t="shared" ca="1" si="370"/>
        <v>915512.76576216833</v>
      </c>
      <c r="R620">
        <f t="shared" ca="1" si="377"/>
        <v>737</v>
      </c>
      <c r="S620" s="78">
        <f t="shared" ca="1" si="386"/>
        <v>116.33333333333042</v>
      </c>
      <c r="T620" s="55">
        <f t="shared" ca="1" si="378"/>
        <v>0</v>
      </c>
      <c r="U620" s="78">
        <f t="shared" ca="1" si="379"/>
        <v>4.1504550867967176E-5</v>
      </c>
      <c r="V620" s="79">
        <f t="shared" ca="1" si="387"/>
        <v>0</v>
      </c>
      <c r="W620" s="79">
        <f t="shared" ca="1" si="371"/>
        <v>0</v>
      </c>
      <c r="X620" s="80">
        <f t="shared" ca="1" si="388"/>
        <v>0</v>
      </c>
      <c r="Y620" s="80">
        <f t="shared" ca="1" si="389"/>
        <v>0</v>
      </c>
      <c r="Z620" s="80">
        <f t="shared" ca="1" si="380"/>
        <v>0</v>
      </c>
      <c r="AA620" s="80">
        <f t="shared" ca="1" si="390"/>
        <v>0</v>
      </c>
      <c r="AB620" s="81">
        <f t="shared" ca="1" si="372"/>
        <v>0</v>
      </c>
      <c r="AC620" s="79">
        <f t="shared" ca="1" si="373"/>
        <v>0</v>
      </c>
      <c r="AE620" s="55">
        <f t="shared" ca="1" si="391"/>
        <v>0</v>
      </c>
      <c r="AF620" s="78">
        <f t="shared" ca="1" si="392"/>
        <v>4.1504550867967176E-5</v>
      </c>
      <c r="AR620" s="69">
        <f t="shared" si="381"/>
        <v>52</v>
      </c>
      <c r="AS620" s="70">
        <f t="shared" si="393"/>
        <v>617</v>
      </c>
      <c r="AT620" s="71">
        <f t="shared" ca="1" si="400"/>
        <v>4.4398077308260321E-3</v>
      </c>
      <c r="AU620" s="72">
        <f t="shared" ca="1" si="382"/>
        <v>9.0370179501075842E-3</v>
      </c>
      <c r="AV620" s="73">
        <f t="shared" ca="1" si="383"/>
        <v>1.0090370179501076</v>
      </c>
      <c r="AW620" s="74">
        <f ca="1">PRODUCT(AV$4:AV620)</f>
        <v>214.8106489542798</v>
      </c>
      <c r="BO620" s="70">
        <f t="shared" si="394"/>
        <v>617</v>
      </c>
      <c r="BP620" s="171">
        <f t="shared" ca="1" si="397"/>
        <v>0.114</v>
      </c>
      <c r="BQ620" s="172">
        <f t="shared" ca="1" si="384"/>
        <v>9.0370179501075842E-3</v>
      </c>
      <c r="BR620" s="172">
        <f t="shared" ca="1" si="396"/>
        <v>4.6552626923669861E-3</v>
      </c>
    </row>
    <row r="621" spans="5:70">
      <c r="E621">
        <f t="shared" si="398"/>
        <v>618</v>
      </c>
      <c r="F621" s="64">
        <f t="shared" si="385"/>
        <v>106.41666666666451</v>
      </c>
      <c r="G621" s="55">
        <f t="shared" si="366"/>
        <v>0</v>
      </c>
      <c r="H621" s="78">
        <f t="shared" si="395"/>
        <v>1</v>
      </c>
      <c r="I621" s="79">
        <f t="shared" ca="1" si="374"/>
        <v>915512.76576216833</v>
      </c>
      <c r="J621" s="79">
        <f t="shared" ca="1" si="367"/>
        <v>8273.5052977453561</v>
      </c>
      <c r="K621" s="80">
        <f t="shared" ca="1" si="368"/>
        <v>-20</v>
      </c>
      <c r="L621" s="80">
        <f t="shared" ca="1" si="375"/>
        <v>-762.92730480180694</v>
      </c>
      <c r="M621" s="80">
        <f t="shared" ca="1" si="399"/>
        <v>0</v>
      </c>
      <c r="N621" s="80">
        <f t="shared" ca="1" si="376"/>
        <v>0</v>
      </c>
      <c r="O621" s="81">
        <f t="shared" ca="1" si="369"/>
        <v>-2943.1740356977334</v>
      </c>
      <c r="P621" s="79">
        <f t="shared" ca="1" si="370"/>
        <v>920060.1697194142</v>
      </c>
      <c r="R621">
        <f t="shared" ca="1" si="377"/>
        <v>738</v>
      </c>
      <c r="S621" s="78">
        <f t="shared" ca="1" si="386"/>
        <v>116.41666666666374</v>
      </c>
      <c r="T621" s="55">
        <f t="shared" ca="1" si="378"/>
        <v>0</v>
      </c>
      <c r="U621" s="78">
        <f t="shared" ca="1" si="379"/>
        <v>4.1504550867967176E-5</v>
      </c>
      <c r="V621" s="79">
        <f t="shared" ca="1" si="387"/>
        <v>0</v>
      </c>
      <c r="W621" s="79">
        <f t="shared" ca="1" si="371"/>
        <v>0</v>
      </c>
      <c r="X621" s="80">
        <f t="shared" ca="1" si="388"/>
        <v>0</v>
      </c>
      <c r="Y621" s="80">
        <f t="shared" ca="1" si="389"/>
        <v>0</v>
      </c>
      <c r="Z621" s="80">
        <f t="shared" ca="1" si="380"/>
        <v>0</v>
      </c>
      <c r="AA621" s="80">
        <f t="shared" ca="1" si="390"/>
        <v>0</v>
      </c>
      <c r="AB621" s="81">
        <f t="shared" ca="1" si="372"/>
        <v>0</v>
      </c>
      <c r="AC621" s="79">
        <f t="shared" ca="1" si="373"/>
        <v>0</v>
      </c>
      <c r="AE621" s="55">
        <f t="shared" ca="1" si="391"/>
        <v>0</v>
      </c>
      <c r="AF621" s="78">
        <f t="shared" ca="1" si="392"/>
        <v>4.1504550867967176E-5</v>
      </c>
      <c r="AR621" s="69">
        <f t="shared" si="381"/>
        <v>52</v>
      </c>
      <c r="AS621" s="70">
        <f t="shared" si="393"/>
        <v>618</v>
      </c>
      <c r="AT621" s="71">
        <f t="shared" ca="1" si="400"/>
        <v>4.3996851086675311E-3</v>
      </c>
      <c r="AU621" s="72">
        <f t="shared" ca="1" si="382"/>
        <v>9.0370179501075842E-3</v>
      </c>
      <c r="AV621" s="73">
        <f t="shared" ca="1" si="383"/>
        <v>1.0090370179501076</v>
      </c>
      <c r="AW621" s="74">
        <f ca="1">PRODUCT(AV$4:AV621)</f>
        <v>216.75189664475388</v>
      </c>
      <c r="BO621" s="70">
        <f t="shared" si="394"/>
        <v>618</v>
      </c>
      <c r="BP621" s="171">
        <f t="shared" ca="1" si="397"/>
        <v>0.114</v>
      </c>
      <c r="BQ621" s="172">
        <f t="shared" ca="1" si="384"/>
        <v>9.0370179501075842E-3</v>
      </c>
      <c r="BR621" s="172">
        <f t="shared" ca="1" si="396"/>
        <v>4.6135697794559682E-3</v>
      </c>
    </row>
    <row r="622" spans="5:70">
      <c r="E622">
        <f t="shared" si="398"/>
        <v>619</v>
      </c>
      <c r="F622" s="64">
        <f t="shared" si="385"/>
        <v>106.49999999999784</v>
      </c>
      <c r="G622" s="55">
        <f t="shared" si="366"/>
        <v>0</v>
      </c>
      <c r="H622" s="78">
        <f t="shared" si="395"/>
        <v>1</v>
      </c>
      <c r="I622" s="79">
        <f t="shared" ca="1" si="374"/>
        <v>920060.1697194142</v>
      </c>
      <c r="J622" s="79">
        <f t="shared" ca="1" si="367"/>
        <v>8314.6002689333764</v>
      </c>
      <c r="K622" s="80">
        <f t="shared" ca="1" si="368"/>
        <v>-20</v>
      </c>
      <c r="L622" s="80">
        <f t="shared" ca="1" si="375"/>
        <v>-766.71680809951192</v>
      </c>
      <c r="M622" s="80">
        <f t="shared" ca="1" si="399"/>
        <v>0</v>
      </c>
      <c r="N622" s="80">
        <f t="shared" ca="1" si="376"/>
        <v>0</v>
      </c>
      <c r="O622" s="81">
        <f t="shared" ca="1" si="369"/>
        <v>-2943.1740356977334</v>
      </c>
      <c r="P622" s="79">
        <f t="shared" ca="1" si="370"/>
        <v>924644.8791445503</v>
      </c>
      <c r="R622">
        <f t="shared" ca="1" si="377"/>
        <v>739</v>
      </c>
      <c r="S622" s="78">
        <f t="shared" ca="1" si="386"/>
        <v>116.49999999999707</v>
      </c>
      <c r="T622" s="55">
        <f t="shared" ca="1" si="378"/>
        <v>0</v>
      </c>
      <c r="U622" s="78">
        <f t="shared" ca="1" si="379"/>
        <v>4.1504550867967176E-5</v>
      </c>
      <c r="V622" s="79">
        <f t="shared" ca="1" si="387"/>
        <v>0</v>
      </c>
      <c r="W622" s="79">
        <f t="shared" ca="1" si="371"/>
        <v>0</v>
      </c>
      <c r="X622" s="80">
        <f t="shared" ca="1" si="388"/>
        <v>0</v>
      </c>
      <c r="Y622" s="80">
        <f t="shared" ca="1" si="389"/>
        <v>0</v>
      </c>
      <c r="Z622" s="80">
        <f t="shared" ca="1" si="380"/>
        <v>0</v>
      </c>
      <c r="AA622" s="80">
        <f t="shared" ca="1" si="390"/>
        <v>0</v>
      </c>
      <c r="AB622" s="81">
        <f t="shared" ca="1" si="372"/>
        <v>0</v>
      </c>
      <c r="AC622" s="79">
        <f t="shared" ca="1" si="373"/>
        <v>0</v>
      </c>
      <c r="AE622" s="55">
        <f t="shared" ca="1" si="391"/>
        <v>0</v>
      </c>
      <c r="AF622" s="78">
        <f t="shared" ca="1" si="392"/>
        <v>4.1504550867967176E-5</v>
      </c>
      <c r="AR622" s="69">
        <f t="shared" si="381"/>
        <v>52</v>
      </c>
      <c r="AS622" s="70">
        <f t="shared" si="393"/>
        <v>619</v>
      </c>
      <c r="AT622" s="71">
        <f t="shared" ca="1" si="400"/>
        <v>4.3599250753656813E-3</v>
      </c>
      <c r="AU622" s="72">
        <f t="shared" ca="1" si="382"/>
        <v>9.0370179501075842E-3</v>
      </c>
      <c r="AV622" s="73">
        <f t="shared" ca="1" si="383"/>
        <v>1.0090370179501076</v>
      </c>
      <c r="AW622" s="74">
        <f ca="1">PRODUCT(AV$4:AV622)</f>
        <v>218.71068742545239</v>
      </c>
      <c r="BO622" s="70">
        <f t="shared" si="394"/>
        <v>619</v>
      </c>
      <c r="BP622" s="171">
        <f t="shared" ca="1" si="397"/>
        <v>0.114</v>
      </c>
      <c r="BQ622" s="172">
        <f t="shared" ca="1" si="384"/>
        <v>9.0370179501075842E-3</v>
      </c>
      <c r="BR622" s="172">
        <f t="shared" ca="1" si="396"/>
        <v>4.5722502716784262E-3</v>
      </c>
    </row>
    <row r="623" spans="5:70">
      <c r="E623">
        <f t="shared" si="398"/>
        <v>620</v>
      </c>
      <c r="F623" s="64">
        <f t="shared" si="385"/>
        <v>106.58333333333117</v>
      </c>
      <c r="G623" s="55">
        <f t="shared" si="366"/>
        <v>0</v>
      </c>
      <c r="H623" s="78">
        <f t="shared" si="395"/>
        <v>1</v>
      </c>
      <c r="I623" s="79">
        <f t="shared" ca="1" si="374"/>
        <v>924644.8791445503</v>
      </c>
      <c r="J623" s="79">
        <f t="shared" ca="1" si="367"/>
        <v>8356.0323703043596</v>
      </c>
      <c r="K623" s="80">
        <f t="shared" ca="1" si="368"/>
        <v>-20</v>
      </c>
      <c r="L623" s="80">
        <f t="shared" ca="1" si="375"/>
        <v>-770.53739928712525</v>
      </c>
      <c r="M623" s="80">
        <f t="shared" ca="1" si="399"/>
        <v>0</v>
      </c>
      <c r="N623" s="80">
        <f t="shared" ca="1" si="376"/>
        <v>0</v>
      </c>
      <c r="O623" s="81">
        <f t="shared" ca="1" si="369"/>
        <v>-2943.1740356977334</v>
      </c>
      <c r="P623" s="79">
        <f t="shared" ca="1" si="370"/>
        <v>929267.20007986983</v>
      </c>
      <c r="R623">
        <f t="shared" ca="1" si="377"/>
        <v>740</v>
      </c>
      <c r="S623" s="78">
        <f t="shared" ca="1" si="386"/>
        <v>116.5833333333304</v>
      </c>
      <c r="T623" s="55">
        <f t="shared" ca="1" si="378"/>
        <v>0</v>
      </c>
      <c r="U623" s="78">
        <f t="shared" ca="1" si="379"/>
        <v>4.1504550867967176E-5</v>
      </c>
      <c r="V623" s="79">
        <f t="shared" ca="1" si="387"/>
        <v>0</v>
      </c>
      <c r="W623" s="79">
        <f t="shared" ca="1" si="371"/>
        <v>0</v>
      </c>
      <c r="X623" s="80">
        <f t="shared" ca="1" si="388"/>
        <v>0</v>
      </c>
      <c r="Y623" s="80">
        <f t="shared" ca="1" si="389"/>
        <v>0</v>
      </c>
      <c r="Z623" s="80">
        <f t="shared" ca="1" si="380"/>
        <v>0</v>
      </c>
      <c r="AA623" s="80">
        <f t="shared" ca="1" si="390"/>
        <v>0</v>
      </c>
      <c r="AB623" s="81">
        <f t="shared" ca="1" si="372"/>
        <v>0</v>
      </c>
      <c r="AC623" s="79">
        <f t="shared" ca="1" si="373"/>
        <v>0</v>
      </c>
      <c r="AE623" s="55">
        <f t="shared" ca="1" si="391"/>
        <v>0</v>
      </c>
      <c r="AF623" s="78">
        <f t="shared" ca="1" si="392"/>
        <v>4.1504550867967176E-5</v>
      </c>
      <c r="AR623" s="69">
        <f t="shared" si="381"/>
        <v>52</v>
      </c>
      <c r="AS623" s="70">
        <f t="shared" si="393"/>
        <v>620</v>
      </c>
      <c r="AT623" s="71">
        <f t="shared" ca="1" si="400"/>
        <v>4.3205243541984779E-3</v>
      </c>
      <c r="AU623" s="72">
        <f t="shared" ca="1" si="382"/>
        <v>9.0370179501075842E-3</v>
      </c>
      <c r="AV623" s="73">
        <f t="shared" ca="1" si="383"/>
        <v>1.0090370179501076</v>
      </c>
      <c r="AW623" s="74">
        <f ca="1">PRODUCT(AV$4:AV623)</f>
        <v>220.68717983359659</v>
      </c>
      <c r="BO623" s="70">
        <f t="shared" si="394"/>
        <v>620</v>
      </c>
      <c r="BP623" s="171">
        <f t="shared" ca="1" si="397"/>
        <v>0.114</v>
      </c>
      <c r="BQ623" s="172">
        <f t="shared" ca="1" si="384"/>
        <v>9.0370179501075842E-3</v>
      </c>
      <c r="BR623" s="172">
        <f t="shared" ca="1" si="396"/>
        <v>4.5313008247874842E-3</v>
      </c>
    </row>
    <row r="624" spans="5:70">
      <c r="E624">
        <f t="shared" si="398"/>
        <v>621</v>
      </c>
      <c r="F624" s="64">
        <f t="shared" si="385"/>
        <v>106.6666666666645</v>
      </c>
      <c r="G624" s="55">
        <f t="shared" si="366"/>
        <v>0</v>
      </c>
      <c r="H624" s="78">
        <f t="shared" si="395"/>
        <v>1</v>
      </c>
      <c r="I624" s="79">
        <f t="shared" ca="1" si="374"/>
        <v>929267.20007986983</v>
      </c>
      <c r="J624" s="79">
        <f t="shared" ca="1" si="367"/>
        <v>8397.8043675680001</v>
      </c>
      <c r="K624" s="80">
        <f t="shared" ca="1" si="368"/>
        <v>-20</v>
      </c>
      <c r="L624" s="80">
        <f t="shared" ca="1" si="375"/>
        <v>-774.3893333998916</v>
      </c>
      <c r="M624" s="80">
        <f t="shared" ca="1" si="399"/>
        <v>0</v>
      </c>
      <c r="N624" s="80">
        <f t="shared" ca="1" si="376"/>
        <v>0</v>
      </c>
      <c r="O624" s="81">
        <f t="shared" ca="1" si="369"/>
        <v>-2943.1740356977334</v>
      </c>
      <c r="P624" s="79">
        <f t="shared" ca="1" si="370"/>
        <v>933927.44107834017</v>
      </c>
      <c r="R624">
        <f t="shared" ca="1" si="377"/>
        <v>741</v>
      </c>
      <c r="S624" s="78">
        <f t="shared" ca="1" si="386"/>
        <v>116.66666666666373</v>
      </c>
      <c r="T624" s="55">
        <f t="shared" ca="1" si="378"/>
        <v>0</v>
      </c>
      <c r="U624" s="78">
        <f t="shared" ca="1" si="379"/>
        <v>4.1504550867967176E-5</v>
      </c>
      <c r="V624" s="79">
        <f t="shared" ca="1" si="387"/>
        <v>0</v>
      </c>
      <c r="W624" s="79">
        <f t="shared" ca="1" si="371"/>
        <v>0</v>
      </c>
      <c r="X624" s="80">
        <f t="shared" ca="1" si="388"/>
        <v>0</v>
      </c>
      <c r="Y624" s="80">
        <f t="shared" ca="1" si="389"/>
        <v>0</v>
      </c>
      <c r="Z624" s="80">
        <f t="shared" ca="1" si="380"/>
        <v>0</v>
      </c>
      <c r="AA624" s="80">
        <f t="shared" ca="1" si="390"/>
        <v>0</v>
      </c>
      <c r="AB624" s="81">
        <f t="shared" ca="1" si="372"/>
        <v>0</v>
      </c>
      <c r="AC624" s="79">
        <f t="shared" ca="1" si="373"/>
        <v>0</v>
      </c>
      <c r="AE624" s="55">
        <f t="shared" ca="1" si="391"/>
        <v>0</v>
      </c>
      <c r="AF624" s="78">
        <f t="shared" ca="1" si="392"/>
        <v>4.1504550867967176E-5</v>
      </c>
      <c r="AR624" s="69">
        <f t="shared" si="381"/>
        <v>52</v>
      </c>
      <c r="AS624" s="70">
        <f t="shared" si="393"/>
        <v>621</v>
      </c>
      <c r="AT624" s="71">
        <f t="shared" ca="1" si="400"/>
        <v>4.2814796980557091E-3</v>
      </c>
      <c r="AU624" s="72">
        <f t="shared" ca="1" si="382"/>
        <v>9.0370179501075842E-3</v>
      </c>
      <c r="AV624" s="73">
        <f t="shared" ca="1" si="383"/>
        <v>1.0090370179501076</v>
      </c>
      <c r="AW624" s="74">
        <f ca="1">PRODUCT(AV$4:AV624)</f>
        <v>222.68153383911141</v>
      </c>
      <c r="BO624" s="70">
        <f t="shared" si="394"/>
        <v>621</v>
      </c>
      <c r="BP624" s="171">
        <f t="shared" ca="1" si="397"/>
        <v>0.114</v>
      </c>
      <c r="BQ624" s="172">
        <f t="shared" ca="1" si="384"/>
        <v>9.0370179501075842E-3</v>
      </c>
      <c r="BR624" s="172">
        <f t="shared" ca="1" si="396"/>
        <v>4.4907181244876158E-3</v>
      </c>
    </row>
    <row r="625" spans="5:70">
      <c r="E625">
        <f t="shared" si="398"/>
        <v>622</v>
      </c>
      <c r="F625" s="64">
        <f t="shared" si="385"/>
        <v>106.74999999999783</v>
      </c>
      <c r="G625" s="55">
        <f t="shared" si="366"/>
        <v>0</v>
      </c>
      <c r="H625" s="78">
        <f t="shared" si="395"/>
        <v>1</v>
      </c>
      <c r="I625" s="79">
        <f t="shared" ca="1" si="374"/>
        <v>933927.44107834017</v>
      </c>
      <c r="J625" s="79">
        <f t="shared" ca="1" si="367"/>
        <v>8439.9190491230038</v>
      </c>
      <c r="K625" s="80">
        <f t="shared" ca="1" si="368"/>
        <v>-20</v>
      </c>
      <c r="L625" s="80">
        <f t="shared" ca="1" si="375"/>
        <v>-778.27286756528349</v>
      </c>
      <c r="M625" s="80">
        <f t="shared" ca="1" si="399"/>
        <v>0</v>
      </c>
      <c r="N625" s="80">
        <f t="shared" ca="1" si="376"/>
        <v>0</v>
      </c>
      <c r="O625" s="81">
        <f t="shared" ca="1" si="369"/>
        <v>-2943.1740356977334</v>
      </c>
      <c r="P625" s="79">
        <f t="shared" ca="1" si="370"/>
        <v>938625.91322420014</v>
      </c>
      <c r="R625">
        <f t="shared" ca="1" si="377"/>
        <v>742</v>
      </c>
      <c r="S625" s="78">
        <f t="shared" ca="1" si="386"/>
        <v>116.74999999999706</v>
      </c>
      <c r="T625" s="55">
        <f t="shared" ca="1" si="378"/>
        <v>0</v>
      </c>
      <c r="U625" s="78">
        <f t="shared" ca="1" si="379"/>
        <v>4.1504550867967176E-5</v>
      </c>
      <c r="V625" s="79">
        <f t="shared" ca="1" si="387"/>
        <v>0</v>
      </c>
      <c r="W625" s="79">
        <f t="shared" ca="1" si="371"/>
        <v>0</v>
      </c>
      <c r="X625" s="80">
        <f t="shared" ca="1" si="388"/>
        <v>0</v>
      </c>
      <c r="Y625" s="80">
        <f t="shared" ca="1" si="389"/>
        <v>0</v>
      </c>
      <c r="Z625" s="80">
        <f t="shared" ca="1" si="380"/>
        <v>0</v>
      </c>
      <c r="AA625" s="80">
        <f t="shared" ca="1" si="390"/>
        <v>0</v>
      </c>
      <c r="AB625" s="81">
        <f t="shared" ca="1" si="372"/>
        <v>0</v>
      </c>
      <c r="AC625" s="79">
        <f t="shared" ca="1" si="373"/>
        <v>0</v>
      </c>
      <c r="AE625" s="55">
        <f t="shared" ca="1" si="391"/>
        <v>0</v>
      </c>
      <c r="AF625" s="78">
        <f t="shared" ca="1" si="392"/>
        <v>4.1504550867967176E-5</v>
      </c>
      <c r="AR625" s="69">
        <f t="shared" si="381"/>
        <v>52</v>
      </c>
      <c r="AS625" s="70">
        <f t="shared" si="393"/>
        <v>622</v>
      </c>
      <c r="AT625" s="71">
        <f t="shared" ca="1" si="400"/>
        <v>4.2427878891713585E-3</v>
      </c>
      <c r="AU625" s="72">
        <f t="shared" ca="1" si="382"/>
        <v>9.0370179501075842E-3</v>
      </c>
      <c r="AV625" s="73">
        <f t="shared" ca="1" si="383"/>
        <v>1.0090370179501076</v>
      </c>
      <c r="AW625" s="74">
        <f ca="1">PRODUCT(AV$4:AV625)</f>
        <v>224.69391085757294</v>
      </c>
      <c r="BO625" s="70">
        <f t="shared" si="394"/>
        <v>622</v>
      </c>
      <c r="BP625" s="171">
        <f t="shared" ca="1" si="397"/>
        <v>0.114</v>
      </c>
      <c r="BQ625" s="172">
        <f t="shared" ca="1" si="384"/>
        <v>9.0370179501075842E-3</v>
      </c>
      <c r="BR625" s="172">
        <f t="shared" ca="1" si="396"/>
        <v>4.4504988861663961E-3</v>
      </c>
    </row>
    <row r="626" spans="5:70">
      <c r="E626">
        <f t="shared" si="398"/>
        <v>623</v>
      </c>
      <c r="F626" s="64">
        <f t="shared" si="385"/>
        <v>106.83333333333115</v>
      </c>
      <c r="G626" s="55">
        <f t="shared" si="366"/>
        <v>0</v>
      </c>
      <c r="H626" s="78">
        <f t="shared" si="395"/>
        <v>1</v>
      </c>
      <c r="I626" s="79">
        <f t="shared" ca="1" si="374"/>
        <v>938625.91322420014</v>
      </c>
      <c r="J626" s="79">
        <f t="shared" ca="1" si="367"/>
        <v>8482.3792262432198</v>
      </c>
      <c r="K626" s="80">
        <f t="shared" ca="1" si="368"/>
        <v>-20</v>
      </c>
      <c r="L626" s="80">
        <f t="shared" ca="1" si="375"/>
        <v>-782.18826102016681</v>
      </c>
      <c r="M626" s="80">
        <f t="shared" ca="1" si="399"/>
        <v>0</v>
      </c>
      <c r="N626" s="80">
        <f t="shared" ca="1" si="376"/>
        <v>0</v>
      </c>
      <c r="O626" s="81">
        <f t="shared" ca="1" si="369"/>
        <v>-2943.1740356977334</v>
      </c>
      <c r="P626" s="79">
        <f t="shared" ca="1" si="370"/>
        <v>943362.93015372555</v>
      </c>
      <c r="R626">
        <f t="shared" ca="1" si="377"/>
        <v>743</v>
      </c>
      <c r="S626" s="78">
        <f t="shared" ca="1" si="386"/>
        <v>116.83333333333039</v>
      </c>
      <c r="T626" s="55">
        <f t="shared" ca="1" si="378"/>
        <v>0</v>
      </c>
      <c r="U626" s="78">
        <f t="shared" ca="1" si="379"/>
        <v>4.1504550867967176E-5</v>
      </c>
      <c r="V626" s="79">
        <f t="shared" ca="1" si="387"/>
        <v>0</v>
      </c>
      <c r="W626" s="79">
        <f t="shared" ca="1" si="371"/>
        <v>0</v>
      </c>
      <c r="X626" s="80">
        <f t="shared" ca="1" si="388"/>
        <v>0</v>
      </c>
      <c r="Y626" s="80">
        <f t="shared" ca="1" si="389"/>
        <v>0</v>
      </c>
      <c r="Z626" s="80">
        <f t="shared" ca="1" si="380"/>
        <v>0</v>
      </c>
      <c r="AA626" s="80">
        <f t="shared" ca="1" si="390"/>
        <v>0</v>
      </c>
      <c r="AB626" s="81">
        <f t="shared" ca="1" si="372"/>
        <v>0</v>
      </c>
      <c r="AC626" s="79">
        <f t="shared" ca="1" si="373"/>
        <v>0</v>
      </c>
      <c r="AE626" s="55">
        <f t="shared" ca="1" si="391"/>
        <v>0</v>
      </c>
      <c r="AF626" s="78">
        <f t="shared" ca="1" si="392"/>
        <v>4.1504550867967176E-5</v>
      </c>
      <c r="AR626" s="69">
        <f t="shared" si="381"/>
        <v>52</v>
      </c>
      <c r="AS626" s="70">
        <f t="shared" si="393"/>
        <v>623</v>
      </c>
      <c r="AT626" s="71">
        <f t="shared" ca="1" si="400"/>
        <v>4.2044457388584183E-3</v>
      </c>
      <c r="AU626" s="72">
        <f t="shared" ca="1" si="382"/>
        <v>9.0370179501075842E-3</v>
      </c>
      <c r="AV626" s="73">
        <f t="shared" ca="1" si="383"/>
        <v>1.0090370179501076</v>
      </c>
      <c r="AW626" s="74">
        <f ca="1">PRODUCT(AV$4:AV626)</f>
        <v>226.7244737632727</v>
      </c>
      <c r="BO626" s="70">
        <f t="shared" si="394"/>
        <v>623</v>
      </c>
      <c r="BP626" s="171">
        <f t="shared" ca="1" si="397"/>
        <v>0.114</v>
      </c>
      <c r="BQ626" s="172">
        <f t="shared" ca="1" si="384"/>
        <v>9.0370179501075842E-3</v>
      </c>
      <c r="BR626" s="172">
        <f t="shared" ca="1" si="396"/>
        <v>4.410639854628657E-3</v>
      </c>
    </row>
    <row r="627" spans="5:70">
      <c r="E627">
        <f t="shared" si="398"/>
        <v>624</v>
      </c>
      <c r="F627" s="64">
        <f t="shared" si="385"/>
        <v>106.91666666666448</v>
      </c>
      <c r="G627" s="55">
        <f t="shared" si="366"/>
        <v>0</v>
      </c>
      <c r="H627" s="78">
        <f t="shared" si="395"/>
        <v>1</v>
      </c>
      <c r="I627" s="79">
        <f t="shared" ca="1" si="374"/>
        <v>943362.93015372555</v>
      </c>
      <c r="J627" s="79">
        <f t="shared" ca="1" si="367"/>
        <v>8525.1877332653057</v>
      </c>
      <c r="K627" s="80">
        <f t="shared" ca="1" si="368"/>
        <v>-20</v>
      </c>
      <c r="L627" s="80">
        <f t="shared" ca="1" si="375"/>
        <v>-786.13577512810468</v>
      </c>
      <c r="M627" s="80">
        <f t="shared" ca="1" si="399"/>
        <v>0</v>
      </c>
      <c r="N627" s="80">
        <f t="shared" ca="1" si="376"/>
        <v>0</v>
      </c>
      <c r="O627" s="81">
        <f t="shared" ca="1" si="369"/>
        <v>-2943.1740356977334</v>
      </c>
      <c r="P627" s="79">
        <f t="shared" ca="1" si="370"/>
        <v>948138.80807616503</v>
      </c>
      <c r="R627">
        <f t="shared" ca="1" si="377"/>
        <v>744</v>
      </c>
      <c r="S627" s="78">
        <f t="shared" ca="1" si="386"/>
        <v>116.91666666666372</v>
      </c>
      <c r="T627" s="55">
        <f t="shared" ca="1" si="378"/>
        <v>0</v>
      </c>
      <c r="U627" s="78">
        <f t="shared" ca="1" si="379"/>
        <v>4.1504550867967176E-5</v>
      </c>
      <c r="V627" s="79">
        <f t="shared" ca="1" si="387"/>
        <v>0</v>
      </c>
      <c r="W627" s="79">
        <f t="shared" ca="1" si="371"/>
        <v>0</v>
      </c>
      <c r="X627" s="80">
        <f t="shared" ca="1" si="388"/>
        <v>0</v>
      </c>
      <c r="Y627" s="80">
        <f t="shared" ca="1" si="389"/>
        <v>0</v>
      </c>
      <c r="Z627" s="80">
        <f t="shared" ca="1" si="380"/>
        <v>0</v>
      </c>
      <c r="AA627" s="80">
        <f t="shared" ca="1" si="390"/>
        <v>0</v>
      </c>
      <c r="AB627" s="81">
        <f t="shared" ca="1" si="372"/>
        <v>0</v>
      </c>
      <c r="AC627" s="79">
        <f t="shared" ca="1" si="373"/>
        <v>0</v>
      </c>
      <c r="AE627" s="55">
        <f t="shared" ca="1" si="391"/>
        <v>0</v>
      </c>
      <c r="AF627" s="78">
        <f t="shared" ca="1" si="392"/>
        <v>4.1504550867967176E-5</v>
      </c>
      <c r="AR627" s="69">
        <f t="shared" si="381"/>
        <v>52</v>
      </c>
      <c r="AS627" s="70">
        <f t="shared" si="393"/>
        <v>624</v>
      </c>
      <c r="AT627" s="71">
        <f t="shared" ca="1" si="400"/>
        <v>4.1664500872461013E-3</v>
      </c>
      <c r="AU627" s="72">
        <f t="shared" ca="1" si="382"/>
        <v>9.0370179501075842E-3</v>
      </c>
      <c r="AV627" s="73">
        <f t="shared" ca="1" si="383"/>
        <v>1.0090370179501076</v>
      </c>
      <c r="AW627" s="74">
        <f ca="1">PRODUCT(AV$4:AV627)</f>
        <v>228.77338690240009</v>
      </c>
      <c r="BO627" s="70">
        <f t="shared" si="394"/>
        <v>624</v>
      </c>
      <c r="BP627" s="171">
        <f t="shared" ca="1" si="397"/>
        <v>0.114</v>
      </c>
      <c r="BQ627" s="172">
        <f t="shared" ca="1" si="384"/>
        <v>9.0370179501075842E-3</v>
      </c>
      <c r="BR627" s="172">
        <f t="shared" ca="1" si="396"/>
        <v>4.3711378038330242E-3</v>
      </c>
    </row>
    <row r="628" spans="5:70">
      <c r="E628">
        <f t="shared" si="398"/>
        <v>625</v>
      </c>
      <c r="F628" s="64">
        <f t="shared" si="385"/>
        <v>106.99999999999781</v>
      </c>
      <c r="G628" s="55">
        <f t="shared" si="366"/>
        <v>0</v>
      </c>
      <c r="H628" s="78">
        <f t="shared" si="395"/>
        <v>1</v>
      </c>
      <c r="I628" s="79">
        <f t="shared" ca="1" si="374"/>
        <v>948138.80807616503</v>
      </c>
      <c r="J628" s="79">
        <f t="shared" ca="1" si="367"/>
        <v>8568.3474277779133</v>
      </c>
      <c r="K628" s="80">
        <f t="shared" ca="1" si="368"/>
        <v>-20</v>
      </c>
      <c r="L628" s="80">
        <f t="shared" ca="1" si="375"/>
        <v>-790.11567339680425</v>
      </c>
      <c r="M628" s="80">
        <f t="shared" ca="1" si="399"/>
        <v>-7111.0410605712377</v>
      </c>
      <c r="N628" s="80">
        <f t="shared" ca="1" si="376"/>
        <v>0</v>
      </c>
      <c r="O628" s="81">
        <f t="shared" ca="1" si="369"/>
        <v>-2943.1740356977334</v>
      </c>
      <c r="P628" s="79">
        <f t="shared" ca="1" si="370"/>
        <v>945842.82473427721</v>
      </c>
      <c r="R628">
        <f t="shared" ca="1" si="377"/>
        <v>745</v>
      </c>
      <c r="S628" s="78">
        <f t="shared" ca="1" si="386"/>
        <v>116.99999999999704</v>
      </c>
      <c r="T628" s="55">
        <f t="shared" ca="1" si="378"/>
        <v>0</v>
      </c>
      <c r="U628" s="78">
        <f t="shared" ca="1" si="379"/>
        <v>4.1504550867967176E-5</v>
      </c>
      <c r="V628" s="79">
        <f t="shared" ca="1" si="387"/>
        <v>0</v>
      </c>
      <c r="W628" s="79">
        <f t="shared" ca="1" si="371"/>
        <v>0</v>
      </c>
      <c r="X628" s="80">
        <f t="shared" ca="1" si="388"/>
        <v>0</v>
      </c>
      <c r="Y628" s="80">
        <f t="shared" ca="1" si="389"/>
        <v>0</v>
      </c>
      <c r="Z628" s="80">
        <f t="shared" ca="1" si="380"/>
        <v>0</v>
      </c>
      <c r="AA628" s="80">
        <f t="shared" ca="1" si="390"/>
        <v>0</v>
      </c>
      <c r="AB628" s="81">
        <f t="shared" ca="1" si="372"/>
        <v>0</v>
      </c>
      <c r="AC628" s="79">
        <f t="shared" ca="1" si="373"/>
        <v>0</v>
      </c>
      <c r="AE628" s="55">
        <f t="shared" ca="1" si="391"/>
        <v>0</v>
      </c>
      <c r="AF628" s="78">
        <f t="shared" ca="1" si="392"/>
        <v>4.1504550867967176E-5</v>
      </c>
      <c r="AR628" s="69">
        <f t="shared" si="381"/>
        <v>53</v>
      </c>
      <c r="AS628" s="70">
        <f t="shared" si="393"/>
        <v>625</v>
      </c>
      <c r="AT628" s="71">
        <f t="shared" ca="1" si="400"/>
        <v>4.1287978030194314E-3</v>
      </c>
      <c r="AU628" s="72">
        <f t="shared" ca="1" si="382"/>
        <v>9.0370179501075842E-3</v>
      </c>
      <c r="AV628" s="73">
        <f t="shared" ca="1" si="383"/>
        <v>1.0090370179501076</v>
      </c>
      <c r="AW628" s="74">
        <f ca="1">PRODUCT(AV$4:AV628)</f>
        <v>230.84081610634399</v>
      </c>
      <c r="BO628" s="70">
        <f t="shared" si="394"/>
        <v>625</v>
      </c>
      <c r="BP628" s="171">
        <f t="shared" ca="1" si="397"/>
        <v>0.114</v>
      </c>
      <c r="BQ628" s="172">
        <f t="shared" ca="1" si="384"/>
        <v>9.0370179501075842E-3</v>
      </c>
      <c r="BR628" s="172">
        <f t="shared" ca="1" si="396"/>
        <v>4.3319895366308132E-3</v>
      </c>
    </row>
    <row r="629" spans="5:70">
      <c r="E629">
        <f t="shared" si="398"/>
        <v>626</v>
      </c>
      <c r="F629" s="64">
        <f t="shared" si="385"/>
        <v>107.08333333333114</v>
      </c>
      <c r="G629" s="55">
        <f t="shared" si="366"/>
        <v>0</v>
      </c>
      <c r="H629" s="78">
        <f t="shared" si="395"/>
        <v>1</v>
      </c>
      <c r="I629" s="79">
        <f t="shared" ca="1" si="374"/>
        <v>945842.82473427721</v>
      </c>
      <c r="J629" s="79">
        <f t="shared" ca="1" si="367"/>
        <v>8547.5985851041241</v>
      </c>
      <c r="K629" s="80">
        <f t="shared" ca="1" si="368"/>
        <v>-20</v>
      </c>
      <c r="L629" s="80">
        <f t="shared" ca="1" si="375"/>
        <v>-788.20235394523104</v>
      </c>
      <c r="M629" s="80">
        <f t="shared" ca="1" si="399"/>
        <v>0</v>
      </c>
      <c r="N629" s="80">
        <f t="shared" ca="1" si="376"/>
        <v>0</v>
      </c>
      <c r="O629" s="81">
        <f t="shared" ca="1" si="369"/>
        <v>-2943.1740356977334</v>
      </c>
      <c r="P629" s="79">
        <f t="shared" ca="1" si="370"/>
        <v>950639.04692973837</v>
      </c>
      <c r="R629">
        <f t="shared" ca="1" si="377"/>
        <v>746</v>
      </c>
      <c r="S629" s="78">
        <f t="shared" ca="1" si="386"/>
        <v>117.08333333333037</v>
      </c>
      <c r="T629" s="55">
        <f t="shared" ca="1" si="378"/>
        <v>0</v>
      </c>
      <c r="U629" s="78">
        <f t="shared" ca="1" si="379"/>
        <v>4.1504550867967176E-5</v>
      </c>
      <c r="V629" s="79">
        <f t="shared" ca="1" si="387"/>
        <v>0</v>
      </c>
      <c r="W629" s="79">
        <f t="shared" ca="1" si="371"/>
        <v>0</v>
      </c>
      <c r="X629" s="80">
        <f t="shared" ca="1" si="388"/>
        <v>0</v>
      </c>
      <c r="Y629" s="80">
        <f t="shared" ca="1" si="389"/>
        <v>0</v>
      </c>
      <c r="Z629" s="80">
        <f t="shared" ca="1" si="380"/>
        <v>0</v>
      </c>
      <c r="AA629" s="80">
        <f t="shared" ca="1" si="390"/>
        <v>0</v>
      </c>
      <c r="AB629" s="81">
        <f t="shared" ca="1" si="372"/>
        <v>0</v>
      </c>
      <c r="AC629" s="79">
        <f t="shared" ca="1" si="373"/>
        <v>0</v>
      </c>
      <c r="AE629" s="55">
        <f t="shared" ca="1" si="391"/>
        <v>0</v>
      </c>
      <c r="AF629" s="78">
        <f t="shared" ca="1" si="392"/>
        <v>4.1504550867967176E-5</v>
      </c>
      <c r="AR629" s="69">
        <f t="shared" si="381"/>
        <v>53</v>
      </c>
      <c r="AS629" s="70">
        <f t="shared" si="393"/>
        <v>626</v>
      </c>
      <c r="AT629" s="71">
        <f t="shared" ca="1" si="400"/>
        <v>4.0914857831611797E-3</v>
      </c>
      <c r="AU629" s="72">
        <f t="shared" ca="1" si="382"/>
        <v>9.0370179501075842E-3</v>
      </c>
      <c r="AV629" s="73">
        <f t="shared" ca="1" si="383"/>
        <v>1.0090370179501076</v>
      </c>
      <c r="AW629" s="74">
        <f ca="1">PRODUCT(AV$4:AV629)</f>
        <v>232.92692870511451</v>
      </c>
      <c r="BO629" s="70">
        <f t="shared" si="394"/>
        <v>626</v>
      </c>
      <c r="BP629" s="171">
        <f t="shared" ca="1" si="397"/>
        <v>0.114</v>
      </c>
      <c r="BQ629" s="172">
        <f t="shared" ca="1" si="384"/>
        <v>9.0370179501075842E-3</v>
      </c>
      <c r="BR629" s="172">
        <f t="shared" ca="1" si="396"/>
        <v>4.2931918845072652E-3</v>
      </c>
    </row>
    <row r="630" spans="5:70">
      <c r="E630">
        <f t="shared" si="398"/>
        <v>627</v>
      </c>
      <c r="F630" s="64">
        <f t="shared" si="385"/>
        <v>107.16666666666447</v>
      </c>
      <c r="G630" s="55">
        <f t="shared" si="366"/>
        <v>0</v>
      </c>
      <c r="H630" s="78">
        <f t="shared" si="395"/>
        <v>1</v>
      </c>
      <c r="I630" s="79">
        <f t="shared" ca="1" si="374"/>
        <v>950639.04692973837</v>
      </c>
      <c r="J630" s="79">
        <f t="shared" ca="1" si="367"/>
        <v>8590.9421311772112</v>
      </c>
      <c r="K630" s="80">
        <f t="shared" ca="1" si="368"/>
        <v>-20</v>
      </c>
      <c r="L630" s="80">
        <f t="shared" ca="1" si="375"/>
        <v>-792.19920577478206</v>
      </c>
      <c r="M630" s="80">
        <f t="shared" ca="1" si="399"/>
        <v>0</v>
      </c>
      <c r="N630" s="80">
        <f t="shared" ca="1" si="376"/>
        <v>0</v>
      </c>
      <c r="O630" s="81">
        <f t="shared" ca="1" si="369"/>
        <v>-2943.1740356977334</v>
      </c>
      <c r="P630" s="79">
        <f t="shared" ca="1" si="370"/>
        <v>955474.61581944302</v>
      </c>
      <c r="R630">
        <f t="shared" ca="1" si="377"/>
        <v>747</v>
      </c>
      <c r="S630" s="78">
        <f t="shared" ca="1" si="386"/>
        <v>117.1666666666637</v>
      </c>
      <c r="T630" s="55">
        <f t="shared" ca="1" si="378"/>
        <v>0</v>
      </c>
      <c r="U630" s="78">
        <f t="shared" ca="1" si="379"/>
        <v>4.1504550867967176E-5</v>
      </c>
      <c r="V630" s="79">
        <f t="shared" ca="1" si="387"/>
        <v>0</v>
      </c>
      <c r="W630" s="79">
        <f t="shared" ca="1" si="371"/>
        <v>0</v>
      </c>
      <c r="X630" s="80">
        <f t="shared" ca="1" si="388"/>
        <v>0</v>
      </c>
      <c r="Y630" s="80">
        <f t="shared" ca="1" si="389"/>
        <v>0</v>
      </c>
      <c r="Z630" s="80">
        <f t="shared" ca="1" si="380"/>
        <v>0</v>
      </c>
      <c r="AA630" s="80">
        <f t="shared" ca="1" si="390"/>
        <v>0</v>
      </c>
      <c r="AB630" s="81">
        <f t="shared" ca="1" si="372"/>
        <v>0</v>
      </c>
      <c r="AC630" s="79">
        <f t="shared" ca="1" si="373"/>
        <v>0</v>
      </c>
      <c r="AE630" s="55">
        <f t="shared" ca="1" si="391"/>
        <v>0</v>
      </c>
      <c r="AF630" s="78">
        <f t="shared" ca="1" si="392"/>
        <v>4.1504550867967176E-5</v>
      </c>
      <c r="AR630" s="69">
        <f t="shared" si="381"/>
        <v>53</v>
      </c>
      <c r="AS630" s="70">
        <f t="shared" si="393"/>
        <v>627</v>
      </c>
      <c r="AT630" s="71">
        <f t="shared" ca="1" si="400"/>
        <v>4.0545109526961423E-3</v>
      </c>
      <c r="AU630" s="72">
        <f t="shared" ca="1" si="382"/>
        <v>9.0370179501075842E-3</v>
      </c>
      <c r="AV630" s="73">
        <f t="shared" ca="1" si="383"/>
        <v>1.0090370179501076</v>
      </c>
      <c r="AW630" s="74">
        <f ca="1">PRODUCT(AV$4:AV630)</f>
        <v>235.03189354088605</v>
      </c>
      <c r="BO630" s="70">
        <f t="shared" si="394"/>
        <v>627</v>
      </c>
      <c r="BP630" s="171">
        <f t="shared" ca="1" si="397"/>
        <v>0.114</v>
      </c>
      <c r="BQ630" s="172">
        <f t="shared" ca="1" si="384"/>
        <v>9.0370179501075842E-3</v>
      </c>
      <c r="BR630" s="172">
        <f t="shared" ca="1" si="396"/>
        <v>4.2547417073250972E-3</v>
      </c>
    </row>
    <row r="631" spans="5:70">
      <c r="E631">
        <f t="shared" si="398"/>
        <v>628</v>
      </c>
      <c r="F631" s="64">
        <f t="shared" si="385"/>
        <v>107.2499999999978</v>
      </c>
      <c r="G631" s="55">
        <f t="shared" si="366"/>
        <v>0</v>
      </c>
      <c r="H631" s="78">
        <f t="shared" si="395"/>
        <v>1</v>
      </c>
      <c r="I631" s="79">
        <f t="shared" ca="1" si="374"/>
        <v>955474.61581944302</v>
      </c>
      <c r="J631" s="79">
        <f t="shared" ca="1" si="367"/>
        <v>8634.6412540324545</v>
      </c>
      <c r="K631" s="80">
        <f t="shared" ca="1" si="368"/>
        <v>-20</v>
      </c>
      <c r="L631" s="80">
        <f t="shared" ca="1" si="375"/>
        <v>-796.22884651620257</v>
      </c>
      <c r="M631" s="80">
        <f t="shared" ca="1" si="399"/>
        <v>0</v>
      </c>
      <c r="N631" s="80">
        <f t="shared" ca="1" si="376"/>
        <v>0</v>
      </c>
      <c r="O631" s="81">
        <f t="shared" ca="1" si="369"/>
        <v>-2943.1740356977334</v>
      </c>
      <c r="P631" s="79">
        <f t="shared" ca="1" si="370"/>
        <v>960349.85419126158</v>
      </c>
      <c r="R631">
        <f t="shared" ca="1" si="377"/>
        <v>748</v>
      </c>
      <c r="S631" s="78">
        <f t="shared" ca="1" si="386"/>
        <v>117.24999999999703</v>
      </c>
      <c r="T631" s="55">
        <f t="shared" ca="1" si="378"/>
        <v>0</v>
      </c>
      <c r="U631" s="78">
        <f t="shared" ca="1" si="379"/>
        <v>4.1504550867967176E-5</v>
      </c>
      <c r="V631" s="79">
        <f t="shared" ca="1" si="387"/>
        <v>0</v>
      </c>
      <c r="W631" s="79">
        <f t="shared" ca="1" si="371"/>
        <v>0</v>
      </c>
      <c r="X631" s="80">
        <f t="shared" ca="1" si="388"/>
        <v>0</v>
      </c>
      <c r="Y631" s="80">
        <f t="shared" ca="1" si="389"/>
        <v>0</v>
      </c>
      <c r="Z631" s="80">
        <f t="shared" ca="1" si="380"/>
        <v>0</v>
      </c>
      <c r="AA631" s="80">
        <f t="shared" ca="1" si="390"/>
        <v>0</v>
      </c>
      <c r="AB631" s="81">
        <f t="shared" ca="1" si="372"/>
        <v>0</v>
      </c>
      <c r="AC631" s="79">
        <f t="shared" ca="1" si="373"/>
        <v>0</v>
      </c>
      <c r="AE631" s="55">
        <f t="shared" ca="1" si="391"/>
        <v>0</v>
      </c>
      <c r="AF631" s="78">
        <f t="shared" ca="1" si="392"/>
        <v>4.1504550867967176E-5</v>
      </c>
      <c r="AR631" s="69">
        <f t="shared" si="381"/>
        <v>53</v>
      </c>
      <c r="AS631" s="70">
        <f t="shared" si="393"/>
        <v>628</v>
      </c>
      <c r="AT631" s="71">
        <f t="shared" ca="1" si="400"/>
        <v>4.0178702644377198E-3</v>
      </c>
      <c r="AU631" s="72">
        <f t="shared" ca="1" si="382"/>
        <v>9.0370179501075842E-3</v>
      </c>
      <c r="AV631" s="73">
        <f t="shared" ca="1" si="383"/>
        <v>1.0090370179501076</v>
      </c>
      <c r="AW631" s="74">
        <f ca="1">PRODUCT(AV$4:AV631)</f>
        <v>237.15588098166282</v>
      </c>
      <c r="BO631" s="70">
        <f t="shared" si="394"/>
        <v>628</v>
      </c>
      <c r="BP631" s="171">
        <f t="shared" ca="1" si="397"/>
        <v>0.114</v>
      </c>
      <c r="BQ631" s="172">
        <f t="shared" ca="1" si="384"/>
        <v>9.0370179501075842E-3</v>
      </c>
      <c r="BR631" s="172">
        <f t="shared" ca="1" si="396"/>
        <v>4.2166358930703527E-3</v>
      </c>
    </row>
    <row r="632" spans="5:70">
      <c r="E632">
        <f t="shared" si="398"/>
        <v>629</v>
      </c>
      <c r="F632" s="64">
        <f t="shared" si="385"/>
        <v>107.33333333333113</v>
      </c>
      <c r="G632" s="55">
        <f t="shared" si="366"/>
        <v>0</v>
      </c>
      <c r="H632" s="78">
        <f t="shared" si="395"/>
        <v>1</v>
      </c>
      <c r="I632" s="79">
        <f t="shared" ca="1" si="374"/>
        <v>960349.85419126158</v>
      </c>
      <c r="J632" s="79">
        <f t="shared" ca="1" si="367"/>
        <v>8678.6988707096316</v>
      </c>
      <c r="K632" s="80">
        <f t="shared" ca="1" si="368"/>
        <v>-20</v>
      </c>
      <c r="L632" s="80">
        <f t="shared" ca="1" si="375"/>
        <v>-800.29154515938467</v>
      </c>
      <c r="M632" s="80">
        <f t="shared" ca="1" si="399"/>
        <v>0</v>
      </c>
      <c r="N632" s="80">
        <f t="shared" ca="1" si="376"/>
        <v>0</v>
      </c>
      <c r="O632" s="81">
        <f t="shared" ca="1" si="369"/>
        <v>-2943.1740356977334</v>
      </c>
      <c r="P632" s="79">
        <f t="shared" ca="1" si="370"/>
        <v>965265.08748111408</v>
      </c>
      <c r="R632">
        <f t="shared" ca="1" si="377"/>
        <v>749</v>
      </c>
      <c r="S632" s="78">
        <f t="shared" ca="1" si="386"/>
        <v>117.33333333333036</v>
      </c>
      <c r="T632" s="55">
        <f t="shared" ca="1" si="378"/>
        <v>0</v>
      </c>
      <c r="U632" s="78">
        <f t="shared" ca="1" si="379"/>
        <v>4.1504550867967176E-5</v>
      </c>
      <c r="V632" s="79">
        <f t="shared" ca="1" si="387"/>
        <v>0</v>
      </c>
      <c r="W632" s="79">
        <f t="shared" ca="1" si="371"/>
        <v>0</v>
      </c>
      <c r="X632" s="80">
        <f t="shared" ca="1" si="388"/>
        <v>0</v>
      </c>
      <c r="Y632" s="80">
        <f t="shared" ca="1" si="389"/>
        <v>0</v>
      </c>
      <c r="Z632" s="80">
        <f t="shared" ca="1" si="380"/>
        <v>0</v>
      </c>
      <c r="AA632" s="80">
        <f t="shared" ca="1" si="390"/>
        <v>0</v>
      </c>
      <c r="AB632" s="81">
        <f t="shared" ca="1" si="372"/>
        <v>0</v>
      </c>
      <c r="AC632" s="79">
        <f t="shared" ca="1" si="373"/>
        <v>0</v>
      </c>
      <c r="AE632" s="55">
        <f t="shared" ca="1" si="391"/>
        <v>0</v>
      </c>
      <c r="AF632" s="78">
        <f t="shared" ca="1" si="392"/>
        <v>4.1504550867967176E-5</v>
      </c>
      <c r="AR632" s="69">
        <f t="shared" si="381"/>
        <v>53</v>
      </c>
      <c r="AS632" s="70">
        <f t="shared" si="393"/>
        <v>629</v>
      </c>
      <c r="AT632" s="71">
        <f t="shared" ca="1" si="400"/>
        <v>3.9815606987367927E-3</v>
      </c>
      <c r="AU632" s="72">
        <f t="shared" ca="1" si="382"/>
        <v>9.0370179501075842E-3</v>
      </c>
      <c r="AV632" s="73">
        <f t="shared" ca="1" si="383"/>
        <v>1.0090370179501076</v>
      </c>
      <c r="AW632" s="74">
        <f ca="1">PRODUCT(AV$4:AV632)</f>
        <v>239.2990629350677</v>
      </c>
      <c r="BO632" s="70">
        <f t="shared" si="394"/>
        <v>629</v>
      </c>
      <c r="BP632" s="171">
        <f t="shared" ca="1" si="397"/>
        <v>0.114</v>
      </c>
      <c r="BQ632" s="172">
        <f t="shared" ca="1" si="384"/>
        <v>9.0370179501075842E-3</v>
      </c>
      <c r="BR632" s="172">
        <f t="shared" ca="1" si="396"/>
        <v>4.1788713576005262E-3</v>
      </c>
    </row>
    <row r="633" spans="5:70">
      <c r="E633">
        <f t="shared" si="398"/>
        <v>630</v>
      </c>
      <c r="F633" s="64">
        <f t="shared" si="385"/>
        <v>107.41666666666445</v>
      </c>
      <c r="G633" s="55">
        <f t="shared" si="366"/>
        <v>0</v>
      </c>
      <c r="H633" s="78">
        <f t="shared" si="395"/>
        <v>1</v>
      </c>
      <c r="I633" s="79">
        <f t="shared" ca="1" si="374"/>
        <v>965265.08748111408</v>
      </c>
      <c r="J633" s="79">
        <f t="shared" ca="1" si="367"/>
        <v>8723.1179221789953</v>
      </c>
      <c r="K633" s="80">
        <f t="shared" ca="1" si="368"/>
        <v>-20</v>
      </c>
      <c r="L633" s="80">
        <f t="shared" ca="1" si="375"/>
        <v>-804.38757290092849</v>
      </c>
      <c r="M633" s="80">
        <f t="shared" ca="1" si="399"/>
        <v>0</v>
      </c>
      <c r="N633" s="80">
        <f t="shared" ca="1" si="376"/>
        <v>0</v>
      </c>
      <c r="O633" s="81">
        <f t="shared" ca="1" si="369"/>
        <v>-2943.1740356977334</v>
      </c>
      <c r="P633" s="79">
        <f t="shared" ca="1" si="370"/>
        <v>970220.64379469445</v>
      </c>
      <c r="R633">
        <f t="shared" ca="1" si="377"/>
        <v>750</v>
      </c>
      <c r="S633" s="78">
        <f t="shared" ca="1" si="386"/>
        <v>117.41666666666369</v>
      </c>
      <c r="T633" s="55">
        <f t="shared" ca="1" si="378"/>
        <v>0</v>
      </c>
      <c r="U633" s="78">
        <f t="shared" ca="1" si="379"/>
        <v>4.1504550867967176E-5</v>
      </c>
      <c r="V633" s="79">
        <f t="shared" ca="1" si="387"/>
        <v>0</v>
      </c>
      <c r="W633" s="79">
        <f t="shared" ca="1" si="371"/>
        <v>0</v>
      </c>
      <c r="X633" s="80">
        <f t="shared" ca="1" si="388"/>
        <v>0</v>
      </c>
      <c r="Y633" s="80">
        <f t="shared" ca="1" si="389"/>
        <v>0</v>
      </c>
      <c r="Z633" s="80">
        <f t="shared" ca="1" si="380"/>
        <v>0</v>
      </c>
      <c r="AA633" s="80">
        <f t="shared" ca="1" si="390"/>
        <v>0</v>
      </c>
      <c r="AB633" s="81">
        <f t="shared" ca="1" si="372"/>
        <v>0</v>
      </c>
      <c r="AC633" s="79">
        <f t="shared" ca="1" si="373"/>
        <v>0</v>
      </c>
      <c r="AE633" s="55">
        <f t="shared" ca="1" si="391"/>
        <v>0</v>
      </c>
      <c r="AF633" s="78">
        <f t="shared" ca="1" si="392"/>
        <v>4.1504550867967176E-5</v>
      </c>
      <c r="AR633" s="69">
        <f t="shared" si="381"/>
        <v>53</v>
      </c>
      <c r="AS633" s="70">
        <f t="shared" si="393"/>
        <v>630</v>
      </c>
      <c r="AT633" s="71">
        <f t="shared" ca="1" si="400"/>
        <v>3.9455792632328655E-3</v>
      </c>
      <c r="AU633" s="72">
        <f t="shared" ca="1" si="382"/>
        <v>9.0370179501075842E-3</v>
      </c>
      <c r="AV633" s="73">
        <f t="shared" ca="1" si="383"/>
        <v>1.0090370179501076</v>
      </c>
      <c r="AW633" s="74">
        <f ca="1">PRODUCT(AV$4:AV633)</f>
        <v>241.46161286225583</v>
      </c>
      <c r="BO633" s="70">
        <f t="shared" si="394"/>
        <v>630</v>
      </c>
      <c r="BP633" s="171">
        <f t="shared" ca="1" si="397"/>
        <v>0.114</v>
      </c>
      <c r="BQ633" s="172">
        <f t="shared" ca="1" si="384"/>
        <v>9.0370179501075842E-3</v>
      </c>
      <c r="BR633" s="172">
        <f t="shared" ca="1" si="396"/>
        <v>4.1414450443949449E-3</v>
      </c>
    </row>
    <row r="634" spans="5:70">
      <c r="E634">
        <f t="shared" si="398"/>
        <v>631</v>
      </c>
      <c r="F634" s="64">
        <f t="shared" si="385"/>
        <v>107.49999999999778</v>
      </c>
      <c r="G634" s="55">
        <f t="shared" si="366"/>
        <v>0</v>
      </c>
      <c r="H634" s="78">
        <f t="shared" si="395"/>
        <v>1</v>
      </c>
      <c r="I634" s="79">
        <f t="shared" ca="1" si="374"/>
        <v>970220.64379469445</v>
      </c>
      <c r="J634" s="79">
        <f t="shared" ca="1" si="367"/>
        <v>8767.9013735375902</v>
      </c>
      <c r="K634" s="80">
        <f t="shared" ca="1" si="368"/>
        <v>-20</v>
      </c>
      <c r="L634" s="80">
        <f t="shared" ca="1" si="375"/>
        <v>-808.51720316224544</v>
      </c>
      <c r="M634" s="80">
        <f t="shared" ca="1" si="399"/>
        <v>0</v>
      </c>
      <c r="N634" s="80">
        <f t="shared" ca="1" si="376"/>
        <v>0</v>
      </c>
      <c r="O634" s="81">
        <f t="shared" ca="1" si="369"/>
        <v>-2943.1740356977334</v>
      </c>
      <c r="P634" s="79">
        <f t="shared" ca="1" si="370"/>
        <v>975216.85392937216</v>
      </c>
      <c r="R634">
        <f t="shared" ca="1" si="377"/>
        <v>751</v>
      </c>
      <c r="S634" s="78">
        <f t="shared" ca="1" si="386"/>
        <v>117.49999999999702</v>
      </c>
      <c r="T634" s="55">
        <f t="shared" ca="1" si="378"/>
        <v>0</v>
      </c>
      <c r="U634" s="78">
        <f t="shared" ca="1" si="379"/>
        <v>4.1504550867967176E-5</v>
      </c>
      <c r="V634" s="79">
        <f t="shared" ca="1" si="387"/>
        <v>0</v>
      </c>
      <c r="W634" s="79">
        <f t="shared" ca="1" si="371"/>
        <v>0</v>
      </c>
      <c r="X634" s="80">
        <f t="shared" ca="1" si="388"/>
        <v>0</v>
      </c>
      <c r="Y634" s="80">
        <f t="shared" ca="1" si="389"/>
        <v>0</v>
      </c>
      <c r="Z634" s="80">
        <f t="shared" ca="1" si="380"/>
        <v>0</v>
      </c>
      <c r="AA634" s="80">
        <f t="shared" ca="1" si="390"/>
        <v>0</v>
      </c>
      <c r="AB634" s="81">
        <f t="shared" ca="1" si="372"/>
        <v>0</v>
      </c>
      <c r="AC634" s="79">
        <f t="shared" ca="1" si="373"/>
        <v>0</v>
      </c>
      <c r="AE634" s="55">
        <f t="shared" ca="1" si="391"/>
        <v>0</v>
      </c>
      <c r="AF634" s="78">
        <f t="shared" ca="1" si="392"/>
        <v>4.1504550867967176E-5</v>
      </c>
      <c r="AR634" s="69">
        <f t="shared" si="381"/>
        <v>53</v>
      </c>
      <c r="AS634" s="70">
        <f t="shared" si="393"/>
        <v>631</v>
      </c>
      <c r="AT634" s="71">
        <f t="shared" ca="1" si="400"/>
        <v>3.9099229926074577E-3</v>
      </c>
      <c r="AU634" s="72">
        <f t="shared" ca="1" si="382"/>
        <v>9.0370179501075842E-3</v>
      </c>
      <c r="AV634" s="73">
        <f t="shared" ca="1" si="383"/>
        <v>1.0090370179501076</v>
      </c>
      <c r="AW634" s="74">
        <f ca="1">PRODUCT(AV$4:AV634)</f>
        <v>243.64370579195398</v>
      </c>
      <c r="BO634" s="70">
        <f t="shared" si="394"/>
        <v>631</v>
      </c>
      <c r="BP634" s="171">
        <f t="shared" ca="1" si="397"/>
        <v>0.114</v>
      </c>
      <c r="BQ634" s="172">
        <f t="shared" ca="1" si="384"/>
        <v>9.0370179501075842E-3</v>
      </c>
      <c r="BR634" s="172">
        <f t="shared" ca="1" si="396"/>
        <v>4.1043539243073848E-3</v>
      </c>
    </row>
    <row r="635" spans="5:70">
      <c r="E635">
        <f t="shared" si="398"/>
        <v>632</v>
      </c>
      <c r="F635" s="64">
        <f t="shared" si="385"/>
        <v>107.58333333333111</v>
      </c>
      <c r="G635" s="55">
        <f t="shared" si="366"/>
        <v>0</v>
      </c>
      <c r="H635" s="78">
        <f t="shared" si="395"/>
        <v>1</v>
      </c>
      <c r="I635" s="79">
        <f t="shared" ca="1" si="374"/>
        <v>975216.85392937216</v>
      </c>
      <c r="J635" s="79">
        <f t="shared" ca="1" si="367"/>
        <v>8813.0522142071823</v>
      </c>
      <c r="K635" s="80">
        <f t="shared" ca="1" si="368"/>
        <v>-20</v>
      </c>
      <c r="L635" s="80">
        <f t="shared" ca="1" si="375"/>
        <v>-812.68071160781017</v>
      </c>
      <c r="M635" s="80">
        <f t="shared" ca="1" si="399"/>
        <v>0</v>
      </c>
      <c r="N635" s="80">
        <f t="shared" ca="1" si="376"/>
        <v>0</v>
      </c>
      <c r="O635" s="81">
        <f t="shared" ca="1" si="369"/>
        <v>-2943.1740356977334</v>
      </c>
      <c r="P635" s="79">
        <f t="shared" ca="1" si="370"/>
        <v>980254.05139627378</v>
      </c>
      <c r="R635">
        <f t="shared" ca="1" si="377"/>
        <v>752</v>
      </c>
      <c r="S635" s="78">
        <f t="shared" ca="1" si="386"/>
        <v>117.58333333333034</v>
      </c>
      <c r="T635" s="55">
        <f t="shared" ca="1" si="378"/>
        <v>0</v>
      </c>
      <c r="U635" s="78">
        <f t="shared" ca="1" si="379"/>
        <v>4.1504550867967176E-5</v>
      </c>
      <c r="V635" s="79">
        <f t="shared" ca="1" si="387"/>
        <v>0</v>
      </c>
      <c r="W635" s="79">
        <f t="shared" ca="1" si="371"/>
        <v>0</v>
      </c>
      <c r="X635" s="80">
        <f t="shared" ca="1" si="388"/>
        <v>0</v>
      </c>
      <c r="Y635" s="80">
        <f t="shared" ca="1" si="389"/>
        <v>0</v>
      </c>
      <c r="Z635" s="80">
        <f t="shared" ca="1" si="380"/>
        <v>0</v>
      </c>
      <c r="AA635" s="80">
        <f t="shared" ca="1" si="390"/>
        <v>0</v>
      </c>
      <c r="AB635" s="81">
        <f t="shared" ca="1" si="372"/>
        <v>0</v>
      </c>
      <c r="AC635" s="79">
        <f t="shared" ca="1" si="373"/>
        <v>0</v>
      </c>
      <c r="AE635" s="55">
        <f t="shared" ca="1" si="391"/>
        <v>0</v>
      </c>
      <c r="AF635" s="78">
        <f t="shared" ca="1" si="392"/>
        <v>4.1504550867967176E-5</v>
      </c>
      <c r="AR635" s="69">
        <f t="shared" si="381"/>
        <v>53</v>
      </c>
      <c r="AS635" s="70">
        <f t="shared" si="393"/>
        <v>632</v>
      </c>
      <c r="AT635" s="71">
        <f t="shared" ca="1" si="400"/>
        <v>3.8745889483397257E-3</v>
      </c>
      <c r="AU635" s="72">
        <f t="shared" ca="1" si="382"/>
        <v>9.0370179501075842E-3</v>
      </c>
      <c r="AV635" s="73">
        <f t="shared" ca="1" si="383"/>
        <v>1.0090370179501076</v>
      </c>
      <c r="AW635" s="74">
        <f ca="1">PRODUCT(AV$4:AV635)</f>
        <v>245.8455183346266</v>
      </c>
      <c r="BO635" s="70">
        <f t="shared" si="394"/>
        <v>632</v>
      </c>
      <c r="BP635" s="171">
        <f t="shared" ca="1" si="397"/>
        <v>0.114</v>
      </c>
      <c r="BQ635" s="172">
        <f t="shared" ca="1" si="384"/>
        <v>9.0370179501075842E-3</v>
      </c>
      <c r="BR635" s="172">
        <f t="shared" ca="1" si="396"/>
        <v>4.067594995320902E-3</v>
      </c>
    </row>
    <row r="636" spans="5:70">
      <c r="E636">
        <f t="shared" si="398"/>
        <v>633</v>
      </c>
      <c r="F636" s="64">
        <f t="shared" si="385"/>
        <v>107.66666666666444</v>
      </c>
      <c r="G636" s="55">
        <f t="shared" si="366"/>
        <v>0</v>
      </c>
      <c r="H636" s="78">
        <f t="shared" si="395"/>
        <v>1</v>
      </c>
      <c r="I636" s="79">
        <f t="shared" ca="1" si="374"/>
        <v>980254.05139627378</v>
      </c>
      <c r="J636" s="79">
        <f t="shared" ca="1" si="367"/>
        <v>8858.5734581338093</v>
      </c>
      <c r="K636" s="80">
        <f t="shared" ca="1" si="368"/>
        <v>-20</v>
      </c>
      <c r="L636" s="80">
        <f t="shared" ca="1" si="375"/>
        <v>-816.87837616356148</v>
      </c>
      <c r="M636" s="80">
        <f t="shared" ca="1" si="399"/>
        <v>0</v>
      </c>
      <c r="N636" s="80">
        <f t="shared" ca="1" si="376"/>
        <v>0</v>
      </c>
      <c r="O636" s="81">
        <f t="shared" ca="1" si="369"/>
        <v>-2943.1740356977334</v>
      </c>
      <c r="P636" s="79">
        <f t="shared" ca="1" si="370"/>
        <v>985332.57244254637</v>
      </c>
      <c r="R636">
        <f t="shared" ca="1" si="377"/>
        <v>753</v>
      </c>
      <c r="S636" s="78">
        <f t="shared" ca="1" si="386"/>
        <v>117.66666666666367</v>
      </c>
      <c r="T636" s="55">
        <f t="shared" ca="1" si="378"/>
        <v>0</v>
      </c>
      <c r="U636" s="78">
        <f t="shared" ca="1" si="379"/>
        <v>4.1504550867967176E-5</v>
      </c>
      <c r="V636" s="79">
        <f t="shared" ca="1" si="387"/>
        <v>0</v>
      </c>
      <c r="W636" s="79">
        <f t="shared" ca="1" si="371"/>
        <v>0</v>
      </c>
      <c r="X636" s="80">
        <f t="shared" ca="1" si="388"/>
        <v>0</v>
      </c>
      <c r="Y636" s="80">
        <f t="shared" ca="1" si="389"/>
        <v>0</v>
      </c>
      <c r="Z636" s="80">
        <f t="shared" ca="1" si="380"/>
        <v>0</v>
      </c>
      <c r="AA636" s="80">
        <f t="shared" ca="1" si="390"/>
        <v>0</v>
      </c>
      <c r="AB636" s="81">
        <f t="shared" ca="1" si="372"/>
        <v>0</v>
      </c>
      <c r="AC636" s="79">
        <f t="shared" ca="1" si="373"/>
        <v>0</v>
      </c>
      <c r="AE636" s="55">
        <f t="shared" ca="1" si="391"/>
        <v>0</v>
      </c>
      <c r="AF636" s="78">
        <f t="shared" ca="1" si="392"/>
        <v>4.1504550867967176E-5</v>
      </c>
      <c r="AR636" s="69">
        <f t="shared" si="381"/>
        <v>53</v>
      </c>
      <c r="AS636" s="70">
        <f t="shared" si="393"/>
        <v>633</v>
      </c>
      <c r="AT636" s="71">
        <f t="shared" ca="1" si="400"/>
        <v>3.839574218464291E-3</v>
      </c>
      <c r="AU636" s="72">
        <f t="shared" ca="1" si="382"/>
        <v>9.0370179501075842E-3</v>
      </c>
      <c r="AV636" s="73">
        <f t="shared" ca="1" si="383"/>
        <v>1.0090370179501076</v>
      </c>
      <c r="AW636" s="74">
        <f ca="1">PRODUCT(AV$4:AV636)</f>
        <v>248.06722869677012</v>
      </c>
      <c r="BO636" s="70">
        <f t="shared" si="394"/>
        <v>633</v>
      </c>
      <c r="BP636" s="171">
        <f t="shared" ca="1" si="397"/>
        <v>0.114</v>
      </c>
      <c r="BQ636" s="172">
        <f t="shared" ca="1" si="384"/>
        <v>9.0370179501075842E-3</v>
      </c>
      <c r="BR636" s="172">
        <f t="shared" ca="1" si="396"/>
        <v>4.0311652823048624E-3</v>
      </c>
    </row>
    <row r="637" spans="5:70">
      <c r="E637">
        <f t="shared" si="398"/>
        <v>634</v>
      </c>
      <c r="F637" s="64">
        <f t="shared" si="385"/>
        <v>107.74999999999777</v>
      </c>
      <c r="G637" s="55">
        <f t="shared" si="366"/>
        <v>0</v>
      </c>
      <c r="H637" s="78">
        <f t="shared" si="395"/>
        <v>1</v>
      </c>
      <c r="I637" s="79">
        <f t="shared" ca="1" si="374"/>
        <v>985332.57244254637</v>
      </c>
      <c r="J637" s="79">
        <f t="shared" ca="1" si="367"/>
        <v>8904.4681439889737</v>
      </c>
      <c r="K637" s="80">
        <f t="shared" ca="1" si="368"/>
        <v>-20</v>
      </c>
      <c r="L637" s="80">
        <f t="shared" ca="1" si="375"/>
        <v>-821.11047703545535</v>
      </c>
      <c r="M637" s="80">
        <f t="shared" ca="1" si="399"/>
        <v>0</v>
      </c>
      <c r="N637" s="80">
        <f t="shared" ca="1" si="376"/>
        <v>0</v>
      </c>
      <c r="O637" s="81">
        <f t="shared" ca="1" si="369"/>
        <v>-2943.1740356977334</v>
      </c>
      <c r="P637" s="79">
        <f t="shared" ca="1" si="370"/>
        <v>990452.75607380224</v>
      </c>
      <c r="R637">
        <f t="shared" ca="1" si="377"/>
        <v>754</v>
      </c>
      <c r="S637" s="78">
        <f t="shared" ca="1" si="386"/>
        <v>117.749999999997</v>
      </c>
      <c r="T637" s="55">
        <f t="shared" ca="1" si="378"/>
        <v>0</v>
      </c>
      <c r="U637" s="78">
        <f t="shared" ca="1" si="379"/>
        <v>4.1504550867967176E-5</v>
      </c>
      <c r="V637" s="79">
        <f t="shared" ca="1" si="387"/>
        <v>0</v>
      </c>
      <c r="W637" s="79">
        <f t="shared" ca="1" si="371"/>
        <v>0</v>
      </c>
      <c r="X637" s="80">
        <f t="shared" ca="1" si="388"/>
        <v>0</v>
      </c>
      <c r="Y637" s="80">
        <f t="shared" ca="1" si="389"/>
        <v>0</v>
      </c>
      <c r="Z637" s="80">
        <f t="shared" ca="1" si="380"/>
        <v>0</v>
      </c>
      <c r="AA637" s="80">
        <f t="shared" ca="1" si="390"/>
        <v>0</v>
      </c>
      <c r="AB637" s="81">
        <f t="shared" ca="1" si="372"/>
        <v>0</v>
      </c>
      <c r="AC637" s="79">
        <f t="shared" ca="1" si="373"/>
        <v>0</v>
      </c>
      <c r="AE637" s="55">
        <f t="shared" ca="1" si="391"/>
        <v>0</v>
      </c>
      <c r="AF637" s="78">
        <f t="shared" ca="1" si="392"/>
        <v>4.1504550867967176E-5</v>
      </c>
      <c r="AR637" s="69">
        <f t="shared" si="381"/>
        <v>53</v>
      </c>
      <c r="AS637" s="70">
        <f t="shared" si="393"/>
        <v>634</v>
      </c>
      <c r="AT637" s="71">
        <f t="shared" ca="1" si="400"/>
        <v>3.8048759173312588E-3</v>
      </c>
      <c r="AU637" s="72">
        <f t="shared" ca="1" si="382"/>
        <v>9.0370179501075842E-3</v>
      </c>
      <c r="AV637" s="73">
        <f t="shared" ca="1" si="383"/>
        <v>1.0090370179501076</v>
      </c>
      <c r="AW637" s="74">
        <f ca="1">PRODUCT(AV$4:AV637)</f>
        <v>250.30901669533628</v>
      </c>
      <c r="BO637" s="70">
        <f t="shared" si="394"/>
        <v>634</v>
      </c>
      <c r="BP637" s="171">
        <f t="shared" ca="1" si="397"/>
        <v>0.114</v>
      </c>
      <c r="BQ637" s="172">
        <f t="shared" ca="1" si="384"/>
        <v>9.0370179501075842E-3</v>
      </c>
      <c r="BR637" s="172">
        <f t="shared" ca="1" si="396"/>
        <v>3.995061836774145E-3</v>
      </c>
    </row>
    <row r="638" spans="5:70">
      <c r="E638">
        <f t="shared" si="398"/>
        <v>635</v>
      </c>
      <c r="F638" s="64">
        <f t="shared" si="385"/>
        <v>107.8333333333311</v>
      </c>
      <c r="G638" s="55">
        <f t="shared" si="366"/>
        <v>0</v>
      </c>
      <c r="H638" s="78">
        <f t="shared" si="395"/>
        <v>1</v>
      </c>
      <c r="I638" s="79">
        <f t="shared" ca="1" si="374"/>
        <v>990452.75607380224</v>
      </c>
      <c r="J638" s="79">
        <f t="shared" ca="1" si="367"/>
        <v>8950.7393353724801</v>
      </c>
      <c r="K638" s="80">
        <f t="shared" ca="1" si="368"/>
        <v>-20</v>
      </c>
      <c r="L638" s="80">
        <f t="shared" ca="1" si="375"/>
        <v>-825.37729672816863</v>
      </c>
      <c r="M638" s="80">
        <f t="shared" ca="1" si="399"/>
        <v>0</v>
      </c>
      <c r="N638" s="80">
        <f t="shared" ca="1" si="376"/>
        <v>0</v>
      </c>
      <c r="O638" s="81">
        <f t="shared" ca="1" si="369"/>
        <v>-2943.1740356977334</v>
      </c>
      <c r="P638" s="79">
        <f t="shared" ca="1" si="370"/>
        <v>995614.9440767488</v>
      </c>
      <c r="R638">
        <f t="shared" ca="1" si="377"/>
        <v>755</v>
      </c>
      <c r="S638" s="78">
        <f t="shared" ca="1" si="386"/>
        <v>117.83333333333033</v>
      </c>
      <c r="T638" s="55">
        <f t="shared" ca="1" si="378"/>
        <v>0</v>
      </c>
      <c r="U638" s="78">
        <f t="shared" ca="1" si="379"/>
        <v>4.1504550867967176E-5</v>
      </c>
      <c r="V638" s="79">
        <f t="shared" ca="1" si="387"/>
        <v>0</v>
      </c>
      <c r="W638" s="79">
        <f t="shared" ca="1" si="371"/>
        <v>0</v>
      </c>
      <c r="X638" s="80">
        <f t="shared" ca="1" si="388"/>
        <v>0</v>
      </c>
      <c r="Y638" s="80">
        <f t="shared" ca="1" si="389"/>
        <v>0</v>
      </c>
      <c r="Z638" s="80">
        <f t="shared" ca="1" si="380"/>
        <v>0</v>
      </c>
      <c r="AA638" s="80">
        <f t="shared" ca="1" si="390"/>
        <v>0</v>
      </c>
      <c r="AB638" s="81">
        <f t="shared" ca="1" si="372"/>
        <v>0</v>
      </c>
      <c r="AC638" s="79">
        <f t="shared" ca="1" si="373"/>
        <v>0</v>
      </c>
      <c r="AE638" s="55">
        <f t="shared" ca="1" si="391"/>
        <v>0</v>
      </c>
      <c r="AF638" s="78">
        <f t="shared" ca="1" si="392"/>
        <v>4.1504550867967176E-5</v>
      </c>
      <c r="AR638" s="69">
        <f t="shared" si="381"/>
        <v>53</v>
      </c>
      <c r="AS638" s="70">
        <f t="shared" si="393"/>
        <v>635</v>
      </c>
      <c r="AT638" s="71">
        <f t="shared" ca="1" si="400"/>
        <v>3.7704911853684042E-3</v>
      </c>
      <c r="AU638" s="72">
        <f t="shared" ca="1" si="382"/>
        <v>9.0370179501075842E-3</v>
      </c>
      <c r="AV638" s="73">
        <f t="shared" ca="1" si="383"/>
        <v>1.0090370179501076</v>
      </c>
      <c r="AW638" s="74">
        <f ca="1">PRODUCT(AV$4:AV638)</f>
        <v>252.57106377228581</v>
      </c>
      <c r="BO638" s="70">
        <f t="shared" si="394"/>
        <v>635</v>
      </c>
      <c r="BP638" s="171">
        <f t="shared" ca="1" si="397"/>
        <v>0.114</v>
      </c>
      <c r="BQ638" s="172">
        <f t="shared" ca="1" si="384"/>
        <v>9.0370179501075842E-3</v>
      </c>
      <c r="BR638" s="172">
        <f t="shared" ca="1" si="396"/>
        <v>3.9592817366505013E-3</v>
      </c>
    </row>
    <row r="639" spans="5:70">
      <c r="E639">
        <f t="shared" si="398"/>
        <v>636</v>
      </c>
      <c r="F639" s="64">
        <f t="shared" si="385"/>
        <v>107.91666666666443</v>
      </c>
      <c r="G639" s="55">
        <f t="shared" si="366"/>
        <v>0</v>
      </c>
      <c r="H639" s="78">
        <f t="shared" si="395"/>
        <v>1</v>
      </c>
      <c r="I639" s="79">
        <f t="shared" ca="1" si="374"/>
        <v>995614.9440767488</v>
      </c>
      <c r="J639" s="79">
        <f t="shared" ca="1" si="367"/>
        <v>8997.390121016937</v>
      </c>
      <c r="K639" s="80">
        <f t="shared" ca="1" si="368"/>
        <v>-20</v>
      </c>
      <c r="L639" s="80">
        <f t="shared" ca="1" si="375"/>
        <v>-829.67912006395738</v>
      </c>
      <c r="M639" s="80">
        <f t="shared" ca="1" si="399"/>
        <v>0</v>
      </c>
      <c r="N639" s="80">
        <f t="shared" ca="1" si="376"/>
        <v>0</v>
      </c>
      <c r="O639" s="81">
        <f t="shared" ca="1" si="369"/>
        <v>-2943.1740356977334</v>
      </c>
      <c r="P639" s="79">
        <f t="shared" ca="1" si="370"/>
        <v>1000819.481042004</v>
      </c>
      <c r="R639">
        <f t="shared" ca="1" si="377"/>
        <v>756</v>
      </c>
      <c r="S639" s="78">
        <f t="shared" ca="1" si="386"/>
        <v>117.91666666666366</v>
      </c>
      <c r="T639" s="55">
        <f t="shared" ca="1" si="378"/>
        <v>0</v>
      </c>
      <c r="U639" s="78">
        <f t="shared" ca="1" si="379"/>
        <v>4.1504550867967176E-5</v>
      </c>
      <c r="V639" s="79">
        <f t="shared" ca="1" si="387"/>
        <v>0</v>
      </c>
      <c r="W639" s="79">
        <f t="shared" ca="1" si="371"/>
        <v>0</v>
      </c>
      <c r="X639" s="80">
        <f t="shared" ca="1" si="388"/>
        <v>0</v>
      </c>
      <c r="Y639" s="80">
        <f t="shared" ca="1" si="389"/>
        <v>0</v>
      </c>
      <c r="Z639" s="80">
        <f t="shared" ca="1" si="380"/>
        <v>0</v>
      </c>
      <c r="AA639" s="80">
        <f t="shared" ca="1" si="390"/>
        <v>0</v>
      </c>
      <c r="AB639" s="81">
        <f t="shared" ca="1" si="372"/>
        <v>0</v>
      </c>
      <c r="AC639" s="79">
        <f t="shared" ca="1" si="373"/>
        <v>0</v>
      </c>
      <c r="AE639" s="55">
        <f t="shared" ca="1" si="391"/>
        <v>0</v>
      </c>
      <c r="AF639" s="78">
        <f t="shared" ca="1" si="392"/>
        <v>4.1504550867967176E-5</v>
      </c>
      <c r="AR639" s="69">
        <f t="shared" si="381"/>
        <v>53</v>
      </c>
      <c r="AS639" s="70">
        <f t="shared" si="393"/>
        <v>636</v>
      </c>
      <c r="AT639" s="71">
        <f t="shared" ca="1" si="400"/>
        <v>3.7364171888455075E-3</v>
      </c>
      <c r="AU639" s="72">
        <f t="shared" ca="1" si="382"/>
        <v>9.0370179501075842E-3</v>
      </c>
      <c r="AV639" s="73">
        <f t="shared" ca="1" si="383"/>
        <v>1.0090370179501076</v>
      </c>
      <c r="AW639" s="74">
        <f ca="1">PRODUCT(AV$4:AV639)</f>
        <v>254.85355300927372</v>
      </c>
      <c r="BO639" s="70">
        <f t="shared" si="394"/>
        <v>636</v>
      </c>
      <c r="BP639" s="171">
        <f t="shared" ca="1" si="397"/>
        <v>0.114</v>
      </c>
      <c r="BQ639" s="172">
        <f t="shared" ca="1" si="384"/>
        <v>9.0370179501075842E-3</v>
      </c>
      <c r="BR639" s="172">
        <f t="shared" ca="1" si="396"/>
        <v>3.9238220860260556E-3</v>
      </c>
    </row>
    <row r="640" spans="5:70">
      <c r="E640">
        <f t="shared" si="398"/>
        <v>637</v>
      </c>
      <c r="F640" s="64">
        <f t="shared" si="385"/>
        <v>107.99999999999775</v>
      </c>
      <c r="G640" s="55">
        <f t="shared" si="366"/>
        <v>0</v>
      </c>
      <c r="H640" s="78">
        <f t="shared" si="395"/>
        <v>1</v>
      </c>
      <c r="I640" s="79">
        <f t="shared" ca="1" si="374"/>
        <v>1000819.481042004</v>
      </c>
      <c r="J640" s="79">
        <f t="shared" ca="1" si="367"/>
        <v>9044.4236149939461</v>
      </c>
      <c r="K640" s="80">
        <f t="shared" ca="1" si="368"/>
        <v>-20</v>
      </c>
      <c r="L640" s="80">
        <f t="shared" ca="1" si="375"/>
        <v>-834.01623420167004</v>
      </c>
      <c r="M640" s="80">
        <f t="shared" ca="1" si="399"/>
        <v>-7506.1461078150296</v>
      </c>
      <c r="N640" s="80">
        <f t="shared" ca="1" si="376"/>
        <v>0</v>
      </c>
      <c r="O640" s="81">
        <f t="shared" ca="1" si="369"/>
        <v>-2943.1740356977334</v>
      </c>
      <c r="P640" s="79">
        <f t="shared" ca="1" si="370"/>
        <v>998560.56827928359</v>
      </c>
      <c r="R640">
        <f t="shared" ca="1" si="377"/>
        <v>757</v>
      </c>
      <c r="S640" s="78">
        <f t="shared" ca="1" si="386"/>
        <v>117.99999999999699</v>
      </c>
      <c r="T640" s="55">
        <f t="shared" ca="1" si="378"/>
        <v>0</v>
      </c>
      <c r="U640" s="78">
        <f t="shared" ca="1" si="379"/>
        <v>4.1504550867967176E-5</v>
      </c>
      <c r="V640" s="79">
        <f t="shared" ca="1" si="387"/>
        <v>0</v>
      </c>
      <c r="W640" s="79">
        <f t="shared" ca="1" si="371"/>
        <v>0</v>
      </c>
      <c r="X640" s="80">
        <f t="shared" ca="1" si="388"/>
        <v>0</v>
      </c>
      <c r="Y640" s="80">
        <f t="shared" ca="1" si="389"/>
        <v>0</v>
      </c>
      <c r="Z640" s="80">
        <f t="shared" ca="1" si="380"/>
        <v>0</v>
      </c>
      <c r="AA640" s="80">
        <f t="shared" ca="1" si="390"/>
        <v>0</v>
      </c>
      <c r="AB640" s="81">
        <f t="shared" ca="1" si="372"/>
        <v>0</v>
      </c>
      <c r="AC640" s="79">
        <f t="shared" ca="1" si="373"/>
        <v>0</v>
      </c>
      <c r="AE640" s="55">
        <f t="shared" ca="1" si="391"/>
        <v>0</v>
      </c>
      <c r="AF640" s="78">
        <f t="shared" ca="1" si="392"/>
        <v>4.1504550867967176E-5</v>
      </c>
      <c r="AR640" s="69">
        <f t="shared" si="381"/>
        <v>54</v>
      </c>
      <c r="AS640" s="70">
        <f t="shared" si="393"/>
        <v>637</v>
      </c>
      <c r="AT640" s="71">
        <f t="shared" ca="1" si="400"/>
        <v>3.7026511196408202E-3</v>
      </c>
      <c r="AU640" s="72">
        <f t="shared" ca="1" si="382"/>
        <v>9.0370179501075842E-3</v>
      </c>
      <c r="AV640" s="73">
        <f t="shared" ca="1" si="383"/>
        <v>1.0090370179501076</v>
      </c>
      <c r="AW640" s="74">
        <f ca="1">PRODUCT(AV$4:AV640)</f>
        <v>257.15666914246725</v>
      </c>
      <c r="BO640" s="70">
        <f t="shared" si="394"/>
        <v>637</v>
      </c>
      <c r="BP640" s="171">
        <f t="shared" ca="1" si="397"/>
        <v>0.114</v>
      </c>
      <c r="BQ640" s="172">
        <f t="shared" ca="1" si="384"/>
        <v>9.0370179501075842E-3</v>
      </c>
      <c r="BR640" s="172">
        <f t="shared" ca="1" si="396"/>
        <v>3.8886800149289182E-3</v>
      </c>
    </row>
    <row r="641" spans="5:70">
      <c r="E641">
        <f t="shared" si="398"/>
        <v>638</v>
      </c>
      <c r="F641" s="64">
        <f t="shared" si="385"/>
        <v>108.08333333333108</v>
      </c>
      <c r="G641" s="55">
        <f t="shared" si="366"/>
        <v>0</v>
      </c>
      <c r="H641" s="78">
        <f t="shared" si="395"/>
        <v>1</v>
      </c>
      <c r="I641" s="79">
        <f t="shared" ca="1" si="374"/>
        <v>998560.56827928359</v>
      </c>
      <c r="J641" s="79">
        <f t="shared" ca="1" si="367"/>
        <v>9024.0097798095157</v>
      </c>
      <c r="K641" s="80">
        <f t="shared" ca="1" si="368"/>
        <v>-20</v>
      </c>
      <c r="L641" s="80">
        <f t="shared" ca="1" si="375"/>
        <v>-832.133806899403</v>
      </c>
      <c r="M641" s="80">
        <f t="shared" ca="1" si="399"/>
        <v>0</v>
      </c>
      <c r="N641" s="80">
        <f t="shared" ca="1" si="376"/>
        <v>0</v>
      </c>
      <c r="O641" s="81">
        <f t="shared" ca="1" si="369"/>
        <v>-2943.1740356977334</v>
      </c>
      <c r="P641" s="79">
        <f t="shared" ca="1" si="370"/>
        <v>1003789.270216496</v>
      </c>
      <c r="R641">
        <f t="shared" ca="1" si="377"/>
        <v>758</v>
      </c>
      <c r="S641" s="78">
        <f t="shared" ca="1" si="386"/>
        <v>118.08333333333032</v>
      </c>
      <c r="T641" s="55">
        <f t="shared" ca="1" si="378"/>
        <v>0</v>
      </c>
      <c r="U641" s="78">
        <f t="shared" ca="1" si="379"/>
        <v>4.1504550867967176E-5</v>
      </c>
      <c r="V641" s="79">
        <f t="shared" ca="1" si="387"/>
        <v>0</v>
      </c>
      <c r="W641" s="79">
        <f t="shared" ca="1" si="371"/>
        <v>0</v>
      </c>
      <c r="X641" s="80">
        <f t="shared" ca="1" si="388"/>
        <v>0</v>
      </c>
      <c r="Y641" s="80">
        <f t="shared" ca="1" si="389"/>
        <v>0</v>
      </c>
      <c r="Z641" s="80">
        <f t="shared" ca="1" si="380"/>
        <v>0</v>
      </c>
      <c r="AA641" s="80">
        <f t="shared" ca="1" si="390"/>
        <v>0</v>
      </c>
      <c r="AB641" s="81">
        <f t="shared" ca="1" si="372"/>
        <v>0</v>
      </c>
      <c r="AC641" s="79">
        <f t="shared" ca="1" si="373"/>
        <v>0</v>
      </c>
      <c r="AE641" s="55">
        <f t="shared" ca="1" si="391"/>
        <v>0</v>
      </c>
      <c r="AF641" s="78">
        <f t="shared" ca="1" si="392"/>
        <v>4.1504550867967176E-5</v>
      </c>
      <c r="AR641" s="69">
        <f t="shared" si="381"/>
        <v>54</v>
      </c>
      <c r="AS641" s="70">
        <f t="shared" si="393"/>
        <v>638</v>
      </c>
      <c r="AT641" s="71">
        <f t="shared" ca="1" si="400"/>
        <v>3.6691901950096401E-3</v>
      </c>
      <c r="AU641" s="72">
        <f t="shared" ca="1" si="382"/>
        <v>9.0370179501075842E-3</v>
      </c>
      <c r="AV641" s="73">
        <f t="shared" ca="1" si="383"/>
        <v>1.0090370179501076</v>
      </c>
      <c r="AW641" s="74">
        <f ca="1">PRODUCT(AV$4:AV641)</f>
        <v>259.48059857749763</v>
      </c>
      <c r="BO641" s="70">
        <f t="shared" si="394"/>
        <v>638</v>
      </c>
      <c r="BP641" s="171">
        <f t="shared" ca="1" si="397"/>
        <v>0.114</v>
      </c>
      <c r="BQ641" s="172">
        <f t="shared" ca="1" si="384"/>
        <v>9.0370179501075842E-3</v>
      </c>
      <c r="BR641" s="172">
        <f t="shared" ca="1" si="396"/>
        <v>3.8538526790909034E-3</v>
      </c>
    </row>
    <row r="642" spans="5:70">
      <c r="E642">
        <f t="shared" si="398"/>
        <v>639</v>
      </c>
      <c r="F642" s="64">
        <f t="shared" si="385"/>
        <v>108.16666666666441</v>
      </c>
      <c r="G642" s="55">
        <f t="shared" si="366"/>
        <v>0</v>
      </c>
      <c r="H642" s="78">
        <f t="shared" si="395"/>
        <v>1</v>
      </c>
      <c r="I642" s="79">
        <f t="shared" ca="1" si="374"/>
        <v>1003789.270216496</v>
      </c>
      <c r="J642" s="79">
        <f t="shared" ca="1" si="367"/>
        <v>9071.261653071866</v>
      </c>
      <c r="K642" s="80">
        <f t="shared" ca="1" si="368"/>
        <v>-20</v>
      </c>
      <c r="L642" s="80">
        <f t="shared" ca="1" si="375"/>
        <v>-836.49105851374668</v>
      </c>
      <c r="M642" s="80">
        <f t="shared" ca="1" si="399"/>
        <v>0</v>
      </c>
      <c r="N642" s="80">
        <f t="shared" ca="1" si="376"/>
        <v>0</v>
      </c>
      <c r="O642" s="81">
        <f t="shared" ca="1" si="369"/>
        <v>-2943.1740356977334</v>
      </c>
      <c r="P642" s="79">
        <f t="shared" ca="1" si="370"/>
        <v>1009060.8667753563</v>
      </c>
      <c r="R642">
        <f t="shared" ca="1" si="377"/>
        <v>759</v>
      </c>
      <c r="S642" s="78">
        <f t="shared" ca="1" si="386"/>
        <v>118.16666666666364</v>
      </c>
      <c r="T642" s="55">
        <f t="shared" ca="1" si="378"/>
        <v>0</v>
      </c>
      <c r="U642" s="78">
        <f t="shared" ca="1" si="379"/>
        <v>4.1504550867967176E-5</v>
      </c>
      <c r="V642" s="79">
        <f t="shared" ca="1" si="387"/>
        <v>0</v>
      </c>
      <c r="W642" s="79">
        <f t="shared" ca="1" si="371"/>
        <v>0</v>
      </c>
      <c r="X642" s="80">
        <f t="shared" ca="1" si="388"/>
        <v>0</v>
      </c>
      <c r="Y642" s="80">
        <f t="shared" ca="1" si="389"/>
        <v>0</v>
      </c>
      <c r="Z642" s="80">
        <f t="shared" ca="1" si="380"/>
        <v>0</v>
      </c>
      <c r="AA642" s="80">
        <f t="shared" ca="1" si="390"/>
        <v>0</v>
      </c>
      <c r="AB642" s="81">
        <f t="shared" ca="1" si="372"/>
        <v>0</v>
      </c>
      <c r="AC642" s="79">
        <f t="shared" ca="1" si="373"/>
        <v>0</v>
      </c>
      <c r="AE642" s="55">
        <f t="shared" ca="1" si="391"/>
        <v>0</v>
      </c>
      <c r="AF642" s="78">
        <f t="shared" ca="1" si="392"/>
        <v>4.1504550867967176E-5</v>
      </c>
      <c r="AR642" s="69">
        <f t="shared" si="381"/>
        <v>54</v>
      </c>
      <c r="AS642" s="70">
        <f t="shared" si="393"/>
        <v>639</v>
      </c>
      <c r="AT642" s="71">
        <f t="shared" ca="1" si="400"/>
        <v>3.6360316573549791E-3</v>
      </c>
      <c r="AU642" s="72">
        <f t="shared" ca="1" si="382"/>
        <v>9.0370179501075842E-3</v>
      </c>
      <c r="AV642" s="73">
        <f t="shared" ca="1" si="383"/>
        <v>1.0090370179501076</v>
      </c>
      <c r="AW642" s="74">
        <f ca="1">PRODUCT(AV$4:AV642)</f>
        <v>261.82552940454713</v>
      </c>
      <c r="BO642" s="70">
        <f t="shared" si="394"/>
        <v>639</v>
      </c>
      <c r="BP642" s="171">
        <f t="shared" ca="1" si="397"/>
        <v>0.114</v>
      </c>
      <c r="BQ642" s="172">
        <f t="shared" ca="1" si="384"/>
        <v>9.0370179501075842E-3</v>
      </c>
      <c r="BR642" s="172">
        <f t="shared" ca="1" si="396"/>
        <v>3.8193372597173231E-3</v>
      </c>
    </row>
    <row r="643" spans="5:70">
      <c r="E643">
        <f t="shared" si="398"/>
        <v>640</v>
      </c>
      <c r="F643" s="64">
        <f t="shared" si="385"/>
        <v>108.24999999999774</v>
      </c>
      <c r="G643" s="55">
        <f t="shared" si="366"/>
        <v>0</v>
      </c>
      <c r="H643" s="78">
        <f t="shared" si="395"/>
        <v>1</v>
      </c>
      <c r="I643" s="79">
        <f t="shared" ca="1" si="374"/>
        <v>1009060.8667753563</v>
      </c>
      <c r="J643" s="79">
        <f t="shared" ca="1" si="367"/>
        <v>9118.9011658000127</v>
      </c>
      <c r="K643" s="80">
        <f t="shared" ca="1" si="368"/>
        <v>-20</v>
      </c>
      <c r="L643" s="80">
        <f t="shared" ca="1" si="375"/>
        <v>-840.88405564613038</v>
      </c>
      <c r="M643" s="80">
        <f t="shared" ca="1" si="399"/>
        <v>0</v>
      </c>
      <c r="N643" s="80">
        <f t="shared" ca="1" si="376"/>
        <v>0</v>
      </c>
      <c r="O643" s="81">
        <f t="shared" ca="1" si="369"/>
        <v>-2943.1740356977334</v>
      </c>
      <c r="P643" s="79">
        <f t="shared" ca="1" si="370"/>
        <v>1014375.7098498126</v>
      </c>
      <c r="R643">
        <f t="shared" ca="1" si="377"/>
        <v>760</v>
      </c>
      <c r="S643" s="78">
        <f t="shared" ca="1" si="386"/>
        <v>118.24999999999697</v>
      </c>
      <c r="T643" s="55">
        <f t="shared" ca="1" si="378"/>
        <v>0</v>
      </c>
      <c r="U643" s="78">
        <f t="shared" ca="1" si="379"/>
        <v>4.1504550867967176E-5</v>
      </c>
      <c r="V643" s="79">
        <f t="shared" ca="1" si="387"/>
        <v>0</v>
      </c>
      <c r="W643" s="79">
        <f t="shared" ca="1" si="371"/>
        <v>0</v>
      </c>
      <c r="X643" s="80">
        <f t="shared" ca="1" si="388"/>
        <v>0</v>
      </c>
      <c r="Y643" s="80">
        <f t="shared" ca="1" si="389"/>
        <v>0</v>
      </c>
      <c r="Z643" s="80">
        <f t="shared" ca="1" si="380"/>
        <v>0</v>
      </c>
      <c r="AA643" s="80">
        <f t="shared" ca="1" si="390"/>
        <v>0</v>
      </c>
      <c r="AB643" s="81">
        <f t="shared" ca="1" si="372"/>
        <v>0</v>
      </c>
      <c r="AC643" s="79">
        <f t="shared" ca="1" si="373"/>
        <v>0</v>
      </c>
      <c r="AE643" s="55">
        <f t="shared" ca="1" si="391"/>
        <v>0</v>
      </c>
      <c r="AF643" s="78">
        <f t="shared" ca="1" si="392"/>
        <v>4.1504550867967176E-5</v>
      </c>
      <c r="AR643" s="69">
        <f t="shared" si="381"/>
        <v>54</v>
      </c>
      <c r="AS643" s="70">
        <f t="shared" si="393"/>
        <v>640</v>
      </c>
      <c r="AT643" s="71">
        <f t="shared" ca="1" si="400"/>
        <v>3.6031727740003026E-3</v>
      </c>
      <c r="AU643" s="72">
        <f t="shared" ca="1" si="382"/>
        <v>9.0370179501075842E-3</v>
      </c>
      <c r="AV643" s="73">
        <f t="shared" ca="1" si="383"/>
        <v>1.0090370179501076</v>
      </c>
      <c r="AW643" s="74">
        <f ca="1">PRODUCT(AV$4:AV643)</f>
        <v>264.19165141357246</v>
      </c>
      <c r="BO643" s="70">
        <f t="shared" si="394"/>
        <v>640</v>
      </c>
      <c r="BP643" s="171">
        <f t="shared" ca="1" si="397"/>
        <v>0.114</v>
      </c>
      <c r="BQ643" s="172">
        <f t="shared" ca="1" si="384"/>
        <v>9.0370179501075842E-3</v>
      </c>
      <c r="BR643" s="172">
        <f t="shared" ca="1" si="396"/>
        <v>3.7851309632588449E-3</v>
      </c>
    </row>
    <row r="644" spans="5:70">
      <c r="E644">
        <f t="shared" si="398"/>
        <v>641</v>
      </c>
      <c r="F644" s="64">
        <f t="shared" si="385"/>
        <v>108.33333333333107</v>
      </c>
      <c r="G644" s="55">
        <f t="shared" ref="G644:G707" si="401">(1-(1-IF(F644&gt;$AJ$90,0,VLOOKUP(ROUND(F644,0),$AJ$4:$AK$90,2,FALSE)))^(1/12))*0</f>
        <v>0</v>
      </c>
      <c r="H644" s="78">
        <f t="shared" si="395"/>
        <v>1</v>
      </c>
      <c r="I644" s="79">
        <f t="shared" ca="1" si="374"/>
        <v>1014375.7098498126</v>
      </c>
      <c r="J644" s="79">
        <f t="shared" ref="J644:J707" ca="1" si="402">(I644)*$AU644</f>
        <v>9166.9314980658783</v>
      </c>
      <c r="K644" s="80">
        <f t="shared" ref="K644:K707" ca="1" si="403">IF(I644=0,0,-$C$19)*H644</f>
        <v>-20</v>
      </c>
      <c r="L644" s="80">
        <f t="shared" ca="1" si="375"/>
        <v>-845.31309154151052</v>
      </c>
      <c r="M644" s="80">
        <f t="shared" ca="1" si="399"/>
        <v>0</v>
      </c>
      <c r="N644" s="80">
        <f t="shared" ca="1" si="376"/>
        <v>0</v>
      </c>
      <c r="O644" s="81">
        <f t="shared" ref="O644:O707" ca="1" si="404">-MIN(
IF(MOD(E644-1,IF($C$7="Annual",12,1))=0,1,0)
*IF(F644&lt;=$C$6,H644*$C$5*$C$4/IF($C$7="Monthly",12,1),$C$12),I644)</f>
        <v>-2943.1740356977334</v>
      </c>
      <c r="P644" s="79">
        <f t="shared" ref="P644:P707" ca="1" si="405">SUM(I644:O644)</f>
        <v>1019734.1542206391</v>
      </c>
      <c r="R644">
        <f t="shared" ca="1" si="377"/>
        <v>761</v>
      </c>
      <c r="S644" s="78">
        <f t="shared" ca="1" si="386"/>
        <v>118.3333333333303</v>
      </c>
      <c r="T644" s="55">
        <f t="shared" ca="1" si="378"/>
        <v>0</v>
      </c>
      <c r="U644" s="78">
        <f t="shared" ca="1" si="379"/>
        <v>4.1504550867967176E-5</v>
      </c>
      <c r="V644" s="79">
        <f t="shared" ca="1" si="387"/>
        <v>0</v>
      </c>
      <c r="W644" s="79">
        <f t="shared" ref="W644:W707" ca="1" si="406">(V644)*$AU644</f>
        <v>0</v>
      </c>
      <c r="X644" s="80">
        <f t="shared" ca="1" si="388"/>
        <v>0</v>
      </c>
      <c r="Y644" s="80">
        <f t="shared" ca="1" si="389"/>
        <v>0</v>
      </c>
      <c r="Z644" s="80">
        <f t="shared" ca="1" si="380"/>
        <v>0</v>
      </c>
      <c r="AA644" s="80">
        <f t="shared" ca="1" si="390"/>
        <v>0</v>
      </c>
      <c r="AB644" s="81">
        <f t="shared" ref="AB644:AB707" ca="1" si="407">-MIN(IF(MOD(R644,IF($C$7="Annual",12,1))=0,1,0)*$C$39*U644/IF($C$7="Monthly",12,1),V644)</f>
        <v>0</v>
      </c>
      <c r="AC644" s="79">
        <f t="shared" ref="AC644:AC707" ca="1" si="408">SUM(V644:AB644)</f>
        <v>0</v>
      </c>
      <c r="AE644" s="55">
        <f t="shared" ca="1" si="391"/>
        <v>0</v>
      </c>
      <c r="AF644" s="78">
        <f t="shared" ca="1" si="392"/>
        <v>4.1504550867967176E-5</v>
      </c>
      <c r="AR644" s="69">
        <f t="shared" si="381"/>
        <v>54</v>
      </c>
      <c r="AS644" s="70">
        <f t="shared" si="393"/>
        <v>641</v>
      </c>
      <c r="AT644" s="71">
        <f t="shared" ca="1" si="400"/>
        <v>3.570610836964323E-3</v>
      </c>
      <c r="AU644" s="72">
        <f t="shared" ca="1" si="382"/>
        <v>9.0370179501075842E-3</v>
      </c>
      <c r="AV644" s="73">
        <f t="shared" ca="1" si="383"/>
        <v>1.0090370179501076</v>
      </c>
      <c r="AW644" s="74">
        <f ca="1">PRODUCT(AV$4:AV644)</f>
        <v>266.57915610966546</v>
      </c>
      <c r="BO644" s="70">
        <f t="shared" si="394"/>
        <v>641</v>
      </c>
      <c r="BP644" s="171">
        <f t="shared" ca="1" si="397"/>
        <v>0.114</v>
      </c>
      <c r="BQ644" s="172">
        <f t="shared" ca="1" si="384"/>
        <v>9.0370179501075842E-3</v>
      </c>
      <c r="BR644" s="172">
        <f t="shared" ca="1" si="396"/>
        <v>3.7512310211853923E-3</v>
      </c>
    </row>
    <row r="645" spans="5:70">
      <c r="E645">
        <f t="shared" si="398"/>
        <v>642</v>
      </c>
      <c r="F645" s="64">
        <f t="shared" si="385"/>
        <v>108.4166666666644</v>
      </c>
      <c r="G645" s="55">
        <f t="shared" si="401"/>
        <v>0</v>
      </c>
      <c r="H645" s="78">
        <f t="shared" si="395"/>
        <v>1</v>
      </c>
      <c r="I645" s="79">
        <f t="shared" ref="I645:I708" ca="1" si="409">MAX(P644,0)*(1-G645)</f>
        <v>1019734.1542206391</v>
      </c>
      <c r="J645" s="79">
        <f t="shared" ca="1" si="402"/>
        <v>9215.3558560296915</v>
      </c>
      <c r="K645" s="80">
        <f t="shared" ca="1" si="403"/>
        <v>-20</v>
      </c>
      <c r="L645" s="80">
        <f t="shared" ref="L645:L708" ca="1" si="410">IF(OR(I644+O644=0,K644=0),0,-I645*($C$16/12))</f>
        <v>-849.77846185053272</v>
      </c>
      <c r="M645" s="80">
        <f t="shared" ca="1" si="399"/>
        <v>0</v>
      </c>
      <c r="N645" s="80">
        <f t="shared" ref="N645:N708" ca="1" si="411">IF(OR(I644+O644=0,K644=0),0,-I645*($C$18*(1+$C$20))/12)</f>
        <v>0</v>
      </c>
      <c r="O645" s="81">
        <f t="shared" ca="1" si="404"/>
        <v>-2943.1740356977334</v>
      </c>
      <c r="P645" s="79">
        <f t="shared" ca="1" si="405"/>
        <v>1025136.5575791206</v>
      </c>
      <c r="R645">
        <f t="shared" ref="R645:R708" ca="1" si="412">R644+1</f>
        <v>762</v>
      </c>
      <c r="S645" s="78">
        <f t="shared" ca="1" si="386"/>
        <v>118.41666666666363</v>
      </c>
      <c r="T645" s="55">
        <f t="shared" ref="T645:T708" ca="1" si="413">(1-(1-IF(S645&gt;$AJ$90,0,VLOOKUP(ROUND(S645,0),$AJ$4:$AK$90,2,FALSE)))^(1/12))
*IF(S646-S$4&lt;SUBSTITUTE($C$8, "years", "", 1)/1,0,1)</f>
        <v>0</v>
      </c>
      <c r="U645" s="78">
        <f t="shared" ref="U645:U708" ca="1" si="414">IF(S646-S$4&lt;SUBSTITUTE($C$8, "years", "", 1)/1,U644,AF644)*
(1-T645)</f>
        <v>4.1504550867967176E-5</v>
      </c>
      <c r="V645" s="79">
        <f t="shared" ca="1" si="387"/>
        <v>0</v>
      </c>
      <c r="W645" s="79">
        <f t="shared" ca="1" si="406"/>
        <v>0</v>
      </c>
      <c r="X645" s="80">
        <f t="shared" ca="1" si="388"/>
        <v>0</v>
      </c>
      <c r="Y645" s="80">
        <f t="shared" ca="1" si="389"/>
        <v>0</v>
      </c>
      <c r="Z645" s="80">
        <f t="shared" ref="Z645:Z708" ca="1" si="415">-IF(MOD(R645-1,12)=0,1,0)*V645*($C$17)</f>
        <v>0</v>
      </c>
      <c r="AA645" s="80">
        <f t="shared" ca="1" si="390"/>
        <v>0</v>
      </c>
      <c r="AB645" s="81">
        <f t="shared" ca="1" si="407"/>
        <v>0</v>
      </c>
      <c r="AC645" s="79">
        <f t="shared" ca="1" si="408"/>
        <v>0</v>
      </c>
      <c r="AE645" s="55">
        <f t="shared" ca="1" si="391"/>
        <v>0</v>
      </c>
      <c r="AF645" s="78">
        <f t="shared" ca="1" si="392"/>
        <v>4.1504550867967176E-5</v>
      </c>
      <c r="AR645" s="69">
        <f t="shared" ref="AR645:AR708" si="416">ROUNDDOWN((AS645-1)/12,0)+1</f>
        <v>54</v>
      </c>
      <c r="AS645" s="70">
        <f t="shared" si="393"/>
        <v>642</v>
      </c>
      <c r="AT645" s="71">
        <f t="shared" ca="1" si="400"/>
        <v>3.5383431627378278E-3</v>
      </c>
      <c r="AU645" s="72">
        <f t="shared" ref="AU645:AU708" ca="1" si="417">IF($AU$2="Yes",BQ645,((1+$AH$21)^(1/12))-1)</f>
        <v>9.0370179501075842E-3</v>
      </c>
      <c r="AV645" s="73">
        <f t="shared" ref="AV645:AV708" ca="1" si="418">(1+AU645)</f>
        <v>1.0090370179501076</v>
      </c>
      <c r="AW645" s="74">
        <f ca="1">PRODUCT(AV$4:AV645)</f>
        <v>268.98823672855303</v>
      </c>
      <c r="BO645" s="70">
        <f t="shared" si="394"/>
        <v>642</v>
      </c>
      <c r="BP645" s="171">
        <f t="shared" ca="1" si="397"/>
        <v>0.114</v>
      </c>
      <c r="BQ645" s="172">
        <f t="shared" ref="BQ645:BQ708" ca="1" si="419">(1+BP645)^(1/12)-1</f>
        <v>9.0370179501075842E-3</v>
      </c>
      <c r="BR645" s="172">
        <f t="shared" ca="1" si="396"/>
        <v>3.71763468976207E-3</v>
      </c>
    </row>
    <row r="646" spans="5:70">
      <c r="E646">
        <f t="shared" si="398"/>
        <v>643</v>
      </c>
      <c r="F646" s="64">
        <f t="shared" ref="F646:F709" si="420">(E646-E645)/12+F645</f>
        <v>108.49999999999773</v>
      </c>
      <c r="G646" s="55">
        <f t="shared" si="401"/>
        <v>0</v>
      </c>
      <c r="H646" s="78">
        <f t="shared" si="395"/>
        <v>1</v>
      </c>
      <c r="I646" s="79">
        <f t="shared" ca="1" si="409"/>
        <v>1025136.5575791206</v>
      </c>
      <c r="J646" s="79">
        <f t="shared" ca="1" si="402"/>
        <v>9264.1774721540096</v>
      </c>
      <c r="K646" s="80">
        <f t="shared" ca="1" si="403"/>
        <v>-20</v>
      </c>
      <c r="L646" s="80">
        <f t="shared" ca="1" si="410"/>
        <v>-854.28046464926729</v>
      </c>
      <c r="M646" s="80">
        <f t="shared" ca="1" si="399"/>
        <v>0</v>
      </c>
      <c r="N646" s="80">
        <f t="shared" ca="1" si="411"/>
        <v>0</v>
      </c>
      <c r="O646" s="81">
        <f t="shared" ca="1" si="404"/>
        <v>-2943.1740356977334</v>
      </c>
      <c r="P646" s="79">
        <f t="shared" ca="1" si="405"/>
        <v>1030583.2805509276</v>
      </c>
      <c r="R646">
        <f t="shared" ca="1" si="412"/>
        <v>763</v>
      </c>
      <c r="S646" s="78">
        <f t="shared" ref="S646:S709" ca="1" si="421">(R646-R645)/12+S645</f>
        <v>118.49999999999696</v>
      </c>
      <c r="T646" s="55">
        <f t="shared" ca="1" si="413"/>
        <v>0</v>
      </c>
      <c r="U646" s="78">
        <f t="shared" ca="1" si="414"/>
        <v>4.1504550867967176E-5</v>
      </c>
      <c r="V646" s="79">
        <f t="shared" ref="V646:V709" ca="1" si="422">MAX(AC645,0)*(1-AE646)</f>
        <v>0</v>
      </c>
      <c r="W646" s="79">
        <f t="shared" ca="1" si="406"/>
        <v>0</v>
      </c>
      <c r="X646" s="80">
        <f t="shared" ref="X646:X709" ca="1" si="423">IF(V646=0,0,-$C$19)*U646</f>
        <v>0</v>
      </c>
      <c r="Y646" s="80">
        <f t="shared" ref="Y646:Y709" ca="1" si="424">IF(OR(V645+AB645=0,X645=0),0,-V646*($D$16/12))</f>
        <v>0</v>
      </c>
      <c r="Z646" s="80">
        <f t="shared" ca="1" si="415"/>
        <v>0</v>
      </c>
      <c r="AA646" s="80">
        <f t="shared" ref="AA646:AA709" ca="1" si="425">IF(OR(V645+AB645=0,X645=0),0,-V646*($C$18*(1+$C$20))/12)</f>
        <v>0</v>
      </c>
      <c r="AB646" s="81">
        <f t="shared" ca="1" si="407"/>
        <v>0</v>
      </c>
      <c r="AC646" s="79">
        <f t="shared" ca="1" si="408"/>
        <v>0</v>
      </c>
      <c r="AE646" s="55">
        <f t="shared" ref="AE646:AE709" ca="1" si="426">(1-(1-IF(S646&gt;$AJ$90,0,VLOOKUP(ROUND(S646,0),$AJ$4:$AK$90,2,FALSE)))^(1/12))</f>
        <v>0</v>
      </c>
      <c r="AF646" s="78">
        <f t="shared" ref="AF646:AF709" ca="1" si="427">AF645*(1-AE646)</f>
        <v>4.1504550867967176E-5</v>
      </c>
      <c r="AR646" s="69">
        <f t="shared" si="416"/>
        <v>54</v>
      </c>
      <c r="AS646" s="70">
        <f t="shared" ref="AS646:AS709" si="428">AS645+1</f>
        <v>643</v>
      </c>
      <c r="AT646" s="71">
        <f t="shared" ca="1" si="400"/>
        <v>3.5063670920625254E-3</v>
      </c>
      <c r="AU646" s="72">
        <f t="shared" ca="1" si="417"/>
        <v>9.0370179501075842E-3</v>
      </c>
      <c r="AV646" s="73">
        <f t="shared" ca="1" si="418"/>
        <v>1.0090370179501076</v>
      </c>
      <c r="AW646" s="74">
        <f ca="1">PRODUCT(AV$4:AV646)</f>
        <v>271.41908825223675</v>
      </c>
      <c r="BO646" s="70">
        <f t="shared" ref="BO646:BO709" si="429">BO645+1</f>
        <v>643</v>
      </c>
      <c r="BP646" s="171">
        <f t="shared" ca="1" si="397"/>
        <v>0.114</v>
      </c>
      <c r="BQ646" s="172">
        <f t="shared" ca="1" si="419"/>
        <v>9.0370179501075842E-3</v>
      </c>
      <c r="BR646" s="172">
        <f t="shared" ca="1" si="396"/>
        <v>3.6843392498270965E-3</v>
      </c>
    </row>
    <row r="647" spans="5:70">
      <c r="E647">
        <f t="shared" si="398"/>
        <v>644</v>
      </c>
      <c r="F647" s="64">
        <f t="shared" si="420"/>
        <v>108.58333333333105</v>
      </c>
      <c r="G647" s="55">
        <f t="shared" si="401"/>
        <v>0</v>
      </c>
      <c r="H647" s="78">
        <f t="shared" ref="H647:H710" si="430">H646*(1-G647)</f>
        <v>1</v>
      </c>
      <c r="I647" s="79">
        <f t="shared" ca="1" si="409"/>
        <v>1030583.2805509276</v>
      </c>
      <c r="J647" s="79">
        <f t="shared" ca="1" si="402"/>
        <v>9313.399605419494</v>
      </c>
      <c r="K647" s="80">
        <f t="shared" ca="1" si="403"/>
        <v>-20</v>
      </c>
      <c r="L647" s="80">
        <f t="shared" ca="1" si="410"/>
        <v>-858.81940045910642</v>
      </c>
      <c r="M647" s="80">
        <f t="shared" ca="1" si="399"/>
        <v>0</v>
      </c>
      <c r="N647" s="80">
        <f t="shared" ca="1" si="411"/>
        <v>0</v>
      </c>
      <c r="O647" s="81">
        <f t="shared" ca="1" si="404"/>
        <v>-2943.1740356977334</v>
      </c>
      <c r="P647" s="79">
        <f t="shared" ca="1" si="405"/>
        <v>1036074.6867201903</v>
      </c>
      <c r="R647">
        <f t="shared" ca="1" si="412"/>
        <v>764</v>
      </c>
      <c r="S647" s="78">
        <f t="shared" ca="1" si="421"/>
        <v>118.58333333333029</v>
      </c>
      <c r="T647" s="55">
        <f t="shared" ca="1" si="413"/>
        <v>0</v>
      </c>
      <c r="U647" s="78">
        <f t="shared" ca="1" si="414"/>
        <v>4.1504550867967176E-5</v>
      </c>
      <c r="V647" s="79">
        <f t="shared" ca="1" si="422"/>
        <v>0</v>
      </c>
      <c r="W647" s="79">
        <f t="shared" ca="1" si="406"/>
        <v>0</v>
      </c>
      <c r="X647" s="80">
        <f t="shared" ca="1" si="423"/>
        <v>0</v>
      </c>
      <c r="Y647" s="80">
        <f t="shared" ca="1" si="424"/>
        <v>0</v>
      </c>
      <c r="Z647" s="80">
        <f t="shared" ca="1" si="415"/>
        <v>0</v>
      </c>
      <c r="AA647" s="80">
        <f t="shared" ca="1" si="425"/>
        <v>0</v>
      </c>
      <c r="AB647" s="81">
        <f t="shared" ca="1" si="407"/>
        <v>0</v>
      </c>
      <c r="AC647" s="79">
        <f t="shared" ca="1" si="408"/>
        <v>0</v>
      </c>
      <c r="AE647" s="55">
        <f t="shared" ca="1" si="426"/>
        <v>0</v>
      </c>
      <c r="AF647" s="78">
        <f t="shared" ca="1" si="427"/>
        <v>4.1504550867967176E-5</v>
      </c>
      <c r="AR647" s="69">
        <f t="shared" si="416"/>
        <v>54</v>
      </c>
      <c r="AS647" s="70">
        <f t="shared" si="428"/>
        <v>644</v>
      </c>
      <c r="AT647" s="71">
        <f t="shared" ca="1" si="400"/>
        <v>3.4746799897118897E-3</v>
      </c>
      <c r="AU647" s="72">
        <f t="shared" ca="1" si="417"/>
        <v>9.0370179501075842E-3</v>
      </c>
      <c r="AV647" s="73">
        <f t="shared" ca="1" si="418"/>
        <v>1.0090370179501076</v>
      </c>
      <c r="AW647" s="74">
        <f ca="1">PRODUCT(AV$4:AV647)</f>
        <v>273.87190742477407</v>
      </c>
      <c r="BO647" s="70">
        <f t="shared" si="429"/>
        <v>644</v>
      </c>
      <c r="BP647" s="171">
        <f t="shared" ca="1" si="397"/>
        <v>0.114</v>
      </c>
      <c r="BQ647" s="172">
        <f t="shared" ca="1" si="419"/>
        <v>9.0370179501075842E-3</v>
      </c>
      <c r="BR647" s="172">
        <f t="shared" ref="BR647:BR710" ca="1" si="431">BR646/(1+BQ647)</f>
        <v>3.6513420065717259E-3</v>
      </c>
    </row>
    <row r="648" spans="5:70">
      <c r="E648">
        <f t="shared" si="398"/>
        <v>645</v>
      </c>
      <c r="F648" s="64">
        <f t="shared" si="420"/>
        <v>108.66666666666438</v>
      </c>
      <c r="G648" s="55">
        <f t="shared" si="401"/>
        <v>0</v>
      </c>
      <c r="H648" s="78">
        <f t="shared" si="430"/>
        <v>1</v>
      </c>
      <c r="I648" s="79">
        <f t="shared" ca="1" si="409"/>
        <v>1036074.6867201903</v>
      </c>
      <c r="J648" s="79">
        <f t="shared" ca="1" si="402"/>
        <v>9363.0255415424526</v>
      </c>
      <c r="K648" s="80">
        <f t="shared" ca="1" si="403"/>
        <v>-20</v>
      </c>
      <c r="L648" s="80">
        <f t="shared" ca="1" si="410"/>
        <v>-863.3955722668253</v>
      </c>
      <c r="M648" s="80">
        <f t="shared" ca="1" si="399"/>
        <v>0</v>
      </c>
      <c r="N648" s="80">
        <f t="shared" ca="1" si="411"/>
        <v>0</v>
      </c>
      <c r="O648" s="81">
        <f t="shared" ca="1" si="404"/>
        <v>-2943.1740356977334</v>
      </c>
      <c r="P648" s="79">
        <f t="shared" ca="1" si="405"/>
        <v>1041611.1426537683</v>
      </c>
      <c r="R648">
        <f t="shared" ca="1" si="412"/>
        <v>765</v>
      </c>
      <c r="S648" s="78">
        <f t="shared" ca="1" si="421"/>
        <v>118.66666666666362</v>
      </c>
      <c r="T648" s="55">
        <f t="shared" ca="1" si="413"/>
        <v>0</v>
      </c>
      <c r="U648" s="78">
        <f t="shared" ca="1" si="414"/>
        <v>4.1504550867967176E-5</v>
      </c>
      <c r="V648" s="79">
        <f t="shared" ca="1" si="422"/>
        <v>0</v>
      </c>
      <c r="W648" s="79">
        <f t="shared" ca="1" si="406"/>
        <v>0</v>
      </c>
      <c r="X648" s="80">
        <f t="shared" ca="1" si="423"/>
        <v>0</v>
      </c>
      <c r="Y648" s="80">
        <f t="shared" ca="1" si="424"/>
        <v>0</v>
      </c>
      <c r="Z648" s="80">
        <f t="shared" ca="1" si="415"/>
        <v>0</v>
      </c>
      <c r="AA648" s="80">
        <f t="shared" ca="1" si="425"/>
        <v>0</v>
      </c>
      <c r="AB648" s="81">
        <f t="shared" ca="1" si="407"/>
        <v>0</v>
      </c>
      <c r="AC648" s="79">
        <f t="shared" ca="1" si="408"/>
        <v>0</v>
      </c>
      <c r="AE648" s="55">
        <f t="shared" ca="1" si="426"/>
        <v>0</v>
      </c>
      <c r="AF648" s="78">
        <f t="shared" ca="1" si="427"/>
        <v>4.1504550867967176E-5</v>
      </c>
      <c r="AR648" s="69">
        <f t="shared" si="416"/>
        <v>54</v>
      </c>
      <c r="AS648" s="70">
        <f t="shared" si="428"/>
        <v>645</v>
      </c>
      <c r="AT648" s="71">
        <f t="shared" ca="1" si="400"/>
        <v>3.4432792442739839E-3</v>
      </c>
      <c r="AU648" s="72">
        <f t="shared" ca="1" si="417"/>
        <v>9.0370179501075842E-3</v>
      </c>
      <c r="AV648" s="73">
        <f t="shared" ca="1" si="418"/>
        <v>1.0090370179501076</v>
      </c>
      <c r="AW648" s="74">
        <f ca="1">PRODUCT(AV$4:AV648)</f>
        <v>276.34689276820194</v>
      </c>
      <c r="BO648" s="70">
        <f t="shared" si="429"/>
        <v>645</v>
      </c>
      <c r="BP648" s="171">
        <f t="shared" ref="BP648:BP711" ca="1" si="432">VLOOKUP(BO648,$BT$4:$BX$13,5,TRUE)/100</f>
        <v>0.114</v>
      </c>
      <c r="BQ648" s="172">
        <f t="shared" ca="1" si="419"/>
        <v>9.0370179501075842E-3</v>
      </c>
      <c r="BR648" s="172">
        <f t="shared" ca="1" si="431"/>
        <v>3.6186402893221394E-3</v>
      </c>
    </row>
    <row r="649" spans="5:70">
      <c r="E649">
        <f t="shared" si="398"/>
        <v>646</v>
      </c>
      <c r="F649" s="64">
        <f t="shared" si="420"/>
        <v>108.74999999999771</v>
      </c>
      <c r="G649" s="55">
        <f t="shared" si="401"/>
        <v>0</v>
      </c>
      <c r="H649" s="78">
        <f t="shared" si="430"/>
        <v>1</v>
      </c>
      <c r="I649" s="79">
        <f t="shared" ca="1" si="409"/>
        <v>1041611.1426537683</v>
      </c>
      <c r="J649" s="79">
        <f t="shared" ca="1" si="402"/>
        <v>9413.058593194175</v>
      </c>
      <c r="K649" s="80">
        <f t="shared" ca="1" si="403"/>
        <v>-20</v>
      </c>
      <c r="L649" s="80">
        <f t="shared" ca="1" si="410"/>
        <v>-868.00928554480697</v>
      </c>
      <c r="M649" s="80">
        <f t="shared" ca="1" si="399"/>
        <v>0</v>
      </c>
      <c r="N649" s="80">
        <f t="shared" ca="1" si="411"/>
        <v>0</v>
      </c>
      <c r="O649" s="81">
        <f t="shared" ca="1" si="404"/>
        <v>-2943.1740356977334</v>
      </c>
      <c r="P649" s="79">
        <f t="shared" ca="1" si="405"/>
        <v>1047193.01792572</v>
      </c>
      <c r="R649">
        <f t="shared" ca="1" si="412"/>
        <v>766</v>
      </c>
      <c r="S649" s="78">
        <f t="shared" ca="1" si="421"/>
        <v>118.74999999999694</v>
      </c>
      <c r="T649" s="55">
        <f t="shared" ca="1" si="413"/>
        <v>0</v>
      </c>
      <c r="U649" s="78">
        <f t="shared" ca="1" si="414"/>
        <v>4.1504550867967176E-5</v>
      </c>
      <c r="V649" s="79">
        <f t="shared" ca="1" si="422"/>
        <v>0</v>
      </c>
      <c r="W649" s="79">
        <f t="shared" ca="1" si="406"/>
        <v>0</v>
      </c>
      <c r="X649" s="80">
        <f t="shared" ca="1" si="423"/>
        <v>0</v>
      </c>
      <c r="Y649" s="80">
        <f t="shared" ca="1" si="424"/>
        <v>0</v>
      </c>
      <c r="Z649" s="80">
        <f t="shared" ca="1" si="415"/>
        <v>0</v>
      </c>
      <c r="AA649" s="80">
        <f t="shared" ca="1" si="425"/>
        <v>0</v>
      </c>
      <c r="AB649" s="81">
        <f t="shared" ca="1" si="407"/>
        <v>0</v>
      </c>
      <c r="AC649" s="79">
        <f t="shared" ca="1" si="408"/>
        <v>0</v>
      </c>
      <c r="AE649" s="55">
        <f t="shared" ca="1" si="426"/>
        <v>0</v>
      </c>
      <c r="AF649" s="78">
        <f t="shared" ca="1" si="427"/>
        <v>4.1504550867967176E-5</v>
      </c>
      <c r="AR649" s="69">
        <f t="shared" si="416"/>
        <v>54</v>
      </c>
      <c r="AS649" s="70">
        <f t="shared" si="428"/>
        <v>646</v>
      </c>
      <c r="AT649" s="71">
        <f t="shared" ca="1" si="400"/>
        <v>3.4121622679362472E-3</v>
      </c>
      <c r="AU649" s="72">
        <f t="shared" ca="1" si="417"/>
        <v>9.0370179501075842E-3</v>
      </c>
      <c r="AV649" s="73">
        <f t="shared" ca="1" si="418"/>
        <v>1.0090370179501076</v>
      </c>
      <c r="AW649" s="74">
        <f ca="1">PRODUCT(AV$4:AV649)</f>
        <v>278.84424459860463</v>
      </c>
      <c r="BO649" s="70">
        <f t="shared" si="429"/>
        <v>646</v>
      </c>
      <c r="BP649" s="171">
        <f t="shared" ca="1" si="432"/>
        <v>0.114</v>
      </c>
      <c r="BQ649" s="172">
        <f t="shared" ca="1" si="419"/>
        <v>9.0370179501075842E-3</v>
      </c>
      <c r="BR649" s="172">
        <f t="shared" ca="1" si="431"/>
        <v>3.5862314513232904E-3</v>
      </c>
    </row>
    <row r="650" spans="5:70">
      <c r="E650">
        <f t="shared" si="398"/>
        <v>647</v>
      </c>
      <c r="F650" s="64">
        <f t="shared" si="420"/>
        <v>108.83333333333104</v>
      </c>
      <c r="G650" s="55">
        <f t="shared" si="401"/>
        <v>0</v>
      </c>
      <c r="H650" s="78">
        <f t="shared" si="430"/>
        <v>1</v>
      </c>
      <c r="I650" s="79">
        <f t="shared" ca="1" si="409"/>
        <v>1047193.01792572</v>
      </c>
      <c r="J650" s="79">
        <f t="shared" ca="1" si="402"/>
        <v>9463.5021002220637</v>
      </c>
      <c r="K650" s="80">
        <f t="shared" ca="1" si="403"/>
        <v>-20</v>
      </c>
      <c r="L650" s="80">
        <f t="shared" ca="1" si="410"/>
        <v>-872.66084827143334</v>
      </c>
      <c r="M650" s="80">
        <f t="shared" ca="1" si="399"/>
        <v>0</v>
      </c>
      <c r="N650" s="80">
        <f t="shared" ca="1" si="411"/>
        <v>0</v>
      </c>
      <c r="O650" s="81">
        <f t="shared" ca="1" si="404"/>
        <v>-2943.1740356977334</v>
      </c>
      <c r="P650" s="79">
        <f t="shared" ca="1" si="405"/>
        <v>1052820.685141973</v>
      </c>
      <c r="R650">
        <f t="shared" ca="1" si="412"/>
        <v>767</v>
      </c>
      <c r="S650" s="78">
        <f t="shared" ca="1" si="421"/>
        <v>118.83333333333027</v>
      </c>
      <c r="T650" s="55">
        <f t="shared" ca="1" si="413"/>
        <v>0</v>
      </c>
      <c r="U650" s="78">
        <f t="shared" ca="1" si="414"/>
        <v>4.1504550867967176E-5</v>
      </c>
      <c r="V650" s="79">
        <f t="shared" ca="1" si="422"/>
        <v>0</v>
      </c>
      <c r="W650" s="79">
        <f t="shared" ca="1" si="406"/>
        <v>0</v>
      </c>
      <c r="X650" s="80">
        <f t="shared" ca="1" si="423"/>
        <v>0</v>
      </c>
      <c r="Y650" s="80">
        <f t="shared" ca="1" si="424"/>
        <v>0</v>
      </c>
      <c r="Z650" s="80">
        <f t="shared" ca="1" si="415"/>
        <v>0</v>
      </c>
      <c r="AA650" s="80">
        <f t="shared" ca="1" si="425"/>
        <v>0</v>
      </c>
      <c r="AB650" s="81">
        <f t="shared" ca="1" si="407"/>
        <v>0</v>
      </c>
      <c r="AC650" s="79">
        <f t="shared" ca="1" si="408"/>
        <v>0</v>
      </c>
      <c r="AE650" s="55">
        <f t="shared" ca="1" si="426"/>
        <v>0</v>
      </c>
      <c r="AF650" s="78">
        <f t="shared" ca="1" si="427"/>
        <v>4.1504550867967176E-5</v>
      </c>
      <c r="AR650" s="69">
        <f t="shared" si="416"/>
        <v>54</v>
      </c>
      <c r="AS650" s="70">
        <f t="shared" si="428"/>
        <v>647</v>
      </c>
      <c r="AT650" s="71">
        <f t="shared" ca="1" si="400"/>
        <v>3.3813264962722278E-3</v>
      </c>
      <c r="AU650" s="72">
        <f t="shared" ca="1" si="417"/>
        <v>9.0370179501075842E-3</v>
      </c>
      <c r="AV650" s="73">
        <f t="shared" ca="1" si="418"/>
        <v>1.0090370179501076</v>
      </c>
      <c r="AW650" s="74">
        <f ca="1">PRODUCT(AV$4:AV650)</f>
        <v>281.36416504232642</v>
      </c>
      <c r="BO650" s="70">
        <f t="shared" si="429"/>
        <v>647</v>
      </c>
      <c r="BP650" s="171">
        <f t="shared" ca="1" si="432"/>
        <v>0.114</v>
      </c>
      <c r="BQ650" s="172">
        <f t="shared" ca="1" si="419"/>
        <v>9.0370179501075842E-3</v>
      </c>
      <c r="BR650" s="172">
        <f t="shared" ca="1" si="431"/>
        <v>3.5541128695246874E-3</v>
      </c>
    </row>
    <row r="651" spans="5:70">
      <c r="E651">
        <f t="shared" si="398"/>
        <v>648</v>
      </c>
      <c r="F651" s="64">
        <f t="shared" si="420"/>
        <v>108.91666666666437</v>
      </c>
      <c r="G651" s="55">
        <f t="shared" si="401"/>
        <v>0</v>
      </c>
      <c r="H651" s="78">
        <f t="shared" si="430"/>
        <v>1</v>
      </c>
      <c r="I651" s="79">
        <f t="shared" ca="1" si="409"/>
        <v>1052820.685141973</v>
      </c>
      <c r="J651" s="79">
        <f t="shared" ca="1" si="402"/>
        <v>9514.3594298725748</v>
      </c>
      <c r="K651" s="80">
        <f t="shared" ca="1" si="403"/>
        <v>-20</v>
      </c>
      <c r="L651" s="80">
        <f t="shared" ca="1" si="410"/>
        <v>-877.35057095164416</v>
      </c>
      <c r="M651" s="80">
        <f t="shared" ca="1" si="399"/>
        <v>0</v>
      </c>
      <c r="N651" s="80">
        <f t="shared" ca="1" si="411"/>
        <v>0</v>
      </c>
      <c r="O651" s="81">
        <f t="shared" ca="1" si="404"/>
        <v>-2943.1740356977334</v>
      </c>
      <c r="P651" s="79">
        <f t="shared" ca="1" si="405"/>
        <v>1058494.5199651963</v>
      </c>
      <c r="R651">
        <f t="shared" ca="1" si="412"/>
        <v>768</v>
      </c>
      <c r="S651" s="78">
        <f t="shared" ca="1" si="421"/>
        <v>118.9166666666636</v>
      </c>
      <c r="T651" s="55">
        <f t="shared" ca="1" si="413"/>
        <v>0</v>
      </c>
      <c r="U651" s="78">
        <f t="shared" ca="1" si="414"/>
        <v>4.1504550867967176E-5</v>
      </c>
      <c r="V651" s="79">
        <f t="shared" ca="1" si="422"/>
        <v>0</v>
      </c>
      <c r="W651" s="79">
        <f t="shared" ca="1" si="406"/>
        <v>0</v>
      </c>
      <c r="X651" s="80">
        <f t="shared" ca="1" si="423"/>
        <v>0</v>
      </c>
      <c r="Y651" s="80">
        <f t="shared" ca="1" si="424"/>
        <v>0</v>
      </c>
      <c r="Z651" s="80">
        <f t="shared" ca="1" si="415"/>
        <v>0</v>
      </c>
      <c r="AA651" s="80">
        <f t="shared" ca="1" si="425"/>
        <v>0</v>
      </c>
      <c r="AB651" s="81">
        <f t="shared" ca="1" si="407"/>
        <v>0</v>
      </c>
      <c r="AC651" s="79">
        <f t="shared" ca="1" si="408"/>
        <v>0</v>
      </c>
      <c r="AE651" s="55">
        <f t="shared" ca="1" si="426"/>
        <v>0</v>
      </c>
      <c r="AF651" s="78">
        <f t="shared" ca="1" si="427"/>
        <v>4.1504550867967176E-5</v>
      </c>
      <c r="AR651" s="69">
        <f t="shared" si="416"/>
        <v>54</v>
      </c>
      <c r="AS651" s="70">
        <f t="shared" si="428"/>
        <v>648</v>
      </c>
      <c r="AT651" s="71">
        <f t="shared" ca="1" si="400"/>
        <v>3.3507693880302412E-3</v>
      </c>
      <c r="AU651" s="72">
        <f t="shared" ca="1" si="417"/>
        <v>9.0370179501075842E-3</v>
      </c>
      <c r="AV651" s="73">
        <f t="shared" ca="1" si="418"/>
        <v>1.0090370179501076</v>
      </c>
      <c r="AW651" s="74">
        <f ca="1">PRODUCT(AV$4:AV651)</f>
        <v>283.90685805233096</v>
      </c>
      <c r="BO651" s="70">
        <f t="shared" si="429"/>
        <v>648</v>
      </c>
      <c r="BP651" s="171">
        <f t="shared" ca="1" si="432"/>
        <v>0.114</v>
      </c>
      <c r="BQ651" s="172">
        <f t="shared" ca="1" si="419"/>
        <v>9.0370179501075842E-3</v>
      </c>
      <c r="BR651" s="172">
        <f t="shared" ca="1" si="431"/>
        <v>3.5222819443680932E-3</v>
      </c>
    </row>
    <row r="652" spans="5:70">
      <c r="E652">
        <f t="shared" si="398"/>
        <v>649</v>
      </c>
      <c r="F652" s="64">
        <f t="shared" si="420"/>
        <v>108.9999999999977</v>
      </c>
      <c r="G652" s="55">
        <f t="shared" si="401"/>
        <v>0</v>
      </c>
      <c r="H652" s="78">
        <f t="shared" si="430"/>
        <v>1</v>
      </c>
      <c r="I652" s="79">
        <f t="shared" ca="1" si="409"/>
        <v>1058494.5199651963</v>
      </c>
      <c r="J652" s="79">
        <f t="shared" ca="1" si="402"/>
        <v>9565.6339770159884</v>
      </c>
      <c r="K652" s="80">
        <f t="shared" ca="1" si="403"/>
        <v>-20</v>
      </c>
      <c r="L652" s="80">
        <f t="shared" ca="1" si="410"/>
        <v>-882.07876663766365</v>
      </c>
      <c r="M652" s="80">
        <f t="shared" ca="1" si="399"/>
        <v>-7938.7088997389719</v>
      </c>
      <c r="N652" s="80">
        <f t="shared" ca="1" si="411"/>
        <v>0</v>
      </c>
      <c r="O652" s="81">
        <f t="shared" ca="1" si="404"/>
        <v>-2943.1740356977334</v>
      </c>
      <c r="P652" s="79">
        <f t="shared" ca="1" si="405"/>
        <v>1056276.1922401378</v>
      </c>
      <c r="R652">
        <f t="shared" ca="1" si="412"/>
        <v>769</v>
      </c>
      <c r="S652" s="78">
        <f t="shared" ca="1" si="421"/>
        <v>118.99999999999693</v>
      </c>
      <c r="T652" s="55">
        <f t="shared" ca="1" si="413"/>
        <v>0</v>
      </c>
      <c r="U652" s="78">
        <f t="shared" ca="1" si="414"/>
        <v>4.1504550867967176E-5</v>
      </c>
      <c r="V652" s="79">
        <f t="shared" ca="1" si="422"/>
        <v>0</v>
      </c>
      <c r="W652" s="79">
        <f t="shared" ca="1" si="406"/>
        <v>0</v>
      </c>
      <c r="X652" s="80">
        <f t="shared" ca="1" si="423"/>
        <v>0</v>
      </c>
      <c r="Y652" s="80">
        <f t="shared" ca="1" si="424"/>
        <v>0</v>
      </c>
      <c r="Z652" s="80">
        <f t="shared" ca="1" si="415"/>
        <v>0</v>
      </c>
      <c r="AA652" s="80">
        <f t="shared" ca="1" si="425"/>
        <v>0</v>
      </c>
      <c r="AB652" s="81">
        <f t="shared" ca="1" si="407"/>
        <v>0</v>
      </c>
      <c r="AC652" s="79">
        <f t="shared" ca="1" si="408"/>
        <v>0</v>
      </c>
      <c r="AE652" s="55">
        <f t="shared" ca="1" si="426"/>
        <v>0</v>
      </c>
      <c r="AF652" s="78">
        <f t="shared" ca="1" si="427"/>
        <v>4.1504550867967176E-5</v>
      </c>
      <c r="AR652" s="69">
        <f t="shared" si="416"/>
        <v>55</v>
      </c>
      <c r="AS652" s="70">
        <f t="shared" si="428"/>
        <v>649</v>
      </c>
      <c r="AT652" s="71">
        <f t="shared" ca="1" si="400"/>
        <v>3.320488424923941E-3</v>
      </c>
      <c r="AU652" s="72">
        <f t="shared" ca="1" si="417"/>
        <v>9.0370179501075842E-3</v>
      </c>
      <c r="AV652" s="73">
        <f t="shared" ca="1" si="418"/>
        <v>1.0090370179501076</v>
      </c>
      <c r="AW652" s="74">
        <f ca="1">PRODUCT(AV$4:AV652)</f>
        <v>286.47252942470851</v>
      </c>
      <c r="BO652" s="70">
        <f t="shared" si="429"/>
        <v>649</v>
      </c>
      <c r="BP652" s="171">
        <f t="shared" ca="1" si="432"/>
        <v>0.114</v>
      </c>
      <c r="BQ652" s="172">
        <f t="shared" ca="1" si="419"/>
        <v>9.0370179501075842E-3</v>
      </c>
      <c r="BR652" s="172">
        <f t="shared" ca="1" si="431"/>
        <v>3.490736099577126E-3</v>
      </c>
    </row>
    <row r="653" spans="5:70">
      <c r="E653">
        <f t="shared" si="398"/>
        <v>650</v>
      </c>
      <c r="F653" s="64">
        <f t="shared" si="420"/>
        <v>109.08333333333103</v>
      </c>
      <c r="G653" s="55">
        <f t="shared" si="401"/>
        <v>0</v>
      </c>
      <c r="H653" s="78">
        <f t="shared" si="430"/>
        <v>1</v>
      </c>
      <c r="I653" s="79">
        <f t="shared" ca="1" si="409"/>
        <v>1056276.1922401378</v>
      </c>
      <c r="J653" s="79">
        <f t="shared" ca="1" si="402"/>
        <v>9545.5869095454145</v>
      </c>
      <c r="K653" s="80">
        <f t="shared" ca="1" si="403"/>
        <v>-20</v>
      </c>
      <c r="L653" s="80">
        <f t="shared" ca="1" si="410"/>
        <v>-880.23016020011494</v>
      </c>
      <c r="M653" s="80">
        <f t="shared" ca="1" si="399"/>
        <v>0</v>
      </c>
      <c r="N653" s="80">
        <f t="shared" ca="1" si="411"/>
        <v>0</v>
      </c>
      <c r="O653" s="81">
        <f t="shared" ca="1" si="404"/>
        <v>-2943.1740356977334</v>
      </c>
      <c r="P653" s="79">
        <f t="shared" ca="1" si="405"/>
        <v>1061978.3749537854</v>
      </c>
      <c r="R653">
        <f t="shared" ca="1" si="412"/>
        <v>770</v>
      </c>
      <c r="S653" s="78">
        <f t="shared" ca="1" si="421"/>
        <v>119.08333333333026</v>
      </c>
      <c r="T653" s="55">
        <f t="shared" ca="1" si="413"/>
        <v>0</v>
      </c>
      <c r="U653" s="78">
        <f t="shared" ca="1" si="414"/>
        <v>4.1504550867967176E-5</v>
      </c>
      <c r="V653" s="79">
        <f t="shared" ca="1" si="422"/>
        <v>0</v>
      </c>
      <c r="W653" s="79">
        <f t="shared" ca="1" si="406"/>
        <v>0</v>
      </c>
      <c r="X653" s="80">
        <f t="shared" ca="1" si="423"/>
        <v>0</v>
      </c>
      <c r="Y653" s="80">
        <f t="shared" ca="1" si="424"/>
        <v>0</v>
      </c>
      <c r="Z653" s="80">
        <f t="shared" ca="1" si="415"/>
        <v>0</v>
      </c>
      <c r="AA653" s="80">
        <f t="shared" ca="1" si="425"/>
        <v>0</v>
      </c>
      <c r="AB653" s="81">
        <f t="shared" ca="1" si="407"/>
        <v>0</v>
      </c>
      <c r="AC653" s="79">
        <f t="shared" ca="1" si="408"/>
        <v>0</v>
      </c>
      <c r="AE653" s="55">
        <f t="shared" ca="1" si="426"/>
        <v>0</v>
      </c>
      <c r="AF653" s="78">
        <f t="shared" ca="1" si="427"/>
        <v>4.1504550867967176E-5</v>
      </c>
      <c r="AR653" s="69">
        <f t="shared" si="416"/>
        <v>55</v>
      </c>
      <c r="AS653" s="70">
        <f t="shared" si="428"/>
        <v>650</v>
      </c>
      <c r="AT653" s="71">
        <f t="shared" ca="1" si="400"/>
        <v>3.2904811114247787E-3</v>
      </c>
      <c r="AU653" s="72">
        <f t="shared" ca="1" si="417"/>
        <v>9.0370179501075842E-3</v>
      </c>
      <c r="AV653" s="73">
        <f t="shared" ca="1" si="418"/>
        <v>1.0090370179501076</v>
      </c>
      <c r="AW653" s="74">
        <f ca="1">PRODUCT(AV$4:AV653)</f>
        <v>289.0613868153323</v>
      </c>
      <c r="BO653" s="70">
        <f t="shared" si="429"/>
        <v>650</v>
      </c>
      <c r="BP653" s="171">
        <f t="shared" ca="1" si="432"/>
        <v>0.114</v>
      </c>
      <c r="BQ653" s="172">
        <f t="shared" ca="1" si="419"/>
        <v>9.0370179501075842E-3</v>
      </c>
      <c r="BR653" s="172">
        <f t="shared" ca="1" si="431"/>
        <v>3.4594727819487465E-3</v>
      </c>
    </row>
    <row r="654" spans="5:70">
      <c r="E654">
        <f t="shared" si="398"/>
        <v>651</v>
      </c>
      <c r="F654" s="64">
        <f t="shared" si="420"/>
        <v>109.16666666666436</v>
      </c>
      <c r="G654" s="55">
        <f t="shared" si="401"/>
        <v>0</v>
      </c>
      <c r="H654" s="78">
        <f t="shared" si="430"/>
        <v>1</v>
      </c>
      <c r="I654" s="79">
        <f t="shared" ca="1" si="409"/>
        <v>1061978.3749537854</v>
      </c>
      <c r="J654" s="79">
        <f t="shared" ca="1" si="402"/>
        <v>9597.1176370834419</v>
      </c>
      <c r="K654" s="80">
        <f t="shared" ca="1" si="403"/>
        <v>-20</v>
      </c>
      <c r="L654" s="80">
        <f t="shared" ca="1" si="410"/>
        <v>-884.98197912815465</v>
      </c>
      <c r="M654" s="80">
        <f t="shared" ca="1" si="399"/>
        <v>0</v>
      </c>
      <c r="N654" s="80">
        <f t="shared" ca="1" si="411"/>
        <v>0</v>
      </c>
      <c r="O654" s="81">
        <f t="shared" ca="1" si="404"/>
        <v>-2943.1740356977334</v>
      </c>
      <c r="P654" s="79">
        <f t="shared" ca="1" si="405"/>
        <v>1067727.3365760429</v>
      </c>
      <c r="R654">
        <f t="shared" ca="1" si="412"/>
        <v>771</v>
      </c>
      <c r="S654" s="78">
        <f t="shared" ca="1" si="421"/>
        <v>119.16666666666359</v>
      </c>
      <c r="T654" s="55">
        <f t="shared" ca="1" si="413"/>
        <v>0</v>
      </c>
      <c r="U654" s="78">
        <f t="shared" ca="1" si="414"/>
        <v>4.1504550867967176E-5</v>
      </c>
      <c r="V654" s="79">
        <f t="shared" ca="1" si="422"/>
        <v>0</v>
      </c>
      <c r="W654" s="79">
        <f t="shared" ca="1" si="406"/>
        <v>0</v>
      </c>
      <c r="X654" s="80">
        <f t="shared" ca="1" si="423"/>
        <v>0</v>
      </c>
      <c r="Y654" s="80">
        <f t="shared" ca="1" si="424"/>
        <v>0</v>
      </c>
      <c r="Z654" s="80">
        <f t="shared" ca="1" si="415"/>
        <v>0</v>
      </c>
      <c r="AA654" s="80">
        <f t="shared" ca="1" si="425"/>
        <v>0</v>
      </c>
      <c r="AB654" s="81">
        <f t="shared" ca="1" si="407"/>
        <v>0</v>
      </c>
      <c r="AC654" s="79">
        <f t="shared" ca="1" si="408"/>
        <v>0</v>
      </c>
      <c r="AE654" s="55">
        <f t="shared" ca="1" si="426"/>
        <v>0</v>
      </c>
      <c r="AF654" s="78">
        <f t="shared" ca="1" si="427"/>
        <v>4.1504550867967176E-5</v>
      </c>
      <c r="AR654" s="69">
        <f t="shared" si="416"/>
        <v>55</v>
      </c>
      <c r="AS654" s="70">
        <f t="shared" si="428"/>
        <v>651</v>
      </c>
      <c r="AT654" s="71">
        <f t="shared" ca="1" si="400"/>
        <v>3.2607449745563431E-3</v>
      </c>
      <c r="AU654" s="72">
        <f t="shared" ca="1" si="417"/>
        <v>9.0370179501075842E-3</v>
      </c>
      <c r="AV654" s="73">
        <f t="shared" ca="1" si="418"/>
        <v>1.0090370179501076</v>
      </c>
      <c r="AW654" s="74">
        <f ca="1">PRODUCT(AV$4:AV654)</f>
        <v>291.67363975666547</v>
      </c>
      <c r="BO654" s="70">
        <f t="shared" si="429"/>
        <v>651</v>
      </c>
      <c r="BP654" s="171">
        <f t="shared" ca="1" si="432"/>
        <v>0.114</v>
      </c>
      <c r="BQ654" s="172">
        <f t="shared" ca="1" si="419"/>
        <v>9.0370179501075842E-3</v>
      </c>
      <c r="BR654" s="172">
        <f t="shared" ca="1" si="431"/>
        <v>3.4284894611466099E-3</v>
      </c>
    </row>
    <row r="655" spans="5:70">
      <c r="E655">
        <f t="shared" si="398"/>
        <v>652</v>
      </c>
      <c r="F655" s="64">
        <f t="shared" si="420"/>
        <v>109.24999999999768</v>
      </c>
      <c r="G655" s="55">
        <f t="shared" si="401"/>
        <v>0</v>
      </c>
      <c r="H655" s="78">
        <f t="shared" si="430"/>
        <v>1</v>
      </c>
      <c r="I655" s="79">
        <f t="shared" ca="1" si="409"/>
        <v>1067727.3365760429</v>
      </c>
      <c r="J655" s="79">
        <f t="shared" ca="1" si="402"/>
        <v>9649.0711064582629</v>
      </c>
      <c r="K655" s="80">
        <f t="shared" ca="1" si="403"/>
        <v>-20</v>
      </c>
      <c r="L655" s="80">
        <f t="shared" ca="1" si="410"/>
        <v>-889.77278048003586</v>
      </c>
      <c r="M655" s="80">
        <f t="shared" ca="1" si="399"/>
        <v>0</v>
      </c>
      <c r="N655" s="80">
        <f t="shared" ca="1" si="411"/>
        <v>0</v>
      </c>
      <c r="O655" s="81">
        <f t="shared" ca="1" si="404"/>
        <v>-2943.1740356977334</v>
      </c>
      <c r="P655" s="79">
        <f t="shared" ca="1" si="405"/>
        <v>1073523.4608663234</v>
      </c>
      <c r="R655">
        <f t="shared" ca="1" si="412"/>
        <v>772</v>
      </c>
      <c r="S655" s="78">
        <f t="shared" ca="1" si="421"/>
        <v>119.24999999999692</v>
      </c>
      <c r="T655" s="55">
        <f t="shared" ca="1" si="413"/>
        <v>0</v>
      </c>
      <c r="U655" s="78">
        <f t="shared" ca="1" si="414"/>
        <v>4.1504550867967176E-5</v>
      </c>
      <c r="V655" s="79">
        <f t="shared" ca="1" si="422"/>
        <v>0</v>
      </c>
      <c r="W655" s="79">
        <f t="shared" ca="1" si="406"/>
        <v>0</v>
      </c>
      <c r="X655" s="80">
        <f t="shared" ca="1" si="423"/>
        <v>0</v>
      </c>
      <c r="Y655" s="80">
        <f t="shared" ca="1" si="424"/>
        <v>0</v>
      </c>
      <c r="Z655" s="80">
        <f t="shared" ca="1" si="415"/>
        <v>0</v>
      </c>
      <c r="AA655" s="80">
        <f t="shared" ca="1" si="425"/>
        <v>0</v>
      </c>
      <c r="AB655" s="81">
        <f t="shared" ca="1" si="407"/>
        <v>0</v>
      </c>
      <c r="AC655" s="79">
        <f t="shared" ca="1" si="408"/>
        <v>0</v>
      </c>
      <c r="AE655" s="55">
        <f t="shared" ca="1" si="426"/>
        <v>0</v>
      </c>
      <c r="AF655" s="78">
        <f t="shared" ca="1" si="427"/>
        <v>4.1504550867967176E-5</v>
      </c>
      <c r="AR655" s="69">
        <f t="shared" si="416"/>
        <v>55</v>
      </c>
      <c r="AS655" s="70">
        <f t="shared" si="428"/>
        <v>652</v>
      </c>
      <c r="AT655" s="71">
        <f t="shared" ca="1" si="400"/>
        <v>3.2312775636905542E-3</v>
      </c>
      <c r="AU655" s="72">
        <f t="shared" ca="1" si="417"/>
        <v>9.0370179501075842E-3</v>
      </c>
      <c r="AV655" s="73">
        <f t="shared" ca="1" si="418"/>
        <v>1.0090370179501076</v>
      </c>
      <c r="AW655" s="74">
        <f ca="1">PRODUCT(AV$4:AV655)</f>
        <v>294.30949967471969</v>
      </c>
      <c r="BO655" s="70">
        <f t="shared" si="429"/>
        <v>652</v>
      </c>
      <c r="BP655" s="171">
        <f t="shared" ca="1" si="432"/>
        <v>0.114</v>
      </c>
      <c r="BQ655" s="172">
        <f t="shared" ca="1" si="419"/>
        <v>9.0370179501075842E-3</v>
      </c>
      <c r="BR655" s="172">
        <f t="shared" ca="1" si="431"/>
        <v>3.3977836294962704E-3</v>
      </c>
    </row>
    <row r="656" spans="5:70">
      <c r="E656">
        <f t="shared" ref="E656:E719" si="433">E655+1</f>
        <v>653</v>
      </c>
      <c r="F656" s="64">
        <f t="shared" si="420"/>
        <v>109.33333333333101</v>
      </c>
      <c r="G656" s="55">
        <f t="shared" si="401"/>
        <v>0</v>
      </c>
      <c r="H656" s="78">
        <f t="shared" si="430"/>
        <v>1</v>
      </c>
      <c r="I656" s="79">
        <f t="shared" ca="1" si="409"/>
        <v>1073523.4608663234</v>
      </c>
      <c r="J656" s="79">
        <f t="shared" ca="1" si="402"/>
        <v>9701.4507857105818</v>
      </c>
      <c r="K656" s="80">
        <f t="shared" ca="1" si="403"/>
        <v>-20</v>
      </c>
      <c r="L656" s="80">
        <f t="shared" ca="1" si="410"/>
        <v>-894.60288405526956</v>
      </c>
      <c r="M656" s="80">
        <f t="shared" ref="M656:M719" ca="1" si="434">IF(OR(I655+O655=0,K655=0),0,-IF(MOD(E656-1,12)=0,1,0)*I656*($C$17))</f>
        <v>0</v>
      </c>
      <c r="N656" s="80">
        <f t="shared" ca="1" si="411"/>
        <v>0</v>
      </c>
      <c r="O656" s="81">
        <f t="shared" ca="1" si="404"/>
        <v>-2943.1740356977334</v>
      </c>
      <c r="P656" s="79">
        <f t="shared" ca="1" si="405"/>
        <v>1079367.1347322809</v>
      </c>
      <c r="R656">
        <f t="shared" ca="1" si="412"/>
        <v>773</v>
      </c>
      <c r="S656" s="78">
        <f t="shared" ca="1" si="421"/>
        <v>119.33333333333024</v>
      </c>
      <c r="T656" s="55">
        <f t="shared" ca="1" si="413"/>
        <v>0</v>
      </c>
      <c r="U656" s="78">
        <f t="shared" ca="1" si="414"/>
        <v>4.1504550867967176E-5</v>
      </c>
      <c r="V656" s="79">
        <f t="shared" ca="1" si="422"/>
        <v>0</v>
      </c>
      <c r="W656" s="79">
        <f t="shared" ca="1" si="406"/>
        <v>0</v>
      </c>
      <c r="X656" s="80">
        <f t="shared" ca="1" si="423"/>
        <v>0</v>
      </c>
      <c r="Y656" s="80">
        <f t="shared" ca="1" si="424"/>
        <v>0</v>
      </c>
      <c r="Z656" s="80">
        <f t="shared" ca="1" si="415"/>
        <v>0</v>
      </c>
      <c r="AA656" s="80">
        <f t="shared" ca="1" si="425"/>
        <v>0</v>
      </c>
      <c r="AB656" s="81">
        <f t="shared" ca="1" si="407"/>
        <v>0</v>
      </c>
      <c r="AC656" s="79">
        <f t="shared" ca="1" si="408"/>
        <v>0</v>
      </c>
      <c r="AE656" s="55">
        <f t="shared" ca="1" si="426"/>
        <v>0</v>
      </c>
      <c r="AF656" s="78">
        <f t="shared" ca="1" si="427"/>
        <v>4.1504550867967176E-5</v>
      </c>
      <c r="AR656" s="69">
        <f t="shared" si="416"/>
        <v>55</v>
      </c>
      <c r="AS656" s="70">
        <f t="shared" si="428"/>
        <v>653</v>
      </c>
      <c r="AT656" s="71">
        <f t="shared" ca="1" si="400"/>
        <v>3.2020764503457029E-3</v>
      </c>
      <c r="AU656" s="72">
        <f t="shared" ca="1" si="417"/>
        <v>9.0370179501075842E-3</v>
      </c>
      <c r="AV656" s="73">
        <f t="shared" ca="1" si="418"/>
        <v>1.0090370179501076</v>
      </c>
      <c r="AW656" s="74">
        <f ca="1">PRODUCT(AV$4:AV656)</f>
        <v>296.96917990616731</v>
      </c>
      <c r="BO656" s="70">
        <f t="shared" si="429"/>
        <v>653</v>
      </c>
      <c r="BP656" s="171">
        <f t="shared" ca="1" si="432"/>
        <v>0.114</v>
      </c>
      <c r="BQ656" s="172">
        <f t="shared" ca="1" si="419"/>
        <v>9.0370179501075842E-3</v>
      </c>
      <c r="BR656" s="172">
        <f t="shared" ca="1" si="431"/>
        <v>3.3673528017822193E-3</v>
      </c>
    </row>
    <row r="657" spans="5:70">
      <c r="E657">
        <f t="shared" si="433"/>
        <v>654</v>
      </c>
      <c r="F657" s="64">
        <f t="shared" si="420"/>
        <v>109.41666666666434</v>
      </c>
      <c r="G657" s="55">
        <f t="shared" si="401"/>
        <v>0</v>
      </c>
      <c r="H657" s="78">
        <f t="shared" si="430"/>
        <v>1</v>
      </c>
      <c r="I657" s="79">
        <f t="shared" ca="1" si="409"/>
        <v>1079367.1347322809</v>
      </c>
      <c r="J657" s="79">
        <f t="shared" ca="1" si="402"/>
        <v>9754.2601713318127</v>
      </c>
      <c r="K657" s="80">
        <f t="shared" ca="1" si="403"/>
        <v>-20</v>
      </c>
      <c r="L657" s="80">
        <f t="shared" ca="1" si="410"/>
        <v>-899.4726122769008</v>
      </c>
      <c r="M657" s="80">
        <f t="shared" ca="1" si="434"/>
        <v>0</v>
      </c>
      <c r="N657" s="80">
        <f t="shared" ca="1" si="411"/>
        <v>0</v>
      </c>
      <c r="O657" s="81">
        <f t="shared" ca="1" si="404"/>
        <v>-2943.1740356977334</v>
      </c>
      <c r="P657" s="79">
        <f t="shared" ca="1" si="405"/>
        <v>1085258.7482556379</v>
      </c>
      <c r="R657">
        <f t="shared" ca="1" si="412"/>
        <v>774</v>
      </c>
      <c r="S657" s="78">
        <f t="shared" ca="1" si="421"/>
        <v>119.41666666666357</v>
      </c>
      <c r="T657" s="55">
        <f t="shared" ca="1" si="413"/>
        <v>0</v>
      </c>
      <c r="U657" s="78">
        <f t="shared" ca="1" si="414"/>
        <v>4.1504550867967176E-5</v>
      </c>
      <c r="V657" s="79">
        <f t="shared" ca="1" si="422"/>
        <v>0</v>
      </c>
      <c r="W657" s="79">
        <f t="shared" ca="1" si="406"/>
        <v>0</v>
      </c>
      <c r="X657" s="80">
        <f t="shared" ca="1" si="423"/>
        <v>0</v>
      </c>
      <c r="Y657" s="80">
        <f t="shared" ca="1" si="424"/>
        <v>0</v>
      </c>
      <c r="Z657" s="80">
        <f t="shared" ca="1" si="415"/>
        <v>0</v>
      </c>
      <c r="AA657" s="80">
        <f t="shared" ca="1" si="425"/>
        <v>0</v>
      </c>
      <c r="AB657" s="81">
        <f t="shared" ca="1" si="407"/>
        <v>0</v>
      </c>
      <c r="AC657" s="79">
        <f t="shared" ca="1" si="408"/>
        <v>0</v>
      </c>
      <c r="AE657" s="55">
        <f t="shared" ca="1" si="426"/>
        <v>0</v>
      </c>
      <c r="AF657" s="78">
        <f t="shared" ca="1" si="427"/>
        <v>4.1504550867967176E-5</v>
      </c>
      <c r="AR657" s="69">
        <f t="shared" si="416"/>
        <v>55</v>
      </c>
      <c r="AS657" s="70">
        <f t="shared" si="428"/>
        <v>654</v>
      </c>
      <c r="AT657" s="71">
        <f t="shared" ca="1" si="400"/>
        <v>3.1731392279863119E-3</v>
      </c>
      <c r="AU657" s="72">
        <f t="shared" ca="1" si="417"/>
        <v>9.0370179501075842E-3</v>
      </c>
      <c r="AV657" s="73">
        <f t="shared" ca="1" si="418"/>
        <v>1.0090370179501076</v>
      </c>
      <c r="AW657" s="74">
        <f ca="1">PRODUCT(AV$4:AV657)</f>
        <v>299.65289571560805</v>
      </c>
      <c r="BO657" s="70">
        <f t="shared" si="429"/>
        <v>654</v>
      </c>
      <c r="BP657" s="171">
        <f t="shared" ca="1" si="432"/>
        <v>0.114</v>
      </c>
      <c r="BQ657" s="172">
        <f t="shared" ca="1" si="419"/>
        <v>9.0370179501075842E-3</v>
      </c>
      <c r="BR657" s="172">
        <f t="shared" ca="1" si="431"/>
        <v>3.3371945150467413E-3</v>
      </c>
    </row>
    <row r="658" spans="5:70">
      <c r="E658">
        <f t="shared" si="433"/>
        <v>655</v>
      </c>
      <c r="F658" s="64">
        <f t="shared" si="420"/>
        <v>109.49999999999767</v>
      </c>
      <c r="G658" s="55">
        <f t="shared" si="401"/>
        <v>0</v>
      </c>
      <c r="H658" s="78">
        <f t="shared" si="430"/>
        <v>1</v>
      </c>
      <c r="I658" s="79">
        <f t="shared" ca="1" si="409"/>
        <v>1085258.7482556379</v>
      </c>
      <c r="J658" s="79">
        <f t="shared" ca="1" si="402"/>
        <v>9807.5027884974879</v>
      </c>
      <c r="K658" s="80">
        <f t="shared" ca="1" si="403"/>
        <v>-20</v>
      </c>
      <c r="L658" s="80">
        <f t="shared" ca="1" si="410"/>
        <v>-904.38229021303164</v>
      </c>
      <c r="M658" s="80">
        <f t="shared" ca="1" si="434"/>
        <v>0</v>
      </c>
      <c r="N658" s="80">
        <f t="shared" ca="1" si="411"/>
        <v>0</v>
      </c>
      <c r="O658" s="81">
        <f t="shared" ca="1" si="404"/>
        <v>-2943.1740356977334</v>
      </c>
      <c r="P658" s="79">
        <f t="shared" ca="1" si="405"/>
        <v>1091198.6947182247</v>
      </c>
      <c r="R658">
        <f t="shared" ca="1" si="412"/>
        <v>775</v>
      </c>
      <c r="S658" s="78">
        <f t="shared" ca="1" si="421"/>
        <v>119.4999999999969</v>
      </c>
      <c r="T658" s="55">
        <f t="shared" ca="1" si="413"/>
        <v>0</v>
      </c>
      <c r="U658" s="78">
        <f t="shared" ca="1" si="414"/>
        <v>4.1504550867967176E-5</v>
      </c>
      <c r="V658" s="79">
        <f t="shared" ca="1" si="422"/>
        <v>0</v>
      </c>
      <c r="W658" s="79">
        <f t="shared" ca="1" si="406"/>
        <v>0</v>
      </c>
      <c r="X658" s="80">
        <f t="shared" ca="1" si="423"/>
        <v>0</v>
      </c>
      <c r="Y658" s="80">
        <f t="shared" ca="1" si="424"/>
        <v>0</v>
      </c>
      <c r="Z658" s="80">
        <f t="shared" ca="1" si="415"/>
        <v>0</v>
      </c>
      <c r="AA658" s="80">
        <f t="shared" ca="1" si="425"/>
        <v>0</v>
      </c>
      <c r="AB658" s="81">
        <f t="shared" ca="1" si="407"/>
        <v>0</v>
      </c>
      <c r="AC658" s="79">
        <f t="shared" ca="1" si="408"/>
        <v>0</v>
      </c>
      <c r="AE658" s="55">
        <f t="shared" ca="1" si="426"/>
        <v>0</v>
      </c>
      <c r="AF658" s="78">
        <f t="shared" ca="1" si="427"/>
        <v>4.1504550867967176E-5</v>
      </c>
      <c r="AR658" s="69">
        <f t="shared" si="416"/>
        <v>55</v>
      </c>
      <c r="AS658" s="70">
        <f t="shared" si="428"/>
        <v>655</v>
      </c>
      <c r="AT658" s="71">
        <f t="shared" ca="1" si="400"/>
        <v>3.1444635118248092E-3</v>
      </c>
      <c r="AU658" s="72">
        <f t="shared" ca="1" si="417"/>
        <v>9.0370179501075842E-3</v>
      </c>
      <c r="AV658" s="73">
        <f t="shared" ca="1" si="418"/>
        <v>1.0090370179501076</v>
      </c>
      <c r="AW658" s="74">
        <f ca="1">PRODUCT(AV$4:AV658)</f>
        <v>302.36086431299174</v>
      </c>
      <c r="BO658" s="70">
        <f t="shared" si="429"/>
        <v>655</v>
      </c>
      <c r="BP658" s="171">
        <f t="shared" ca="1" si="432"/>
        <v>0.114</v>
      </c>
      <c r="BQ658" s="172">
        <f t="shared" ca="1" si="419"/>
        <v>9.0370179501075842E-3</v>
      </c>
      <c r="BR658" s="172">
        <f t="shared" ca="1" si="431"/>
        <v>3.3073063283905711E-3</v>
      </c>
    </row>
    <row r="659" spans="5:70">
      <c r="E659">
        <f t="shared" si="433"/>
        <v>656</v>
      </c>
      <c r="F659" s="64">
        <f t="shared" si="420"/>
        <v>109.583333333331</v>
      </c>
      <c r="G659" s="55">
        <f t="shared" si="401"/>
        <v>0</v>
      </c>
      <c r="H659" s="78">
        <f t="shared" si="430"/>
        <v>1</v>
      </c>
      <c r="I659" s="79">
        <f t="shared" ca="1" si="409"/>
        <v>1091198.6947182247</v>
      </c>
      <c r="J659" s="79">
        <f t="shared" ca="1" si="402"/>
        <v>9861.1821913025633</v>
      </c>
      <c r="K659" s="80">
        <f t="shared" ca="1" si="403"/>
        <v>-20</v>
      </c>
      <c r="L659" s="80">
        <f t="shared" ca="1" si="410"/>
        <v>-909.33224559852067</v>
      </c>
      <c r="M659" s="80">
        <f t="shared" ca="1" si="434"/>
        <v>0</v>
      </c>
      <c r="N659" s="80">
        <f t="shared" ca="1" si="411"/>
        <v>0</v>
      </c>
      <c r="O659" s="81">
        <f t="shared" ca="1" si="404"/>
        <v>-2943.1740356977334</v>
      </c>
      <c r="P659" s="79">
        <f t="shared" ca="1" si="405"/>
        <v>1097187.370628231</v>
      </c>
      <c r="R659">
        <f t="shared" ca="1" si="412"/>
        <v>776</v>
      </c>
      <c r="S659" s="78">
        <f t="shared" ca="1" si="421"/>
        <v>119.58333333333023</v>
      </c>
      <c r="T659" s="55">
        <f t="shared" ca="1" si="413"/>
        <v>0</v>
      </c>
      <c r="U659" s="78">
        <f t="shared" ca="1" si="414"/>
        <v>4.1504550867967176E-5</v>
      </c>
      <c r="V659" s="79">
        <f t="shared" ca="1" si="422"/>
        <v>0</v>
      </c>
      <c r="W659" s="79">
        <f t="shared" ca="1" si="406"/>
        <v>0</v>
      </c>
      <c r="X659" s="80">
        <f t="shared" ca="1" si="423"/>
        <v>0</v>
      </c>
      <c r="Y659" s="80">
        <f t="shared" ca="1" si="424"/>
        <v>0</v>
      </c>
      <c r="Z659" s="80">
        <f t="shared" ca="1" si="415"/>
        <v>0</v>
      </c>
      <c r="AA659" s="80">
        <f t="shared" ca="1" si="425"/>
        <v>0</v>
      </c>
      <c r="AB659" s="81">
        <f t="shared" ca="1" si="407"/>
        <v>0</v>
      </c>
      <c r="AC659" s="79">
        <f t="shared" ca="1" si="408"/>
        <v>0</v>
      </c>
      <c r="AE659" s="55">
        <f t="shared" ca="1" si="426"/>
        <v>0</v>
      </c>
      <c r="AF659" s="78">
        <f t="shared" ca="1" si="427"/>
        <v>4.1504550867967176E-5</v>
      </c>
      <c r="AR659" s="69">
        <f t="shared" si="416"/>
        <v>55</v>
      </c>
      <c r="AS659" s="70">
        <f t="shared" si="428"/>
        <v>656</v>
      </c>
      <c r="AT659" s="71">
        <f t="shared" ca="1" si="400"/>
        <v>3.1160469386249902E-3</v>
      </c>
      <c r="AU659" s="72">
        <f t="shared" ca="1" si="417"/>
        <v>9.0370179501075842E-3</v>
      </c>
      <c r="AV659" s="73">
        <f t="shared" ca="1" si="418"/>
        <v>1.0090370179501076</v>
      </c>
      <c r="AW659" s="74">
        <f ca="1">PRODUCT(AV$4:AV659)</f>
        <v>305.09330487119831</v>
      </c>
      <c r="BO659" s="70">
        <f t="shared" si="429"/>
        <v>656</v>
      </c>
      <c r="BP659" s="171">
        <f t="shared" ca="1" si="432"/>
        <v>0.114</v>
      </c>
      <c r="BQ659" s="172">
        <f t="shared" ca="1" si="419"/>
        <v>9.0370179501075842E-3</v>
      </c>
      <c r="BR659" s="172">
        <f t="shared" ca="1" si="431"/>
        <v>3.2776858227753372E-3</v>
      </c>
    </row>
    <row r="660" spans="5:70">
      <c r="E660">
        <f t="shared" si="433"/>
        <v>657</v>
      </c>
      <c r="F660" s="64">
        <f t="shared" si="420"/>
        <v>109.66666666666433</v>
      </c>
      <c r="G660" s="55">
        <f t="shared" si="401"/>
        <v>0</v>
      </c>
      <c r="H660" s="78">
        <f t="shared" si="430"/>
        <v>1</v>
      </c>
      <c r="I660" s="79">
        <f t="shared" ca="1" si="409"/>
        <v>1097187.370628231</v>
      </c>
      <c r="J660" s="79">
        <f t="shared" ca="1" si="402"/>
        <v>9915.3019629986666</v>
      </c>
      <c r="K660" s="80">
        <f t="shared" ca="1" si="403"/>
        <v>-20</v>
      </c>
      <c r="L660" s="80">
        <f t="shared" ca="1" si="410"/>
        <v>-914.32280885685918</v>
      </c>
      <c r="M660" s="80">
        <f t="shared" ca="1" si="434"/>
        <v>0</v>
      </c>
      <c r="N660" s="80">
        <f t="shared" ca="1" si="411"/>
        <v>0</v>
      </c>
      <c r="O660" s="81">
        <f t="shared" ca="1" si="404"/>
        <v>-2943.1740356977334</v>
      </c>
      <c r="P660" s="79">
        <f t="shared" ca="1" si="405"/>
        <v>1103225.1757466751</v>
      </c>
      <c r="R660">
        <f t="shared" ca="1" si="412"/>
        <v>777</v>
      </c>
      <c r="S660" s="78">
        <f t="shared" ca="1" si="421"/>
        <v>119.66666666666356</v>
      </c>
      <c r="T660" s="55">
        <f t="shared" ca="1" si="413"/>
        <v>0</v>
      </c>
      <c r="U660" s="78">
        <f t="shared" ca="1" si="414"/>
        <v>4.1504550867967176E-5</v>
      </c>
      <c r="V660" s="79">
        <f t="shared" ca="1" si="422"/>
        <v>0</v>
      </c>
      <c r="W660" s="79">
        <f t="shared" ca="1" si="406"/>
        <v>0</v>
      </c>
      <c r="X660" s="80">
        <f t="shared" ca="1" si="423"/>
        <v>0</v>
      </c>
      <c r="Y660" s="80">
        <f t="shared" ca="1" si="424"/>
        <v>0</v>
      </c>
      <c r="Z660" s="80">
        <f t="shared" ca="1" si="415"/>
        <v>0</v>
      </c>
      <c r="AA660" s="80">
        <f t="shared" ca="1" si="425"/>
        <v>0</v>
      </c>
      <c r="AB660" s="81">
        <f t="shared" ca="1" si="407"/>
        <v>0</v>
      </c>
      <c r="AC660" s="79">
        <f t="shared" ca="1" si="408"/>
        <v>0</v>
      </c>
      <c r="AE660" s="55">
        <f t="shared" ca="1" si="426"/>
        <v>0</v>
      </c>
      <c r="AF660" s="78">
        <f t="shared" ca="1" si="427"/>
        <v>4.1504550867967176E-5</v>
      </c>
      <c r="AR660" s="69">
        <f t="shared" si="416"/>
        <v>55</v>
      </c>
      <c r="AS660" s="70">
        <f t="shared" si="428"/>
        <v>657</v>
      </c>
      <c r="AT660" s="71">
        <f t="shared" ca="1" si="400"/>
        <v>3.0878871665072582E-3</v>
      </c>
      <c r="AU660" s="72">
        <f t="shared" ca="1" si="417"/>
        <v>9.0370179501075842E-3</v>
      </c>
      <c r="AV660" s="73">
        <f t="shared" ca="1" si="418"/>
        <v>1.0090370179501076</v>
      </c>
      <c r="AW660" s="74">
        <f ca="1">PRODUCT(AV$4:AV660)</f>
        <v>307.85043854377699</v>
      </c>
      <c r="BO660" s="70">
        <f t="shared" si="429"/>
        <v>657</v>
      </c>
      <c r="BP660" s="171">
        <f t="shared" ca="1" si="432"/>
        <v>0.114</v>
      </c>
      <c r="BQ660" s="172">
        <f t="shared" ca="1" si="419"/>
        <v>9.0370179501075842E-3</v>
      </c>
      <c r="BR660" s="172">
        <f t="shared" ca="1" si="431"/>
        <v>3.2483306008277727E-3</v>
      </c>
    </row>
    <row r="661" spans="5:70">
      <c r="E661">
        <f t="shared" si="433"/>
        <v>658</v>
      </c>
      <c r="F661" s="64">
        <f t="shared" si="420"/>
        <v>109.74999999999766</v>
      </c>
      <c r="G661" s="55">
        <f t="shared" si="401"/>
        <v>0</v>
      </c>
      <c r="H661" s="78">
        <f t="shared" si="430"/>
        <v>1</v>
      </c>
      <c r="I661" s="79">
        <f t="shared" ca="1" si="409"/>
        <v>1103225.1757466751</v>
      </c>
      <c r="J661" s="79">
        <f t="shared" ca="1" si="402"/>
        <v>9969.8657162332966</v>
      </c>
      <c r="K661" s="80">
        <f t="shared" ca="1" si="403"/>
        <v>-20</v>
      </c>
      <c r="L661" s="80">
        <f t="shared" ca="1" si="410"/>
        <v>-919.35431312222931</v>
      </c>
      <c r="M661" s="80">
        <f t="shared" ca="1" si="434"/>
        <v>0</v>
      </c>
      <c r="N661" s="80">
        <f t="shared" ca="1" si="411"/>
        <v>0</v>
      </c>
      <c r="O661" s="81">
        <f t="shared" ca="1" si="404"/>
        <v>-2943.1740356977334</v>
      </c>
      <c r="P661" s="79">
        <f t="shared" ca="1" si="405"/>
        <v>1109312.5131140884</v>
      </c>
      <c r="R661">
        <f t="shared" ca="1" si="412"/>
        <v>778</v>
      </c>
      <c r="S661" s="78">
        <f t="shared" ca="1" si="421"/>
        <v>119.74999999999689</v>
      </c>
      <c r="T661" s="55">
        <f t="shared" ca="1" si="413"/>
        <v>0</v>
      </c>
      <c r="U661" s="78">
        <f t="shared" ca="1" si="414"/>
        <v>4.1504550867967176E-5</v>
      </c>
      <c r="V661" s="79">
        <f t="shared" ca="1" si="422"/>
        <v>0</v>
      </c>
      <c r="W661" s="79">
        <f t="shared" ca="1" si="406"/>
        <v>0</v>
      </c>
      <c r="X661" s="80">
        <f t="shared" ca="1" si="423"/>
        <v>0</v>
      </c>
      <c r="Y661" s="80">
        <f t="shared" ca="1" si="424"/>
        <v>0</v>
      </c>
      <c r="Z661" s="80">
        <f t="shared" ca="1" si="415"/>
        <v>0</v>
      </c>
      <c r="AA661" s="80">
        <f t="shared" ca="1" si="425"/>
        <v>0</v>
      </c>
      <c r="AB661" s="81">
        <f t="shared" ca="1" si="407"/>
        <v>0</v>
      </c>
      <c r="AC661" s="79">
        <f t="shared" ca="1" si="408"/>
        <v>0</v>
      </c>
      <c r="AE661" s="55">
        <f t="shared" ca="1" si="426"/>
        <v>0</v>
      </c>
      <c r="AF661" s="78">
        <f t="shared" ca="1" si="427"/>
        <v>4.1504550867967176E-5</v>
      </c>
      <c r="AR661" s="69">
        <f t="shared" si="416"/>
        <v>55</v>
      </c>
      <c r="AS661" s="70">
        <f t="shared" si="428"/>
        <v>658</v>
      </c>
      <c r="AT661" s="71">
        <f t="shared" ca="1" si="400"/>
        <v>3.0599818747556254E-3</v>
      </c>
      <c r="AU661" s="72">
        <f t="shared" ca="1" si="417"/>
        <v>9.0370179501075842E-3</v>
      </c>
      <c r="AV661" s="73">
        <f t="shared" ca="1" si="418"/>
        <v>1.0090370179501076</v>
      </c>
      <c r="AW661" s="74">
        <f ca="1">PRODUCT(AV$4:AV661)</f>
        <v>310.63248848284559</v>
      </c>
      <c r="BO661" s="70">
        <f t="shared" si="429"/>
        <v>658</v>
      </c>
      <c r="BP661" s="171">
        <f t="shared" ca="1" si="432"/>
        <v>0.114</v>
      </c>
      <c r="BQ661" s="172">
        <f t="shared" ca="1" si="419"/>
        <v>9.0370179501075842E-3</v>
      </c>
      <c r="BR661" s="172">
        <f t="shared" ca="1" si="431"/>
        <v>3.2192382866456822E-3</v>
      </c>
    </row>
    <row r="662" spans="5:70">
      <c r="E662">
        <f t="shared" si="433"/>
        <v>659</v>
      </c>
      <c r="F662" s="64">
        <f t="shared" si="420"/>
        <v>109.83333333333098</v>
      </c>
      <c r="G662" s="55">
        <f t="shared" si="401"/>
        <v>0</v>
      </c>
      <c r="H662" s="78">
        <f t="shared" si="430"/>
        <v>1</v>
      </c>
      <c r="I662" s="79">
        <f t="shared" ca="1" si="409"/>
        <v>1109312.5131140884</v>
      </c>
      <c r="J662" s="79">
        <f t="shared" ca="1" si="402"/>
        <v>10024.877093290972</v>
      </c>
      <c r="K662" s="80">
        <f t="shared" ca="1" si="403"/>
        <v>-20</v>
      </c>
      <c r="L662" s="80">
        <f t="shared" ca="1" si="410"/>
        <v>-924.42709426174042</v>
      </c>
      <c r="M662" s="80">
        <f t="shared" ca="1" si="434"/>
        <v>0</v>
      </c>
      <c r="N662" s="80">
        <f t="shared" ca="1" si="411"/>
        <v>0</v>
      </c>
      <c r="O662" s="81">
        <f t="shared" ca="1" si="404"/>
        <v>-2943.1740356977334</v>
      </c>
      <c r="P662" s="79">
        <f t="shared" ca="1" si="405"/>
        <v>1115449.78907742</v>
      </c>
      <c r="R662">
        <f t="shared" ca="1" si="412"/>
        <v>779</v>
      </c>
      <c r="S662" s="78">
        <f t="shared" ca="1" si="421"/>
        <v>119.83333333333022</v>
      </c>
      <c r="T662" s="55">
        <f t="shared" ca="1" si="413"/>
        <v>0</v>
      </c>
      <c r="U662" s="78">
        <f t="shared" ca="1" si="414"/>
        <v>4.1504550867967176E-5</v>
      </c>
      <c r="V662" s="79">
        <f t="shared" ca="1" si="422"/>
        <v>0</v>
      </c>
      <c r="W662" s="79">
        <f t="shared" ca="1" si="406"/>
        <v>0</v>
      </c>
      <c r="X662" s="80">
        <f t="shared" ca="1" si="423"/>
        <v>0</v>
      </c>
      <c r="Y662" s="80">
        <f t="shared" ca="1" si="424"/>
        <v>0</v>
      </c>
      <c r="Z662" s="80">
        <f t="shared" ca="1" si="415"/>
        <v>0</v>
      </c>
      <c r="AA662" s="80">
        <f t="shared" ca="1" si="425"/>
        <v>0</v>
      </c>
      <c r="AB662" s="81">
        <f t="shared" ca="1" si="407"/>
        <v>0</v>
      </c>
      <c r="AC662" s="79">
        <f t="shared" ca="1" si="408"/>
        <v>0</v>
      </c>
      <c r="AE662" s="55">
        <f t="shared" ca="1" si="426"/>
        <v>0</v>
      </c>
      <c r="AF662" s="78">
        <f t="shared" ca="1" si="427"/>
        <v>4.1504550867967176E-5</v>
      </c>
      <c r="AR662" s="69">
        <f t="shared" si="416"/>
        <v>55</v>
      </c>
      <c r="AS662" s="70">
        <f t="shared" si="428"/>
        <v>659</v>
      </c>
      <c r="AT662" s="71">
        <f t="shared" ca="1" si="400"/>
        <v>3.032328763626455E-3</v>
      </c>
      <c r="AU662" s="72">
        <f t="shared" ca="1" si="417"/>
        <v>9.0370179501075842E-3</v>
      </c>
      <c r="AV662" s="73">
        <f t="shared" ca="1" si="418"/>
        <v>1.0090370179501076</v>
      </c>
      <c r="AW662" s="74">
        <f ca="1">PRODUCT(AV$4:AV662)</f>
        <v>313.43967985715165</v>
      </c>
      <c r="BO662" s="70">
        <f t="shared" si="429"/>
        <v>659</v>
      </c>
      <c r="BP662" s="171">
        <f t="shared" ca="1" si="432"/>
        <v>0.114</v>
      </c>
      <c r="BQ662" s="172">
        <f t="shared" ca="1" si="419"/>
        <v>9.0370179501075842E-3</v>
      </c>
      <c r="BR662" s="172">
        <f t="shared" ca="1" si="431"/>
        <v>3.1904065256056434E-3</v>
      </c>
    </row>
    <row r="663" spans="5:70">
      <c r="E663">
        <f t="shared" si="433"/>
        <v>660</v>
      </c>
      <c r="F663" s="64">
        <f t="shared" si="420"/>
        <v>109.91666666666431</v>
      </c>
      <c r="G663" s="55">
        <f t="shared" si="401"/>
        <v>0</v>
      </c>
      <c r="H663" s="78">
        <f t="shared" si="430"/>
        <v>1</v>
      </c>
      <c r="I663" s="79">
        <f t="shared" ca="1" si="409"/>
        <v>1115449.78907742</v>
      </c>
      <c r="J663" s="79">
        <f t="shared" ca="1" si="402"/>
        <v>10080.339766336363</v>
      </c>
      <c r="K663" s="80">
        <f t="shared" ca="1" si="403"/>
        <v>-20</v>
      </c>
      <c r="L663" s="80">
        <f t="shared" ca="1" si="410"/>
        <v>-929.54149089785005</v>
      </c>
      <c r="M663" s="80">
        <f t="shared" ca="1" si="434"/>
        <v>0</v>
      </c>
      <c r="N663" s="80">
        <f t="shared" ca="1" si="411"/>
        <v>0</v>
      </c>
      <c r="O663" s="81">
        <f t="shared" ca="1" si="404"/>
        <v>-2943.1740356977334</v>
      </c>
      <c r="P663" s="79">
        <f t="shared" ca="1" si="405"/>
        <v>1121637.4133171609</v>
      </c>
      <c r="R663">
        <f t="shared" ca="1" si="412"/>
        <v>780</v>
      </c>
      <c r="S663" s="78">
        <f t="shared" ca="1" si="421"/>
        <v>119.91666666666355</v>
      </c>
      <c r="T663" s="55">
        <f t="shared" ca="1" si="413"/>
        <v>0</v>
      </c>
      <c r="U663" s="78">
        <f t="shared" ca="1" si="414"/>
        <v>4.1504550867967176E-5</v>
      </c>
      <c r="V663" s="79">
        <f t="shared" ca="1" si="422"/>
        <v>0</v>
      </c>
      <c r="W663" s="79">
        <f t="shared" ca="1" si="406"/>
        <v>0</v>
      </c>
      <c r="X663" s="80">
        <f t="shared" ca="1" si="423"/>
        <v>0</v>
      </c>
      <c r="Y663" s="80">
        <f t="shared" ca="1" si="424"/>
        <v>0</v>
      </c>
      <c r="Z663" s="80">
        <f t="shared" ca="1" si="415"/>
        <v>0</v>
      </c>
      <c r="AA663" s="80">
        <f t="shared" ca="1" si="425"/>
        <v>0</v>
      </c>
      <c r="AB663" s="81">
        <f t="shared" ca="1" si="407"/>
        <v>0</v>
      </c>
      <c r="AC663" s="79">
        <f t="shared" ca="1" si="408"/>
        <v>0</v>
      </c>
      <c r="AE663" s="55">
        <f t="shared" ca="1" si="426"/>
        <v>0</v>
      </c>
      <c r="AF663" s="78">
        <f t="shared" ca="1" si="427"/>
        <v>4.1504550867967176E-5</v>
      </c>
      <c r="AR663" s="69">
        <f t="shared" si="416"/>
        <v>55</v>
      </c>
      <c r="AS663" s="70">
        <f t="shared" si="428"/>
        <v>660</v>
      </c>
      <c r="AT663" s="71">
        <f t="shared" ref="AT663:AT726" ca="1" si="435">(1-AU663)*AT662</f>
        <v>3.0049255541589352E-3</v>
      </c>
      <c r="AU663" s="72">
        <f t="shared" ca="1" si="417"/>
        <v>9.0370179501075842E-3</v>
      </c>
      <c r="AV663" s="73">
        <f t="shared" ca="1" si="418"/>
        <v>1.0090370179501076</v>
      </c>
      <c r="AW663" s="74">
        <f ca="1">PRODUCT(AV$4:AV663)</f>
        <v>316.27223987029669</v>
      </c>
      <c r="BO663" s="70">
        <f t="shared" si="429"/>
        <v>660</v>
      </c>
      <c r="BP663" s="171">
        <f t="shared" ca="1" si="432"/>
        <v>0.114</v>
      </c>
      <c r="BQ663" s="172">
        <f t="shared" ca="1" si="419"/>
        <v>9.0370179501075842E-3</v>
      </c>
      <c r="BR663" s="172">
        <f t="shared" ca="1" si="431"/>
        <v>3.1618329841724348E-3</v>
      </c>
    </row>
    <row r="664" spans="5:70">
      <c r="E664">
        <f t="shared" si="433"/>
        <v>661</v>
      </c>
      <c r="F664" s="64">
        <f t="shared" si="420"/>
        <v>109.99999999999764</v>
      </c>
      <c r="G664" s="55">
        <f t="shared" si="401"/>
        <v>0</v>
      </c>
      <c r="H664" s="78">
        <f t="shared" si="430"/>
        <v>1</v>
      </c>
      <c r="I664" s="79">
        <f t="shared" ca="1" si="409"/>
        <v>1121637.4133171609</v>
      </c>
      <c r="J664" s="79">
        <f t="shared" ca="1" si="402"/>
        <v>10136.257437659422</v>
      </c>
      <c r="K664" s="80">
        <f t="shared" ca="1" si="403"/>
        <v>-20</v>
      </c>
      <c r="L664" s="80">
        <f t="shared" ca="1" si="410"/>
        <v>-934.69784443096751</v>
      </c>
      <c r="M664" s="80">
        <f t="shared" ca="1" si="434"/>
        <v>-8412.2805998787062</v>
      </c>
      <c r="N664" s="80">
        <f t="shared" ca="1" si="411"/>
        <v>0</v>
      </c>
      <c r="O664" s="81">
        <f t="shared" ca="1" si="404"/>
        <v>-2943.1740356977334</v>
      </c>
      <c r="P664" s="79">
        <f t="shared" ca="1" si="405"/>
        <v>1119463.518274813</v>
      </c>
      <c r="R664">
        <f t="shared" ca="1" si="412"/>
        <v>781</v>
      </c>
      <c r="S664" s="78">
        <f t="shared" ca="1" si="421"/>
        <v>119.99999999999687</v>
      </c>
      <c r="T664" s="55">
        <f t="shared" ca="1" si="413"/>
        <v>0</v>
      </c>
      <c r="U664" s="78">
        <f t="shared" ca="1" si="414"/>
        <v>4.1504550867967176E-5</v>
      </c>
      <c r="V664" s="79">
        <f t="shared" ca="1" si="422"/>
        <v>0</v>
      </c>
      <c r="W664" s="79">
        <f t="shared" ca="1" si="406"/>
        <v>0</v>
      </c>
      <c r="X664" s="80">
        <f t="shared" ca="1" si="423"/>
        <v>0</v>
      </c>
      <c r="Y664" s="80">
        <f t="shared" ca="1" si="424"/>
        <v>0</v>
      </c>
      <c r="Z664" s="80">
        <f t="shared" ca="1" si="415"/>
        <v>0</v>
      </c>
      <c r="AA664" s="80">
        <f t="shared" ca="1" si="425"/>
        <v>0</v>
      </c>
      <c r="AB664" s="81">
        <f t="shared" ca="1" si="407"/>
        <v>0</v>
      </c>
      <c r="AC664" s="79">
        <f t="shared" ca="1" si="408"/>
        <v>0</v>
      </c>
      <c r="AE664" s="55">
        <f t="shared" ca="1" si="426"/>
        <v>0</v>
      </c>
      <c r="AF664" s="78">
        <f t="shared" ca="1" si="427"/>
        <v>4.1504550867967176E-5</v>
      </c>
      <c r="AR664" s="69">
        <f t="shared" si="416"/>
        <v>56</v>
      </c>
      <c r="AS664" s="70">
        <f t="shared" si="428"/>
        <v>661</v>
      </c>
      <c r="AT664" s="71">
        <f t="shared" ca="1" si="435"/>
        <v>2.977769987987264E-3</v>
      </c>
      <c r="AU664" s="72">
        <f t="shared" ca="1" si="417"/>
        <v>9.0370179501075842E-3</v>
      </c>
      <c r="AV664" s="73">
        <f t="shared" ca="1" si="418"/>
        <v>1.0090370179501076</v>
      </c>
      <c r="AW664" s="74">
        <f ca="1">PRODUCT(AV$4:AV664)</f>
        <v>319.1303977791253</v>
      </c>
      <c r="BO664" s="70">
        <f t="shared" si="429"/>
        <v>661</v>
      </c>
      <c r="BP664" s="171">
        <f t="shared" ca="1" si="432"/>
        <v>0.114</v>
      </c>
      <c r="BQ664" s="172">
        <f t="shared" ca="1" si="419"/>
        <v>9.0370179501075842E-3</v>
      </c>
      <c r="BR664" s="172">
        <f t="shared" ca="1" si="431"/>
        <v>3.1335153497101666E-3</v>
      </c>
    </row>
    <row r="665" spans="5:70">
      <c r="E665">
        <f t="shared" si="433"/>
        <v>662</v>
      </c>
      <c r="F665" s="64">
        <f t="shared" si="420"/>
        <v>110.08333333333097</v>
      </c>
      <c r="G665" s="55">
        <f t="shared" si="401"/>
        <v>0</v>
      </c>
      <c r="H665" s="78">
        <f t="shared" si="430"/>
        <v>1</v>
      </c>
      <c r="I665" s="79">
        <f t="shared" ca="1" si="409"/>
        <v>1119463.518274813</v>
      </c>
      <c r="J665" s="79">
        <f t="shared" ca="1" si="402"/>
        <v>10116.611909140074</v>
      </c>
      <c r="K665" s="80">
        <f t="shared" ca="1" si="403"/>
        <v>-20</v>
      </c>
      <c r="L665" s="80">
        <f t="shared" ca="1" si="410"/>
        <v>-932.88626522901086</v>
      </c>
      <c r="M665" s="80">
        <f t="shared" ca="1" si="434"/>
        <v>0</v>
      </c>
      <c r="N665" s="80">
        <f t="shared" ca="1" si="411"/>
        <v>0</v>
      </c>
      <c r="O665" s="81">
        <f t="shared" ca="1" si="404"/>
        <v>-2943.1740356977334</v>
      </c>
      <c r="P665" s="79">
        <f t="shared" ca="1" si="405"/>
        <v>1125684.0698830264</v>
      </c>
      <c r="R665">
        <f t="shared" ca="1" si="412"/>
        <v>782</v>
      </c>
      <c r="S665" s="78">
        <f t="shared" ca="1" si="421"/>
        <v>120.0833333333302</v>
      </c>
      <c r="T665" s="55">
        <f t="shared" ca="1" si="413"/>
        <v>0</v>
      </c>
      <c r="U665" s="78">
        <f t="shared" ca="1" si="414"/>
        <v>4.1504550867967176E-5</v>
      </c>
      <c r="V665" s="79">
        <f t="shared" ca="1" si="422"/>
        <v>0</v>
      </c>
      <c r="W665" s="79">
        <f t="shared" ca="1" si="406"/>
        <v>0</v>
      </c>
      <c r="X665" s="80">
        <f t="shared" ca="1" si="423"/>
        <v>0</v>
      </c>
      <c r="Y665" s="80">
        <f t="shared" ca="1" si="424"/>
        <v>0</v>
      </c>
      <c r="Z665" s="80">
        <f t="shared" ca="1" si="415"/>
        <v>0</v>
      </c>
      <c r="AA665" s="80">
        <f t="shared" ca="1" si="425"/>
        <v>0</v>
      </c>
      <c r="AB665" s="81">
        <f t="shared" ca="1" si="407"/>
        <v>0</v>
      </c>
      <c r="AC665" s="79">
        <f t="shared" ca="1" si="408"/>
        <v>0</v>
      </c>
      <c r="AE665" s="55">
        <f t="shared" ca="1" si="426"/>
        <v>0</v>
      </c>
      <c r="AF665" s="78">
        <f t="shared" ca="1" si="427"/>
        <v>4.1504550867967176E-5</v>
      </c>
      <c r="AR665" s="69">
        <f t="shared" si="416"/>
        <v>56</v>
      </c>
      <c r="AS665" s="70">
        <f t="shared" si="428"/>
        <v>662</v>
      </c>
      <c r="AT665" s="71">
        <f t="shared" ca="1" si="435"/>
        <v>2.9508598271545312E-3</v>
      </c>
      <c r="AU665" s="72">
        <f t="shared" ca="1" si="417"/>
        <v>9.0370179501075842E-3</v>
      </c>
      <c r="AV665" s="73">
        <f t="shared" ca="1" si="418"/>
        <v>1.0090370179501076</v>
      </c>
      <c r="AW665" s="74">
        <f ca="1">PRODUCT(AV$4:AV665)</f>
        <v>322.01438491228021</v>
      </c>
      <c r="BO665" s="70">
        <f t="shared" si="429"/>
        <v>662</v>
      </c>
      <c r="BP665" s="171">
        <f t="shared" ca="1" si="432"/>
        <v>0.114</v>
      </c>
      <c r="BQ665" s="172">
        <f t="shared" ca="1" si="419"/>
        <v>9.0370179501075842E-3</v>
      </c>
      <c r="BR665" s="172">
        <f t="shared" ca="1" si="431"/>
        <v>3.1054513302951042E-3</v>
      </c>
    </row>
    <row r="666" spans="5:70">
      <c r="E666">
        <f t="shared" si="433"/>
        <v>663</v>
      </c>
      <c r="F666" s="64">
        <f t="shared" si="420"/>
        <v>110.1666666666643</v>
      </c>
      <c r="G666" s="55">
        <f t="shared" si="401"/>
        <v>0</v>
      </c>
      <c r="H666" s="78">
        <f t="shared" si="430"/>
        <v>1</v>
      </c>
      <c r="I666" s="79">
        <f t="shared" ca="1" si="409"/>
        <v>1125684.0698830264</v>
      </c>
      <c r="J666" s="79">
        <f t="shared" ca="1" si="402"/>
        <v>10172.82714568307</v>
      </c>
      <c r="K666" s="80">
        <f t="shared" ca="1" si="403"/>
        <v>-20</v>
      </c>
      <c r="L666" s="80">
        <f t="shared" ca="1" si="410"/>
        <v>-938.07005823585541</v>
      </c>
      <c r="M666" s="80">
        <f t="shared" ca="1" si="434"/>
        <v>0</v>
      </c>
      <c r="N666" s="80">
        <f t="shared" ca="1" si="411"/>
        <v>0</v>
      </c>
      <c r="O666" s="81">
        <f t="shared" ca="1" si="404"/>
        <v>-2943.1740356977334</v>
      </c>
      <c r="P666" s="79">
        <f t="shared" ca="1" si="405"/>
        <v>1131955.6529347759</v>
      </c>
      <c r="R666">
        <f t="shared" ca="1" si="412"/>
        <v>783</v>
      </c>
      <c r="S666" s="78">
        <f t="shared" ca="1" si="421"/>
        <v>120.16666666666353</v>
      </c>
      <c r="T666" s="55">
        <f t="shared" ca="1" si="413"/>
        <v>0</v>
      </c>
      <c r="U666" s="78">
        <f t="shared" ca="1" si="414"/>
        <v>4.1504550867967176E-5</v>
      </c>
      <c r="V666" s="79">
        <f t="shared" ca="1" si="422"/>
        <v>0</v>
      </c>
      <c r="W666" s="79">
        <f t="shared" ca="1" si="406"/>
        <v>0</v>
      </c>
      <c r="X666" s="80">
        <f t="shared" ca="1" si="423"/>
        <v>0</v>
      </c>
      <c r="Y666" s="80">
        <f t="shared" ca="1" si="424"/>
        <v>0</v>
      </c>
      <c r="Z666" s="80">
        <f t="shared" ca="1" si="415"/>
        <v>0</v>
      </c>
      <c r="AA666" s="80">
        <f t="shared" ca="1" si="425"/>
        <v>0</v>
      </c>
      <c r="AB666" s="81">
        <f t="shared" ca="1" si="407"/>
        <v>0</v>
      </c>
      <c r="AC666" s="79">
        <f t="shared" ca="1" si="408"/>
        <v>0</v>
      </c>
      <c r="AE666" s="55">
        <f t="shared" ca="1" si="426"/>
        <v>0</v>
      </c>
      <c r="AF666" s="78">
        <f t="shared" ca="1" si="427"/>
        <v>4.1504550867967176E-5</v>
      </c>
      <c r="AR666" s="69">
        <f t="shared" si="416"/>
        <v>56</v>
      </c>
      <c r="AS666" s="70">
        <f t="shared" si="428"/>
        <v>663</v>
      </c>
      <c r="AT666" s="71">
        <f t="shared" ca="1" si="435"/>
        <v>2.9241928539282844E-3</v>
      </c>
      <c r="AU666" s="72">
        <f t="shared" ca="1" si="417"/>
        <v>9.0370179501075842E-3</v>
      </c>
      <c r="AV666" s="73">
        <f t="shared" ca="1" si="418"/>
        <v>1.0090370179501076</v>
      </c>
      <c r="AW666" s="74">
        <f ca="1">PRODUCT(AV$4:AV666)</f>
        <v>324.92443468892532</v>
      </c>
      <c r="BO666" s="70">
        <f t="shared" si="429"/>
        <v>663</v>
      </c>
      <c r="BP666" s="171">
        <f t="shared" ca="1" si="432"/>
        <v>0.114</v>
      </c>
      <c r="BQ666" s="172">
        <f t="shared" ca="1" si="419"/>
        <v>9.0370179501075842E-3</v>
      </c>
      <c r="BR666" s="172">
        <f t="shared" ca="1" si="431"/>
        <v>3.0776386545301702E-3</v>
      </c>
    </row>
    <row r="667" spans="5:70">
      <c r="E667">
        <f t="shared" si="433"/>
        <v>664</v>
      </c>
      <c r="F667" s="64">
        <f t="shared" si="420"/>
        <v>110.24999999999763</v>
      </c>
      <c r="G667" s="55">
        <f t="shared" si="401"/>
        <v>0</v>
      </c>
      <c r="H667" s="78">
        <f t="shared" si="430"/>
        <v>1</v>
      </c>
      <c r="I667" s="79">
        <f t="shared" ca="1" si="409"/>
        <v>1131955.6529347759</v>
      </c>
      <c r="J667" s="79">
        <f t="shared" ca="1" si="402"/>
        <v>10229.50355429732</v>
      </c>
      <c r="K667" s="80">
        <f t="shared" ca="1" si="403"/>
        <v>-20</v>
      </c>
      <c r="L667" s="80">
        <f t="shared" ca="1" si="410"/>
        <v>-943.29637744564661</v>
      </c>
      <c r="M667" s="80">
        <f t="shared" ca="1" si="434"/>
        <v>0</v>
      </c>
      <c r="N667" s="80">
        <f t="shared" ca="1" si="411"/>
        <v>0</v>
      </c>
      <c r="O667" s="81">
        <f t="shared" ca="1" si="404"/>
        <v>-2943.1740356977334</v>
      </c>
      <c r="P667" s="79">
        <f t="shared" ca="1" si="405"/>
        <v>1138278.68607593</v>
      </c>
      <c r="R667">
        <f t="shared" ca="1" si="412"/>
        <v>784</v>
      </c>
      <c r="S667" s="78">
        <f t="shared" ca="1" si="421"/>
        <v>120.24999999999686</v>
      </c>
      <c r="T667" s="55">
        <f t="shared" ca="1" si="413"/>
        <v>0</v>
      </c>
      <c r="U667" s="78">
        <f t="shared" ca="1" si="414"/>
        <v>4.1504550867967176E-5</v>
      </c>
      <c r="V667" s="79">
        <f t="shared" ca="1" si="422"/>
        <v>0</v>
      </c>
      <c r="W667" s="79">
        <f t="shared" ca="1" si="406"/>
        <v>0</v>
      </c>
      <c r="X667" s="80">
        <f t="shared" ca="1" si="423"/>
        <v>0</v>
      </c>
      <c r="Y667" s="80">
        <f t="shared" ca="1" si="424"/>
        <v>0</v>
      </c>
      <c r="Z667" s="80">
        <f t="shared" ca="1" si="415"/>
        <v>0</v>
      </c>
      <c r="AA667" s="80">
        <f t="shared" ca="1" si="425"/>
        <v>0</v>
      </c>
      <c r="AB667" s="81">
        <f t="shared" ca="1" si="407"/>
        <v>0</v>
      </c>
      <c r="AC667" s="79">
        <f t="shared" ca="1" si="408"/>
        <v>0</v>
      </c>
      <c r="AE667" s="55">
        <f t="shared" ca="1" si="426"/>
        <v>0</v>
      </c>
      <c r="AF667" s="78">
        <f t="shared" ca="1" si="427"/>
        <v>4.1504550867967176E-5</v>
      </c>
      <c r="AR667" s="69">
        <f t="shared" si="416"/>
        <v>56</v>
      </c>
      <c r="AS667" s="70">
        <f t="shared" si="428"/>
        <v>664</v>
      </c>
      <c r="AT667" s="71">
        <f t="shared" ca="1" si="435"/>
        <v>2.897766870617758E-3</v>
      </c>
      <c r="AU667" s="72">
        <f t="shared" ca="1" si="417"/>
        <v>9.0370179501075842E-3</v>
      </c>
      <c r="AV667" s="73">
        <f t="shared" ca="1" si="418"/>
        <v>1.0090370179501076</v>
      </c>
      <c r="AW667" s="74">
        <f ca="1">PRODUCT(AV$4:AV667)</f>
        <v>327.86078263763767</v>
      </c>
      <c r="BO667" s="70">
        <f t="shared" si="429"/>
        <v>664</v>
      </c>
      <c r="BP667" s="171">
        <f t="shared" ca="1" si="432"/>
        <v>0.114</v>
      </c>
      <c r="BQ667" s="172">
        <f t="shared" ca="1" si="419"/>
        <v>9.0370179501075842E-3</v>
      </c>
      <c r="BR667" s="172">
        <f t="shared" ca="1" si="431"/>
        <v>3.0500750713611043E-3</v>
      </c>
    </row>
    <row r="668" spans="5:70">
      <c r="E668">
        <f t="shared" si="433"/>
        <v>665</v>
      </c>
      <c r="F668" s="64">
        <f t="shared" si="420"/>
        <v>110.33333333333096</v>
      </c>
      <c r="G668" s="55">
        <f t="shared" si="401"/>
        <v>0</v>
      </c>
      <c r="H668" s="78">
        <f t="shared" si="430"/>
        <v>1</v>
      </c>
      <c r="I668" s="79">
        <f t="shared" ca="1" si="409"/>
        <v>1138278.68607593</v>
      </c>
      <c r="J668" s="79">
        <f t="shared" ca="1" si="402"/>
        <v>10286.644918293056</v>
      </c>
      <c r="K668" s="80">
        <f t="shared" ca="1" si="403"/>
        <v>-20</v>
      </c>
      <c r="L668" s="80">
        <f t="shared" ca="1" si="410"/>
        <v>-948.56557172994178</v>
      </c>
      <c r="M668" s="80">
        <f t="shared" ca="1" si="434"/>
        <v>0</v>
      </c>
      <c r="N668" s="80">
        <f t="shared" ca="1" si="411"/>
        <v>0</v>
      </c>
      <c r="O668" s="81">
        <f t="shared" ca="1" si="404"/>
        <v>-2943.1740356977334</v>
      </c>
      <c r="P668" s="79">
        <f t="shared" ca="1" si="405"/>
        <v>1144653.5913867953</v>
      </c>
      <c r="R668">
        <f t="shared" ca="1" si="412"/>
        <v>785</v>
      </c>
      <c r="S668" s="78">
        <f t="shared" ca="1" si="421"/>
        <v>120.33333333333019</v>
      </c>
      <c r="T668" s="55">
        <f t="shared" ca="1" si="413"/>
        <v>0</v>
      </c>
      <c r="U668" s="78">
        <f t="shared" ca="1" si="414"/>
        <v>4.1504550867967176E-5</v>
      </c>
      <c r="V668" s="79">
        <f t="shared" ca="1" si="422"/>
        <v>0</v>
      </c>
      <c r="W668" s="79">
        <f t="shared" ca="1" si="406"/>
        <v>0</v>
      </c>
      <c r="X668" s="80">
        <f t="shared" ca="1" si="423"/>
        <v>0</v>
      </c>
      <c r="Y668" s="80">
        <f t="shared" ca="1" si="424"/>
        <v>0</v>
      </c>
      <c r="Z668" s="80">
        <f t="shared" ca="1" si="415"/>
        <v>0</v>
      </c>
      <c r="AA668" s="80">
        <f t="shared" ca="1" si="425"/>
        <v>0</v>
      </c>
      <c r="AB668" s="81">
        <f t="shared" ca="1" si="407"/>
        <v>0</v>
      </c>
      <c r="AC668" s="79">
        <f t="shared" ca="1" si="408"/>
        <v>0</v>
      </c>
      <c r="AE668" s="55">
        <f t="shared" ca="1" si="426"/>
        <v>0</v>
      </c>
      <c r="AF668" s="78">
        <f t="shared" ca="1" si="427"/>
        <v>4.1504550867967176E-5</v>
      </c>
      <c r="AR668" s="69">
        <f t="shared" si="416"/>
        <v>56</v>
      </c>
      <c r="AS668" s="70">
        <f t="shared" si="428"/>
        <v>665</v>
      </c>
      <c r="AT668" s="71">
        <f t="shared" ca="1" si="435"/>
        <v>2.8715796993927581E-3</v>
      </c>
      <c r="AU668" s="72">
        <f t="shared" ca="1" si="417"/>
        <v>9.0370179501075842E-3</v>
      </c>
      <c r="AV668" s="73">
        <f t="shared" ca="1" si="418"/>
        <v>1.0090370179501076</v>
      </c>
      <c r="AW668" s="74">
        <f ca="1">PRODUCT(AV$4:AV668)</f>
        <v>330.82366641547031</v>
      </c>
      <c r="BO668" s="70">
        <f t="shared" si="429"/>
        <v>665</v>
      </c>
      <c r="BP668" s="171">
        <f t="shared" ca="1" si="432"/>
        <v>0.114</v>
      </c>
      <c r="BQ668" s="172">
        <f t="shared" ca="1" si="419"/>
        <v>9.0370179501075842E-3</v>
      </c>
      <c r="BR668" s="172">
        <f t="shared" ca="1" si="431"/>
        <v>3.0227583498942724E-3</v>
      </c>
    </row>
    <row r="669" spans="5:70">
      <c r="E669">
        <f t="shared" si="433"/>
        <v>666</v>
      </c>
      <c r="F669" s="64">
        <f t="shared" si="420"/>
        <v>110.41666666666428</v>
      </c>
      <c r="G669" s="55">
        <f t="shared" si="401"/>
        <v>0</v>
      </c>
      <c r="H669" s="78">
        <f t="shared" si="430"/>
        <v>1</v>
      </c>
      <c r="I669" s="79">
        <f t="shared" ca="1" si="409"/>
        <v>1144653.5913867953</v>
      </c>
      <c r="J669" s="79">
        <f t="shared" ca="1" si="402"/>
        <v>10344.255052017581</v>
      </c>
      <c r="K669" s="80">
        <f t="shared" ca="1" si="403"/>
        <v>-20</v>
      </c>
      <c r="L669" s="80">
        <f t="shared" ca="1" si="410"/>
        <v>-953.87799282232947</v>
      </c>
      <c r="M669" s="80">
        <f t="shared" ca="1" si="434"/>
        <v>0</v>
      </c>
      <c r="N669" s="80">
        <f t="shared" ca="1" si="411"/>
        <v>0</v>
      </c>
      <c r="O669" s="81">
        <f t="shared" ca="1" si="404"/>
        <v>-2943.1740356977334</v>
      </c>
      <c r="P669" s="79">
        <f t="shared" ca="1" si="405"/>
        <v>1151080.7944102928</v>
      </c>
      <c r="R669">
        <f t="shared" ca="1" si="412"/>
        <v>786</v>
      </c>
      <c r="S669" s="78">
        <f t="shared" ca="1" si="421"/>
        <v>120.41666666666352</v>
      </c>
      <c r="T669" s="55">
        <f t="shared" ca="1" si="413"/>
        <v>0</v>
      </c>
      <c r="U669" s="78">
        <f t="shared" ca="1" si="414"/>
        <v>4.1504550867967176E-5</v>
      </c>
      <c r="V669" s="79">
        <f t="shared" ca="1" si="422"/>
        <v>0</v>
      </c>
      <c r="W669" s="79">
        <f t="shared" ca="1" si="406"/>
        <v>0</v>
      </c>
      <c r="X669" s="80">
        <f t="shared" ca="1" si="423"/>
        <v>0</v>
      </c>
      <c r="Y669" s="80">
        <f t="shared" ca="1" si="424"/>
        <v>0</v>
      </c>
      <c r="Z669" s="80">
        <f t="shared" ca="1" si="415"/>
        <v>0</v>
      </c>
      <c r="AA669" s="80">
        <f t="shared" ca="1" si="425"/>
        <v>0</v>
      </c>
      <c r="AB669" s="81">
        <f t="shared" ca="1" si="407"/>
        <v>0</v>
      </c>
      <c r="AC669" s="79">
        <f t="shared" ca="1" si="408"/>
        <v>0</v>
      </c>
      <c r="AE669" s="55">
        <f t="shared" ca="1" si="426"/>
        <v>0</v>
      </c>
      <c r="AF669" s="78">
        <f t="shared" ca="1" si="427"/>
        <v>4.1504550867967176E-5</v>
      </c>
      <c r="AR669" s="69">
        <f t="shared" si="416"/>
        <v>56</v>
      </c>
      <c r="AS669" s="70">
        <f t="shared" si="428"/>
        <v>666</v>
      </c>
      <c r="AT669" s="71">
        <f t="shared" ca="1" si="435"/>
        <v>2.8456291821041813E-3</v>
      </c>
      <c r="AU669" s="72">
        <f t="shared" ca="1" si="417"/>
        <v>9.0370179501075842E-3</v>
      </c>
      <c r="AV669" s="73">
        <f t="shared" ca="1" si="418"/>
        <v>1.0090370179501076</v>
      </c>
      <c r="AW669" s="74">
        <f ca="1">PRODUCT(AV$4:AV669)</f>
        <v>333.81332582718733</v>
      </c>
      <c r="BO669" s="70">
        <f t="shared" si="429"/>
        <v>666</v>
      </c>
      <c r="BP669" s="171">
        <f t="shared" ca="1" si="432"/>
        <v>0.114</v>
      </c>
      <c r="BQ669" s="172">
        <f t="shared" ca="1" si="419"/>
        <v>9.0370179501075842E-3</v>
      </c>
      <c r="BR669" s="172">
        <f t="shared" ca="1" si="431"/>
        <v>2.9956862792161055E-3</v>
      </c>
    </row>
    <row r="670" spans="5:70">
      <c r="E670">
        <f t="shared" si="433"/>
        <v>667</v>
      </c>
      <c r="F670" s="64">
        <f t="shared" si="420"/>
        <v>110.49999999999761</v>
      </c>
      <c r="G670" s="55">
        <f t="shared" si="401"/>
        <v>0</v>
      </c>
      <c r="H670" s="78">
        <f t="shared" si="430"/>
        <v>1</v>
      </c>
      <c r="I670" s="79">
        <f t="shared" ca="1" si="409"/>
        <v>1151080.7944102928</v>
      </c>
      <c r="J670" s="79">
        <f t="shared" ca="1" si="402"/>
        <v>10402.337801109914</v>
      </c>
      <c r="K670" s="80">
        <f t="shared" ca="1" si="403"/>
        <v>-20</v>
      </c>
      <c r="L670" s="80">
        <f t="shared" ca="1" si="410"/>
        <v>-959.23399534191071</v>
      </c>
      <c r="M670" s="80">
        <f t="shared" ca="1" si="434"/>
        <v>0</v>
      </c>
      <c r="N670" s="80">
        <f t="shared" ca="1" si="411"/>
        <v>0</v>
      </c>
      <c r="O670" s="81">
        <f t="shared" ca="1" si="404"/>
        <v>-2943.1740356977334</v>
      </c>
      <c r="P670" s="79">
        <f t="shared" ca="1" si="405"/>
        <v>1157560.7241803631</v>
      </c>
      <c r="R670">
        <f t="shared" ca="1" si="412"/>
        <v>787</v>
      </c>
      <c r="S670" s="78">
        <f t="shared" ca="1" si="421"/>
        <v>120.49999999999685</v>
      </c>
      <c r="T670" s="55">
        <f t="shared" ca="1" si="413"/>
        <v>0</v>
      </c>
      <c r="U670" s="78">
        <f t="shared" ca="1" si="414"/>
        <v>4.1504550867967176E-5</v>
      </c>
      <c r="V670" s="79">
        <f t="shared" ca="1" si="422"/>
        <v>0</v>
      </c>
      <c r="W670" s="79">
        <f t="shared" ca="1" si="406"/>
        <v>0</v>
      </c>
      <c r="X670" s="80">
        <f t="shared" ca="1" si="423"/>
        <v>0</v>
      </c>
      <c r="Y670" s="80">
        <f t="shared" ca="1" si="424"/>
        <v>0</v>
      </c>
      <c r="Z670" s="80">
        <f t="shared" ca="1" si="415"/>
        <v>0</v>
      </c>
      <c r="AA670" s="80">
        <f t="shared" ca="1" si="425"/>
        <v>0</v>
      </c>
      <c r="AB670" s="81">
        <f t="shared" ca="1" si="407"/>
        <v>0</v>
      </c>
      <c r="AC670" s="79">
        <f t="shared" ca="1" si="408"/>
        <v>0</v>
      </c>
      <c r="AE670" s="55">
        <f t="shared" ca="1" si="426"/>
        <v>0</v>
      </c>
      <c r="AF670" s="78">
        <f t="shared" ca="1" si="427"/>
        <v>4.1504550867967176E-5</v>
      </c>
      <c r="AR670" s="69">
        <f t="shared" si="416"/>
        <v>56</v>
      </c>
      <c r="AS670" s="70">
        <f t="shared" si="428"/>
        <v>667</v>
      </c>
      <c r="AT670" s="71">
        <f t="shared" ca="1" si="435"/>
        <v>2.819913180106156E-3</v>
      </c>
      <c r="AU670" s="72">
        <f t="shared" ca="1" si="417"/>
        <v>9.0370179501075842E-3</v>
      </c>
      <c r="AV670" s="73">
        <f t="shared" ca="1" si="418"/>
        <v>1.0090370179501076</v>
      </c>
      <c r="AW670" s="74">
        <f ca="1">PRODUCT(AV$4:AV670)</f>
        <v>336.83000284467272</v>
      </c>
      <c r="BO670" s="70">
        <f t="shared" si="429"/>
        <v>667</v>
      </c>
      <c r="BP670" s="171">
        <f t="shared" ca="1" si="432"/>
        <v>0.114</v>
      </c>
      <c r="BQ670" s="172">
        <f t="shared" ca="1" si="419"/>
        <v>9.0370179501075842E-3</v>
      </c>
      <c r="BR670" s="172">
        <f t="shared" ca="1" si="431"/>
        <v>2.9688566682141578E-3</v>
      </c>
    </row>
    <row r="671" spans="5:70">
      <c r="E671">
        <f t="shared" si="433"/>
        <v>668</v>
      </c>
      <c r="F671" s="64">
        <f t="shared" si="420"/>
        <v>110.58333333333094</v>
      </c>
      <c r="G671" s="55">
        <f t="shared" si="401"/>
        <v>0</v>
      </c>
      <c r="H671" s="78">
        <f t="shared" si="430"/>
        <v>1</v>
      </c>
      <c r="I671" s="79">
        <f t="shared" ca="1" si="409"/>
        <v>1157560.7241803631</v>
      </c>
      <c r="J671" s="79">
        <f t="shared" ca="1" si="402"/>
        <v>10460.897042757475</v>
      </c>
      <c r="K671" s="80">
        <f t="shared" ca="1" si="403"/>
        <v>-20</v>
      </c>
      <c r="L671" s="80">
        <f t="shared" ca="1" si="410"/>
        <v>-964.63393681696937</v>
      </c>
      <c r="M671" s="80">
        <f t="shared" ca="1" si="434"/>
        <v>0</v>
      </c>
      <c r="N671" s="80">
        <f t="shared" ca="1" si="411"/>
        <v>0</v>
      </c>
      <c r="O671" s="81">
        <f t="shared" ca="1" si="404"/>
        <v>-2943.1740356977334</v>
      </c>
      <c r="P671" s="79">
        <f t="shared" ca="1" si="405"/>
        <v>1164093.8132506057</v>
      </c>
      <c r="R671">
        <f t="shared" ca="1" si="412"/>
        <v>788</v>
      </c>
      <c r="S671" s="78">
        <f t="shared" ca="1" si="421"/>
        <v>120.58333333333017</v>
      </c>
      <c r="T671" s="55">
        <f t="shared" ca="1" si="413"/>
        <v>0</v>
      </c>
      <c r="U671" s="78">
        <f t="shared" ca="1" si="414"/>
        <v>4.1504550867967176E-5</v>
      </c>
      <c r="V671" s="79">
        <f t="shared" ca="1" si="422"/>
        <v>0</v>
      </c>
      <c r="W671" s="79">
        <f t="shared" ca="1" si="406"/>
        <v>0</v>
      </c>
      <c r="X671" s="80">
        <f t="shared" ca="1" si="423"/>
        <v>0</v>
      </c>
      <c r="Y671" s="80">
        <f t="shared" ca="1" si="424"/>
        <v>0</v>
      </c>
      <c r="Z671" s="80">
        <f t="shared" ca="1" si="415"/>
        <v>0</v>
      </c>
      <c r="AA671" s="80">
        <f t="shared" ca="1" si="425"/>
        <v>0</v>
      </c>
      <c r="AB671" s="81">
        <f t="shared" ca="1" si="407"/>
        <v>0</v>
      </c>
      <c r="AC671" s="79">
        <f t="shared" ca="1" si="408"/>
        <v>0</v>
      </c>
      <c r="AE671" s="55">
        <f t="shared" ca="1" si="426"/>
        <v>0</v>
      </c>
      <c r="AF671" s="78">
        <f t="shared" ca="1" si="427"/>
        <v>4.1504550867967176E-5</v>
      </c>
      <c r="AR671" s="69">
        <f t="shared" si="416"/>
        <v>56</v>
      </c>
      <c r="AS671" s="70">
        <f t="shared" si="428"/>
        <v>668</v>
      </c>
      <c r="AT671" s="71">
        <f t="shared" ca="1" si="435"/>
        <v>2.7944295740797917E-3</v>
      </c>
      <c r="AU671" s="72">
        <f t="shared" ca="1" si="417"/>
        <v>9.0370179501075842E-3</v>
      </c>
      <c r="AV671" s="73">
        <f t="shared" ca="1" si="418"/>
        <v>1.0090370179501076</v>
      </c>
      <c r="AW671" s="74">
        <f ca="1">PRODUCT(AV$4:AV671)</f>
        <v>339.87394162651481</v>
      </c>
      <c r="BO671" s="70">
        <f t="shared" si="429"/>
        <v>668</v>
      </c>
      <c r="BP671" s="171">
        <f t="shared" ca="1" si="432"/>
        <v>0.114</v>
      </c>
      <c r="BQ671" s="172">
        <f t="shared" ca="1" si="419"/>
        <v>9.0370179501075842E-3</v>
      </c>
      <c r="BR671" s="172">
        <f t="shared" ca="1" si="431"/>
        <v>2.9422673453997649E-3</v>
      </c>
    </row>
    <row r="672" spans="5:70">
      <c r="E672">
        <f t="shared" si="433"/>
        <v>669</v>
      </c>
      <c r="F672" s="64">
        <f t="shared" si="420"/>
        <v>110.66666666666427</v>
      </c>
      <c r="G672" s="55">
        <f t="shared" si="401"/>
        <v>0</v>
      </c>
      <c r="H672" s="78">
        <f t="shared" si="430"/>
        <v>1</v>
      </c>
      <c r="I672" s="79">
        <f t="shared" ca="1" si="409"/>
        <v>1164093.8132506057</v>
      </c>
      <c r="J672" s="79">
        <f t="shared" ca="1" si="402"/>
        <v>10519.93668595491</v>
      </c>
      <c r="K672" s="80">
        <f t="shared" ca="1" si="403"/>
        <v>-20</v>
      </c>
      <c r="L672" s="80">
        <f t="shared" ca="1" si="410"/>
        <v>-970.07817770883821</v>
      </c>
      <c r="M672" s="80">
        <f t="shared" ca="1" si="434"/>
        <v>0</v>
      </c>
      <c r="N672" s="80">
        <f t="shared" ca="1" si="411"/>
        <v>0</v>
      </c>
      <c r="O672" s="81">
        <f t="shared" ca="1" si="404"/>
        <v>-2943.1740356977334</v>
      </c>
      <c r="P672" s="79">
        <f t="shared" ca="1" si="405"/>
        <v>1170680.497723154</v>
      </c>
      <c r="R672">
        <f t="shared" ca="1" si="412"/>
        <v>789</v>
      </c>
      <c r="S672" s="78">
        <f t="shared" ca="1" si="421"/>
        <v>120.6666666666635</v>
      </c>
      <c r="T672" s="55">
        <f t="shared" ca="1" si="413"/>
        <v>0</v>
      </c>
      <c r="U672" s="78">
        <f t="shared" ca="1" si="414"/>
        <v>4.1504550867967176E-5</v>
      </c>
      <c r="V672" s="79">
        <f t="shared" ca="1" si="422"/>
        <v>0</v>
      </c>
      <c r="W672" s="79">
        <f t="shared" ca="1" si="406"/>
        <v>0</v>
      </c>
      <c r="X672" s="80">
        <f t="shared" ca="1" si="423"/>
        <v>0</v>
      </c>
      <c r="Y672" s="80">
        <f t="shared" ca="1" si="424"/>
        <v>0</v>
      </c>
      <c r="Z672" s="80">
        <f t="shared" ca="1" si="415"/>
        <v>0</v>
      </c>
      <c r="AA672" s="80">
        <f t="shared" ca="1" si="425"/>
        <v>0</v>
      </c>
      <c r="AB672" s="81">
        <f t="shared" ca="1" si="407"/>
        <v>0</v>
      </c>
      <c r="AC672" s="79">
        <f t="shared" ca="1" si="408"/>
        <v>0</v>
      </c>
      <c r="AE672" s="55">
        <f t="shared" ca="1" si="426"/>
        <v>0</v>
      </c>
      <c r="AF672" s="78">
        <f t="shared" ca="1" si="427"/>
        <v>4.1504550867967176E-5</v>
      </c>
      <c r="AR672" s="69">
        <f t="shared" si="416"/>
        <v>56</v>
      </c>
      <c r="AS672" s="70">
        <f t="shared" si="428"/>
        <v>669</v>
      </c>
      <c r="AT672" s="71">
        <f t="shared" ca="1" si="435"/>
        <v>2.7691762638585213E-3</v>
      </c>
      <c r="AU672" s="72">
        <f t="shared" ca="1" si="417"/>
        <v>9.0370179501075842E-3</v>
      </c>
      <c r="AV672" s="73">
        <f t="shared" ca="1" si="418"/>
        <v>1.0090370179501076</v>
      </c>
      <c r="AW672" s="74">
        <f ca="1">PRODUCT(AV$4:AV672)</f>
        <v>342.94538853776743</v>
      </c>
      <c r="BO672" s="70">
        <f t="shared" si="429"/>
        <v>669</v>
      </c>
      <c r="BP672" s="171">
        <f t="shared" ca="1" si="432"/>
        <v>0.114</v>
      </c>
      <c r="BQ672" s="172">
        <f t="shared" ca="1" si="419"/>
        <v>9.0370179501075842E-3</v>
      </c>
      <c r="BR672" s="172">
        <f t="shared" ca="1" si="431"/>
        <v>2.9159161587322922E-3</v>
      </c>
    </row>
    <row r="673" spans="5:70">
      <c r="E673">
        <f t="shared" si="433"/>
        <v>670</v>
      </c>
      <c r="F673" s="64">
        <f t="shared" si="420"/>
        <v>110.7499999999976</v>
      </c>
      <c r="G673" s="55">
        <f t="shared" si="401"/>
        <v>0</v>
      </c>
      <c r="H673" s="78">
        <f t="shared" si="430"/>
        <v>1</v>
      </c>
      <c r="I673" s="79">
        <f t="shared" ca="1" si="409"/>
        <v>1170680.497723154</v>
      </c>
      <c r="J673" s="79">
        <f t="shared" ca="1" si="402"/>
        <v>10579.460671765024</v>
      </c>
      <c r="K673" s="80">
        <f t="shared" ca="1" si="403"/>
        <v>-20</v>
      </c>
      <c r="L673" s="80">
        <f t="shared" ca="1" si="410"/>
        <v>-975.56708143596177</v>
      </c>
      <c r="M673" s="80">
        <f t="shared" ca="1" si="434"/>
        <v>0</v>
      </c>
      <c r="N673" s="80">
        <f t="shared" ca="1" si="411"/>
        <v>0</v>
      </c>
      <c r="O673" s="81">
        <f t="shared" ca="1" si="404"/>
        <v>-2943.1740356977334</v>
      </c>
      <c r="P673" s="79">
        <f t="shared" ca="1" si="405"/>
        <v>1177321.2172777853</v>
      </c>
      <c r="R673">
        <f t="shared" ca="1" si="412"/>
        <v>790</v>
      </c>
      <c r="S673" s="78">
        <f t="shared" ca="1" si="421"/>
        <v>120.74999999999683</v>
      </c>
      <c r="T673" s="55">
        <f t="shared" ca="1" si="413"/>
        <v>0</v>
      </c>
      <c r="U673" s="78">
        <f t="shared" ca="1" si="414"/>
        <v>4.1504550867967176E-5</v>
      </c>
      <c r="V673" s="79">
        <f t="shared" ca="1" si="422"/>
        <v>0</v>
      </c>
      <c r="W673" s="79">
        <f t="shared" ca="1" si="406"/>
        <v>0</v>
      </c>
      <c r="X673" s="80">
        <f t="shared" ca="1" si="423"/>
        <v>0</v>
      </c>
      <c r="Y673" s="80">
        <f t="shared" ca="1" si="424"/>
        <v>0</v>
      </c>
      <c r="Z673" s="80">
        <f t="shared" ca="1" si="415"/>
        <v>0</v>
      </c>
      <c r="AA673" s="80">
        <f t="shared" ca="1" si="425"/>
        <v>0</v>
      </c>
      <c r="AB673" s="81">
        <f t="shared" ca="1" si="407"/>
        <v>0</v>
      </c>
      <c r="AC673" s="79">
        <f t="shared" ca="1" si="408"/>
        <v>0</v>
      </c>
      <c r="AE673" s="55">
        <f t="shared" ca="1" si="426"/>
        <v>0</v>
      </c>
      <c r="AF673" s="78">
        <f t="shared" ca="1" si="427"/>
        <v>4.1504550867967176E-5</v>
      </c>
      <c r="AR673" s="69">
        <f t="shared" si="416"/>
        <v>56</v>
      </c>
      <c r="AS673" s="70">
        <f t="shared" si="428"/>
        <v>670</v>
      </c>
      <c r="AT673" s="71">
        <f t="shared" ca="1" si="435"/>
        <v>2.74415116825502E-3</v>
      </c>
      <c r="AU673" s="72">
        <f t="shared" ca="1" si="417"/>
        <v>9.0370179501075842E-3</v>
      </c>
      <c r="AV673" s="73">
        <f t="shared" ca="1" si="418"/>
        <v>1.0090370179501076</v>
      </c>
      <c r="AW673" s="74">
        <f ca="1">PRODUCT(AV$4:AV673)</f>
        <v>346.04459216988982</v>
      </c>
      <c r="BO673" s="70">
        <f t="shared" si="429"/>
        <v>670</v>
      </c>
      <c r="BP673" s="171">
        <f t="shared" ca="1" si="432"/>
        <v>0.114</v>
      </c>
      <c r="BQ673" s="172">
        <f t="shared" ca="1" si="419"/>
        <v>9.0370179501075842E-3</v>
      </c>
      <c r="BR673" s="172">
        <f t="shared" ca="1" si="431"/>
        <v>2.8898009754449575E-3</v>
      </c>
    </row>
    <row r="674" spans="5:70">
      <c r="E674">
        <f t="shared" si="433"/>
        <v>671</v>
      </c>
      <c r="F674" s="64">
        <f t="shared" si="420"/>
        <v>110.83333333333093</v>
      </c>
      <c r="G674" s="55">
        <f t="shared" si="401"/>
        <v>0</v>
      </c>
      <c r="H674" s="78">
        <f t="shared" si="430"/>
        <v>1</v>
      </c>
      <c r="I674" s="79">
        <f t="shared" ca="1" si="409"/>
        <v>1177321.2172777853</v>
      </c>
      <c r="J674" s="79">
        <f t="shared" ca="1" si="402"/>
        <v>10639.472973581856</v>
      </c>
      <c r="K674" s="80">
        <f t="shared" ca="1" si="403"/>
        <v>-20</v>
      </c>
      <c r="L674" s="80">
        <f t="shared" ca="1" si="410"/>
        <v>-981.10101439815446</v>
      </c>
      <c r="M674" s="80">
        <f t="shared" ca="1" si="434"/>
        <v>0</v>
      </c>
      <c r="N674" s="80">
        <f t="shared" ca="1" si="411"/>
        <v>0</v>
      </c>
      <c r="O674" s="81">
        <f t="shared" ca="1" si="404"/>
        <v>-2943.1740356977334</v>
      </c>
      <c r="P674" s="79">
        <f t="shared" ca="1" si="405"/>
        <v>1184016.4152012714</v>
      </c>
      <c r="R674">
        <f t="shared" ca="1" si="412"/>
        <v>791</v>
      </c>
      <c r="S674" s="78">
        <f t="shared" ca="1" si="421"/>
        <v>120.83333333333016</v>
      </c>
      <c r="T674" s="55">
        <f t="shared" ca="1" si="413"/>
        <v>0</v>
      </c>
      <c r="U674" s="78">
        <f t="shared" ca="1" si="414"/>
        <v>4.1504550867967176E-5</v>
      </c>
      <c r="V674" s="79">
        <f t="shared" ca="1" si="422"/>
        <v>0</v>
      </c>
      <c r="W674" s="79">
        <f t="shared" ca="1" si="406"/>
        <v>0</v>
      </c>
      <c r="X674" s="80">
        <f t="shared" ca="1" si="423"/>
        <v>0</v>
      </c>
      <c r="Y674" s="80">
        <f t="shared" ca="1" si="424"/>
        <v>0</v>
      </c>
      <c r="Z674" s="80">
        <f t="shared" ca="1" si="415"/>
        <v>0</v>
      </c>
      <c r="AA674" s="80">
        <f t="shared" ca="1" si="425"/>
        <v>0</v>
      </c>
      <c r="AB674" s="81">
        <f t="shared" ca="1" si="407"/>
        <v>0</v>
      </c>
      <c r="AC674" s="79">
        <f t="shared" ca="1" si="408"/>
        <v>0</v>
      </c>
      <c r="AE674" s="55">
        <f t="shared" ca="1" si="426"/>
        <v>0</v>
      </c>
      <c r="AF674" s="78">
        <f t="shared" ca="1" si="427"/>
        <v>4.1504550867967176E-5</v>
      </c>
      <c r="AR674" s="69">
        <f t="shared" si="416"/>
        <v>56</v>
      </c>
      <c r="AS674" s="70">
        <f t="shared" si="428"/>
        <v>671</v>
      </c>
      <c r="AT674" s="71">
        <f t="shared" ca="1" si="435"/>
        <v>2.7193522248896906E-3</v>
      </c>
      <c r="AU674" s="72">
        <f t="shared" ca="1" si="417"/>
        <v>9.0370179501075842E-3</v>
      </c>
      <c r="AV674" s="73">
        <f t="shared" ca="1" si="418"/>
        <v>1.0090370179501076</v>
      </c>
      <c r="AW674" s="74">
        <f ca="1">PRODUCT(AV$4:AV674)</f>
        <v>349.17180336086676</v>
      </c>
      <c r="BO674" s="70">
        <f t="shared" si="429"/>
        <v>671</v>
      </c>
      <c r="BP674" s="171">
        <f t="shared" ca="1" si="432"/>
        <v>0.114</v>
      </c>
      <c r="BQ674" s="172">
        <f t="shared" ca="1" si="419"/>
        <v>9.0370179501075842E-3</v>
      </c>
      <c r="BR674" s="172">
        <f t="shared" ca="1" si="431"/>
        <v>2.8639196818722118E-3</v>
      </c>
    </row>
    <row r="675" spans="5:70">
      <c r="E675">
        <f t="shared" si="433"/>
        <v>672</v>
      </c>
      <c r="F675" s="64">
        <f t="shared" si="420"/>
        <v>110.91666666666426</v>
      </c>
      <c r="G675" s="55">
        <f t="shared" si="401"/>
        <v>0</v>
      </c>
      <c r="H675" s="78">
        <f t="shared" si="430"/>
        <v>1</v>
      </c>
      <c r="I675" s="79">
        <f t="shared" ca="1" si="409"/>
        <v>1184016.4152012714</v>
      </c>
      <c r="J675" s="79">
        <f t="shared" ca="1" si="402"/>
        <v>10699.977597395924</v>
      </c>
      <c r="K675" s="80">
        <f t="shared" ca="1" si="403"/>
        <v>-20</v>
      </c>
      <c r="L675" s="80">
        <f t="shared" ca="1" si="410"/>
        <v>-986.68034600105955</v>
      </c>
      <c r="M675" s="80">
        <f t="shared" ca="1" si="434"/>
        <v>0</v>
      </c>
      <c r="N675" s="80">
        <f t="shared" ca="1" si="411"/>
        <v>0</v>
      </c>
      <c r="O675" s="81">
        <f t="shared" ca="1" si="404"/>
        <v>-2943.1740356977334</v>
      </c>
      <c r="P675" s="79">
        <f t="shared" ca="1" si="405"/>
        <v>1190766.5384169684</v>
      </c>
      <c r="R675">
        <f t="shared" ca="1" si="412"/>
        <v>792</v>
      </c>
      <c r="S675" s="78">
        <f t="shared" ca="1" si="421"/>
        <v>120.91666666666349</v>
      </c>
      <c r="T675" s="55">
        <f t="shared" ca="1" si="413"/>
        <v>0</v>
      </c>
      <c r="U675" s="78">
        <f t="shared" ca="1" si="414"/>
        <v>4.1504550867967176E-5</v>
      </c>
      <c r="V675" s="79">
        <f t="shared" ca="1" si="422"/>
        <v>0</v>
      </c>
      <c r="W675" s="79">
        <f t="shared" ca="1" si="406"/>
        <v>0</v>
      </c>
      <c r="X675" s="80">
        <f t="shared" ca="1" si="423"/>
        <v>0</v>
      </c>
      <c r="Y675" s="80">
        <f t="shared" ca="1" si="424"/>
        <v>0</v>
      </c>
      <c r="Z675" s="80">
        <f t="shared" ca="1" si="415"/>
        <v>0</v>
      </c>
      <c r="AA675" s="80">
        <f t="shared" ca="1" si="425"/>
        <v>0</v>
      </c>
      <c r="AB675" s="81">
        <f t="shared" ca="1" si="407"/>
        <v>0</v>
      </c>
      <c r="AC675" s="79">
        <f t="shared" ca="1" si="408"/>
        <v>0</v>
      </c>
      <c r="AE675" s="55">
        <f t="shared" ca="1" si="426"/>
        <v>0</v>
      </c>
      <c r="AF675" s="78">
        <f t="shared" ca="1" si="427"/>
        <v>4.1504550867967176E-5</v>
      </c>
      <c r="AR675" s="69">
        <f t="shared" si="416"/>
        <v>56</v>
      </c>
      <c r="AS675" s="70">
        <f t="shared" si="428"/>
        <v>672</v>
      </c>
      <c r="AT675" s="71">
        <f t="shared" ca="1" si="435"/>
        <v>2.6947773900206974E-3</v>
      </c>
      <c r="AU675" s="72">
        <f t="shared" ca="1" si="417"/>
        <v>9.0370179501075842E-3</v>
      </c>
      <c r="AV675" s="73">
        <f t="shared" ca="1" si="418"/>
        <v>1.0090370179501076</v>
      </c>
      <c r="AW675" s="74">
        <f ca="1">PRODUCT(AV$4:AV675)</f>
        <v>352.32727521551033</v>
      </c>
      <c r="BO675" s="70">
        <f t="shared" si="429"/>
        <v>672</v>
      </c>
      <c r="BP675" s="171">
        <f t="shared" ca="1" si="432"/>
        <v>0.114</v>
      </c>
      <c r="BQ675" s="172">
        <f t="shared" ca="1" si="419"/>
        <v>9.0370179501075842E-3</v>
      </c>
      <c r="BR675" s="172">
        <f t="shared" ca="1" si="431"/>
        <v>2.8382701832786674E-3</v>
      </c>
    </row>
    <row r="676" spans="5:70">
      <c r="E676">
        <f t="shared" si="433"/>
        <v>673</v>
      </c>
      <c r="F676" s="64">
        <f t="shared" si="420"/>
        <v>110.99999999999758</v>
      </c>
      <c r="G676" s="55">
        <f t="shared" si="401"/>
        <v>0</v>
      </c>
      <c r="H676" s="78">
        <f t="shared" si="430"/>
        <v>1</v>
      </c>
      <c r="I676" s="79">
        <f t="shared" ca="1" si="409"/>
        <v>1190766.5384169684</v>
      </c>
      <c r="J676" s="79">
        <f t="shared" ca="1" si="402"/>
        <v>10760.978582061616</v>
      </c>
      <c r="K676" s="80">
        <f t="shared" ca="1" si="403"/>
        <v>-20</v>
      </c>
      <c r="L676" s="80">
        <f t="shared" ca="1" si="410"/>
        <v>-992.3054486808071</v>
      </c>
      <c r="M676" s="80">
        <f t="shared" ca="1" si="434"/>
        <v>-8930.7490381272637</v>
      </c>
      <c r="N676" s="80">
        <f t="shared" ca="1" si="411"/>
        <v>0</v>
      </c>
      <c r="O676" s="81">
        <f t="shared" ca="1" si="404"/>
        <v>-2943.1740356977334</v>
      </c>
      <c r="P676" s="79">
        <f t="shared" ca="1" si="405"/>
        <v>1188641.2884765242</v>
      </c>
      <c r="R676">
        <f t="shared" ca="1" si="412"/>
        <v>793</v>
      </c>
      <c r="S676" s="78">
        <f t="shared" ca="1" si="421"/>
        <v>120.99999999999682</v>
      </c>
      <c r="T676" s="55">
        <f t="shared" ca="1" si="413"/>
        <v>0</v>
      </c>
      <c r="U676" s="78">
        <f t="shared" ca="1" si="414"/>
        <v>4.1504550867967176E-5</v>
      </c>
      <c r="V676" s="79">
        <f t="shared" ca="1" si="422"/>
        <v>0</v>
      </c>
      <c r="W676" s="79">
        <f t="shared" ca="1" si="406"/>
        <v>0</v>
      </c>
      <c r="X676" s="80">
        <f t="shared" ca="1" si="423"/>
        <v>0</v>
      </c>
      <c r="Y676" s="80">
        <f t="shared" ca="1" si="424"/>
        <v>0</v>
      </c>
      <c r="Z676" s="80">
        <f t="shared" ca="1" si="415"/>
        <v>0</v>
      </c>
      <c r="AA676" s="80">
        <f t="shared" ca="1" si="425"/>
        <v>0</v>
      </c>
      <c r="AB676" s="81">
        <f t="shared" ca="1" si="407"/>
        <v>0</v>
      </c>
      <c r="AC676" s="79">
        <f t="shared" ca="1" si="408"/>
        <v>0</v>
      </c>
      <c r="AE676" s="55">
        <f t="shared" ca="1" si="426"/>
        <v>0</v>
      </c>
      <c r="AF676" s="78">
        <f t="shared" ca="1" si="427"/>
        <v>4.1504550867967176E-5</v>
      </c>
      <c r="AR676" s="69">
        <f t="shared" si="416"/>
        <v>57</v>
      </c>
      <c r="AS676" s="70">
        <f t="shared" si="428"/>
        <v>673</v>
      </c>
      <c r="AT676" s="71">
        <f t="shared" ca="1" si="435"/>
        <v>2.6704246383755363E-3</v>
      </c>
      <c r="AU676" s="72">
        <f t="shared" ca="1" si="417"/>
        <v>9.0370179501075842E-3</v>
      </c>
      <c r="AV676" s="73">
        <f t="shared" ca="1" si="418"/>
        <v>1.0090370179501076</v>
      </c>
      <c r="AW676" s="74">
        <f ca="1">PRODUCT(AV$4:AV676)</f>
        <v>355.51126312594539</v>
      </c>
      <c r="BO676" s="70">
        <f t="shared" si="429"/>
        <v>673</v>
      </c>
      <c r="BP676" s="171">
        <f t="shared" ca="1" si="432"/>
        <v>0.114</v>
      </c>
      <c r="BQ676" s="172">
        <f t="shared" ca="1" si="419"/>
        <v>9.0370179501075842E-3</v>
      </c>
      <c r="BR676" s="172">
        <f t="shared" ca="1" si="431"/>
        <v>2.8128504036895575E-3</v>
      </c>
    </row>
    <row r="677" spans="5:70">
      <c r="E677">
        <f t="shared" si="433"/>
        <v>674</v>
      </c>
      <c r="F677" s="64">
        <f t="shared" si="420"/>
        <v>111.08333333333091</v>
      </c>
      <c r="G677" s="55">
        <f t="shared" si="401"/>
        <v>0</v>
      </c>
      <c r="H677" s="78">
        <f t="shared" si="430"/>
        <v>1</v>
      </c>
      <c r="I677" s="79">
        <f t="shared" ca="1" si="409"/>
        <v>1188641.2884765242</v>
      </c>
      <c r="J677" s="79">
        <f t="shared" ca="1" si="402"/>
        <v>10741.772660201355</v>
      </c>
      <c r="K677" s="80">
        <f t="shared" ca="1" si="403"/>
        <v>-20</v>
      </c>
      <c r="L677" s="80">
        <f t="shared" ca="1" si="410"/>
        <v>-990.53440706377023</v>
      </c>
      <c r="M677" s="80">
        <f t="shared" ca="1" si="434"/>
        <v>0</v>
      </c>
      <c r="N677" s="80">
        <f t="shared" ca="1" si="411"/>
        <v>0</v>
      </c>
      <c r="O677" s="81">
        <f t="shared" ca="1" si="404"/>
        <v>-2943.1740356977334</v>
      </c>
      <c r="P677" s="79">
        <f t="shared" ca="1" si="405"/>
        <v>1195429.352693964</v>
      </c>
      <c r="R677">
        <f t="shared" ca="1" si="412"/>
        <v>794</v>
      </c>
      <c r="S677" s="78">
        <f t="shared" ca="1" si="421"/>
        <v>121.08333333333015</v>
      </c>
      <c r="T677" s="55">
        <f t="shared" ca="1" si="413"/>
        <v>0</v>
      </c>
      <c r="U677" s="78">
        <f t="shared" ca="1" si="414"/>
        <v>4.1504550867967176E-5</v>
      </c>
      <c r="V677" s="79">
        <f t="shared" ca="1" si="422"/>
        <v>0</v>
      </c>
      <c r="W677" s="79">
        <f t="shared" ca="1" si="406"/>
        <v>0</v>
      </c>
      <c r="X677" s="80">
        <f t="shared" ca="1" si="423"/>
        <v>0</v>
      </c>
      <c r="Y677" s="80">
        <f t="shared" ca="1" si="424"/>
        <v>0</v>
      </c>
      <c r="Z677" s="80">
        <f t="shared" ca="1" si="415"/>
        <v>0</v>
      </c>
      <c r="AA677" s="80">
        <f t="shared" ca="1" si="425"/>
        <v>0</v>
      </c>
      <c r="AB677" s="81">
        <f t="shared" ca="1" si="407"/>
        <v>0</v>
      </c>
      <c r="AC677" s="79">
        <f t="shared" ca="1" si="408"/>
        <v>0</v>
      </c>
      <c r="AE677" s="55">
        <f t="shared" ca="1" si="426"/>
        <v>0</v>
      </c>
      <c r="AF677" s="78">
        <f t="shared" ca="1" si="427"/>
        <v>4.1504550867967176E-5</v>
      </c>
      <c r="AR677" s="69">
        <f t="shared" si="416"/>
        <v>57</v>
      </c>
      <c r="AS677" s="70">
        <f t="shared" si="428"/>
        <v>674</v>
      </c>
      <c r="AT677" s="71">
        <f t="shared" ca="1" si="435"/>
        <v>2.6462919629841272E-3</v>
      </c>
      <c r="AU677" s="72">
        <f t="shared" ca="1" si="417"/>
        <v>9.0370179501075842E-3</v>
      </c>
      <c r="AV677" s="73">
        <f t="shared" ca="1" si="418"/>
        <v>1.0090370179501076</v>
      </c>
      <c r="AW677" s="74">
        <f ca="1">PRODUCT(AV$4:AV677)</f>
        <v>358.72402479227998</v>
      </c>
      <c r="BO677" s="70">
        <f t="shared" si="429"/>
        <v>674</v>
      </c>
      <c r="BP677" s="171">
        <f t="shared" ca="1" si="432"/>
        <v>0.114</v>
      </c>
      <c r="BQ677" s="172">
        <f t="shared" ca="1" si="419"/>
        <v>9.0370179501075842E-3</v>
      </c>
      <c r="BR677" s="172">
        <f t="shared" ca="1" si="431"/>
        <v>2.7876582857227152E-3</v>
      </c>
    </row>
    <row r="678" spans="5:70">
      <c r="E678">
        <f t="shared" si="433"/>
        <v>675</v>
      </c>
      <c r="F678" s="64">
        <f t="shared" si="420"/>
        <v>111.16666666666424</v>
      </c>
      <c r="G678" s="55">
        <f t="shared" si="401"/>
        <v>0</v>
      </c>
      <c r="H678" s="78">
        <f t="shared" si="430"/>
        <v>1</v>
      </c>
      <c r="I678" s="79">
        <f t="shared" ca="1" si="409"/>
        <v>1195429.352693964</v>
      </c>
      <c r="J678" s="79">
        <f t="shared" ca="1" si="402"/>
        <v>10803.116518380843</v>
      </c>
      <c r="K678" s="80">
        <f t="shared" ca="1" si="403"/>
        <v>-20</v>
      </c>
      <c r="L678" s="80">
        <f t="shared" ca="1" si="410"/>
        <v>-996.19112724497006</v>
      </c>
      <c r="M678" s="80">
        <f t="shared" ca="1" si="434"/>
        <v>0</v>
      </c>
      <c r="N678" s="80">
        <f t="shared" ca="1" si="411"/>
        <v>0</v>
      </c>
      <c r="O678" s="81">
        <f t="shared" ca="1" si="404"/>
        <v>-2943.1740356977334</v>
      </c>
      <c r="P678" s="79">
        <f t="shared" ca="1" si="405"/>
        <v>1202273.1040494021</v>
      </c>
      <c r="R678">
        <f t="shared" ca="1" si="412"/>
        <v>795</v>
      </c>
      <c r="S678" s="78">
        <f t="shared" ca="1" si="421"/>
        <v>121.16666666666347</v>
      </c>
      <c r="T678" s="55">
        <f t="shared" ca="1" si="413"/>
        <v>0</v>
      </c>
      <c r="U678" s="78">
        <f t="shared" ca="1" si="414"/>
        <v>4.1504550867967176E-5</v>
      </c>
      <c r="V678" s="79">
        <f t="shared" ca="1" si="422"/>
        <v>0</v>
      </c>
      <c r="W678" s="79">
        <f t="shared" ca="1" si="406"/>
        <v>0</v>
      </c>
      <c r="X678" s="80">
        <f t="shared" ca="1" si="423"/>
        <v>0</v>
      </c>
      <c r="Y678" s="80">
        <f t="shared" ca="1" si="424"/>
        <v>0</v>
      </c>
      <c r="Z678" s="80">
        <f t="shared" ca="1" si="415"/>
        <v>0</v>
      </c>
      <c r="AA678" s="80">
        <f t="shared" ca="1" si="425"/>
        <v>0</v>
      </c>
      <c r="AB678" s="81">
        <f t="shared" ca="1" si="407"/>
        <v>0</v>
      </c>
      <c r="AC678" s="79">
        <f t="shared" ca="1" si="408"/>
        <v>0</v>
      </c>
      <c r="AE678" s="55">
        <f t="shared" ca="1" si="426"/>
        <v>0</v>
      </c>
      <c r="AF678" s="78">
        <f t="shared" ca="1" si="427"/>
        <v>4.1504550867967176E-5</v>
      </c>
      <c r="AR678" s="69">
        <f t="shared" si="416"/>
        <v>57</v>
      </c>
      <c r="AS678" s="70">
        <f t="shared" si="428"/>
        <v>675</v>
      </c>
      <c r="AT678" s="71">
        <f t="shared" ca="1" si="435"/>
        <v>2.6223773750134144E-3</v>
      </c>
      <c r="AU678" s="72">
        <f t="shared" ca="1" si="417"/>
        <v>9.0370179501075842E-3</v>
      </c>
      <c r="AV678" s="73">
        <f t="shared" ca="1" si="418"/>
        <v>1.0090370179501076</v>
      </c>
      <c r="AW678" s="74">
        <f ca="1">PRODUCT(AV$4:AV678)</f>
        <v>361.96582024346264</v>
      </c>
      <c r="BO678" s="70">
        <f t="shared" si="429"/>
        <v>675</v>
      </c>
      <c r="BP678" s="171">
        <f t="shared" ca="1" si="432"/>
        <v>0.114</v>
      </c>
      <c r="BQ678" s="172">
        <f t="shared" ca="1" si="419"/>
        <v>9.0370179501075842E-3</v>
      </c>
      <c r="BR678" s="172">
        <f t="shared" ca="1" si="431"/>
        <v>2.7626917904220562E-3</v>
      </c>
    </row>
    <row r="679" spans="5:70">
      <c r="E679">
        <f t="shared" si="433"/>
        <v>676</v>
      </c>
      <c r="F679" s="64">
        <f t="shared" si="420"/>
        <v>111.24999999999757</v>
      </c>
      <c r="G679" s="55">
        <f t="shared" si="401"/>
        <v>0</v>
      </c>
      <c r="H679" s="78">
        <f t="shared" si="430"/>
        <v>1</v>
      </c>
      <c r="I679" s="79">
        <f t="shared" ca="1" si="409"/>
        <v>1202273.1040494021</v>
      </c>
      <c r="J679" s="79">
        <f t="shared" ca="1" si="402"/>
        <v>10864.963622226011</v>
      </c>
      <c r="K679" s="80">
        <f t="shared" ca="1" si="403"/>
        <v>-20</v>
      </c>
      <c r="L679" s="80">
        <f t="shared" ca="1" si="410"/>
        <v>-1001.8942533745018</v>
      </c>
      <c r="M679" s="80">
        <f t="shared" ca="1" si="434"/>
        <v>0</v>
      </c>
      <c r="N679" s="80">
        <f t="shared" ca="1" si="411"/>
        <v>0</v>
      </c>
      <c r="O679" s="81">
        <f t="shared" ca="1" si="404"/>
        <v>-2943.1740356977334</v>
      </c>
      <c r="P679" s="79">
        <f t="shared" ca="1" si="405"/>
        <v>1209172.9993825557</v>
      </c>
      <c r="R679">
        <f t="shared" ca="1" si="412"/>
        <v>796</v>
      </c>
      <c r="S679" s="78">
        <f t="shared" ca="1" si="421"/>
        <v>121.2499999999968</v>
      </c>
      <c r="T679" s="55">
        <f t="shared" ca="1" si="413"/>
        <v>0</v>
      </c>
      <c r="U679" s="78">
        <f t="shared" ca="1" si="414"/>
        <v>4.1504550867967176E-5</v>
      </c>
      <c r="V679" s="79">
        <f t="shared" ca="1" si="422"/>
        <v>0</v>
      </c>
      <c r="W679" s="79">
        <f t="shared" ca="1" si="406"/>
        <v>0</v>
      </c>
      <c r="X679" s="80">
        <f t="shared" ca="1" si="423"/>
        <v>0</v>
      </c>
      <c r="Y679" s="80">
        <f t="shared" ca="1" si="424"/>
        <v>0</v>
      </c>
      <c r="Z679" s="80">
        <f t="shared" ca="1" si="415"/>
        <v>0</v>
      </c>
      <c r="AA679" s="80">
        <f t="shared" ca="1" si="425"/>
        <v>0</v>
      </c>
      <c r="AB679" s="81">
        <f t="shared" ca="1" si="407"/>
        <v>0</v>
      </c>
      <c r="AC679" s="79">
        <f t="shared" ca="1" si="408"/>
        <v>0</v>
      </c>
      <c r="AE679" s="55">
        <f t="shared" ca="1" si="426"/>
        <v>0</v>
      </c>
      <c r="AF679" s="78">
        <f t="shared" ca="1" si="427"/>
        <v>4.1504550867967176E-5</v>
      </c>
      <c r="AR679" s="69">
        <f t="shared" si="416"/>
        <v>57</v>
      </c>
      <c r="AS679" s="70">
        <f t="shared" si="428"/>
        <v>676</v>
      </c>
      <c r="AT679" s="71">
        <f t="shared" ca="1" si="435"/>
        <v>2.5986789036034621E-3</v>
      </c>
      <c r="AU679" s="72">
        <f t="shared" ca="1" si="417"/>
        <v>9.0370179501075842E-3</v>
      </c>
      <c r="AV679" s="73">
        <f t="shared" ca="1" si="418"/>
        <v>1.0090370179501076</v>
      </c>
      <c r="AW679" s="74">
        <f ca="1">PRODUCT(AV$4:AV679)</f>
        <v>365.23691185832826</v>
      </c>
      <c r="BO679" s="70">
        <f t="shared" si="429"/>
        <v>676</v>
      </c>
      <c r="BP679" s="171">
        <f t="shared" ca="1" si="432"/>
        <v>0.114</v>
      </c>
      <c r="BQ679" s="172">
        <f t="shared" ca="1" si="419"/>
        <v>9.0370179501075842E-3</v>
      </c>
      <c r="BR679" s="172">
        <f t="shared" ca="1" si="431"/>
        <v>2.7379488970925535E-3</v>
      </c>
    </row>
    <row r="680" spans="5:70">
      <c r="E680">
        <f t="shared" si="433"/>
        <v>677</v>
      </c>
      <c r="F680" s="64">
        <f t="shared" si="420"/>
        <v>111.3333333333309</v>
      </c>
      <c r="G680" s="55">
        <f t="shared" si="401"/>
        <v>0</v>
      </c>
      <c r="H680" s="78">
        <f t="shared" si="430"/>
        <v>1</v>
      </c>
      <c r="I680" s="79">
        <f t="shared" ca="1" si="409"/>
        <v>1209172.9993825557</v>
      </c>
      <c r="J680" s="79">
        <f t="shared" ca="1" si="402"/>
        <v>10927.318100205583</v>
      </c>
      <c r="K680" s="80">
        <f t="shared" ca="1" si="403"/>
        <v>-20</v>
      </c>
      <c r="L680" s="80">
        <f t="shared" ca="1" si="410"/>
        <v>-1007.6441661521299</v>
      </c>
      <c r="M680" s="80">
        <f t="shared" ca="1" si="434"/>
        <v>0</v>
      </c>
      <c r="N680" s="80">
        <f t="shared" ca="1" si="411"/>
        <v>0</v>
      </c>
      <c r="O680" s="81">
        <f t="shared" ca="1" si="404"/>
        <v>-2943.1740356977334</v>
      </c>
      <c r="P680" s="79">
        <f t="shared" ca="1" si="405"/>
        <v>1216129.4992809114</v>
      </c>
      <c r="R680">
        <f t="shared" ca="1" si="412"/>
        <v>797</v>
      </c>
      <c r="S680" s="78">
        <f t="shared" ca="1" si="421"/>
        <v>121.33333333333013</v>
      </c>
      <c r="T680" s="55">
        <f t="shared" ca="1" si="413"/>
        <v>0</v>
      </c>
      <c r="U680" s="78">
        <f t="shared" ca="1" si="414"/>
        <v>4.1504550867967176E-5</v>
      </c>
      <c r="V680" s="79">
        <f t="shared" ca="1" si="422"/>
        <v>0</v>
      </c>
      <c r="W680" s="79">
        <f t="shared" ca="1" si="406"/>
        <v>0</v>
      </c>
      <c r="X680" s="80">
        <f t="shared" ca="1" si="423"/>
        <v>0</v>
      </c>
      <c r="Y680" s="80">
        <f t="shared" ca="1" si="424"/>
        <v>0</v>
      </c>
      <c r="Z680" s="80">
        <f t="shared" ca="1" si="415"/>
        <v>0</v>
      </c>
      <c r="AA680" s="80">
        <f t="shared" ca="1" si="425"/>
        <v>0</v>
      </c>
      <c r="AB680" s="81">
        <f t="shared" ca="1" si="407"/>
        <v>0</v>
      </c>
      <c r="AC680" s="79">
        <f t="shared" ca="1" si="408"/>
        <v>0</v>
      </c>
      <c r="AE680" s="55">
        <f t="shared" ca="1" si="426"/>
        <v>0</v>
      </c>
      <c r="AF680" s="78">
        <f t="shared" ca="1" si="427"/>
        <v>4.1504550867967176E-5</v>
      </c>
      <c r="AR680" s="69">
        <f t="shared" si="416"/>
        <v>57</v>
      </c>
      <c r="AS680" s="70">
        <f t="shared" si="428"/>
        <v>677</v>
      </c>
      <c r="AT680" s="71">
        <f t="shared" ca="1" si="435"/>
        <v>2.5751945957050316E-3</v>
      </c>
      <c r="AU680" s="72">
        <f t="shared" ca="1" si="417"/>
        <v>9.0370179501075842E-3</v>
      </c>
      <c r="AV680" s="73">
        <f t="shared" ca="1" si="418"/>
        <v>1.0090370179501076</v>
      </c>
      <c r="AW680" s="74">
        <f ca="1">PRODUCT(AV$4:AV680)</f>
        <v>368.53756438683382</v>
      </c>
      <c r="BO680" s="70">
        <f t="shared" si="429"/>
        <v>677</v>
      </c>
      <c r="BP680" s="171">
        <f t="shared" ca="1" si="432"/>
        <v>0.114</v>
      </c>
      <c r="BQ680" s="172">
        <f t="shared" ca="1" si="419"/>
        <v>9.0370179501075842E-3</v>
      </c>
      <c r="BR680" s="172">
        <f t="shared" ca="1" si="431"/>
        <v>2.7134276031366899E-3</v>
      </c>
    </row>
    <row r="681" spans="5:70">
      <c r="E681">
        <f t="shared" si="433"/>
        <v>678</v>
      </c>
      <c r="F681" s="64">
        <f t="shared" si="420"/>
        <v>111.41666666666423</v>
      </c>
      <c r="G681" s="55">
        <f t="shared" si="401"/>
        <v>0</v>
      </c>
      <c r="H681" s="78">
        <f t="shared" si="430"/>
        <v>1</v>
      </c>
      <c r="I681" s="79">
        <f t="shared" ca="1" si="409"/>
        <v>1216129.4992809114</v>
      </c>
      <c r="J681" s="79">
        <f t="shared" ca="1" si="402"/>
        <v>10990.184114656944</v>
      </c>
      <c r="K681" s="80">
        <f t="shared" ca="1" si="403"/>
        <v>-20</v>
      </c>
      <c r="L681" s="80">
        <f t="shared" ca="1" si="410"/>
        <v>-1013.4412494007596</v>
      </c>
      <c r="M681" s="80">
        <f t="shared" ca="1" si="434"/>
        <v>0</v>
      </c>
      <c r="N681" s="80">
        <f t="shared" ca="1" si="411"/>
        <v>0</v>
      </c>
      <c r="O681" s="81">
        <f t="shared" ca="1" si="404"/>
        <v>-2943.1740356977334</v>
      </c>
      <c r="P681" s="79">
        <f t="shared" ca="1" si="405"/>
        <v>1223143.0681104697</v>
      </c>
      <c r="R681">
        <f t="shared" ca="1" si="412"/>
        <v>798</v>
      </c>
      <c r="S681" s="78">
        <f t="shared" ca="1" si="421"/>
        <v>121.41666666666346</v>
      </c>
      <c r="T681" s="55">
        <f t="shared" ca="1" si="413"/>
        <v>0</v>
      </c>
      <c r="U681" s="78">
        <f t="shared" ca="1" si="414"/>
        <v>4.1504550867967176E-5</v>
      </c>
      <c r="V681" s="79">
        <f t="shared" ca="1" si="422"/>
        <v>0</v>
      </c>
      <c r="W681" s="79">
        <f t="shared" ca="1" si="406"/>
        <v>0</v>
      </c>
      <c r="X681" s="80">
        <f t="shared" ca="1" si="423"/>
        <v>0</v>
      </c>
      <c r="Y681" s="80">
        <f t="shared" ca="1" si="424"/>
        <v>0</v>
      </c>
      <c r="Z681" s="80">
        <f t="shared" ca="1" si="415"/>
        <v>0</v>
      </c>
      <c r="AA681" s="80">
        <f t="shared" ca="1" si="425"/>
        <v>0</v>
      </c>
      <c r="AB681" s="81">
        <f t="shared" ca="1" si="407"/>
        <v>0</v>
      </c>
      <c r="AC681" s="79">
        <f t="shared" ca="1" si="408"/>
        <v>0</v>
      </c>
      <c r="AE681" s="55">
        <f t="shared" ca="1" si="426"/>
        <v>0</v>
      </c>
      <c r="AF681" s="78">
        <f t="shared" ca="1" si="427"/>
        <v>4.1504550867967176E-5</v>
      </c>
      <c r="AR681" s="69">
        <f t="shared" si="416"/>
        <v>57</v>
      </c>
      <c r="AS681" s="70">
        <f t="shared" si="428"/>
        <v>678</v>
      </c>
      <c r="AT681" s="71">
        <f t="shared" ca="1" si="435"/>
        <v>2.551922515918625E-3</v>
      </c>
      <c r="AU681" s="72">
        <f t="shared" ca="1" si="417"/>
        <v>9.0370179501075842E-3</v>
      </c>
      <c r="AV681" s="73">
        <f t="shared" ca="1" si="418"/>
        <v>1.0090370179501076</v>
      </c>
      <c r="AW681" s="74">
        <f ca="1">PRODUCT(AV$4:AV681)</f>
        <v>371.86804497148654</v>
      </c>
      <c r="BO681" s="70">
        <f t="shared" si="429"/>
        <v>678</v>
      </c>
      <c r="BP681" s="171">
        <f t="shared" ca="1" si="432"/>
        <v>0.114</v>
      </c>
      <c r="BQ681" s="172">
        <f t="shared" ca="1" si="419"/>
        <v>9.0370179501075842E-3</v>
      </c>
      <c r="BR681" s="172">
        <f t="shared" ca="1" si="431"/>
        <v>2.689125923892375E-3</v>
      </c>
    </row>
    <row r="682" spans="5:70">
      <c r="E682">
        <f t="shared" si="433"/>
        <v>679</v>
      </c>
      <c r="F682" s="64">
        <f t="shared" si="420"/>
        <v>111.49999999999756</v>
      </c>
      <c r="G682" s="55">
        <f t="shared" si="401"/>
        <v>0</v>
      </c>
      <c r="H682" s="78">
        <f t="shared" si="430"/>
        <v>1</v>
      </c>
      <c r="I682" s="79">
        <f t="shared" ca="1" si="409"/>
        <v>1223143.0681104697</v>
      </c>
      <c r="J682" s="79">
        <f t="shared" ca="1" si="402"/>
        <v>11053.565862063979</v>
      </c>
      <c r="K682" s="80">
        <f t="shared" ca="1" si="403"/>
        <v>-20</v>
      </c>
      <c r="L682" s="80">
        <f t="shared" ca="1" si="410"/>
        <v>-1019.2858900920581</v>
      </c>
      <c r="M682" s="80">
        <f t="shared" ca="1" si="434"/>
        <v>0</v>
      </c>
      <c r="N682" s="80">
        <f t="shared" ca="1" si="411"/>
        <v>0</v>
      </c>
      <c r="O682" s="81">
        <f t="shared" ca="1" si="404"/>
        <v>-2943.1740356977334</v>
      </c>
      <c r="P682" s="79">
        <f t="shared" ca="1" si="405"/>
        <v>1230214.1740467439</v>
      </c>
      <c r="R682">
        <f t="shared" ca="1" si="412"/>
        <v>799</v>
      </c>
      <c r="S682" s="78">
        <f t="shared" ca="1" si="421"/>
        <v>121.49999999999679</v>
      </c>
      <c r="T682" s="55">
        <f t="shared" ca="1" si="413"/>
        <v>0</v>
      </c>
      <c r="U682" s="78">
        <f t="shared" ca="1" si="414"/>
        <v>4.1504550867967176E-5</v>
      </c>
      <c r="V682" s="79">
        <f t="shared" ca="1" si="422"/>
        <v>0</v>
      </c>
      <c r="W682" s="79">
        <f t="shared" ca="1" si="406"/>
        <v>0</v>
      </c>
      <c r="X682" s="80">
        <f t="shared" ca="1" si="423"/>
        <v>0</v>
      </c>
      <c r="Y682" s="80">
        <f t="shared" ca="1" si="424"/>
        <v>0</v>
      </c>
      <c r="Z682" s="80">
        <f t="shared" ca="1" si="415"/>
        <v>0</v>
      </c>
      <c r="AA682" s="80">
        <f t="shared" ca="1" si="425"/>
        <v>0</v>
      </c>
      <c r="AB682" s="81">
        <f t="shared" ca="1" si="407"/>
        <v>0</v>
      </c>
      <c r="AC682" s="79">
        <f t="shared" ca="1" si="408"/>
        <v>0</v>
      </c>
      <c r="AE682" s="55">
        <f t="shared" ca="1" si="426"/>
        <v>0</v>
      </c>
      <c r="AF682" s="78">
        <f t="shared" ca="1" si="427"/>
        <v>4.1504550867967176E-5</v>
      </c>
      <c r="AR682" s="69">
        <f t="shared" si="416"/>
        <v>57</v>
      </c>
      <c r="AS682" s="70">
        <f t="shared" si="428"/>
        <v>679</v>
      </c>
      <c r="AT682" s="71">
        <f t="shared" ca="1" si="435"/>
        <v>2.5288607463349847E-3</v>
      </c>
      <c r="AU682" s="72">
        <f t="shared" ca="1" si="417"/>
        <v>9.0370179501075842E-3</v>
      </c>
      <c r="AV682" s="73">
        <f t="shared" ca="1" si="418"/>
        <v>1.0090370179501076</v>
      </c>
      <c r="AW682" s="74">
        <f ca="1">PRODUCT(AV$4:AV682)</f>
        <v>375.22862316896527</v>
      </c>
      <c r="BO682" s="70">
        <f t="shared" si="429"/>
        <v>679</v>
      </c>
      <c r="BP682" s="171">
        <f t="shared" ca="1" si="432"/>
        <v>0.114</v>
      </c>
      <c r="BQ682" s="172">
        <f t="shared" ca="1" si="419"/>
        <v>9.0370179501075842E-3</v>
      </c>
      <c r="BR682" s="172">
        <f t="shared" ca="1" si="431"/>
        <v>2.6650418924723139E-3</v>
      </c>
    </row>
    <row r="683" spans="5:70">
      <c r="E683">
        <f t="shared" si="433"/>
        <v>680</v>
      </c>
      <c r="F683" s="64">
        <f t="shared" si="420"/>
        <v>111.58333333333088</v>
      </c>
      <c r="G683" s="55">
        <f t="shared" si="401"/>
        <v>0</v>
      </c>
      <c r="H683" s="78">
        <f t="shared" si="430"/>
        <v>1</v>
      </c>
      <c r="I683" s="79">
        <f t="shared" ca="1" si="409"/>
        <v>1230214.1740467439</v>
      </c>
      <c r="J683" s="79">
        <f t="shared" ca="1" si="402"/>
        <v>11117.467573337201</v>
      </c>
      <c r="K683" s="80">
        <f t="shared" ca="1" si="403"/>
        <v>-20</v>
      </c>
      <c r="L683" s="80">
        <f t="shared" ca="1" si="410"/>
        <v>-1025.1784783722867</v>
      </c>
      <c r="M683" s="80">
        <f t="shared" ca="1" si="434"/>
        <v>0</v>
      </c>
      <c r="N683" s="80">
        <f t="shared" ca="1" si="411"/>
        <v>0</v>
      </c>
      <c r="O683" s="81">
        <f t="shared" ca="1" si="404"/>
        <v>-2943.1740356977334</v>
      </c>
      <c r="P683" s="79">
        <f t="shared" ca="1" si="405"/>
        <v>1237343.2891060112</v>
      </c>
      <c r="R683">
        <f t="shared" ca="1" si="412"/>
        <v>800</v>
      </c>
      <c r="S683" s="78">
        <f t="shared" ca="1" si="421"/>
        <v>121.58333333333012</v>
      </c>
      <c r="T683" s="55">
        <f t="shared" ca="1" si="413"/>
        <v>0</v>
      </c>
      <c r="U683" s="78">
        <f t="shared" ca="1" si="414"/>
        <v>4.1504550867967176E-5</v>
      </c>
      <c r="V683" s="79">
        <f t="shared" ca="1" si="422"/>
        <v>0</v>
      </c>
      <c r="W683" s="79">
        <f t="shared" ca="1" si="406"/>
        <v>0</v>
      </c>
      <c r="X683" s="80">
        <f t="shared" ca="1" si="423"/>
        <v>0</v>
      </c>
      <c r="Y683" s="80">
        <f t="shared" ca="1" si="424"/>
        <v>0</v>
      </c>
      <c r="Z683" s="80">
        <f t="shared" ca="1" si="415"/>
        <v>0</v>
      </c>
      <c r="AA683" s="80">
        <f t="shared" ca="1" si="425"/>
        <v>0</v>
      </c>
      <c r="AB683" s="81">
        <f t="shared" ca="1" si="407"/>
        <v>0</v>
      </c>
      <c r="AC683" s="79">
        <f t="shared" ca="1" si="408"/>
        <v>0</v>
      </c>
      <c r="AE683" s="55">
        <f t="shared" ca="1" si="426"/>
        <v>0</v>
      </c>
      <c r="AF683" s="78">
        <f t="shared" ca="1" si="427"/>
        <v>4.1504550867967176E-5</v>
      </c>
      <c r="AR683" s="69">
        <f t="shared" si="416"/>
        <v>57</v>
      </c>
      <c r="AS683" s="70">
        <f t="shared" si="428"/>
        <v>680</v>
      </c>
      <c r="AT683" s="71">
        <f t="shared" ca="1" si="435"/>
        <v>2.506007386377033E-3</v>
      </c>
      <c r="AU683" s="72">
        <f t="shared" ca="1" si="417"/>
        <v>9.0370179501075842E-3</v>
      </c>
      <c r="AV683" s="73">
        <f t="shared" ca="1" si="418"/>
        <v>1.0090370179501076</v>
      </c>
      <c r="AW683" s="74">
        <f ca="1">PRODUCT(AV$4:AV683)</f>
        <v>378.61957097193738</v>
      </c>
      <c r="BO683" s="70">
        <f t="shared" si="429"/>
        <v>680</v>
      </c>
      <c r="BP683" s="171">
        <f t="shared" ca="1" si="432"/>
        <v>0.114</v>
      </c>
      <c r="BQ683" s="172">
        <f t="shared" ca="1" si="419"/>
        <v>9.0370179501075842E-3</v>
      </c>
      <c r="BR683" s="172">
        <f t="shared" ca="1" si="431"/>
        <v>2.6411735596048157E-3</v>
      </c>
    </row>
    <row r="684" spans="5:70">
      <c r="E684">
        <f t="shared" si="433"/>
        <v>681</v>
      </c>
      <c r="F684" s="64">
        <f t="shared" si="420"/>
        <v>111.66666666666421</v>
      </c>
      <c r="G684" s="55">
        <f t="shared" si="401"/>
        <v>0</v>
      </c>
      <c r="H684" s="78">
        <f t="shared" si="430"/>
        <v>1</v>
      </c>
      <c r="I684" s="79">
        <f t="shared" ca="1" si="409"/>
        <v>1237343.2891060112</v>
      </c>
      <c r="J684" s="79">
        <f t="shared" ca="1" si="402"/>
        <v>11181.89351409618</v>
      </c>
      <c r="K684" s="80">
        <f t="shared" ca="1" si="403"/>
        <v>-20</v>
      </c>
      <c r="L684" s="80">
        <f t="shared" ca="1" si="410"/>
        <v>-1031.1194075883427</v>
      </c>
      <c r="M684" s="80">
        <f t="shared" ca="1" si="434"/>
        <v>0</v>
      </c>
      <c r="N684" s="80">
        <f t="shared" ca="1" si="411"/>
        <v>0</v>
      </c>
      <c r="O684" s="81">
        <f t="shared" ca="1" si="404"/>
        <v>-2943.1740356977334</v>
      </c>
      <c r="P684" s="79">
        <f t="shared" ca="1" si="405"/>
        <v>1244530.8891768213</v>
      </c>
      <c r="R684">
        <f t="shared" ca="1" si="412"/>
        <v>801</v>
      </c>
      <c r="S684" s="78">
        <f t="shared" ca="1" si="421"/>
        <v>121.66666666666345</v>
      </c>
      <c r="T684" s="55">
        <f t="shared" ca="1" si="413"/>
        <v>0</v>
      </c>
      <c r="U684" s="78">
        <f t="shared" ca="1" si="414"/>
        <v>4.1504550867967176E-5</v>
      </c>
      <c r="V684" s="79">
        <f t="shared" ca="1" si="422"/>
        <v>0</v>
      </c>
      <c r="W684" s="79">
        <f t="shared" ca="1" si="406"/>
        <v>0</v>
      </c>
      <c r="X684" s="80">
        <f t="shared" ca="1" si="423"/>
        <v>0</v>
      </c>
      <c r="Y684" s="80">
        <f t="shared" ca="1" si="424"/>
        <v>0</v>
      </c>
      <c r="Z684" s="80">
        <f t="shared" ca="1" si="415"/>
        <v>0</v>
      </c>
      <c r="AA684" s="80">
        <f t="shared" ca="1" si="425"/>
        <v>0</v>
      </c>
      <c r="AB684" s="81">
        <f t="shared" ca="1" si="407"/>
        <v>0</v>
      </c>
      <c r="AC684" s="79">
        <f t="shared" ca="1" si="408"/>
        <v>0</v>
      </c>
      <c r="AE684" s="55">
        <f t="shared" ca="1" si="426"/>
        <v>0</v>
      </c>
      <c r="AF684" s="78">
        <f t="shared" ca="1" si="427"/>
        <v>4.1504550867967176E-5</v>
      </c>
      <c r="AR684" s="69">
        <f t="shared" si="416"/>
        <v>57</v>
      </c>
      <c r="AS684" s="70">
        <f t="shared" si="428"/>
        <v>681</v>
      </c>
      <c r="AT684" s="71">
        <f t="shared" ca="1" si="435"/>
        <v>2.4833605526432415E-3</v>
      </c>
      <c r="AU684" s="72">
        <f t="shared" ca="1" si="417"/>
        <v>9.0370179501075842E-3</v>
      </c>
      <c r="AV684" s="73">
        <f t="shared" ca="1" si="418"/>
        <v>1.0090370179501076</v>
      </c>
      <c r="AW684" s="74">
        <f ca="1">PRODUCT(AV$4:AV684)</f>
        <v>382.04116283107282</v>
      </c>
      <c r="BO684" s="70">
        <f t="shared" si="429"/>
        <v>681</v>
      </c>
      <c r="BP684" s="171">
        <f t="shared" ca="1" si="432"/>
        <v>0.114</v>
      </c>
      <c r="BQ684" s="172">
        <f t="shared" ca="1" si="419"/>
        <v>9.0370179501075842E-3</v>
      </c>
      <c r="BR684" s="172">
        <f t="shared" ca="1" si="431"/>
        <v>2.6175189934760255E-3</v>
      </c>
    </row>
    <row r="685" spans="5:70">
      <c r="E685">
        <f t="shared" si="433"/>
        <v>682</v>
      </c>
      <c r="F685" s="64">
        <f t="shared" si="420"/>
        <v>111.74999999999754</v>
      </c>
      <c r="G685" s="55">
        <f t="shared" si="401"/>
        <v>0</v>
      </c>
      <c r="H685" s="78">
        <f t="shared" si="430"/>
        <v>1</v>
      </c>
      <c r="I685" s="79">
        <f t="shared" ca="1" si="409"/>
        <v>1244530.8891768213</v>
      </c>
      <c r="J685" s="79">
        <f t="shared" ca="1" si="402"/>
        <v>11246.847984954287</v>
      </c>
      <c r="K685" s="80">
        <f t="shared" ca="1" si="403"/>
        <v>-20</v>
      </c>
      <c r="L685" s="80">
        <f t="shared" ca="1" si="410"/>
        <v>-1037.1090743140178</v>
      </c>
      <c r="M685" s="80">
        <f t="shared" ca="1" si="434"/>
        <v>0</v>
      </c>
      <c r="N685" s="80">
        <f t="shared" ca="1" si="411"/>
        <v>0</v>
      </c>
      <c r="O685" s="81">
        <f t="shared" ca="1" si="404"/>
        <v>-2943.1740356977334</v>
      </c>
      <c r="P685" s="79">
        <f t="shared" ca="1" si="405"/>
        <v>1251777.4540517638</v>
      </c>
      <c r="R685">
        <f t="shared" ca="1" si="412"/>
        <v>802</v>
      </c>
      <c r="S685" s="78">
        <f t="shared" ca="1" si="421"/>
        <v>121.74999999999677</v>
      </c>
      <c r="T685" s="55">
        <f t="shared" ca="1" si="413"/>
        <v>0</v>
      </c>
      <c r="U685" s="78">
        <f t="shared" ca="1" si="414"/>
        <v>4.1504550867967176E-5</v>
      </c>
      <c r="V685" s="79">
        <f t="shared" ca="1" si="422"/>
        <v>0</v>
      </c>
      <c r="W685" s="79">
        <f t="shared" ca="1" si="406"/>
        <v>0</v>
      </c>
      <c r="X685" s="80">
        <f t="shared" ca="1" si="423"/>
        <v>0</v>
      </c>
      <c r="Y685" s="80">
        <f t="shared" ca="1" si="424"/>
        <v>0</v>
      </c>
      <c r="Z685" s="80">
        <f t="shared" ca="1" si="415"/>
        <v>0</v>
      </c>
      <c r="AA685" s="80">
        <f t="shared" ca="1" si="425"/>
        <v>0</v>
      </c>
      <c r="AB685" s="81">
        <f t="shared" ca="1" si="407"/>
        <v>0</v>
      </c>
      <c r="AC685" s="79">
        <f t="shared" ca="1" si="408"/>
        <v>0</v>
      </c>
      <c r="AE685" s="55">
        <f t="shared" ca="1" si="426"/>
        <v>0</v>
      </c>
      <c r="AF685" s="78">
        <f t="shared" ca="1" si="427"/>
        <v>4.1504550867967176E-5</v>
      </c>
      <c r="AR685" s="69">
        <f t="shared" si="416"/>
        <v>57</v>
      </c>
      <c r="AS685" s="70">
        <f t="shared" si="428"/>
        <v>682</v>
      </c>
      <c r="AT685" s="71">
        <f t="shared" ca="1" si="435"/>
        <v>2.4609183787524156E-3</v>
      </c>
      <c r="AU685" s="72">
        <f t="shared" ca="1" si="417"/>
        <v>9.0370179501075842E-3</v>
      </c>
      <c r="AV685" s="73">
        <f t="shared" ca="1" si="418"/>
        <v>1.0090370179501076</v>
      </c>
      <c r="AW685" s="74">
        <f ca="1">PRODUCT(AV$4:AV685)</f>
        <v>385.49367567725722</v>
      </c>
      <c r="BO685" s="70">
        <f t="shared" si="429"/>
        <v>682</v>
      </c>
      <c r="BP685" s="171">
        <f t="shared" ca="1" si="432"/>
        <v>0.114</v>
      </c>
      <c r="BQ685" s="172">
        <f t="shared" ca="1" si="419"/>
        <v>9.0370179501075842E-3</v>
      </c>
      <c r="BR685" s="172">
        <f t="shared" ca="1" si="431"/>
        <v>2.5940762795735707E-3</v>
      </c>
    </row>
    <row r="686" spans="5:70">
      <c r="E686">
        <f t="shared" si="433"/>
        <v>683</v>
      </c>
      <c r="F686" s="64">
        <f t="shared" si="420"/>
        <v>111.83333333333087</v>
      </c>
      <c r="G686" s="55">
        <f t="shared" si="401"/>
        <v>0</v>
      </c>
      <c r="H686" s="78">
        <f t="shared" si="430"/>
        <v>1</v>
      </c>
      <c r="I686" s="79">
        <f t="shared" ca="1" si="409"/>
        <v>1251777.4540517638</v>
      </c>
      <c r="J686" s="79">
        <f t="shared" ca="1" si="402"/>
        <v>11312.33532180576</v>
      </c>
      <c r="K686" s="80">
        <f t="shared" ca="1" si="403"/>
        <v>-20</v>
      </c>
      <c r="L686" s="80">
        <f t="shared" ca="1" si="410"/>
        <v>-1043.1478783764699</v>
      </c>
      <c r="M686" s="80">
        <f t="shared" ca="1" si="434"/>
        <v>0</v>
      </c>
      <c r="N686" s="80">
        <f t="shared" ca="1" si="411"/>
        <v>0</v>
      </c>
      <c r="O686" s="81">
        <f t="shared" ca="1" si="404"/>
        <v>-2943.1740356977334</v>
      </c>
      <c r="P686" s="79">
        <f t="shared" ca="1" si="405"/>
        <v>1259083.4674594952</v>
      </c>
      <c r="R686">
        <f t="shared" ca="1" si="412"/>
        <v>803</v>
      </c>
      <c r="S686" s="78">
        <f t="shared" ca="1" si="421"/>
        <v>121.8333333333301</v>
      </c>
      <c r="T686" s="55">
        <f t="shared" ca="1" si="413"/>
        <v>0</v>
      </c>
      <c r="U686" s="78">
        <f t="shared" ca="1" si="414"/>
        <v>4.1504550867967176E-5</v>
      </c>
      <c r="V686" s="79">
        <f t="shared" ca="1" si="422"/>
        <v>0</v>
      </c>
      <c r="W686" s="79">
        <f t="shared" ca="1" si="406"/>
        <v>0</v>
      </c>
      <c r="X686" s="80">
        <f t="shared" ca="1" si="423"/>
        <v>0</v>
      </c>
      <c r="Y686" s="80">
        <f t="shared" ca="1" si="424"/>
        <v>0</v>
      </c>
      <c r="Z686" s="80">
        <f t="shared" ca="1" si="415"/>
        <v>0</v>
      </c>
      <c r="AA686" s="80">
        <f t="shared" ca="1" si="425"/>
        <v>0</v>
      </c>
      <c r="AB686" s="81">
        <f t="shared" ca="1" si="407"/>
        <v>0</v>
      </c>
      <c r="AC686" s="79">
        <f t="shared" ca="1" si="408"/>
        <v>0</v>
      </c>
      <c r="AE686" s="55">
        <f t="shared" ca="1" si="426"/>
        <v>0</v>
      </c>
      <c r="AF686" s="78">
        <f t="shared" ca="1" si="427"/>
        <v>4.1504550867967176E-5</v>
      </c>
      <c r="AR686" s="69">
        <f t="shared" si="416"/>
        <v>57</v>
      </c>
      <c r="AS686" s="70">
        <f t="shared" si="428"/>
        <v>683</v>
      </c>
      <c r="AT686" s="71">
        <f t="shared" ca="1" si="435"/>
        <v>2.4386790151898802E-3</v>
      </c>
      <c r="AU686" s="72">
        <f t="shared" ca="1" si="417"/>
        <v>9.0370179501075842E-3</v>
      </c>
      <c r="AV686" s="73">
        <f t="shared" ca="1" si="418"/>
        <v>1.0090370179501076</v>
      </c>
      <c r="AW686" s="74">
        <f ca="1">PRODUCT(AV$4:AV686)</f>
        <v>388.97738894400555</v>
      </c>
      <c r="BO686" s="70">
        <f t="shared" si="429"/>
        <v>683</v>
      </c>
      <c r="BP686" s="171">
        <f t="shared" ca="1" si="432"/>
        <v>0.114</v>
      </c>
      <c r="BQ686" s="172">
        <f t="shared" ca="1" si="419"/>
        <v>9.0370179501075842E-3</v>
      </c>
      <c r="BR686" s="172">
        <f t="shared" ca="1" si="431"/>
        <v>2.5708435205316089E-3</v>
      </c>
    </row>
    <row r="687" spans="5:70">
      <c r="E687">
        <f t="shared" si="433"/>
        <v>684</v>
      </c>
      <c r="F687" s="64">
        <f t="shared" si="420"/>
        <v>111.9166666666642</v>
      </c>
      <c r="G687" s="55">
        <f t="shared" si="401"/>
        <v>0</v>
      </c>
      <c r="H687" s="78">
        <f t="shared" si="430"/>
        <v>1</v>
      </c>
      <c r="I687" s="79">
        <f t="shared" ca="1" si="409"/>
        <v>1259083.4674594952</v>
      </c>
      <c r="J687" s="79">
        <f t="shared" ca="1" si="402"/>
        <v>11378.359896115157</v>
      </c>
      <c r="K687" s="80">
        <f t="shared" ca="1" si="403"/>
        <v>-20</v>
      </c>
      <c r="L687" s="80">
        <f t="shared" ca="1" si="410"/>
        <v>-1049.2362228829127</v>
      </c>
      <c r="M687" s="80">
        <f t="shared" ca="1" si="434"/>
        <v>0</v>
      </c>
      <c r="N687" s="80">
        <f t="shared" ca="1" si="411"/>
        <v>0</v>
      </c>
      <c r="O687" s="81">
        <f t="shared" ca="1" si="404"/>
        <v>-2943.1740356977334</v>
      </c>
      <c r="P687" s="79">
        <f t="shared" ca="1" si="405"/>
        <v>1266449.4170970297</v>
      </c>
      <c r="R687">
        <f t="shared" ca="1" si="412"/>
        <v>804</v>
      </c>
      <c r="S687" s="78">
        <f t="shared" ca="1" si="421"/>
        <v>121.91666666666343</v>
      </c>
      <c r="T687" s="55">
        <f t="shared" ca="1" si="413"/>
        <v>0</v>
      </c>
      <c r="U687" s="78">
        <f t="shared" ca="1" si="414"/>
        <v>4.1504550867967176E-5</v>
      </c>
      <c r="V687" s="79">
        <f t="shared" ca="1" si="422"/>
        <v>0</v>
      </c>
      <c r="W687" s="79">
        <f t="shared" ca="1" si="406"/>
        <v>0</v>
      </c>
      <c r="X687" s="80">
        <f t="shared" ca="1" si="423"/>
        <v>0</v>
      </c>
      <c r="Y687" s="80">
        <f t="shared" ca="1" si="424"/>
        <v>0</v>
      </c>
      <c r="Z687" s="80">
        <f t="shared" ca="1" si="415"/>
        <v>0</v>
      </c>
      <c r="AA687" s="80">
        <f t="shared" ca="1" si="425"/>
        <v>0</v>
      </c>
      <c r="AB687" s="81">
        <f t="shared" ca="1" si="407"/>
        <v>0</v>
      </c>
      <c r="AC687" s="79">
        <f t="shared" ca="1" si="408"/>
        <v>0</v>
      </c>
      <c r="AE687" s="55">
        <f t="shared" ca="1" si="426"/>
        <v>0</v>
      </c>
      <c r="AF687" s="78">
        <f t="shared" ca="1" si="427"/>
        <v>4.1504550867967176E-5</v>
      </c>
      <c r="AR687" s="69">
        <f t="shared" si="416"/>
        <v>57</v>
      </c>
      <c r="AS687" s="70">
        <f t="shared" si="428"/>
        <v>684</v>
      </c>
      <c r="AT687" s="71">
        <f t="shared" ca="1" si="435"/>
        <v>2.4166406291550586E-3</v>
      </c>
      <c r="AU687" s="72">
        <f t="shared" ca="1" si="417"/>
        <v>9.0370179501075842E-3</v>
      </c>
      <c r="AV687" s="73">
        <f t="shared" ca="1" si="418"/>
        <v>1.0090370179501076</v>
      </c>
      <c r="AW687" s="74">
        <f ca="1">PRODUCT(AV$4:AV687)</f>
        <v>392.49258459007854</v>
      </c>
      <c r="BO687" s="70">
        <f t="shared" si="429"/>
        <v>684</v>
      </c>
      <c r="BP687" s="171">
        <f t="shared" ca="1" si="432"/>
        <v>0.114</v>
      </c>
      <c r="BQ687" s="172">
        <f t="shared" ca="1" si="419"/>
        <v>9.0370179501075842E-3</v>
      </c>
      <c r="BR687" s="172">
        <f t="shared" ca="1" si="431"/>
        <v>2.5478188359772604E-3</v>
      </c>
    </row>
    <row r="688" spans="5:70">
      <c r="E688">
        <f t="shared" si="433"/>
        <v>685</v>
      </c>
      <c r="F688" s="64">
        <f t="shared" si="420"/>
        <v>111.99999999999753</v>
      </c>
      <c r="G688" s="55">
        <f t="shared" si="401"/>
        <v>0</v>
      </c>
      <c r="H688" s="78">
        <f t="shared" si="430"/>
        <v>1</v>
      </c>
      <c r="I688" s="79">
        <f t="shared" ca="1" si="409"/>
        <v>1266449.4170970297</v>
      </c>
      <c r="J688" s="79">
        <f t="shared" ca="1" si="402"/>
        <v>11444.926115209144</v>
      </c>
      <c r="K688" s="80">
        <f t="shared" ca="1" si="403"/>
        <v>-20</v>
      </c>
      <c r="L688" s="80">
        <f t="shared" ca="1" si="410"/>
        <v>-1055.3745142475248</v>
      </c>
      <c r="M688" s="80">
        <f t="shared" ca="1" si="434"/>
        <v>-9498.3706282277235</v>
      </c>
      <c r="N688" s="80">
        <f t="shared" ca="1" si="411"/>
        <v>0</v>
      </c>
      <c r="O688" s="81">
        <f t="shared" ca="1" si="404"/>
        <v>-2943.1740356977334</v>
      </c>
      <c r="P688" s="79">
        <f t="shared" ca="1" si="405"/>
        <v>1264377.424034066</v>
      </c>
      <c r="R688">
        <f t="shared" ca="1" si="412"/>
        <v>805</v>
      </c>
      <c r="S688" s="78">
        <f t="shared" ca="1" si="421"/>
        <v>121.99999999999676</v>
      </c>
      <c r="T688" s="55">
        <f t="shared" ca="1" si="413"/>
        <v>0</v>
      </c>
      <c r="U688" s="78">
        <f t="shared" ca="1" si="414"/>
        <v>4.1504550867967176E-5</v>
      </c>
      <c r="V688" s="79">
        <f t="shared" ca="1" si="422"/>
        <v>0</v>
      </c>
      <c r="W688" s="79">
        <f t="shared" ca="1" si="406"/>
        <v>0</v>
      </c>
      <c r="X688" s="80">
        <f t="shared" ca="1" si="423"/>
        <v>0</v>
      </c>
      <c r="Y688" s="80">
        <f t="shared" ca="1" si="424"/>
        <v>0</v>
      </c>
      <c r="Z688" s="80">
        <f t="shared" ca="1" si="415"/>
        <v>0</v>
      </c>
      <c r="AA688" s="80">
        <f t="shared" ca="1" si="425"/>
        <v>0</v>
      </c>
      <c r="AB688" s="81">
        <f t="shared" ca="1" si="407"/>
        <v>0</v>
      </c>
      <c r="AC688" s="79">
        <f t="shared" ca="1" si="408"/>
        <v>0</v>
      </c>
      <c r="AE688" s="55">
        <f t="shared" ca="1" si="426"/>
        <v>0</v>
      </c>
      <c r="AF688" s="78">
        <f t="shared" ca="1" si="427"/>
        <v>4.1504550867967176E-5</v>
      </c>
      <c r="AR688" s="69">
        <f t="shared" si="416"/>
        <v>58</v>
      </c>
      <c r="AS688" s="70">
        <f t="shared" si="428"/>
        <v>685</v>
      </c>
      <c r="AT688" s="71">
        <f t="shared" ca="1" si="435"/>
        <v>2.3948014044104251E-3</v>
      </c>
      <c r="AU688" s="72">
        <f t="shared" ca="1" si="417"/>
        <v>9.0370179501075842E-3</v>
      </c>
      <c r="AV688" s="73">
        <f t="shared" ca="1" si="418"/>
        <v>1.0090370179501076</v>
      </c>
      <c r="AW688" s="74">
        <f ca="1">PRODUCT(AV$4:AV688)</f>
        <v>396.03954712230319</v>
      </c>
      <c r="BO688" s="70">
        <f t="shared" si="429"/>
        <v>685</v>
      </c>
      <c r="BP688" s="171">
        <f t="shared" ca="1" si="432"/>
        <v>0.114</v>
      </c>
      <c r="BQ688" s="172">
        <f t="shared" ca="1" si="419"/>
        <v>9.0370179501075842E-3</v>
      </c>
      <c r="BR688" s="172">
        <f t="shared" ca="1" si="431"/>
        <v>2.5250003623784184E-3</v>
      </c>
    </row>
    <row r="689" spans="5:70">
      <c r="E689">
        <f t="shared" si="433"/>
        <v>686</v>
      </c>
      <c r="F689" s="64">
        <f t="shared" si="420"/>
        <v>112.08333333333086</v>
      </c>
      <c r="G689" s="55">
        <f t="shared" si="401"/>
        <v>0</v>
      </c>
      <c r="H689" s="78">
        <f t="shared" si="430"/>
        <v>1</v>
      </c>
      <c r="I689" s="79">
        <f t="shared" ca="1" si="409"/>
        <v>1264377.424034066</v>
      </c>
      <c r="J689" s="79">
        <f t="shared" ca="1" si="402"/>
        <v>11426.201476706643</v>
      </c>
      <c r="K689" s="80">
        <f t="shared" ca="1" si="403"/>
        <v>-20</v>
      </c>
      <c r="L689" s="80">
        <f t="shared" ca="1" si="410"/>
        <v>-1053.6478533617217</v>
      </c>
      <c r="M689" s="80">
        <f t="shared" ca="1" si="434"/>
        <v>0</v>
      </c>
      <c r="N689" s="80">
        <f t="shared" ca="1" si="411"/>
        <v>0</v>
      </c>
      <c r="O689" s="81">
        <f t="shared" ca="1" si="404"/>
        <v>-2943.1740356977334</v>
      </c>
      <c r="P689" s="79">
        <f t="shared" ca="1" si="405"/>
        <v>1271786.8036217133</v>
      </c>
      <c r="R689">
        <f t="shared" ca="1" si="412"/>
        <v>806</v>
      </c>
      <c r="S689" s="78">
        <f t="shared" ca="1" si="421"/>
        <v>122.08333333333009</v>
      </c>
      <c r="T689" s="55">
        <f t="shared" ca="1" si="413"/>
        <v>0</v>
      </c>
      <c r="U689" s="78">
        <f t="shared" ca="1" si="414"/>
        <v>4.1504550867967176E-5</v>
      </c>
      <c r="V689" s="79">
        <f t="shared" ca="1" si="422"/>
        <v>0</v>
      </c>
      <c r="W689" s="79">
        <f t="shared" ca="1" si="406"/>
        <v>0</v>
      </c>
      <c r="X689" s="80">
        <f t="shared" ca="1" si="423"/>
        <v>0</v>
      </c>
      <c r="Y689" s="80">
        <f t="shared" ca="1" si="424"/>
        <v>0</v>
      </c>
      <c r="Z689" s="80">
        <f t="shared" ca="1" si="415"/>
        <v>0</v>
      </c>
      <c r="AA689" s="80">
        <f t="shared" ca="1" si="425"/>
        <v>0</v>
      </c>
      <c r="AB689" s="81">
        <f t="shared" ca="1" si="407"/>
        <v>0</v>
      </c>
      <c r="AC689" s="79">
        <f t="shared" ca="1" si="408"/>
        <v>0</v>
      </c>
      <c r="AE689" s="55">
        <f t="shared" ca="1" si="426"/>
        <v>0</v>
      </c>
      <c r="AF689" s="78">
        <f t="shared" ca="1" si="427"/>
        <v>4.1504550867967176E-5</v>
      </c>
      <c r="AR689" s="69">
        <f t="shared" si="416"/>
        <v>58</v>
      </c>
      <c r="AS689" s="70">
        <f t="shared" si="428"/>
        <v>686</v>
      </c>
      <c r="AT689" s="71">
        <f t="shared" ca="1" si="435"/>
        <v>2.3731595411318252E-3</v>
      </c>
      <c r="AU689" s="72">
        <f t="shared" ca="1" si="417"/>
        <v>9.0370179501075842E-3</v>
      </c>
      <c r="AV689" s="73">
        <f t="shared" ca="1" si="418"/>
        <v>1.0090370179501076</v>
      </c>
      <c r="AW689" s="74">
        <f ca="1">PRODUCT(AV$4:AV689)</f>
        <v>399.61856361859992</v>
      </c>
      <c r="BO689" s="70">
        <f t="shared" si="429"/>
        <v>686</v>
      </c>
      <c r="BP689" s="171">
        <f t="shared" ca="1" si="432"/>
        <v>0.114</v>
      </c>
      <c r="BQ689" s="172">
        <f t="shared" ca="1" si="419"/>
        <v>9.0370179501075842E-3</v>
      </c>
      <c r="BR689" s="172">
        <f t="shared" ca="1" si="431"/>
        <v>2.5023862528929224E-3</v>
      </c>
    </row>
    <row r="690" spans="5:70">
      <c r="E690">
        <f t="shared" si="433"/>
        <v>687</v>
      </c>
      <c r="F690" s="64">
        <f t="shared" si="420"/>
        <v>112.16666666666418</v>
      </c>
      <c r="G690" s="55">
        <f t="shared" si="401"/>
        <v>0</v>
      </c>
      <c r="H690" s="78">
        <f t="shared" si="430"/>
        <v>1</v>
      </c>
      <c r="I690" s="79">
        <f t="shared" ca="1" si="409"/>
        <v>1271786.8036217133</v>
      </c>
      <c r="J690" s="79">
        <f t="shared" ca="1" si="402"/>
        <v>11493.160173039372</v>
      </c>
      <c r="K690" s="80">
        <f t="shared" ca="1" si="403"/>
        <v>-20</v>
      </c>
      <c r="L690" s="80">
        <f t="shared" ca="1" si="410"/>
        <v>-1059.8223363514278</v>
      </c>
      <c r="M690" s="80">
        <f t="shared" ca="1" si="434"/>
        <v>0</v>
      </c>
      <c r="N690" s="80">
        <f t="shared" ca="1" si="411"/>
        <v>0</v>
      </c>
      <c r="O690" s="81">
        <f t="shared" ca="1" si="404"/>
        <v>-2943.1740356977334</v>
      </c>
      <c r="P690" s="79">
        <f t="shared" ca="1" si="405"/>
        <v>1279256.9674227035</v>
      </c>
      <c r="R690">
        <f t="shared" ca="1" si="412"/>
        <v>807</v>
      </c>
      <c r="S690" s="78">
        <f t="shared" ca="1" si="421"/>
        <v>122.16666666666342</v>
      </c>
      <c r="T690" s="55">
        <f t="shared" ca="1" si="413"/>
        <v>0</v>
      </c>
      <c r="U690" s="78">
        <f t="shared" ca="1" si="414"/>
        <v>4.1504550867967176E-5</v>
      </c>
      <c r="V690" s="79">
        <f t="shared" ca="1" si="422"/>
        <v>0</v>
      </c>
      <c r="W690" s="79">
        <f t="shared" ca="1" si="406"/>
        <v>0</v>
      </c>
      <c r="X690" s="80">
        <f t="shared" ca="1" si="423"/>
        <v>0</v>
      </c>
      <c r="Y690" s="80">
        <f t="shared" ca="1" si="424"/>
        <v>0</v>
      </c>
      <c r="Z690" s="80">
        <f t="shared" ca="1" si="415"/>
        <v>0</v>
      </c>
      <c r="AA690" s="80">
        <f t="shared" ca="1" si="425"/>
        <v>0</v>
      </c>
      <c r="AB690" s="81">
        <f t="shared" ca="1" si="407"/>
        <v>0</v>
      </c>
      <c r="AC690" s="79">
        <f t="shared" ca="1" si="408"/>
        <v>0</v>
      </c>
      <c r="AE690" s="55">
        <f t="shared" ca="1" si="426"/>
        <v>0</v>
      </c>
      <c r="AF690" s="78">
        <f t="shared" ca="1" si="427"/>
        <v>4.1504550867967176E-5</v>
      </c>
      <c r="AR690" s="69">
        <f t="shared" si="416"/>
        <v>58</v>
      </c>
      <c r="AS690" s="70">
        <f t="shared" si="428"/>
        <v>687</v>
      </c>
      <c r="AT690" s="71">
        <f t="shared" ca="1" si="435"/>
        <v>2.3517132557601479E-3</v>
      </c>
      <c r="AU690" s="72">
        <f t="shared" ca="1" si="417"/>
        <v>9.0370179501075842E-3</v>
      </c>
      <c r="AV690" s="73">
        <f t="shared" ca="1" si="418"/>
        <v>1.0090370179501076</v>
      </c>
      <c r="AW690" s="74">
        <f ca="1">PRODUCT(AV$4:AV690)</f>
        <v>403.22992375121743</v>
      </c>
      <c r="BO690" s="70">
        <f t="shared" si="429"/>
        <v>687</v>
      </c>
      <c r="BP690" s="171">
        <f t="shared" ca="1" si="432"/>
        <v>0.114</v>
      </c>
      <c r="BQ690" s="172">
        <f t="shared" ca="1" si="419"/>
        <v>9.0370179501075842E-3</v>
      </c>
      <c r="BR690" s="172">
        <f t="shared" ca="1" si="431"/>
        <v>2.4799746772190814E-3</v>
      </c>
    </row>
    <row r="691" spans="5:70">
      <c r="E691">
        <f t="shared" si="433"/>
        <v>688</v>
      </c>
      <c r="F691" s="64">
        <f t="shared" si="420"/>
        <v>112.24999999999751</v>
      </c>
      <c r="G691" s="55">
        <f t="shared" si="401"/>
        <v>0</v>
      </c>
      <c r="H691" s="78">
        <f t="shared" si="430"/>
        <v>1</v>
      </c>
      <c r="I691" s="79">
        <f t="shared" ca="1" si="409"/>
        <v>1279256.9674227035</v>
      </c>
      <c r="J691" s="79">
        <f t="shared" ca="1" si="402"/>
        <v>11560.668177399164</v>
      </c>
      <c r="K691" s="80">
        <f t="shared" ca="1" si="403"/>
        <v>-20</v>
      </c>
      <c r="L691" s="80">
        <f t="shared" ca="1" si="410"/>
        <v>-1066.0474728522529</v>
      </c>
      <c r="M691" s="80">
        <f t="shared" ca="1" si="434"/>
        <v>0</v>
      </c>
      <c r="N691" s="80">
        <f t="shared" ca="1" si="411"/>
        <v>0</v>
      </c>
      <c r="O691" s="81">
        <f t="shared" ca="1" si="404"/>
        <v>-2943.1740356977334</v>
      </c>
      <c r="P691" s="79">
        <f t="shared" ca="1" si="405"/>
        <v>1286788.4140915526</v>
      </c>
      <c r="R691">
        <f t="shared" ca="1" si="412"/>
        <v>808</v>
      </c>
      <c r="S691" s="78">
        <f t="shared" ca="1" si="421"/>
        <v>122.24999999999675</v>
      </c>
      <c r="T691" s="55">
        <f t="shared" ca="1" si="413"/>
        <v>0</v>
      </c>
      <c r="U691" s="78">
        <f t="shared" ca="1" si="414"/>
        <v>4.1504550867967176E-5</v>
      </c>
      <c r="V691" s="79">
        <f t="shared" ca="1" si="422"/>
        <v>0</v>
      </c>
      <c r="W691" s="79">
        <f t="shared" ca="1" si="406"/>
        <v>0</v>
      </c>
      <c r="X691" s="80">
        <f t="shared" ca="1" si="423"/>
        <v>0</v>
      </c>
      <c r="Y691" s="80">
        <f t="shared" ca="1" si="424"/>
        <v>0</v>
      </c>
      <c r="Z691" s="80">
        <f t="shared" ca="1" si="415"/>
        <v>0</v>
      </c>
      <c r="AA691" s="80">
        <f t="shared" ca="1" si="425"/>
        <v>0</v>
      </c>
      <c r="AB691" s="81">
        <f t="shared" ca="1" si="407"/>
        <v>0</v>
      </c>
      <c r="AC691" s="79">
        <f t="shared" ca="1" si="408"/>
        <v>0</v>
      </c>
      <c r="AE691" s="55">
        <f t="shared" ca="1" si="426"/>
        <v>0</v>
      </c>
      <c r="AF691" s="78">
        <f t="shared" ca="1" si="427"/>
        <v>4.1504550867967176E-5</v>
      </c>
      <c r="AR691" s="69">
        <f t="shared" si="416"/>
        <v>58</v>
      </c>
      <c r="AS691" s="70">
        <f t="shared" si="428"/>
        <v>688</v>
      </c>
      <c r="AT691" s="71">
        <f t="shared" ca="1" si="435"/>
        <v>2.3304607808543377E-3</v>
      </c>
      <c r="AU691" s="72">
        <f t="shared" ca="1" si="417"/>
        <v>9.0370179501075842E-3</v>
      </c>
      <c r="AV691" s="73">
        <f t="shared" ca="1" si="418"/>
        <v>1.0090370179501076</v>
      </c>
      <c r="AW691" s="74">
        <f ca="1">PRODUCT(AV$4:AV691)</f>
        <v>406.87391981017771</v>
      </c>
      <c r="BO691" s="70">
        <f t="shared" si="429"/>
        <v>688</v>
      </c>
      <c r="BP691" s="171">
        <f t="shared" ca="1" si="432"/>
        <v>0.114</v>
      </c>
      <c r="BQ691" s="172">
        <f t="shared" ca="1" si="419"/>
        <v>9.0370179501075842E-3</v>
      </c>
      <c r="BR691" s="172">
        <f t="shared" ca="1" si="431"/>
        <v>2.457763821447535E-3</v>
      </c>
    </row>
    <row r="692" spans="5:70">
      <c r="E692">
        <f t="shared" si="433"/>
        <v>689</v>
      </c>
      <c r="F692" s="64">
        <f t="shared" si="420"/>
        <v>112.33333333333084</v>
      </c>
      <c r="G692" s="55">
        <f t="shared" si="401"/>
        <v>0</v>
      </c>
      <c r="H692" s="78">
        <f t="shared" si="430"/>
        <v>1</v>
      </c>
      <c r="I692" s="79">
        <f t="shared" ca="1" si="409"/>
        <v>1286788.4140915526</v>
      </c>
      <c r="J692" s="79">
        <f t="shared" ca="1" si="402"/>
        <v>11628.729996135831</v>
      </c>
      <c r="K692" s="80">
        <f t="shared" ca="1" si="403"/>
        <v>-20</v>
      </c>
      <c r="L692" s="80">
        <f t="shared" ca="1" si="410"/>
        <v>-1072.3236784096273</v>
      </c>
      <c r="M692" s="80">
        <f t="shared" ca="1" si="434"/>
        <v>0</v>
      </c>
      <c r="N692" s="80">
        <f t="shared" ca="1" si="411"/>
        <v>0</v>
      </c>
      <c r="O692" s="81">
        <f t="shared" ca="1" si="404"/>
        <v>-2943.1740356977334</v>
      </c>
      <c r="P692" s="79">
        <f t="shared" ca="1" si="405"/>
        <v>1294381.6463735811</v>
      </c>
      <c r="R692">
        <f t="shared" ca="1" si="412"/>
        <v>809</v>
      </c>
      <c r="S692" s="78">
        <f t="shared" ca="1" si="421"/>
        <v>122.33333333333007</v>
      </c>
      <c r="T692" s="55">
        <f t="shared" ca="1" si="413"/>
        <v>0</v>
      </c>
      <c r="U692" s="78">
        <f t="shared" ca="1" si="414"/>
        <v>4.1504550867967176E-5</v>
      </c>
      <c r="V692" s="79">
        <f t="shared" ca="1" si="422"/>
        <v>0</v>
      </c>
      <c r="W692" s="79">
        <f t="shared" ca="1" si="406"/>
        <v>0</v>
      </c>
      <c r="X692" s="80">
        <f t="shared" ca="1" si="423"/>
        <v>0</v>
      </c>
      <c r="Y692" s="80">
        <f t="shared" ca="1" si="424"/>
        <v>0</v>
      </c>
      <c r="Z692" s="80">
        <f t="shared" ca="1" si="415"/>
        <v>0</v>
      </c>
      <c r="AA692" s="80">
        <f t="shared" ca="1" si="425"/>
        <v>0</v>
      </c>
      <c r="AB692" s="81">
        <f t="shared" ca="1" si="407"/>
        <v>0</v>
      </c>
      <c r="AC692" s="79">
        <f t="shared" ca="1" si="408"/>
        <v>0</v>
      </c>
      <c r="AE692" s="55">
        <f t="shared" ca="1" si="426"/>
        <v>0</v>
      </c>
      <c r="AF692" s="78">
        <f t="shared" ca="1" si="427"/>
        <v>4.1504550867967176E-5</v>
      </c>
      <c r="AR692" s="69">
        <f t="shared" si="416"/>
        <v>58</v>
      </c>
      <c r="AS692" s="70">
        <f t="shared" si="428"/>
        <v>689</v>
      </c>
      <c r="AT692" s="71">
        <f t="shared" ca="1" si="435"/>
        <v>2.3094003649457352E-3</v>
      </c>
      <c r="AU692" s="72">
        <f t="shared" ca="1" si="417"/>
        <v>9.0370179501075842E-3</v>
      </c>
      <c r="AV692" s="73">
        <f t="shared" ca="1" si="418"/>
        <v>1.0090370179501076</v>
      </c>
      <c r="AW692" s="74">
        <f ca="1">PRODUCT(AV$4:AV692)</f>
        <v>410.55084672693295</v>
      </c>
      <c r="BO692" s="70">
        <f t="shared" si="429"/>
        <v>689</v>
      </c>
      <c r="BP692" s="171">
        <f t="shared" ca="1" si="432"/>
        <v>0.114</v>
      </c>
      <c r="BQ692" s="172">
        <f t="shared" ca="1" si="419"/>
        <v>9.0370179501075842E-3</v>
      </c>
      <c r="BR692" s="172">
        <f t="shared" ca="1" si="431"/>
        <v>2.4357518879144437E-3</v>
      </c>
    </row>
    <row r="693" spans="5:70">
      <c r="E693">
        <f t="shared" si="433"/>
        <v>690</v>
      </c>
      <c r="F693" s="64">
        <f t="shared" si="420"/>
        <v>112.41666666666417</v>
      </c>
      <c r="G693" s="55">
        <f t="shared" si="401"/>
        <v>0</v>
      </c>
      <c r="H693" s="78">
        <f t="shared" si="430"/>
        <v>1</v>
      </c>
      <c r="I693" s="79">
        <f t="shared" ca="1" si="409"/>
        <v>1294381.6463735811</v>
      </c>
      <c r="J693" s="79">
        <f t="shared" ca="1" si="402"/>
        <v>11697.35017256786</v>
      </c>
      <c r="K693" s="80">
        <f t="shared" ca="1" si="403"/>
        <v>-20</v>
      </c>
      <c r="L693" s="80">
        <f t="shared" ca="1" si="410"/>
        <v>-1078.6513719779844</v>
      </c>
      <c r="M693" s="80">
        <f t="shared" ca="1" si="434"/>
        <v>0</v>
      </c>
      <c r="N693" s="80">
        <f t="shared" ca="1" si="411"/>
        <v>0</v>
      </c>
      <c r="O693" s="81">
        <f t="shared" ca="1" si="404"/>
        <v>-2943.1740356977334</v>
      </c>
      <c r="P693" s="79">
        <f t="shared" ca="1" si="405"/>
        <v>1302037.1711384733</v>
      </c>
      <c r="R693">
        <f t="shared" ca="1" si="412"/>
        <v>810</v>
      </c>
      <c r="S693" s="78">
        <f t="shared" ca="1" si="421"/>
        <v>122.4166666666634</v>
      </c>
      <c r="T693" s="55">
        <f t="shared" ca="1" si="413"/>
        <v>0</v>
      </c>
      <c r="U693" s="78">
        <f t="shared" ca="1" si="414"/>
        <v>4.1504550867967176E-5</v>
      </c>
      <c r="V693" s="79">
        <f t="shared" ca="1" si="422"/>
        <v>0</v>
      </c>
      <c r="W693" s="79">
        <f t="shared" ca="1" si="406"/>
        <v>0</v>
      </c>
      <c r="X693" s="80">
        <f t="shared" ca="1" si="423"/>
        <v>0</v>
      </c>
      <c r="Y693" s="80">
        <f t="shared" ca="1" si="424"/>
        <v>0</v>
      </c>
      <c r="Z693" s="80">
        <f t="shared" ca="1" si="415"/>
        <v>0</v>
      </c>
      <c r="AA693" s="80">
        <f t="shared" ca="1" si="425"/>
        <v>0</v>
      </c>
      <c r="AB693" s="81">
        <f t="shared" ca="1" si="407"/>
        <v>0</v>
      </c>
      <c r="AC693" s="79">
        <f t="shared" ca="1" si="408"/>
        <v>0</v>
      </c>
      <c r="AE693" s="55">
        <f t="shared" ca="1" si="426"/>
        <v>0</v>
      </c>
      <c r="AF693" s="78">
        <f t="shared" ca="1" si="427"/>
        <v>4.1504550867967176E-5</v>
      </c>
      <c r="AR693" s="69">
        <f t="shared" si="416"/>
        <v>58</v>
      </c>
      <c r="AS693" s="70">
        <f t="shared" si="428"/>
        <v>690</v>
      </c>
      <c r="AT693" s="71">
        <f t="shared" ca="1" si="435"/>
        <v>2.2885302723937356E-3</v>
      </c>
      <c r="AU693" s="72">
        <f t="shared" ca="1" si="417"/>
        <v>9.0370179501075842E-3</v>
      </c>
      <c r="AV693" s="73">
        <f t="shared" ca="1" si="418"/>
        <v>1.0090370179501076</v>
      </c>
      <c r="AW693" s="74">
        <f ca="1">PRODUCT(AV$4:AV693)</f>
        <v>414.26100209823613</v>
      </c>
      <c r="BO693" s="70">
        <f t="shared" si="429"/>
        <v>690</v>
      </c>
      <c r="BP693" s="171">
        <f t="shared" ca="1" si="432"/>
        <v>0.114</v>
      </c>
      <c r="BQ693" s="172">
        <f t="shared" ca="1" si="419"/>
        <v>9.0370179501075842E-3</v>
      </c>
      <c r="BR693" s="172">
        <f t="shared" ca="1" si="431"/>
        <v>2.4139370950559923E-3</v>
      </c>
    </row>
    <row r="694" spans="5:70">
      <c r="E694">
        <f t="shared" si="433"/>
        <v>691</v>
      </c>
      <c r="F694" s="64">
        <f t="shared" si="420"/>
        <v>112.4999999999975</v>
      </c>
      <c r="G694" s="55">
        <f t="shared" si="401"/>
        <v>0</v>
      </c>
      <c r="H694" s="78">
        <f t="shared" si="430"/>
        <v>1</v>
      </c>
      <c r="I694" s="79">
        <f t="shared" ca="1" si="409"/>
        <v>1302037.1711384733</v>
      </c>
      <c r="J694" s="79">
        <f t="shared" ca="1" si="402"/>
        <v>11766.533287285683</v>
      </c>
      <c r="K694" s="80">
        <f t="shared" ca="1" si="403"/>
        <v>-20</v>
      </c>
      <c r="L694" s="80">
        <f t="shared" ca="1" si="410"/>
        <v>-1085.0309759487279</v>
      </c>
      <c r="M694" s="80">
        <f t="shared" ca="1" si="434"/>
        <v>0</v>
      </c>
      <c r="N694" s="80">
        <f t="shared" ca="1" si="411"/>
        <v>0</v>
      </c>
      <c r="O694" s="81">
        <f t="shared" ca="1" si="404"/>
        <v>-2943.1740356977334</v>
      </c>
      <c r="P694" s="79">
        <f t="shared" ca="1" si="405"/>
        <v>1309755.4994141124</v>
      </c>
      <c r="R694">
        <f t="shared" ca="1" si="412"/>
        <v>811</v>
      </c>
      <c r="S694" s="78">
        <f t="shared" ca="1" si="421"/>
        <v>122.49999999999673</v>
      </c>
      <c r="T694" s="55">
        <f t="shared" ca="1" si="413"/>
        <v>0</v>
      </c>
      <c r="U694" s="78">
        <f t="shared" ca="1" si="414"/>
        <v>4.1504550867967176E-5</v>
      </c>
      <c r="V694" s="79">
        <f t="shared" ca="1" si="422"/>
        <v>0</v>
      </c>
      <c r="W694" s="79">
        <f t="shared" ca="1" si="406"/>
        <v>0</v>
      </c>
      <c r="X694" s="80">
        <f t="shared" ca="1" si="423"/>
        <v>0</v>
      </c>
      <c r="Y694" s="80">
        <f t="shared" ca="1" si="424"/>
        <v>0</v>
      </c>
      <c r="Z694" s="80">
        <f t="shared" ca="1" si="415"/>
        <v>0</v>
      </c>
      <c r="AA694" s="80">
        <f t="shared" ca="1" si="425"/>
        <v>0</v>
      </c>
      <c r="AB694" s="81">
        <f t="shared" ca="1" si="407"/>
        <v>0</v>
      </c>
      <c r="AC694" s="79">
        <f t="shared" ca="1" si="408"/>
        <v>0</v>
      </c>
      <c r="AE694" s="55">
        <f t="shared" ca="1" si="426"/>
        <v>0</v>
      </c>
      <c r="AF694" s="78">
        <f t="shared" ca="1" si="427"/>
        <v>4.1504550867967176E-5</v>
      </c>
      <c r="AR694" s="69">
        <f t="shared" si="416"/>
        <v>58</v>
      </c>
      <c r="AS694" s="70">
        <f t="shared" si="428"/>
        <v>691</v>
      </c>
      <c r="AT694" s="71">
        <f t="shared" ca="1" si="435"/>
        <v>2.2678487832427487E-3</v>
      </c>
      <c r="AU694" s="72">
        <f t="shared" ca="1" si="417"/>
        <v>9.0370179501075842E-3</v>
      </c>
      <c r="AV694" s="73">
        <f t="shared" ca="1" si="418"/>
        <v>1.0090370179501076</v>
      </c>
      <c r="AW694" s="74">
        <f ca="1">PRODUCT(AV$4:AV694)</f>
        <v>418.00468621022748</v>
      </c>
      <c r="BO694" s="70">
        <f t="shared" si="429"/>
        <v>691</v>
      </c>
      <c r="BP694" s="171">
        <f t="shared" ca="1" si="432"/>
        <v>0.114</v>
      </c>
      <c r="BQ694" s="172">
        <f t="shared" ca="1" si="419"/>
        <v>9.0370179501075842E-3</v>
      </c>
      <c r="BR694" s="172">
        <f t="shared" ca="1" si="431"/>
        <v>2.3923176772641963E-3</v>
      </c>
    </row>
    <row r="695" spans="5:70">
      <c r="E695">
        <f t="shared" si="433"/>
        <v>692</v>
      </c>
      <c r="F695" s="64">
        <f t="shared" si="420"/>
        <v>112.58333333333083</v>
      </c>
      <c r="G695" s="55">
        <f t="shared" si="401"/>
        <v>0</v>
      </c>
      <c r="H695" s="78">
        <f t="shared" si="430"/>
        <v>1</v>
      </c>
      <c r="I695" s="79">
        <f t="shared" ca="1" si="409"/>
        <v>1309755.4994141124</v>
      </c>
      <c r="J695" s="79">
        <f t="shared" ca="1" si="402"/>
        <v>11836.283958457458</v>
      </c>
      <c r="K695" s="80">
        <f t="shared" ca="1" si="403"/>
        <v>-20</v>
      </c>
      <c r="L695" s="80">
        <f t="shared" ca="1" si="410"/>
        <v>-1091.4629161784271</v>
      </c>
      <c r="M695" s="80">
        <f t="shared" ca="1" si="434"/>
        <v>0</v>
      </c>
      <c r="N695" s="80">
        <f t="shared" ca="1" si="411"/>
        <v>0</v>
      </c>
      <c r="O695" s="81">
        <f t="shared" ca="1" si="404"/>
        <v>-2943.1740356977334</v>
      </c>
      <c r="P695" s="79">
        <f t="shared" ca="1" si="405"/>
        <v>1317537.1464206937</v>
      </c>
      <c r="R695">
        <f t="shared" ca="1" si="412"/>
        <v>812</v>
      </c>
      <c r="S695" s="78">
        <f t="shared" ca="1" si="421"/>
        <v>122.58333333333006</v>
      </c>
      <c r="T695" s="55">
        <f t="shared" ca="1" si="413"/>
        <v>0</v>
      </c>
      <c r="U695" s="78">
        <f t="shared" ca="1" si="414"/>
        <v>4.1504550867967176E-5</v>
      </c>
      <c r="V695" s="79">
        <f t="shared" ca="1" si="422"/>
        <v>0</v>
      </c>
      <c r="W695" s="79">
        <f t="shared" ca="1" si="406"/>
        <v>0</v>
      </c>
      <c r="X695" s="80">
        <f t="shared" ca="1" si="423"/>
        <v>0</v>
      </c>
      <c r="Y695" s="80">
        <f t="shared" ca="1" si="424"/>
        <v>0</v>
      </c>
      <c r="Z695" s="80">
        <f t="shared" ca="1" si="415"/>
        <v>0</v>
      </c>
      <c r="AA695" s="80">
        <f t="shared" ca="1" si="425"/>
        <v>0</v>
      </c>
      <c r="AB695" s="81">
        <f t="shared" ca="1" si="407"/>
        <v>0</v>
      </c>
      <c r="AC695" s="79">
        <f t="shared" ca="1" si="408"/>
        <v>0</v>
      </c>
      <c r="AE695" s="55">
        <f t="shared" ca="1" si="426"/>
        <v>0</v>
      </c>
      <c r="AF695" s="78">
        <f t="shared" ca="1" si="427"/>
        <v>4.1504550867967176E-5</v>
      </c>
      <c r="AR695" s="69">
        <f t="shared" si="416"/>
        <v>58</v>
      </c>
      <c r="AS695" s="70">
        <f t="shared" si="428"/>
        <v>692</v>
      </c>
      <c r="AT695" s="71">
        <f t="shared" ca="1" si="435"/>
        <v>2.2473541930804544E-3</v>
      </c>
      <c r="AU695" s="72">
        <f t="shared" ca="1" si="417"/>
        <v>9.0370179501075842E-3</v>
      </c>
      <c r="AV695" s="73">
        <f t="shared" ca="1" si="418"/>
        <v>1.0090370179501076</v>
      </c>
      <c r="AW695" s="74">
        <f ca="1">PRODUCT(AV$4:AV695)</f>
        <v>421.78220206273841</v>
      </c>
      <c r="BO695" s="70">
        <f t="shared" si="429"/>
        <v>692</v>
      </c>
      <c r="BP695" s="171">
        <f t="shared" ca="1" si="432"/>
        <v>0.114</v>
      </c>
      <c r="BQ695" s="172">
        <f t="shared" ca="1" si="419"/>
        <v>9.0370179501075842E-3</v>
      </c>
      <c r="BR695" s="172">
        <f t="shared" ca="1" si="431"/>
        <v>2.3708918847440003E-3</v>
      </c>
    </row>
    <row r="696" spans="5:70">
      <c r="E696">
        <f t="shared" si="433"/>
        <v>693</v>
      </c>
      <c r="F696" s="64">
        <f t="shared" si="420"/>
        <v>112.66666666666416</v>
      </c>
      <c r="G696" s="55">
        <f t="shared" si="401"/>
        <v>0</v>
      </c>
      <c r="H696" s="78">
        <f t="shared" si="430"/>
        <v>1</v>
      </c>
      <c r="I696" s="79">
        <f t="shared" ca="1" si="409"/>
        <v>1317537.1464206937</v>
      </c>
      <c r="J696" s="79">
        <f t="shared" ca="1" si="402"/>
        <v>11906.606842137333</v>
      </c>
      <c r="K696" s="80">
        <f t="shared" ca="1" si="403"/>
        <v>-20</v>
      </c>
      <c r="L696" s="80">
        <f t="shared" ca="1" si="410"/>
        <v>-1097.9476220172448</v>
      </c>
      <c r="M696" s="80">
        <f t="shared" ca="1" si="434"/>
        <v>0</v>
      </c>
      <c r="N696" s="80">
        <f t="shared" ca="1" si="411"/>
        <v>0</v>
      </c>
      <c r="O696" s="81">
        <f t="shared" ca="1" si="404"/>
        <v>-2943.1740356977334</v>
      </c>
      <c r="P696" s="79">
        <f t="shared" ca="1" si="405"/>
        <v>1325382.6316051162</v>
      </c>
      <c r="R696">
        <f t="shared" ca="1" si="412"/>
        <v>813</v>
      </c>
      <c r="S696" s="78">
        <f t="shared" ca="1" si="421"/>
        <v>122.66666666666339</v>
      </c>
      <c r="T696" s="55">
        <f t="shared" ca="1" si="413"/>
        <v>0</v>
      </c>
      <c r="U696" s="78">
        <f t="shared" ca="1" si="414"/>
        <v>4.1504550867967176E-5</v>
      </c>
      <c r="V696" s="79">
        <f t="shared" ca="1" si="422"/>
        <v>0</v>
      </c>
      <c r="W696" s="79">
        <f t="shared" ca="1" si="406"/>
        <v>0</v>
      </c>
      <c r="X696" s="80">
        <f t="shared" ca="1" si="423"/>
        <v>0</v>
      </c>
      <c r="Y696" s="80">
        <f t="shared" ca="1" si="424"/>
        <v>0</v>
      </c>
      <c r="Z696" s="80">
        <f t="shared" ca="1" si="415"/>
        <v>0</v>
      </c>
      <c r="AA696" s="80">
        <f t="shared" ca="1" si="425"/>
        <v>0</v>
      </c>
      <c r="AB696" s="81">
        <f t="shared" ca="1" si="407"/>
        <v>0</v>
      </c>
      <c r="AC696" s="79">
        <f t="shared" ca="1" si="408"/>
        <v>0</v>
      </c>
      <c r="AE696" s="55">
        <f t="shared" ca="1" si="426"/>
        <v>0</v>
      </c>
      <c r="AF696" s="78">
        <f t="shared" ca="1" si="427"/>
        <v>4.1504550867967176E-5</v>
      </c>
      <c r="AR696" s="69">
        <f t="shared" si="416"/>
        <v>58</v>
      </c>
      <c r="AS696" s="70">
        <f t="shared" si="428"/>
        <v>693</v>
      </c>
      <c r="AT696" s="71">
        <f t="shared" ca="1" si="435"/>
        <v>2.2270448128973368E-3</v>
      </c>
      <c r="AU696" s="72">
        <f t="shared" ca="1" si="417"/>
        <v>9.0370179501075842E-3</v>
      </c>
      <c r="AV696" s="73">
        <f t="shared" ca="1" si="418"/>
        <v>1.0090370179501076</v>
      </c>
      <c r="AW696" s="74">
        <f ca="1">PRODUCT(AV$4:AV696)</f>
        <v>425.59385539381526</v>
      </c>
      <c r="BO696" s="70">
        <f t="shared" si="429"/>
        <v>693</v>
      </c>
      <c r="BP696" s="171">
        <f t="shared" ca="1" si="432"/>
        <v>0.114</v>
      </c>
      <c r="BQ696" s="172">
        <f t="shared" ca="1" si="419"/>
        <v>9.0370179501075842E-3</v>
      </c>
      <c r="BR696" s="172">
        <f t="shared" ca="1" si="431"/>
        <v>2.3496579833716569E-3</v>
      </c>
    </row>
    <row r="697" spans="5:70">
      <c r="E697">
        <f t="shared" si="433"/>
        <v>694</v>
      </c>
      <c r="F697" s="64">
        <f t="shared" si="420"/>
        <v>112.74999999999748</v>
      </c>
      <c r="G697" s="55">
        <f t="shared" si="401"/>
        <v>0</v>
      </c>
      <c r="H697" s="78">
        <f t="shared" si="430"/>
        <v>1</v>
      </c>
      <c r="I697" s="79">
        <f t="shared" ca="1" si="409"/>
        <v>1325382.6316051162</v>
      </c>
      <c r="J697" s="79">
        <f t="shared" ca="1" si="402"/>
        <v>11977.506632576262</v>
      </c>
      <c r="K697" s="80">
        <f t="shared" ca="1" si="403"/>
        <v>-20</v>
      </c>
      <c r="L697" s="80">
        <f t="shared" ca="1" si="410"/>
        <v>-1104.4855263375969</v>
      </c>
      <c r="M697" s="80">
        <f t="shared" ca="1" si="434"/>
        <v>0</v>
      </c>
      <c r="N697" s="80">
        <f t="shared" ca="1" si="411"/>
        <v>0</v>
      </c>
      <c r="O697" s="81">
        <f t="shared" ca="1" si="404"/>
        <v>-2943.1740356977334</v>
      </c>
      <c r="P697" s="79">
        <f t="shared" ca="1" si="405"/>
        <v>1333292.4786756572</v>
      </c>
      <c r="R697">
        <f t="shared" ca="1" si="412"/>
        <v>814</v>
      </c>
      <c r="S697" s="78">
        <f t="shared" ca="1" si="421"/>
        <v>122.74999999999672</v>
      </c>
      <c r="T697" s="55">
        <f t="shared" ca="1" si="413"/>
        <v>0</v>
      </c>
      <c r="U697" s="78">
        <f t="shared" ca="1" si="414"/>
        <v>4.1504550867967176E-5</v>
      </c>
      <c r="V697" s="79">
        <f t="shared" ca="1" si="422"/>
        <v>0</v>
      </c>
      <c r="W697" s="79">
        <f t="shared" ca="1" si="406"/>
        <v>0</v>
      </c>
      <c r="X697" s="80">
        <f t="shared" ca="1" si="423"/>
        <v>0</v>
      </c>
      <c r="Y697" s="80">
        <f t="shared" ca="1" si="424"/>
        <v>0</v>
      </c>
      <c r="Z697" s="80">
        <f t="shared" ca="1" si="415"/>
        <v>0</v>
      </c>
      <c r="AA697" s="80">
        <f t="shared" ca="1" si="425"/>
        <v>0</v>
      </c>
      <c r="AB697" s="81">
        <f t="shared" ca="1" si="407"/>
        <v>0</v>
      </c>
      <c r="AC697" s="79">
        <f t="shared" ca="1" si="408"/>
        <v>0</v>
      </c>
      <c r="AE697" s="55">
        <f t="shared" ca="1" si="426"/>
        <v>0</v>
      </c>
      <c r="AF697" s="78">
        <f t="shared" ca="1" si="427"/>
        <v>4.1504550867967176E-5</v>
      </c>
      <c r="AR697" s="69">
        <f t="shared" si="416"/>
        <v>58</v>
      </c>
      <c r="AS697" s="70">
        <f t="shared" si="428"/>
        <v>694</v>
      </c>
      <c r="AT697" s="71">
        <f t="shared" ca="1" si="435"/>
        <v>2.2069189689474895E-3</v>
      </c>
      <c r="AU697" s="72">
        <f t="shared" ca="1" si="417"/>
        <v>9.0370179501075842E-3</v>
      </c>
      <c r="AV697" s="73">
        <f t="shared" ca="1" si="418"/>
        <v>1.0090370179501076</v>
      </c>
      <c r="AW697" s="74">
        <f ca="1">PRODUCT(AV$4:AV697)</f>
        <v>429.43995470446464</v>
      </c>
      <c r="BO697" s="70">
        <f t="shared" si="429"/>
        <v>694</v>
      </c>
      <c r="BP697" s="171">
        <f t="shared" ca="1" si="432"/>
        <v>0.114</v>
      </c>
      <c r="BQ697" s="172">
        <f t="shared" ca="1" si="419"/>
        <v>9.0370179501075842E-3</v>
      </c>
      <c r="BR697" s="172">
        <f t="shared" ca="1" si="431"/>
        <v>2.3286142545543725E-3</v>
      </c>
    </row>
    <row r="698" spans="5:70">
      <c r="E698">
        <f t="shared" si="433"/>
        <v>695</v>
      </c>
      <c r="F698" s="64">
        <f t="shared" si="420"/>
        <v>112.83333333333081</v>
      </c>
      <c r="G698" s="55">
        <f t="shared" si="401"/>
        <v>0</v>
      </c>
      <c r="H698" s="78">
        <f t="shared" si="430"/>
        <v>1</v>
      </c>
      <c r="I698" s="79">
        <f t="shared" ca="1" si="409"/>
        <v>1333292.4786756572</v>
      </c>
      <c r="J698" s="79">
        <f t="shared" ca="1" si="402"/>
        <v>12048.988062535347</v>
      </c>
      <c r="K698" s="80">
        <f t="shared" ca="1" si="403"/>
        <v>-20</v>
      </c>
      <c r="L698" s="80">
        <f t="shared" ca="1" si="410"/>
        <v>-1111.0770655630477</v>
      </c>
      <c r="M698" s="80">
        <f t="shared" ca="1" si="434"/>
        <v>0</v>
      </c>
      <c r="N698" s="80">
        <f t="shared" ca="1" si="411"/>
        <v>0</v>
      </c>
      <c r="O698" s="81">
        <f t="shared" ca="1" si="404"/>
        <v>-2943.1740356977334</v>
      </c>
      <c r="P698" s="79">
        <f t="shared" ca="1" si="405"/>
        <v>1341267.2156369318</v>
      </c>
      <c r="R698">
        <f t="shared" ca="1" si="412"/>
        <v>815</v>
      </c>
      <c r="S698" s="78">
        <f t="shared" ca="1" si="421"/>
        <v>122.83333333333005</v>
      </c>
      <c r="T698" s="55">
        <f t="shared" ca="1" si="413"/>
        <v>0</v>
      </c>
      <c r="U698" s="78">
        <f t="shared" ca="1" si="414"/>
        <v>4.1504550867967176E-5</v>
      </c>
      <c r="V698" s="79">
        <f t="shared" ca="1" si="422"/>
        <v>0</v>
      </c>
      <c r="W698" s="79">
        <f t="shared" ca="1" si="406"/>
        <v>0</v>
      </c>
      <c r="X698" s="80">
        <f t="shared" ca="1" si="423"/>
        <v>0</v>
      </c>
      <c r="Y698" s="80">
        <f t="shared" ca="1" si="424"/>
        <v>0</v>
      </c>
      <c r="Z698" s="80">
        <f t="shared" ca="1" si="415"/>
        <v>0</v>
      </c>
      <c r="AA698" s="80">
        <f t="shared" ca="1" si="425"/>
        <v>0</v>
      </c>
      <c r="AB698" s="81">
        <f t="shared" ca="1" si="407"/>
        <v>0</v>
      </c>
      <c r="AC698" s="79">
        <f t="shared" ca="1" si="408"/>
        <v>0</v>
      </c>
      <c r="AE698" s="55">
        <f t="shared" ca="1" si="426"/>
        <v>0</v>
      </c>
      <c r="AF698" s="78">
        <f t="shared" ca="1" si="427"/>
        <v>4.1504550867967176E-5</v>
      </c>
      <c r="AR698" s="69">
        <f t="shared" si="416"/>
        <v>58</v>
      </c>
      <c r="AS698" s="70">
        <f t="shared" si="428"/>
        <v>695</v>
      </c>
      <c r="AT698" s="71">
        <f t="shared" ca="1" si="435"/>
        <v>2.186975002610678E-3</v>
      </c>
      <c r="AU698" s="72">
        <f t="shared" ca="1" si="417"/>
        <v>9.0370179501075842E-3</v>
      </c>
      <c r="AV698" s="73">
        <f t="shared" ca="1" si="418"/>
        <v>1.0090370179501076</v>
      </c>
      <c r="AW698" s="74">
        <f ca="1">PRODUCT(AV$4:AV698)</f>
        <v>433.32081128362228</v>
      </c>
      <c r="BO698" s="70">
        <f t="shared" si="429"/>
        <v>695</v>
      </c>
      <c r="BP698" s="171">
        <f t="shared" ca="1" si="432"/>
        <v>0.114</v>
      </c>
      <c r="BQ698" s="172">
        <f t="shared" ca="1" si="419"/>
        <v>9.0370179501075842E-3</v>
      </c>
      <c r="BR698" s="172">
        <f t="shared" ca="1" si="431"/>
        <v>2.3077589950912109E-3</v>
      </c>
    </row>
    <row r="699" spans="5:70">
      <c r="E699">
        <f t="shared" si="433"/>
        <v>696</v>
      </c>
      <c r="F699" s="64">
        <f t="shared" si="420"/>
        <v>112.91666666666414</v>
      </c>
      <c r="G699" s="55">
        <f t="shared" si="401"/>
        <v>0</v>
      </c>
      <c r="H699" s="78">
        <f t="shared" si="430"/>
        <v>1</v>
      </c>
      <c r="I699" s="79">
        <f t="shared" ca="1" si="409"/>
        <v>1341267.2156369318</v>
      </c>
      <c r="J699" s="79">
        <f t="shared" ca="1" si="402"/>
        <v>12121.055903601773</v>
      </c>
      <c r="K699" s="80">
        <f t="shared" ca="1" si="403"/>
        <v>-20</v>
      </c>
      <c r="L699" s="80">
        <f t="shared" ca="1" si="410"/>
        <v>-1117.7226796974433</v>
      </c>
      <c r="M699" s="80">
        <f t="shared" ca="1" si="434"/>
        <v>0</v>
      </c>
      <c r="N699" s="80">
        <f t="shared" ca="1" si="411"/>
        <v>0</v>
      </c>
      <c r="O699" s="81">
        <f t="shared" ca="1" si="404"/>
        <v>-2943.1740356977334</v>
      </c>
      <c r="P699" s="79">
        <f t="shared" ca="1" si="405"/>
        <v>1349307.3748251384</v>
      </c>
      <c r="R699">
        <f t="shared" ca="1" si="412"/>
        <v>816</v>
      </c>
      <c r="S699" s="78">
        <f t="shared" ca="1" si="421"/>
        <v>122.91666666666337</v>
      </c>
      <c r="T699" s="55">
        <f t="shared" ca="1" si="413"/>
        <v>0</v>
      </c>
      <c r="U699" s="78">
        <f t="shared" ca="1" si="414"/>
        <v>4.1504550867967176E-5</v>
      </c>
      <c r="V699" s="79">
        <f t="shared" ca="1" si="422"/>
        <v>0</v>
      </c>
      <c r="W699" s="79">
        <f t="shared" ca="1" si="406"/>
        <v>0</v>
      </c>
      <c r="X699" s="80">
        <f t="shared" ca="1" si="423"/>
        <v>0</v>
      </c>
      <c r="Y699" s="80">
        <f t="shared" ca="1" si="424"/>
        <v>0</v>
      </c>
      <c r="Z699" s="80">
        <f t="shared" ca="1" si="415"/>
        <v>0</v>
      </c>
      <c r="AA699" s="80">
        <f t="shared" ca="1" si="425"/>
        <v>0</v>
      </c>
      <c r="AB699" s="81">
        <f t="shared" ca="1" si="407"/>
        <v>0</v>
      </c>
      <c r="AC699" s="79">
        <f t="shared" ca="1" si="408"/>
        <v>0</v>
      </c>
      <c r="AE699" s="55">
        <f t="shared" ca="1" si="426"/>
        <v>0</v>
      </c>
      <c r="AF699" s="78">
        <f t="shared" ca="1" si="427"/>
        <v>4.1504550867967176E-5</v>
      </c>
      <c r="AR699" s="69">
        <f t="shared" si="416"/>
        <v>58</v>
      </c>
      <c r="AS699" s="70">
        <f t="shared" si="428"/>
        <v>696</v>
      </c>
      <c r="AT699" s="71">
        <f t="shared" ca="1" si="435"/>
        <v>2.1672112702556486E-3</v>
      </c>
      <c r="AU699" s="72">
        <f t="shared" ca="1" si="417"/>
        <v>9.0370179501075842E-3</v>
      </c>
      <c r="AV699" s="73">
        <f t="shared" ca="1" si="418"/>
        <v>1.0090370179501076</v>
      </c>
      <c r="AW699" s="74">
        <f ca="1">PRODUCT(AV$4:AV699)</f>
        <v>437.23673923334758</v>
      </c>
      <c r="BO699" s="70">
        <f t="shared" si="429"/>
        <v>696</v>
      </c>
      <c r="BP699" s="171">
        <f t="shared" ca="1" si="432"/>
        <v>0.114</v>
      </c>
      <c r="BQ699" s="172">
        <f t="shared" ca="1" si="419"/>
        <v>9.0370179501075842E-3</v>
      </c>
      <c r="BR699" s="172">
        <f t="shared" ca="1" si="431"/>
        <v>2.2870905170352426E-3</v>
      </c>
    </row>
    <row r="700" spans="5:70">
      <c r="E700">
        <f t="shared" si="433"/>
        <v>697</v>
      </c>
      <c r="F700" s="64">
        <f t="shared" si="420"/>
        <v>112.99999999999747</v>
      </c>
      <c r="G700" s="55">
        <f t="shared" si="401"/>
        <v>0</v>
      </c>
      <c r="H700" s="78">
        <f t="shared" si="430"/>
        <v>1</v>
      </c>
      <c r="I700" s="79">
        <f t="shared" ca="1" si="409"/>
        <v>1349307.3748251384</v>
      </c>
      <c r="J700" s="79">
        <f t="shared" ca="1" si="402"/>
        <v>12193.714966507318</v>
      </c>
      <c r="K700" s="80">
        <f t="shared" ca="1" si="403"/>
        <v>-20</v>
      </c>
      <c r="L700" s="80">
        <f t="shared" ca="1" si="410"/>
        <v>-1124.4228123542821</v>
      </c>
      <c r="M700" s="80">
        <f t="shared" ca="1" si="434"/>
        <v>-10119.805311188537</v>
      </c>
      <c r="N700" s="80">
        <f t="shared" ca="1" si="411"/>
        <v>0</v>
      </c>
      <c r="O700" s="81">
        <f t="shared" ca="1" si="404"/>
        <v>-2943.1740356977334</v>
      </c>
      <c r="P700" s="79">
        <f t="shared" ca="1" si="405"/>
        <v>1347293.6876324052</v>
      </c>
      <c r="R700">
        <f t="shared" ca="1" si="412"/>
        <v>817</v>
      </c>
      <c r="S700" s="78">
        <f t="shared" ca="1" si="421"/>
        <v>122.9999999999967</v>
      </c>
      <c r="T700" s="55">
        <f t="shared" ca="1" si="413"/>
        <v>0</v>
      </c>
      <c r="U700" s="78">
        <f t="shared" ca="1" si="414"/>
        <v>4.1504550867967176E-5</v>
      </c>
      <c r="V700" s="79">
        <f t="shared" ca="1" si="422"/>
        <v>0</v>
      </c>
      <c r="W700" s="79">
        <f t="shared" ca="1" si="406"/>
        <v>0</v>
      </c>
      <c r="X700" s="80">
        <f t="shared" ca="1" si="423"/>
        <v>0</v>
      </c>
      <c r="Y700" s="80">
        <f t="shared" ca="1" si="424"/>
        <v>0</v>
      </c>
      <c r="Z700" s="80">
        <f t="shared" ca="1" si="415"/>
        <v>0</v>
      </c>
      <c r="AA700" s="80">
        <f t="shared" ca="1" si="425"/>
        <v>0</v>
      </c>
      <c r="AB700" s="81">
        <f t="shared" ca="1" si="407"/>
        <v>0</v>
      </c>
      <c r="AC700" s="79">
        <f t="shared" ca="1" si="408"/>
        <v>0</v>
      </c>
      <c r="AE700" s="55">
        <f t="shared" ca="1" si="426"/>
        <v>0</v>
      </c>
      <c r="AF700" s="78">
        <f t="shared" ca="1" si="427"/>
        <v>4.1504550867967176E-5</v>
      </c>
      <c r="AR700" s="69">
        <f t="shared" si="416"/>
        <v>59</v>
      </c>
      <c r="AS700" s="70">
        <f t="shared" si="428"/>
        <v>697</v>
      </c>
      <c r="AT700" s="71">
        <f t="shared" ca="1" si="435"/>
        <v>2.1476261431046728E-3</v>
      </c>
      <c r="AU700" s="72">
        <f t="shared" ca="1" si="417"/>
        <v>9.0370179501075842E-3</v>
      </c>
      <c r="AV700" s="73">
        <f t="shared" ca="1" si="418"/>
        <v>1.0090370179501076</v>
      </c>
      <c r="AW700" s="74">
        <f ca="1">PRODUCT(AV$4:AV700)</f>
        <v>441.18805549424587</v>
      </c>
      <c r="BO700" s="70">
        <f t="shared" si="429"/>
        <v>697</v>
      </c>
      <c r="BP700" s="171">
        <f t="shared" ca="1" si="432"/>
        <v>0.114</v>
      </c>
      <c r="BQ700" s="172">
        <f t="shared" ca="1" si="419"/>
        <v>9.0370179501075842E-3</v>
      </c>
      <c r="BR700" s="172">
        <f t="shared" ca="1" si="431"/>
        <v>2.2666071475569284E-3</v>
      </c>
    </row>
    <row r="701" spans="5:70">
      <c r="E701">
        <f t="shared" si="433"/>
        <v>698</v>
      </c>
      <c r="F701" s="64">
        <f t="shared" si="420"/>
        <v>113.0833333333308</v>
      </c>
      <c r="G701" s="55">
        <f t="shared" si="401"/>
        <v>0</v>
      </c>
      <c r="H701" s="78">
        <f t="shared" si="430"/>
        <v>1</v>
      </c>
      <c r="I701" s="79">
        <f t="shared" ca="1" si="409"/>
        <v>1347293.6876324052</v>
      </c>
      <c r="J701" s="79">
        <f t="shared" ca="1" si="402"/>
        <v>12175.517239200686</v>
      </c>
      <c r="K701" s="80">
        <f t="shared" ca="1" si="403"/>
        <v>-20</v>
      </c>
      <c r="L701" s="80">
        <f t="shared" ca="1" si="410"/>
        <v>-1122.7447396936711</v>
      </c>
      <c r="M701" s="80">
        <f t="shared" ca="1" si="434"/>
        <v>0</v>
      </c>
      <c r="N701" s="80">
        <f t="shared" ca="1" si="411"/>
        <v>0</v>
      </c>
      <c r="O701" s="81">
        <f t="shared" ca="1" si="404"/>
        <v>-2943.1740356977334</v>
      </c>
      <c r="P701" s="79">
        <f t="shared" ca="1" si="405"/>
        <v>1355383.2860962145</v>
      </c>
      <c r="R701">
        <f t="shared" ca="1" si="412"/>
        <v>818</v>
      </c>
      <c r="S701" s="78">
        <f t="shared" ca="1" si="421"/>
        <v>123.08333333333003</v>
      </c>
      <c r="T701" s="55">
        <f t="shared" ca="1" si="413"/>
        <v>0</v>
      </c>
      <c r="U701" s="78">
        <f t="shared" ca="1" si="414"/>
        <v>4.1504550867967176E-5</v>
      </c>
      <c r="V701" s="79">
        <f t="shared" ca="1" si="422"/>
        <v>0</v>
      </c>
      <c r="W701" s="79">
        <f t="shared" ca="1" si="406"/>
        <v>0</v>
      </c>
      <c r="X701" s="80">
        <f t="shared" ca="1" si="423"/>
        <v>0</v>
      </c>
      <c r="Y701" s="80">
        <f t="shared" ca="1" si="424"/>
        <v>0</v>
      </c>
      <c r="Z701" s="80">
        <f t="shared" ca="1" si="415"/>
        <v>0</v>
      </c>
      <c r="AA701" s="80">
        <f t="shared" ca="1" si="425"/>
        <v>0</v>
      </c>
      <c r="AB701" s="81">
        <f t="shared" ca="1" si="407"/>
        <v>0</v>
      </c>
      <c r="AC701" s="79">
        <f t="shared" ca="1" si="408"/>
        <v>0</v>
      </c>
      <c r="AE701" s="55">
        <f t="shared" ca="1" si="426"/>
        <v>0</v>
      </c>
      <c r="AF701" s="78">
        <f t="shared" ca="1" si="427"/>
        <v>4.1504550867967176E-5</v>
      </c>
      <c r="AR701" s="69">
        <f t="shared" si="416"/>
        <v>59</v>
      </c>
      <c r="AS701" s="70">
        <f t="shared" si="428"/>
        <v>698</v>
      </c>
      <c r="AT701" s="71">
        <f t="shared" ca="1" si="435"/>
        <v>2.1282180070993154E-3</v>
      </c>
      <c r="AU701" s="72">
        <f t="shared" ca="1" si="417"/>
        <v>9.0370179501075842E-3</v>
      </c>
      <c r="AV701" s="73">
        <f t="shared" ca="1" si="418"/>
        <v>1.0090370179501076</v>
      </c>
      <c r="AW701" s="74">
        <f ca="1">PRODUCT(AV$4:AV701)</f>
        <v>445.17507987112043</v>
      </c>
      <c r="BO701" s="70">
        <f t="shared" si="429"/>
        <v>698</v>
      </c>
      <c r="BP701" s="171">
        <f t="shared" ca="1" si="432"/>
        <v>0.114</v>
      </c>
      <c r="BQ701" s="172">
        <f t="shared" ca="1" si="419"/>
        <v>9.0370179501075842E-3</v>
      </c>
      <c r="BR701" s="172">
        <f t="shared" ca="1" si="431"/>
        <v>2.2463072288087275E-3</v>
      </c>
    </row>
    <row r="702" spans="5:70">
      <c r="E702">
        <f t="shared" si="433"/>
        <v>699</v>
      </c>
      <c r="F702" s="64">
        <f t="shared" si="420"/>
        <v>113.16666666666413</v>
      </c>
      <c r="G702" s="55">
        <f t="shared" si="401"/>
        <v>0</v>
      </c>
      <c r="H702" s="78">
        <f t="shared" si="430"/>
        <v>1</v>
      </c>
      <c r="I702" s="79">
        <f t="shared" ca="1" si="409"/>
        <v>1355383.2860962145</v>
      </c>
      <c r="J702" s="79">
        <f t="shared" ca="1" si="402"/>
        <v>12248.623085727295</v>
      </c>
      <c r="K702" s="80">
        <f t="shared" ca="1" si="403"/>
        <v>-20</v>
      </c>
      <c r="L702" s="80">
        <f t="shared" ca="1" si="410"/>
        <v>-1129.4860717468455</v>
      </c>
      <c r="M702" s="80">
        <f t="shared" ca="1" si="434"/>
        <v>0</v>
      </c>
      <c r="N702" s="80">
        <f t="shared" ca="1" si="411"/>
        <v>0</v>
      </c>
      <c r="O702" s="81">
        <f t="shared" ca="1" si="404"/>
        <v>-2943.1740356977334</v>
      </c>
      <c r="P702" s="79">
        <f t="shared" ca="1" si="405"/>
        <v>1363539.2490744973</v>
      </c>
      <c r="R702">
        <f t="shared" ca="1" si="412"/>
        <v>819</v>
      </c>
      <c r="S702" s="78">
        <f t="shared" ca="1" si="421"/>
        <v>123.16666666666336</v>
      </c>
      <c r="T702" s="55">
        <f t="shared" ca="1" si="413"/>
        <v>0</v>
      </c>
      <c r="U702" s="78">
        <f t="shared" ca="1" si="414"/>
        <v>4.1504550867967176E-5</v>
      </c>
      <c r="V702" s="79">
        <f t="shared" ca="1" si="422"/>
        <v>0</v>
      </c>
      <c r="W702" s="79">
        <f t="shared" ca="1" si="406"/>
        <v>0</v>
      </c>
      <c r="X702" s="80">
        <f t="shared" ca="1" si="423"/>
        <v>0</v>
      </c>
      <c r="Y702" s="80">
        <f t="shared" ca="1" si="424"/>
        <v>0</v>
      </c>
      <c r="Z702" s="80">
        <f t="shared" ca="1" si="415"/>
        <v>0</v>
      </c>
      <c r="AA702" s="80">
        <f t="shared" ca="1" si="425"/>
        <v>0</v>
      </c>
      <c r="AB702" s="81">
        <f t="shared" ca="1" si="407"/>
        <v>0</v>
      </c>
      <c r="AC702" s="79">
        <f t="shared" ca="1" si="408"/>
        <v>0</v>
      </c>
      <c r="AE702" s="55">
        <f t="shared" ca="1" si="426"/>
        <v>0</v>
      </c>
      <c r="AF702" s="78">
        <f t="shared" ca="1" si="427"/>
        <v>4.1504550867967176E-5</v>
      </c>
      <c r="AR702" s="69">
        <f t="shared" si="416"/>
        <v>59</v>
      </c>
      <c r="AS702" s="70">
        <f t="shared" si="428"/>
        <v>699</v>
      </c>
      <c r="AT702" s="71">
        <f t="shared" ca="1" si="435"/>
        <v>2.1089852627674166E-3</v>
      </c>
      <c r="AU702" s="72">
        <f t="shared" ca="1" si="417"/>
        <v>9.0370179501075842E-3</v>
      </c>
      <c r="AV702" s="73">
        <f t="shared" ca="1" si="418"/>
        <v>1.0090370179501076</v>
      </c>
      <c r="AW702" s="74">
        <f ca="1">PRODUCT(AV$4:AV702)</f>
        <v>449.19813505885634</v>
      </c>
      <c r="BO702" s="70">
        <f t="shared" si="429"/>
        <v>699</v>
      </c>
      <c r="BP702" s="171">
        <f t="shared" ca="1" si="432"/>
        <v>0.114</v>
      </c>
      <c r="BQ702" s="172">
        <f t="shared" ca="1" si="419"/>
        <v>9.0370179501075842E-3</v>
      </c>
      <c r="BR702" s="172">
        <f t="shared" ca="1" si="431"/>
        <v>2.2261891177909167E-3</v>
      </c>
    </row>
    <row r="703" spans="5:70">
      <c r="E703">
        <f t="shared" si="433"/>
        <v>700</v>
      </c>
      <c r="F703" s="64">
        <f t="shared" si="420"/>
        <v>113.24999999999746</v>
      </c>
      <c r="G703" s="55">
        <f t="shared" si="401"/>
        <v>0</v>
      </c>
      <c r="H703" s="78">
        <f t="shared" si="430"/>
        <v>1</v>
      </c>
      <c r="I703" s="79">
        <f t="shared" ca="1" si="409"/>
        <v>1363539.2490744973</v>
      </c>
      <c r="J703" s="79">
        <f t="shared" ca="1" si="402"/>
        <v>12322.328669562448</v>
      </c>
      <c r="K703" s="80">
        <f t="shared" ca="1" si="403"/>
        <v>-20</v>
      </c>
      <c r="L703" s="80">
        <f t="shared" ca="1" si="410"/>
        <v>-1136.2827075620812</v>
      </c>
      <c r="M703" s="80">
        <f t="shared" ca="1" si="434"/>
        <v>0</v>
      </c>
      <c r="N703" s="80">
        <f t="shared" ca="1" si="411"/>
        <v>0</v>
      </c>
      <c r="O703" s="81">
        <f t="shared" ca="1" si="404"/>
        <v>-2943.1740356977334</v>
      </c>
      <c r="P703" s="79">
        <f t="shared" ca="1" si="405"/>
        <v>1371762.1210008</v>
      </c>
      <c r="R703">
        <f t="shared" ca="1" si="412"/>
        <v>820</v>
      </c>
      <c r="S703" s="78">
        <f t="shared" ca="1" si="421"/>
        <v>123.24999999999669</v>
      </c>
      <c r="T703" s="55">
        <f t="shared" ca="1" si="413"/>
        <v>0</v>
      </c>
      <c r="U703" s="78">
        <f t="shared" ca="1" si="414"/>
        <v>4.1504550867967176E-5</v>
      </c>
      <c r="V703" s="79">
        <f t="shared" ca="1" si="422"/>
        <v>0</v>
      </c>
      <c r="W703" s="79">
        <f t="shared" ca="1" si="406"/>
        <v>0</v>
      </c>
      <c r="X703" s="80">
        <f t="shared" ca="1" si="423"/>
        <v>0</v>
      </c>
      <c r="Y703" s="80">
        <f t="shared" ca="1" si="424"/>
        <v>0</v>
      </c>
      <c r="Z703" s="80">
        <f t="shared" ca="1" si="415"/>
        <v>0</v>
      </c>
      <c r="AA703" s="80">
        <f t="shared" ca="1" si="425"/>
        <v>0</v>
      </c>
      <c r="AB703" s="81">
        <f t="shared" ca="1" si="407"/>
        <v>0</v>
      </c>
      <c r="AC703" s="79">
        <f t="shared" ca="1" si="408"/>
        <v>0</v>
      </c>
      <c r="AE703" s="55">
        <f t="shared" ca="1" si="426"/>
        <v>0</v>
      </c>
      <c r="AF703" s="78">
        <f t="shared" ca="1" si="427"/>
        <v>4.1504550867967176E-5</v>
      </c>
      <c r="AR703" s="69">
        <f t="shared" si="416"/>
        <v>59</v>
      </c>
      <c r="AS703" s="70">
        <f t="shared" si="428"/>
        <v>700</v>
      </c>
      <c r="AT703" s="71">
        <f t="shared" ca="1" si="435"/>
        <v>2.0899263250912753E-3</v>
      </c>
      <c r="AU703" s="72">
        <f t="shared" ca="1" si="417"/>
        <v>9.0370179501075842E-3</v>
      </c>
      <c r="AV703" s="73">
        <f t="shared" ca="1" si="418"/>
        <v>1.0090370179501076</v>
      </c>
      <c r="AW703" s="74">
        <f ca="1">PRODUCT(AV$4:AV703)</f>
        <v>453.25754666853805</v>
      </c>
      <c r="BO703" s="70">
        <f t="shared" si="429"/>
        <v>700</v>
      </c>
      <c r="BP703" s="171">
        <f t="shared" ca="1" si="432"/>
        <v>0.114</v>
      </c>
      <c r="BQ703" s="172">
        <f t="shared" ca="1" si="419"/>
        <v>9.0370179501075842E-3</v>
      </c>
      <c r="BR703" s="172">
        <f t="shared" ca="1" si="431"/>
        <v>2.2062511862186128E-3</v>
      </c>
    </row>
    <row r="704" spans="5:70">
      <c r="E704">
        <f t="shared" si="433"/>
        <v>701</v>
      </c>
      <c r="F704" s="64">
        <f t="shared" si="420"/>
        <v>113.33333333333078</v>
      </c>
      <c r="G704" s="55">
        <f t="shared" si="401"/>
        <v>0</v>
      </c>
      <c r="H704" s="78">
        <f t="shared" si="430"/>
        <v>1</v>
      </c>
      <c r="I704" s="79">
        <f t="shared" ca="1" si="409"/>
        <v>1371762.1210008</v>
      </c>
      <c r="J704" s="79">
        <f t="shared" ca="1" si="402"/>
        <v>12396.638910761882</v>
      </c>
      <c r="K704" s="80">
        <f t="shared" ca="1" si="403"/>
        <v>-20</v>
      </c>
      <c r="L704" s="80">
        <f t="shared" ca="1" si="410"/>
        <v>-1143.135100834</v>
      </c>
      <c r="M704" s="80">
        <f t="shared" ca="1" si="434"/>
        <v>0</v>
      </c>
      <c r="N704" s="80">
        <f t="shared" ca="1" si="411"/>
        <v>0</v>
      </c>
      <c r="O704" s="81">
        <f t="shared" ca="1" si="404"/>
        <v>-2943.1740356977334</v>
      </c>
      <c r="P704" s="79">
        <f t="shared" ca="1" si="405"/>
        <v>1380052.4507750301</v>
      </c>
      <c r="R704">
        <f t="shared" ca="1" si="412"/>
        <v>821</v>
      </c>
      <c r="S704" s="78">
        <f t="shared" ca="1" si="421"/>
        <v>123.33333333333002</v>
      </c>
      <c r="T704" s="55">
        <f t="shared" ca="1" si="413"/>
        <v>0</v>
      </c>
      <c r="U704" s="78">
        <f t="shared" ca="1" si="414"/>
        <v>4.1504550867967176E-5</v>
      </c>
      <c r="V704" s="79">
        <f t="shared" ca="1" si="422"/>
        <v>0</v>
      </c>
      <c r="W704" s="79">
        <f t="shared" ca="1" si="406"/>
        <v>0</v>
      </c>
      <c r="X704" s="80">
        <f t="shared" ca="1" si="423"/>
        <v>0</v>
      </c>
      <c r="Y704" s="80">
        <f t="shared" ca="1" si="424"/>
        <v>0</v>
      </c>
      <c r="Z704" s="80">
        <f t="shared" ca="1" si="415"/>
        <v>0</v>
      </c>
      <c r="AA704" s="80">
        <f t="shared" ca="1" si="425"/>
        <v>0</v>
      </c>
      <c r="AB704" s="81">
        <f t="shared" ca="1" si="407"/>
        <v>0</v>
      </c>
      <c r="AC704" s="79">
        <f t="shared" ca="1" si="408"/>
        <v>0</v>
      </c>
      <c r="AE704" s="55">
        <f t="shared" ca="1" si="426"/>
        <v>0</v>
      </c>
      <c r="AF704" s="78">
        <f t="shared" ca="1" si="427"/>
        <v>4.1504550867967176E-5</v>
      </c>
      <c r="AR704" s="69">
        <f t="shared" si="416"/>
        <v>59</v>
      </c>
      <c r="AS704" s="70">
        <f t="shared" si="428"/>
        <v>701</v>
      </c>
      <c r="AT704" s="71">
        <f t="shared" ca="1" si="435"/>
        <v>2.071039623377023E-3</v>
      </c>
      <c r="AU704" s="72">
        <f t="shared" ca="1" si="417"/>
        <v>9.0370179501075842E-3</v>
      </c>
      <c r="AV704" s="73">
        <f t="shared" ca="1" si="418"/>
        <v>1.0090370179501076</v>
      </c>
      <c r="AW704" s="74">
        <f ca="1">PRODUCT(AV$4:AV704)</f>
        <v>457.35364325380334</v>
      </c>
      <c r="BO704" s="70">
        <f t="shared" si="429"/>
        <v>701</v>
      </c>
      <c r="BP704" s="171">
        <f t="shared" ca="1" si="432"/>
        <v>0.114</v>
      </c>
      <c r="BQ704" s="172">
        <f t="shared" ca="1" si="419"/>
        <v>9.0370179501075842E-3</v>
      </c>
      <c r="BR704" s="172">
        <f t="shared" ca="1" si="431"/>
        <v>2.1864918203899852E-3</v>
      </c>
    </row>
    <row r="705" spans="5:70">
      <c r="E705">
        <f t="shared" si="433"/>
        <v>702</v>
      </c>
      <c r="F705" s="64">
        <f t="shared" si="420"/>
        <v>113.41666666666411</v>
      </c>
      <c r="G705" s="55">
        <f t="shared" si="401"/>
        <v>0</v>
      </c>
      <c r="H705" s="78">
        <f t="shared" si="430"/>
        <v>1</v>
      </c>
      <c r="I705" s="79">
        <f t="shared" ca="1" si="409"/>
        <v>1380052.4507750301</v>
      </c>
      <c r="J705" s="79">
        <f t="shared" ca="1" si="402"/>
        <v>12471.55876974391</v>
      </c>
      <c r="K705" s="80">
        <f t="shared" ca="1" si="403"/>
        <v>-20</v>
      </c>
      <c r="L705" s="80">
        <f t="shared" ca="1" si="410"/>
        <v>-1150.0437089791917</v>
      </c>
      <c r="M705" s="80">
        <f t="shared" ca="1" si="434"/>
        <v>0</v>
      </c>
      <c r="N705" s="80">
        <f t="shared" ca="1" si="411"/>
        <v>0</v>
      </c>
      <c r="O705" s="81">
        <f t="shared" ca="1" si="404"/>
        <v>-2943.1740356977334</v>
      </c>
      <c r="P705" s="79">
        <f t="shared" ca="1" si="405"/>
        <v>1388410.7918000971</v>
      </c>
      <c r="R705">
        <f t="shared" ca="1" si="412"/>
        <v>822</v>
      </c>
      <c r="S705" s="78">
        <f t="shared" ca="1" si="421"/>
        <v>123.41666666666335</v>
      </c>
      <c r="T705" s="55">
        <f t="shared" ca="1" si="413"/>
        <v>0</v>
      </c>
      <c r="U705" s="78">
        <f t="shared" ca="1" si="414"/>
        <v>4.1504550867967176E-5</v>
      </c>
      <c r="V705" s="79">
        <f t="shared" ca="1" si="422"/>
        <v>0</v>
      </c>
      <c r="W705" s="79">
        <f t="shared" ca="1" si="406"/>
        <v>0</v>
      </c>
      <c r="X705" s="80">
        <f t="shared" ca="1" si="423"/>
        <v>0</v>
      </c>
      <c r="Y705" s="80">
        <f t="shared" ca="1" si="424"/>
        <v>0</v>
      </c>
      <c r="Z705" s="80">
        <f t="shared" ca="1" si="415"/>
        <v>0</v>
      </c>
      <c r="AA705" s="80">
        <f t="shared" ca="1" si="425"/>
        <v>0</v>
      </c>
      <c r="AB705" s="81">
        <f t="shared" ca="1" si="407"/>
        <v>0</v>
      </c>
      <c r="AC705" s="79">
        <f t="shared" ca="1" si="408"/>
        <v>0</v>
      </c>
      <c r="AE705" s="55">
        <f t="shared" ca="1" si="426"/>
        <v>0</v>
      </c>
      <c r="AF705" s="78">
        <f t="shared" ca="1" si="427"/>
        <v>4.1504550867967176E-5</v>
      </c>
      <c r="AR705" s="69">
        <f t="shared" si="416"/>
        <v>59</v>
      </c>
      <c r="AS705" s="70">
        <f t="shared" si="428"/>
        <v>702</v>
      </c>
      <c r="AT705" s="71">
        <f t="shared" ca="1" si="435"/>
        <v>2.0523236011251809E-3</v>
      </c>
      <c r="AU705" s="72">
        <f t="shared" ca="1" si="417"/>
        <v>9.0370179501075842E-3</v>
      </c>
      <c r="AV705" s="73">
        <f t="shared" ca="1" si="418"/>
        <v>1.0090370179501076</v>
      </c>
      <c r="AW705" s="74">
        <f ca="1">PRODUCT(AV$4:AV705)</f>
        <v>461.48675633743505</v>
      </c>
      <c r="BO705" s="70">
        <f t="shared" si="429"/>
        <v>702</v>
      </c>
      <c r="BP705" s="171">
        <f t="shared" ca="1" si="432"/>
        <v>0.114</v>
      </c>
      <c r="BQ705" s="172">
        <f t="shared" ca="1" si="419"/>
        <v>9.0370179501075842E-3</v>
      </c>
      <c r="BR705" s="172">
        <f t="shared" ca="1" si="431"/>
        <v>2.1669094210556481E-3</v>
      </c>
    </row>
    <row r="706" spans="5:70">
      <c r="E706">
        <f t="shared" si="433"/>
        <v>703</v>
      </c>
      <c r="F706" s="64">
        <f t="shared" si="420"/>
        <v>113.49999999999744</v>
      </c>
      <c r="G706" s="55">
        <f t="shared" si="401"/>
        <v>0</v>
      </c>
      <c r="H706" s="78">
        <f t="shared" si="430"/>
        <v>1</v>
      </c>
      <c r="I706" s="79">
        <f t="shared" ca="1" si="409"/>
        <v>1388410.7918000971</v>
      </c>
      <c r="J706" s="79">
        <f t="shared" ca="1" si="402"/>
        <v>12547.093247620562</v>
      </c>
      <c r="K706" s="80">
        <f t="shared" ca="1" si="403"/>
        <v>-20</v>
      </c>
      <c r="L706" s="80">
        <f t="shared" ca="1" si="410"/>
        <v>-1157.0089931667476</v>
      </c>
      <c r="M706" s="80">
        <f t="shared" ca="1" si="434"/>
        <v>0</v>
      </c>
      <c r="N706" s="80">
        <f t="shared" ca="1" si="411"/>
        <v>0</v>
      </c>
      <c r="O706" s="81">
        <f t="shared" ca="1" si="404"/>
        <v>-2943.1740356977334</v>
      </c>
      <c r="P706" s="79">
        <f t="shared" ca="1" si="405"/>
        <v>1396837.7020188533</v>
      </c>
      <c r="R706">
        <f t="shared" ca="1" si="412"/>
        <v>823</v>
      </c>
      <c r="S706" s="78">
        <f t="shared" ca="1" si="421"/>
        <v>123.49999999999667</v>
      </c>
      <c r="T706" s="55">
        <f t="shared" ca="1" si="413"/>
        <v>0</v>
      </c>
      <c r="U706" s="78">
        <f t="shared" ca="1" si="414"/>
        <v>4.1504550867967176E-5</v>
      </c>
      <c r="V706" s="79">
        <f t="shared" ca="1" si="422"/>
        <v>0</v>
      </c>
      <c r="W706" s="79">
        <f t="shared" ca="1" si="406"/>
        <v>0</v>
      </c>
      <c r="X706" s="80">
        <f t="shared" ca="1" si="423"/>
        <v>0</v>
      </c>
      <c r="Y706" s="80">
        <f t="shared" ca="1" si="424"/>
        <v>0</v>
      </c>
      <c r="Z706" s="80">
        <f t="shared" ca="1" si="415"/>
        <v>0</v>
      </c>
      <c r="AA706" s="80">
        <f t="shared" ca="1" si="425"/>
        <v>0</v>
      </c>
      <c r="AB706" s="81">
        <f t="shared" ca="1" si="407"/>
        <v>0</v>
      </c>
      <c r="AC706" s="79">
        <f t="shared" ca="1" si="408"/>
        <v>0</v>
      </c>
      <c r="AE706" s="55">
        <f t="shared" ca="1" si="426"/>
        <v>0</v>
      </c>
      <c r="AF706" s="78">
        <f t="shared" ca="1" si="427"/>
        <v>4.1504550867967176E-5</v>
      </c>
      <c r="AR706" s="69">
        <f t="shared" si="416"/>
        <v>59</v>
      </c>
      <c r="AS706" s="70">
        <f t="shared" si="428"/>
        <v>703</v>
      </c>
      <c r="AT706" s="71">
        <f t="shared" ca="1" si="435"/>
        <v>2.0337767159023831E-3</v>
      </c>
      <c r="AU706" s="72">
        <f t="shared" ca="1" si="417"/>
        <v>9.0370179501075842E-3</v>
      </c>
      <c r="AV706" s="73">
        <f t="shared" ca="1" si="418"/>
        <v>1.0090370179501076</v>
      </c>
      <c r="AW706" s="74">
        <f ca="1">PRODUCT(AV$4:AV706)</f>
        <v>465.65722043819341</v>
      </c>
      <c r="BO706" s="70">
        <f t="shared" si="429"/>
        <v>703</v>
      </c>
      <c r="BP706" s="171">
        <f t="shared" ca="1" si="432"/>
        <v>0.114</v>
      </c>
      <c r="BQ706" s="172">
        <f t="shared" ca="1" si="419"/>
        <v>9.0370179501075842E-3</v>
      </c>
      <c r="BR706" s="172">
        <f t="shared" ca="1" si="431"/>
        <v>2.1475024032892244E-3</v>
      </c>
    </row>
    <row r="707" spans="5:70">
      <c r="E707">
        <f t="shared" si="433"/>
        <v>704</v>
      </c>
      <c r="F707" s="64">
        <f t="shared" si="420"/>
        <v>113.58333333333077</v>
      </c>
      <c r="G707" s="55">
        <f t="shared" si="401"/>
        <v>0</v>
      </c>
      <c r="H707" s="78">
        <f t="shared" si="430"/>
        <v>1</v>
      </c>
      <c r="I707" s="79">
        <f t="shared" ca="1" si="409"/>
        <v>1396837.7020188533</v>
      </c>
      <c r="J707" s="79">
        <f t="shared" ca="1" si="402"/>
        <v>12623.247386531406</v>
      </c>
      <c r="K707" s="80">
        <f t="shared" ca="1" si="403"/>
        <v>-20</v>
      </c>
      <c r="L707" s="80">
        <f t="shared" ca="1" si="410"/>
        <v>-1164.0314183490445</v>
      </c>
      <c r="M707" s="80">
        <f t="shared" ca="1" si="434"/>
        <v>0</v>
      </c>
      <c r="N707" s="80">
        <f t="shared" ca="1" si="411"/>
        <v>0</v>
      </c>
      <c r="O707" s="81">
        <f t="shared" ca="1" si="404"/>
        <v>-2943.1740356977334</v>
      </c>
      <c r="P707" s="79">
        <f t="shared" ca="1" si="405"/>
        <v>1405333.7439513379</v>
      </c>
      <c r="R707">
        <f t="shared" ca="1" si="412"/>
        <v>824</v>
      </c>
      <c r="S707" s="78">
        <f t="shared" ca="1" si="421"/>
        <v>123.58333333333</v>
      </c>
      <c r="T707" s="55">
        <f t="shared" ca="1" si="413"/>
        <v>0</v>
      </c>
      <c r="U707" s="78">
        <f t="shared" ca="1" si="414"/>
        <v>4.1504550867967176E-5</v>
      </c>
      <c r="V707" s="79">
        <f t="shared" ca="1" si="422"/>
        <v>0</v>
      </c>
      <c r="W707" s="79">
        <f t="shared" ca="1" si="406"/>
        <v>0</v>
      </c>
      <c r="X707" s="80">
        <f t="shared" ca="1" si="423"/>
        <v>0</v>
      </c>
      <c r="Y707" s="80">
        <f t="shared" ca="1" si="424"/>
        <v>0</v>
      </c>
      <c r="Z707" s="80">
        <f t="shared" ca="1" si="415"/>
        <v>0</v>
      </c>
      <c r="AA707" s="80">
        <f t="shared" ca="1" si="425"/>
        <v>0</v>
      </c>
      <c r="AB707" s="81">
        <f t="shared" ca="1" si="407"/>
        <v>0</v>
      </c>
      <c r="AC707" s="79">
        <f t="shared" ca="1" si="408"/>
        <v>0</v>
      </c>
      <c r="AE707" s="55">
        <f t="shared" ca="1" si="426"/>
        <v>0</v>
      </c>
      <c r="AF707" s="78">
        <f t="shared" ca="1" si="427"/>
        <v>4.1504550867967176E-5</v>
      </c>
      <c r="AR707" s="69">
        <f t="shared" si="416"/>
        <v>59</v>
      </c>
      <c r="AS707" s="70">
        <f t="shared" si="428"/>
        <v>704</v>
      </c>
      <c r="AT707" s="71">
        <f t="shared" ca="1" si="435"/>
        <v>2.0153974392142626E-3</v>
      </c>
      <c r="AU707" s="72">
        <f t="shared" ca="1" si="417"/>
        <v>9.0370179501075842E-3</v>
      </c>
      <c r="AV707" s="73">
        <f t="shared" ca="1" si="418"/>
        <v>1.0090370179501076</v>
      </c>
      <c r="AW707" s="74">
        <f ca="1">PRODUCT(AV$4:AV707)</f>
        <v>469.86537309789054</v>
      </c>
      <c r="BO707" s="70">
        <f t="shared" si="429"/>
        <v>704</v>
      </c>
      <c r="BP707" s="171">
        <f t="shared" ca="1" si="432"/>
        <v>0.114</v>
      </c>
      <c r="BQ707" s="172">
        <f t="shared" ca="1" si="419"/>
        <v>9.0370179501075842E-3</v>
      </c>
      <c r="BR707" s="172">
        <f t="shared" ca="1" si="431"/>
        <v>2.1282691963590665E-3</v>
      </c>
    </row>
    <row r="708" spans="5:70">
      <c r="E708">
        <f t="shared" si="433"/>
        <v>705</v>
      </c>
      <c r="F708" s="64">
        <f t="shared" si="420"/>
        <v>113.6666666666641</v>
      </c>
      <c r="G708" s="55">
        <f t="shared" ref="G708:G771" si="436">(1-(1-IF(F708&gt;$AJ$90,0,VLOOKUP(ROUND(F708,0),$AJ$4:$AK$90,2,FALSE)))^(1/12))*0</f>
        <v>0</v>
      </c>
      <c r="H708" s="78">
        <f t="shared" si="430"/>
        <v>1</v>
      </c>
      <c r="I708" s="79">
        <f t="shared" ca="1" si="409"/>
        <v>1405333.7439513379</v>
      </c>
      <c r="J708" s="79">
        <f t="shared" ref="J708:J771" ca="1" si="437">(I708)*$AU708</f>
        <v>12700.026269980137</v>
      </c>
      <c r="K708" s="80">
        <f t="shared" ref="K708:K771" ca="1" si="438">IF(I708=0,0,-$C$19)*H708</f>
        <v>-20</v>
      </c>
      <c r="L708" s="80">
        <f t="shared" ca="1" si="410"/>
        <v>-1171.1114532927816</v>
      </c>
      <c r="M708" s="80">
        <f t="shared" ca="1" si="434"/>
        <v>0</v>
      </c>
      <c r="N708" s="80">
        <f t="shared" ca="1" si="411"/>
        <v>0</v>
      </c>
      <c r="O708" s="81">
        <f t="shared" ref="O708:O771" ca="1" si="439">-MIN(
IF(MOD(E708-1,IF($C$7="Annual",12,1))=0,1,0)
*IF(F708&lt;=$C$6,H708*$C$5*$C$4/IF($C$7="Monthly",12,1),$C$12),I708)</f>
        <v>-2943.1740356977334</v>
      </c>
      <c r="P708" s="79">
        <f t="shared" ref="P708:P771" ca="1" si="440">SUM(I708:O708)</f>
        <v>1413899.4847323275</v>
      </c>
      <c r="R708">
        <f t="shared" ca="1" si="412"/>
        <v>825</v>
      </c>
      <c r="S708" s="78">
        <f t="shared" ca="1" si="421"/>
        <v>123.66666666666333</v>
      </c>
      <c r="T708" s="55">
        <f t="shared" ca="1" si="413"/>
        <v>0</v>
      </c>
      <c r="U708" s="78">
        <f t="shared" ca="1" si="414"/>
        <v>4.1504550867967176E-5</v>
      </c>
      <c r="V708" s="79">
        <f t="shared" ca="1" si="422"/>
        <v>0</v>
      </c>
      <c r="W708" s="79">
        <f t="shared" ref="W708:W771" ca="1" si="441">(V708)*$AU708</f>
        <v>0</v>
      </c>
      <c r="X708" s="80">
        <f t="shared" ca="1" si="423"/>
        <v>0</v>
      </c>
      <c r="Y708" s="80">
        <f t="shared" ca="1" si="424"/>
        <v>0</v>
      </c>
      <c r="Z708" s="80">
        <f t="shared" ca="1" si="415"/>
        <v>0</v>
      </c>
      <c r="AA708" s="80">
        <f t="shared" ca="1" si="425"/>
        <v>0</v>
      </c>
      <c r="AB708" s="81">
        <f t="shared" ref="AB708:AB771" ca="1" si="442">-MIN(IF(MOD(R708,IF($C$7="Annual",12,1))=0,1,0)*$C$39*U708/IF($C$7="Monthly",12,1),V708)</f>
        <v>0</v>
      </c>
      <c r="AC708" s="79">
        <f t="shared" ref="AC708:AC771" ca="1" si="443">SUM(V708:AB708)</f>
        <v>0</v>
      </c>
      <c r="AE708" s="55">
        <f t="shared" ca="1" si="426"/>
        <v>0</v>
      </c>
      <c r="AF708" s="78">
        <f t="shared" ca="1" si="427"/>
        <v>4.1504550867967176E-5</v>
      </c>
      <c r="AR708" s="69">
        <f t="shared" si="416"/>
        <v>59</v>
      </c>
      <c r="AS708" s="70">
        <f t="shared" si="428"/>
        <v>705</v>
      </c>
      <c r="AT708" s="71">
        <f t="shared" ca="1" si="435"/>
        <v>1.9971842563794823E-3</v>
      </c>
      <c r="AU708" s="72">
        <f t="shared" ca="1" si="417"/>
        <v>9.0370179501075842E-3</v>
      </c>
      <c r="AV708" s="73">
        <f t="shared" ca="1" si="418"/>
        <v>1.0090370179501076</v>
      </c>
      <c r="AW708" s="74">
        <f ca="1">PRODUCT(AV$4:AV708)</f>
        <v>474.11155490871016</v>
      </c>
      <c r="BO708" s="70">
        <f t="shared" si="429"/>
        <v>705</v>
      </c>
      <c r="BP708" s="171">
        <f t="shared" ca="1" si="432"/>
        <v>0.114</v>
      </c>
      <c r="BQ708" s="172">
        <f t="shared" ca="1" si="419"/>
        <v>9.0370179501075842E-3</v>
      </c>
      <c r="BR708" s="172">
        <f t="shared" ca="1" si="431"/>
        <v>2.1092082436011284E-3</v>
      </c>
    </row>
    <row r="709" spans="5:70">
      <c r="E709">
        <f t="shared" si="433"/>
        <v>706</v>
      </c>
      <c r="F709" s="64">
        <f t="shared" si="420"/>
        <v>113.74999999999743</v>
      </c>
      <c r="G709" s="55">
        <f t="shared" si="436"/>
        <v>0</v>
      </c>
      <c r="H709" s="78">
        <f t="shared" si="430"/>
        <v>1</v>
      </c>
      <c r="I709" s="79">
        <f t="shared" ref="I709:I772" ca="1" si="444">MAX(P708,0)*(1-G709)</f>
        <v>1413899.4847323275</v>
      </c>
      <c r="J709" s="79">
        <f t="shared" ca="1" si="437"/>
        <v>12777.435023173908</v>
      </c>
      <c r="K709" s="80">
        <f t="shared" ca="1" si="438"/>
        <v>-20</v>
      </c>
      <c r="L709" s="80">
        <f t="shared" ref="L709:L772" ca="1" si="445">IF(OR(I708+O708=0,K708=0),0,-I709*($C$16/12))</f>
        <v>-1178.2495706102729</v>
      </c>
      <c r="M709" s="80">
        <f t="shared" ca="1" si="434"/>
        <v>0</v>
      </c>
      <c r="N709" s="80">
        <f t="shared" ref="N709:N772" ca="1" si="446">IF(OR(I708+O708=0,K708=0),0,-I709*($C$18*(1+$C$20))/12)</f>
        <v>0</v>
      </c>
      <c r="O709" s="81">
        <f t="shared" ca="1" si="439"/>
        <v>-2943.1740356977334</v>
      </c>
      <c r="P709" s="79">
        <f t="shared" ca="1" si="440"/>
        <v>1422535.4961491935</v>
      </c>
      <c r="R709">
        <f t="shared" ref="R709:R772" ca="1" si="447">R708+1</f>
        <v>826</v>
      </c>
      <c r="S709" s="78">
        <f t="shared" ca="1" si="421"/>
        <v>123.74999999999666</v>
      </c>
      <c r="T709" s="55">
        <f t="shared" ref="T709:T772" ca="1" si="448">(1-(1-IF(S709&gt;$AJ$90,0,VLOOKUP(ROUND(S709,0),$AJ$4:$AK$90,2,FALSE)))^(1/12))
*IF(S710-S$4&lt;SUBSTITUTE($C$8, "years", "", 1)/1,0,1)</f>
        <v>0</v>
      </c>
      <c r="U709" s="78">
        <f t="shared" ref="U709:U772" ca="1" si="449">IF(S710-S$4&lt;SUBSTITUTE($C$8, "years", "", 1)/1,U708,AF708)*
(1-T709)</f>
        <v>4.1504550867967176E-5</v>
      </c>
      <c r="V709" s="79">
        <f t="shared" ca="1" si="422"/>
        <v>0</v>
      </c>
      <c r="W709" s="79">
        <f t="shared" ca="1" si="441"/>
        <v>0</v>
      </c>
      <c r="X709" s="80">
        <f t="shared" ca="1" si="423"/>
        <v>0</v>
      </c>
      <c r="Y709" s="80">
        <f t="shared" ca="1" si="424"/>
        <v>0</v>
      </c>
      <c r="Z709" s="80">
        <f t="shared" ref="Z709:Z772" ca="1" si="450">-IF(MOD(R709-1,12)=0,1,0)*V709*($C$17)</f>
        <v>0</v>
      </c>
      <c r="AA709" s="80">
        <f t="shared" ca="1" si="425"/>
        <v>0</v>
      </c>
      <c r="AB709" s="81">
        <f t="shared" ca="1" si="442"/>
        <v>0</v>
      </c>
      <c r="AC709" s="79">
        <f t="shared" ca="1" si="443"/>
        <v>0</v>
      </c>
      <c r="AE709" s="55">
        <f t="shared" ca="1" si="426"/>
        <v>0</v>
      </c>
      <c r="AF709" s="78">
        <f t="shared" ca="1" si="427"/>
        <v>4.1504550867967176E-5</v>
      </c>
      <c r="AR709" s="69">
        <f t="shared" ref="AR709:AR772" si="451">ROUNDDOWN((AS709-1)/12,0)+1</f>
        <v>59</v>
      </c>
      <c r="AS709" s="70">
        <f t="shared" si="428"/>
        <v>706</v>
      </c>
      <c r="AT709" s="71">
        <f t="shared" ca="1" si="435"/>
        <v>1.9791356664049086E-3</v>
      </c>
      <c r="AU709" s="72">
        <f t="shared" ref="AU709:AU772" ca="1" si="452">IF($AU$2="Yes",BQ709,((1+$AH$21)^(1/12))-1)</f>
        <v>9.0370179501075842E-3</v>
      </c>
      <c r="AV709" s="73">
        <f t="shared" ref="AV709:AV772" ca="1" si="453">(1+AU709)</f>
        <v>1.0090370179501076</v>
      </c>
      <c r="AW709" s="74">
        <f ca="1">PRODUCT(AV$4:AV709)</f>
        <v>478.39610954077358</v>
      </c>
      <c r="BO709" s="70">
        <f t="shared" si="429"/>
        <v>706</v>
      </c>
      <c r="BP709" s="171">
        <f t="shared" ca="1" si="432"/>
        <v>0.114</v>
      </c>
      <c r="BQ709" s="172">
        <f t="shared" ref="BQ709:BQ772" ca="1" si="454">(1+BP709)^(1/12)-1</f>
        <v>9.0370179501075842E-3</v>
      </c>
      <c r="BR709" s="172">
        <f t="shared" ca="1" si="431"/>
        <v>2.0903180022929738E-3</v>
      </c>
    </row>
    <row r="710" spans="5:70">
      <c r="E710">
        <f t="shared" si="433"/>
        <v>707</v>
      </c>
      <c r="F710" s="64">
        <f t="shared" ref="F710:F773" si="455">(E710-E709)/12+F709</f>
        <v>113.83333333333076</v>
      </c>
      <c r="G710" s="55">
        <f t="shared" si="436"/>
        <v>0</v>
      </c>
      <c r="H710" s="78">
        <f t="shared" si="430"/>
        <v>1</v>
      </c>
      <c r="I710" s="79">
        <f t="shared" ca="1" si="444"/>
        <v>1422535.4961491935</v>
      </c>
      <c r="J710" s="79">
        <f t="shared" ca="1" si="437"/>
        <v>12855.47881336546</v>
      </c>
      <c r="K710" s="80">
        <f t="shared" ca="1" si="438"/>
        <v>-20</v>
      </c>
      <c r="L710" s="80">
        <f t="shared" ca="1" si="445"/>
        <v>-1185.4462467909946</v>
      </c>
      <c r="M710" s="80">
        <f t="shared" ca="1" si="434"/>
        <v>0</v>
      </c>
      <c r="N710" s="80">
        <f t="shared" ca="1" si="446"/>
        <v>0</v>
      </c>
      <c r="O710" s="81">
        <f t="shared" ca="1" si="439"/>
        <v>-2943.1740356977334</v>
      </c>
      <c r="P710" s="79">
        <f t="shared" ca="1" si="440"/>
        <v>1431242.3546800704</v>
      </c>
      <c r="R710">
        <f t="shared" ca="1" si="447"/>
        <v>827</v>
      </c>
      <c r="S710" s="78">
        <f t="shared" ref="S710:S773" ca="1" si="456">(R710-R709)/12+S709</f>
        <v>123.83333333332999</v>
      </c>
      <c r="T710" s="55">
        <f t="shared" ca="1" si="448"/>
        <v>0</v>
      </c>
      <c r="U710" s="78">
        <f t="shared" ca="1" si="449"/>
        <v>4.1504550867967176E-5</v>
      </c>
      <c r="V710" s="79">
        <f t="shared" ref="V710:V773" ca="1" si="457">MAX(AC709,0)*(1-AE710)</f>
        <v>0</v>
      </c>
      <c r="W710" s="79">
        <f t="shared" ca="1" si="441"/>
        <v>0</v>
      </c>
      <c r="X710" s="80">
        <f t="shared" ref="X710:X773" ca="1" si="458">IF(V710=0,0,-$C$19)*U710</f>
        <v>0</v>
      </c>
      <c r="Y710" s="80">
        <f t="shared" ref="Y710:Y773" ca="1" si="459">IF(OR(V709+AB709=0,X709=0),0,-V710*($D$16/12))</f>
        <v>0</v>
      </c>
      <c r="Z710" s="80">
        <f t="shared" ca="1" si="450"/>
        <v>0</v>
      </c>
      <c r="AA710" s="80">
        <f t="shared" ref="AA710:AA773" ca="1" si="460">IF(OR(V709+AB709=0,X709=0),0,-V710*($C$18*(1+$C$20))/12)</f>
        <v>0</v>
      </c>
      <c r="AB710" s="81">
        <f t="shared" ca="1" si="442"/>
        <v>0</v>
      </c>
      <c r="AC710" s="79">
        <f t="shared" ca="1" si="443"/>
        <v>0</v>
      </c>
      <c r="AE710" s="55">
        <f t="shared" ref="AE710:AE773" ca="1" si="461">(1-(1-IF(S710&gt;$AJ$90,0,VLOOKUP(ROUND(S710,0),$AJ$4:$AK$90,2,FALSE)))^(1/12))</f>
        <v>0</v>
      </c>
      <c r="AF710" s="78">
        <f t="shared" ref="AF710:AF773" ca="1" si="462">AF709*(1-AE710)</f>
        <v>4.1504550867967176E-5</v>
      </c>
      <c r="AR710" s="69">
        <f t="shared" si="451"/>
        <v>59</v>
      </c>
      <c r="AS710" s="70">
        <f t="shared" ref="AS710:AS773" si="463">AS709+1</f>
        <v>707</v>
      </c>
      <c r="AT710" s="71">
        <f t="shared" ca="1" si="435"/>
        <v>1.9612501818619091E-3</v>
      </c>
      <c r="AU710" s="72">
        <f t="shared" ca="1" si="452"/>
        <v>9.0370179501075842E-3</v>
      </c>
      <c r="AV710" s="73">
        <f t="shared" ca="1" si="453"/>
        <v>1.0090370179501076</v>
      </c>
      <c r="AW710" s="74">
        <f ca="1">PRODUCT(AV$4:AV710)</f>
        <v>482.71938376995519</v>
      </c>
      <c r="BO710" s="70">
        <f t="shared" ref="BO710:BO773" si="464">BO709+1</f>
        <v>707</v>
      </c>
      <c r="BP710" s="171">
        <f t="shared" ca="1" si="432"/>
        <v>0.114</v>
      </c>
      <c r="BQ710" s="172">
        <f t="shared" ca="1" si="454"/>
        <v>9.0370179501075842E-3</v>
      </c>
      <c r="BR710" s="172">
        <f t="shared" ca="1" si="431"/>
        <v>2.0715969435289149E-3</v>
      </c>
    </row>
    <row r="711" spans="5:70">
      <c r="E711">
        <f t="shared" si="433"/>
        <v>708</v>
      </c>
      <c r="F711" s="64">
        <f t="shared" si="455"/>
        <v>113.91666666666409</v>
      </c>
      <c r="G711" s="55">
        <f t="shared" si="436"/>
        <v>0</v>
      </c>
      <c r="H711" s="78">
        <f t="shared" ref="H711:H774" si="465">H710*(1-G711)</f>
        <v>1</v>
      </c>
      <c r="I711" s="79">
        <f t="shared" ca="1" si="444"/>
        <v>1431242.3546800704</v>
      </c>
      <c r="J711" s="79">
        <f t="shared" ca="1" si="437"/>
        <v>12934.162850198041</v>
      </c>
      <c r="K711" s="80">
        <f t="shared" ca="1" si="438"/>
        <v>-20</v>
      </c>
      <c r="L711" s="80">
        <f t="shared" ca="1" si="445"/>
        <v>-1192.7019622333921</v>
      </c>
      <c r="M711" s="80">
        <f t="shared" ca="1" si="434"/>
        <v>0</v>
      </c>
      <c r="N711" s="80">
        <f t="shared" ca="1" si="446"/>
        <v>0</v>
      </c>
      <c r="O711" s="81">
        <f t="shared" ca="1" si="439"/>
        <v>-2943.1740356977334</v>
      </c>
      <c r="P711" s="79">
        <f t="shared" ca="1" si="440"/>
        <v>1440020.6415323375</v>
      </c>
      <c r="R711">
        <f t="shared" ca="1" si="447"/>
        <v>828</v>
      </c>
      <c r="S711" s="78">
        <f t="shared" ca="1" si="456"/>
        <v>123.91666666666332</v>
      </c>
      <c r="T711" s="55">
        <f t="shared" ca="1" si="448"/>
        <v>0</v>
      </c>
      <c r="U711" s="78">
        <f t="shared" ca="1" si="449"/>
        <v>4.1504550867967176E-5</v>
      </c>
      <c r="V711" s="79">
        <f t="shared" ca="1" si="457"/>
        <v>0</v>
      </c>
      <c r="W711" s="79">
        <f t="shared" ca="1" si="441"/>
        <v>0</v>
      </c>
      <c r="X711" s="80">
        <f t="shared" ca="1" si="458"/>
        <v>0</v>
      </c>
      <c r="Y711" s="80">
        <f t="shared" ca="1" si="459"/>
        <v>0</v>
      </c>
      <c r="Z711" s="80">
        <f t="shared" ca="1" si="450"/>
        <v>0</v>
      </c>
      <c r="AA711" s="80">
        <f t="shared" ca="1" si="460"/>
        <v>0</v>
      </c>
      <c r="AB711" s="81">
        <f t="shared" ca="1" si="442"/>
        <v>0</v>
      </c>
      <c r="AC711" s="79">
        <f t="shared" ca="1" si="443"/>
        <v>0</v>
      </c>
      <c r="AE711" s="55">
        <f t="shared" ca="1" si="461"/>
        <v>0</v>
      </c>
      <c r="AF711" s="78">
        <f t="shared" ca="1" si="462"/>
        <v>4.1504550867967176E-5</v>
      </c>
      <c r="AR711" s="69">
        <f t="shared" si="451"/>
        <v>59</v>
      </c>
      <c r="AS711" s="70">
        <f t="shared" si="463"/>
        <v>708</v>
      </c>
      <c r="AT711" s="71">
        <f t="shared" ca="1" si="435"/>
        <v>1.9435263287637713E-3</v>
      </c>
      <c r="AU711" s="72">
        <f t="shared" ca="1" si="452"/>
        <v>9.0370179501075842E-3</v>
      </c>
      <c r="AV711" s="73">
        <f t="shared" ca="1" si="453"/>
        <v>1.0090370179501076</v>
      </c>
      <c r="AW711" s="74">
        <f ca="1">PRODUCT(AV$4:AV711)</f>
        <v>487.08172750594912</v>
      </c>
      <c r="BO711" s="70">
        <f t="shared" si="464"/>
        <v>708</v>
      </c>
      <c r="BP711" s="171">
        <f t="shared" ca="1" si="432"/>
        <v>0.114</v>
      </c>
      <c r="BQ711" s="172">
        <f t="shared" ca="1" si="454"/>
        <v>9.0370179501075842E-3</v>
      </c>
      <c r="BR711" s="172">
        <f t="shared" ref="BR711:BR774" ca="1" si="466">BR710/(1+BQ711)</f>
        <v>2.0530435520962685E-3</v>
      </c>
    </row>
    <row r="712" spans="5:70">
      <c r="E712">
        <f t="shared" si="433"/>
        <v>709</v>
      </c>
      <c r="F712" s="64">
        <f t="shared" si="455"/>
        <v>113.99999999999741</v>
      </c>
      <c r="G712" s="55">
        <f t="shared" si="436"/>
        <v>0</v>
      </c>
      <c r="H712" s="78">
        <f t="shared" si="465"/>
        <v>1</v>
      </c>
      <c r="I712" s="79">
        <f t="shared" ca="1" si="444"/>
        <v>1440020.6415323375</v>
      </c>
      <c r="J712" s="79">
        <f t="shared" ca="1" si="437"/>
        <v>13013.492386053173</v>
      </c>
      <c r="K712" s="80">
        <f t="shared" ca="1" si="438"/>
        <v>-20</v>
      </c>
      <c r="L712" s="80">
        <f t="shared" ca="1" si="445"/>
        <v>-1200.0172012769481</v>
      </c>
      <c r="M712" s="80">
        <f t="shared" ca="1" si="434"/>
        <v>-10800.154811492532</v>
      </c>
      <c r="N712" s="80">
        <f t="shared" ca="1" si="446"/>
        <v>0</v>
      </c>
      <c r="O712" s="81">
        <f t="shared" ca="1" si="439"/>
        <v>-2943.1740356977334</v>
      </c>
      <c r="P712" s="79">
        <f t="shared" ca="1" si="440"/>
        <v>1438070.7878699235</v>
      </c>
      <c r="R712">
        <f t="shared" ca="1" si="447"/>
        <v>829</v>
      </c>
      <c r="S712" s="78">
        <f t="shared" ca="1" si="456"/>
        <v>123.99999999999665</v>
      </c>
      <c r="T712" s="55">
        <f t="shared" ca="1" si="448"/>
        <v>0</v>
      </c>
      <c r="U712" s="78">
        <f t="shared" ca="1" si="449"/>
        <v>4.1504550867967176E-5</v>
      </c>
      <c r="V712" s="79">
        <f t="shared" ca="1" si="457"/>
        <v>0</v>
      </c>
      <c r="W712" s="79">
        <f t="shared" ca="1" si="441"/>
        <v>0</v>
      </c>
      <c r="X712" s="80">
        <f t="shared" ca="1" si="458"/>
        <v>0</v>
      </c>
      <c r="Y712" s="80">
        <f t="shared" ca="1" si="459"/>
        <v>0</v>
      </c>
      <c r="Z712" s="80">
        <f t="shared" ca="1" si="450"/>
        <v>0</v>
      </c>
      <c r="AA712" s="80">
        <f t="shared" ca="1" si="460"/>
        <v>0</v>
      </c>
      <c r="AB712" s="81">
        <f t="shared" ca="1" si="442"/>
        <v>0</v>
      </c>
      <c r="AC712" s="79">
        <f t="shared" ca="1" si="443"/>
        <v>0</v>
      </c>
      <c r="AE712" s="55">
        <f t="shared" ca="1" si="461"/>
        <v>0</v>
      </c>
      <c r="AF712" s="78">
        <f t="shared" ca="1" si="462"/>
        <v>4.1504550867967176E-5</v>
      </c>
      <c r="AR712" s="69">
        <f t="shared" si="451"/>
        <v>60</v>
      </c>
      <c r="AS712" s="70">
        <f t="shared" si="463"/>
        <v>709</v>
      </c>
      <c r="AT712" s="71">
        <f t="shared" ca="1" si="435"/>
        <v>1.9259626464442263E-3</v>
      </c>
      <c r="AU712" s="72">
        <f t="shared" ca="1" si="452"/>
        <v>9.0370179501075842E-3</v>
      </c>
      <c r="AV712" s="73">
        <f t="shared" ca="1" si="453"/>
        <v>1.0090370179501076</v>
      </c>
      <c r="AW712" s="74">
        <f ca="1">PRODUCT(AV$4:AV712)</f>
        <v>491.48349382058979</v>
      </c>
      <c r="BO712" s="70">
        <f t="shared" si="464"/>
        <v>709</v>
      </c>
      <c r="BP712" s="171">
        <f t="shared" ref="BP712:BP775" ca="1" si="467">VLOOKUP(BO712,$BT$4:$BX$13,5,TRUE)/100</f>
        <v>0.114</v>
      </c>
      <c r="BQ712" s="172">
        <f t="shared" ca="1" si="454"/>
        <v>9.0370179501075842E-3</v>
      </c>
      <c r="BR712" s="172">
        <f t="shared" ca="1" si="466"/>
        <v>2.0346563263527189E-3</v>
      </c>
    </row>
    <row r="713" spans="5:70">
      <c r="E713">
        <f t="shared" si="433"/>
        <v>710</v>
      </c>
      <c r="F713" s="64">
        <f t="shared" si="455"/>
        <v>114.08333333333074</v>
      </c>
      <c r="G713" s="55">
        <f t="shared" si="436"/>
        <v>0</v>
      </c>
      <c r="H713" s="78">
        <f t="shared" si="465"/>
        <v>1</v>
      </c>
      <c r="I713" s="79">
        <f t="shared" ca="1" si="444"/>
        <v>1438070.7878699235</v>
      </c>
      <c r="J713" s="79">
        <f t="shared" ca="1" si="437"/>
        <v>12995.871523505855</v>
      </c>
      <c r="K713" s="80">
        <f t="shared" ca="1" si="438"/>
        <v>-20</v>
      </c>
      <c r="L713" s="80">
        <f t="shared" ca="1" si="445"/>
        <v>-1198.3923232249363</v>
      </c>
      <c r="M713" s="80">
        <f t="shared" ca="1" si="434"/>
        <v>0</v>
      </c>
      <c r="N713" s="80">
        <f t="shared" ca="1" si="446"/>
        <v>0</v>
      </c>
      <c r="O713" s="81">
        <f t="shared" ca="1" si="439"/>
        <v>-2943.1740356977334</v>
      </c>
      <c r="P713" s="79">
        <f t="shared" ca="1" si="440"/>
        <v>1446905.0930345065</v>
      </c>
      <c r="R713">
        <f t="shared" ca="1" si="447"/>
        <v>830</v>
      </c>
      <c r="S713" s="78">
        <f t="shared" ca="1" si="456"/>
        <v>124.08333333332997</v>
      </c>
      <c r="T713" s="55">
        <f t="shared" ca="1" si="448"/>
        <v>0</v>
      </c>
      <c r="U713" s="78">
        <f t="shared" ca="1" si="449"/>
        <v>4.1504550867967176E-5</v>
      </c>
      <c r="V713" s="79">
        <f t="shared" ca="1" si="457"/>
        <v>0</v>
      </c>
      <c r="W713" s="79">
        <f t="shared" ca="1" si="441"/>
        <v>0</v>
      </c>
      <c r="X713" s="80">
        <f t="shared" ca="1" si="458"/>
        <v>0</v>
      </c>
      <c r="Y713" s="80">
        <f t="shared" ca="1" si="459"/>
        <v>0</v>
      </c>
      <c r="Z713" s="80">
        <f t="shared" ca="1" si="450"/>
        <v>0</v>
      </c>
      <c r="AA713" s="80">
        <f t="shared" ca="1" si="460"/>
        <v>0</v>
      </c>
      <c r="AB713" s="81">
        <f t="shared" ca="1" si="442"/>
        <v>0</v>
      </c>
      <c r="AC713" s="79">
        <f t="shared" ca="1" si="443"/>
        <v>0</v>
      </c>
      <c r="AE713" s="55">
        <f t="shared" ca="1" si="461"/>
        <v>0</v>
      </c>
      <c r="AF713" s="78">
        <f t="shared" ca="1" si="462"/>
        <v>4.1504550867967176E-5</v>
      </c>
      <c r="AR713" s="69">
        <f t="shared" si="451"/>
        <v>60</v>
      </c>
      <c r="AS713" s="70">
        <f t="shared" si="463"/>
        <v>710</v>
      </c>
      <c r="AT713" s="71">
        <f t="shared" ca="1" si="435"/>
        <v>1.9085576874370732E-3</v>
      </c>
      <c r="AU713" s="72">
        <f t="shared" ca="1" si="452"/>
        <v>9.0370179501075842E-3</v>
      </c>
      <c r="AV713" s="73">
        <f t="shared" ca="1" si="453"/>
        <v>1.0090370179501076</v>
      </c>
      <c r="AW713" s="74">
        <f ca="1">PRODUCT(AV$4:AV713)</f>
        <v>495.92503897642803</v>
      </c>
      <c r="BO713" s="70">
        <f t="shared" si="464"/>
        <v>710</v>
      </c>
      <c r="BP713" s="171">
        <f t="shared" ca="1" si="467"/>
        <v>0.114</v>
      </c>
      <c r="BQ713" s="172">
        <f t="shared" ca="1" si="454"/>
        <v>9.0370179501075842E-3</v>
      </c>
      <c r="BR713" s="172">
        <f t="shared" ca="1" si="466"/>
        <v>2.0164337781047826E-3</v>
      </c>
    </row>
    <row r="714" spans="5:70">
      <c r="E714">
        <f t="shared" si="433"/>
        <v>711</v>
      </c>
      <c r="F714" s="64">
        <f t="shared" si="455"/>
        <v>114.16666666666407</v>
      </c>
      <c r="G714" s="55">
        <f t="shared" si="436"/>
        <v>0</v>
      </c>
      <c r="H714" s="78">
        <f t="shared" si="465"/>
        <v>1</v>
      </c>
      <c r="I714" s="79">
        <f t="shared" ca="1" si="444"/>
        <v>1446905.0930345065</v>
      </c>
      <c r="J714" s="79">
        <f t="shared" ca="1" si="437"/>
        <v>13075.70729785492</v>
      </c>
      <c r="K714" s="80">
        <f t="shared" ca="1" si="438"/>
        <v>-20</v>
      </c>
      <c r="L714" s="80">
        <f t="shared" ca="1" si="445"/>
        <v>-1205.7542441954222</v>
      </c>
      <c r="M714" s="80">
        <f t="shared" ca="1" si="434"/>
        <v>0</v>
      </c>
      <c r="N714" s="80">
        <f t="shared" ca="1" si="446"/>
        <v>0</v>
      </c>
      <c r="O714" s="81">
        <f t="shared" ca="1" si="439"/>
        <v>-2943.1740356977334</v>
      </c>
      <c r="P714" s="79">
        <f t="shared" ca="1" si="440"/>
        <v>1455811.8720524681</v>
      </c>
      <c r="R714">
        <f t="shared" ca="1" si="447"/>
        <v>831</v>
      </c>
      <c r="S714" s="78">
        <f t="shared" ca="1" si="456"/>
        <v>124.1666666666633</v>
      </c>
      <c r="T714" s="55">
        <f t="shared" ca="1" si="448"/>
        <v>0</v>
      </c>
      <c r="U714" s="78">
        <f t="shared" ca="1" si="449"/>
        <v>4.1504550867967176E-5</v>
      </c>
      <c r="V714" s="79">
        <f t="shared" ca="1" si="457"/>
        <v>0</v>
      </c>
      <c r="W714" s="79">
        <f t="shared" ca="1" si="441"/>
        <v>0</v>
      </c>
      <c r="X714" s="80">
        <f t="shared" ca="1" si="458"/>
        <v>0</v>
      </c>
      <c r="Y714" s="80">
        <f t="shared" ca="1" si="459"/>
        <v>0</v>
      </c>
      <c r="Z714" s="80">
        <f t="shared" ca="1" si="450"/>
        <v>0</v>
      </c>
      <c r="AA714" s="80">
        <f t="shared" ca="1" si="460"/>
        <v>0</v>
      </c>
      <c r="AB714" s="81">
        <f t="shared" ca="1" si="442"/>
        <v>0</v>
      </c>
      <c r="AC714" s="79">
        <f t="shared" ca="1" si="443"/>
        <v>0</v>
      </c>
      <c r="AE714" s="55">
        <f t="shared" ca="1" si="461"/>
        <v>0</v>
      </c>
      <c r="AF714" s="78">
        <f t="shared" ca="1" si="462"/>
        <v>4.1504550867967176E-5</v>
      </c>
      <c r="AR714" s="69">
        <f t="shared" si="451"/>
        <v>60</v>
      </c>
      <c r="AS714" s="70">
        <f t="shared" si="463"/>
        <v>711</v>
      </c>
      <c r="AT714" s="71">
        <f t="shared" ca="1" si="435"/>
        <v>1.8913100173568885E-3</v>
      </c>
      <c r="AU714" s="72">
        <f t="shared" ca="1" si="452"/>
        <v>9.0370179501075842E-3</v>
      </c>
      <c r="AV714" s="73">
        <f t="shared" ca="1" si="453"/>
        <v>1.0090370179501076</v>
      </c>
      <c r="AW714" s="74">
        <f ca="1">PRODUCT(AV$4:AV714)</f>
        <v>500.40672245556578</v>
      </c>
      <c r="BO714" s="70">
        <f t="shared" si="464"/>
        <v>711</v>
      </c>
      <c r="BP714" s="171">
        <f t="shared" ca="1" si="467"/>
        <v>0.114</v>
      </c>
      <c r="BQ714" s="172">
        <f t="shared" ca="1" si="454"/>
        <v>9.0370179501075842E-3</v>
      </c>
      <c r="BR714" s="172">
        <f t="shared" ca="1" si="466"/>
        <v>1.9983744324873582E-3</v>
      </c>
    </row>
    <row r="715" spans="5:70">
      <c r="E715">
        <f t="shared" si="433"/>
        <v>712</v>
      </c>
      <c r="F715" s="64">
        <f t="shared" si="455"/>
        <v>114.2499999999974</v>
      </c>
      <c r="G715" s="55">
        <f t="shared" si="436"/>
        <v>0</v>
      </c>
      <c r="H715" s="78">
        <f t="shared" si="465"/>
        <v>1</v>
      </c>
      <c r="I715" s="79">
        <f t="shared" ca="1" si="444"/>
        <v>1455811.8720524681</v>
      </c>
      <c r="J715" s="79">
        <f t="shared" ca="1" si="437"/>
        <v>13156.19801971788</v>
      </c>
      <c r="K715" s="80">
        <f t="shared" ca="1" si="438"/>
        <v>-20</v>
      </c>
      <c r="L715" s="80">
        <f t="shared" ca="1" si="445"/>
        <v>-1213.1765600437236</v>
      </c>
      <c r="M715" s="80">
        <f t="shared" ca="1" si="434"/>
        <v>0</v>
      </c>
      <c r="N715" s="80">
        <f t="shared" ca="1" si="446"/>
        <v>0</v>
      </c>
      <c r="O715" s="81">
        <f t="shared" ca="1" si="439"/>
        <v>-2943.1740356977334</v>
      </c>
      <c r="P715" s="79">
        <f t="shared" ca="1" si="440"/>
        <v>1464791.7194764444</v>
      </c>
      <c r="R715">
        <f t="shared" ca="1" si="447"/>
        <v>832</v>
      </c>
      <c r="S715" s="78">
        <f t="shared" ca="1" si="456"/>
        <v>124.24999999999663</v>
      </c>
      <c r="T715" s="55">
        <f t="shared" ca="1" si="448"/>
        <v>0</v>
      </c>
      <c r="U715" s="78">
        <f t="shared" ca="1" si="449"/>
        <v>4.1504550867967176E-5</v>
      </c>
      <c r="V715" s="79">
        <f t="shared" ca="1" si="457"/>
        <v>0</v>
      </c>
      <c r="W715" s="79">
        <f t="shared" ca="1" si="441"/>
        <v>0</v>
      </c>
      <c r="X715" s="80">
        <f t="shared" ca="1" si="458"/>
        <v>0</v>
      </c>
      <c r="Y715" s="80">
        <f t="shared" ca="1" si="459"/>
        <v>0</v>
      </c>
      <c r="Z715" s="80">
        <f t="shared" ca="1" si="450"/>
        <v>0</v>
      </c>
      <c r="AA715" s="80">
        <f t="shared" ca="1" si="460"/>
        <v>0</v>
      </c>
      <c r="AB715" s="81">
        <f t="shared" ca="1" si="442"/>
        <v>0</v>
      </c>
      <c r="AC715" s="79">
        <f t="shared" ca="1" si="443"/>
        <v>0</v>
      </c>
      <c r="AE715" s="55">
        <f t="shared" ca="1" si="461"/>
        <v>0</v>
      </c>
      <c r="AF715" s="78">
        <f t="shared" ca="1" si="462"/>
        <v>4.1504550867967176E-5</v>
      </c>
      <c r="AR715" s="69">
        <f t="shared" si="451"/>
        <v>60</v>
      </c>
      <c r="AS715" s="70">
        <f t="shared" si="463"/>
        <v>712</v>
      </c>
      <c r="AT715" s="71">
        <f t="shared" ca="1" si="435"/>
        <v>1.8742182147808159E-3</v>
      </c>
      <c r="AU715" s="72">
        <f t="shared" ca="1" si="452"/>
        <v>9.0370179501075842E-3</v>
      </c>
      <c r="AV715" s="73">
        <f t="shared" ca="1" si="453"/>
        <v>1.0090370179501076</v>
      </c>
      <c r="AW715" s="74">
        <f ca="1">PRODUCT(AV$4:AV715)</f>
        <v>504.92890698875124</v>
      </c>
      <c r="BO715" s="70">
        <f t="shared" si="464"/>
        <v>712</v>
      </c>
      <c r="BP715" s="171">
        <f t="shared" ca="1" si="467"/>
        <v>0.114</v>
      </c>
      <c r="BQ715" s="172">
        <f t="shared" ca="1" si="454"/>
        <v>9.0370179501075842E-3</v>
      </c>
      <c r="BR715" s="172">
        <f t="shared" ca="1" si="466"/>
        <v>1.9804768278443565E-3</v>
      </c>
    </row>
    <row r="716" spans="5:70">
      <c r="E716">
        <f t="shared" si="433"/>
        <v>713</v>
      </c>
      <c r="F716" s="64">
        <f t="shared" si="455"/>
        <v>114.33333333333073</v>
      </c>
      <c r="G716" s="55">
        <f t="shared" si="436"/>
        <v>0</v>
      </c>
      <c r="H716" s="78">
        <f t="shared" si="465"/>
        <v>1</v>
      </c>
      <c r="I716" s="79">
        <f t="shared" ca="1" si="444"/>
        <v>1464791.7194764444</v>
      </c>
      <c r="J716" s="79">
        <f t="shared" ca="1" si="437"/>
        <v>13237.349062077581</v>
      </c>
      <c r="K716" s="80">
        <f t="shared" ca="1" si="438"/>
        <v>-20</v>
      </c>
      <c r="L716" s="80">
        <f t="shared" ca="1" si="445"/>
        <v>-1220.6597662303705</v>
      </c>
      <c r="M716" s="80">
        <f t="shared" ca="1" si="434"/>
        <v>0</v>
      </c>
      <c r="N716" s="80">
        <f t="shared" ca="1" si="446"/>
        <v>0</v>
      </c>
      <c r="O716" s="81">
        <f t="shared" ca="1" si="439"/>
        <v>-2943.1740356977334</v>
      </c>
      <c r="P716" s="79">
        <f t="shared" ca="1" si="440"/>
        <v>1473845.2347365939</v>
      </c>
      <c r="R716">
        <f t="shared" ca="1" si="447"/>
        <v>833</v>
      </c>
      <c r="S716" s="78">
        <f t="shared" ca="1" si="456"/>
        <v>124.33333333332996</v>
      </c>
      <c r="T716" s="55">
        <f t="shared" ca="1" si="448"/>
        <v>0</v>
      </c>
      <c r="U716" s="78">
        <f t="shared" ca="1" si="449"/>
        <v>4.1504550867967176E-5</v>
      </c>
      <c r="V716" s="79">
        <f t="shared" ca="1" si="457"/>
        <v>0</v>
      </c>
      <c r="W716" s="79">
        <f t="shared" ca="1" si="441"/>
        <v>0</v>
      </c>
      <c r="X716" s="80">
        <f t="shared" ca="1" si="458"/>
        <v>0</v>
      </c>
      <c r="Y716" s="80">
        <f t="shared" ca="1" si="459"/>
        <v>0</v>
      </c>
      <c r="Z716" s="80">
        <f t="shared" ca="1" si="450"/>
        <v>0</v>
      </c>
      <c r="AA716" s="80">
        <f t="shared" ca="1" si="460"/>
        <v>0</v>
      </c>
      <c r="AB716" s="81">
        <f t="shared" ca="1" si="442"/>
        <v>0</v>
      </c>
      <c r="AC716" s="79">
        <f t="shared" ca="1" si="443"/>
        <v>0</v>
      </c>
      <c r="AE716" s="55">
        <f t="shared" ca="1" si="461"/>
        <v>0</v>
      </c>
      <c r="AF716" s="78">
        <f t="shared" ca="1" si="462"/>
        <v>4.1504550867967176E-5</v>
      </c>
      <c r="AR716" s="69">
        <f t="shared" si="451"/>
        <v>60</v>
      </c>
      <c r="AS716" s="70">
        <f t="shared" si="463"/>
        <v>713</v>
      </c>
      <c r="AT716" s="71">
        <f t="shared" ca="1" si="435"/>
        <v>1.8572808711314231E-3</v>
      </c>
      <c r="AU716" s="72">
        <f t="shared" ca="1" si="452"/>
        <v>9.0370179501075842E-3</v>
      </c>
      <c r="AV716" s="73">
        <f t="shared" ca="1" si="453"/>
        <v>1.0090370179501076</v>
      </c>
      <c r="AW716" s="74">
        <f ca="1">PRODUCT(AV$4:AV716)</f>
        <v>509.49195858473678</v>
      </c>
      <c r="BO716" s="70">
        <f t="shared" si="464"/>
        <v>713</v>
      </c>
      <c r="BP716" s="171">
        <f t="shared" ca="1" si="467"/>
        <v>0.114</v>
      </c>
      <c r="BQ716" s="172">
        <f t="shared" ca="1" si="454"/>
        <v>9.0370179501075842E-3</v>
      </c>
      <c r="BR716" s="172">
        <f t="shared" ca="1" si="466"/>
        <v>1.9627395156104001E-3</v>
      </c>
    </row>
    <row r="717" spans="5:70">
      <c r="E717">
        <f t="shared" si="433"/>
        <v>714</v>
      </c>
      <c r="F717" s="64">
        <f t="shared" si="455"/>
        <v>114.41666666666406</v>
      </c>
      <c r="G717" s="55">
        <f t="shared" si="436"/>
        <v>0</v>
      </c>
      <c r="H717" s="78">
        <f t="shared" si="465"/>
        <v>1</v>
      </c>
      <c r="I717" s="79">
        <f t="shared" ca="1" si="444"/>
        <v>1473845.2347365939</v>
      </c>
      <c r="J717" s="79">
        <f t="shared" ca="1" si="437"/>
        <v>13319.165841995125</v>
      </c>
      <c r="K717" s="80">
        <f t="shared" ca="1" si="438"/>
        <v>-20</v>
      </c>
      <c r="L717" s="80">
        <f t="shared" ca="1" si="445"/>
        <v>-1228.2043622804949</v>
      </c>
      <c r="M717" s="80">
        <f t="shared" ca="1" si="434"/>
        <v>0</v>
      </c>
      <c r="N717" s="80">
        <f t="shared" ca="1" si="446"/>
        <v>0</v>
      </c>
      <c r="O717" s="81">
        <f t="shared" ca="1" si="439"/>
        <v>-2943.1740356977334</v>
      </c>
      <c r="P717" s="79">
        <f t="shared" ca="1" si="440"/>
        <v>1482973.0221806108</v>
      </c>
      <c r="R717">
        <f t="shared" ca="1" si="447"/>
        <v>834</v>
      </c>
      <c r="S717" s="78">
        <f t="shared" ca="1" si="456"/>
        <v>124.41666666666329</v>
      </c>
      <c r="T717" s="55">
        <f t="shared" ca="1" si="448"/>
        <v>0</v>
      </c>
      <c r="U717" s="78">
        <f t="shared" ca="1" si="449"/>
        <v>4.1504550867967176E-5</v>
      </c>
      <c r="V717" s="79">
        <f t="shared" ca="1" si="457"/>
        <v>0</v>
      </c>
      <c r="W717" s="79">
        <f t="shared" ca="1" si="441"/>
        <v>0</v>
      </c>
      <c r="X717" s="80">
        <f t="shared" ca="1" si="458"/>
        <v>0</v>
      </c>
      <c r="Y717" s="80">
        <f t="shared" ca="1" si="459"/>
        <v>0</v>
      </c>
      <c r="Z717" s="80">
        <f t="shared" ca="1" si="450"/>
        <v>0</v>
      </c>
      <c r="AA717" s="80">
        <f t="shared" ca="1" si="460"/>
        <v>0</v>
      </c>
      <c r="AB717" s="81">
        <f t="shared" ca="1" si="442"/>
        <v>0</v>
      </c>
      <c r="AC717" s="79">
        <f t="shared" ca="1" si="443"/>
        <v>0</v>
      </c>
      <c r="AE717" s="55">
        <f t="shared" ca="1" si="461"/>
        <v>0</v>
      </c>
      <c r="AF717" s="78">
        <f t="shared" ca="1" si="462"/>
        <v>4.1504550867967176E-5</v>
      </c>
      <c r="AR717" s="69">
        <f t="shared" si="451"/>
        <v>60</v>
      </c>
      <c r="AS717" s="70">
        <f t="shared" si="463"/>
        <v>714</v>
      </c>
      <c r="AT717" s="71">
        <f t="shared" ca="1" si="435"/>
        <v>1.840496590560617E-3</v>
      </c>
      <c r="AU717" s="72">
        <f t="shared" ca="1" si="452"/>
        <v>9.0370179501075842E-3</v>
      </c>
      <c r="AV717" s="73">
        <f t="shared" ca="1" si="453"/>
        <v>1.0090370179501076</v>
      </c>
      <c r="AW717" s="74">
        <f ca="1">PRODUCT(AV$4:AV717)</f>
        <v>514.09624655990251</v>
      </c>
      <c r="BO717" s="70">
        <f t="shared" si="464"/>
        <v>714</v>
      </c>
      <c r="BP717" s="171">
        <f t="shared" ca="1" si="467"/>
        <v>0.114</v>
      </c>
      <c r="BQ717" s="172">
        <f t="shared" ca="1" si="454"/>
        <v>9.0370179501075842E-3</v>
      </c>
      <c r="BR717" s="172">
        <f t="shared" ca="1" si="466"/>
        <v>1.9451610601935803E-3</v>
      </c>
    </row>
    <row r="718" spans="5:70">
      <c r="E718">
        <f t="shared" si="433"/>
        <v>715</v>
      </c>
      <c r="F718" s="64">
        <f t="shared" si="455"/>
        <v>114.49999999999739</v>
      </c>
      <c r="G718" s="55">
        <f t="shared" si="436"/>
        <v>0</v>
      </c>
      <c r="H718" s="78">
        <f t="shared" si="465"/>
        <v>1</v>
      </c>
      <c r="I718" s="79">
        <f t="shared" ca="1" si="444"/>
        <v>1482973.0221806108</v>
      </c>
      <c r="J718" s="79">
        <f t="shared" ca="1" si="437"/>
        <v>13401.653820971473</v>
      </c>
      <c r="K718" s="80">
        <f t="shared" ca="1" si="438"/>
        <v>-20</v>
      </c>
      <c r="L718" s="80">
        <f t="shared" ca="1" si="445"/>
        <v>-1235.8108518171757</v>
      </c>
      <c r="M718" s="80">
        <f t="shared" ca="1" si="434"/>
        <v>0</v>
      </c>
      <c r="N718" s="80">
        <f t="shared" ca="1" si="446"/>
        <v>0</v>
      </c>
      <c r="O718" s="81">
        <f t="shared" ca="1" si="439"/>
        <v>-2943.1740356977334</v>
      </c>
      <c r="P718" s="79">
        <f t="shared" ca="1" si="440"/>
        <v>1492175.6911140673</v>
      </c>
      <c r="R718">
        <f t="shared" ca="1" si="447"/>
        <v>835</v>
      </c>
      <c r="S718" s="78">
        <f t="shared" ca="1" si="456"/>
        <v>124.49999999999662</v>
      </c>
      <c r="T718" s="55">
        <f t="shared" ca="1" si="448"/>
        <v>0</v>
      </c>
      <c r="U718" s="78">
        <f t="shared" ca="1" si="449"/>
        <v>4.1504550867967176E-5</v>
      </c>
      <c r="V718" s="79">
        <f t="shared" ca="1" si="457"/>
        <v>0</v>
      </c>
      <c r="W718" s="79">
        <f t="shared" ca="1" si="441"/>
        <v>0</v>
      </c>
      <c r="X718" s="80">
        <f t="shared" ca="1" si="458"/>
        <v>0</v>
      </c>
      <c r="Y718" s="80">
        <f t="shared" ca="1" si="459"/>
        <v>0</v>
      </c>
      <c r="Z718" s="80">
        <f t="shared" ca="1" si="450"/>
        <v>0</v>
      </c>
      <c r="AA718" s="80">
        <f t="shared" ca="1" si="460"/>
        <v>0</v>
      </c>
      <c r="AB718" s="81">
        <f t="shared" ca="1" si="442"/>
        <v>0</v>
      </c>
      <c r="AC718" s="79">
        <f t="shared" ca="1" si="443"/>
        <v>0</v>
      </c>
      <c r="AE718" s="55">
        <f t="shared" ca="1" si="461"/>
        <v>0</v>
      </c>
      <c r="AF718" s="78">
        <f t="shared" ca="1" si="462"/>
        <v>4.1504550867967176E-5</v>
      </c>
      <c r="AR718" s="69">
        <f t="shared" si="451"/>
        <v>60</v>
      </c>
      <c r="AS718" s="70">
        <f t="shared" si="463"/>
        <v>715</v>
      </c>
      <c r="AT718" s="71">
        <f t="shared" ca="1" si="435"/>
        <v>1.8238639898346088E-3</v>
      </c>
      <c r="AU718" s="72">
        <f t="shared" ca="1" si="452"/>
        <v>9.0370179501075842E-3</v>
      </c>
      <c r="AV718" s="73">
        <f t="shared" ca="1" si="453"/>
        <v>1.0090370179501076</v>
      </c>
      <c r="AW718" s="74">
        <f ca="1">PRODUCT(AV$4:AV718)</f>
        <v>518.7421435681473</v>
      </c>
      <c r="BO718" s="70">
        <f t="shared" si="464"/>
        <v>715</v>
      </c>
      <c r="BP718" s="171">
        <f t="shared" ca="1" si="467"/>
        <v>0.114</v>
      </c>
      <c r="BQ718" s="172">
        <f t="shared" ca="1" si="454"/>
        <v>9.0370179501075842E-3</v>
      </c>
      <c r="BR718" s="172">
        <f t="shared" ca="1" si="466"/>
        <v>1.9277400388592681E-3</v>
      </c>
    </row>
    <row r="719" spans="5:70">
      <c r="E719">
        <f t="shared" si="433"/>
        <v>716</v>
      </c>
      <c r="F719" s="64">
        <f t="shared" si="455"/>
        <v>114.58333333333071</v>
      </c>
      <c r="G719" s="55">
        <f t="shared" si="436"/>
        <v>0</v>
      </c>
      <c r="H719" s="78">
        <f t="shared" si="465"/>
        <v>1</v>
      </c>
      <c r="I719" s="79">
        <f t="shared" ca="1" si="444"/>
        <v>1492175.6911140673</v>
      </c>
      <c r="J719" s="79">
        <f t="shared" ca="1" si="437"/>
        <v>13484.818505312016</v>
      </c>
      <c r="K719" s="80">
        <f t="shared" ca="1" si="438"/>
        <v>-20</v>
      </c>
      <c r="L719" s="80">
        <f t="shared" ca="1" si="445"/>
        <v>-1243.4797425950562</v>
      </c>
      <c r="M719" s="80">
        <f t="shared" ca="1" si="434"/>
        <v>0</v>
      </c>
      <c r="N719" s="80">
        <f t="shared" ca="1" si="446"/>
        <v>0</v>
      </c>
      <c r="O719" s="81">
        <f t="shared" ca="1" si="439"/>
        <v>-2943.1740356977334</v>
      </c>
      <c r="P719" s="79">
        <f t="shared" ca="1" si="440"/>
        <v>1501453.8558410867</v>
      </c>
      <c r="R719">
        <f t="shared" ca="1" si="447"/>
        <v>836</v>
      </c>
      <c r="S719" s="78">
        <f t="shared" ca="1" si="456"/>
        <v>124.58333333332995</v>
      </c>
      <c r="T719" s="55">
        <f t="shared" ca="1" si="448"/>
        <v>0</v>
      </c>
      <c r="U719" s="78">
        <f t="shared" ca="1" si="449"/>
        <v>4.1504550867967176E-5</v>
      </c>
      <c r="V719" s="79">
        <f t="shared" ca="1" si="457"/>
        <v>0</v>
      </c>
      <c r="W719" s="79">
        <f t="shared" ca="1" si="441"/>
        <v>0</v>
      </c>
      <c r="X719" s="80">
        <f t="shared" ca="1" si="458"/>
        <v>0</v>
      </c>
      <c r="Y719" s="80">
        <f t="shared" ca="1" si="459"/>
        <v>0</v>
      </c>
      <c r="Z719" s="80">
        <f t="shared" ca="1" si="450"/>
        <v>0</v>
      </c>
      <c r="AA719" s="80">
        <f t="shared" ca="1" si="460"/>
        <v>0</v>
      </c>
      <c r="AB719" s="81">
        <f t="shared" ca="1" si="442"/>
        <v>0</v>
      </c>
      <c r="AC719" s="79">
        <f t="shared" ca="1" si="443"/>
        <v>0</v>
      </c>
      <c r="AE719" s="55">
        <f t="shared" ca="1" si="461"/>
        <v>0</v>
      </c>
      <c r="AF719" s="78">
        <f t="shared" ca="1" si="462"/>
        <v>4.1504550867967176E-5</v>
      </c>
      <c r="AR719" s="69">
        <f t="shared" si="451"/>
        <v>60</v>
      </c>
      <c r="AS719" s="70">
        <f t="shared" si="463"/>
        <v>716</v>
      </c>
      <c r="AT719" s="71">
        <f t="shared" ca="1" si="435"/>
        <v>1.8073816982199186E-3</v>
      </c>
      <c r="AU719" s="72">
        <f t="shared" ca="1" si="452"/>
        <v>9.0370179501075842E-3</v>
      </c>
      <c r="AV719" s="73">
        <f t="shared" ca="1" si="453"/>
        <v>1.0090370179501076</v>
      </c>
      <c r="AW719" s="74">
        <f ca="1">PRODUCT(AV$4:AV719)</f>
        <v>523.43002563104994</v>
      </c>
      <c r="BO719" s="70">
        <f t="shared" si="464"/>
        <v>716</v>
      </c>
      <c r="BP719" s="171">
        <f t="shared" ca="1" si="467"/>
        <v>0.114</v>
      </c>
      <c r="BQ719" s="172">
        <f t="shared" ca="1" si="454"/>
        <v>9.0370179501075842E-3</v>
      </c>
      <c r="BR719" s="172">
        <f t="shared" ca="1" si="466"/>
        <v>1.9104750416149611E-3</v>
      </c>
    </row>
    <row r="720" spans="5:70">
      <c r="E720">
        <f t="shared" ref="E720:E783" si="468">E719+1</f>
        <v>717</v>
      </c>
      <c r="F720" s="64">
        <f t="shared" si="455"/>
        <v>114.66666666666404</v>
      </c>
      <c r="G720" s="55">
        <f t="shared" si="436"/>
        <v>0</v>
      </c>
      <c r="H720" s="78">
        <f t="shared" si="465"/>
        <v>1</v>
      </c>
      <c r="I720" s="79">
        <f t="shared" ca="1" si="444"/>
        <v>1501453.8558410867</v>
      </c>
      <c r="J720" s="79">
        <f t="shared" ca="1" si="437"/>
        <v>13568.665446494146</v>
      </c>
      <c r="K720" s="80">
        <f t="shared" ca="1" si="438"/>
        <v>-20</v>
      </c>
      <c r="L720" s="80">
        <f t="shared" ca="1" si="445"/>
        <v>-1251.211546534239</v>
      </c>
      <c r="M720" s="80">
        <f t="shared" ref="M720:M783" ca="1" si="469">IF(OR(I719+O719=0,K719=0),0,-IF(MOD(E720-1,12)=0,1,0)*I720*($C$17))</f>
        <v>0</v>
      </c>
      <c r="N720" s="80">
        <f t="shared" ca="1" si="446"/>
        <v>0</v>
      </c>
      <c r="O720" s="81">
        <f t="shared" ca="1" si="439"/>
        <v>-2943.1740356977334</v>
      </c>
      <c r="P720" s="79">
        <f t="shared" ca="1" si="440"/>
        <v>1510808.135705349</v>
      </c>
      <c r="R720">
        <f t="shared" ca="1" si="447"/>
        <v>837</v>
      </c>
      <c r="S720" s="78">
        <f t="shared" ca="1" si="456"/>
        <v>124.66666666666328</v>
      </c>
      <c r="T720" s="55">
        <f t="shared" ca="1" si="448"/>
        <v>0</v>
      </c>
      <c r="U720" s="78">
        <f t="shared" ca="1" si="449"/>
        <v>4.1504550867967176E-5</v>
      </c>
      <c r="V720" s="79">
        <f t="shared" ca="1" si="457"/>
        <v>0</v>
      </c>
      <c r="W720" s="79">
        <f t="shared" ca="1" si="441"/>
        <v>0</v>
      </c>
      <c r="X720" s="80">
        <f t="shared" ca="1" si="458"/>
        <v>0</v>
      </c>
      <c r="Y720" s="80">
        <f t="shared" ca="1" si="459"/>
        <v>0</v>
      </c>
      <c r="Z720" s="80">
        <f t="shared" ca="1" si="450"/>
        <v>0</v>
      </c>
      <c r="AA720" s="80">
        <f t="shared" ca="1" si="460"/>
        <v>0</v>
      </c>
      <c r="AB720" s="81">
        <f t="shared" ca="1" si="442"/>
        <v>0</v>
      </c>
      <c r="AC720" s="79">
        <f t="shared" ca="1" si="443"/>
        <v>0</v>
      </c>
      <c r="AE720" s="55">
        <f t="shared" ca="1" si="461"/>
        <v>0</v>
      </c>
      <c r="AF720" s="78">
        <f t="shared" ca="1" si="462"/>
        <v>4.1504550867967176E-5</v>
      </c>
      <c r="AR720" s="69">
        <f t="shared" si="451"/>
        <v>60</v>
      </c>
      <c r="AS720" s="70">
        <f t="shared" si="463"/>
        <v>717</v>
      </c>
      <c r="AT720" s="71">
        <f t="shared" ca="1" si="435"/>
        <v>1.7910483573704093E-3</v>
      </c>
      <c r="AU720" s="72">
        <f t="shared" ca="1" si="452"/>
        <v>9.0370179501075842E-3</v>
      </c>
      <c r="AV720" s="73">
        <f t="shared" ca="1" si="453"/>
        <v>1.0090370179501076</v>
      </c>
      <c r="AW720" s="74">
        <f ca="1">PRODUCT(AV$4:AV720)</f>
        <v>528.16027216830298</v>
      </c>
      <c r="BO720" s="70">
        <f t="shared" si="464"/>
        <v>717</v>
      </c>
      <c r="BP720" s="171">
        <f t="shared" ca="1" si="467"/>
        <v>0.114</v>
      </c>
      <c r="BQ720" s="172">
        <f t="shared" ca="1" si="454"/>
        <v>9.0370179501075842E-3</v>
      </c>
      <c r="BR720" s="172">
        <f t="shared" ca="1" si="466"/>
        <v>1.8933646710961654E-3</v>
      </c>
    </row>
    <row r="721" spans="5:70">
      <c r="E721">
        <f t="shared" si="468"/>
        <v>718</v>
      </c>
      <c r="F721" s="64">
        <f t="shared" si="455"/>
        <v>114.74999999999737</v>
      </c>
      <c r="G721" s="55">
        <f t="shared" si="436"/>
        <v>0</v>
      </c>
      <c r="H721" s="78">
        <f t="shared" si="465"/>
        <v>1</v>
      </c>
      <c r="I721" s="79">
        <f t="shared" ca="1" si="444"/>
        <v>1510808.135705349</v>
      </c>
      <c r="J721" s="79">
        <f t="shared" ca="1" si="437"/>
        <v>13653.200241537814</v>
      </c>
      <c r="K721" s="80">
        <f t="shared" ca="1" si="438"/>
        <v>-20</v>
      </c>
      <c r="L721" s="80">
        <f t="shared" ca="1" si="445"/>
        <v>-1259.0067797544575</v>
      </c>
      <c r="M721" s="80">
        <f t="shared" ca="1" si="469"/>
        <v>0</v>
      </c>
      <c r="N721" s="80">
        <f t="shared" ca="1" si="446"/>
        <v>0</v>
      </c>
      <c r="O721" s="81">
        <f t="shared" ca="1" si="439"/>
        <v>-2943.1740356977334</v>
      </c>
      <c r="P721" s="79">
        <f t="shared" ca="1" si="440"/>
        <v>1520239.1551314346</v>
      </c>
      <c r="R721">
        <f t="shared" ca="1" si="447"/>
        <v>838</v>
      </c>
      <c r="S721" s="78">
        <f t="shared" ca="1" si="456"/>
        <v>124.7499999999966</v>
      </c>
      <c r="T721" s="55">
        <f t="shared" ca="1" si="448"/>
        <v>0</v>
      </c>
      <c r="U721" s="78">
        <f t="shared" ca="1" si="449"/>
        <v>4.1504550867967176E-5</v>
      </c>
      <c r="V721" s="79">
        <f t="shared" ca="1" si="457"/>
        <v>0</v>
      </c>
      <c r="W721" s="79">
        <f t="shared" ca="1" si="441"/>
        <v>0</v>
      </c>
      <c r="X721" s="80">
        <f t="shared" ca="1" si="458"/>
        <v>0</v>
      </c>
      <c r="Y721" s="80">
        <f t="shared" ca="1" si="459"/>
        <v>0</v>
      </c>
      <c r="Z721" s="80">
        <f t="shared" ca="1" si="450"/>
        <v>0</v>
      </c>
      <c r="AA721" s="80">
        <f t="shared" ca="1" si="460"/>
        <v>0</v>
      </c>
      <c r="AB721" s="81">
        <f t="shared" ca="1" si="442"/>
        <v>0</v>
      </c>
      <c r="AC721" s="79">
        <f t="shared" ca="1" si="443"/>
        <v>0</v>
      </c>
      <c r="AE721" s="55">
        <f t="shared" ca="1" si="461"/>
        <v>0</v>
      </c>
      <c r="AF721" s="78">
        <f t="shared" ca="1" si="462"/>
        <v>4.1504550867967176E-5</v>
      </c>
      <c r="AR721" s="69">
        <f t="shared" si="451"/>
        <v>60</v>
      </c>
      <c r="AS721" s="70">
        <f t="shared" si="463"/>
        <v>718</v>
      </c>
      <c r="AT721" s="71">
        <f t="shared" ca="1" si="435"/>
        <v>1.7748626212153421E-3</v>
      </c>
      <c r="AU721" s="72">
        <f t="shared" ca="1" si="452"/>
        <v>9.0370179501075842E-3</v>
      </c>
      <c r="AV721" s="73">
        <f t="shared" ca="1" si="453"/>
        <v>1.0090370179501076</v>
      </c>
      <c r="AW721" s="74">
        <f ca="1">PRODUCT(AV$4:AV721)</f>
        <v>532.9332660284216</v>
      </c>
      <c r="BO721" s="70">
        <f t="shared" si="464"/>
        <v>718</v>
      </c>
      <c r="BP721" s="171">
        <f t="shared" ca="1" si="467"/>
        <v>0.114</v>
      </c>
      <c r="BQ721" s="172">
        <f t="shared" ca="1" si="454"/>
        <v>9.0370179501075842E-3</v>
      </c>
      <c r="BR721" s="172">
        <f t="shared" ca="1" si="466"/>
        <v>1.8764075424532976E-3</v>
      </c>
    </row>
    <row r="722" spans="5:70">
      <c r="E722">
        <f t="shared" si="468"/>
        <v>719</v>
      </c>
      <c r="F722" s="64">
        <f t="shared" si="455"/>
        <v>114.8333333333307</v>
      </c>
      <c r="G722" s="55">
        <f t="shared" si="436"/>
        <v>0</v>
      </c>
      <c r="H722" s="78">
        <f t="shared" si="465"/>
        <v>1</v>
      </c>
      <c r="I722" s="79">
        <f t="shared" ca="1" si="444"/>
        <v>1520239.1551314346</v>
      </c>
      <c r="J722" s="79">
        <f t="shared" ca="1" si="437"/>
        <v>13738.428533379163</v>
      </c>
      <c r="K722" s="80">
        <f t="shared" ca="1" si="438"/>
        <v>-20</v>
      </c>
      <c r="L722" s="80">
        <f t="shared" ca="1" si="445"/>
        <v>-1266.8659626095289</v>
      </c>
      <c r="M722" s="80">
        <f t="shared" ca="1" si="469"/>
        <v>0</v>
      </c>
      <c r="N722" s="80">
        <f t="shared" ca="1" si="446"/>
        <v>0</v>
      </c>
      <c r="O722" s="81">
        <f t="shared" ca="1" si="439"/>
        <v>-2943.1740356977334</v>
      </c>
      <c r="P722" s="79">
        <f t="shared" ca="1" si="440"/>
        <v>1529747.5436665067</v>
      </c>
      <c r="R722">
        <f t="shared" ca="1" si="447"/>
        <v>839</v>
      </c>
      <c r="S722" s="78">
        <f t="shared" ca="1" si="456"/>
        <v>124.83333333332993</v>
      </c>
      <c r="T722" s="55">
        <f t="shared" ca="1" si="448"/>
        <v>0</v>
      </c>
      <c r="U722" s="78">
        <f t="shared" ca="1" si="449"/>
        <v>4.1504550867967176E-5</v>
      </c>
      <c r="V722" s="79">
        <f t="shared" ca="1" si="457"/>
        <v>0</v>
      </c>
      <c r="W722" s="79">
        <f t="shared" ca="1" si="441"/>
        <v>0</v>
      </c>
      <c r="X722" s="80">
        <f t="shared" ca="1" si="458"/>
        <v>0</v>
      </c>
      <c r="Y722" s="80">
        <f t="shared" ca="1" si="459"/>
        <v>0</v>
      </c>
      <c r="Z722" s="80">
        <f t="shared" ca="1" si="450"/>
        <v>0</v>
      </c>
      <c r="AA722" s="80">
        <f t="shared" ca="1" si="460"/>
        <v>0</v>
      </c>
      <c r="AB722" s="81">
        <f t="shared" ca="1" si="442"/>
        <v>0</v>
      </c>
      <c r="AC722" s="79">
        <f t="shared" ca="1" si="443"/>
        <v>0</v>
      </c>
      <c r="AE722" s="55">
        <f t="shared" ca="1" si="461"/>
        <v>0</v>
      </c>
      <c r="AF722" s="78">
        <f t="shared" ca="1" si="462"/>
        <v>4.1504550867967176E-5</v>
      </c>
      <c r="AR722" s="69">
        <f t="shared" si="451"/>
        <v>60</v>
      </c>
      <c r="AS722" s="70">
        <f t="shared" si="463"/>
        <v>719</v>
      </c>
      <c r="AT722" s="71">
        <f t="shared" ca="1" si="435"/>
        <v>1.758823155848444E-3</v>
      </c>
      <c r="AU722" s="72">
        <f t="shared" ca="1" si="452"/>
        <v>9.0370179501075842E-3</v>
      </c>
      <c r="AV722" s="73">
        <f t="shared" ca="1" si="453"/>
        <v>1.0090370179501076</v>
      </c>
      <c r="AW722" s="74">
        <f ca="1">PRODUCT(AV$4:AV722)</f>
        <v>537.74939351972989</v>
      </c>
      <c r="BO722" s="70">
        <f t="shared" si="464"/>
        <v>719</v>
      </c>
      <c r="BP722" s="171">
        <f t="shared" ca="1" si="467"/>
        <v>0.114</v>
      </c>
      <c r="BQ722" s="172">
        <f t="shared" ca="1" si="454"/>
        <v>9.0370179501075842E-3</v>
      </c>
      <c r="BR722" s="172">
        <f t="shared" ca="1" si="466"/>
        <v>1.8596022832396003E-3</v>
      </c>
    </row>
    <row r="723" spans="5:70">
      <c r="E723">
        <f t="shared" si="468"/>
        <v>720</v>
      </c>
      <c r="F723" s="64">
        <f t="shared" si="455"/>
        <v>114.91666666666403</v>
      </c>
      <c r="G723" s="55">
        <f t="shared" si="436"/>
        <v>0</v>
      </c>
      <c r="H723" s="78">
        <f t="shared" si="465"/>
        <v>1</v>
      </c>
      <c r="I723" s="79">
        <f t="shared" ca="1" si="444"/>
        <v>1529747.5436665067</v>
      </c>
      <c r="J723" s="79">
        <f t="shared" ca="1" si="437"/>
        <v>13824.356011247206</v>
      </c>
      <c r="K723" s="80">
        <f t="shared" ca="1" si="438"/>
        <v>-20</v>
      </c>
      <c r="L723" s="80">
        <f t="shared" ca="1" si="445"/>
        <v>-1274.7896197220889</v>
      </c>
      <c r="M723" s="80">
        <f t="shared" ca="1" si="469"/>
        <v>0</v>
      </c>
      <c r="N723" s="80">
        <f t="shared" ca="1" si="446"/>
        <v>0</v>
      </c>
      <c r="O723" s="81">
        <f t="shared" ca="1" si="439"/>
        <v>-2943.1740356977334</v>
      </c>
      <c r="P723" s="79">
        <f t="shared" ca="1" si="440"/>
        <v>1539333.936022334</v>
      </c>
      <c r="R723">
        <f t="shared" ca="1" si="447"/>
        <v>840</v>
      </c>
      <c r="S723" s="78">
        <f t="shared" ca="1" si="456"/>
        <v>124.91666666666326</v>
      </c>
      <c r="T723" s="55">
        <f t="shared" ca="1" si="448"/>
        <v>0</v>
      </c>
      <c r="U723" s="78">
        <f t="shared" ca="1" si="449"/>
        <v>4.1504550867967176E-5</v>
      </c>
      <c r="V723" s="79">
        <f t="shared" ca="1" si="457"/>
        <v>0</v>
      </c>
      <c r="W723" s="79">
        <f t="shared" ca="1" si="441"/>
        <v>0</v>
      </c>
      <c r="X723" s="80">
        <f t="shared" ca="1" si="458"/>
        <v>0</v>
      </c>
      <c r="Y723" s="80">
        <f t="shared" ca="1" si="459"/>
        <v>0</v>
      </c>
      <c r="Z723" s="80">
        <f t="shared" ca="1" si="450"/>
        <v>0</v>
      </c>
      <c r="AA723" s="80">
        <f t="shared" ca="1" si="460"/>
        <v>0</v>
      </c>
      <c r="AB723" s="81">
        <f t="shared" ca="1" si="442"/>
        <v>0</v>
      </c>
      <c r="AC723" s="79">
        <f t="shared" ca="1" si="443"/>
        <v>0</v>
      </c>
      <c r="AE723" s="55">
        <f t="shared" ca="1" si="461"/>
        <v>0</v>
      </c>
      <c r="AF723" s="78">
        <f t="shared" ca="1" si="462"/>
        <v>4.1504550867967176E-5</v>
      </c>
      <c r="AR723" s="69">
        <f t="shared" si="451"/>
        <v>60</v>
      </c>
      <c r="AS723" s="70">
        <f t="shared" si="463"/>
        <v>720</v>
      </c>
      <c r="AT723" s="71">
        <f t="shared" ca="1" si="435"/>
        <v>1.7429286394179768E-3</v>
      </c>
      <c r="AU723" s="72">
        <f t="shared" ca="1" si="452"/>
        <v>9.0370179501075842E-3</v>
      </c>
      <c r="AV723" s="73">
        <f t="shared" ca="1" si="453"/>
        <v>1.0090370179501076</v>
      </c>
      <c r="AW723" s="74">
        <f ca="1">PRODUCT(AV$4:AV723)</f>
        <v>542.60904444162713</v>
      </c>
      <c r="BO723" s="70">
        <f t="shared" si="464"/>
        <v>720</v>
      </c>
      <c r="BP723" s="171">
        <f t="shared" ca="1" si="467"/>
        <v>0.114</v>
      </c>
      <c r="BQ723" s="172">
        <f t="shared" ca="1" si="454"/>
        <v>9.0370179501075842E-3</v>
      </c>
      <c r="BR723" s="172">
        <f t="shared" ca="1" si="466"/>
        <v>1.8429475333000612E-3</v>
      </c>
    </row>
    <row r="724" spans="5:70">
      <c r="E724">
        <f t="shared" si="468"/>
        <v>721</v>
      </c>
      <c r="F724" s="64">
        <f t="shared" si="455"/>
        <v>114.99999999999736</v>
      </c>
      <c r="G724" s="55">
        <f t="shared" si="436"/>
        <v>0</v>
      </c>
      <c r="H724" s="78">
        <f t="shared" si="465"/>
        <v>1</v>
      </c>
      <c r="I724" s="79">
        <f t="shared" ca="1" si="444"/>
        <v>1539333.936022334</v>
      </c>
      <c r="J724" s="79">
        <f t="shared" ca="1" si="437"/>
        <v>13910.988411043592</v>
      </c>
      <c r="K724" s="80">
        <f t="shared" ca="1" si="438"/>
        <v>-20</v>
      </c>
      <c r="L724" s="80">
        <f t="shared" ca="1" si="445"/>
        <v>-1282.7782800186117</v>
      </c>
      <c r="M724" s="80">
        <f t="shared" ca="1" si="469"/>
        <v>-11545.004520167506</v>
      </c>
      <c r="N724" s="80">
        <f t="shared" ca="1" si="446"/>
        <v>0</v>
      </c>
      <c r="O724" s="81">
        <f t="shared" ca="1" si="439"/>
        <v>-2943.1740356977334</v>
      </c>
      <c r="P724" s="79">
        <f t="shared" ca="1" si="440"/>
        <v>1537453.9675974937</v>
      </c>
      <c r="R724">
        <f t="shared" ca="1" si="447"/>
        <v>841</v>
      </c>
      <c r="S724" s="78">
        <f t="shared" ca="1" si="456"/>
        <v>124.99999999999659</v>
      </c>
      <c r="T724" s="55">
        <f t="shared" ca="1" si="448"/>
        <v>0</v>
      </c>
      <c r="U724" s="78">
        <f t="shared" ca="1" si="449"/>
        <v>4.1504550867967176E-5</v>
      </c>
      <c r="V724" s="79">
        <f t="shared" ca="1" si="457"/>
        <v>0</v>
      </c>
      <c r="W724" s="79">
        <f t="shared" ca="1" si="441"/>
        <v>0</v>
      </c>
      <c r="X724" s="80">
        <f t="shared" ca="1" si="458"/>
        <v>0</v>
      </c>
      <c r="Y724" s="80">
        <f t="shared" ca="1" si="459"/>
        <v>0</v>
      </c>
      <c r="Z724" s="80">
        <f t="shared" ca="1" si="450"/>
        <v>0</v>
      </c>
      <c r="AA724" s="80">
        <f t="shared" ca="1" si="460"/>
        <v>0</v>
      </c>
      <c r="AB724" s="81">
        <f t="shared" ca="1" si="442"/>
        <v>0</v>
      </c>
      <c r="AC724" s="79">
        <f t="shared" ca="1" si="443"/>
        <v>0</v>
      </c>
      <c r="AE724" s="55">
        <f t="shared" ca="1" si="461"/>
        <v>0</v>
      </c>
      <c r="AF724" s="78">
        <f t="shared" ca="1" si="462"/>
        <v>4.1504550867967176E-5</v>
      </c>
      <c r="AR724" s="69">
        <f t="shared" si="451"/>
        <v>61</v>
      </c>
      <c r="AS724" s="70">
        <f t="shared" si="463"/>
        <v>721</v>
      </c>
      <c r="AT724" s="71">
        <f t="shared" ca="1" si="435"/>
        <v>1.7271777620178001E-3</v>
      </c>
      <c r="AU724" s="72">
        <f t="shared" ca="1" si="452"/>
        <v>9.0370179501075842E-3</v>
      </c>
      <c r="AV724" s="73">
        <f t="shared" ca="1" si="453"/>
        <v>1.0090370179501076</v>
      </c>
      <c r="AW724" s="74">
        <f ca="1">PRODUCT(AV$4:AV724)</f>
        <v>547.51261211613689</v>
      </c>
      <c r="BO724" s="70">
        <f t="shared" si="464"/>
        <v>721</v>
      </c>
      <c r="BP724" s="171">
        <f t="shared" ca="1" si="467"/>
        <v>0.114</v>
      </c>
      <c r="BQ724" s="172">
        <f t="shared" ca="1" si="454"/>
        <v>9.0370179501075842E-3</v>
      </c>
      <c r="BR724" s="172">
        <f t="shared" ca="1" si="466"/>
        <v>1.8264419446613273E-3</v>
      </c>
    </row>
    <row r="725" spans="5:70">
      <c r="E725">
        <f t="shared" si="468"/>
        <v>722</v>
      </c>
      <c r="F725" s="64">
        <f t="shared" si="455"/>
        <v>115.08333333333069</v>
      </c>
      <c r="G725" s="55">
        <f t="shared" si="436"/>
        <v>0</v>
      </c>
      <c r="H725" s="78">
        <f t="shared" si="465"/>
        <v>1</v>
      </c>
      <c r="I725" s="79">
        <f t="shared" ca="1" si="444"/>
        <v>1537453.9675974937</v>
      </c>
      <c r="J725" s="79">
        <f t="shared" ca="1" si="437"/>
        <v>13893.999102642674</v>
      </c>
      <c r="K725" s="80">
        <f t="shared" ca="1" si="438"/>
        <v>-20</v>
      </c>
      <c r="L725" s="80">
        <f t="shared" ca="1" si="445"/>
        <v>-1281.2116396645781</v>
      </c>
      <c r="M725" s="80">
        <f t="shared" ca="1" si="469"/>
        <v>0</v>
      </c>
      <c r="N725" s="80">
        <f t="shared" ca="1" si="446"/>
        <v>0</v>
      </c>
      <c r="O725" s="81">
        <f t="shared" ca="1" si="439"/>
        <v>-2943.1740356977334</v>
      </c>
      <c r="P725" s="79">
        <f t="shared" ca="1" si="440"/>
        <v>1547103.5810247741</v>
      </c>
      <c r="R725">
        <f t="shared" ca="1" si="447"/>
        <v>842</v>
      </c>
      <c r="S725" s="78">
        <f t="shared" ca="1" si="456"/>
        <v>125.08333333332992</v>
      </c>
      <c r="T725" s="55">
        <f t="shared" ca="1" si="448"/>
        <v>0</v>
      </c>
      <c r="U725" s="78">
        <f t="shared" ca="1" si="449"/>
        <v>4.1504550867967176E-5</v>
      </c>
      <c r="V725" s="79">
        <f t="shared" ca="1" si="457"/>
        <v>0</v>
      </c>
      <c r="W725" s="79">
        <f t="shared" ca="1" si="441"/>
        <v>0</v>
      </c>
      <c r="X725" s="80">
        <f t="shared" ca="1" si="458"/>
        <v>0</v>
      </c>
      <c r="Y725" s="80">
        <f t="shared" ca="1" si="459"/>
        <v>0</v>
      </c>
      <c r="Z725" s="80">
        <f t="shared" ca="1" si="450"/>
        <v>0</v>
      </c>
      <c r="AA725" s="80">
        <f t="shared" ca="1" si="460"/>
        <v>0</v>
      </c>
      <c r="AB725" s="81">
        <f t="shared" ca="1" si="442"/>
        <v>0</v>
      </c>
      <c r="AC725" s="79">
        <f t="shared" ca="1" si="443"/>
        <v>0</v>
      </c>
      <c r="AE725" s="55">
        <f t="shared" ca="1" si="461"/>
        <v>0</v>
      </c>
      <c r="AF725" s="78">
        <f t="shared" ca="1" si="462"/>
        <v>4.1504550867967176E-5</v>
      </c>
      <c r="AR725" s="69">
        <f t="shared" si="451"/>
        <v>61</v>
      </c>
      <c r="AS725" s="70">
        <f t="shared" si="463"/>
        <v>722</v>
      </c>
      <c r="AT725" s="71">
        <f t="shared" ca="1" si="435"/>
        <v>1.7115692255794187E-3</v>
      </c>
      <c r="AU725" s="72">
        <f t="shared" ca="1" si="452"/>
        <v>9.0370179501075842E-3</v>
      </c>
      <c r="AV725" s="73">
        <f t="shared" ca="1" si="453"/>
        <v>1.0090370179501076</v>
      </c>
      <c r="AW725" s="74">
        <f ca="1">PRODUCT(AV$4:AV725)</f>
        <v>552.46049341974071</v>
      </c>
      <c r="BO725" s="70">
        <f t="shared" si="464"/>
        <v>722</v>
      </c>
      <c r="BP725" s="171">
        <f t="shared" ca="1" si="467"/>
        <v>0.114</v>
      </c>
      <c r="BQ725" s="172">
        <f t="shared" ca="1" si="454"/>
        <v>9.0370179501075842E-3</v>
      </c>
      <c r="BR725" s="172">
        <f t="shared" ca="1" si="466"/>
        <v>1.8100841814226055E-3</v>
      </c>
    </row>
    <row r="726" spans="5:70">
      <c r="E726">
        <f t="shared" si="468"/>
        <v>723</v>
      </c>
      <c r="F726" s="64">
        <f t="shared" si="455"/>
        <v>115.16666666666401</v>
      </c>
      <c r="G726" s="55">
        <f t="shared" si="436"/>
        <v>0</v>
      </c>
      <c r="H726" s="78">
        <f t="shared" si="465"/>
        <v>1</v>
      </c>
      <c r="I726" s="79">
        <f t="shared" ca="1" si="444"/>
        <v>1547103.5810247741</v>
      </c>
      <c r="J726" s="79">
        <f t="shared" ca="1" si="437"/>
        <v>13981.202832396608</v>
      </c>
      <c r="K726" s="80">
        <f t="shared" ca="1" si="438"/>
        <v>-20</v>
      </c>
      <c r="L726" s="80">
        <f t="shared" ca="1" si="445"/>
        <v>-1289.2529841873118</v>
      </c>
      <c r="M726" s="80">
        <f t="shared" ca="1" si="469"/>
        <v>0</v>
      </c>
      <c r="N726" s="80">
        <f t="shared" ca="1" si="446"/>
        <v>0</v>
      </c>
      <c r="O726" s="81">
        <f t="shared" ca="1" si="439"/>
        <v>-2943.1740356977334</v>
      </c>
      <c r="P726" s="79">
        <f t="shared" ca="1" si="440"/>
        <v>1556832.3568372857</v>
      </c>
      <c r="R726">
        <f t="shared" ca="1" si="447"/>
        <v>843</v>
      </c>
      <c r="S726" s="78">
        <f t="shared" ca="1" si="456"/>
        <v>125.16666666666325</v>
      </c>
      <c r="T726" s="55">
        <f t="shared" ca="1" si="448"/>
        <v>0</v>
      </c>
      <c r="U726" s="78">
        <f t="shared" ca="1" si="449"/>
        <v>4.1504550867967176E-5</v>
      </c>
      <c r="V726" s="79">
        <f t="shared" ca="1" si="457"/>
        <v>0</v>
      </c>
      <c r="W726" s="79">
        <f t="shared" ca="1" si="441"/>
        <v>0</v>
      </c>
      <c r="X726" s="80">
        <f t="shared" ca="1" si="458"/>
        <v>0</v>
      </c>
      <c r="Y726" s="80">
        <f t="shared" ca="1" si="459"/>
        <v>0</v>
      </c>
      <c r="Z726" s="80">
        <f t="shared" ca="1" si="450"/>
        <v>0</v>
      </c>
      <c r="AA726" s="80">
        <f t="shared" ca="1" si="460"/>
        <v>0</v>
      </c>
      <c r="AB726" s="81">
        <f t="shared" ca="1" si="442"/>
        <v>0</v>
      </c>
      <c r="AC726" s="79">
        <f t="shared" ca="1" si="443"/>
        <v>0</v>
      </c>
      <c r="AE726" s="55">
        <f t="shared" ca="1" si="461"/>
        <v>0</v>
      </c>
      <c r="AF726" s="78">
        <f t="shared" ca="1" si="462"/>
        <v>4.1504550867967176E-5</v>
      </c>
      <c r="AR726" s="69">
        <f t="shared" si="451"/>
        <v>61</v>
      </c>
      <c r="AS726" s="70">
        <f t="shared" si="463"/>
        <v>723</v>
      </c>
      <c r="AT726" s="71">
        <f t="shared" ca="1" si="435"/>
        <v>1.6961017437650057E-3</v>
      </c>
      <c r="AU726" s="72">
        <f t="shared" ca="1" si="452"/>
        <v>9.0370179501075842E-3</v>
      </c>
      <c r="AV726" s="73">
        <f t="shared" ca="1" si="453"/>
        <v>1.0090370179501076</v>
      </c>
      <c r="AW726" s="74">
        <f ca="1">PRODUCT(AV$4:AV726)</f>
        <v>557.45308881550022</v>
      </c>
      <c r="BO726" s="70">
        <f t="shared" si="464"/>
        <v>723</v>
      </c>
      <c r="BP726" s="171">
        <f t="shared" ca="1" si="467"/>
        <v>0.114</v>
      </c>
      <c r="BQ726" s="172">
        <f t="shared" ca="1" si="454"/>
        <v>9.0370179501075842E-3</v>
      </c>
      <c r="BR726" s="172">
        <f t="shared" ca="1" si="466"/>
        <v>1.7938729196475389E-3</v>
      </c>
    </row>
    <row r="727" spans="5:70">
      <c r="E727">
        <f t="shared" si="468"/>
        <v>724</v>
      </c>
      <c r="F727" s="64">
        <f t="shared" si="455"/>
        <v>115.24999999999734</v>
      </c>
      <c r="G727" s="55">
        <f t="shared" si="436"/>
        <v>0</v>
      </c>
      <c r="H727" s="78">
        <f t="shared" si="465"/>
        <v>1</v>
      </c>
      <c r="I727" s="79">
        <f t="shared" ca="1" si="444"/>
        <v>1556832.3568372857</v>
      </c>
      <c r="J727" s="79">
        <f t="shared" ca="1" si="437"/>
        <v>14069.121954046846</v>
      </c>
      <c r="K727" s="80">
        <f t="shared" ca="1" si="438"/>
        <v>-20</v>
      </c>
      <c r="L727" s="80">
        <f t="shared" ca="1" si="445"/>
        <v>-1297.3602973644049</v>
      </c>
      <c r="M727" s="80">
        <f t="shared" ca="1" si="469"/>
        <v>0</v>
      </c>
      <c r="N727" s="80">
        <f t="shared" ca="1" si="446"/>
        <v>0</v>
      </c>
      <c r="O727" s="81">
        <f t="shared" ca="1" si="439"/>
        <v>-2943.1740356977334</v>
      </c>
      <c r="P727" s="79">
        <f t="shared" ca="1" si="440"/>
        <v>1566640.9444582704</v>
      </c>
      <c r="R727">
        <f t="shared" ca="1" si="447"/>
        <v>844</v>
      </c>
      <c r="S727" s="78">
        <f t="shared" ca="1" si="456"/>
        <v>125.24999999999658</v>
      </c>
      <c r="T727" s="55">
        <f t="shared" ca="1" si="448"/>
        <v>0</v>
      </c>
      <c r="U727" s="78">
        <f t="shared" ca="1" si="449"/>
        <v>4.1504550867967176E-5</v>
      </c>
      <c r="V727" s="79">
        <f t="shared" ca="1" si="457"/>
        <v>0</v>
      </c>
      <c r="W727" s="79">
        <f t="shared" ca="1" si="441"/>
        <v>0</v>
      </c>
      <c r="X727" s="80">
        <f t="shared" ca="1" si="458"/>
        <v>0</v>
      </c>
      <c r="Y727" s="80">
        <f t="shared" ca="1" si="459"/>
        <v>0</v>
      </c>
      <c r="Z727" s="80">
        <f t="shared" ca="1" si="450"/>
        <v>0</v>
      </c>
      <c r="AA727" s="80">
        <f t="shared" ca="1" si="460"/>
        <v>0</v>
      </c>
      <c r="AB727" s="81">
        <f t="shared" ca="1" si="442"/>
        <v>0</v>
      </c>
      <c r="AC727" s="79">
        <f t="shared" ca="1" si="443"/>
        <v>0</v>
      </c>
      <c r="AE727" s="55">
        <f t="shared" ca="1" si="461"/>
        <v>0</v>
      </c>
      <c r="AF727" s="78">
        <f t="shared" ca="1" si="462"/>
        <v>4.1504550867967176E-5</v>
      </c>
      <c r="AR727" s="69">
        <f t="shared" si="451"/>
        <v>61</v>
      </c>
      <c r="AS727" s="70">
        <f t="shared" si="463"/>
        <v>724</v>
      </c>
      <c r="AT727" s="71">
        <f t="shared" ref="AT727:AT790" ca="1" si="470">(1-AU727)*AT726</f>
        <v>1.6807740418613925E-3</v>
      </c>
      <c r="AU727" s="72">
        <f t="shared" ca="1" si="452"/>
        <v>9.0370179501075842E-3</v>
      </c>
      <c r="AV727" s="73">
        <f t="shared" ca="1" si="453"/>
        <v>1.0090370179501076</v>
      </c>
      <c r="AW727" s="74">
        <f ca="1">PRODUCT(AV$4:AV727)</f>
        <v>562.49080238546878</v>
      </c>
      <c r="BO727" s="70">
        <f t="shared" si="464"/>
        <v>724</v>
      </c>
      <c r="BP727" s="171">
        <f t="shared" ca="1" si="467"/>
        <v>0.114</v>
      </c>
      <c r="BQ727" s="172">
        <f t="shared" ca="1" si="454"/>
        <v>9.0370179501075842E-3</v>
      </c>
      <c r="BR727" s="172">
        <f t="shared" ca="1" si="466"/>
        <v>1.7778068472570528E-3</v>
      </c>
    </row>
    <row r="728" spans="5:70">
      <c r="E728">
        <f t="shared" si="468"/>
        <v>725</v>
      </c>
      <c r="F728" s="64">
        <f t="shared" si="455"/>
        <v>115.33333333333067</v>
      </c>
      <c r="G728" s="55">
        <f t="shared" si="436"/>
        <v>0</v>
      </c>
      <c r="H728" s="78">
        <f t="shared" si="465"/>
        <v>1</v>
      </c>
      <c r="I728" s="79">
        <f t="shared" ca="1" si="444"/>
        <v>1566640.9444582704</v>
      </c>
      <c r="J728" s="79">
        <f t="shared" ca="1" si="437"/>
        <v>14157.762336442889</v>
      </c>
      <c r="K728" s="80">
        <f t="shared" ca="1" si="438"/>
        <v>-20</v>
      </c>
      <c r="L728" s="80">
        <f t="shared" ca="1" si="445"/>
        <v>-1305.5341203818921</v>
      </c>
      <c r="M728" s="80">
        <f t="shared" ca="1" si="469"/>
        <v>0</v>
      </c>
      <c r="N728" s="80">
        <f t="shared" ca="1" si="446"/>
        <v>0</v>
      </c>
      <c r="O728" s="81">
        <f t="shared" ca="1" si="439"/>
        <v>-2943.1740356977334</v>
      </c>
      <c r="P728" s="79">
        <f t="shared" ca="1" si="440"/>
        <v>1576529.9986386339</v>
      </c>
      <c r="R728">
        <f t="shared" ca="1" si="447"/>
        <v>845</v>
      </c>
      <c r="S728" s="78">
        <f t="shared" ca="1" si="456"/>
        <v>125.3333333333299</v>
      </c>
      <c r="T728" s="55">
        <f t="shared" ca="1" si="448"/>
        <v>0</v>
      </c>
      <c r="U728" s="78">
        <f t="shared" ca="1" si="449"/>
        <v>4.1504550867967176E-5</v>
      </c>
      <c r="V728" s="79">
        <f t="shared" ca="1" si="457"/>
        <v>0</v>
      </c>
      <c r="W728" s="79">
        <f t="shared" ca="1" si="441"/>
        <v>0</v>
      </c>
      <c r="X728" s="80">
        <f t="shared" ca="1" si="458"/>
        <v>0</v>
      </c>
      <c r="Y728" s="80">
        <f t="shared" ca="1" si="459"/>
        <v>0</v>
      </c>
      <c r="Z728" s="80">
        <f t="shared" ca="1" si="450"/>
        <v>0</v>
      </c>
      <c r="AA728" s="80">
        <f t="shared" ca="1" si="460"/>
        <v>0</v>
      </c>
      <c r="AB728" s="81">
        <f t="shared" ca="1" si="442"/>
        <v>0</v>
      </c>
      <c r="AC728" s="79">
        <f t="shared" ca="1" si="443"/>
        <v>0</v>
      </c>
      <c r="AE728" s="55">
        <f t="shared" ca="1" si="461"/>
        <v>0</v>
      </c>
      <c r="AF728" s="78">
        <f t="shared" ca="1" si="462"/>
        <v>4.1504550867967176E-5</v>
      </c>
      <c r="AR728" s="69">
        <f t="shared" si="451"/>
        <v>61</v>
      </c>
      <c r="AS728" s="70">
        <f t="shared" si="463"/>
        <v>725</v>
      </c>
      <c r="AT728" s="71">
        <f t="shared" ca="1" si="470"/>
        <v>1.6655848566750162E-3</v>
      </c>
      <c r="AU728" s="72">
        <f t="shared" ca="1" si="452"/>
        <v>9.0370179501075842E-3</v>
      </c>
      <c r="AV728" s="73">
        <f t="shared" ca="1" si="453"/>
        <v>1.0090370179501076</v>
      </c>
      <c r="AW728" s="74">
        <f ca="1">PRODUCT(AV$4:AV728)</f>
        <v>567.5740418633967</v>
      </c>
      <c r="BO728" s="70">
        <f t="shared" si="464"/>
        <v>725</v>
      </c>
      <c r="BP728" s="171">
        <f t="shared" ca="1" si="467"/>
        <v>0.114</v>
      </c>
      <c r="BQ728" s="172">
        <f t="shared" ca="1" si="454"/>
        <v>9.0370179501075842E-3</v>
      </c>
      <c r="BR728" s="172">
        <f t="shared" ca="1" si="466"/>
        <v>1.76188466392316E-3</v>
      </c>
    </row>
    <row r="729" spans="5:70">
      <c r="E729">
        <f t="shared" si="468"/>
        <v>726</v>
      </c>
      <c r="F729" s="64">
        <f t="shared" si="455"/>
        <v>115.416666666664</v>
      </c>
      <c r="G729" s="55">
        <f t="shared" si="436"/>
        <v>0</v>
      </c>
      <c r="H729" s="78">
        <f t="shared" si="465"/>
        <v>1</v>
      </c>
      <c r="I729" s="79">
        <f t="shared" ca="1" si="444"/>
        <v>1576529.9986386339</v>
      </c>
      <c r="J729" s="79">
        <f t="shared" ca="1" si="437"/>
        <v>14247.12989658042</v>
      </c>
      <c r="K729" s="80">
        <f t="shared" ca="1" si="438"/>
        <v>-20</v>
      </c>
      <c r="L729" s="80">
        <f t="shared" ca="1" si="445"/>
        <v>-1313.7749988655282</v>
      </c>
      <c r="M729" s="80">
        <f t="shared" ca="1" si="469"/>
        <v>0</v>
      </c>
      <c r="N729" s="80">
        <f t="shared" ca="1" si="446"/>
        <v>0</v>
      </c>
      <c r="O729" s="81">
        <f t="shared" ca="1" si="439"/>
        <v>-2943.1740356977334</v>
      </c>
      <c r="P729" s="79">
        <f t="shared" ca="1" si="440"/>
        <v>1586500.1795006511</v>
      </c>
      <c r="R729">
        <f t="shared" ca="1" si="447"/>
        <v>846</v>
      </c>
      <c r="S729" s="78">
        <f t="shared" ca="1" si="456"/>
        <v>125.41666666666323</v>
      </c>
      <c r="T729" s="55">
        <f t="shared" ca="1" si="448"/>
        <v>0</v>
      </c>
      <c r="U729" s="78">
        <f t="shared" ca="1" si="449"/>
        <v>4.1504550867967176E-5</v>
      </c>
      <c r="V729" s="79">
        <f t="shared" ca="1" si="457"/>
        <v>0</v>
      </c>
      <c r="W729" s="79">
        <f t="shared" ca="1" si="441"/>
        <v>0</v>
      </c>
      <c r="X729" s="80">
        <f t="shared" ca="1" si="458"/>
        <v>0</v>
      </c>
      <c r="Y729" s="80">
        <f t="shared" ca="1" si="459"/>
        <v>0</v>
      </c>
      <c r="Z729" s="80">
        <f t="shared" ca="1" si="450"/>
        <v>0</v>
      </c>
      <c r="AA729" s="80">
        <f t="shared" ca="1" si="460"/>
        <v>0</v>
      </c>
      <c r="AB729" s="81">
        <f t="shared" ca="1" si="442"/>
        <v>0</v>
      </c>
      <c r="AC729" s="79">
        <f t="shared" ca="1" si="443"/>
        <v>0</v>
      </c>
      <c r="AE729" s="55">
        <f t="shared" ca="1" si="461"/>
        <v>0</v>
      </c>
      <c r="AF729" s="78">
        <f t="shared" ca="1" si="462"/>
        <v>4.1504550867967176E-5</v>
      </c>
      <c r="AR729" s="69">
        <f t="shared" si="451"/>
        <v>61</v>
      </c>
      <c r="AS729" s="70">
        <f t="shared" si="463"/>
        <v>726</v>
      </c>
      <c r="AT729" s="71">
        <f t="shared" ca="1" si="470"/>
        <v>1.6505329364278167E-3</v>
      </c>
      <c r="AU729" s="72">
        <f t="shared" ca="1" si="452"/>
        <v>9.0370179501075842E-3</v>
      </c>
      <c r="AV729" s="73">
        <f t="shared" ca="1" si="453"/>
        <v>1.0090370179501076</v>
      </c>
      <c r="AW729" s="74">
        <f ca="1">PRODUCT(AV$4:AV729)</f>
        <v>572.70321866773133</v>
      </c>
      <c r="BO729" s="70">
        <f t="shared" si="464"/>
        <v>726</v>
      </c>
      <c r="BP729" s="171">
        <f t="shared" ca="1" si="467"/>
        <v>0.114</v>
      </c>
      <c r="BQ729" s="172">
        <f t="shared" ca="1" si="454"/>
        <v>9.0370179501075842E-3</v>
      </c>
      <c r="BR729" s="172">
        <f t="shared" ca="1" si="466"/>
        <v>1.7461050809637168E-3</v>
      </c>
    </row>
    <row r="730" spans="5:70">
      <c r="E730">
        <f t="shared" si="468"/>
        <v>727</v>
      </c>
      <c r="F730" s="64">
        <f t="shared" si="455"/>
        <v>115.49999999999733</v>
      </c>
      <c r="G730" s="55">
        <f t="shared" si="436"/>
        <v>0</v>
      </c>
      <c r="H730" s="78">
        <f t="shared" si="465"/>
        <v>1</v>
      </c>
      <c r="I730" s="79">
        <f t="shared" ca="1" si="444"/>
        <v>1586500.1795006511</v>
      </c>
      <c r="J730" s="79">
        <f t="shared" ca="1" si="437"/>
        <v>14337.230599996288</v>
      </c>
      <c r="K730" s="80">
        <f t="shared" ca="1" si="438"/>
        <v>-20</v>
      </c>
      <c r="L730" s="80">
        <f t="shared" ca="1" si="445"/>
        <v>-1322.0834829172093</v>
      </c>
      <c r="M730" s="80">
        <f t="shared" ca="1" si="469"/>
        <v>0</v>
      </c>
      <c r="N730" s="80">
        <f t="shared" ca="1" si="446"/>
        <v>0</v>
      </c>
      <c r="O730" s="81">
        <f t="shared" ca="1" si="439"/>
        <v>-2943.1740356977334</v>
      </c>
      <c r="P730" s="79">
        <f t="shared" ca="1" si="440"/>
        <v>1596552.1525820326</v>
      </c>
      <c r="R730">
        <f t="shared" ca="1" si="447"/>
        <v>847</v>
      </c>
      <c r="S730" s="78">
        <f t="shared" ca="1" si="456"/>
        <v>125.49999999999656</v>
      </c>
      <c r="T730" s="55">
        <f t="shared" ca="1" si="448"/>
        <v>0</v>
      </c>
      <c r="U730" s="78">
        <f t="shared" ca="1" si="449"/>
        <v>4.1504550867967176E-5</v>
      </c>
      <c r="V730" s="79">
        <f t="shared" ca="1" si="457"/>
        <v>0</v>
      </c>
      <c r="W730" s="79">
        <f t="shared" ca="1" si="441"/>
        <v>0</v>
      </c>
      <c r="X730" s="80">
        <f t="shared" ca="1" si="458"/>
        <v>0</v>
      </c>
      <c r="Y730" s="80">
        <f t="shared" ca="1" si="459"/>
        <v>0</v>
      </c>
      <c r="Z730" s="80">
        <f t="shared" ca="1" si="450"/>
        <v>0</v>
      </c>
      <c r="AA730" s="80">
        <f t="shared" ca="1" si="460"/>
        <v>0</v>
      </c>
      <c r="AB730" s="81">
        <f t="shared" ca="1" si="442"/>
        <v>0</v>
      </c>
      <c r="AC730" s="79">
        <f t="shared" ca="1" si="443"/>
        <v>0</v>
      </c>
      <c r="AE730" s="55">
        <f t="shared" ca="1" si="461"/>
        <v>0</v>
      </c>
      <c r="AF730" s="78">
        <f t="shared" ca="1" si="462"/>
        <v>4.1504550867967176E-5</v>
      </c>
      <c r="AR730" s="69">
        <f t="shared" si="451"/>
        <v>61</v>
      </c>
      <c r="AS730" s="70">
        <f t="shared" si="463"/>
        <v>727</v>
      </c>
      <c r="AT730" s="71">
        <f t="shared" ca="1" si="470"/>
        <v>1.6356170406540747E-3</v>
      </c>
      <c r="AU730" s="72">
        <f t="shared" ca="1" si="452"/>
        <v>9.0370179501075842E-3</v>
      </c>
      <c r="AV730" s="73">
        <f t="shared" ca="1" si="453"/>
        <v>1.0090370179501076</v>
      </c>
      <c r="AW730" s="74">
        <f ca="1">PRODUCT(AV$4:AV730)</f>
        <v>577.87874793491596</v>
      </c>
      <c r="BO730" s="70">
        <f t="shared" si="464"/>
        <v>727</v>
      </c>
      <c r="BP730" s="171">
        <f t="shared" ca="1" si="467"/>
        <v>0.114</v>
      </c>
      <c r="BQ730" s="172">
        <f t="shared" ca="1" si="454"/>
        <v>9.0370179501075842E-3</v>
      </c>
      <c r="BR730" s="172">
        <f t="shared" ca="1" si="466"/>
        <v>1.7304668212381224E-3</v>
      </c>
    </row>
    <row r="731" spans="5:70">
      <c r="E731">
        <f t="shared" si="468"/>
        <v>728</v>
      </c>
      <c r="F731" s="64">
        <f t="shared" si="455"/>
        <v>115.58333333333066</v>
      </c>
      <c r="G731" s="55">
        <f t="shared" si="436"/>
        <v>0</v>
      </c>
      <c r="H731" s="78">
        <f t="shared" si="465"/>
        <v>1</v>
      </c>
      <c r="I731" s="79">
        <f t="shared" ca="1" si="444"/>
        <v>1596552.1525820326</v>
      </c>
      <c r="J731" s="79">
        <f t="shared" ca="1" si="437"/>
        <v>14428.070461166732</v>
      </c>
      <c r="K731" s="80">
        <f t="shared" ca="1" si="438"/>
        <v>-20</v>
      </c>
      <c r="L731" s="80">
        <f t="shared" ca="1" si="445"/>
        <v>-1330.460127151694</v>
      </c>
      <c r="M731" s="80">
        <f t="shared" ca="1" si="469"/>
        <v>0</v>
      </c>
      <c r="N731" s="80">
        <f t="shared" ca="1" si="446"/>
        <v>0</v>
      </c>
      <c r="O731" s="81">
        <f t="shared" ca="1" si="439"/>
        <v>-2943.1740356977334</v>
      </c>
      <c r="P731" s="79">
        <f t="shared" ca="1" si="440"/>
        <v>1606686.5888803499</v>
      </c>
      <c r="R731">
        <f t="shared" ca="1" si="447"/>
        <v>848</v>
      </c>
      <c r="S731" s="78">
        <f t="shared" ca="1" si="456"/>
        <v>125.58333333332989</v>
      </c>
      <c r="T731" s="55">
        <f t="shared" ca="1" si="448"/>
        <v>0</v>
      </c>
      <c r="U731" s="78">
        <f t="shared" ca="1" si="449"/>
        <v>4.1504550867967176E-5</v>
      </c>
      <c r="V731" s="79">
        <f t="shared" ca="1" si="457"/>
        <v>0</v>
      </c>
      <c r="W731" s="79">
        <f t="shared" ca="1" si="441"/>
        <v>0</v>
      </c>
      <c r="X731" s="80">
        <f t="shared" ca="1" si="458"/>
        <v>0</v>
      </c>
      <c r="Y731" s="80">
        <f t="shared" ca="1" si="459"/>
        <v>0</v>
      </c>
      <c r="Z731" s="80">
        <f t="shared" ca="1" si="450"/>
        <v>0</v>
      </c>
      <c r="AA731" s="80">
        <f t="shared" ca="1" si="460"/>
        <v>0</v>
      </c>
      <c r="AB731" s="81">
        <f t="shared" ca="1" si="442"/>
        <v>0</v>
      </c>
      <c r="AC731" s="79">
        <f t="shared" ca="1" si="443"/>
        <v>0</v>
      </c>
      <c r="AE731" s="55">
        <f t="shared" ca="1" si="461"/>
        <v>0</v>
      </c>
      <c r="AF731" s="78">
        <f t="shared" ca="1" si="462"/>
        <v>4.1504550867967176E-5</v>
      </c>
      <c r="AR731" s="69">
        <f t="shared" si="451"/>
        <v>61</v>
      </c>
      <c r="AS731" s="70">
        <f t="shared" si="463"/>
        <v>728</v>
      </c>
      <c r="AT731" s="71">
        <f t="shared" ca="1" si="470"/>
        <v>1.620835940098182E-3</v>
      </c>
      <c r="AU731" s="72">
        <f t="shared" ca="1" si="452"/>
        <v>9.0370179501075842E-3</v>
      </c>
      <c r="AV731" s="73">
        <f t="shared" ca="1" si="453"/>
        <v>1.0090370179501076</v>
      </c>
      <c r="AW731" s="74">
        <f ca="1">PRODUCT(AV$4:AV731)</f>
        <v>583.10104855298948</v>
      </c>
      <c r="BO731" s="70">
        <f t="shared" si="464"/>
        <v>728</v>
      </c>
      <c r="BP731" s="171">
        <f t="shared" ca="1" si="467"/>
        <v>0.114</v>
      </c>
      <c r="BQ731" s="172">
        <f t="shared" ca="1" si="454"/>
        <v>9.0370179501075842E-3</v>
      </c>
      <c r="BR731" s="172">
        <f t="shared" ca="1" si="466"/>
        <v>1.714968619043951E-3</v>
      </c>
    </row>
    <row r="732" spans="5:70">
      <c r="E732">
        <f t="shared" si="468"/>
        <v>729</v>
      </c>
      <c r="F732" s="64">
        <f t="shared" si="455"/>
        <v>115.66666666666399</v>
      </c>
      <c r="G732" s="55">
        <f t="shared" si="436"/>
        <v>0</v>
      </c>
      <c r="H732" s="78">
        <f t="shared" si="465"/>
        <v>1</v>
      </c>
      <c r="I732" s="79">
        <f t="shared" ca="1" si="444"/>
        <v>1606686.5888803499</v>
      </c>
      <c r="J732" s="79">
        <f t="shared" ca="1" si="437"/>
        <v>14519.655543908846</v>
      </c>
      <c r="K732" s="80">
        <f t="shared" ca="1" si="438"/>
        <v>-20</v>
      </c>
      <c r="L732" s="80">
        <f t="shared" ca="1" si="445"/>
        <v>-1338.9054907336249</v>
      </c>
      <c r="M732" s="80">
        <f t="shared" ca="1" si="469"/>
        <v>0</v>
      </c>
      <c r="N732" s="80">
        <f t="shared" ca="1" si="446"/>
        <v>0</v>
      </c>
      <c r="O732" s="81">
        <f t="shared" ca="1" si="439"/>
        <v>-2943.1740356977334</v>
      </c>
      <c r="P732" s="79">
        <f t="shared" ca="1" si="440"/>
        <v>1616904.1648978274</v>
      </c>
      <c r="R732">
        <f t="shared" ca="1" si="447"/>
        <v>849</v>
      </c>
      <c r="S732" s="78">
        <f t="shared" ca="1" si="456"/>
        <v>125.66666666666322</v>
      </c>
      <c r="T732" s="55">
        <f t="shared" ca="1" si="448"/>
        <v>0</v>
      </c>
      <c r="U732" s="78">
        <f t="shared" ca="1" si="449"/>
        <v>4.1504550867967176E-5</v>
      </c>
      <c r="V732" s="79">
        <f t="shared" ca="1" si="457"/>
        <v>0</v>
      </c>
      <c r="W732" s="79">
        <f t="shared" ca="1" si="441"/>
        <v>0</v>
      </c>
      <c r="X732" s="80">
        <f t="shared" ca="1" si="458"/>
        <v>0</v>
      </c>
      <c r="Y732" s="80">
        <f t="shared" ca="1" si="459"/>
        <v>0</v>
      </c>
      <c r="Z732" s="80">
        <f t="shared" ca="1" si="450"/>
        <v>0</v>
      </c>
      <c r="AA732" s="80">
        <f t="shared" ca="1" si="460"/>
        <v>0</v>
      </c>
      <c r="AB732" s="81">
        <f t="shared" ca="1" si="442"/>
        <v>0</v>
      </c>
      <c r="AC732" s="79">
        <f t="shared" ca="1" si="443"/>
        <v>0</v>
      </c>
      <c r="AE732" s="55">
        <f t="shared" ca="1" si="461"/>
        <v>0</v>
      </c>
      <c r="AF732" s="78">
        <f t="shared" ca="1" si="462"/>
        <v>4.1504550867967176E-5</v>
      </c>
      <c r="AR732" s="69">
        <f t="shared" si="451"/>
        <v>61</v>
      </c>
      <c r="AS732" s="70">
        <f t="shared" si="463"/>
        <v>729</v>
      </c>
      <c r="AT732" s="71">
        <f t="shared" ca="1" si="470"/>
        <v>1.6061884166133351E-3</v>
      </c>
      <c r="AU732" s="72">
        <f t="shared" ca="1" si="452"/>
        <v>9.0370179501075842E-3</v>
      </c>
      <c r="AV732" s="73">
        <f t="shared" ca="1" si="453"/>
        <v>1.0090370179501076</v>
      </c>
      <c r="AW732" s="74">
        <f ca="1">PRODUCT(AV$4:AV732)</f>
        <v>588.3705431954894</v>
      </c>
      <c r="BO732" s="70">
        <f t="shared" si="464"/>
        <v>729</v>
      </c>
      <c r="BP732" s="171">
        <f t="shared" ca="1" si="467"/>
        <v>0.114</v>
      </c>
      <c r="BQ732" s="172">
        <f t="shared" ca="1" si="454"/>
        <v>9.0370179501075842E-3</v>
      </c>
      <c r="BR732" s="172">
        <f t="shared" ca="1" si="466"/>
        <v>1.6996092200145115E-3</v>
      </c>
    </row>
    <row r="733" spans="5:70">
      <c r="E733">
        <f t="shared" si="468"/>
        <v>730</v>
      </c>
      <c r="F733" s="64">
        <f t="shared" si="455"/>
        <v>115.74999999999731</v>
      </c>
      <c r="G733" s="55">
        <f t="shared" si="436"/>
        <v>0</v>
      </c>
      <c r="H733" s="78">
        <f t="shared" si="465"/>
        <v>1</v>
      </c>
      <c r="I733" s="79">
        <f t="shared" ca="1" si="444"/>
        <v>1616904.1648978274</v>
      </c>
      <c r="J733" s="79">
        <f t="shared" ca="1" si="437"/>
        <v>14611.991961785379</v>
      </c>
      <c r="K733" s="80">
        <f t="shared" ca="1" si="438"/>
        <v>-20</v>
      </c>
      <c r="L733" s="80">
        <f t="shared" ca="1" si="445"/>
        <v>-1347.4201374148563</v>
      </c>
      <c r="M733" s="80">
        <f t="shared" ca="1" si="469"/>
        <v>0</v>
      </c>
      <c r="N733" s="80">
        <f t="shared" ca="1" si="446"/>
        <v>0</v>
      </c>
      <c r="O733" s="81">
        <f t="shared" ca="1" si="439"/>
        <v>-2943.1740356977334</v>
      </c>
      <c r="P733" s="79">
        <f t="shared" ca="1" si="440"/>
        <v>1627205.5626865001</v>
      </c>
      <c r="R733">
        <f t="shared" ca="1" si="447"/>
        <v>850</v>
      </c>
      <c r="S733" s="78">
        <f t="shared" ca="1" si="456"/>
        <v>125.74999999999655</v>
      </c>
      <c r="T733" s="55">
        <f t="shared" ca="1" si="448"/>
        <v>0</v>
      </c>
      <c r="U733" s="78">
        <f t="shared" ca="1" si="449"/>
        <v>4.1504550867967176E-5</v>
      </c>
      <c r="V733" s="79">
        <f t="shared" ca="1" si="457"/>
        <v>0</v>
      </c>
      <c r="W733" s="79">
        <f t="shared" ca="1" si="441"/>
        <v>0</v>
      </c>
      <c r="X733" s="80">
        <f t="shared" ca="1" si="458"/>
        <v>0</v>
      </c>
      <c r="Y733" s="80">
        <f t="shared" ca="1" si="459"/>
        <v>0</v>
      </c>
      <c r="Z733" s="80">
        <f t="shared" ca="1" si="450"/>
        <v>0</v>
      </c>
      <c r="AA733" s="80">
        <f t="shared" ca="1" si="460"/>
        <v>0</v>
      </c>
      <c r="AB733" s="81">
        <f t="shared" ca="1" si="442"/>
        <v>0</v>
      </c>
      <c r="AC733" s="79">
        <f t="shared" ca="1" si="443"/>
        <v>0</v>
      </c>
      <c r="AE733" s="55">
        <f t="shared" ca="1" si="461"/>
        <v>0</v>
      </c>
      <c r="AF733" s="78">
        <f t="shared" ca="1" si="462"/>
        <v>4.1504550867967176E-5</v>
      </c>
      <c r="AR733" s="69">
        <f t="shared" si="451"/>
        <v>61</v>
      </c>
      <c r="AS733" s="70">
        <f t="shared" si="463"/>
        <v>730</v>
      </c>
      <c r="AT733" s="71">
        <f t="shared" ca="1" si="470"/>
        <v>1.5916732630611456E-3</v>
      </c>
      <c r="AU733" s="72">
        <f t="shared" ca="1" si="452"/>
        <v>9.0370179501075842E-3</v>
      </c>
      <c r="AV733" s="73">
        <f t="shared" ca="1" si="453"/>
        <v>1.0090370179501076</v>
      </c>
      <c r="AW733" s="74">
        <f ca="1">PRODUCT(AV$4:AV733)</f>
        <v>593.6876583556616</v>
      </c>
      <c r="BO733" s="70">
        <f t="shared" si="464"/>
        <v>730</v>
      </c>
      <c r="BP733" s="171">
        <f t="shared" ca="1" si="467"/>
        <v>0.114</v>
      </c>
      <c r="BQ733" s="172">
        <f t="shared" ca="1" si="454"/>
        <v>9.0370179501075842E-3</v>
      </c>
      <c r="BR733" s="172">
        <f t="shared" ca="1" si="466"/>
        <v>1.6843873810173232E-3</v>
      </c>
    </row>
    <row r="734" spans="5:70">
      <c r="E734">
        <f t="shared" si="468"/>
        <v>731</v>
      </c>
      <c r="F734" s="64">
        <f t="shared" si="455"/>
        <v>115.83333333333064</v>
      </c>
      <c r="G734" s="55">
        <f t="shared" si="436"/>
        <v>0</v>
      </c>
      <c r="H734" s="78">
        <f t="shared" si="465"/>
        <v>1</v>
      </c>
      <c r="I734" s="79">
        <f t="shared" ca="1" si="444"/>
        <v>1627205.5626865001</v>
      </c>
      <c r="J734" s="79">
        <f t="shared" ca="1" si="437"/>
        <v>14705.085878512813</v>
      </c>
      <c r="K734" s="80">
        <f t="shared" ca="1" si="438"/>
        <v>-20</v>
      </c>
      <c r="L734" s="80">
        <f t="shared" ca="1" si="445"/>
        <v>-1356.0046355720835</v>
      </c>
      <c r="M734" s="80">
        <f t="shared" ca="1" si="469"/>
        <v>0</v>
      </c>
      <c r="N734" s="80">
        <f t="shared" ca="1" si="446"/>
        <v>0</v>
      </c>
      <c r="O734" s="81">
        <f t="shared" ca="1" si="439"/>
        <v>-2943.1740356977334</v>
      </c>
      <c r="P734" s="79">
        <f t="shared" ca="1" si="440"/>
        <v>1637591.4698937433</v>
      </c>
      <c r="R734">
        <f t="shared" ca="1" si="447"/>
        <v>851</v>
      </c>
      <c r="S734" s="78">
        <f t="shared" ca="1" si="456"/>
        <v>125.83333333332988</v>
      </c>
      <c r="T734" s="55">
        <f t="shared" ca="1" si="448"/>
        <v>0</v>
      </c>
      <c r="U734" s="78">
        <f t="shared" ca="1" si="449"/>
        <v>4.1504550867967176E-5</v>
      </c>
      <c r="V734" s="79">
        <f t="shared" ca="1" si="457"/>
        <v>0</v>
      </c>
      <c r="W734" s="79">
        <f t="shared" ca="1" si="441"/>
        <v>0</v>
      </c>
      <c r="X734" s="80">
        <f t="shared" ca="1" si="458"/>
        <v>0</v>
      </c>
      <c r="Y734" s="80">
        <f t="shared" ca="1" si="459"/>
        <v>0</v>
      </c>
      <c r="Z734" s="80">
        <f t="shared" ca="1" si="450"/>
        <v>0</v>
      </c>
      <c r="AA734" s="80">
        <f t="shared" ca="1" si="460"/>
        <v>0</v>
      </c>
      <c r="AB734" s="81">
        <f t="shared" ca="1" si="442"/>
        <v>0</v>
      </c>
      <c r="AC734" s="79">
        <f t="shared" ca="1" si="443"/>
        <v>0</v>
      </c>
      <c r="AE734" s="55">
        <f t="shared" ca="1" si="461"/>
        <v>0</v>
      </c>
      <c r="AF734" s="78">
        <f t="shared" ca="1" si="462"/>
        <v>4.1504550867967176E-5</v>
      </c>
      <c r="AR734" s="69">
        <f t="shared" si="451"/>
        <v>61</v>
      </c>
      <c r="AS734" s="70">
        <f t="shared" si="463"/>
        <v>731</v>
      </c>
      <c r="AT734" s="71">
        <f t="shared" ca="1" si="470"/>
        <v>1.5772892832121557E-3</v>
      </c>
      <c r="AU734" s="72">
        <f t="shared" ca="1" si="452"/>
        <v>9.0370179501075842E-3</v>
      </c>
      <c r="AV734" s="73">
        <f t="shared" ca="1" si="453"/>
        <v>1.0090370179501076</v>
      </c>
      <c r="AW734" s="74">
        <f ca="1">PRODUCT(AV$4:AV734)</f>
        <v>599.05282438097902</v>
      </c>
      <c r="BO734" s="70">
        <f t="shared" si="464"/>
        <v>731</v>
      </c>
      <c r="BP734" s="171">
        <f t="shared" ca="1" si="467"/>
        <v>0.114</v>
      </c>
      <c r="BQ734" s="172">
        <f t="shared" ca="1" si="454"/>
        <v>9.0370179501075842E-3</v>
      </c>
      <c r="BR734" s="172">
        <f t="shared" ca="1" si="466"/>
        <v>1.6693018700535017E-3</v>
      </c>
    </row>
    <row r="735" spans="5:70">
      <c r="E735">
        <f t="shared" si="468"/>
        <v>732</v>
      </c>
      <c r="F735" s="64">
        <f t="shared" si="455"/>
        <v>115.91666666666397</v>
      </c>
      <c r="G735" s="55">
        <f t="shared" si="436"/>
        <v>0</v>
      </c>
      <c r="H735" s="78">
        <f t="shared" si="465"/>
        <v>1</v>
      </c>
      <c r="I735" s="79">
        <f t="shared" ca="1" si="444"/>
        <v>1637591.4698937433</v>
      </c>
      <c r="J735" s="79">
        <f t="shared" ca="1" si="437"/>
        <v>14798.943508372822</v>
      </c>
      <c r="K735" s="80">
        <f t="shared" ca="1" si="438"/>
        <v>-20</v>
      </c>
      <c r="L735" s="80">
        <f t="shared" ca="1" si="445"/>
        <v>-1364.6595582447862</v>
      </c>
      <c r="M735" s="80">
        <f t="shared" ca="1" si="469"/>
        <v>0</v>
      </c>
      <c r="N735" s="80">
        <f t="shared" ca="1" si="446"/>
        <v>0</v>
      </c>
      <c r="O735" s="81">
        <f t="shared" ca="1" si="439"/>
        <v>-2943.1740356977334</v>
      </c>
      <c r="P735" s="79">
        <f t="shared" ca="1" si="440"/>
        <v>1648062.5798081737</v>
      </c>
      <c r="R735">
        <f t="shared" ca="1" si="447"/>
        <v>852</v>
      </c>
      <c r="S735" s="78">
        <f t="shared" ca="1" si="456"/>
        <v>125.9166666666632</v>
      </c>
      <c r="T735" s="55">
        <f t="shared" ca="1" si="448"/>
        <v>0</v>
      </c>
      <c r="U735" s="78">
        <f t="shared" ca="1" si="449"/>
        <v>4.1504550867967176E-5</v>
      </c>
      <c r="V735" s="79">
        <f t="shared" ca="1" si="457"/>
        <v>0</v>
      </c>
      <c r="W735" s="79">
        <f t="shared" ca="1" si="441"/>
        <v>0</v>
      </c>
      <c r="X735" s="80">
        <f t="shared" ca="1" si="458"/>
        <v>0</v>
      </c>
      <c r="Y735" s="80">
        <f t="shared" ca="1" si="459"/>
        <v>0</v>
      </c>
      <c r="Z735" s="80">
        <f t="shared" ca="1" si="450"/>
        <v>0</v>
      </c>
      <c r="AA735" s="80">
        <f t="shared" ca="1" si="460"/>
        <v>0</v>
      </c>
      <c r="AB735" s="81">
        <f t="shared" ca="1" si="442"/>
        <v>0</v>
      </c>
      <c r="AC735" s="79">
        <f t="shared" ca="1" si="443"/>
        <v>0</v>
      </c>
      <c r="AE735" s="55">
        <f t="shared" ca="1" si="461"/>
        <v>0</v>
      </c>
      <c r="AF735" s="78">
        <f t="shared" ca="1" si="462"/>
        <v>4.1504550867967176E-5</v>
      </c>
      <c r="AR735" s="69">
        <f t="shared" si="451"/>
        <v>61</v>
      </c>
      <c r="AS735" s="70">
        <f t="shared" si="463"/>
        <v>732</v>
      </c>
      <c r="AT735" s="71">
        <f t="shared" ca="1" si="470"/>
        <v>1.5630352916472551E-3</v>
      </c>
      <c r="AU735" s="72">
        <f t="shared" ca="1" si="452"/>
        <v>9.0370179501075842E-3</v>
      </c>
      <c r="AV735" s="73">
        <f t="shared" ca="1" si="453"/>
        <v>1.0090370179501076</v>
      </c>
      <c r="AW735" s="74">
        <f ca="1">PRODUCT(AV$4:AV735)</f>
        <v>604.46647550797252</v>
      </c>
      <c r="BO735" s="70">
        <f t="shared" si="464"/>
        <v>732</v>
      </c>
      <c r="BP735" s="171">
        <f t="shared" ca="1" si="467"/>
        <v>0.114</v>
      </c>
      <c r="BQ735" s="172">
        <f t="shared" ca="1" si="454"/>
        <v>9.0370179501075842E-3</v>
      </c>
      <c r="BR735" s="172">
        <f t="shared" ca="1" si="466"/>
        <v>1.6543514661580445E-3</v>
      </c>
    </row>
    <row r="736" spans="5:70">
      <c r="E736">
        <f t="shared" si="468"/>
        <v>733</v>
      </c>
      <c r="F736" s="64">
        <f t="shared" si="455"/>
        <v>115.9999999999973</v>
      </c>
      <c r="G736" s="55">
        <f t="shared" si="436"/>
        <v>0</v>
      </c>
      <c r="H736" s="78">
        <f t="shared" si="465"/>
        <v>1</v>
      </c>
      <c r="I736" s="79">
        <f t="shared" ca="1" si="444"/>
        <v>1648062.5798081737</v>
      </c>
      <c r="J736" s="79">
        <f t="shared" ca="1" si="437"/>
        <v>14893.571116627079</v>
      </c>
      <c r="K736" s="80">
        <f t="shared" ca="1" si="438"/>
        <v>-20</v>
      </c>
      <c r="L736" s="80">
        <f t="shared" ca="1" si="445"/>
        <v>-1373.3854831734782</v>
      </c>
      <c r="M736" s="80">
        <f t="shared" ca="1" si="469"/>
        <v>-12360.469348561302</v>
      </c>
      <c r="N736" s="80">
        <f t="shared" ca="1" si="446"/>
        <v>0</v>
      </c>
      <c r="O736" s="81">
        <f t="shared" ca="1" si="439"/>
        <v>-2943.1740356977334</v>
      </c>
      <c r="P736" s="79">
        <f t="shared" ca="1" si="440"/>
        <v>1646259.1220573685</v>
      </c>
      <c r="R736">
        <f t="shared" ca="1" si="447"/>
        <v>853</v>
      </c>
      <c r="S736" s="78">
        <f t="shared" ca="1" si="456"/>
        <v>125.99999999999653</v>
      </c>
      <c r="T736" s="55">
        <f t="shared" ca="1" si="448"/>
        <v>0</v>
      </c>
      <c r="U736" s="78">
        <f t="shared" ca="1" si="449"/>
        <v>4.1504550867967176E-5</v>
      </c>
      <c r="V736" s="79">
        <f t="shared" ca="1" si="457"/>
        <v>0</v>
      </c>
      <c r="W736" s="79">
        <f t="shared" ca="1" si="441"/>
        <v>0</v>
      </c>
      <c r="X736" s="80">
        <f t="shared" ca="1" si="458"/>
        <v>0</v>
      </c>
      <c r="Y736" s="80">
        <f t="shared" ca="1" si="459"/>
        <v>0</v>
      </c>
      <c r="Z736" s="80">
        <f t="shared" ca="1" si="450"/>
        <v>0</v>
      </c>
      <c r="AA736" s="80">
        <f t="shared" ca="1" si="460"/>
        <v>0</v>
      </c>
      <c r="AB736" s="81">
        <f t="shared" ca="1" si="442"/>
        <v>0</v>
      </c>
      <c r="AC736" s="79">
        <f t="shared" ca="1" si="443"/>
        <v>0</v>
      </c>
      <c r="AE736" s="55">
        <f t="shared" ca="1" si="461"/>
        <v>0</v>
      </c>
      <c r="AF736" s="78">
        <f t="shared" ca="1" si="462"/>
        <v>4.1504550867967176E-5</v>
      </c>
      <c r="AR736" s="69">
        <f t="shared" si="451"/>
        <v>62</v>
      </c>
      <c r="AS736" s="70">
        <f t="shared" si="463"/>
        <v>733</v>
      </c>
      <c r="AT736" s="71">
        <f t="shared" ca="1" si="470"/>
        <v>1.5489101136599872E-3</v>
      </c>
      <c r="AU736" s="72">
        <f t="shared" ca="1" si="452"/>
        <v>9.0370179501075842E-3</v>
      </c>
      <c r="AV736" s="73">
        <f t="shared" ca="1" si="453"/>
        <v>1.0090370179501076</v>
      </c>
      <c r="AW736" s="74">
        <f ca="1">PRODUCT(AV$4:AV736)</f>
        <v>609.92904989737633</v>
      </c>
      <c r="BO736" s="70">
        <f t="shared" si="464"/>
        <v>733</v>
      </c>
      <c r="BP736" s="171">
        <f t="shared" ca="1" si="467"/>
        <v>0.114</v>
      </c>
      <c r="BQ736" s="172">
        <f t="shared" ca="1" si="454"/>
        <v>9.0370179501075842E-3</v>
      </c>
      <c r="BR736" s="172">
        <f t="shared" ca="1" si="466"/>
        <v>1.6395349593010123E-3</v>
      </c>
    </row>
    <row r="737" spans="5:70">
      <c r="E737">
        <f t="shared" si="468"/>
        <v>734</v>
      </c>
      <c r="F737" s="64">
        <f t="shared" si="455"/>
        <v>116.08333333333063</v>
      </c>
      <c r="G737" s="55">
        <f t="shared" si="436"/>
        <v>0</v>
      </c>
      <c r="H737" s="78">
        <f t="shared" si="465"/>
        <v>1</v>
      </c>
      <c r="I737" s="79">
        <f t="shared" ca="1" si="444"/>
        <v>1646259.1220573685</v>
      </c>
      <c r="J737" s="79">
        <f t="shared" ca="1" si="437"/>
        <v>14877.273236560792</v>
      </c>
      <c r="K737" s="80">
        <f t="shared" ca="1" si="438"/>
        <v>-20</v>
      </c>
      <c r="L737" s="80">
        <f t="shared" ca="1" si="445"/>
        <v>-1371.8826017144738</v>
      </c>
      <c r="M737" s="80">
        <f t="shared" ca="1" si="469"/>
        <v>0</v>
      </c>
      <c r="N737" s="80">
        <f t="shared" ca="1" si="446"/>
        <v>0</v>
      </c>
      <c r="O737" s="81">
        <f t="shared" ca="1" si="439"/>
        <v>-2943.1740356977334</v>
      </c>
      <c r="P737" s="79">
        <f t="shared" ca="1" si="440"/>
        <v>1656801.3386565172</v>
      </c>
      <c r="R737">
        <f t="shared" ca="1" si="447"/>
        <v>854</v>
      </c>
      <c r="S737" s="78">
        <f t="shared" ca="1" si="456"/>
        <v>126.08333333332986</v>
      </c>
      <c r="T737" s="55">
        <f t="shared" ca="1" si="448"/>
        <v>0</v>
      </c>
      <c r="U737" s="78">
        <f t="shared" ca="1" si="449"/>
        <v>4.1504550867967176E-5</v>
      </c>
      <c r="V737" s="79">
        <f t="shared" ca="1" si="457"/>
        <v>0</v>
      </c>
      <c r="W737" s="79">
        <f t="shared" ca="1" si="441"/>
        <v>0</v>
      </c>
      <c r="X737" s="80">
        <f t="shared" ca="1" si="458"/>
        <v>0</v>
      </c>
      <c r="Y737" s="80">
        <f t="shared" ca="1" si="459"/>
        <v>0</v>
      </c>
      <c r="Z737" s="80">
        <f t="shared" ca="1" si="450"/>
        <v>0</v>
      </c>
      <c r="AA737" s="80">
        <f t="shared" ca="1" si="460"/>
        <v>0</v>
      </c>
      <c r="AB737" s="81">
        <f t="shared" ca="1" si="442"/>
        <v>0</v>
      </c>
      <c r="AC737" s="79">
        <f t="shared" ca="1" si="443"/>
        <v>0</v>
      </c>
      <c r="AE737" s="55">
        <f t="shared" ca="1" si="461"/>
        <v>0</v>
      </c>
      <c r="AF737" s="78">
        <f t="shared" ca="1" si="462"/>
        <v>4.1504550867967176E-5</v>
      </c>
      <c r="AR737" s="69">
        <f t="shared" si="451"/>
        <v>62</v>
      </c>
      <c r="AS737" s="70">
        <f t="shared" si="463"/>
        <v>734</v>
      </c>
      <c r="AT737" s="71">
        <f t="shared" ca="1" si="470"/>
        <v>1.5349125851597386E-3</v>
      </c>
      <c r="AU737" s="72">
        <f t="shared" ca="1" si="452"/>
        <v>9.0370179501075842E-3</v>
      </c>
      <c r="AV737" s="73">
        <f t="shared" ca="1" si="453"/>
        <v>1.0090370179501076</v>
      </c>
      <c r="AW737" s="74">
        <f ca="1">PRODUCT(AV$4:AV737)</f>
        <v>615.44098966959098</v>
      </c>
      <c r="BO737" s="70">
        <f t="shared" si="464"/>
        <v>734</v>
      </c>
      <c r="BP737" s="171">
        <f t="shared" ca="1" si="467"/>
        <v>0.114</v>
      </c>
      <c r="BQ737" s="172">
        <f t="shared" ca="1" si="454"/>
        <v>9.0370179501075842E-3</v>
      </c>
      <c r="BR737" s="172">
        <f t="shared" ca="1" si="466"/>
        <v>1.6248511502895923E-3</v>
      </c>
    </row>
    <row r="738" spans="5:70">
      <c r="E738">
        <f t="shared" si="468"/>
        <v>735</v>
      </c>
      <c r="F738" s="64">
        <f t="shared" si="455"/>
        <v>116.16666666666396</v>
      </c>
      <c r="G738" s="55">
        <f t="shared" si="436"/>
        <v>0</v>
      </c>
      <c r="H738" s="78">
        <f t="shared" si="465"/>
        <v>1</v>
      </c>
      <c r="I738" s="79">
        <f t="shared" ca="1" si="444"/>
        <v>1656801.3386565172</v>
      </c>
      <c r="J738" s="79">
        <f t="shared" ca="1" si="437"/>
        <v>14972.543437201221</v>
      </c>
      <c r="K738" s="80">
        <f t="shared" ca="1" si="438"/>
        <v>-20</v>
      </c>
      <c r="L738" s="80">
        <f t="shared" ca="1" si="445"/>
        <v>-1380.6677822137644</v>
      </c>
      <c r="M738" s="80">
        <f t="shared" ca="1" si="469"/>
        <v>0</v>
      </c>
      <c r="N738" s="80">
        <f t="shared" ca="1" si="446"/>
        <v>0</v>
      </c>
      <c r="O738" s="81">
        <f t="shared" ca="1" si="439"/>
        <v>-2943.1740356977334</v>
      </c>
      <c r="P738" s="79">
        <f t="shared" ca="1" si="440"/>
        <v>1667430.040275807</v>
      </c>
      <c r="R738">
        <f t="shared" ca="1" si="447"/>
        <v>855</v>
      </c>
      <c r="S738" s="78">
        <f t="shared" ca="1" si="456"/>
        <v>126.16666666666319</v>
      </c>
      <c r="T738" s="55">
        <f t="shared" ca="1" si="448"/>
        <v>0</v>
      </c>
      <c r="U738" s="78">
        <f t="shared" ca="1" si="449"/>
        <v>4.1504550867967176E-5</v>
      </c>
      <c r="V738" s="79">
        <f t="shared" ca="1" si="457"/>
        <v>0</v>
      </c>
      <c r="W738" s="79">
        <f t="shared" ca="1" si="441"/>
        <v>0</v>
      </c>
      <c r="X738" s="80">
        <f t="shared" ca="1" si="458"/>
        <v>0</v>
      </c>
      <c r="Y738" s="80">
        <f t="shared" ca="1" si="459"/>
        <v>0</v>
      </c>
      <c r="Z738" s="80">
        <f t="shared" ca="1" si="450"/>
        <v>0</v>
      </c>
      <c r="AA738" s="80">
        <f t="shared" ca="1" si="460"/>
        <v>0</v>
      </c>
      <c r="AB738" s="81">
        <f t="shared" ca="1" si="442"/>
        <v>0</v>
      </c>
      <c r="AC738" s="79">
        <f t="shared" ca="1" si="443"/>
        <v>0</v>
      </c>
      <c r="AE738" s="55">
        <f t="shared" ca="1" si="461"/>
        <v>0</v>
      </c>
      <c r="AF738" s="78">
        <f t="shared" ca="1" si="462"/>
        <v>4.1504550867967176E-5</v>
      </c>
      <c r="AR738" s="69">
        <f t="shared" si="451"/>
        <v>62</v>
      </c>
      <c r="AS738" s="70">
        <f t="shared" si="463"/>
        <v>735</v>
      </c>
      <c r="AT738" s="71">
        <f t="shared" ca="1" si="470"/>
        <v>1.521041552575804E-3</v>
      </c>
      <c r="AU738" s="72">
        <f t="shared" ca="1" si="452"/>
        <v>9.0370179501075842E-3</v>
      </c>
      <c r="AV738" s="73">
        <f t="shared" ca="1" si="453"/>
        <v>1.0090370179501076</v>
      </c>
      <c r="AW738" s="74">
        <f ca="1">PRODUCT(AV$4:AV738)</f>
        <v>621.00274094046699</v>
      </c>
      <c r="BO738" s="70">
        <f t="shared" si="464"/>
        <v>735</v>
      </c>
      <c r="BP738" s="171">
        <f t="shared" ca="1" si="467"/>
        <v>0.114</v>
      </c>
      <c r="BQ738" s="172">
        <f t="shared" ca="1" si="454"/>
        <v>9.0370179501075842E-3</v>
      </c>
      <c r="BR738" s="172">
        <f t="shared" ca="1" si="466"/>
        <v>1.6102988506710404E-3</v>
      </c>
    </row>
    <row r="739" spans="5:70">
      <c r="E739">
        <f t="shared" si="468"/>
        <v>736</v>
      </c>
      <c r="F739" s="64">
        <f t="shared" si="455"/>
        <v>116.24999999999729</v>
      </c>
      <c r="G739" s="55">
        <f t="shared" si="436"/>
        <v>0</v>
      </c>
      <c r="H739" s="78">
        <f t="shared" si="465"/>
        <v>1</v>
      </c>
      <c r="I739" s="79">
        <f t="shared" ca="1" si="444"/>
        <v>1667430.040275807</v>
      </c>
      <c r="J739" s="79">
        <f t="shared" ca="1" si="437"/>
        <v>15068.59520452108</v>
      </c>
      <c r="K739" s="80">
        <f t="shared" ca="1" si="438"/>
        <v>-20</v>
      </c>
      <c r="L739" s="80">
        <f t="shared" ca="1" si="445"/>
        <v>-1389.5250335631727</v>
      </c>
      <c r="M739" s="80">
        <f t="shared" ca="1" si="469"/>
        <v>0</v>
      </c>
      <c r="N739" s="80">
        <f t="shared" ca="1" si="446"/>
        <v>0</v>
      </c>
      <c r="O739" s="81">
        <f t="shared" ca="1" si="439"/>
        <v>-2943.1740356977334</v>
      </c>
      <c r="P739" s="79">
        <f t="shared" ca="1" si="440"/>
        <v>1678145.9364110671</v>
      </c>
      <c r="R739">
        <f t="shared" ca="1" si="447"/>
        <v>856</v>
      </c>
      <c r="S739" s="78">
        <f t="shared" ca="1" si="456"/>
        <v>126.24999999999652</v>
      </c>
      <c r="T739" s="55">
        <f t="shared" ca="1" si="448"/>
        <v>0</v>
      </c>
      <c r="U739" s="78">
        <f t="shared" ca="1" si="449"/>
        <v>4.1504550867967176E-5</v>
      </c>
      <c r="V739" s="79">
        <f t="shared" ca="1" si="457"/>
        <v>0</v>
      </c>
      <c r="W739" s="79">
        <f t="shared" ca="1" si="441"/>
        <v>0</v>
      </c>
      <c r="X739" s="80">
        <f t="shared" ca="1" si="458"/>
        <v>0</v>
      </c>
      <c r="Y739" s="80">
        <f t="shared" ca="1" si="459"/>
        <v>0</v>
      </c>
      <c r="Z739" s="80">
        <f t="shared" ca="1" si="450"/>
        <v>0</v>
      </c>
      <c r="AA739" s="80">
        <f t="shared" ca="1" si="460"/>
        <v>0</v>
      </c>
      <c r="AB739" s="81">
        <f t="shared" ca="1" si="442"/>
        <v>0</v>
      </c>
      <c r="AC739" s="79">
        <f t="shared" ca="1" si="443"/>
        <v>0</v>
      </c>
      <c r="AE739" s="55">
        <f t="shared" ca="1" si="461"/>
        <v>0</v>
      </c>
      <c r="AF739" s="78">
        <f t="shared" ca="1" si="462"/>
        <v>4.1504550867967176E-5</v>
      </c>
      <c r="AR739" s="69">
        <f t="shared" si="451"/>
        <v>62</v>
      </c>
      <c r="AS739" s="70">
        <f t="shared" si="463"/>
        <v>736</v>
      </c>
      <c r="AT739" s="71">
        <f t="shared" ca="1" si="470"/>
        <v>1.5072958727623169E-3</v>
      </c>
      <c r="AU739" s="72">
        <f t="shared" ca="1" si="452"/>
        <v>9.0370179501075842E-3</v>
      </c>
      <c r="AV739" s="73">
        <f t="shared" ca="1" si="453"/>
        <v>1.0090370179501076</v>
      </c>
      <c r="AW739" s="74">
        <f ca="1">PRODUCT(AV$4:AV739)</f>
        <v>626.61475385741198</v>
      </c>
      <c r="BO739" s="70">
        <f t="shared" si="464"/>
        <v>736</v>
      </c>
      <c r="BP739" s="171">
        <f t="shared" ca="1" si="467"/>
        <v>0.114</v>
      </c>
      <c r="BQ739" s="172">
        <f t="shared" ca="1" si="454"/>
        <v>9.0370179501075842E-3</v>
      </c>
      <c r="BR739" s="172">
        <f t="shared" ca="1" si="466"/>
        <v>1.5958768826364927E-3</v>
      </c>
    </row>
    <row r="740" spans="5:70">
      <c r="E740">
        <f t="shared" si="468"/>
        <v>737</v>
      </c>
      <c r="F740" s="64">
        <f t="shared" si="455"/>
        <v>116.33333333333061</v>
      </c>
      <c r="G740" s="55">
        <f t="shared" si="436"/>
        <v>0</v>
      </c>
      <c r="H740" s="78">
        <f t="shared" si="465"/>
        <v>1</v>
      </c>
      <c r="I740" s="79">
        <f t="shared" ca="1" si="444"/>
        <v>1678145.9364110671</v>
      </c>
      <c r="J740" s="79">
        <f t="shared" ca="1" si="437"/>
        <v>15165.434950246914</v>
      </c>
      <c r="K740" s="80">
        <f t="shared" ca="1" si="438"/>
        <v>-20</v>
      </c>
      <c r="L740" s="80">
        <f t="shared" ca="1" si="445"/>
        <v>-1398.4549470092227</v>
      </c>
      <c r="M740" s="80">
        <f t="shared" ca="1" si="469"/>
        <v>0</v>
      </c>
      <c r="N740" s="80">
        <f t="shared" ca="1" si="446"/>
        <v>0</v>
      </c>
      <c r="O740" s="81">
        <f t="shared" ca="1" si="439"/>
        <v>-2943.1740356977334</v>
      </c>
      <c r="P740" s="79">
        <f t="shared" ca="1" si="440"/>
        <v>1688949.7423786072</v>
      </c>
      <c r="R740">
        <f t="shared" ca="1" si="447"/>
        <v>857</v>
      </c>
      <c r="S740" s="78">
        <f t="shared" ca="1" si="456"/>
        <v>126.33333333332985</v>
      </c>
      <c r="T740" s="55">
        <f t="shared" ca="1" si="448"/>
        <v>0</v>
      </c>
      <c r="U740" s="78">
        <f t="shared" ca="1" si="449"/>
        <v>4.1504550867967176E-5</v>
      </c>
      <c r="V740" s="79">
        <f t="shared" ca="1" si="457"/>
        <v>0</v>
      </c>
      <c r="W740" s="79">
        <f t="shared" ca="1" si="441"/>
        <v>0</v>
      </c>
      <c r="X740" s="80">
        <f t="shared" ca="1" si="458"/>
        <v>0</v>
      </c>
      <c r="Y740" s="80">
        <f t="shared" ca="1" si="459"/>
        <v>0</v>
      </c>
      <c r="Z740" s="80">
        <f t="shared" ca="1" si="450"/>
        <v>0</v>
      </c>
      <c r="AA740" s="80">
        <f t="shared" ca="1" si="460"/>
        <v>0</v>
      </c>
      <c r="AB740" s="81">
        <f t="shared" ca="1" si="442"/>
        <v>0</v>
      </c>
      <c r="AC740" s="79">
        <f t="shared" ca="1" si="443"/>
        <v>0</v>
      </c>
      <c r="AE740" s="55">
        <f t="shared" ca="1" si="461"/>
        <v>0</v>
      </c>
      <c r="AF740" s="78">
        <f t="shared" ca="1" si="462"/>
        <v>4.1504550867967176E-5</v>
      </c>
      <c r="AR740" s="69">
        <f t="shared" si="451"/>
        <v>62</v>
      </c>
      <c r="AS740" s="70">
        <f t="shared" si="463"/>
        <v>737</v>
      </c>
      <c r="AT740" s="71">
        <f t="shared" ca="1" si="470"/>
        <v>1.4936744129040408E-3</v>
      </c>
      <c r="AU740" s="72">
        <f t="shared" ca="1" si="452"/>
        <v>9.0370179501075842E-3</v>
      </c>
      <c r="AV740" s="73">
        <f t="shared" ca="1" si="453"/>
        <v>1.0090370179501076</v>
      </c>
      <c r="AW740" s="74">
        <f ca="1">PRODUCT(AV$4:AV740)</f>
        <v>632.27748263582362</v>
      </c>
      <c r="BO740" s="70">
        <f t="shared" si="464"/>
        <v>737</v>
      </c>
      <c r="BP740" s="171">
        <f t="shared" ca="1" si="467"/>
        <v>0.114</v>
      </c>
      <c r="BQ740" s="172">
        <f t="shared" ca="1" si="454"/>
        <v>9.0370179501075842E-3</v>
      </c>
      <c r="BR740" s="172">
        <f t="shared" ca="1" si="466"/>
        <v>1.5815840789256373E-3</v>
      </c>
    </row>
    <row r="741" spans="5:70">
      <c r="E741">
        <f t="shared" si="468"/>
        <v>738</v>
      </c>
      <c r="F741" s="64">
        <f t="shared" si="455"/>
        <v>116.41666666666394</v>
      </c>
      <c r="G741" s="55">
        <f t="shared" si="436"/>
        <v>0</v>
      </c>
      <c r="H741" s="78">
        <f t="shared" si="465"/>
        <v>1</v>
      </c>
      <c r="I741" s="79">
        <f t="shared" ca="1" si="444"/>
        <v>1688949.7423786072</v>
      </c>
      <c r="J741" s="79">
        <f t="shared" ca="1" si="437"/>
        <v>15263.069138705054</v>
      </c>
      <c r="K741" s="80">
        <f t="shared" ca="1" si="438"/>
        <v>-20</v>
      </c>
      <c r="L741" s="80">
        <f t="shared" ca="1" si="445"/>
        <v>-1407.4581186488394</v>
      </c>
      <c r="M741" s="80">
        <f t="shared" ca="1" si="469"/>
        <v>0</v>
      </c>
      <c r="N741" s="80">
        <f t="shared" ca="1" si="446"/>
        <v>0</v>
      </c>
      <c r="O741" s="81">
        <f t="shared" ca="1" si="439"/>
        <v>-2943.1740356977334</v>
      </c>
      <c r="P741" s="79">
        <f t="shared" ca="1" si="440"/>
        <v>1699842.1793629657</v>
      </c>
      <c r="R741">
        <f t="shared" ca="1" si="447"/>
        <v>858</v>
      </c>
      <c r="S741" s="78">
        <f t="shared" ca="1" si="456"/>
        <v>126.41666666666318</v>
      </c>
      <c r="T741" s="55">
        <f t="shared" ca="1" si="448"/>
        <v>0</v>
      </c>
      <c r="U741" s="78">
        <f t="shared" ca="1" si="449"/>
        <v>4.1504550867967176E-5</v>
      </c>
      <c r="V741" s="79">
        <f t="shared" ca="1" si="457"/>
        <v>0</v>
      </c>
      <c r="W741" s="79">
        <f t="shared" ca="1" si="441"/>
        <v>0</v>
      </c>
      <c r="X741" s="80">
        <f t="shared" ca="1" si="458"/>
        <v>0</v>
      </c>
      <c r="Y741" s="80">
        <f t="shared" ca="1" si="459"/>
        <v>0</v>
      </c>
      <c r="Z741" s="80">
        <f t="shared" ca="1" si="450"/>
        <v>0</v>
      </c>
      <c r="AA741" s="80">
        <f t="shared" ca="1" si="460"/>
        <v>0</v>
      </c>
      <c r="AB741" s="81">
        <f t="shared" ca="1" si="442"/>
        <v>0</v>
      </c>
      <c r="AC741" s="79">
        <f t="shared" ca="1" si="443"/>
        <v>0</v>
      </c>
      <c r="AE741" s="55">
        <f t="shared" ca="1" si="461"/>
        <v>0</v>
      </c>
      <c r="AF741" s="78">
        <f t="shared" ca="1" si="462"/>
        <v>4.1504550867967176E-5</v>
      </c>
      <c r="AR741" s="69">
        <f t="shared" si="451"/>
        <v>62</v>
      </c>
      <c r="AS741" s="70">
        <f t="shared" si="463"/>
        <v>738</v>
      </c>
      <c r="AT741" s="71">
        <f t="shared" ca="1" si="470"/>
        <v>1.4801760504230105E-3</v>
      </c>
      <c r="AU741" s="72">
        <f t="shared" ca="1" si="452"/>
        <v>9.0370179501075842E-3</v>
      </c>
      <c r="AV741" s="73">
        <f t="shared" ca="1" si="453"/>
        <v>1.0090370179501076</v>
      </c>
      <c r="AW741" s="74">
        <f ca="1">PRODUCT(AV$4:AV741)</f>
        <v>637.99138559585242</v>
      </c>
      <c r="BO741" s="70">
        <f t="shared" si="464"/>
        <v>738</v>
      </c>
      <c r="BP741" s="171">
        <f t="shared" ca="1" si="467"/>
        <v>0.114</v>
      </c>
      <c r="BQ741" s="172">
        <f t="shared" ca="1" si="454"/>
        <v>9.0370179501075842E-3</v>
      </c>
      <c r="BR741" s="172">
        <f t="shared" ca="1" si="466"/>
        <v>1.5674192827322413E-3</v>
      </c>
    </row>
    <row r="742" spans="5:70">
      <c r="E742">
        <f t="shared" si="468"/>
        <v>739</v>
      </c>
      <c r="F742" s="64">
        <f t="shared" si="455"/>
        <v>116.49999999999727</v>
      </c>
      <c r="G742" s="55">
        <f t="shared" si="436"/>
        <v>0</v>
      </c>
      <c r="H742" s="78">
        <f t="shared" si="465"/>
        <v>1</v>
      </c>
      <c r="I742" s="79">
        <f t="shared" ca="1" si="444"/>
        <v>1699842.1793629657</v>
      </c>
      <c r="J742" s="79">
        <f t="shared" ca="1" si="437"/>
        <v>15361.504287253118</v>
      </c>
      <c r="K742" s="80">
        <f t="shared" ca="1" si="438"/>
        <v>-20</v>
      </c>
      <c r="L742" s="80">
        <f t="shared" ca="1" si="445"/>
        <v>-1416.5351494691381</v>
      </c>
      <c r="M742" s="80">
        <f t="shared" ca="1" si="469"/>
        <v>0</v>
      </c>
      <c r="N742" s="80">
        <f t="shared" ca="1" si="446"/>
        <v>0</v>
      </c>
      <c r="O742" s="81">
        <f t="shared" ca="1" si="439"/>
        <v>-2943.1740356977334</v>
      </c>
      <c r="P742" s="79">
        <f t="shared" ca="1" si="440"/>
        <v>1710823.9744650521</v>
      </c>
      <c r="R742">
        <f t="shared" ca="1" si="447"/>
        <v>859</v>
      </c>
      <c r="S742" s="78">
        <f t="shared" ca="1" si="456"/>
        <v>126.4999999999965</v>
      </c>
      <c r="T742" s="55">
        <f t="shared" ca="1" si="448"/>
        <v>0</v>
      </c>
      <c r="U742" s="78">
        <f t="shared" ca="1" si="449"/>
        <v>4.1504550867967176E-5</v>
      </c>
      <c r="V742" s="79">
        <f t="shared" ca="1" si="457"/>
        <v>0</v>
      </c>
      <c r="W742" s="79">
        <f t="shared" ca="1" si="441"/>
        <v>0</v>
      </c>
      <c r="X742" s="80">
        <f t="shared" ca="1" si="458"/>
        <v>0</v>
      </c>
      <c r="Y742" s="80">
        <f t="shared" ca="1" si="459"/>
        <v>0</v>
      </c>
      <c r="Z742" s="80">
        <f t="shared" ca="1" si="450"/>
        <v>0</v>
      </c>
      <c r="AA742" s="80">
        <f t="shared" ca="1" si="460"/>
        <v>0</v>
      </c>
      <c r="AB742" s="81">
        <f t="shared" ca="1" si="442"/>
        <v>0</v>
      </c>
      <c r="AC742" s="79">
        <f t="shared" ca="1" si="443"/>
        <v>0</v>
      </c>
      <c r="AE742" s="55">
        <f t="shared" ca="1" si="461"/>
        <v>0</v>
      </c>
      <c r="AF742" s="78">
        <f t="shared" ca="1" si="462"/>
        <v>4.1504550867967176E-5</v>
      </c>
      <c r="AR742" s="69">
        <f t="shared" si="451"/>
        <v>62</v>
      </c>
      <c r="AS742" s="70">
        <f t="shared" si="463"/>
        <v>739</v>
      </c>
      <c r="AT742" s="71">
        <f t="shared" ca="1" si="470"/>
        <v>1.4667996728860184E-3</v>
      </c>
      <c r="AU742" s="72">
        <f t="shared" ca="1" si="452"/>
        <v>9.0370179501075842E-3</v>
      </c>
      <c r="AV742" s="73">
        <f t="shared" ca="1" si="453"/>
        <v>1.0090370179501076</v>
      </c>
      <c r="AW742" s="74">
        <f ca="1">PRODUCT(AV$4:AV742)</f>
        <v>643.7569251994961</v>
      </c>
      <c r="BO742" s="70">
        <f t="shared" si="464"/>
        <v>739</v>
      </c>
      <c r="BP742" s="171">
        <f t="shared" ca="1" si="467"/>
        <v>0.114</v>
      </c>
      <c r="BQ742" s="172">
        <f t="shared" ca="1" si="454"/>
        <v>9.0370179501075842E-3</v>
      </c>
      <c r="BR742" s="172">
        <f t="shared" ca="1" si="466"/>
        <v>1.5533813476105228E-3</v>
      </c>
    </row>
    <row r="743" spans="5:70">
      <c r="E743">
        <f t="shared" si="468"/>
        <v>740</v>
      </c>
      <c r="F743" s="64">
        <f t="shared" si="455"/>
        <v>116.5833333333306</v>
      </c>
      <c r="G743" s="55">
        <f t="shared" si="436"/>
        <v>0</v>
      </c>
      <c r="H743" s="78">
        <f t="shared" si="465"/>
        <v>1</v>
      </c>
      <c r="I743" s="79">
        <f t="shared" ca="1" si="444"/>
        <v>1710823.9744650521</v>
      </c>
      <c r="J743" s="79">
        <f t="shared" ca="1" si="437"/>
        <v>15460.746966715076</v>
      </c>
      <c r="K743" s="80">
        <f t="shared" ca="1" si="438"/>
        <v>-20</v>
      </c>
      <c r="L743" s="80">
        <f t="shared" ca="1" si="445"/>
        <v>-1425.6866453875434</v>
      </c>
      <c r="M743" s="80">
        <f t="shared" ca="1" si="469"/>
        <v>0</v>
      </c>
      <c r="N743" s="80">
        <f t="shared" ca="1" si="446"/>
        <v>0</v>
      </c>
      <c r="O743" s="81">
        <f t="shared" ca="1" si="439"/>
        <v>-2943.1740356977334</v>
      </c>
      <c r="P743" s="79">
        <f t="shared" ca="1" si="440"/>
        <v>1721895.860750682</v>
      </c>
      <c r="R743">
        <f t="shared" ca="1" si="447"/>
        <v>860</v>
      </c>
      <c r="S743" s="78">
        <f t="shared" ca="1" si="456"/>
        <v>126.58333333332983</v>
      </c>
      <c r="T743" s="55">
        <f t="shared" ca="1" si="448"/>
        <v>0</v>
      </c>
      <c r="U743" s="78">
        <f t="shared" ca="1" si="449"/>
        <v>4.1504550867967176E-5</v>
      </c>
      <c r="V743" s="79">
        <f t="shared" ca="1" si="457"/>
        <v>0</v>
      </c>
      <c r="W743" s="79">
        <f t="shared" ca="1" si="441"/>
        <v>0</v>
      </c>
      <c r="X743" s="80">
        <f t="shared" ca="1" si="458"/>
        <v>0</v>
      </c>
      <c r="Y743" s="80">
        <f t="shared" ca="1" si="459"/>
        <v>0</v>
      </c>
      <c r="Z743" s="80">
        <f t="shared" ca="1" si="450"/>
        <v>0</v>
      </c>
      <c r="AA743" s="80">
        <f t="shared" ca="1" si="460"/>
        <v>0</v>
      </c>
      <c r="AB743" s="81">
        <f t="shared" ca="1" si="442"/>
        <v>0</v>
      </c>
      <c r="AC743" s="79">
        <f t="shared" ca="1" si="443"/>
        <v>0</v>
      </c>
      <c r="AE743" s="55">
        <f t="shared" ca="1" si="461"/>
        <v>0</v>
      </c>
      <c r="AF743" s="78">
        <f t="shared" ca="1" si="462"/>
        <v>4.1504550867967176E-5</v>
      </c>
      <c r="AR743" s="69">
        <f t="shared" si="451"/>
        <v>62</v>
      </c>
      <c r="AS743" s="70">
        <f t="shared" si="463"/>
        <v>740</v>
      </c>
      <c r="AT743" s="71">
        <f t="shared" ca="1" si="470"/>
        <v>1.4535441779129354E-3</v>
      </c>
      <c r="AU743" s="72">
        <f t="shared" ca="1" si="452"/>
        <v>9.0370179501075842E-3</v>
      </c>
      <c r="AV743" s="73">
        <f t="shared" ca="1" si="453"/>
        <v>1.0090370179501076</v>
      </c>
      <c r="AW743" s="74">
        <f ca="1">PRODUCT(AV$4:AV743)</f>
        <v>649.57456808802999</v>
      </c>
      <c r="BO743" s="70">
        <f t="shared" si="464"/>
        <v>740</v>
      </c>
      <c r="BP743" s="171">
        <f t="shared" ca="1" si="467"/>
        <v>0.114</v>
      </c>
      <c r="BQ743" s="172">
        <f t="shared" ca="1" si="454"/>
        <v>9.0370179501075842E-3</v>
      </c>
      <c r="BR743" s="172">
        <f t="shared" ca="1" si="466"/>
        <v>1.5394691373823617E-3</v>
      </c>
    </row>
    <row r="744" spans="5:70">
      <c r="E744">
        <f t="shared" si="468"/>
        <v>741</v>
      </c>
      <c r="F744" s="64">
        <f t="shared" si="455"/>
        <v>116.66666666666393</v>
      </c>
      <c r="G744" s="55">
        <f t="shared" si="436"/>
        <v>0</v>
      </c>
      <c r="H744" s="78">
        <f t="shared" si="465"/>
        <v>1</v>
      </c>
      <c r="I744" s="79">
        <f t="shared" ca="1" si="444"/>
        <v>1721895.860750682</v>
      </c>
      <c r="J744" s="79">
        <f t="shared" ca="1" si="437"/>
        <v>15560.803801819862</v>
      </c>
      <c r="K744" s="80">
        <f t="shared" ca="1" si="438"/>
        <v>-20</v>
      </c>
      <c r="L744" s="80">
        <f t="shared" ca="1" si="445"/>
        <v>-1434.913217292235</v>
      </c>
      <c r="M744" s="80">
        <f t="shared" ca="1" si="469"/>
        <v>0</v>
      </c>
      <c r="N744" s="80">
        <f t="shared" ca="1" si="446"/>
        <v>0</v>
      </c>
      <c r="O744" s="81">
        <f t="shared" ca="1" si="439"/>
        <v>-2943.1740356977334</v>
      </c>
      <c r="P744" s="79">
        <f t="shared" ca="1" si="440"/>
        <v>1733058.577299512</v>
      </c>
      <c r="R744">
        <f t="shared" ca="1" si="447"/>
        <v>861</v>
      </c>
      <c r="S744" s="78">
        <f t="shared" ca="1" si="456"/>
        <v>126.66666666666316</v>
      </c>
      <c r="T744" s="55">
        <f t="shared" ca="1" si="448"/>
        <v>0</v>
      </c>
      <c r="U744" s="78">
        <f t="shared" ca="1" si="449"/>
        <v>4.1504550867967176E-5</v>
      </c>
      <c r="V744" s="79">
        <f t="shared" ca="1" si="457"/>
        <v>0</v>
      </c>
      <c r="W744" s="79">
        <f t="shared" ca="1" si="441"/>
        <v>0</v>
      </c>
      <c r="X744" s="80">
        <f t="shared" ca="1" si="458"/>
        <v>0</v>
      </c>
      <c r="Y744" s="80">
        <f t="shared" ca="1" si="459"/>
        <v>0</v>
      </c>
      <c r="Z744" s="80">
        <f t="shared" ca="1" si="450"/>
        <v>0</v>
      </c>
      <c r="AA744" s="80">
        <f t="shared" ca="1" si="460"/>
        <v>0</v>
      </c>
      <c r="AB744" s="81">
        <f t="shared" ca="1" si="442"/>
        <v>0</v>
      </c>
      <c r="AC744" s="79">
        <f t="shared" ca="1" si="443"/>
        <v>0</v>
      </c>
      <c r="AE744" s="55">
        <f t="shared" ca="1" si="461"/>
        <v>0</v>
      </c>
      <c r="AF744" s="78">
        <f t="shared" ca="1" si="462"/>
        <v>4.1504550867967176E-5</v>
      </c>
      <c r="AR744" s="69">
        <f t="shared" si="451"/>
        <v>62</v>
      </c>
      <c r="AS744" s="70">
        <f t="shared" si="463"/>
        <v>741</v>
      </c>
      <c r="AT744" s="71">
        <f t="shared" ca="1" si="470"/>
        <v>1.4404084730858619E-3</v>
      </c>
      <c r="AU744" s="72">
        <f t="shared" ca="1" si="452"/>
        <v>9.0370179501075842E-3</v>
      </c>
      <c r="AV744" s="73">
        <f t="shared" ca="1" si="453"/>
        <v>1.0090370179501076</v>
      </c>
      <c r="AW744" s="74">
        <f ca="1">PRODUCT(AV$4:AV744)</f>
        <v>655.44478511977491</v>
      </c>
      <c r="BO744" s="70">
        <f t="shared" si="464"/>
        <v>741</v>
      </c>
      <c r="BP744" s="171">
        <f t="shared" ca="1" si="467"/>
        <v>0.114</v>
      </c>
      <c r="BQ744" s="172">
        <f t="shared" ca="1" si="454"/>
        <v>9.0370179501075842E-3</v>
      </c>
      <c r="BR744" s="172">
        <f t="shared" ca="1" si="466"/>
        <v>1.5256815260453424E-3</v>
      </c>
    </row>
    <row r="745" spans="5:70">
      <c r="E745">
        <f t="shared" si="468"/>
        <v>742</v>
      </c>
      <c r="F745" s="64">
        <f t="shared" si="455"/>
        <v>116.74999999999726</v>
      </c>
      <c r="G745" s="55">
        <f t="shared" si="436"/>
        <v>0</v>
      </c>
      <c r="H745" s="78">
        <f t="shared" si="465"/>
        <v>1</v>
      </c>
      <c r="I745" s="79">
        <f t="shared" ca="1" si="444"/>
        <v>1733058.577299512</v>
      </c>
      <c r="J745" s="79">
        <f t="shared" ca="1" si="437"/>
        <v>15661.681471643602</v>
      </c>
      <c r="K745" s="80">
        <f t="shared" ca="1" si="438"/>
        <v>-20</v>
      </c>
      <c r="L745" s="80">
        <f t="shared" ca="1" si="445"/>
        <v>-1444.2154810829268</v>
      </c>
      <c r="M745" s="80">
        <f t="shared" ca="1" si="469"/>
        <v>0</v>
      </c>
      <c r="N745" s="80">
        <f t="shared" ca="1" si="446"/>
        <v>0</v>
      </c>
      <c r="O745" s="81">
        <f t="shared" ca="1" si="439"/>
        <v>-2943.1740356977334</v>
      </c>
      <c r="P745" s="79">
        <f t="shared" ca="1" si="440"/>
        <v>1744312.8692543749</v>
      </c>
      <c r="R745">
        <f t="shared" ca="1" si="447"/>
        <v>862</v>
      </c>
      <c r="S745" s="78">
        <f t="shared" ca="1" si="456"/>
        <v>126.74999999999649</v>
      </c>
      <c r="T745" s="55">
        <f t="shared" ca="1" si="448"/>
        <v>0</v>
      </c>
      <c r="U745" s="78">
        <f t="shared" ca="1" si="449"/>
        <v>4.1504550867967176E-5</v>
      </c>
      <c r="V745" s="79">
        <f t="shared" ca="1" si="457"/>
        <v>0</v>
      </c>
      <c r="W745" s="79">
        <f t="shared" ca="1" si="441"/>
        <v>0</v>
      </c>
      <c r="X745" s="80">
        <f t="shared" ca="1" si="458"/>
        <v>0</v>
      </c>
      <c r="Y745" s="80">
        <f t="shared" ca="1" si="459"/>
        <v>0</v>
      </c>
      <c r="Z745" s="80">
        <f t="shared" ca="1" si="450"/>
        <v>0</v>
      </c>
      <c r="AA745" s="80">
        <f t="shared" ca="1" si="460"/>
        <v>0</v>
      </c>
      <c r="AB745" s="81">
        <f t="shared" ca="1" si="442"/>
        <v>0</v>
      </c>
      <c r="AC745" s="79">
        <f t="shared" ca="1" si="443"/>
        <v>0</v>
      </c>
      <c r="AE745" s="55">
        <f t="shared" ca="1" si="461"/>
        <v>0</v>
      </c>
      <c r="AF745" s="78">
        <f t="shared" ca="1" si="462"/>
        <v>4.1504550867967176E-5</v>
      </c>
      <c r="AR745" s="69">
        <f t="shared" si="451"/>
        <v>62</v>
      </c>
      <c r="AS745" s="70">
        <f t="shared" si="463"/>
        <v>742</v>
      </c>
      <c r="AT745" s="71">
        <f t="shared" ca="1" si="470"/>
        <v>1.4273914758590979E-3</v>
      </c>
      <c r="AU745" s="72">
        <f t="shared" ca="1" si="452"/>
        <v>9.0370179501075842E-3</v>
      </c>
      <c r="AV745" s="73">
        <f t="shared" ca="1" si="453"/>
        <v>1.0090370179501076</v>
      </c>
      <c r="AW745" s="74">
        <f ca="1">PRODUCT(AV$4:AV745)</f>
        <v>661.36805140820672</v>
      </c>
      <c r="BO745" s="70">
        <f t="shared" si="464"/>
        <v>742</v>
      </c>
      <c r="BP745" s="171">
        <f t="shared" ca="1" si="467"/>
        <v>0.114</v>
      </c>
      <c r="BQ745" s="172">
        <f t="shared" ca="1" si="454"/>
        <v>9.0370179501075842E-3</v>
      </c>
      <c r="BR745" s="172">
        <f t="shared" ca="1" si="466"/>
        <v>1.5120173976816186E-3</v>
      </c>
    </row>
    <row r="746" spans="5:70">
      <c r="E746">
        <f t="shared" si="468"/>
        <v>743</v>
      </c>
      <c r="F746" s="64">
        <f t="shared" si="455"/>
        <v>116.83333333333059</v>
      </c>
      <c r="G746" s="55">
        <f t="shared" si="436"/>
        <v>0</v>
      </c>
      <c r="H746" s="78">
        <f t="shared" si="465"/>
        <v>1</v>
      </c>
      <c r="I746" s="79">
        <f t="shared" ca="1" si="444"/>
        <v>1744312.8692543749</v>
      </c>
      <c r="J746" s="79">
        <f t="shared" ca="1" si="437"/>
        <v>15763.386710055449</v>
      </c>
      <c r="K746" s="80">
        <f t="shared" ca="1" si="438"/>
        <v>-20</v>
      </c>
      <c r="L746" s="80">
        <f t="shared" ca="1" si="445"/>
        <v>-1453.5940577119791</v>
      </c>
      <c r="M746" s="80">
        <f t="shared" ca="1" si="469"/>
        <v>0</v>
      </c>
      <c r="N746" s="80">
        <f t="shared" ca="1" si="446"/>
        <v>0</v>
      </c>
      <c r="O746" s="81">
        <f t="shared" ca="1" si="439"/>
        <v>-2943.1740356977334</v>
      </c>
      <c r="P746" s="79">
        <f t="shared" ca="1" si="440"/>
        <v>1755659.4878710206</v>
      </c>
      <c r="R746">
        <f t="shared" ca="1" si="447"/>
        <v>863</v>
      </c>
      <c r="S746" s="78">
        <f t="shared" ca="1" si="456"/>
        <v>126.83333333332982</v>
      </c>
      <c r="T746" s="55">
        <f t="shared" ca="1" si="448"/>
        <v>0</v>
      </c>
      <c r="U746" s="78">
        <f t="shared" ca="1" si="449"/>
        <v>4.1504550867967176E-5</v>
      </c>
      <c r="V746" s="79">
        <f t="shared" ca="1" si="457"/>
        <v>0</v>
      </c>
      <c r="W746" s="79">
        <f t="shared" ca="1" si="441"/>
        <v>0</v>
      </c>
      <c r="X746" s="80">
        <f t="shared" ca="1" si="458"/>
        <v>0</v>
      </c>
      <c r="Y746" s="80">
        <f t="shared" ca="1" si="459"/>
        <v>0</v>
      </c>
      <c r="Z746" s="80">
        <f t="shared" ca="1" si="450"/>
        <v>0</v>
      </c>
      <c r="AA746" s="80">
        <f t="shared" ca="1" si="460"/>
        <v>0</v>
      </c>
      <c r="AB746" s="81">
        <f t="shared" ca="1" si="442"/>
        <v>0</v>
      </c>
      <c r="AC746" s="79">
        <f t="shared" ca="1" si="443"/>
        <v>0</v>
      </c>
      <c r="AE746" s="55">
        <f t="shared" ca="1" si="461"/>
        <v>0</v>
      </c>
      <c r="AF746" s="78">
        <f t="shared" ca="1" si="462"/>
        <v>4.1504550867967176E-5</v>
      </c>
      <c r="AR746" s="69">
        <f t="shared" si="451"/>
        <v>62</v>
      </c>
      <c r="AS746" s="70">
        <f t="shared" si="463"/>
        <v>743</v>
      </c>
      <c r="AT746" s="71">
        <f t="shared" ca="1" si="470"/>
        <v>1.4144921134699286E-3</v>
      </c>
      <c r="AU746" s="72">
        <f t="shared" ca="1" si="452"/>
        <v>9.0370179501075842E-3</v>
      </c>
      <c r="AV746" s="73">
        <f t="shared" ca="1" si="453"/>
        <v>1.0090370179501076</v>
      </c>
      <c r="AW746" s="74">
        <f ca="1">PRODUCT(AV$4:AV746)</f>
        <v>667.34484636041032</v>
      </c>
      <c r="BO746" s="70">
        <f t="shared" si="464"/>
        <v>743</v>
      </c>
      <c r="BP746" s="171">
        <f t="shared" ca="1" si="467"/>
        <v>0.114</v>
      </c>
      <c r="BQ746" s="172">
        <f t="shared" ca="1" si="454"/>
        <v>9.0370179501075842E-3</v>
      </c>
      <c r="BR746" s="172">
        <f t="shared" ca="1" si="466"/>
        <v>1.4984756463675955E-3</v>
      </c>
    </row>
    <row r="747" spans="5:70">
      <c r="E747">
        <f t="shared" si="468"/>
        <v>744</v>
      </c>
      <c r="F747" s="64">
        <f t="shared" si="455"/>
        <v>116.91666666666391</v>
      </c>
      <c r="G747" s="55">
        <f t="shared" si="436"/>
        <v>0</v>
      </c>
      <c r="H747" s="78">
        <f t="shared" si="465"/>
        <v>1</v>
      </c>
      <c r="I747" s="79">
        <f t="shared" ca="1" si="444"/>
        <v>1755659.4878710206</v>
      </c>
      <c r="J747" s="79">
        <f t="shared" ca="1" si="437"/>
        <v>15865.926306167101</v>
      </c>
      <c r="K747" s="80">
        <f t="shared" ca="1" si="438"/>
        <v>-20</v>
      </c>
      <c r="L747" s="80">
        <f t="shared" ca="1" si="445"/>
        <v>-1463.0495732258505</v>
      </c>
      <c r="M747" s="80">
        <f t="shared" ca="1" si="469"/>
        <v>0</v>
      </c>
      <c r="N747" s="80">
        <f t="shared" ca="1" si="446"/>
        <v>0</v>
      </c>
      <c r="O747" s="81">
        <f t="shared" ca="1" si="439"/>
        <v>-2943.1740356977334</v>
      </c>
      <c r="P747" s="79">
        <f t="shared" ca="1" si="440"/>
        <v>1767099.1905682641</v>
      </c>
      <c r="R747">
        <f t="shared" ca="1" si="447"/>
        <v>864</v>
      </c>
      <c r="S747" s="78">
        <f t="shared" ca="1" si="456"/>
        <v>126.91666666666315</v>
      </c>
      <c r="T747" s="55">
        <f t="shared" ca="1" si="448"/>
        <v>0</v>
      </c>
      <c r="U747" s="78">
        <f t="shared" ca="1" si="449"/>
        <v>4.1504550867967176E-5</v>
      </c>
      <c r="V747" s="79">
        <f t="shared" ca="1" si="457"/>
        <v>0</v>
      </c>
      <c r="W747" s="79">
        <f t="shared" ca="1" si="441"/>
        <v>0</v>
      </c>
      <c r="X747" s="80">
        <f t="shared" ca="1" si="458"/>
        <v>0</v>
      </c>
      <c r="Y747" s="80">
        <f t="shared" ca="1" si="459"/>
        <v>0</v>
      </c>
      <c r="Z747" s="80">
        <f t="shared" ca="1" si="450"/>
        <v>0</v>
      </c>
      <c r="AA747" s="80">
        <f t="shared" ca="1" si="460"/>
        <v>0</v>
      </c>
      <c r="AB747" s="81">
        <f t="shared" ca="1" si="442"/>
        <v>0</v>
      </c>
      <c r="AC747" s="79">
        <f t="shared" ca="1" si="443"/>
        <v>0</v>
      </c>
      <c r="AE747" s="55">
        <f t="shared" ca="1" si="461"/>
        <v>0</v>
      </c>
      <c r="AF747" s="78">
        <f t="shared" ca="1" si="462"/>
        <v>4.1504550867967176E-5</v>
      </c>
      <c r="AR747" s="69">
        <f t="shared" si="451"/>
        <v>62</v>
      </c>
      <c r="AS747" s="70">
        <f t="shared" si="463"/>
        <v>744</v>
      </c>
      <c r="AT747" s="71">
        <f t="shared" ca="1" si="470"/>
        <v>1.4017093228502152E-3</v>
      </c>
      <c r="AU747" s="72">
        <f t="shared" ca="1" si="452"/>
        <v>9.0370179501075842E-3</v>
      </c>
      <c r="AV747" s="73">
        <f t="shared" ca="1" si="453"/>
        <v>1.0090370179501076</v>
      </c>
      <c r="AW747" s="74">
        <f ca="1">PRODUCT(AV$4:AV747)</f>
        <v>673.37565371588119</v>
      </c>
      <c r="BO747" s="70">
        <f t="shared" si="464"/>
        <v>744</v>
      </c>
      <c r="BP747" s="171">
        <f t="shared" ca="1" si="467"/>
        <v>0.114</v>
      </c>
      <c r="BQ747" s="172">
        <f t="shared" ca="1" si="454"/>
        <v>9.0370179501075842E-3</v>
      </c>
      <c r="BR747" s="172">
        <f t="shared" ca="1" si="466"/>
        <v>1.4850551760844204E-3</v>
      </c>
    </row>
    <row r="748" spans="5:70">
      <c r="E748">
        <f t="shared" si="468"/>
        <v>745</v>
      </c>
      <c r="F748" s="64">
        <f t="shared" si="455"/>
        <v>116.99999999999724</v>
      </c>
      <c r="G748" s="55">
        <f t="shared" si="436"/>
        <v>0</v>
      </c>
      <c r="H748" s="78">
        <f t="shared" si="465"/>
        <v>1</v>
      </c>
      <c r="I748" s="79">
        <f t="shared" ca="1" si="444"/>
        <v>1767099.1905682641</v>
      </c>
      <c r="J748" s="79">
        <f t="shared" ca="1" si="437"/>
        <v>15969.307104785985</v>
      </c>
      <c r="K748" s="80">
        <f t="shared" ca="1" si="438"/>
        <v>-20</v>
      </c>
      <c r="L748" s="80">
        <f t="shared" ca="1" si="445"/>
        <v>-1472.5826588068869</v>
      </c>
      <c r="M748" s="80">
        <f t="shared" ca="1" si="469"/>
        <v>-13253.24392926198</v>
      </c>
      <c r="N748" s="80">
        <f t="shared" ca="1" si="446"/>
        <v>0</v>
      </c>
      <c r="O748" s="81">
        <f t="shared" ca="1" si="439"/>
        <v>-2943.1740356977334</v>
      </c>
      <c r="P748" s="79">
        <f t="shared" ca="1" si="440"/>
        <v>1765379.4970492835</v>
      </c>
      <c r="R748">
        <f t="shared" ca="1" si="447"/>
        <v>865</v>
      </c>
      <c r="S748" s="78">
        <f t="shared" ca="1" si="456"/>
        <v>126.99999999999648</v>
      </c>
      <c r="T748" s="55">
        <f t="shared" ca="1" si="448"/>
        <v>0</v>
      </c>
      <c r="U748" s="78">
        <f t="shared" ca="1" si="449"/>
        <v>4.1504550867967176E-5</v>
      </c>
      <c r="V748" s="79">
        <f t="shared" ca="1" si="457"/>
        <v>0</v>
      </c>
      <c r="W748" s="79">
        <f t="shared" ca="1" si="441"/>
        <v>0</v>
      </c>
      <c r="X748" s="80">
        <f t="shared" ca="1" si="458"/>
        <v>0</v>
      </c>
      <c r="Y748" s="80">
        <f t="shared" ca="1" si="459"/>
        <v>0</v>
      </c>
      <c r="Z748" s="80">
        <f t="shared" ca="1" si="450"/>
        <v>0</v>
      </c>
      <c r="AA748" s="80">
        <f t="shared" ca="1" si="460"/>
        <v>0</v>
      </c>
      <c r="AB748" s="81">
        <f t="shared" ca="1" si="442"/>
        <v>0</v>
      </c>
      <c r="AC748" s="79">
        <f t="shared" ca="1" si="443"/>
        <v>0</v>
      </c>
      <c r="AE748" s="55">
        <f t="shared" ca="1" si="461"/>
        <v>0</v>
      </c>
      <c r="AF748" s="78">
        <f t="shared" ca="1" si="462"/>
        <v>4.1504550867967176E-5</v>
      </c>
      <c r="AR748" s="69">
        <f t="shared" si="451"/>
        <v>63</v>
      </c>
      <c r="AS748" s="70">
        <f t="shared" si="463"/>
        <v>745</v>
      </c>
      <c r="AT748" s="71">
        <f t="shared" ca="1" si="470"/>
        <v>1.3890420505387846E-3</v>
      </c>
      <c r="AU748" s="72">
        <f t="shared" ca="1" si="452"/>
        <v>9.0370179501075842E-3</v>
      </c>
      <c r="AV748" s="73">
        <f t="shared" ca="1" si="453"/>
        <v>1.0090370179501076</v>
      </c>
      <c r="AW748" s="74">
        <f ca="1">PRODUCT(AV$4:AV748)</f>
        <v>679.46096158567707</v>
      </c>
      <c r="BO748" s="70">
        <f t="shared" si="464"/>
        <v>745</v>
      </c>
      <c r="BP748" s="171">
        <f t="shared" ca="1" si="467"/>
        <v>0.114</v>
      </c>
      <c r="BQ748" s="172">
        <f t="shared" ca="1" si="454"/>
        <v>9.0370179501075842E-3</v>
      </c>
      <c r="BR748" s="172">
        <f t="shared" ca="1" si="466"/>
        <v>1.4717549006292747E-3</v>
      </c>
    </row>
    <row r="749" spans="5:70">
      <c r="E749">
        <f t="shared" si="468"/>
        <v>746</v>
      </c>
      <c r="F749" s="64">
        <f t="shared" si="455"/>
        <v>117.08333333333057</v>
      </c>
      <c r="G749" s="55">
        <f t="shared" si="436"/>
        <v>0</v>
      </c>
      <c r="H749" s="78">
        <f t="shared" si="465"/>
        <v>1</v>
      </c>
      <c r="I749" s="79">
        <f t="shared" ca="1" si="444"/>
        <v>1765379.4970492835</v>
      </c>
      <c r="J749" s="79">
        <f t="shared" ca="1" si="437"/>
        <v>15953.766203586274</v>
      </c>
      <c r="K749" s="80">
        <f t="shared" ca="1" si="438"/>
        <v>-20</v>
      </c>
      <c r="L749" s="80">
        <f t="shared" ca="1" si="445"/>
        <v>-1471.149580874403</v>
      </c>
      <c r="M749" s="80">
        <f t="shared" ca="1" si="469"/>
        <v>0</v>
      </c>
      <c r="N749" s="80">
        <f t="shared" ca="1" si="446"/>
        <v>0</v>
      </c>
      <c r="O749" s="81">
        <f t="shared" ca="1" si="439"/>
        <v>-2943.1740356977334</v>
      </c>
      <c r="P749" s="79">
        <f t="shared" ca="1" si="440"/>
        <v>1776898.9396362975</v>
      </c>
      <c r="R749">
        <f t="shared" ca="1" si="447"/>
        <v>866</v>
      </c>
      <c r="S749" s="78">
        <f t="shared" ca="1" si="456"/>
        <v>127.0833333333298</v>
      </c>
      <c r="T749" s="55">
        <f t="shared" ca="1" si="448"/>
        <v>0</v>
      </c>
      <c r="U749" s="78">
        <f t="shared" ca="1" si="449"/>
        <v>4.1504550867967176E-5</v>
      </c>
      <c r="V749" s="79">
        <f t="shared" ca="1" si="457"/>
        <v>0</v>
      </c>
      <c r="W749" s="79">
        <f t="shared" ca="1" si="441"/>
        <v>0</v>
      </c>
      <c r="X749" s="80">
        <f t="shared" ca="1" si="458"/>
        <v>0</v>
      </c>
      <c r="Y749" s="80">
        <f t="shared" ca="1" si="459"/>
        <v>0</v>
      </c>
      <c r="Z749" s="80">
        <f t="shared" ca="1" si="450"/>
        <v>0</v>
      </c>
      <c r="AA749" s="80">
        <f t="shared" ca="1" si="460"/>
        <v>0</v>
      </c>
      <c r="AB749" s="81">
        <f t="shared" ca="1" si="442"/>
        <v>0</v>
      </c>
      <c r="AC749" s="79">
        <f t="shared" ca="1" si="443"/>
        <v>0</v>
      </c>
      <c r="AE749" s="55">
        <f t="shared" ca="1" si="461"/>
        <v>0</v>
      </c>
      <c r="AF749" s="78">
        <f t="shared" ca="1" si="462"/>
        <v>4.1504550867967176E-5</v>
      </c>
      <c r="AR749" s="69">
        <f t="shared" si="451"/>
        <v>63</v>
      </c>
      <c r="AS749" s="70">
        <f t="shared" si="463"/>
        <v>746</v>
      </c>
      <c r="AT749" s="71">
        <f t="shared" ca="1" si="470"/>
        <v>1.3764892525946113E-3</v>
      </c>
      <c r="AU749" s="72">
        <f t="shared" ca="1" si="452"/>
        <v>9.0370179501075842E-3</v>
      </c>
      <c r="AV749" s="73">
        <f t="shared" ca="1" si="453"/>
        <v>1.0090370179501076</v>
      </c>
      <c r="AW749" s="74">
        <f ca="1">PRODUCT(AV$4:AV749)</f>
        <v>685.60126249192422</v>
      </c>
      <c r="BO749" s="70">
        <f t="shared" si="464"/>
        <v>746</v>
      </c>
      <c r="BP749" s="171">
        <f t="shared" ca="1" si="467"/>
        <v>0.114</v>
      </c>
      <c r="BQ749" s="172">
        <f t="shared" ca="1" si="454"/>
        <v>9.0370179501075842E-3</v>
      </c>
      <c r="BR749" s="172">
        <f t="shared" ca="1" si="466"/>
        <v>1.4585737435274615E-3</v>
      </c>
    </row>
    <row r="750" spans="5:70">
      <c r="E750">
        <f t="shared" si="468"/>
        <v>747</v>
      </c>
      <c r="F750" s="64">
        <f t="shared" si="455"/>
        <v>117.1666666666639</v>
      </c>
      <c r="G750" s="55">
        <f t="shared" si="436"/>
        <v>0</v>
      </c>
      <c r="H750" s="78">
        <f t="shared" si="465"/>
        <v>1</v>
      </c>
      <c r="I750" s="79">
        <f t="shared" ca="1" si="444"/>
        <v>1776898.9396362975</v>
      </c>
      <c r="J750" s="79">
        <f t="shared" ca="1" si="437"/>
        <v>16057.867613020353</v>
      </c>
      <c r="K750" s="80">
        <f t="shared" ca="1" si="438"/>
        <v>-20</v>
      </c>
      <c r="L750" s="80">
        <f t="shared" ca="1" si="445"/>
        <v>-1480.7491163635814</v>
      </c>
      <c r="M750" s="80">
        <f t="shared" ca="1" si="469"/>
        <v>0</v>
      </c>
      <c r="N750" s="80">
        <f t="shared" ca="1" si="446"/>
        <v>0</v>
      </c>
      <c r="O750" s="81">
        <f t="shared" ca="1" si="439"/>
        <v>-2943.1740356977334</v>
      </c>
      <c r="P750" s="79">
        <f t="shared" ca="1" si="440"/>
        <v>1788512.8840972567</v>
      </c>
      <c r="R750">
        <f t="shared" ca="1" si="447"/>
        <v>867</v>
      </c>
      <c r="S750" s="78">
        <f t="shared" ca="1" si="456"/>
        <v>127.16666666666313</v>
      </c>
      <c r="T750" s="55">
        <f t="shared" ca="1" si="448"/>
        <v>0</v>
      </c>
      <c r="U750" s="78">
        <f t="shared" ca="1" si="449"/>
        <v>4.1504550867967176E-5</v>
      </c>
      <c r="V750" s="79">
        <f t="shared" ca="1" si="457"/>
        <v>0</v>
      </c>
      <c r="W750" s="79">
        <f t="shared" ca="1" si="441"/>
        <v>0</v>
      </c>
      <c r="X750" s="80">
        <f t="shared" ca="1" si="458"/>
        <v>0</v>
      </c>
      <c r="Y750" s="80">
        <f t="shared" ca="1" si="459"/>
        <v>0</v>
      </c>
      <c r="Z750" s="80">
        <f t="shared" ca="1" si="450"/>
        <v>0</v>
      </c>
      <c r="AA750" s="80">
        <f t="shared" ca="1" si="460"/>
        <v>0</v>
      </c>
      <c r="AB750" s="81">
        <f t="shared" ca="1" si="442"/>
        <v>0</v>
      </c>
      <c r="AC750" s="79">
        <f t="shared" ca="1" si="443"/>
        <v>0</v>
      </c>
      <c r="AE750" s="55">
        <f t="shared" ca="1" si="461"/>
        <v>0</v>
      </c>
      <c r="AF750" s="78">
        <f t="shared" ca="1" si="462"/>
        <v>4.1504550867967176E-5</v>
      </c>
      <c r="AR750" s="69">
        <f t="shared" si="451"/>
        <v>63</v>
      </c>
      <c r="AS750" s="70">
        <f t="shared" si="463"/>
        <v>747</v>
      </c>
      <c r="AT750" s="71">
        <f t="shared" ca="1" si="470"/>
        <v>1.3640498945107836E-3</v>
      </c>
      <c r="AU750" s="72">
        <f t="shared" ca="1" si="452"/>
        <v>9.0370179501075842E-3</v>
      </c>
      <c r="AV750" s="73">
        <f t="shared" ca="1" si="453"/>
        <v>1.0090370179501076</v>
      </c>
      <c r="AW750" s="74">
        <f ca="1">PRODUCT(AV$4:AV750)</f>
        <v>691.79705340768021</v>
      </c>
      <c r="BO750" s="70">
        <f t="shared" si="464"/>
        <v>747</v>
      </c>
      <c r="BP750" s="171">
        <f t="shared" ca="1" si="467"/>
        <v>0.114</v>
      </c>
      <c r="BQ750" s="172">
        <f t="shared" ca="1" si="454"/>
        <v>9.0370179501075842E-3</v>
      </c>
      <c r="BR750" s="172">
        <f t="shared" ca="1" si="466"/>
        <v>1.4455106379452785E-3</v>
      </c>
    </row>
    <row r="751" spans="5:70">
      <c r="E751">
        <f t="shared" si="468"/>
        <v>748</v>
      </c>
      <c r="F751" s="64">
        <f t="shared" si="455"/>
        <v>117.24999999999723</v>
      </c>
      <c r="G751" s="55">
        <f t="shared" si="436"/>
        <v>0</v>
      </c>
      <c r="H751" s="78">
        <f t="shared" si="465"/>
        <v>1</v>
      </c>
      <c r="I751" s="79">
        <f t="shared" ca="1" si="444"/>
        <v>1788512.8840972567</v>
      </c>
      <c r="J751" s="79">
        <f t="shared" ca="1" si="437"/>
        <v>16162.823037585595</v>
      </c>
      <c r="K751" s="80">
        <f t="shared" ca="1" si="438"/>
        <v>-20</v>
      </c>
      <c r="L751" s="80">
        <f t="shared" ca="1" si="445"/>
        <v>-1490.4274034143807</v>
      </c>
      <c r="M751" s="80">
        <f t="shared" ca="1" si="469"/>
        <v>0</v>
      </c>
      <c r="N751" s="80">
        <f t="shared" ca="1" si="446"/>
        <v>0</v>
      </c>
      <c r="O751" s="81">
        <f t="shared" ca="1" si="439"/>
        <v>-2943.1740356977334</v>
      </c>
      <c r="P751" s="79">
        <f t="shared" ca="1" si="440"/>
        <v>1800222.1056957303</v>
      </c>
      <c r="R751">
        <f t="shared" ca="1" si="447"/>
        <v>868</v>
      </c>
      <c r="S751" s="78">
        <f t="shared" ca="1" si="456"/>
        <v>127.24999999999646</v>
      </c>
      <c r="T751" s="55">
        <f t="shared" ca="1" si="448"/>
        <v>0</v>
      </c>
      <c r="U751" s="78">
        <f t="shared" ca="1" si="449"/>
        <v>4.1504550867967176E-5</v>
      </c>
      <c r="V751" s="79">
        <f t="shared" ca="1" si="457"/>
        <v>0</v>
      </c>
      <c r="W751" s="79">
        <f t="shared" ca="1" si="441"/>
        <v>0</v>
      </c>
      <c r="X751" s="80">
        <f t="shared" ca="1" si="458"/>
        <v>0</v>
      </c>
      <c r="Y751" s="80">
        <f t="shared" ca="1" si="459"/>
        <v>0</v>
      </c>
      <c r="Z751" s="80">
        <f t="shared" ca="1" si="450"/>
        <v>0</v>
      </c>
      <c r="AA751" s="80">
        <f t="shared" ca="1" si="460"/>
        <v>0</v>
      </c>
      <c r="AB751" s="81">
        <f t="shared" ca="1" si="442"/>
        <v>0</v>
      </c>
      <c r="AC751" s="79">
        <f t="shared" ca="1" si="443"/>
        <v>0</v>
      </c>
      <c r="AE751" s="55">
        <f t="shared" ca="1" si="461"/>
        <v>0</v>
      </c>
      <c r="AF751" s="78">
        <f t="shared" ca="1" si="462"/>
        <v>4.1504550867967176E-5</v>
      </c>
      <c r="AR751" s="69">
        <f t="shared" si="451"/>
        <v>63</v>
      </c>
      <c r="AS751" s="70">
        <f t="shared" si="463"/>
        <v>748</v>
      </c>
      <c r="AT751" s="71">
        <f t="shared" ca="1" si="470"/>
        <v>1.3517229511292473E-3</v>
      </c>
      <c r="AU751" s="72">
        <f t="shared" ca="1" si="452"/>
        <v>9.0370179501075842E-3</v>
      </c>
      <c r="AV751" s="73">
        <f t="shared" ca="1" si="453"/>
        <v>1.0090370179501076</v>
      </c>
      <c r="AW751" s="74">
        <f ca="1">PRODUCT(AV$4:AV751)</f>
        <v>698.04883579715693</v>
      </c>
      <c r="BO751" s="70">
        <f t="shared" si="464"/>
        <v>748</v>
      </c>
      <c r="BP751" s="171">
        <f t="shared" ca="1" si="467"/>
        <v>0.114</v>
      </c>
      <c r="BQ751" s="172">
        <f t="shared" ca="1" si="454"/>
        <v>9.0370179501075842E-3</v>
      </c>
      <c r="BR751" s="172">
        <f t="shared" ca="1" si="466"/>
        <v>1.4325645266036737E-3</v>
      </c>
    </row>
    <row r="752" spans="5:70">
      <c r="E752">
        <f t="shared" si="468"/>
        <v>749</v>
      </c>
      <c r="F752" s="64">
        <f t="shared" si="455"/>
        <v>117.33333333333056</v>
      </c>
      <c r="G752" s="55">
        <f t="shared" si="436"/>
        <v>0</v>
      </c>
      <c r="H752" s="78">
        <f t="shared" si="465"/>
        <v>1</v>
      </c>
      <c r="I752" s="79">
        <f t="shared" ca="1" si="444"/>
        <v>1800222.1056957303</v>
      </c>
      <c r="J752" s="79">
        <f t="shared" ca="1" si="437"/>
        <v>16268.639483352788</v>
      </c>
      <c r="K752" s="80">
        <f t="shared" ca="1" si="438"/>
        <v>-20</v>
      </c>
      <c r="L752" s="80">
        <f t="shared" ca="1" si="445"/>
        <v>-1500.1850880797754</v>
      </c>
      <c r="M752" s="80">
        <f t="shared" ca="1" si="469"/>
        <v>0</v>
      </c>
      <c r="N752" s="80">
        <f t="shared" ca="1" si="446"/>
        <v>0</v>
      </c>
      <c r="O752" s="81">
        <f t="shared" ca="1" si="439"/>
        <v>-2943.1740356977334</v>
      </c>
      <c r="P752" s="79">
        <f t="shared" ca="1" si="440"/>
        <v>1812027.3860553056</v>
      </c>
      <c r="R752">
        <f t="shared" ca="1" si="447"/>
        <v>869</v>
      </c>
      <c r="S752" s="78">
        <f t="shared" ca="1" si="456"/>
        <v>127.33333333332979</v>
      </c>
      <c r="T752" s="55">
        <f t="shared" ca="1" si="448"/>
        <v>0</v>
      </c>
      <c r="U752" s="78">
        <f t="shared" ca="1" si="449"/>
        <v>4.1504550867967176E-5</v>
      </c>
      <c r="V752" s="79">
        <f t="shared" ca="1" si="457"/>
        <v>0</v>
      </c>
      <c r="W752" s="79">
        <f t="shared" ca="1" si="441"/>
        <v>0</v>
      </c>
      <c r="X752" s="80">
        <f t="shared" ca="1" si="458"/>
        <v>0</v>
      </c>
      <c r="Y752" s="80">
        <f t="shared" ca="1" si="459"/>
        <v>0</v>
      </c>
      <c r="Z752" s="80">
        <f t="shared" ca="1" si="450"/>
        <v>0</v>
      </c>
      <c r="AA752" s="80">
        <f t="shared" ca="1" si="460"/>
        <v>0</v>
      </c>
      <c r="AB752" s="81">
        <f t="shared" ca="1" si="442"/>
        <v>0</v>
      </c>
      <c r="AC752" s="79">
        <f t="shared" ca="1" si="443"/>
        <v>0</v>
      </c>
      <c r="AE752" s="55">
        <f t="shared" ca="1" si="461"/>
        <v>0</v>
      </c>
      <c r="AF752" s="78">
        <f t="shared" ca="1" si="462"/>
        <v>4.1504550867967176E-5</v>
      </c>
      <c r="AR752" s="69">
        <f t="shared" si="451"/>
        <v>63</v>
      </c>
      <c r="AS752" s="70">
        <f t="shared" si="463"/>
        <v>749</v>
      </c>
      <c r="AT752" s="71">
        <f t="shared" ca="1" si="470"/>
        <v>1.3395074065563198E-3</v>
      </c>
      <c r="AU752" s="72">
        <f t="shared" ca="1" si="452"/>
        <v>9.0370179501075842E-3</v>
      </c>
      <c r="AV752" s="73">
        <f t="shared" ca="1" si="453"/>
        <v>1.0090370179501076</v>
      </c>
      <c r="AW752" s="74">
        <f ca="1">PRODUCT(AV$4:AV752)</f>
        <v>704.35711565630754</v>
      </c>
      <c r="BO752" s="70">
        <f t="shared" si="464"/>
        <v>749</v>
      </c>
      <c r="BP752" s="171">
        <f t="shared" ca="1" si="467"/>
        <v>0.114</v>
      </c>
      <c r="BQ752" s="172">
        <f t="shared" ca="1" si="454"/>
        <v>9.0370179501075842E-3</v>
      </c>
      <c r="BR752" s="172">
        <f t="shared" ca="1" si="466"/>
        <v>1.4197343616926725E-3</v>
      </c>
    </row>
    <row r="753" spans="5:70">
      <c r="E753">
        <f t="shared" si="468"/>
        <v>750</v>
      </c>
      <c r="F753" s="64">
        <f t="shared" si="455"/>
        <v>117.41666666666389</v>
      </c>
      <c r="G753" s="55">
        <f t="shared" si="436"/>
        <v>0</v>
      </c>
      <c r="H753" s="78">
        <f t="shared" si="465"/>
        <v>1</v>
      </c>
      <c r="I753" s="79">
        <f t="shared" ca="1" si="444"/>
        <v>1812027.3860553056</v>
      </c>
      <c r="J753" s="79">
        <f t="shared" ca="1" si="437"/>
        <v>16375.324013868321</v>
      </c>
      <c r="K753" s="80">
        <f t="shared" ca="1" si="438"/>
        <v>-20</v>
      </c>
      <c r="L753" s="80">
        <f t="shared" ca="1" si="445"/>
        <v>-1510.0228217127549</v>
      </c>
      <c r="M753" s="80">
        <f t="shared" ca="1" si="469"/>
        <v>0</v>
      </c>
      <c r="N753" s="80">
        <f t="shared" ca="1" si="446"/>
        <v>0</v>
      </c>
      <c r="O753" s="81">
        <f t="shared" ca="1" si="439"/>
        <v>-2943.1740356977334</v>
      </c>
      <c r="P753" s="79">
        <f t="shared" ca="1" si="440"/>
        <v>1823929.5132117635</v>
      </c>
      <c r="R753">
        <f t="shared" ca="1" si="447"/>
        <v>870</v>
      </c>
      <c r="S753" s="78">
        <f t="shared" ca="1" si="456"/>
        <v>127.41666666666312</v>
      </c>
      <c r="T753" s="55">
        <f t="shared" ca="1" si="448"/>
        <v>0</v>
      </c>
      <c r="U753" s="78">
        <f t="shared" ca="1" si="449"/>
        <v>4.1504550867967176E-5</v>
      </c>
      <c r="V753" s="79">
        <f t="shared" ca="1" si="457"/>
        <v>0</v>
      </c>
      <c r="W753" s="79">
        <f t="shared" ca="1" si="441"/>
        <v>0</v>
      </c>
      <c r="X753" s="80">
        <f t="shared" ca="1" si="458"/>
        <v>0</v>
      </c>
      <c r="Y753" s="80">
        <f t="shared" ca="1" si="459"/>
        <v>0</v>
      </c>
      <c r="Z753" s="80">
        <f t="shared" ca="1" si="450"/>
        <v>0</v>
      </c>
      <c r="AA753" s="80">
        <f t="shared" ca="1" si="460"/>
        <v>0</v>
      </c>
      <c r="AB753" s="81">
        <f t="shared" ca="1" si="442"/>
        <v>0</v>
      </c>
      <c r="AC753" s="79">
        <f t="shared" ca="1" si="443"/>
        <v>0</v>
      </c>
      <c r="AE753" s="55">
        <f t="shared" ca="1" si="461"/>
        <v>0</v>
      </c>
      <c r="AF753" s="78">
        <f t="shared" ca="1" si="462"/>
        <v>4.1504550867967176E-5</v>
      </c>
      <c r="AR753" s="69">
        <f t="shared" si="451"/>
        <v>63</v>
      </c>
      <c r="AS753" s="70">
        <f t="shared" si="463"/>
        <v>750</v>
      </c>
      <c r="AT753" s="71">
        <f t="shared" ca="1" si="470"/>
        <v>1.3274022540789682E-3</v>
      </c>
      <c r="AU753" s="72">
        <f t="shared" ca="1" si="452"/>
        <v>9.0370179501075842E-3</v>
      </c>
      <c r="AV753" s="73">
        <f t="shared" ca="1" si="453"/>
        <v>1.0090370179501076</v>
      </c>
      <c r="AW753" s="74">
        <f ca="1">PRODUCT(AV$4:AV753)</f>
        <v>710.7224035537796</v>
      </c>
      <c r="BO753" s="70">
        <f t="shared" si="464"/>
        <v>750</v>
      </c>
      <c r="BP753" s="171">
        <f t="shared" ca="1" si="467"/>
        <v>0.114</v>
      </c>
      <c r="BQ753" s="172">
        <f t="shared" ca="1" si="454"/>
        <v>9.0370179501075842E-3</v>
      </c>
      <c r="BR753" s="172">
        <f t="shared" ca="1" si="466"/>
        <v>1.407019104786572E-3</v>
      </c>
    </row>
    <row r="754" spans="5:70">
      <c r="E754">
        <f t="shared" si="468"/>
        <v>751</v>
      </c>
      <c r="F754" s="64">
        <f t="shared" si="455"/>
        <v>117.49999999999721</v>
      </c>
      <c r="G754" s="55">
        <f t="shared" si="436"/>
        <v>0</v>
      </c>
      <c r="H754" s="78">
        <f t="shared" si="465"/>
        <v>1</v>
      </c>
      <c r="I754" s="79">
        <f t="shared" ca="1" si="444"/>
        <v>1823929.5132117635</v>
      </c>
      <c r="J754" s="79">
        <f t="shared" ca="1" si="437"/>
        <v>16482.883750625693</v>
      </c>
      <c r="K754" s="80">
        <f t="shared" ca="1" si="438"/>
        <v>-20</v>
      </c>
      <c r="L754" s="80">
        <f t="shared" ca="1" si="445"/>
        <v>-1519.9412610098029</v>
      </c>
      <c r="M754" s="80">
        <f t="shared" ca="1" si="469"/>
        <v>0</v>
      </c>
      <c r="N754" s="80">
        <f t="shared" ca="1" si="446"/>
        <v>0</v>
      </c>
      <c r="O754" s="81">
        <f t="shared" ca="1" si="439"/>
        <v>-2943.1740356977334</v>
      </c>
      <c r="P754" s="79">
        <f t="shared" ca="1" si="440"/>
        <v>1835929.2816656816</v>
      </c>
      <c r="R754">
        <f t="shared" ca="1" si="447"/>
        <v>871</v>
      </c>
      <c r="S754" s="78">
        <f t="shared" ca="1" si="456"/>
        <v>127.49999999999645</v>
      </c>
      <c r="T754" s="55">
        <f t="shared" ca="1" si="448"/>
        <v>0</v>
      </c>
      <c r="U754" s="78">
        <f t="shared" ca="1" si="449"/>
        <v>4.1504550867967176E-5</v>
      </c>
      <c r="V754" s="79">
        <f t="shared" ca="1" si="457"/>
        <v>0</v>
      </c>
      <c r="W754" s="79">
        <f t="shared" ca="1" si="441"/>
        <v>0</v>
      </c>
      <c r="X754" s="80">
        <f t="shared" ca="1" si="458"/>
        <v>0</v>
      </c>
      <c r="Y754" s="80">
        <f t="shared" ca="1" si="459"/>
        <v>0</v>
      </c>
      <c r="Z754" s="80">
        <f t="shared" ca="1" si="450"/>
        <v>0</v>
      </c>
      <c r="AA754" s="80">
        <f t="shared" ca="1" si="460"/>
        <v>0</v>
      </c>
      <c r="AB754" s="81">
        <f t="shared" ca="1" si="442"/>
        <v>0</v>
      </c>
      <c r="AC754" s="79">
        <f t="shared" ca="1" si="443"/>
        <v>0</v>
      </c>
      <c r="AE754" s="55">
        <f t="shared" ca="1" si="461"/>
        <v>0</v>
      </c>
      <c r="AF754" s="78">
        <f t="shared" ca="1" si="462"/>
        <v>4.1504550867967176E-5</v>
      </c>
      <c r="AR754" s="69">
        <f t="shared" si="451"/>
        <v>63</v>
      </c>
      <c r="AS754" s="70">
        <f t="shared" si="463"/>
        <v>751</v>
      </c>
      <c r="AT754" s="71">
        <f t="shared" ca="1" si="470"/>
        <v>1.3154064960818434E-3</v>
      </c>
      <c r="AU754" s="72">
        <f t="shared" ca="1" si="452"/>
        <v>9.0370179501075842E-3</v>
      </c>
      <c r="AV754" s="73">
        <f t="shared" ca="1" si="453"/>
        <v>1.0090370179501076</v>
      </c>
      <c r="AW754" s="74">
        <f ca="1">PRODUCT(AV$4:AV754)</f>
        <v>717.14521467223869</v>
      </c>
      <c r="BO754" s="70">
        <f t="shared" si="464"/>
        <v>751</v>
      </c>
      <c r="BP754" s="171">
        <f t="shared" ca="1" si="467"/>
        <v>0.114</v>
      </c>
      <c r="BQ754" s="172">
        <f t="shared" ca="1" si="454"/>
        <v>9.0370179501075842E-3</v>
      </c>
      <c r="BR754" s="172">
        <f t="shared" ca="1" si="466"/>
        <v>1.3944177267598947E-3</v>
      </c>
    </row>
    <row r="755" spans="5:70">
      <c r="E755">
        <f t="shared" si="468"/>
        <v>752</v>
      </c>
      <c r="F755" s="64">
        <f t="shared" si="455"/>
        <v>117.58333333333054</v>
      </c>
      <c r="G755" s="55">
        <f t="shared" si="436"/>
        <v>0</v>
      </c>
      <c r="H755" s="78">
        <f t="shared" si="465"/>
        <v>1</v>
      </c>
      <c r="I755" s="79">
        <f t="shared" ca="1" si="444"/>
        <v>1835929.2816656816</v>
      </c>
      <c r="J755" s="79">
        <f t="shared" ca="1" si="437"/>
        <v>16591.325873540889</v>
      </c>
      <c r="K755" s="80">
        <f t="shared" ca="1" si="438"/>
        <v>-20</v>
      </c>
      <c r="L755" s="80">
        <f t="shared" ca="1" si="445"/>
        <v>-1529.9410680547348</v>
      </c>
      <c r="M755" s="80">
        <f t="shared" ca="1" si="469"/>
        <v>0</v>
      </c>
      <c r="N755" s="80">
        <f t="shared" ca="1" si="446"/>
        <v>0</v>
      </c>
      <c r="O755" s="81">
        <f t="shared" ca="1" si="439"/>
        <v>-2943.1740356977334</v>
      </c>
      <c r="P755" s="79">
        <f t="shared" ca="1" si="440"/>
        <v>1848027.4924354702</v>
      </c>
      <c r="R755">
        <f t="shared" ca="1" si="447"/>
        <v>872</v>
      </c>
      <c r="S755" s="78">
        <f t="shared" ca="1" si="456"/>
        <v>127.58333333332978</v>
      </c>
      <c r="T755" s="55">
        <f t="shared" ca="1" si="448"/>
        <v>0</v>
      </c>
      <c r="U755" s="78">
        <f t="shared" ca="1" si="449"/>
        <v>4.1504550867967176E-5</v>
      </c>
      <c r="V755" s="79">
        <f t="shared" ca="1" si="457"/>
        <v>0</v>
      </c>
      <c r="W755" s="79">
        <f t="shared" ca="1" si="441"/>
        <v>0</v>
      </c>
      <c r="X755" s="80">
        <f t="shared" ca="1" si="458"/>
        <v>0</v>
      </c>
      <c r="Y755" s="80">
        <f t="shared" ca="1" si="459"/>
        <v>0</v>
      </c>
      <c r="Z755" s="80">
        <f t="shared" ca="1" si="450"/>
        <v>0</v>
      </c>
      <c r="AA755" s="80">
        <f t="shared" ca="1" si="460"/>
        <v>0</v>
      </c>
      <c r="AB755" s="81">
        <f t="shared" ca="1" si="442"/>
        <v>0</v>
      </c>
      <c r="AC755" s="79">
        <f t="shared" ca="1" si="443"/>
        <v>0</v>
      </c>
      <c r="AE755" s="55">
        <f t="shared" ca="1" si="461"/>
        <v>0</v>
      </c>
      <c r="AF755" s="78">
        <f t="shared" ca="1" si="462"/>
        <v>4.1504550867967176E-5</v>
      </c>
      <c r="AR755" s="69">
        <f t="shared" si="451"/>
        <v>63</v>
      </c>
      <c r="AS755" s="70">
        <f t="shared" si="463"/>
        <v>752</v>
      </c>
      <c r="AT755" s="71">
        <f t="shared" ca="1" si="470"/>
        <v>1.3035191439650638E-3</v>
      </c>
      <c r="AU755" s="72">
        <f t="shared" ca="1" si="452"/>
        <v>9.0370179501075842E-3</v>
      </c>
      <c r="AV755" s="73">
        <f t="shared" ca="1" si="453"/>
        <v>1.0090370179501076</v>
      </c>
      <c r="AW755" s="74">
        <f ca="1">PRODUCT(AV$4:AV755)</f>
        <v>723.62606885006551</v>
      </c>
      <c r="BO755" s="70">
        <f t="shared" si="464"/>
        <v>752</v>
      </c>
      <c r="BP755" s="171">
        <f t="shared" ca="1" si="467"/>
        <v>0.114</v>
      </c>
      <c r="BQ755" s="172">
        <f t="shared" ca="1" si="454"/>
        <v>9.0370179501075842E-3</v>
      </c>
      <c r="BR755" s="172">
        <f t="shared" ca="1" si="466"/>
        <v>1.3819292077040949E-3</v>
      </c>
    </row>
    <row r="756" spans="5:70">
      <c r="E756">
        <f t="shared" si="468"/>
        <v>753</v>
      </c>
      <c r="F756" s="64">
        <f t="shared" si="455"/>
        <v>117.66666666666387</v>
      </c>
      <c r="G756" s="55">
        <f t="shared" si="436"/>
        <v>0</v>
      </c>
      <c r="H756" s="78">
        <f t="shared" si="465"/>
        <v>1</v>
      </c>
      <c r="I756" s="79">
        <f t="shared" ca="1" si="444"/>
        <v>1848027.4924354702</v>
      </c>
      <c r="J756" s="79">
        <f t="shared" ca="1" si="437"/>
        <v>16700.657621431652</v>
      </c>
      <c r="K756" s="80">
        <f t="shared" ca="1" si="438"/>
        <v>-20</v>
      </c>
      <c r="L756" s="80">
        <f t="shared" ca="1" si="445"/>
        <v>-1540.0229103628919</v>
      </c>
      <c r="M756" s="80">
        <f t="shared" ca="1" si="469"/>
        <v>0</v>
      </c>
      <c r="N756" s="80">
        <f t="shared" ca="1" si="446"/>
        <v>0</v>
      </c>
      <c r="O756" s="81">
        <f t="shared" ca="1" si="439"/>
        <v>-2943.1740356977334</v>
      </c>
      <c r="P756" s="79">
        <f t="shared" ca="1" si="440"/>
        <v>1860224.9531108413</v>
      </c>
      <c r="R756">
        <f t="shared" ca="1" si="447"/>
        <v>873</v>
      </c>
      <c r="S756" s="78">
        <f t="shared" ca="1" si="456"/>
        <v>127.6666666666631</v>
      </c>
      <c r="T756" s="55">
        <f t="shared" ca="1" si="448"/>
        <v>0</v>
      </c>
      <c r="U756" s="78">
        <f t="shared" ca="1" si="449"/>
        <v>4.1504550867967176E-5</v>
      </c>
      <c r="V756" s="79">
        <f t="shared" ca="1" si="457"/>
        <v>0</v>
      </c>
      <c r="W756" s="79">
        <f t="shared" ca="1" si="441"/>
        <v>0</v>
      </c>
      <c r="X756" s="80">
        <f t="shared" ca="1" si="458"/>
        <v>0</v>
      </c>
      <c r="Y756" s="80">
        <f t="shared" ca="1" si="459"/>
        <v>0</v>
      </c>
      <c r="Z756" s="80">
        <f t="shared" ca="1" si="450"/>
        <v>0</v>
      </c>
      <c r="AA756" s="80">
        <f t="shared" ca="1" si="460"/>
        <v>0</v>
      </c>
      <c r="AB756" s="81">
        <f t="shared" ca="1" si="442"/>
        <v>0</v>
      </c>
      <c r="AC756" s="79">
        <f t="shared" ca="1" si="443"/>
        <v>0</v>
      </c>
      <c r="AE756" s="55">
        <f t="shared" ca="1" si="461"/>
        <v>0</v>
      </c>
      <c r="AF756" s="78">
        <f t="shared" ca="1" si="462"/>
        <v>4.1504550867967176E-5</v>
      </c>
      <c r="AR756" s="69">
        <f t="shared" si="451"/>
        <v>63</v>
      </c>
      <c r="AS756" s="70">
        <f t="shared" si="463"/>
        <v>753</v>
      </c>
      <c r="AT756" s="71">
        <f t="shared" ca="1" si="470"/>
        <v>1.2917392180627426E-3</v>
      </c>
      <c r="AU756" s="72">
        <f t="shared" ca="1" si="452"/>
        <v>9.0370179501075842E-3</v>
      </c>
      <c r="AV756" s="73">
        <f t="shared" ca="1" si="453"/>
        <v>1.0090370179501076</v>
      </c>
      <c r="AW756" s="74">
        <f ca="1">PRODUCT(AV$4:AV756)</f>
        <v>730.16549062342938</v>
      </c>
      <c r="BO756" s="70">
        <f t="shared" si="464"/>
        <v>753</v>
      </c>
      <c r="BP756" s="171">
        <f t="shared" ca="1" si="467"/>
        <v>0.114</v>
      </c>
      <c r="BQ756" s="172">
        <f t="shared" ca="1" si="454"/>
        <v>9.0370179501075842E-3</v>
      </c>
      <c r="BR756" s="172">
        <f t="shared" ca="1" si="466"/>
        <v>1.3695525368450112E-3</v>
      </c>
    </row>
    <row r="757" spans="5:70">
      <c r="E757">
        <f t="shared" si="468"/>
        <v>754</v>
      </c>
      <c r="F757" s="64">
        <f t="shared" si="455"/>
        <v>117.7499999999972</v>
      </c>
      <c r="G757" s="55">
        <f t="shared" si="436"/>
        <v>0</v>
      </c>
      <c r="H757" s="78">
        <f t="shared" si="465"/>
        <v>1</v>
      </c>
      <c r="I757" s="79">
        <f t="shared" ca="1" si="444"/>
        <v>1860224.9531108413</v>
      </c>
      <c r="J757" s="79">
        <f t="shared" ca="1" si="437"/>
        <v>16810.886292500712</v>
      </c>
      <c r="K757" s="80">
        <f t="shared" ca="1" si="438"/>
        <v>-20</v>
      </c>
      <c r="L757" s="80">
        <f t="shared" ca="1" si="445"/>
        <v>-1550.1874609257013</v>
      </c>
      <c r="M757" s="80">
        <f t="shared" ca="1" si="469"/>
        <v>0</v>
      </c>
      <c r="N757" s="80">
        <f t="shared" ca="1" si="446"/>
        <v>0</v>
      </c>
      <c r="O757" s="81">
        <f t="shared" ca="1" si="439"/>
        <v>-2943.1740356977334</v>
      </c>
      <c r="P757" s="79">
        <f t="shared" ca="1" si="440"/>
        <v>1872522.4779067186</v>
      </c>
      <c r="R757">
        <f t="shared" ca="1" si="447"/>
        <v>874</v>
      </c>
      <c r="S757" s="78">
        <f t="shared" ca="1" si="456"/>
        <v>127.74999999999643</v>
      </c>
      <c r="T757" s="55">
        <f t="shared" ca="1" si="448"/>
        <v>0</v>
      </c>
      <c r="U757" s="78">
        <f t="shared" ca="1" si="449"/>
        <v>4.1504550867967176E-5</v>
      </c>
      <c r="V757" s="79">
        <f t="shared" ca="1" si="457"/>
        <v>0</v>
      </c>
      <c r="W757" s="79">
        <f t="shared" ca="1" si="441"/>
        <v>0</v>
      </c>
      <c r="X757" s="80">
        <f t="shared" ca="1" si="458"/>
        <v>0</v>
      </c>
      <c r="Y757" s="80">
        <f t="shared" ca="1" si="459"/>
        <v>0</v>
      </c>
      <c r="Z757" s="80">
        <f t="shared" ca="1" si="450"/>
        <v>0</v>
      </c>
      <c r="AA757" s="80">
        <f t="shared" ca="1" si="460"/>
        <v>0</v>
      </c>
      <c r="AB757" s="81">
        <f t="shared" ca="1" si="442"/>
        <v>0</v>
      </c>
      <c r="AC757" s="79">
        <f t="shared" ca="1" si="443"/>
        <v>0</v>
      </c>
      <c r="AE757" s="55">
        <f t="shared" ca="1" si="461"/>
        <v>0</v>
      </c>
      <c r="AF757" s="78">
        <f t="shared" ca="1" si="462"/>
        <v>4.1504550867967176E-5</v>
      </c>
      <c r="AR757" s="69">
        <f t="shared" si="451"/>
        <v>63</v>
      </c>
      <c r="AS757" s="70">
        <f t="shared" si="463"/>
        <v>754</v>
      </c>
      <c r="AT757" s="71">
        <f t="shared" ca="1" si="470"/>
        <v>1.2800657475622516E-3</v>
      </c>
      <c r="AU757" s="72">
        <f t="shared" ca="1" si="452"/>
        <v>9.0370179501075842E-3</v>
      </c>
      <c r="AV757" s="73">
        <f t="shared" ca="1" si="453"/>
        <v>1.0090370179501076</v>
      </c>
      <c r="AW757" s="74">
        <f ca="1">PRODUCT(AV$4:AV757)</f>
        <v>736.76400926874237</v>
      </c>
      <c r="BO757" s="70">
        <f t="shared" si="464"/>
        <v>754</v>
      </c>
      <c r="BP757" s="171">
        <f t="shared" ca="1" si="467"/>
        <v>0.114</v>
      </c>
      <c r="BQ757" s="172">
        <f t="shared" ca="1" si="454"/>
        <v>9.0370179501075842E-3</v>
      </c>
      <c r="BR757" s="172">
        <f t="shared" ca="1" si="466"/>
        <v>1.3572867124610581E-3</v>
      </c>
    </row>
    <row r="758" spans="5:70">
      <c r="E758">
        <f t="shared" si="468"/>
        <v>755</v>
      </c>
      <c r="F758" s="64">
        <f t="shared" si="455"/>
        <v>117.83333333333053</v>
      </c>
      <c r="G758" s="55">
        <f t="shared" si="436"/>
        <v>0</v>
      </c>
      <c r="H758" s="78">
        <f t="shared" si="465"/>
        <v>1</v>
      </c>
      <c r="I758" s="79">
        <f t="shared" ca="1" si="444"/>
        <v>1872522.4779067186</v>
      </c>
      <c r="J758" s="79">
        <f t="shared" ca="1" si="437"/>
        <v>16922.01924482295</v>
      </c>
      <c r="K758" s="80">
        <f t="shared" ca="1" si="438"/>
        <v>-20</v>
      </c>
      <c r="L758" s="80">
        <f t="shared" ca="1" si="445"/>
        <v>-1560.435398255599</v>
      </c>
      <c r="M758" s="80">
        <f t="shared" ca="1" si="469"/>
        <v>0</v>
      </c>
      <c r="N758" s="80">
        <f t="shared" ca="1" si="446"/>
        <v>0</v>
      </c>
      <c r="O758" s="81">
        <f t="shared" ca="1" si="439"/>
        <v>-2943.1740356977334</v>
      </c>
      <c r="P758" s="79">
        <f t="shared" ca="1" si="440"/>
        <v>1884920.8877175881</v>
      </c>
      <c r="R758">
        <f t="shared" ca="1" si="447"/>
        <v>875</v>
      </c>
      <c r="S758" s="78">
        <f t="shared" ca="1" si="456"/>
        <v>127.83333333332976</v>
      </c>
      <c r="T758" s="55">
        <f t="shared" ca="1" si="448"/>
        <v>0</v>
      </c>
      <c r="U758" s="78">
        <f t="shared" ca="1" si="449"/>
        <v>4.1504550867967176E-5</v>
      </c>
      <c r="V758" s="79">
        <f t="shared" ca="1" si="457"/>
        <v>0</v>
      </c>
      <c r="W758" s="79">
        <f t="shared" ca="1" si="441"/>
        <v>0</v>
      </c>
      <c r="X758" s="80">
        <f t="shared" ca="1" si="458"/>
        <v>0</v>
      </c>
      <c r="Y758" s="80">
        <f t="shared" ca="1" si="459"/>
        <v>0</v>
      </c>
      <c r="Z758" s="80">
        <f t="shared" ca="1" si="450"/>
        <v>0</v>
      </c>
      <c r="AA758" s="80">
        <f t="shared" ca="1" si="460"/>
        <v>0</v>
      </c>
      <c r="AB758" s="81">
        <f t="shared" ca="1" si="442"/>
        <v>0</v>
      </c>
      <c r="AC758" s="79">
        <f t="shared" ca="1" si="443"/>
        <v>0</v>
      </c>
      <c r="AE758" s="55">
        <f t="shared" ca="1" si="461"/>
        <v>0</v>
      </c>
      <c r="AF758" s="78">
        <f t="shared" ca="1" si="462"/>
        <v>4.1504550867967176E-5</v>
      </c>
      <c r="AR758" s="69">
        <f t="shared" si="451"/>
        <v>63</v>
      </c>
      <c r="AS758" s="70">
        <f t="shared" si="463"/>
        <v>755</v>
      </c>
      <c r="AT758" s="71">
        <f t="shared" ca="1" si="470"/>
        <v>1.2684977704242137E-3</v>
      </c>
      <c r="AU758" s="72">
        <f t="shared" ca="1" si="452"/>
        <v>9.0370179501075842E-3</v>
      </c>
      <c r="AV758" s="73">
        <f t="shared" ca="1" si="453"/>
        <v>1.0090370179501076</v>
      </c>
      <c r="AW758" s="74">
        <f ca="1">PRODUCT(AV$4:AV758)</f>
        <v>743.42215884549728</v>
      </c>
      <c r="BO758" s="70">
        <f t="shared" si="464"/>
        <v>755</v>
      </c>
      <c r="BP758" s="171">
        <f t="shared" ca="1" si="467"/>
        <v>0.114</v>
      </c>
      <c r="BQ758" s="172">
        <f t="shared" ca="1" si="454"/>
        <v>9.0370179501075842E-3</v>
      </c>
      <c r="BR758" s="172">
        <f t="shared" ca="1" si="466"/>
        <v>1.3451307418021505E-3</v>
      </c>
    </row>
    <row r="759" spans="5:70">
      <c r="E759">
        <f t="shared" si="468"/>
        <v>756</v>
      </c>
      <c r="F759" s="64">
        <f t="shared" si="455"/>
        <v>117.91666666666386</v>
      </c>
      <c r="G759" s="55">
        <f t="shared" si="436"/>
        <v>0</v>
      </c>
      <c r="H759" s="78">
        <f t="shared" si="465"/>
        <v>1</v>
      </c>
      <c r="I759" s="79">
        <f t="shared" ca="1" si="444"/>
        <v>1884920.8877175881</v>
      </c>
      <c r="J759" s="79">
        <f t="shared" ca="1" si="437"/>
        <v>17034.063896836567</v>
      </c>
      <c r="K759" s="80">
        <f t="shared" ca="1" si="438"/>
        <v>-20</v>
      </c>
      <c r="L759" s="80">
        <f t="shared" ca="1" si="445"/>
        <v>-1570.7674064313235</v>
      </c>
      <c r="M759" s="80">
        <f t="shared" ca="1" si="469"/>
        <v>0</v>
      </c>
      <c r="N759" s="80">
        <f t="shared" ca="1" si="446"/>
        <v>0</v>
      </c>
      <c r="O759" s="81">
        <f t="shared" ca="1" si="439"/>
        <v>-2943.1740356977334</v>
      </c>
      <c r="P759" s="79">
        <f t="shared" ca="1" si="440"/>
        <v>1897421.0101722956</v>
      </c>
      <c r="R759">
        <f t="shared" ca="1" si="447"/>
        <v>876</v>
      </c>
      <c r="S759" s="78">
        <f t="shared" ca="1" si="456"/>
        <v>127.91666666666309</v>
      </c>
      <c r="T759" s="55">
        <f t="shared" ca="1" si="448"/>
        <v>0</v>
      </c>
      <c r="U759" s="78">
        <f t="shared" ca="1" si="449"/>
        <v>4.1504550867967176E-5</v>
      </c>
      <c r="V759" s="79">
        <f t="shared" ca="1" si="457"/>
        <v>0</v>
      </c>
      <c r="W759" s="79">
        <f t="shared" ca="1" si="441"/>
        <v>0</v>
      </c>
      <c r="X759" s="80">
        <f t="shared" ca="1" si="458"/>
        <v>0</v>
      </c>
      <c r="Y759" s="80">
        <f t="shared" ca="1" si="459"/>
        <v>0</v>
      </c>
      <c r="Z759" s="80">
        <f t="shared" ca="1" si="450"/>
        <v>0</v>
      </c>
      <c r="AA759" s="80">
        <f t="shared" ca="1" si="460"/>
        <v>0</v>
      </c>
      <c r="AB759" s="81">
        <f t="shared" ca="1" si="442"/>
        <v>0</v>
      </c>
      <c r="AC759" s="79">
        <f t="shared" ca="1" si="443"/>
        <v>0</v>
      </c>
      <c r="AE759" s="55">
        <f t="shared" ca="1" si="461"/>
        <v>0</v>
      </c>
      <c r="AF759" s="78">
        <f t="shared" ca="1" si="462"/>
        <v>4.1504550867967176E-5</v>
      </c>
      <c r="AR759" s="69">
        <f t="shared" si="451"/>
        <v>63</v>
      </c>
      <c r="AS759" s="70">
        <f t="shared" si="463"/>
        <v>756</v>
      </c>
      <c r="AT759" s="71">
        <f t="shared" ca="1" si="470"/>
        <v>1.2570343333032188E-3</v>
      </c>
      <c r="AU759" s="72">
        <f t="shared" ca="1" si="452"/>
        <v>9.0370179501075842E-3</v>
      </c>
      <c r="AV759" s="73">
        <f t="shared" ca="1" si="453"/>
        <v>1.0090370179501076</v>
      </c>
      <c r="AW759" s="74">
        <f ca="1">PRODUCT(AV$4:AV759)</f>
        <v>750.14047823949181</v>
      </c>
      <c r="BO759" s="70">
        <f t="shared" si="464"/>
        <v>756</v>
      </c>
      <c r="BP759" s="171">
        <f t="shared" ca="1" si="467"/>
        <v>0.114</v>
      </c>
      <c r="BQ759" s="172">
        <f t="shared" ca="1" si="454"/>
        <v>9.0370179501075842E-3</v>
      </c>
      <c r="BR759" s="172">
        <f t="shared" ca="1" si="466"/>
        <v>1.3330836410093542E-3</v>
      </c>
    </row>
    <row r="760" spans="5:70">
      <c r="E760">
        <f t="shared" si="468"/>
        <v>757</v>
      </c>
      <c r="F760" s="64">
        <f t="shared" si="455"/>
        <v>117.99999999999719</v>
      </c>
      <c r="G760" s="55">
        <f t="shared" si="436"/>
        <v>0</v>
      </c>
      <c r="H760" s="78">
        <f t="shared" si="465"/>
        <v>1</v>
      </c>
      <c r="I760" s="79">
        <f t="shared" ca="1" si="444"/>
        <v>1897421.0101722956</v>
      </c>
      <c r="J760" s="79">
        <f t="shared" ca="1" si="437"/>
        <v>17147.0277278383</v>
      </c>
      <c r="K760" s="80">
        <f t="shared" ca="1" si="438"/>
        <v>-20</v>
      </c>
      <c r="L760" s="80">
        <f t="shared" ca="1" si="445"/>
        <v>-1581.1841751435798</v>
      </c>
      <c r="M760" s="80">
        <f t="shared" ca="1" si="469"/>
        <v>-14230.657576292217</v>
      </c>
      <c r="N760" s="80">
        <f t="shared" ca="1" si="446"/>
        <v>0</v>
      </c>
      <c r="O760" s="81">
        <f t="shared" ca="1" si="439"/>
        <v>-2943.1740356977334</v>
      </c>
      <c r="P760" s="79">
        <f t="shared" ca="1" si="440"/>
        <v>1895793.0221130005</v>
      </c>
      <c r="R760">
        <f t="shared" ca="1" si="447"/>
        <v>877</v>
      </c>
      <c r="S760" s="78">
        <f t="shared" ca="1" si="456"/>
        <v>127.99999999999642</v>
      </c>
      <c r="T760" s="55">
        <f t="shared" ca="1" si="448"/>
        <v>0</v>
      </c>
      <c r="U760" s="78">
        <f t="shared" ca="1" si="449"/>
        <v>4.1504550867967176E-5</v>
      </c>
      <c r="V760" s="79">
        <f t="shared" ca="1" si="457"/>
        <v>0</v>
      </c>
      <c r="W760" s="79">
        <f t="shared" ca="1" si="441"/>
        <v>0</v>
      </c>
      <c r="X760" s="80">
        <f t="shared" ca="1" si="458"/>
        <v>0</v>
      </c>
      <c r="Y760" s="80">
        <f t="shared" ca="1" si="459"/>
        <v>0</v>
      </c>
      <c r="Z760" s="80">
        <f t="shared" ca="1" si="450"/>
        <v>0</v>
      </c>
      <c r="AA760" s="80">
        <f t="shared" ca="1" si="460"/>
        <v>0</v>
      </c>
      <c r="AB760" s="81">
        <f t="shared" ca="1" si="442"/>
        <v>0</v>
      </c>
      <c r="AC760" s="79">
        <f t="shared" ca="1" si="443"/>
        <v>0</v>
      </c>
      <c r="AE760" s="55">
        <f t="shared" ca="1" si="461"/>
        <v>0</v>
      </c>
      <c r="AF760" s="78">
        <f t="shared" ca="1" si="462"/>
        <v>4.1504550867967176E-5</v>
      </c>
      <c r="AR760" s="69">
        <f t="shared" si="451"/>
        <v>64</v>
      </c>
      <c r="AS760" s="70">
        <f t="shared" si="463"/>
        <v>757</v>
      </c>
      <c r="AT760" s="71">
        <f t="shared" ca="1" si="470"/>
        <v>1.2456744914692561E-3</v>
      </c>
      <c r="AU760" s="72">
        <f t="shared" ca="1" si="452"/>
        <v>9.0370179501075842E-3</v>
      </c>
      <c r="AV760" s="73">
        <f t="shared" ca="1" si="453"/>
        <v>1.0090370179501076</v>
      </c>
      <c r="AW760" s="74">
        <f ca="1">PRODUCT(AV$4:AV760)</f>
        <v>756.91951120644444</v>
      </c>
      <c r="BO760" s="70">
        <f t="shared" si="464"/>
        <v>757</v>
      </c>
      <c r="BP760" s="171">
        <f t="shared" ca="1" si="467"/>
        <v>0.114</v>
      </c>
      <c r="BQ760" s="172">
        <f t="shared" ca="1" si="454"/>
        <v>9.0370179501075842E-3</v>
      </c>
      <c r="BR760" s="172">
        <f t="shared" ca="1" si="466"/>
        <v>1.3211444350352559E-3</v>
      </c>
    </row>
    <row r="761" spans="5:70">
      <c r="E761">
        <f t="shared" si="468"/>
        <v>758</v>
      </c>
      <c r="F761" s="64">
        <f t="shared" si="455"/>
        <v>118.08333333333051</v>
      </c>
      <c r="G761" s="55">
        <f t="shared" si="436"/>
        <v>0</v>
      </c>
      <c r="H761" s="78">
        <f t="shared" si="465"/>
        <v>1</v>
      </c>
      <c r="I761" s="79">
        <f t="shared" ca="1" si="444"/>
        <v>1895793.0221130005</v>
      </c>
      <c r="J761" s="79">
        <f t="shared" ca="1" si="437"/>
        <v>17132.31557052389</v>
      </c>
      <c r="K761" s="80">
        <f t="shared" ca="1" si="438"/>
        <v>-20</v>
      </c>
      <c r="L761" s="80">
        <f t="shared" ca="1" si="445"/>
        <v>-1579.8275184275005</v>
      </c>
      <c r="M761" s="80">
        <f t="shared" ca="1" si="469"/>
        <v>0</v>
      </c>
      <c r="N761" s="80">
        <f t="shared" ca="1" si="446"/>
        <v>0</v>
      </c>
      <c r="O761" s="81">
        <f t="shared" ca="1" si="439"/>
        <v>-2943.1740356977334</v>
      </c>
      <c r="P761" s="79">
        <f t="shared" ca="1" si="440"/>
        <v>1908382.3361293992</v>
      </c>
      <c r="R761">
        <f t="shared" ca="1" si="447"/>
        <v>878</v>
      </c>
      <c r="S761" s="78">
        <f t="shared" ca="1" si="456"/>
        <v>128.08333333332976</v>
      </c>
      <c r="T761" s="55">
        <f t="shared" ca="1" si="448"/>
        <v>0</v>
      </c>
      <c r="U761" s="78">
        <f t="shared" ca="1" si="449"/>
        <v>4.1504550867967176E-5</v>
      </c>
      <c r="V761" s="79">
        <f t="shared" ca="1" si="457"/>
        <v>0</v>
      </c>
      <c r="W761" s="79">
        <f t="shared" ca="1" si="441"/>
        <v>0</v>
      </c>
      <c r="X761" s="80">
        <f t="shared" ca="1" si="458"/>
        <v>0</v>
      </c>
      <c r="Y761" s="80">
        <f t="shared" ca="1" si="459"/>
        <v>0</v>
      </c>
      <c r="Z761" s="80">
        <f t="shared" ca="1" si="450"/>
        <v>0</v>
      </c>
      <c r="AA761" s="80">
        <f t="shared" ca="1" si="460"/>
        <v>0</v>
      </c>
      <c r="AB761" s="81">
        <f t="shared" ca="1" si="442"/>
        <v>0</v>
      </c>
      <c r="AC761" s="79">
        <f t="shared" ca="1" si="443"/>
        <v>0</v>
      </c>
      <c r="AE761" s="55">
        <f t="shared" ca="1" si="461"/>
        <v>0</v>
      </c>
      <c r="AF761" s="78">
        <f t="shared" ca="1" si="462"/>
        <v>4.1504550867967176E-5</v>
      </c>
      <c r="AR761" s="69">
        <f t="shared" si="451"/>
        <v>64</v>
      </c>
      <c r="AS761" s="70">
        <f t="shared" si="463"/>
        <v>758</v>
      </c>
      <c r="AT761" s="71">
        <f t="shared" ca="1" si="470"/>
        <v>1.2344173087298572E-3</v>
      </c>
      <c r="AU761" s="72">
        <f t="shared" ca="1" si="452"/>
        <v>9.0370179501075842E-3</v>
      </c>
      <c r="AV761" s="73">
        <f t="shared" ca="1" si="453"/>
        <v>1.0090370179501076</v>
      </c>
      <c r="AW761" s="74">
        <f ca="1">PRODUCT(AV$4:AV761)</f>
        <v>763.7598064160037</v>
      </c>
      <c r="BO761" s="70">
        <f t="shared" si="464"/>
        <v>758</v>
      </c>
      <c r="BP761" s="171">
        <f t="shared" ca="1" si="467"/>
        <v>0.114</v>
      </c>
      <c r="BQ761" s="172">
        <f t="shared" ca="1" si="454"/>
        <v>9.0370179501075842E-3</v>
      </c>
      <c r="BR761" s="172">
        <f t="shared" ca="1" si="466"/>
        <v>1.3093121575650465E-3</v>
      </c>
    </row>
    <row r="762" spans="5:70">
      <c r="E762">
        <f t="shared" si="468"/>
        <v>759</v>
      </c>
      <c r="F762" s="64">
        <f t="shared" si="455"/>
        <v>118.16666666666384</v>
      </c>
      <c r="G762" s="55">
        <f t="shared" si="436"/>
        <v>0</v>
      </c>
      <c r="H762" s="78">
        <f t="shared" si="465"/>
        <v>1</v>
      </c>
      <c r="I762" s="79">
        <f t="shared" ca="1" si="444"/>
        <v>1908382.3361293992</v>
      </c>
      <c r="J762" s="79">
        <f t="shared" ca="1" si="437"/>
        <v>17246.085427269627</v>
      </c>
      <c r="K762" s="80">
        <f t="shared" ca="1" si="438"/>
        <v>-20</v>
      </c>
      <c r="L762" s="80">
        <f t="shared" ca="1" si="445"/>
        <v>-1590.3186134411662</v>
      </c>
      <c r="M762" s="80">
        <f t="shared" ca="1" si="469"/>
        <v>0</v>
      </c>
      <c r="N762" s="80">
        <f t="shared" ca="1" si="446"/>
        <v>0</v>
      </c>
      <c r="O762" s="81">
        <f t="shared" ca="1" si="439"/>
        <v>-2943.1740356977334</v>
      </c>
      <c r="P762" s="79">
        <f t="shared" ca="1" si="440"/>
        <v>1921074.9289075299</v>
      </c>
      <c r="R762">
        <f t="shared" ca="1" si="447"/>
        <v>879</v>
      </c>
      <c r="S762" s="78">
        <f t="shared" ca="1" si="456"/>
        <v>128.1666666666631</v>
      </c>
      <c r="T762" s="55">
        <f t="shared" ca="1" si="448"/>
        <v>0</v>
      </c>
      <c r="U762" s="78">
        <f t="shared" ca="1" si="449"/>
        <v>4.1504550867967176E-5</v>
      </c>
      <c r="V762" s="79">
        <f t="shared" ca="1" si="457"/>
        <v>0</v>
      </c>
      <c r="W762" s="79">
        <f t="shared" ca="1" si="441"/>
        <v>0</v>
      </c>
      <c r="X762" s="80">
        <f t="shared" ca="1" si="458"/>
        <v>0</v>
      </c>
      <c r="Y762" s="80">
        <f t="shared" ca="1" si="459"/>
        <v>0</v>
      </c>
      <c r="Z762" s="80">
        <f t="shared" ca="1" si="450"/>
        <v>0</v>
      </c>
      <c r="AA762" s="80">
        <f t="shared" ca="1" si="460"/>
        <v>0</v>
      </c>
      <c r="AB762" s="81">
        <f t="shared" ca="1" si="442"/>
        <v>0</v>
      </c>
      <c r="AC762" s="79">
        <f t="shared" ca="1" si="443"/>
        <v>0</v>
      </c>
      <c r="AE762" s="55">
        <f t="shared" ca="1" si="461"/>
        <v>0</v>
      </c>
      <c r="AF762" s="78">
        <f t="shared" ca="1" si="462"/>
        <v>4.1504550867967176E-5</v>
      </c>
      <c r="AR762" s="69">
        <f t="shared" si="451"/>
        <v>64</v>
      </c>
      <c r="AS762" s="70">
        <f t="shared" si="463"/>
        <v>759</v>
      </c>
      <c r="AT762" s="71">
        <f t="shared" ca="1" si="470"/>
        <v>1.2232618573529421E-3</v>
      </c>
      <c r="AU762" s="72">
        <f t="shared" ca="1" si="452"/>
        <v>9.0370179501075842E-3</v>
      </c>
      <c r="AV762" s="73">
        <f t="shared" ca="1" si="453"/>
        <v>1.0090370179501076</v>
      </c>
      <c r="AW762" s="74">
        <f ca="1">PRODUCT(AV$4:AV762)</f>
        <v>770.66191749615587</v>
      </c>
      <c r="BO762" s="70">
        <f t="shared" si="464"/>
        <v>759</v>
      </c>
      <c r="BP762" s="171">
        <f t="shared" ca="1" si="467"/>
        <v>0.114</v>
      </c>
      <c r="BQ762" s="172">
        <f t="shared" ca="1" si="454"/>
        <v>9.0370179501075842E-3</v>
      </c>
      <c r="BR762" s="172">
        <f t="shared" ca="1" si="466"/>
        <v>1.2975858509383113E-3</v>
      </c>
    </row>
    <row r="763" spans="5:70">
      <c r="E763">
        <f t="shared" si="468"/>
        <v>760</v>
      </c>
      <c r="F763" s="64">
        <f t="shared" si="455"/>
        <v>118.24999999999717</v>
      </c>
      <c r="G763" s="55">
        <f t="shared" si="436"/>
        <v>0</v>
      </c>
      <c r="H763" s="78">
        <f t="shared" si="465"/>
        <v>1</v>
      </c>
      <c r="I763" s="79">
        <f t="shared" ca="1" si="444"/>
        <v>1921074.9289075299</v>
      </c>
      <c r="J763" s="79">
        <f t="shared" ca="1" si="437"/>
        <v>17360.788616039001</v>
      </c>
      <c r="K763" s="80">
        <f t="shared" ca="1" si="438"/>
        <v>-20</v>
      </c>
      <c r="L763" s="80">
        <f t="shared" ca="1" si="445"/>
        <v>-1600.8957740896083</v>
      </c>
      <c r="M763" s="80">
        <f t="shared" ca="1" si="469"/>
        <v>0</v>
      </c>
      <c r="N763" s="80">
        <f t="shared" ca="1" si="446"/>
        <v>0</v>
      </c>
      <c r="O763" s="81">
        <f t="shared" ca="1" si="439"/>
        <v>-2943.1740356977334</v>
      </c>
      <c r="P763" s="79">
        <f t="shared" ca="1" si="440"/>
        <v>1933871.6477137818</v>
      </c>
      <c r="R763">
        <f t="shared" ca="1" si="447"/>
        <v>880</v>
      </c>
      <c r="S763" s="78">
        <f t="shared" ca="1" si="456"/>
        <v>128.24999999999645</v>
      </c>
      <c r="T763" s="55">
        <f t="shared" ca="1" si="448"/>
        <v>0</v>
      </c>
      <c r="U763" s="78">
        <f t="shared" ca="1" si="449"/>
        <v>4.1504550867967176E-5</v>
      </c>
      <c r="V763" s="79">
        <f t="shared" ca="1" si="457"/>
        <v>0</v>
      </c>
      <c r="W763" s="79">
        <f t="shared" ca="1" si="441"/>
        <v>0</v>
      </c>
      <c r="X763" s="80">
        <f t="shared" ca="1" si="458"/>
        <v>0</v>
      </c>
      <c r="Y763" s="80">
        <f t="shared" ca="1" si="459"/>
        <v>0</v>
      </c>
      <c r="Z763" s="80">
        <f t="shared" ca="1" si="450"/>
        <v>0</v>
      </c>
      <c r="AA763" s="80">
        <f t="shared" ca="1" si="460"/>
        <v>0</v>
      </c>
      <c r="AB763" s="81">
        <f t="shared" ca="1" si="442"/>
        <v>0</v>
      </c>
      <c r="AC763" s="79">
        <f t="shared" ca="1" si="443"/>
        <v>0</v>
      </c>
      <c r="AE763" s="55">
        <f t="shared" ca="1" si="461"/>
        <v>0</v>
      </c>
      <c r="AF763" s="78">
        <f t="shared" ca="1" si="462"/>
        <v>4.1504550867967176E-5</v>
      </c>
      <c r="AR763" s="69">
        <f t="shared" si="451"/>
        <v>64</v>
      </c>
      <c r="AS763" s="70">
        <f t="shared" si="463"/>
        <v>760</v>
      </c>
      <c r="AT763" s="71">
        <f t="shared" ca="1" si="470"/>
        <v>1.2122072179903617E-3</v>
      </c>
      <c r="AU763" s="72">
        <f t="shared" ca="1" si="452"/>
        <v>9.0370179501075842E-3</v>
      </c>
      <c r="AV763" s="73">
        <f t="shared" ca="1" si="453"/>
        <v>1.0090370179501076</v>
      </c>
      <c r="AW763" s="74">
        <f ca="1">PRODUCT(AV$4:AV763)</f>
        <v>777.62640307803292</v>
      </c>
      <c r="BO763" s="70">
        <f t="shared" si="464"/>
        <v>760</v>
      </c>
      <c r="BP763" s="171">
        <f t="shared" ca="1" si="467"/>
        <v>0.114</v>
      </c>
      <c r="BQ763" s="172">
        <f t="shared" ca="1" si="454"/>
        <v>9.0370179501075842E-3</v>
      </c>
      <c r="BR763" s="172">
        <f t="shared" ca="1" si="466"/>
        <v>1.2859645660715207E-3</v>
      </c>
    </row>
    <row r="764" spans="5:70">
      <c r="E764">
        <f t="shared" si="468"/>
        <v>761</v>
      </c>
      <c r="F764" s="64">
        <f t="shared" si="455"/>
        <v>118.3333333333305</v>
      </c>
      <c r="G764" s="55">
        <f t="shared" si="436"/>
        <v>0</v>
      </c>
      <c r="H764" s="78">
        <f t="shared" si="465"/>
        <v>1</v>
      </c>
      <c r="I764" s="79">
        <f t="shared" ca="1" si="444"/>
        <v>1933871.6477137818</v>
      </c>
      <c r="J764" s="79">
        <f t="shared" ca="1" si="437"/>
        <v>17476.432793593576</v>
      </c>
      <c r="K764" s="80">
        <f t="shared" ca="1" si="438"/>
        <v>-20</v>
      </c>
      <c r="L764" s="80">
        <f t="shared" ca="1" si="445"/>
        <v>-1611.5597064281517</v>
      </c>
      <c r="M764" s="80">
        <f t="shared" ca="1" si="469"/>
        <v>0</v>
      </c>
      <c r="N764" s="80">
        <f t="shared" ca="1" si="446"/>
        <v>0</v>
      </c>
      <c r="O764" s="81">
        <f t="shared" ca="1" si="439"/>
        <v>-2943.1740356977334</v>
      </c>
      <c r="P764" s="79">
        <f t="shared" ca="1" si="440"/>
        <v>1946773.3467652495</v>
      </c>
      <c r="R764">
        <f t="shared" ca="1" si="447"/>
        <v>881</v>
      </c>
      <c r="S764" s="78">
        <f t="shared" ca="1" si="456"/>
        <v>128.33333333332979</v>
      </c>
      <c r="T764" s="55">
        <f t="shared" ca="1" si="448"/>
        <v>0</v>
      </c>
      <c r="U764" s="78">
        <f t="shared" ca="1" si="449"/>
        <v>4.1504550867967176E-5</v>
      </c>
      <c r="V764" s="79">
        <f t="shared" ca="1" si="457"/>
        <v>0</v>
      </c>
      <c r="W764" s="79">
        <f t="shared" ca="1" si="441"/>
        <v>0</v>
      </c>
      <c r="X764" s="80">
        <f t="shared" ca="1" si="458"/>
        <v>0</v>
      </c>
      <c r="Y764" s="80">
        <f t="shared" ca="1" si="459"/>
        <v>0</v>
      </c>
      <c r="Z764" s="80">
        <f t="shared" ca="1" si="450"/>
        <v>0</v>
      </c>
      <c r="AA764" s="80">
        <f t="shared" ca="1" si="460"/>
        <v>0</v>
      </c>
      <c r="AB764" s="81">
        <f t="shared" ca="1" si="442"/>
        <v>0</v>
      </c>
      <c r="AC764" s="79">
        <f t="shared" ca="1" si="443"/>
        <v>0</v>
      </c>
      <c r="AE764" s="55">
        <f t="shared" ca="1" si="461"/>
        <v>0</v>
      </c>
      <c r="AF764" s="78">
        <f t="shared" ca="1" si="462"/>
        <v>4.1504550867967176E-5</v>
      </c>
      <c r="AR764" s="69">
        <f t="shared" si="451"/>
        <v>64</v>
      </c>
      <c r="AS764" s="70">
        <f t="shared" si="463"/>
        <v>761</v>
      </c>
      <c r="AT764" s="71">
        <f t="shared" ca="1" si="470"/>
        <v>1.2012524796021328E-3</v>
      </c>
      <c r="AU764" s="72">
        <f t="shared" ca="1" si="452"/>
        <v>9.0370179501075842E-3</v>
      </c>
      <c r="AV764" s="73">
        <f t="shared" ca="1" si="453"/>
        <v>1.0090370179501076</v>
      </c>
      <c r="AW764" s="74">
        <f ca="1">PRODUCT(AV$4:AV764)</f>
        <v>784.65382684112672</v>
      </c>
      <c r="BO764" s="70">
        <f t="shared" si="464"/>
        <v>761</v>
      </c>
      <c r="BP764" s="171">
        <f t="shared" ca="1" si="467"/>
        <v>0.114</v>
      </c>
      <c r="BQ764" s="172">
        <f t="shared" ca="1" si="454"/>
        <v>9.0370179501075842E-3</v>
      </c>
      <c r="BR764" s="172">
        <f t="shared" ca="1" si="466"/>
        <v>1.2744473623812144E-3</v>
      </c>
    </row>
    <row r="765" spans="5:70">
      <c r="E765">
        <f t="shared" si="468"/>
        <v>762</v>
      </c>
      <c r="F765" s="64">
        <f t="shared" si="455"/>
        <v>118.41666666666383</v>
      </c>
      <c r="G765" s="55">
        <f t="shared" si="436"/>
        <v>0</v>
      </c>
      <c r="H765" s="78">
        <f t="shared" si="465"/>
        <v>1</v>
      </c>
      <c r="I765" s="79">
        <f t="shared" ca="1" si="444"/>
        <v>1946773.3467652495</v>
      </c>
      <c r="J765" s="79">
        <f t="shared" ca="1" si="437"/>
        <v>17593.025679508577</v>
      </c>
      <c r="K765" s="80">
        <f t="shared" ca="1" si="438"/>
        <v>-20</v>
      </c>
      <c r="L765" s="80">
        <f t="shared" ca="1" si="445"/>
        <v>-1622.3111223043747</v>
      </c>
      <c r="M765" s="80">
        <f t="shared" ca="1" si="469"/>
        <v>0</v>
      </c>
      <c r="N765" s="80">
        <f t="shared" ca="1" si="446"/>
        <v>0</v>
      </c>
      <c r="O765" s="81">
        <f t="shared" ca="1" si="439"/>
        <v>-2943.1740356977334</v>
      </c>
      <c r="P765" s="79">
        <f t="shared" ca="1" si="440"/>
        <v>1959780.8872867562</v>
      </c>
      <c r="R765">
        <f t="shared" ca="1" si="447"/>
        <v>882</v>
      </c>
      <c r="S765" s="78">
        <f t="shared" ca="1" si="456"/>
        <v>128.41666666666313</v>
      </c>
      <c r="T765" s="55">
        <f t="shared" ca="1" si="448"/>
        <v>0</v>
      </c>
      <c r="U765" s="78">
        <f t="shared" ca="1" si="449"/>
        <v>4.1504550867967176E-5</v>
      </c>
      <c r="V765" s="79">
        <f t="shared" ca="1" si="457"/>
        <v>0</v>
      </c>
      <c r="W765" s="79">
        <f t="shared" ca="1" si="441"/>
        <v>0</v>
      </c>
      <c r="X765" s="80">
        <f t="shared" ca="1" si="458"/>
        <v>0</v>
      </c>
      <c r="Y765" s="80">
        <f t="shared" ca="1" si="459"/>
        <v>0</v>
      </c>
      <c r="Z765" s="80">
        <f t="shared" ca="1" si="450"/>
        <v>0</v>
      </c>
      <c r="AA765" s="80">
        <f t="shared" ca="1" si="460"/>
        <v>0</v>
      </c>
      <c r="AB765" s="81">
        <f t="shared" ca="1" si="442"/>
        <v>0</v>
      </c>
      <c r="AC765" s="79">
        <f t="shared" ca="1" si="443"/>
        <v>0</v>
      </c>
      <c r="AE765" s="55">
        <f t="shared" ca="1" si="461"/>
        <v>0</v>
      </c>
      <c r="AF765" s="78">
        <f t="shared" ca="1" si="462"/>
        <v>4.1504550867967176E-5</v>
      </c>
      <c r="AR765" s="69">
        <f t="shared" si="451"/>
        <v>64</v>
      </c>
      <c r="AS765" s="70">
        <f t="shared" si="463"/>
        <v>762</v>
      </c>
      <c r="AT765" s="71">
        <f t="shared" ca="1" si="470"/>
        <v>1.1903967393813572E-3</v>
      </c>
      <c r="AU765" s="72">
        <f t="shared" ca="1" si="452"/>
        <v>9.0370179501075842E-3</v>
      </c>
      <c r="AV765" s="73">
        <f t="shared" ca="1" si="453"/>
        <v>1.0090370179501076</v>
      </c>
      <c r="AW765" s="74">
        <f ca="1">PRODUCT(AV$4:AV765)</f>
        <v>791.74475755891058</v>
      </c>
      <c r="BO765" s="70">
        <f t="shared" si="464"/>
        <v>762</v>
      </c>
      <c r="BP765" s="171">
        <f t="shared" ca="1" si="467"/>
        <v>0.114</v>
      </c>
      <c r="BQ765" s="172">
        <f t="shared" ca="1" si="454"/>
        <v>9.0370179501075842E-3</v>
      </c>
      <c r="BR765" s="172">
        <f t="shared" ca="1" si="466"/>
        <v>1.2630333077078746E-3</v>
      </c>
    </row>
    <row r="766" spans="5:70">
      <c r="E766">
        <f t="shared" si="468"/>
        <v>763</v>
      </c>
      <c r="F766" s="64">
        <f t="shared" si="455"/>
        <v>118.49999999999716</v>
      </c>
      <c r="G766" s="55">
        <f t="shared" si="436"/>
        <v>0</v>
      </c>
      <c r="H766" s="78">
        <f t="shared" si="465"/>
        <v>1</v>
      </c>
      <c r="I766" s="79">
        <f t="shared" ca="1" si="444"/>
        <v>1959780.8872867562</v>
      </c>
      <c r="J766" s="79">
        <f t="shared" ca="1" si="437"/>
        <v>17710.575056688183</v>
      </c>
      <c r="K766" s="80">
        <f t="shared" ca="1" si="438"/>
        <v>-20</v>
      </c>
      <c r="L766" s="80">
        <f t="shared" ca="1" si="445"/>
        <v>-1633.1507394056302</v>
      </c>
      <c r="M766" s="80">
        <f t="shared" ca="1" si="469"/>
        <v>0</v>
      </c>
      <c r="N766" s="80">
        <f t="shared" ca="1" si="446"/>
        <v>0</v>
      </c>
      <c r="O766" s="81">
        <f t="shared" ca="1" si="439"/>
        <v>-2943.1740356977334</v>
      </c>
      <c r="P766" s="79">
        <f t="shared" ca="1" si="440"/>
        <v>1972895.1375683411</v>
      </c>
      <c r="R766">
        <f t="shared" ca="1" si="447"/>
        <v>883</v>
      </c>
      <c r="S766" s="78">
        <f t="shared" ca="1" si="456"/>
        <v>128.49999999999648</v>
      </c>
      <c r="T766" s="55">
        <f t="shared" ca="1" si="448"/>
        <v>0</v>
      </c>
      <c r="U766" s="78">
        <f t="shared" ca="1" si="449"/>
        <v>4.1504550867967176E-5</v>
      </c>
      <c r="V766" s="79">
        <f t="shared" ca="1" si="457"/>
        <v>0</v>
      </c>
      <c r="W766" s="79">
        <f t="shared" ca="1" si="441"/>
        <v>0</v>
      </c>
      <c r="X766" s="80">
        <f t="shared" ca="1" si="458"/>
        <v>0</v>
      </c>
      <c r="Y766" s="80">
        <f t="shared" ca="1" si="459"/>
        <v>0</v>
      </c>
      <c r="Z766" s="80">
        <f t="shared" ca="1" si="450"/>
        <v>0</v>
      </c>
      <c r="AA766" s="80">
        <f t="shared" ca="1" si="460"/>
        <v>0</v>
      </c>
      <c r="AB766" s="81">
        <f t="shared" ca="1" si="442"/>
        <v>0</v>
      </c>
      <c r="AC766" s="79">
        <f t="shared" ca="1" si="443"/>
        <v>0</v>
      </c>
      <c r="AE766" s="55">
        <f t="shared" ca="1" si="461"/>
        <v>0</v>
      </c>
      <c r="AF766" s="78">
        <f t="shared" ca="1" si="462"/>
        <v>4.1504550867967176E-5</v>
      </c>
      <c r="AR766" s="69">
        <f t="shared" si="451"/>
        <v>64</v>
      </c>
      <c r="AS766" s="70">
        <f t="shared" si="463"/>
        <v>763</v>
      </c>
      <c r="AT766" s="71">
        <f t="shared" ca="1" si="470"/>
        <v>1.1796391026798183E-3</v>
      </c>
      <c r="AU766" s="72">
        <f t="shared" ca="1" si="452"/>
        <v>9.0370179501075842E-3</v>
      </c>
      <c r="AV766" s="73">
        <f t="shared" ca="1" si="453"/>
        <v>1.0090370179501076</v>
      </c>
      <c r="AW766" s="74">
        <f ca="1">PRODUCT(AV$4:AV766)</f>
        <v>798.89976914487409</v>
      </c>
      <c r="BO766" s="70">
        <f t="shared" si="464"/>
        <v>763</v>
      </c>
      <c r="BP766" s="171">
        <f t="shared" ca="1" si="467"/>
        <v>0.114</v>
      </c>
      <c r="BQ766" s="172">
        <f t="shared" ca="1" si="454"/>
        <v>9.0370179501075842E-3</v>
      </c>
      <c r="BR766" s="172">
        <f t="shared" ca="1" si="466"/>
        <v>1.2517214782404801E-3</v>
      </c>
    </row>
    <row r="767" spans="5:70">
      <c r="E767">
        <f t="shared" si="468"/>
        <v>764</v>
      </c>
      <c r="F767" s="64">
        <f t="shared" si="455"/>
        <v>118.58333333333049</v>
      </c>
      <c r="G767" s="55">
        <f t="shared" si="436"/>
        <v>0</v>
      </c>
      <c r="H767" s="78">
        <f t="shared" si="465"/>
        <v>1</v>
      </c>
      <c r="I767" s="79">
        <f t="shared" ca="1" si="444"/>
        <v>1972895.1375683411</v>
      </c>
      <c r="J767" s="79">
        <f t="shared" ca="1" si="437"/>
        <v>17829.088771885072</v>
      </c>
      <c r="K767" s="80">
        <f t="shared" ca="1" si="438"/>
        <v>-20</v>
      </c>
      <c r="L767" s="80">
        <f t="shared" ca="1" si="445"/>
        <v>-1644.0792813069511</v>
      </c>
      <c r="M767" s="80">
        <f t="shared" ca="1" si="469"/>
        <v>0</v>
      </c>
      <c r="N767" s="80">
        <f t="shared" ca="1" si="446"/>
        <v>0</v>
      </c>
      <c r="O767" s="81">
        <f t="shared" ca="1" si="439"/>
        <v>-2943.1740356977334</v>
      </c>
      <c r="P767" s="79">
        <f t="shared" ca="1" si="440"/>
        <v>1986116.9730232214</v>
      </c>
      <c r="R767">
        <f t="shared" ca="1" si="447"/>
        <v>884</v>
      </c>
      <c r="S767" s="78">
        <f t="shared" ca="1" si="456"/>
        <v>128.58333333332982</v>
      </c>
      <c r="T767" s="55">
        <f t="shared" ca="1" si="448"/>
        <v>0</v>
      </c>
      <c r="U767" s="78">
        <f t="shared" ca="1" si="449"/>
        <v>4.1504550867967176E-5</v>
      </c>
      <c r="V767" s="79">
        <f t="shared" ca="1" si="457"/>
        <v>0</v>
      </c>
      <c r="W767" s="79">
        <f t="shared" ca="1" si="441"/>
        <v>0</v>
      </c>
      <c r="X767" s="80">
        <f t="shared" ca="1" si="458"/>
        <v>0</v>
      </c>
      <c r="Y767" s="80">
        <f t="shared" ca="1" si="459"/>
        <v>0</v>
      </c>
      <c r="Z767" s="80">
        <f t="shared" ca="1" si="450"/>
        <v>0</v>
      </c>
      <c r="AA767" s="80">
        <f t="shared" ca="1" si="460"/>
        <v>0</v>
      </c>
      <c r="AB767" s="81">
        <f t="shared" ca="1" si="442"/>
        <v>0</v>
      </c>
      <c r="AC767" s="79">
        <f t="shared" ca="1" si="443"/>
        <v>0</v>
      </c>
      <c r="AE767" s="55">
        <f t="shared" ca="1" si="461"/>
        <v>0</v>
      </c>
      <c r="AF767" s="78">
        <f t="shared" ca="1" si="462"/>
        <v>4.1504550867967176E-5</v>
      </c>
      <c r="AR767" s="69">
        <f t="shared" si="451"/>
        <v>64</v>
      </c>
      <c r="AS767" s="70">
        <f t="shared" si="463"/>
        <v>764</v>
      </c>
      <c r="AT767" s="71">
        <f t="shared" ca="1" si="470"/>
        <v>1.1689786829342521E-3</v>
      </c>
      <c r="AU767" s="72">
        <f t="shared" ca="1" si="452"/>
        <v>9.0370179501075842E-3</v>
      </c>
      <c r="AV767" s="73">
        <f t="shared" ca="1" si="453"/>
        <v>1.0090370179501076</v>
      </c>
      <c r="AW767" s="74">
        <f ca="1">PRODUCT(AV$4:AV767)</f>
        <v>806.11944069897311</v>
      </c>
      <c r="BO767" s="70">
        <f t="shared" si="464"/>
        <v>764</v>
      </c>
      <c r="BP767" s="171">
        <f t="shared" ca="1" si="467"/>
        <v>0.114</v>
      </c>
      <c r="BQ767" s="172">
        <f t="shared" ca="1" si="454"/>
        <v>9.0370179501075842E-3</v>
      </c>
      <c r="BR767" s="172">
        <f t="shared" ca="1" si="466"/>
        <v>1.240510958441737E-3</v>
      </c>
    </row>
    <row r="768" spans="5:70">
      <c r="E768">
        <f t="shared" si="468"/>
        <v>765</v>
      </c>
      <c r="F768" s="64">
        <f t="shared" si="455"/>
        <v>118.66666666666382</v>
      </c>
      <c r="G768" s="55">
        <f t="shared" si="436"/>
        <v>0</v>
      </c>
      <c r="H768" s="78">
        <f t="shared" si="465"/>
        <v>1</v>
      </c>
      <c r="I768" s="79">
        <f t="shared" ca="1" si="444"/>
        <v>1986116.9730232214</v>
      </c>
      <c r="J768" s="79">
        <f t="shared" ca="1" si="437"/>
        <v>17948.574736224193</v>
      </c>
      <c r="K768" s="80">
        <f t="shared" ca="1" si="438"/>
        <v>-20</v>
      </c>
      <c r="L768" s="80">
        <f t="shared" ca="1" si="445"/>
        <v>-1655.0974775193513</v>
      </c>
      <c r="M768" s="80">
        <f t="shared" ca="1" si="469"/>
        <v>0</v>
      </c>
      <c r="N768" s="80">
        <f t="shared" ca="1" si="446"/>
        <v>0</v>
      </c>
      <c r="O768" s="81">
        <f t="shared" ca="1" si="439"/>
        <v>-2943.1740356977334</v>
      </c>
      <c r="P768" s="79">
        <f t="shared" ca="1" si="440"/>
        <v>1999447.2762462285</v>
      </c>
      <c r="R768">
        <f t="shared" ca="1" si="447"/>
        <v>885</v>
      </c>
      <c r="S768" s="78">
        <f t="shared" ca="1" si="456"/>
        <v>128.66666666666316</v>
      </c>
      <c r="T768" s="55">
        <f t="shared" ca="1" si="448"/>
        <v>0</v>
      </c>
      <c r="U768" s="78">
        <f t="shared" ca="1" si="449"/>
        <v>4.1504550867967176E-5</v>
      </c>
      <c r="V768" s="79">
        <f t="shared" ca="1" si="457"/>
        <v>0</v>
      </c>
      <c r="W768" s="79">
        <f t="shared" ca="1" si="441"/>
        <v>0</v>
      </c>
      <c r="X768" s="80">
        <f t="shared" ca="1" si="458"/>
        <v>0</v>
      </c>
      <c r="Y768" s="80">
        <f t="shared" ca="1" si="459"/>
        <v>0</v>
      </c>
      <c r="Z768" s="80">
        <f t="shared" ca="1" si="450"/>
        <v>0</v>
      </c>
      <c r="AA768" s="80">
        <f t="shared" ca="1" si="460"/>
        <v>0</v>
      </c>
      <c r="AB768" s="81">
        <f t="shared" ca="1" si="442"/>
        <v>0</v>
      </c>
      <c r="AC768" s="79">
        <f t="shared" ca="1" si="443"/>
        <v>0</v>
      </c>
      <c r="AE768" s="55">
        <f t="shared" ca="1" si="461"/>
        <v>0</v>
      </c>
      <c r="AF768" s="78">
        <f t="shared" ca="1" si="462"/>
        <v>4.1504550867967176E-5</v>
      </c>
      <c r="AR768" s="69">
        <f t="shared" si="451"/>
        <v>64</v>
      </c>
      <c r="AS768" s="70">
        <f t="shared" si="463"/>
        <v>765</v>
      </c>
      <c r="AT768" s="71">
        <f t="shared" ca="1" si="470"/>
        <v>1.1584146015932821E-3</v>
      </c>
      <c r="AU768" s="72">
        <f t="shared" ca="1" si="452"/>
        <v>9.0370179501075842E-3</v>
      </c>
      <c r="AV768" s="73">
        <f t="shared" ca="1" si="453"/>
        <v>1.0090370179501076</v>
      </c>
      <c r="AW768" s="74">
        <f ca="1">PRODUCT(AV$4:AV768)</f>
        <v>813.4043565545004</v>
      </c>
      <c r="BO768" s="70">
        <f t="shared" si="464"/>
        <v>765</v>
      </c>
      <c r="BP768" s="171">
        <f t="shared" ca="1" si="467"/>
        <v>0.114</v>
      </c>
      <c r="BQ768" s="172">
        <f t="shared" ca="1" si="454"/>
        <v>9.0370179501075842E-3</v>
      </c>
      <c r="BR768" s="172">
        <f t="shared" ca="1" si="466"/>
        <v>1.2294008409739778E-3</v>
      </c>
    </row>
    <row r="769" spans="5:70">
      <c r="E769">
        <f t="shared" si="468"/>
        <v>766</v>
      </c>
      <c r="F769" s="64">
        <f t="shared" si="455"/>
        <v>118.74999999999714</v>
      </c>
      <c r="G769" s="55">
        <f t="shared" si="436"/>
        <v>0</v>
      </c>
      <c r="H769" s="78">
        <f t="shared" si="465"/>
        <v>1</v>
      </c>
      <c r="I769" s="79">
        <f t="shared" ca="1" si="444"/>
        <v>1999447.2762462285</v>
      </c>
      <c r="J769" s="79">
        <f t="shared" ca="1" si="437"/>
        <v>18069.040925730886</v>
      </c>
      <c r="K769" s="80">
        <f t="shared" ca="1" si="438"/>
        <v>-20</v>
      </c>
      <c r="L769" s="80">
        <f t="shared" ca="1" si="445"/>
        <v>-1666.2060635385239</v>
      </c>
      <c r="M769" s="80">
        <f t="shared" ca="1" si="469"/>
        <v>0</v>
      </c>
      <c r="N769" s="80">
        <f t="shared" ca="1" si="446"/>
        <v>0</v>
      </c>
      <c r="O769" s="81">
        <f t="shared" ca="1" si="439"/>
        <v>-2943.1740356977334</v>
      </c>
      <c r="P769" s="79">
        <f t="shared" ca="1" si="440"/>
        <v>2012886.9370727232</v>
      </c>
      <c r="R769">
        <f t="shared" ca="1" si="447"/>
        <v>886</v>
      </c>
      <c r="S769" s="78">
        <f t="shared" ca="1" si="456"/>
        <v>128.7499999999965</v>
      </c>
      <c r="T769" s="55">
        <f t="shared" ca="1" si="448"/>
        <v>0</v>
      </c>
      <c r="U769" s="78">
        <f t="shared" ca="1" si="449"/>
        <v>4.1504550867967176E-5</v>
      </c>
      <c r="V769" s="79">
        <f t="shared" ca="1" si="457"/>
        <v>0</v>
      </c>
      <c r="W769" s="79">
        <f t="shared" ca="1" si="441"/>
        <v>0</v>
      </c>
      <c r="X769" s="80">
        <f t="shared" ca="1" si="458"/>
        <v>0</v>
      </c>
      <c r="Y769" s="80">
        <f t="shared" ca="1" si="459"/>
        <v>0</v>
      </c>
      <c r="Z769" s="80">
        <f t="shared" ca="1" si="450"/>
        <v>0</v>
      </c>
      <c r="AA769" s="80">
        <f t="shared" ca="1" si="460"/>
        <v>0</v>
      </c>
      <c r="AB769" s="81">
        <f t="shared" ca="1" si="442"/>
        <v>0</v>
      </c>
      <c r="AC769" s="79">
        <f t="shared" ca="1" si="443"/>
        <v>0</v>
      </c>
      <c r="AE769" s="55">
        <f t="shared" ca="1" si="461"/>
        <v>0</v>
      </c>
      <c r="AF769" s="78">
        <f t="shared" ca="1" si="462"/>
        <v>4.1504550867967176E-5</v>
      </c>
      <c r="AR769" s="69">
        <f t="shared" si="451"/>
        <v>64</v>
      </c>
      <c r="AS769" s="70">
        <f t="shared" si="463"/>
        <v>766</v>
      </c>
      <c r="AT769" s="71">
        <f t="shared" ca="1" si="470"/>
        <v>1.1479459880450169E-3</v>
      </c>
      <c r="AU769" s="72">
        <f t="shared" ca="1" si="452"/>
        <v>9.0370179501075842E-3</v>
      </c>
      <c r="AV769" s="73">
        <f t="shared" ca="1" si="453"/>
        <v>1.0090370179501076</v>
      </c>
      <c r="AW769" s="74">
        <f ca="1">PRODUCT(AV$4:AV769)</f>
        <v>820.75510632537907</v>
      </c>
      <c r="BO769" s="70">
        <f t="shared" si="464"/>
        <v>766</v>
      </c>
      <c r="BP769" s="171">
        <f t="shared" ca="1" si="467"/>
        <v>0.114</v>
      </c>
      <c r="BQ769" s="172">
        <f t="shared" ca="1" si="454"/>
        <v>9.0370179501075842E-3</v>
      </c>
      <c r="BR769" s="172">
        <f t="shared" ca="1" si="466"/>
        <v>1.2183902266257255E-3</v>
      </c>
    </row>
    <row r="770" spans="5:70">
      <c r="E770">
        <f t="shared" si="468"/>
        <v>767</v>
      </c>
      <c r="F770" s="64">
        <f t="shared" si="455"/>
        <v>118.83333333333047</v>
      </c>
      <c r="G770" s="55">
        <f t="shared" si="436"/>
        <v>0</v>
      </c>
      <c r="H770" s="78">
        <f t="shared" si="465"/>
        <v>1</v>
      </c>
      <c r="I770" s="79">
        <f t="shared" ca="1" si="444"/>
        <v>2012886.9370727232</v>
      </c>
      <c r="J770" s="79">
        <f t="shared" ca="1" si="437"/>
        <v>18190.495381863275</v>
      </c>
      <c r="K770" s="80">
        <f t="shared" ca="1" si="438"/>
        <v>-20</v>
      </c>
      <c r="L770" s="80">
        <f t="shared" ca="1" si="445"/>
        <v>-1677.405780893936</v>
      </c>
      <c r="M770" s="80">
        <f t="shared" ca="1" si="469"/>
        <v>0</v>
      </c>
      <c r="N770" s="80">
        <f t="shared" ca="1" si="446"/>
        <v>0</v>
      </c>
      <c r="O770" s="81">
        <f t="shared" ca="1" si="439"/>
        <v>-2943.1740356977334</v>
      </c>
      <c r="P770" s="79">
        <f t="shared" ca="1" si="440"/>
        <v>2026436.8526379948</v>
      </c>
      <c r="R770">
        <f t="shared" ca="1" si="447"/>
        <v>887</v>
      </c>
      <c r="S770" s="78">
        <f t="shared" ca="1" si="456"/>
        <v>128.83333333332985</v>
      </c>
      <c r="T770" s="55">
        <f t="shared" ca="1" si="448"/>
        <v>0</v>
      </c>
      <c r="U770" s="78">
        <f t="shared" ca="1" si="449"/>
        <v>4.1504550867967176E-5</v>
      </c>
      <c r="V770" s="79">
        <f t="shared" ca="1" si="457"/>
        <v>0</v>
      </c>
      <c r="W770" s="79">
        <f t="shared" ca="1" si="441"/>
        <v>0</v>
      </c>
      <c r="X770" s="80">
        <f t="shared" ca="1" si="458"/>
        <v>0</v>
      </c>
      <c r="Y770" s="80">
        <f t="shared" ca="1" si="459"/>
        <v>0</v>
      </c>
      <c r="Z770" s="80">
        <f t="shared" ca="1" si="450"/>
        <v>0</v>
      </c>
      <c r="AA770" s="80">
        <f t="shared" ca="1" si="460"/>
        <v>0</v>
      </c>
      <c r="AB770" s="81">
        <f t="shared" ca="1" si="442"/>
        <v>0</v>
      </c>
      <c r="AC770" s="79">
        <f t="shared" ca="1" si="443"/>
        <v>0</v>
      </c>
      <c r="AE770" s="55">
        <f t="shared" ca="1" si="461"/>
        <v>0</v>
      </c>
      <c r="AF770" s="78">
        <f t="shared" ca="1" si="462"/>
        <v>4.1504550867967176E-5</v>
      </c>
      <c r="AR770" s="69">
        <f t="shared" si="451"/>
        <v>64</v>
      </c>
      <c r="AS770" s="70">
        <f t="shared" si="463"/>
        <v>767</v>
      </c>
      <c r="AT770" s="71">
        <f t="shared" ca="1" si="470"/>
        <v>1.1375719795453001E-3</v>
      </c>
      <c r="AU770" s="72">
        <f t="shared" ca="1" si="452"/>
        <v>9.0370179501075842E-3</v>
      </c>
      <c r="AV770" s="73">
        <f t="shared" ca="1" si="453"/>
        <v>1.0090370179501076</v>
      </c>
      <c r="AW770" s="74">
        <f ca="1">PRODUCT(AV$4:AV770)</f>
        <v>828.17228495388395</v>
      </c>
      <c r="BO770" s="70">
        <f t="shared" si="464"/>
        <v>767</v>
      </c>
      <c r="BP770" s="171">
        <f t="shared" ca="1" si="467"/>
        <v>0.114</v>
      </c>
      <c r="BQ770" s="172">
        <f t="shared" ca="1" si="454"/>
        <v>9.0370179501075842E-3</v>
      </c>
      <c r="BR770" s="172">
        <f t="shared" ca="1" si="466"/>
        <v>1.2074782242389144E-3</v>
      </c>
    </row>
    <row r="771" spans="5:70">
      <c r="E771">
        <f t="shared" si="468"/>
        <v>768</v>
      </c>
      <c r="F771" s="64">
        <f t="shared" si="455"/>
        <v>118.9166666666638</v>
      </c>
      <c r="G771" s="55">
        <f t="shared" si="436"/>
        <v>0</v>
      </c>
      <c r="H771" s="78">
        <f t="shared" si="465"/>
        <v>1</v>
      </c>
      <c r="I771" s="79">
        <f t="shared" ca="1" si="444"/>
        <v>2026436.8526379948</v>
      </c>
      <c r="J771" s="79">
        <f t="shared" ca="1" si="437"/>
        <v>18312.946212049075</v>
      </c>
      <c r="K771" s="80">
        <f t="shared" ca="1" si="438"/>
        <v>-20</v>
      </c>
      <c r="L771" s="80">
        <f t="shared" ca="1" si="445"/>
        <v>-1688.6973771983291</v>
      </c>
      <c r="M771" s="80">
        <f t="shared" ca="1" si="469"/>
        <v>0</v>
      </c>
      <c r="N771" s="80">
        <f t="shared" ca="1" si="446"/>
        <v>0</v>
      </c>
      <c r="O771" s="81">
        <f t="shared" ca="1" si="439"/>
        <v>-2943.1740356977334</v>
      </c>
      <c r="P771" s="79">
        <f t="shared" ca="1" si="440"/>
        <v>2040097.9274371478</v>
      </c>
      <c r="R771">
        <f t="shared" ca="1" si="447"/>
        <v>888</v>
      </c>
      <c r="S771" s="78">
        <f t="shared" ca="1" si="456"/>
        <v>128.91666666666319</v>
      </c>
      <c r="T771" s="55">
        <f t="shared" ca="1" si="448"/>
        <v>0</v>
      </c>
      <c r="U771" s="78">
        <f t="shared" ca="1" si="449"/>
        <v>4.1504550867967176E-5</v>
      </c>
      <c r="V771" s="79">
        <f t="shared" ca="1" si="457"/>
        <v>0</v>
      </c>
      <c r="W771" s="79">
        <f t="shared" ca="1" si="441"/>
        <v>0</v>
      </c>
      <c r="X771" s="80">
        <f t="shared" ca="1" si="458"/>
        <v>0</v>
      </c>
      <c r="Y771" s="80">
        <f t="shared" ca="1" si="459"/>
        <v>0</v>
      </c>
      <c r="Z771" s="80">
        <f t="shared" ca="1" si="450"/>
        <v>0</v>
      </c>
      <c r="AA771" s="80">
        <f t="shared" ca="1" si="460"/>
        <v>0</v>
      </c>
      <c r="AB771" s="81">
        <f t="shared" ca="1" si="442"/>
        <v>0</v>
      </c>
      <c r="AC771" s="79">
        <f t="shared" ca="1" si="443"/>
        <v>0</v>
      </c>
      <c r="AE771" s="55">
        <f t="shared" ca="1" si="461"/>
        <v>0</v>
      </c>
      <c r="AF771" s="78">
        <f t="shared" ca="1" si="462"/>
        <v>4.1504550867967176E-5</v>
      </c>
      <c r="AR771" s="69">
        <f t="shared" si="451"/>
        <v>64</v>
      </c>
      <c r="AS771" s="70">
        <f t="shared" si="463"/>
        <v>768</v>
      </c>
      <c r="AT771" s="71">
        <f t="shared" ca="1" si="470"/>
        <v>1.1272917211466098E-3</v>
      </c>
      <c r="AU771" s="72">
        <f t="shared" ca="1" si="452"/>
        <v>9.0370179501075842E-3</v>
      </c>
      <c r="AV771" s="73">
        <f t="shared" ca="1" si="453"/>
        <v>1.0090370179501076</v>
      </c>
      <c r="AW771" s="74">
        <f ca="1">PRODUCT(AV$4:AV771)</f>
        <v>835.65649275879377</v>
      </c>
      <c r="BO771" s="70">
        <f t="shared" si="464"/>
        <v>768</v>
      </c>
      <c r="BP771" s="171">
        <f t="shared" ca="1" si="467"/>
        <v>0.114</v>
      </c>
      <c r="BQ771" s="172">
        <f t="shared" ca="1" si="454"/>
        <v>9.0370179501075842E-3</v>
      </c>
      <c r="BR771" s="172">
        <f t="shared" ca="1" si="466"/>
        <v>1.1966639506367633E-3</v>
      </c>
    </row>
    <row r="772" spans="5:70">
      <c r="E772">
        <f t="shared" si="468"/>
        <v>769</v>
      </c>
      <c r="F772" s="64">
        <f t="shared" si="455"/>
        <v>118.99999999999713</v>
      </c>
      <c r="G772" s="55">
        <f t="shared" ref="G772:G784" si="471">(1-(1-IF(F772&gt;$AJ$90,0,VLOOKUP(ROUND(F772,0),$AJ$4:$AK$90,2,FALSE)))^(1/12))*0</f>
        <v>0</v>
      </c>
      <c r="H772" s="78">
        <f t="shared" si="465"/>
        <v>1</v>
      </c>
      <c r="I772" s="79">
        <f t="shared" ca="1" si="444"/>
        <v>2040097.9274371478</v>
      </c>
      <c r="J772" s="79">
        <f t="shared" ref="J772:J784" ca="1" si="472">(I772)*$AU772</f>
        <v>18436.401590226786</v>
      </c>
      <c r="K772" s="80">
        <f t="shared" ref="K772:K784" ca="1" si="473">IF(I772=0,0,-$C$19)*H772</f>
        <v>-20</v>
      </c>
      <c r="L772" s="80">
        <f t="shared" ca="1" si="445"/>
        <v>-1700.0816061976234</v>
      </c>
      <c r="M772" s="80">
        <f t="shared" ca="1" si="469"/>
        <v>-15300.734455778607</v>
      </c>
      <c r="N772" s="80">
        <f t="shared" ca="1" si="446"/>
        <v>0</v>
      </c>
      <c r="O772" s="81">
        <f t="shared" ref="O772:O784" ca="1" si="474">-MIN(
IF(MOD(E772-1,IF($C$7="Annual",12,1))=0,1,0)
*IF(F772&lt;=$C$6,H772*$C$5*$C$4/IF($C$7="Monthly",12,1),$C$12),I772)</f>
        <v>-2943.1740356977334</v>
      </c>
      <c r="P772" s="79">
        <f t="shared" ref="P772:P784" ca="1" si="475">SUM(I772:O772)</f>
        <v>2038570.3389297007</v>
      </c>
      <c r="R772">
        <f t="shared" ca="1" si="447"/>
        <v>889</v>
      </c>
      <c r="S772" s="78">
        <f t="shared" ca="1" si="456"/>
        <v>128.99999999999653</v>
      </c>
      <c r="T772" s="55">
        <f t="shared" ca="1" si="448"/>
        <v>0</v>
      </c>
      <c r="U772" s="78">
        <f t="shared" ca="1" si="449"/>
        <v>4.1504550867967176E-5</v>
      </c>
      <c r="V772" s="79">
        <f t="shared" ca="1" si="457"/>
        <v>0</v>
      </c>
      <c r="W772" s="79">
        <f t="shared" ref="W772:W784" ca="1" si="476">(V772)*$AU772</f>
        <v>0</v>
      </c>
      <c r="X772" s="80">
        <f t="shared" ca="1" si="458"/>
        <v>0</v>
      </c>
      <c r="Y772" s="80">
        <f t="shared" ca="1" si="459"/>
        <v>0</v>
      </c>
      <c r="Z772" s="80">
        <f t="shared" ca="1" si="450"/>
        <v>0</v>
      </c>
      <c r="AA772" s="80">
        <f t="shared" ca="1" si="460"/>
        <v>0</v>
      </c>
      <c r="AB772" s="81">
        <f t="shared" ref="AB772:AB784" ca="1" si="477">-MIN(IF(MOD(R772,IF($C$7="Annual",12,1))=0,1,0)*$C$39*U772/IF($C$7="Monthly",12,1),V772)</f>
        <v>0</v>
      </c>
      <c r="AC772" s="79">
        <f t="shared" ref="AC772:AC784" ca="1" si="478">SUM(V772:AB772)</f>
        <v>0</v>
      </c>
      <c r="AE772" s="55">
        <f t="shared" ca="1" si="461"/>
        <v>0</v>
      </c>
      <c r="AF772" s="78">
        <f t="shared" ca="1" si="462"/>
        <v>4.1504550867967176E-5</v>
      </c>
      <c r="AR772" s="69">
        <f t="shared" si="451"/>
        <v>65</v>
      </c>
      <c r="AS772" s="70">
        <f t="shared" si="463"/>
        <v>769</v>
      </c>
      <c r="AT772" s="71">
        <f t="shared" ca="1" si="470"/>
        <v>1.1171043656276001E-3</v>
      </c>
      <c r="AU772" s="72">
        <f t="shared" ca="1" si="452"/>
        <v>9.0370179501075842E-3</v>
      </c>
      <c r="AV772" s="73">
        <f t="shared" ca="1" si="453"/>
        <v>1.0090370179501076</v>
      </c>
      <c r="AW772" s="74">
        <f ca="1">PRODUCT(AV$4:AV772)</f>
        <v>843.208335483979</v>
      </c>
      <c r="BO772" s="70">
        <f t="shared" si="464"/>
        <v>769</v>
      </c>
      <c r="BP772" s="171">
        <f t="shared" ca="1" si="467"/>
        <v>0.114</v>
      </c>
      <c r="BQ772" s="172">
        <f t="shared" ca="1" si="454"/>
        <v>9.0370179501075842E-3</v>
      </c>
      <c r="BR772" s="172">
        <f t="shared" ca="1" si="466"/>
        <v>1.1859465305522944E-3</v>
      </c>
    </row>
    <row r="773" spans="5:70">
      <c r="E773">
        <f t="shared" si="468"/>
        <v>770</v>
      </c>
      <c r="F773" s="64">
        <f t="shared" si="455"/>
        <v>119.08333333333046</v>
      </c>
      <c r="G773" s="55">
        <f t="shared" si="471"/>
        <v>0</v>
      </c>
      <c r="H773" s="78">
        <f t="shared" si="465"/>
        <v>1</v>
      </c>
      <c r="I773" s="79">
        <f t="shared" ref="I773:I784" ca="1" si="479">MAX(P772,0)*(1-G773)</f>
        <v>2038570.3389297007</v>
      </c>
      <c r="J773" s="79">
        <f t="shared" ca="1" si="472"/>
        <v>18422.596745464605</v>
      </c>
      <c r="K773" s="80">
        <f t="shared" ca="1" si="473"/>
        <v>-20</v>
      </c>
      <c r="L773" s="80">
        <f t="shared" ref="L773:L784" ca="1" si="480">IF(OR(I772+O772=0,K772=0),0,-I773*($C$16/12))</f>
        <v>-1698.8086157747507</v>
      </c>
      <c r="M773" s="80">
        <f t="shared" ca="1" si="469"/>
        <v>0</v>
      </c>
      <c r="N773" s="80">
        <f t="shared" ref="N773:N784" ca="1" si="481">IF(OR(I772+O772=0,K772=0),0,-I773*($C$18*(1+$C$20))/12)</f>
        <v>0</v>
      </c>
      <c r="O773" s="81">
        <f t="shared" ca="1" si="474"/>
        <v>-2943.1740356977334</v>
      </c>
      <c r="P773" s="79">
        <f t="shared" ca="1" si="475"/>
        <v>2052330.9530236928</v>
      </c>
      <c r="R773">
        <f t="shared" ref="R773:R784" ca="1" si="482">R772+1</f>
        <v>890</v>
      </c>
      <c r="S773" s="78">
        <f t="shared" ca="1" si="456"/>
        <v>129.08333333332988</v>
      </c>
      <c r="T773" s="55">
        <f t="shared" ref="T773:T784" ca="1" si="483">(1-(1-IF(S773&gt;$AJ$90,0,VLOOKUP(ROUND(S773,0),$AJ$4:$AK$90,2,FALSE)))^(1/12))
*IF(S774-S$4&lt;SUBSTITUTE($C$8, "years", "", 1)/1,0,1)</f>
        <v>0</v>
      </c>
      <c r="U773" s="78">
        <f t="shared" ref="U773:U784" ca="1" si="484">IF(S774-S$4&lt;SUBSTITUTE($C$8, "years", "", 1)/1,U772,AF772)*
(1-T773)</f>
        <v>4.1504550867967176E-5</v>
      </c>
      <c r="V773" s="79">
        <f t="shared" ca="1" si="457"/>
        <v>0</v>
      </c>
      <c r="W773" s="79">
        <f t="shared" ca="1" si="476"/>
        <v>0</v>
      </c>
      <c r="X773" s="80">
        <f t="shared" ca="1" si="458"/>
        <v>0</v>
      </c>
      <c r="Y773" s="80">
        <f t="shared" ca="1" si="459"/>
        <v>0</v>
      </c>
      <c r="Z773" s="80">
        <f t="shared" ref="Z773:Z784" ca="1" si="485">-IF(MOD(R773-1,12)=0,1,0)*V773*($C$17)</f>
        <v>0</v>
      </c>
      <c r="AA773" s="80">
        <f t="shared" ca="1" si="460"/>
        <v>0</v>
      </c>
      <c r="AB773" s="81">
        <f t="shared" ca="1" si="477"/>
        <v>0</v>
      </c>
      <c r="AC773" s="79">
        <f t="shared" ca="1" si="478"/>
        <v>0</v>
      </c>
      <c r="AE773" s="55">
        <f t="shared" ca="1" si="461"/>
        <v>0</v>
      </c>
      <c r="AF773" s="78">
        <f t="shared" ca="1" si="462"/>
        <v>4.1504550867967176E-5</v>
      </c>
      <c r="AR773" s="69">
        <f t="shared" ref="AR773:AR836" si="486">ROUNDDOWN((AS773-1)/12,0)+1</f>
        <v>65</v>
      </c>
      <c r="AS773" s="70">
        <f t="shared" si="463"/>
        <v>770</v>
      </c>
      <c r="AT773" s="71">
        <f t="shared" ca="1" si="470"/>
        <v>1.10700907342328E-3</v>
      </c>
      <c r="AU773" s="72">
        <f t="shared" ref="AU773:AU836" ca="1" si="487">IF($AU$2="Yes",BQ773,((1+$AH$21)^(1/12))-1)</f>
        <v>9.0370179501075842E-3</v>
      </c>
      <c r="AV773" s="73">
        <f t="shared" ref="AV773:AV836" ca="1" si="488">(1+AU773)</f>
        <v>1.0090370179501076</v>
      </c>
      <c r="AW773" s="74">
        <f ca="1">PRODUCT(AV$4:AV773)</f>
        <v>850.82842434742804</v>
      </c>
      <c r="BO773" s="70">
        <f t="shared" si="464"/>
        <v>770</v>
      </c>
      <c r="BP773" s="171">
        <f t="shared" ca="1" si="467"/>
        <v>0.114</v>
      </c>
      <c r="BQ773" s="172">
        <f t="shared" ref="BQ773:BQ836" ca="1" si="489">(1+BP773)^(1/12)-1</f>
        <v>9.0370179501075842E-3</v>
      </c>
      <c r="BR773" s="172">
        <f t="shared" ca="1" si="466"/>
        <v>1.1753250965574923E-3</v>
      </c>
    </row>
    <row r="774" spans="5:70">
      <c r="E774">
        <f t="shared" si="468"/>
        <v>771</v>
      </c>
      <c r="F774" s="64">
        <f t="shared" ref="F774:F784" si="490">(E774-E773)/12+F773</f>
        <v>119.16666666666379</v>
      </c>
      <c r="G774" s="55">
        <f t="shared" si="471"/>
        <v>0</v>
      </c>
      <c r="H774" s="78">
        <f t="shared" si="465"/>
        <v>1</v>
      </c>
      <c r="I774" s="79">
        <f t="shared" ca="1" si="479"/>
        <v>2052330.9530236928</v>
      </c>
      <c r="J774" s="79">
        <f t="shared" ca="1" si="472"/>
        <v>18546.951662036518</v>
      </c>
      <c r="K774" s="80">
        <f t="shared" ca="1" si="473"/>
        <v>-20</v>
      </c>
      <c r="L774" s="80">
        <f t="shared" ca="1" si="480"/>
        <v>-1710.2757941864108</v>
      </c>
      <c r="M774" s="80">
        <f t="shared" ca="1" si="469"/>
        <v>0</v>
      </c>
      <c r="N774" s="80">
        <f t="shared" ca="1" si="481"/>
        <v>0</v>
      </c>
      <c r="O774" s="81">
        <f t="shared" ca="1" si="474"/>
        <v>-2943.1740356977334</v>
      </c>
      <c r="P774" s="79">
        <f t="shared" ca="1" si="475"/>
        <v>2066204.4548558453</v>
      </c>
      <c r="R774">
        <f t="shared" ca="1" si="482"/>
        <v>891</v>
      </c>
      <c r="S774" s="78">
        <f t="shared" ref="S774:S784" ca="1" si="491">(R774-R773)/12+S773</f>
        <v>129.16666666666322</v>
      </c>
      <c r="T774" s="55">
        <f t="shared" ca="1" si="483"/>
        <v>0</v>
      </c>
      <c r="U774" s="78">
        <f t="shared" ca="1" si="484"/>
        <v>4.1504550867967176E-5</v>
      </c>
      <c r="V774" s="79">
        <f t="shared" ref="V774:V784" ca="1" si="492">MAX(AC773,0)*(1-AE774)</f>
        <v>0</v>
      </c>
      <c r="W774" s="79">
        <f t="shared" ca="1" si="476"/>
        <v>0</v>
      </c>
      <c r="X774" s="80">
        <f t="shared" ref="X774:X784" ca="1" si="493">IF(V774=0,0,-$C$19)*U774</f>
        <v>0</v>
      </c>
      <c r="Y774" s="80">
        <f t="shared" ref="Y774:Y784" ca="1" si="494">IF(OR(V773+AB773=0,X773=0),0,-V774*($D$16/12))</f>
        <v>0</v>
      </c>
      <c r="Z774" s="80">
        <f t="shared" ca="1" si="485"/>
        <v>0</v>
      </c>
      <c r="AA774" s="80">
        <f t="shared" ref="AA774:AA784" ca="1" si="495">IF(OR(V773+AB773=0,X773=0),0,-V774*($C$18*(1+$C$20))/12)</f>
        <v>0</v>
      </c>
      <c r="AB774" s="81">
        <f t="shared" ca="1" si="477"/>
        <v>0</v>
      </c>
      <c r="AC774" s="79">
        <f t="shared" ca="1" si="478"/>
        <v>0</v>
      </c>
      <c r="AE774" s="55">
        <f t="shared" ref="AE774:AE784" ca="1" si="496">(1-(1-IF(S774&gt;$AJ$90,0,VLOOKUP(ROUND(S774,0),$AJ$4:$AK$90,2,FALSE)))^(1/12))</f>
        <v>0</v>
      </c>
      <c r="AF774" s="78">
        <f t="shared" ref="AF774:AF784" ca="1" si="497">AF773*(1-AE774)</f>
        <v>4.1504550867967176E-5</v>
      </c>
      <c r="AR774" s="69">
        <f t="shared" si="486"/>
        <v>65</v>
      </c>
      <c r="AS774" s="70">
        <f t="shared" ref="AS774:AS837" si="498">AS773+1</f>
        <v>771</v>
      </c>
      <c r="AT774" s="71">
        <f t="shared" ca="1" si="470"/>
        <v>1.0970050125558219E-3</v>
      </c>
      <c r="AU774" s="72">
        <f t="shared" ca="1" si="487"/>
        <v>9.0370179501075842E-3</v>
      </c>
      <c r="AV774" s="73">
        <f t="shared" ca="1" si="488"/>
        <v>1.0090370179501076</v>
      </c>
      <c r="AW774" s="74">
        <f ca="1">PRODUCT(AV$4:AV774)</f>
        <v>858.51737609071745</v>
      </c>
      <c r="BO774" s="70">
        <f t="shared" ref="BO774:BO785" si="499">BO773+1</f>
        <v>771</v>
      </c>
      <c r="BP774" s="171">
        <f t="shared" ca="1" si="467"/>
        <v>0.114</v>
      </c>
      <c r="BQ774" s="172">
        <f t="shared" ca="1" si="489"/>
        <v>9.0370179501075842E-3</v>
      </c>
      <c r="BR774" s="172">
        <f t="shared" ca="1" si="466"/>
        <v>1.1647987889930982E-3</v>
      </c>
    </row>
    <row r="775" spans="5:70">
      <c r="E775">
        <f t="shared" si="468"/>
        <v>772</v>
      </c>
      <c r="F775" s="64">
        <f t="shared" si="490"/>
        <v>119.24999999999712</v>
      </c>
      <c r="G775" s="55">
        <f t="shared" si="471"/>
        <v>0</v>
      </c>
      <c r="H775" s="78">
        <f t="shared" ref="H775:H784" si="500">H774*(1-G775)</f>
        <v>1</v>
      </c>
      <c r="I775" s="79">
        <f t="shared" ca="1" si="479"/>
        <v>2066204.4548558453</v>
      </c>
      <c r="J775" s="79">
        <f t="shared" ca="1" si="472"/>
        <v>18672.326747124531</v>
      </c>
      <c r="K775" s="80">
        <f t="shared" ca="1" si="473"/>
        <v>-20</v>
      </c>
      <c r="L775" s="80">
        <f t="shared" ca="1" si="480"/>
        <v>-1721.8370457132046</v>
      </c>
      <c r="M775" s="80">
        <f t="shared" ca="1" si="469"/>
        <v>0</v>
      </c>
      <c r="N775" s="80">
        <f t="shared" ca="1" si="481"/>
        <v>0</v>
      </c>
      <c r="O775" s="81">
        <f t="shared" ca="1" si="474"/>
        <v>-2943.1740356977334</v>
      </c>
      <c r="P775" s="79">
        <f t="shared" ca="1" si="475"/>
        <v>2080191.7705215591</v>
      </c>
      <c r="R775">
        <f t="shared" ca="1" si="482"/>
        <v>892</v>
      </c>
      <c r="S775" s="78">
        <f t="shared" ca="1" si="491"/>
        <v>129.24999999999656</v>
      </c>
      <c r="T775" s="55">
        <f t="shared" ca="1" si="483"/>
        <v>0</v>
      </c>
      <c r="U775" s="78">
        <f t="shared" ca="1" si="484"/>
        <v>4.1504550867967176E-5</v>
      </c>
      <c r="V775" s="79">
        <f t="shared" ca="1" si="492"/>
        <v>0</v>
      </c>
      <c r="W775" s="79">
        <f t="shared" ca="1" si="476"/>
        <v>0</v>
      </c>
      <c r="X775" s="80">
        <f t="shared" ca="1" si="493"/>
        <v>0</v>
      </c>
      <c r="Y775" s="80">
        <f t="shared" ca="1" si="494"/>
        <v>0</v>
      </c>
      <c r="Z775" s="80">
        <f t="shared" ca="1" si="485"/>
        <v>0</v>
      </c>
      <c r="AA775" s="80">
        <f t="shared" ca="1" si="495"/>
        <v>0</v>
      </c>
      <c r="AB775" s="81">
        <f t="shared" ca="1" si="477"/>
        <v>0</v>
      </c>
      <c r="AC775" s="79">
        <f t="shared" ca="1" si="478"/>
        <v>0</v>
      </c>
      <c r="AE775" s="55">
        <f t="shared" ca="1" si="496"/>
        <v>0</v>
      </c>
      <c r="AF775" s="78">
        <f t="shared" ca="1" si="497"/>
        <v>4.1504550867967176E-5</v>
      </c>
      <c r="AR775" s="69">
        <f t="shared" si="486"/>
        <v>65</v>
      </c>
      <c r="AS775" s="70">
        <f t="shared" si="498"/>
        <v>772</v>
      </c>
      <c r="AT775" s="71">
        <f t="shared" ca="1" si="470"/>
        <v>1.0870913585659969E-3</v>
      </c>
      <c r="AU775" s="72">
        <f t="shared" ca="1" si="487"/>
        <v>9.0370179501075842E-3</v>
      </c>
      <c r="AV775" s="73">
        <f t="shared" ca="1" si="488"/>
        <v>1.0090370179501076</v>
      </c>
      <c r="AW775" s="74">
        <f ca="1">PRODUCT(AV$4:AV775)</f>
        <v>866.2758130289285</v>
      </c>
      <c r="BO775" s="70">
        <f t="shared" si="499"/>
        <v>772</v>
      </c>
      <c r="BP775" s="171">
        <f t="shared" ca="1" si="467"/>
        <v>0.114</v>
      </c>
      <c r="BQ775" s="172">
        <f t="shared" ca="1" si="489"/>
        <v>9.0370179501075842E-3</v>
      </c>
      <c r="BR775" s="172">
        <f t="shared" ref="BR775:BR785" ca="1" si="501">BR774/(1+BQ775)</f>
        <v>1.1543667558990311E-3</v>
      </c>
    </row>
    <row r="776" spans="5:70">
      <c r="E776">
        <f t="shared" si="468"/>
        <v>773</v>
      </c>
      <c r="F776" s="64">
        <f t="shared" si="490"/>
        <v>119.33333333333044</v>
      </c>
      <c r="G776" s="55">
        <f t="shared" si="471"/>
        <v>0</v>
      </c>
      <c r="H776" s="78">
        <f t="shared" si="500"/>
        <v>1</v>
      </c>
      <c r="I776" s="79">
        <f t="shared" ca="1" si="479"/>
        <v>2080191.7705215591</v>
      </c>
      <c r="J776" s="79">
        <f t="shared" ca="1" si="472"/>
        <v>18798.730369869405</v>
      </c>
      <c r="K776" s="80">
        <f t="shared" ca="1" si="473"/>
        <v>-20</v>
      </c>
      <c r="L776" s="80">
        <f t="shared" ca="1" si="480"/>
        <v>-1733.4931421012993</v>
      </c>
      <c r="M776" s="80">
        <f t="shared" ca="1" si="469"/>
        <v>0</v>
      </c>
      <c r="N776" s="80">
        <f t="shared" ca="1" si="481"/>
        <v>0</v>
      </c>
      <c r="O776" s="81">
        <f t="shared" ca="1" si="474"/>
        <v>-2943.1740356977334</v>
      </c>
      <c r="P776" s="79">
        <f t="shared" ca="1" si="475"/>
        <v>2094293.8337136293</v>
      </c>
      <c r="R776">
        <f t="shared" ca="1" si="482"/>
        <v>893</v>
      </c>
      <c r="S776" s="78">
        <f t="shared" ca="1" si="491"/>
        <v>129.3333333333299</v>
      </c>
      <c r="T776" s="55">
        <f t="shared" ca="1" si="483"/>
        <v>0</v>
      </c>
      <c r="U776" s="78">
        <f t="shared" ca="1" si="484"/>
        <v>4.1504550867967176E-5</v>
      </c>
      <c r="V776" s="79">
        <f t="shared" ca="1" si="492"/>
        <v>0</v>
      </c>
      <c r="W776" s="79">
        <f t="shared" ca="1" si="476"/>
        <v>0</v>
      </c>
      <c r="X776" s="80">
        <f t="shared" ca="1" si="493"/>
        <v>0</v>
      </c>
      <c r="Y776" s="80">
        <f t="shared" ca="1" si="494"/>
        <v>0</v>
      </c>
      <c r="Z776" s="80">
        <f t="shared" ca="1" si="485"/>
        <v>0</v>
      </c>
      <c r="AA776" s="80">
        <f t="shared" ca="1" si="495"/>
        <v>0</v>
      </c>
      <c r="AB776" s="81">
        <f t="shared" ca="1" si="477"/>
        <v>0</v>
      </c>
      <c r="AC776" s="79">
        <f t="shared" ca="1" si="478"/>
        <v>0</v>
      </c>
      <c r="AE776" s="55">
        <f t="shared" ca="1" si="496"/>
        <v>0</v>
      </c>
      <c r="AF776" s="78">
        <f t="shared" ca="1" si="497"/>
        <v>4.1504550867967176E-5</v>
      </c>
      <c r="AR776" s="69">
        <f t="shared" si="486"/>
        <v>65</v>
      </c>
      <c r="AS776" s="70">
        <f t="shared" si="498"/>
        <v>773</v>
      </c>
      <c r="AT776" s="71">
        <f t="shared" ca="1" si="470"/>
        <v>1.0772672944452291E-3</v>
      </c>
      <c r="AU776" s="72">
        <f t="shared" ca="1" si="487"/>
        <v>9.0370179501075842E-3</v>
      </c>
      <c r="AV776" s="73">
        <f t="shared" ca="1" si="488"/>
        <v>1.0090370179501076</v>
      </c>
      <c r="AW776" s="74">
        <f ca="1">PRODUCT(AV$4:AV776)</f>
        <v>874.104363101015</v>
      </c>
      <c r="BO776" s="70">
        <f t="shared" si="499"/>
        <v>773</v>
      </c>
      <c r="BP776" s="171">
        <f t="shared" ref="BP776:BP839" ca="1" si="502">VLOOKUP(BO776,$BT$4:$BX$13,5,TRUE)/100</f>
        <v>0.114</v>
      </c>
      <c r="BQ776" s="172">
        <f t="shared" ca="1" si="489"/>
        <v>9.0370179501075842E-3</v>
      </c>
      <c r="BR776" s="172">
        <f t="shared" ca="1" si="501"/>
        <v>1.1440281529454348E-3</v>
      </c>
    </row>
    <row r="777" spans="5:70">
      <c r="E777">
        <f t="shared" si="468"/>
        <v>774</v>
      </c>
      <c r="F777" s="64">
        <f t="shared" si="490"/>
        <v>119.41666666666377</v>
      </c>
      <c r="G777" s="55">
        <f t="shared" si="471"/>
        <v>0</v>
      </c>
      <c r="H777" s="78">
        <f t="shared" si="500"/>
        <v>1</v>
      </c>
      <c r="I777" s="79">
        <f t="shared" ca="1" si="479"/>
        <v>2094293.8337136293</v>
      </c>
      <c r="J777" s="79">
        <f t="shared" ca="1" si="472"/>
        <v>18926.170968069695</v>
      </c>
      <c r="K777" s="80">
        <f t="shared" ca="1" si="473"/>
        <v>-20</v>
      </c>
      <c r="L777" s="80">
        <f t="shared" ca="1" si="480"/>
        <v>-1745.2448614280245</v>
      </c>
      <c r="M777" s="80">
        <f t="shared" ca="1" si="469"/>
        <v>0</v>
      </c>
      <c r="N777" s="80">
        <f t="shared" ca="1" si="481"/>
        <v>0</v>
      </c>
      <c r="O777" s="81">
        <f t="shared" ca="1" si="474"/>
        <v>-2943.1740356977334</v>
      </c>
      <c r="P777" s="79">
        <f t="shared" ca="1" si="475"/>
        <v>2108511.5857845731</v>
      </c>
      <c r="R777">
        <f t="shared" ca="1" si="482"/>
        <v>894</v>
      </c>
      <c r="S777" s="78">
        <f t="shared" ca="1" si="491"/>
        <v>129.41666666666325</v>
      </c>
      <c r="T777" s="55">
        <f t="shared" ca="1" si="483"/>
        <v>0</v>
      </c>
      <c r="U777" s="78">
        <f t="shared" ca="1" si="484"/>
        <v>4.1504550867967176E-5</v>
      </c>
      <c r="V777" s="79">
        <f t="shared" ca="1" si="492"/>
        <v>0</v>
      </c>
      <c r="W777" s="79">
        <f t="shared" ca="1" si="476"/>
        <v>0</v>
      </c>
      <c r="X777" s="80">
        <f t="shared" ca="1" si="493"/>
        <v>0</v>
      </c>
      <c r="Y777" s="80">
        <f t="shared" ca="1" si="494"/>
        <v>0</v>
      </c>
      <c r="Z777" s="80">
        <f t="shared" ca="1" si="485"/>
        <v>0</v>
      </c>
      <c r="AA777" s="80">
        <f t="shared" ca="1" si="495"/>
        <v>0</v>
      </c>
      <c r="AB777" s="81">
        <f t="shared" ca="1" si="477"/>
        <v>0</v>
      </c>
      <c r="AC777" s="79">
        <f t="shared" ca="1" si="478"/>
        <v>0</v>
      </c>
      <c r="AE777" s="55">
        <f t="shared" ca="1" si="496"/>
        <v>0</v>
      </c>
      <c r="AF777" s="78">
        <f t="shared" ca="1" si="497"/>
        <v>4.1504550867967176E-5</v>
      </c>
      <c r="AR777" s="69">
        <f t="shared" si="486"/>
        <v>65</v>
      </c>
      <c r="AS777" s="70">
        <f t="shared" si="498"/>
        <v>774</v>
      </c>
      <c r="AT777" s="71">
        <f t="shared" ca="1" si="470"/>
        <v>1.0675320105682637E-3</v>
      </c>
      <c r="AU777" s="72">
        <f t="shared" ca="1" si="487"/>
        <v>9.0370179501075842E-3</v>
      </c>
      <c r="AV777" s="73">
        <f t="shared" ca="1" si="488"/>
        <v>1.0090370179501076</v>
      </c>
      <c r="AW777" s="74">
        <f ca="1">PRODUCT(AV$4:AV777)</f>
        <v>882.00365992062621</v>
      </c>
      <c r="BO777" s="70">
        <f t="shared" si="499"/>
        <v>774</v>
      </c>
      <c r="BP777" s="171">
        <f t="shared" ca="1" si="502"/>
        <v>0.114</v>
      </c>
      <c r="BQ777" s="172">
        <f t="shared" ca="1" si="489"/>
        <v>9.0370179501075842E-3</v>
      </c>
      <c r="BR777" s="172">
        <f t="shared" ca="1" si="501"/>
        <v>1.1337821433643398E-3</v>
      </c>
    </row>
    <row r="778" spans="5:70">
      <c r="E778">
        <f t="shared" si="468"/>
        <v>775</v>
      </c>
      <c r="F778" s="64">
        <f t="shared" si="490"/>
        <v>119.4999999999971</v>
      </c>
      <c r="G778" s="55">
        <f t="shared" si="471"/>
        <v>0</v>
      </c>
      <c r="H778" s="78">
        <f t="shared" si="500"/>
        <v>1</v>
      </c>
      <c r="I778" s="79">
        <f t="shared" ca="1" si="479"/>
        <v>2108511.5857845731</v>
      </c>
      <c r="J778" s="79">
        <f t="shared" ca="1" si="472"/>
        <v>19054.657048744994</v>
      </c>
      <c r="K778" s="80">
        <f t="shared" ca="1" si="473"/>
        <v>-20</v>
      </c>
      <c r="L778" s="80">
        <f t="shared" ca="1" si="480"/>
        <v>-1757.0929881538111</v>
      </c>
      <c r="M778" s="80">
        <f t="shared" ca="1" si="469"/>
        <v>0</v>
      </c>
      <c r="N778" s="80">
        <f t="shared" ca="1" si="481"/>
        <v>0</v>
      </c>
      <c r="O778" s="81">
        <f t="shared" ca="1" si="474"/>
        <v>-2943.1740356977334</v>
      </c>
      <c r="P778" s="79">
        <f t="shared" ca="1" si="475"/>
        <v>2122845.9758094666</v>
      </c>
      <c r="R778">
        <f t="shared" ca="1" si="482"/>
        <v>895</v>
      </c>
      <c r="S778" s="78">
        <f t="shared" ca="1" si="491"/>
        <v>129.49999999999659</v>
      </c>
      <c r="T778" s="55">
        <f t="shared" ca="1" si="483"/>
        <v>0</v>
      </c>
      <c r="U778" s="78">
        <f t="shared" ca="1" si="484"/>
        <v>4.1504550867967176E-5</v>
      </c>
      <c r="V778" s="79">
        <f t="shared" ca="1" si="492"/>
        <v>0</v>
      </c>
      <c r="W778" s="79">
        <f t="shared" ca="1" si="476"/>
        <v>0</v>
      </c>
      <c r="X778" s="80">
        <f t="shared" ca="1" si="493"/>
        <v>0</v>
      </c>
      <c r="Y778" s="80">
        <f t="shared" ca="1" si="494"/>
        <v>0</v>
      </c>
      <c r="Z778" s="80">
        <f t="shared" ca="1" si="485"/>
        <v>0</v>
      </c>
      <c r="AA778" s="80">
        <f t="shared" ca="1" si="495"/>
        <v>0</v>
      </c>
      <c r="AB778" s="81">
        <f t="shared" ca="1" si="477"/>
        <v>0</v>
      </c>
      <c r="AC778" s="79">
        <f t="shared" ca="1" si="478"/>
        <v>0</v>
      </c>
      <c r="AE778" s="55">
        <f t="shared" ca="1" si="496"/>
        <v>0</v>
      </c>
      <c r="AF778" s="78">
        <f t="shared" ca="1" si="497"/>
        <v>4.1504550867967176E-5</v>
      </c>
      <c r="AR778" s="69">
        <f t="shared" si="486"/>
        <v>65</v>
      </c>
      <c r="AS778" s="70">
        <f t="shared" si="498"/>
        <v>775</v>
      </c>
      <c r="AT778" s="71">
        <f t="shared" ca="1" si="470"/>
        <v>1.0578847046264438E-3</v>
      </c>
      <c r="AU778" s="72">
        <f t="shared" ca="1" si="487"/>
        <v>9.0370179501075842E-3</v>
      </c>
      <c r="AV778" s="73">
        <f t="shared" ca="1" si="488"/>
        <v>1.0090370179501076</v>
      </c>
      <c r="AW778" s="74">
        <f ca="1">PRODUCT(AV$4:AV778)</f>
        <v>889.97434282738948</v>
      </c>
      <c r="BO778" s="70">
        <f t="shared" si="499"/>
        <v>775</v>
      </c>
      <c r="BP778" s="171">
        <f t="shared" ca="1" si="502"/>
        <v>0.114</v>
      </c>
      <c r="BQ778" s="172">
        <f t="shared" ca="1" si="489"/>
        <v>9.0370179501075842E-3</v>
      </c>
      <c r="BR778" s="172">
        <f t="shared" ca="1" si="501"/>
        <v>1.123627897881939E-3</v>
      </c>
    </row>
    <row r="779" spans="5:70">
      <c r="E779">
        <f t="shared" si="468"/>
        <v>776</v>
      </c>
      <c r="F779" s="64">
        <f t="shared" si="490"/>
        <v>119.58333333333043</v>
      </c>
      <c r="G779" s="55">
        <f t="shared" si="471"/>
        <v>0</v>
      </c>
      <c r="H779" s="78">
        <f t="shared" si="500"/>
        <v>1</v>
      </c>
      <c r="I779" s="79">
        <f t="shared" ca="1" si="479"/>
        <v>2122845.9758094666</v>
      </c>
      <c r="J779" s="79">
        <f t="shared" ca="1" si="472"/>
        <v>19184.197188703802</v>
      </c>
      <c r="K779" s="80">
        <f t="shared" ca="1" si="473"/>
        <v>-20</v>
      </c>
      <c r="L779" s="80">
        <f t="shared" ca="1" si="480"/>
        <v>-1769.0383131745555</v>
      </c>
      <c r="M779" s="80">
        <f t="shared" ca="1" si="469"/>
        <v>0</v>
      </c>
      <c r="N779" s="80">
        <f t="shared" ca="1" si="481"/>
        <v>0</v>
      </c>
      <c r="O779" s="81">
        <f t="shared" ca="1" si="474"/>
        <v>-2943.1740356977334</v>
      </c>
      <c r="P779" s="79">
        <f t="shared" ca="1" si="475"/>
        <v>2137297.960649298</v>
      </c>
      <c r="R779">
        <f t="shared" ca="1" si="482"/>
        <v>896</v>
      </c>
      <c r="S779" s="78">
        <f t="shared" ca="1" si="491"/>
        <v>129.58333333332993</v>
      </c>
      <c r="T779" s="55">
        <f t="shared" ca="1" si="483"/>
        <v>0</v>
      </c>
      <c r="U779" s="78">
        <f t="shared" ca="1" si="484"/>
        <v>4.1504550867967176E-5</v>
      </c>
      <c r="V779" s="79">
        <f t="shared" ca="1" si="492"/>
        <v>0</v>
      </c>
      <c r="W779" s="79">
        <f t="shared" ca="1" si="476"/>
        <v>0</v>
      </c>
      <c r="X779" s="80">
        <f t="shared" ca="1" si="493"/>
        <v>0</v>
      </c>
      <c r="Y779" s="80">
        <f t="shared" ca="1" si="494"/>
        <v>0</v>
      </c>
      <c r="Z779" s="80">
        <f t="shared" ca="1" si="485"/>
        <v>0</v>
      </c>
      <c r="AA779" s="80">
        <f t="shared" ca="1" si="495"/>
        <v>0</v>
      </c>
      <c r="AB779" s="81">
        <f t="shared" ca="1" si="477"/>
        <v>0</v>
      </c>
      <c r="AC779" s="79">
        <f t="shared" ca="1" si="478"/>
        <v>0</v>
      </c>
      <c r="AE779" s="55">
        <f t="shared" ca="1" si="496"/>
        <v>0</v>
      </c>
      <c r="AF779" s="78">
        <f t="shared" ca="1" si="497"/>
        <v>4.1504550867967176E-5</v>
      </c>
      <c r="AR779" s="69">
        <f t="shared" si="486"/>
        <v>65</v>
      </c>
      <c r="AS779" s="70">
        <f t="shared" si="498"/>
        <v>776</v>
      </c>
      <c r="AT779" s="71">
        <f t="shared" ca="1" si="470"/>
        <v>1.0483245815615903E-3</v>
      </c>
      <c r="AU779" s="72">
        <f t="shared" ca="1" si="487"/>
        <v>9.0370179501075842E-3</v>
      </c>
      <c r="AV779" s="73">
        <f t="shared" ca="1" si="488"/>
        <v>1.0090370179501076</v>
      </c>
      <c r="AW779" s="74">
        <f ca="1">PRODUCT(AV$4:AV779)</f>
        <v>898.01705693865574</v>
      </c>
      <c r="BO779" s="70">
        <f t="shared" si="499"/>
        <v>776</v>
      </c>
      <c r="BP779" s="171">
        <f t="shared" ca="1" si="502"/>
        <v>0.114</v>
      </c>
      <c r="BQ779" s="172">
        <f t="shared" ca="1" si="489"/>
        <v>9.0370179501075842E-3</v>
      </c>
      <c r="BR779" s="172">
        <f t="shared" ca="1" si="501"/>
        <v>1.1135645946514694E-3</v>
      </c>
    </row>
    <row r="780" spans="5:70">
      <c r="E780">
        <f t="shared" si="468"/>
        <v>777</v>
      </c>
      <c r="F780" s="64">
        <f t="shared" si="490"/>
        <v>119.66666666666376</v>
      </c>
      <c r="G780" s="55">
        <f t="shared" si="471"/>
        <v>0</v>
      </c>
      <c r="H780" s="78">
        <f t="shared" si="500"/>
        <v>1</v>
      </c>
      <c r="I780" s="79">
        <f t="shared" ca="1" si="479"/>
        <v>2137297.960649298</v>
      </c>
      <c r="J780" s="79">
        <f t="shared" ca="1" si="472"/>
        <v>19314.800035116041</v>
      </c>
      <c r="K780" s="80">
        <f t="shared" ca="1" si="473"/>
        <v>-20</v>
      </c>
      <c r="L780" s="80">
        <f t="shared" ca="1" si="480"/>
        <v>-1781.081633874415</v>
      </c>
      <c r="M780" s="80">
        <f t="shared" ca="1" si="469"/>
        <v>0</v>
      </c>
      <c r="N780" s="80">
        <f t="shared" ca="1" si="481"/>
        <v>0</v>
      </c>
      <c r="O780" s="81">
        <f t="shared" ca="1" si="474"/>
        <v>-2943.1740356977334</v>
      </c>
      <c r="P780" s="79">
        <f t="shared" ca="1" si="475"/>
        <v>2151868.5050148424</v>
      </c>
      <c r="R780">
        <f t="shared" ca="1" si="482"/>
        <v>897</v>
      </c>
      <c r="S780" s="78">
        <f t="shared" ca="1" si="491"/>
        <v>129.66666666666328</v>
      </c>
      <c r="T780" s="55">
        <f t="shared" ca="1" si="483"/>
        <v>0</v>
      </c>
      <c r="U780" s="78">
        <f t="shared" ca="1" si="484"/>
        <v>4.1504550867967176E-5</v>
      </c>
      <c r="V780" s="79">
        <f t="shared" ca="1" si="492"/>
        <v>0</v>
      </c>
      <c r="W780" s="79">
        <f t="shared" ca="1" si="476"/>
        <v>0</v>
      </c>
      <c r="X780" s="80">
        <f t="shared" ca="1" si="493"/>
        <v>0</v>
      </c>
      <c r="Y780" s="80">
        <f t="shared" ca="1" si="494"/>
        <v>0</v>
      </c>
      <c r="Z780" s="80">
        <f t="shared" ca="1" si="485"/>
        <v>0</v>
      </c>
      <c r="AA780" s="80">
        <f t="shared" ca="1" si="495"/>
        <v>0</v>
      </c>
      <c r="AB780" s="81">
        <f t="shared" ca="1" si="477"/>
        <v>0</v>
      </c>
      <c r="AC780" s="79">
        <f t="shared" ca="1" si="478"/>
        <v>0</v>
      </c>
      <c r="AE780" s="55">
        <f t="shared" ca="1" si="496"/>
        <v>0</v>
      </c>
      <c r="AF780" s="78">
        <f t="shared" ca="1" si="497"/>
        <v>4.1504550867967176E-5</v>
      </c>
      <c r="AR780" s="69">
        <f t="shared" si="486"/>
        <v>65</v>
      </c>
      <c r="AS780" s="70">
        <f t="shared" si="498"/>
        <v>777</v>
      </c>
      <c r="AT780" s="71">
        <f t="shared" ca="1" si="470"/>
        <v>1.0388508535004793E-3</v>
      </c>
      <c r="AU780" s="72">
        <f t="shared" ca="1" si="487"/>
        <v>9.0370179501075842E-3</v>
      </c>
      <c r="AV780" s="73">
        <f t="shared" ca="1" si="488"/>
        <v>1.0090370179501076</v>
      </c>
      <c r="AW780" s="74">
        <f ca="1">PRODUCT(AV$4:AV780)</f>
        <v>906.13245320171313</v>
      </c>
      <c r="BO780" s="70">
        <f t="shared" si="499"/>
        <v>777</v>
      </c>
      <c r="BP780" s="171">
        <f t="shared" ca="1" si="502"/>
        <v>0.114</v>
      </c>
      <c r="BQ780" s="172">
        <f t="shared" ca="1" si="489"/>
        <v>9.0370179501075842E-3</v>
      </c>
      <c r="BR780" s="172">
        <f t="shared" ca="1" si="501"/>
        <v>1.1035914191866946E-3</v>
      </c>
    </row>
    <row r="781" spans="5:70">
      <c r="E781">
        <f t="shared" si="468"/>
        <v>778</v>
      </c>
      <c r="F781" s="64">
        <f t="shared" si="490"/>
        <v>119.74999999999709</v>
      </c>
      <c r="G781" s="55">
        <f t="shared" si="471"/>
        <v>0</v>
      </c>
      <c r="H781" s="78">
        <f t="shared" si="500"/>
        <v>1</v>
      </c>
      <c r="I781" s="79">
        <f t="shared" ca="1" si="479"/>
        <v>2151868.5050148424</v>
      </c>
      <c r="J781" s="79">
        <f t="shared" ca="1" si="472"/>
        <v>19446.474306090302</v>
      </c>
      <c r="K781" s="80">
        <f t="shared" ca="1" si="473"/>
        <v>-20</v>
      </c>
      <c r="L781" s="80">
        <f t="shared" ca="1" si="480"/>
        <v>-1793.2237541790355</v>
      </c>
      <c r="M781" s="80">
        <f t="shared" ca="1" si="469"/>
        <v>0</v>
      </c>
      <c r="N781" s="80">
        <f t="shared" ca="1" si="481"/>
        <v>0</v>
      </c>
      <c r="O781" s="81">
        <f t="shared" ca="1" si="474"/>
        <v>-2943.1740356977334</v>
      </c>
      <c r="P781" s="79">
        <f t="shared" ca="1" si="475"/>
        <v>2166558.5815310557</v>
      </c>
      <c r="R781">
        <f t="shared" ca="1" si="482"/>
        <v>898</v>
      </c>
      <c r="S781" s="78">
        <f t="shared" ca="1" si="491"/>
        <v>129.74999999999662</v>
      </c>
      <c r="T781" s="55">
        <f t="shared" ca="1" si="483"/>
        <v>0</v>
      </c>
      <c r="U781" s="78">
        <f t="shared" ca="1" si="484"/>
        <v>4.1504550867967176E-5</v>
      </c>
      <c r="V781" s="79">
        <f t="shared" ca="1" si="492"/>
        <v>0</v>
      </c>
      <c r="W781" s="79">
        <f t="shared" ca="1" si="476"/>
        <v>0</v>
      </c>
      <c r="X781" s="80">
        <f t="shared" ca="1" si="493"/>
        <v>0</v>
      </c>
      <c r="Y781" s="80">
        <f t="shared" ca="1" si="494"/>
        <v>0</v>
      </c>
      <c r="Z781" s="80">
        <f t="shared" ca="1" si="485"/>
        <v>0</v>
      </c>
      <c r="AA781" s="80">
        <f t="shared" ca="1" si="495"/>
        <v>0</v>
      </c>
      <c r="AB781" s="81">
        <f t="shared" ca="1" si="477"/>
        <v>0</v>
      </c>
      <c r="AC781" s="79">
        <f t="shared" ca="1" si="478"/>
        <v>0</v>
      </c>
      <c r="AE781" s="55">
        <f t="shared" ca="1" si="496"/>
        <v>0</v>
      </c>
      <c r="AF781" s="78">
        <f t="shared" ca="1" si="497"/>
        <v>4.1504550867967176E-5</v>
      </c>
      <c r="AR781" s="69">
        <f t="shared" si="486"/>
        <v>65</v>
      </c>
      <c r="AS781" s="70">
        <f t="shared" si="498"/>
        <v>778</v>
      </c>
      <c r="AT781" s="71">
        <f t="shared" ca="1" si="470"/>
        <v>1.029462739689911E-3</v>
      </c>
      <c r="AU781" s="72">
        <f t="shared" ca="1" si="487"/>
        <v>9.0370179501075842E-3</v>
      </c>
      <c r="AV781" s="73">
        <f t="shared" ca="1" si="488"/>
        <v>1.0090370179501076</v>
      </c>
      <c r="AW781" s="74">
        <f ca="1">PRODUCT(AV$4:AV781)</f>
        <v>914.32118844647198</v>
      </c>
      <c r="BO781" s="70">
        <f t="shared" si="499"/>
        <v>778</v>
      </c>
      <c r="BP781" s="171">
        <f t="shared" ca="1" si="502"/>
        <v>0.114</v>
      </c>
      <c r="BQ781" s="172">
        <f t="shared" ca="1" si="489"/>
        <v>9.0370179501075842E-3</v>
      </c>
      <c r="BR781" s="172">
        <f t="shared" ca="1" si="501"/>
        <v>1.0937075642959834E-3</v>
      </c>
    </row>
    <row r="782" spans="5:70">
      <c r="E782">
        <f t="shared" si="468"/>
        <v>779</v>
      </c>
      <c r="F782" s="64">
        <f t="shared" si="490"/>
        <v>119.83333333333042</v>
      </c>
      <c r="G782" s="55">
        <f t="shared" si="471"/>
        <v>0</v>
      </c>
      <c r="H782" s="78">
        <f t="shared" si="500"/>
        <v>1</v>
      </c>
      <c r="I782" s="79">
        <f t="shared" ca="1" si="479"/>
        <v>2166558.5815310557</v>
      </c>
      <c r="J782" s="79">
        <f t="shared" ca="1" si="472"/>
        <v>19579.228791255777</v>
      </c>
      <c r="K782" s="80">
        <f t="shared" ca="1" si="473"/>
        <v>-20</v>
      </c>
      <c r="L782" s="80">
        <f t="shared" ca="1" si="480"/>
        <v>-1805.4654846092133</v>
      </c>
      <c r="M782" s="80">
        <f t="shared" ca="1" si="469"/>
        <v>0</v>
      </c>
      <c r="N782" s="80">
        <f t="shared" ca="1" si="481"/>
        <v>0</v>
      </c>
      <c r="O782" s="81">
        <f t="shared" ca="1" si="474"/>
        <v>-2943.1740356977334</v>
      </c>
      <c r="P782" s="79">
        <f t="shared" ca="1" si="475"/>
        <v>2181369.1708020046</v>
      </c>
      <c r="R782">
        <f t="shared" ca="1" si="482"/>
        <v>899</v>
      </c>
      <c r="S782" s="78">
        <f t="shared" ca="1" si="491"/>
        <v>129.83333333332996</v>
      </c>
      <c r="T782" s="55">
        <f t="shared" ca="1" si="483"/>
        <v>0</v>
      </c>
      <c r="U782" s="78">
        <f t="shared" ca="1" si="484"/>
        <v>4.1504550867967176E-5</v>
      </c>
      <c r="V782" s="79">
        <f t="shared" ca="1" si="492"/>
        <v>0</v>
      </c>
      <c r="W782" s="79">
        <f t="shared" ca="1" si="476"/>
        <v>0</v>
      </c>
      <c r="X782" s="80">
        <f t="shared" ca="1" si="493"/>
        <v>0</v>
      </c>
      <c r="Y782" s="80">
        <f t="shared" ca="1" si="494"/>
        <v>0</v>
      </c>
      <c r="Z782" s="80">
        <f t="shared" ca="1" si="485"/>
        <v>0</v>
      </c>
      <c r="AA782" s="80">
        <f t="shared" ca="1" si="495"/>
        <v>0</v>
      </c>
      <c r="AB782" s="81">
        <f t="shared" ca="1" si="477"/>
        <v>0</v>
      </c>
      <c r="AC782" s="79">
        <f t="shared" ca="1" si="478"/>
        <v>0</v>
      </c>
      <c r="AE782" s="55">
        <f t="shared" ca="1" si="496"/>
        <v>0</v>
      </c>
      <c r="AF782" s="78">
        <f t="shared" ca="1" si="497"/>
        <v>4.1504550867967176E-5</v>
      </c>
      <c r="AR782" s="69">
        <f t="shared" si="486"/>
        <v>65</v>
      </c>
      <c r="AS782" s="70">
        <f t="shared" si="498"/>
        <v>779</v>
      </c>
      <c r="AT782" s="71">
        <f t="shared" ca="1" si="470"/>
        <v>1.0201594664323663E-3</v>
      </c>
      <c r="AU782" s="72">
        <f t="shared" ca="1" si="487"/>
        <v>9.0370179501075842E-3</v>
      </c>
      <c r="AV782" s="73">
        <f t="shared" ca="1" si="488"/>
        <v>1.0090370179501076</v>
      </c>
      <c r="AW782" s="74">
        <f ca="1">PRODUCT(AV$4:AV782)</f>
        <v>922.58392543862647</v>
      </c>
      <c r="BO782" s="70">
        <f t="shared" si="499"/>
        <v>779</v>
      </c>
      <c r="BP782" s="171">
        <f t="shared" ca="1" si="502"/>
        <v>0.114</v>
      </c>
      <c r="BQ782" s="172">
        <f t="shared" ca="1" si="489"/>
        <v>9.0370179501075842E-3</v>
      </c>
      <c r="BR782" s="172">
        <f t="shared" ca="1" si="501"/>
        <v>1.0839122300169788E-3</v>
      </c>
    </row>
    <row r="783" spans="5:70">
      <c r="E783">
        <f t="shared" si="468"/>
        <v>780</v>
      </c>
      <c r="F783" s="64">
        <f t="shared" si="490"/>
        <v>119.91666666666374</v>
      </c>
      <c r="G783" s="55">
        <f t="shared" si="471"/>
        <v>0</v>
      </c>
      <c r="H783" s="78">
        <f t="shared" si="500"/>
        <v>1</v>
      </c>
      <c r="I783" s="79">
        <f t="shared" ca="1" si="479"/>
        <v>2181369.1708020046</v>
      </c>
      <c r="J783" s="79">
        <f t="shared" ca="1" si="472"/>
        <v>19713.072352349012</v>
      </c>
      <c r="K783" s="80">
        <f t="shared" ca="1" si="473"/>
        <v>-20</v>
      </c>
      <c r="L783" s="80">
        <f t="shared" ca="1" si="480"/>
        <v>-1817.8076423350039</v>
      </c>
      <c r="M783" s="80">
        <f t="shared" ca="1" si="469"/>
        <v>0</v>
      </c>
      <c r="N783" s="80">
        <f t="shared" ca="1" si="481"/>
        <v>0</v>
      </c>
      <c r="O783" s="81">
        <f t="shared" ca="1" si="474"/>
        <v>-2943.1740356977334</v>
      </c>
      <c r="P783" s="79">
        <f t="shared" ca="1" si="475"/>
        <v>2196301.2614763207</v>
      </c>
      <c r="R783">
        <f t="shared" ca="1" si="482"/>
        <v>900</v>
      </c>
      <c r="S783" s="78">
        <f t="shared" ca="1" si="491"/>
        <v>129.9166666666633</v>
      </c>
      <c r="T783" s="55">
        <f t="shared" ca="1" si="483"/>
        <v>0</v>
      </c>
      <c r="U783" s="78">
        <f t="shared" ca="1" si="484"/>
        <v>4.1504550867967176E-5</v>
      </c>
      <c r="V783" s="79">
        <f t="shared" ca="1" si="492"/>
        <v>0</v>
      </c>
      <c r="W783" s="79">
        <f t="shared" ca="1" si="476"/>
        <v>0</v>
      </c>
      <c r="X783" s="80">
        <f t="shared" ca="1" si="493"/>
        <v>0</v>
      </c>
      <c r="Y783" s="80">
        <f t="shared" ca="1" si="494"/>
        <v>0</v>
      </c>
      <c r="Z783" s="80">
        <f t="shared" ca="1" si="485"/>
        <v>0</v>
      </c>
      <c r="AA783" s="80">
        <f t="shared" ca="1" si="495"/>
        <v>0</v>
      </c>
      <c r="AB783" s="81">
        <f t="shared" ca="1" si="477"/>
        <v>0</v>
      </c>
      <c r="AC783" s="79">
        <f t="shared" ca="1" si="478"/>
        <v>0</v>
      </c>
      <c r="AE783" s="55">
        <f t="shared" ca="1" si="496"/>
        <v>0</v>
      </c>
      <c r="AF783" s="78">
        <f t="shared" ca="1" si="497"/>
        <v>4.1504550867967176E-5</v>
      </c>
      <c r="AR783" s="69">
        <f t="shared" si="486"/>
        <v>65</v>
      </c>
      <c r="AS783" s="70">
        <f t="shared" si="498"/>
        <v>780</v>
      </c>
      <c r="AT783" s="71">
        <f t="shared" ca="1" si="470"/>
        <v>1.0109402670222449E-3</v>
      </c>
      <c r="AU783" s="72">
        <f t="shared" ca="1" si="487"/>
        <v>9.0370179501075842E-3</v>
      </c>
      <c r="AV783" s="73">
        <f t="shared" ca="1" si="488"/>
        <v>1.0090370179501076</v>
      </c>
      <c r="AW783" s="74">
        <f ca="1">PRODUCT(AV$4:AV783)</f>
        <v>930.92133293329607</v>
      </c>
      <c r="BO783" s="70">
        <f t="shared" si="499"/>
        <v>780</v>
      </c>
      <c r="BP783" s="171">
        <f t="shared" ca="1" si="502"/>
        <v>0.114</v>
      </c>
      <c r="BQ783" s="172">
        <f t="shared" ca="1" si="489"/>
        <v>9.0370179501075842E-3</v>
      </c>
      <c r="BR783" s="172">
        <f t="shared" ca="1" si="501"/>
        <v>1.0742046235518521E-3</v>
      </c>
    </row>
    <row r="784" spans="5:70">
      <c r="E784">
        <f t="shared" ref="E784" si="503">E783+1</f>
        <v>781</v>
      </c>
      <c r="F784" s="64">
        <f t="shared" si="490"/>
        <v>119.99999999999707</v>
      </c>
      <c r="G784" s="55">
        <f t="shared" si="471"/>
        <v>0</v>
      </c>
      <c r="H784" s="78">
        <f t="shared" si="500"/>
        <v>1</v>
      </c>
      <c r="I784" s="79">
        <f t="shared" ca="1" si="479"/>
        <v>2196301.2614763207</v>
      </c>
      <c r="J784" s="79">
        <f t="shared" ca="1" si="472"/>
        <v>19848.01392380544</v>
      </c>
      <c r="K784" s="80">
        <f t="shared" ca="1" si="473"/>
        <v>-20</v>
      </c>
      <c r="L784" s="80">
        <f t="shared" ca="1" si="480"/>
        <v>-1830.2510512302674</v>
      </c>
      <c r="M784" s="80">
        <f t="shared" ref="M784" ca="1" si="504">IF(OR(I783+O783=0,K783=0),0,-IF(MOD(E784-1,12)=0,1,0)*I784*($C$17))</f>
        <v>-16472.259461072405</v>
      </c>
      <c r="N784" s="80">
        <f t="shared" ca="1" si="481"/>
        <v>0</v>
      </c>
      <c r="O784" s="81">
        <f t="shared" ca="1" si="474"/>
        <v>-2943.1740356977334</v>
      </c>
      <c r="P784" s="79">
        <f t="shared" ca="1" si="475"/>
        <v>2194883.590852126</v>
      </c>
      <c r="R784">
        <f t="shared" ca="1" si="482"/>
        <v>901</v>
      </c>
      <c r="S784" s="78">
        <f t="shared" ca="1" si="491"/>
        <v>129.99999999999665</v>
      </c>
      <c r="T784" s="55">
        <f t="shared" ca="1" si="483"/>
        <v>0</v>
      </c>
      <c r="U784" s="78">
        <f t="shared" ca="1" si="484"/>
        <v>4.1504550867967176E-5</v>
      </c>
      <c r="V784" s="79">
        <f t="shared" ca="1" si="492"/>
        <v>0</v>
      </c>
      <c r="W784" s="79">
        <f t="shared" ca="1" si="476"/>
        <v>0</v>
      </c>
      <c r="X784" s="80">
        <f t="shared" ca="1" si="493"/>
        <v>0</v>
      </c>
      <c r="Y784" s="80">
        <f t="shared" ca="1" si="494"/>
        <v>0</v>
      </c>
      <c r="Z784" s="80">
        <f t="shared" ca="1" si="485"/>
        <v>0</v>
      </c>
      <c r="AA784" s="80">
        <f t="shared" ca="1" si="495"/>
        <v>0</v>
      </c>
      <c r="AB784" s="81">
        <f t="shared" ca="1" si="477"/>
        <v>0</v>
      </c>
      <c r="AC784" s="79">
        <f t="shared" ca="1" si="478"/>
        <v>0</v>
      </c>
      <c r="AE784" s="55">
        <f t="shared" ca="1" si="496"/>
        <v>0</v>
      </c>
      <c r="AF784" s="78">
        <f t="shared" ca="1" si="497"/>
        <v>4.1504550867967176E-5</v>
      </c>
      <c r="AR784" s="69">
        <f t="shared" si="486"/>
        <v>66</v>
      </c>
      <c r="AS784" s="70">
        <f t="shared" si="498"/>
        <v>781</v>
      </c>
      <c r="AT784" s="71">
        <f t="shared" ca="1" si="470"/>
        <v>1.0018043816826783E-3</v>
      </c>
      <c r="AU784" s="72">
        <f t="shared" ca="1" si="487"/>
        <v>9.0370179501075842E-3</v>
      </c>
      <c r="AV784" s="73">
        <f t="shared" ca="1" si="488"/>
        <v>1.0090370179501076</v>
      </c>
      <c r="AW784" s="74">
        <f ca="1">PRODUCT(AV$4:AV784)</f>
        <v>939.33408572915232</v>
      </c>
      <c r="BO784" s="70">
        <f t="shared" si="499"/>
        <v>781</v>
      </c>
      <c r="BP784" s="171">
        <f t="shared" ca="1" si="502"/>
        <v>0.114</v>
      </c>
      <c r="BQ784" s="172">
        <f t="shared" ca="1" si="489"/>
        <v>9.0370179501075842E-3</v>
      </c>
      <c r="BR784" s="172">
        <f t="shared" ca="1" si="501"/>
        <v>1.0645839592031369E-3</v>
      </c>
    </row>
    <row r="785" spans="44:70">
      <c r="AR785" s="69">
        <f t="shared" si="486"/>
        <v>66</v>
      </c>
      <c r="AS785" s="70">
        <f t="shared" si="498"/>
        <v>782</v>
      </c>
      <c r="AT785" s="71">
        <f t="shared" ca="1" si="470"/>
        <v>9.9275105750291546E-4</v>
      </c>
      <c r="AU785" s="72">
        <f t="shared" ca="1" si="487"/>
        <v>9.0370179501075842E-3</v>
      </c>
      <c r="AV785" s="73">
        <f t="shared" ca="1" si="488"/>
        <v>1.0090370179501076</v>
      </c>
      <c r="AW785" s="74">
        <f ca="1">PRODUCT(AV$4:AV785)</f>
        <v>947.82286472303451</v>
      </c>
      <c r="BO785" s="70">
        <f t="shared" si="499"/>
        <v>782</v>
      </c>
      <c r="BP785" s="171">
        <f t="shared" ca="1" si="502"/>
        <v>0.114</v>
      </c>
      <c r="BQ785" s="172">
        <f t="shared" ca="1" si="489"/>
        <v>9.0370179501075842E-3</v>
      </c>
      <c r="BR785" s="172">
        <f t="shared" ca="1" si="501"/>
        <v>1.055049458310137E-3</v>
      </c>
    </row>
    <row r="786" spans="44:70">
      <c r="AR786" s="69">
        <f t="shared" si="486"/>
        <v>66</v>
      </c>
      <c r="AS786" s="70">
        <f t="shared" si="498"/>
        <v>783</v>
      </c>
      <c r="AT786" s="71">
        <f t="shared" ca="1" si="470"/>
        <v>9.8377954837627337E-4</v>
      </c>
      <c r="AU786" s="72">
        <f t="shared" ca="1" si="487"/>
        <v>9.0370179501075842E-3</v>
      </c>
      <c r="AV786" s="73">
        <f t="shared" ca="1" si="488"/>
        <v>1.0090370179501076</v>
      </c>
      <c r="AW786" s="74">
        <f ca="1">PRODUCT(AV$4:AV786)</f>
        <v>956.38835696505896</v>
      </c>
      <c r="BO786" s="70">
        <f t="shared" ref="BO786:BO849" si="505">BO785+1</f>
        <v>783</v>
      </c>
      <c r="BP786" s="171">
        <f t="shared" ca="1" si="502"/>
        <v>0.114</v>
      </c>
      <c r="BQ786" s="172">
        <f t="shared" ca="1" si="489"/>
        <v>9.0370179501075842E-3</v>
      </c>
      <c r="BR786" s="172">
        <f t="shared" ref="BR786:BR849" ca="1" si="506">BR785/(1+BQ786)</f>
        <v>1.0456003491859053E-3</v>
      </c>
    </row>
    <row r="787" spans="44:70">
      <c r="AR787" s="69">
        <f t="shared" si="486"/>
        <v>66</v>
      </c>
      <c r="AS787" s="70">
        <f t="shared" si="498"/>
        <v>784</v>
      </c>
      <c r="AT787" s="71">
        <f t="shared" ca="1" si="470"/>
        <v>9.7488911493864828E-4</v>
      </c>
      <c r="AU787" s="72">
        <f t="shared" ca="1" si="487"/>
        <v>9.0370179501075842E-3</v>
      </c>
      <c r="AV787" s="73">
        <f t="shared" ca="1" si="488"/>
        <v>1.0090370179501076</v>
      </c>
      <c r="AW787" s="74">
        <f ca="1">PRODUCT(AV$4:AV787)</f>
        <v>965.03125571422606</v>
      </c>
      <c r="BO787" s="70">
        <f t="shared" si="505"/>
        <v>784</v>
      </c>
      <c r="BP787" s="171">
        <f t="shared" ca="1" si="502"/>
        <v>0.114</v>
      </c>
      <c r="BQ787" s="172">
        <f t="shared" ca="1" si="489"/>
        <v>9.0370179501075842E-3</v>
      </c>
      <c r="BR787" s="172">
        <f t="shared" ca="1" si="506"/>
        <v>1.036235867054786E-3</v>
      </c>
    </row>
    <row r="788" spans="44:70">
      <c r="AR788" s="69">
        <f t="shared" si="486"/>
        <v>66</v>
      </c>
      <c r="AS788" s="70">
        <f t="shared" si="498"/>
        <v>785</v>
      </c>
      <c r="AT788" s="71">
        <f t="shared" ca="1" si="470"/>
        <v>9.6607902450758325E-4</v>
      </c>
      <c r="AU788" s="72">
        <f t="shared" ca="1" si="487"/>
        <v>9.0370179501075842E-3</v>
      </c>
      <c r="AV788" s="73">
        <f t="shared" ca="1" si="488"/>
        <v>1.0090370179501076</v>
      </c>
      <c r="AW788" s="74">
        <f ca="1">PRODUCT(AV$4:AV788)</f>
        <v>973.75226049453033</v>
      </c>
      <c r="BO788" s="70">
        <f t="shared" si="505"/>
        <v>785</v>
      </c>
      <c r="BP788" s="171">
        <f t="shared" ca="1" si="502"/>
        <v>0.114</v>
      </c>
      <c r="BQ788" s="172">
        <f t="shared" ca="1" si="489"/>
        <v>9.0370179501075842E-3</v>
      </c>
      <c r="BR788" s="172">
        <f t="shared" ca="1" si="506"/>
        <v>1.0269552539905163E-3</v>
      </c>
    </row>
    <row r="789" spans="44:70">
      <c r="AR789" s="69">
        <f t="shared" si="486"/>
        <v>66</v>
      </c>
      <c r="AS789" s="70">
        <f t="shared" si="498"/>
        <v>786</v>
      </c>
      <c r="AT789" s="71">
        <f t="shared" ca="1" si="470"/>
        <v>9.5734855102188579E-4</v>
      </c>
      <c r="AU789" s="72">
        <f t="shared" ca="1" si="487"/>
        <v>9.0370179501075842E-3</v>
      </c>
      <c r="AV789" s="73">
        <f t="shared" ca="1" si="488"/>
        <v>1.0090370179501076</v>
      </c>
      <c r="AW789" s="74">
        <f ca="1">PRODUCT(AV$4:AV789)</f>
        <v>982.55207715157724</v>
      </c>
      <c r="BO789" s="70">
        <f t="shared" si="505"/>
        <v>786</v>
      </c>
      <c r="BP789" s="171">
        <f t="shared" ca="1" si="502"/>
        <v>0.114</v>
      </c>
      <c r="BQ789" s="172">
        <f t="shared" ca="1" si="489"/>
        <v>9.0370179501075842E-3</v>
      </c>
      <c r="BR789" s="172">
        <f t="shared" ca="1" si="506"/>
        <v>1.0177577588548834E-3</v>
      </c>
    </row>
    <row r="790" spans="44:70">
      <c r="AR790" s="69">
        <f t="shared" si="486"/>
        <v>66</v>
      </c>
      <c r="AS790" s="70">
        <f t="shared" si="498"/>
        <v>787</v>
      </c>
      <c r="AT790" s="71">
        <f t="shared" ca="1" si="470"/>
        <v>9.4869697498179155E-4</v>
      </c>
      <c r="AU790" s="72">
        <f t="shared" ca="1" si="487"/>
        <v>9.0370179501075842E-3</v>
      </c>
      <c r="AV790" s="73">
        <f t="shared" ca="1" si="488"/>
        <v>1.0090370179501076</v>
      </c>
      <c r="AW790" s="74">
        <f ca="1">PRODUCT(AV$4:AV790)</f>
        <v>991.43141790971151</v>
      </c>
      <c r="BO790" s="70">
        <f t="shared" si="505"/>
        <v>787</v>
      </c>
      <c r="BP790" s="171">
        <f t="shared" ca="1" si="502"/>
        <v>0.114</v>
      </c>
      <c r="BQ790" s="172">
        <f t="shared" ca="1" si="489"/>
        <v>9.0370179501075842E-3</v>
      </c>
      <c r="BR790" s="172">
        <f t="shared" ca="1" si="506"/>
        <v>1.0086426372369294E-3</v>
      </c>
    </row>
    <row r="791" spans="44:70">
      <c r="AR791" s="69">
        <f t="shared" si="486"/>
        <v>66</v>
      </c>
      <c r="AS791" s="70">
        <f t="shared" si="498"/>
        <v>788</v>
      </c>
      <c r="AT791" s="71">
        <f t="shared" ref="AT791:AT854" ca="1" si="507">(1-AU791)*AT790</f>
        <v>9.4012358338966834E-4</v>
      </c>
      <c r="AU791" s="72">
        <f t="shared" ca="1" si="487"/>
        <v>9.0370179501075842E-3</v>
      </c>
      <c r="AV791" s="73">
        <f t="shared" ca="1" si="488"/>
        <v>1.0090370179501076</v>
      </c>
      <c r="AW791" s="74">
        <f ca="1">PRODUCT(AV$4:AV791)</f>
        <v>1000.3910014296622</v>
      </c>
      <c r="BO791" s="70">
        <f t="shared" si="505"/>
        <v>788</v>
      </c>
      <c r="BP791" s="171">
        <f t="shared" ca="1" si="502"/>
        <v>0.114</v>
      </c>
      <c r="BQ791" s="172">
        <f t="shared" ca="1" si="489"/>
        <v>9.0370179501075842E-3</v>
      </c>
      <c r="BR791" s="172">
        <f t="shared" ca="1" si="506"/>
        <v>9.996091513927018E-4</v>
      </c>
    </row>
    <row r="792" spans="44:70">
      <c r="AR792" s="69">
        <f t="shared" si="486"/>
        <v>66</v>
      </c>
      <c r="AS792" s="70">
        <f t="shared" si="498"/>
        <v>789</v>
      </c>
      <c r="AT792" s="71">
        <f t="shared" ca="1" si="507"/>
        <v>9.3162766969125642E-4</v>
      </c>
      <c r="AU792" s="72">
        <f t="shared" ca="1" si="487"/>
        <v>9.0370179501075842E-3</v>
      </c>
      <c r="AV792" s="73">
        <f t="shared" ca="1" si="488"/>
        <v>1.0090370179501076</v>
      </c>
      <c r="AW792" s="74">
        <f ca="1">PRODUCT(AV$4:AV792)</f>
        <v>1009.4315528667081</v>
      </c>
      <c r="BO792" s="70">
        <f t="shared" si="505"/>
        <v>789</v>
      </c>
      <c r="BP792" s="171">
        <f t="shared" ca="1" si="502"/>
        <v>0.114</v>
      </c>
      <c r="BQ792" s="172">
        <f t="shared" ca="1" si="489"/>
        <v>9.0370179501075842E-3</v>
      </c>
      <c r="BR792" s="172">
        <f t="shared" ca="1" si="506"/>
        <v>9.9065657018554301E-4</v>
      </c>
    </row>
    <row r="793" spans="44:70">
      <c r="AR793" s="69">
        <f t="shared" si="486"/>
        <v>66</v>
      </c>
      <c r="AS793" s="70">
        <f t="shared" si="498"/>
        <v>790</v>
      </c>
      <c r="AT793" s="71">
        <f t="shared" ca="1" si="507"/>
        <v>9.2320853371743962E-4</v>
      </c>
      <c r="AU793" s="72">
        <f t="shared" ca="1" si="487"/>
        <v>9.0370179501075842E-3</v>
      </c>
      <c r="AV793" s="73">
        <f t="shared" ca="1" si="488"/>
        <v>1.0090370179501076</v>
      </c>
      <c r="AW793" s="74">
        <f ca="1">PRODUCT(AV$4:AV793)</f>
        <v>1018.5538039293696</v>
      </c>
      <c r="BO793" s="70">
        <f t="shared" si="505"/>
        <v>790</v>
      </c>
      <c r="BP793" s="171">
        <f t="shared" ca="1" si="502"/>
        <v>0.114</v>
      </c>
      <c r="BQ793" s="172">
        <f t="shared" ca="1" si="489"/>
        <v>9.0370179501075842E-3</v>
      </c>
      <c r="BR793" s="172">
        <f t="shared" ca="1" si="506"/>
        <v>9.8178416902691538E-4</v>
      </c>
    </row>
    <row r="794" spans="44:70">
      <c r="AR794" s="69">
        <f t="shared" si="486"/>
        <v>66</v>
      </c>
      <c r="AS794" s="70">
        <f t="shared" si="498"/>
        <v>791</v>
      </c>
      <c r="AT794" s="71">
        <f t="shared" ca="1" si="507"/>
        <v>9.1486548162654263E-4</v>
      </c>
      <c r="AU794" s="72">
        <f t="shared" ca="1" si="487"/>
        <v>9.0370179501075842E-3</v>
      </c>
      <c r="AV794" s="73">
        <f t="shared" ca="1" si="488"/>
        <v>1.0090370179501076</v>
      </c>
      <c r="AW794" s="74">
        <f ca="1">PRODUCT(AV$4:AV794)</f>
        <v>1027.7584929386296</v>
      </c>
      <c r="BO794" s="70">
        <f t="shared" si="505"/>
        <v>791</v>
      </c>
      <c r="BP794" s="171">
        <f t="shared" ca="1" si="502"/>
        <v>0.114</v>
      </c>
      <c r="BQ794" s="172">
        <f t="shared" ca="1" si="489"/>
        <v>9.0370179501075842E-3</v>
      </c>
      <c r="BR794" s="172">
        <f t="shared" ca="1" si="506"/>
        <v>9.7299122981775509E-4</v>
      </c>
    </row>
    <row r="795" spans="44:70">
      <c r="AR795" s="69">
        <f t="shared" si="486"/>
        <v>66</v>
      </c>
      <c r="AS795" s="70">
        <f t="shared" si="498"/>
        <v>792</v>
      </c>
      <c r="AT795" s="71">
        <f t="shared" ca="1" si="507"/>
        <v>9.0659782584714976E-4</v>
      </c>
      <c r="AU795" s="72">
        <f t="shared" ca="1" si="487"/>
        <v>9.0370179501075842E-3</v>
      </c>
      <c r="AV795" s="73">
        <f t="shared" ca="1" si="488"/>
        <v>1.0090370179501076</v>
      </c>
      <c r="AW795" s="74">
        <f ca="1">PRODUCT(AV$4:AV795)</f>
        <v>1037.0463648876914</v>
      </c>
      <c r="BO795" s="70">
        <f t="shared" si="505"/>
        <v>792</v>
      </c>
      <c r="BP795" s="171">
        <f t="shared" ca="1" si="502"/>
        <v>0.114</v>
      </c>
      <c r="BQ795" s="172">
        <f t="shared" ca="1" si="489"/>
        <v>9.0370179501075842E-3</v>
      </c>
      <c r="BR795" s="172">
        <f t="shared" ca="1" si="506"/>
        <v>9.6427704089035234E-4</v>
      </c>
    </row>
    <row r="796" spans="44:70">
      <c r="AR796" s="69">
        <f t="shared" si="486"/>
        <v>67</v>
      </c>
      <c r="AS796" s="70">
        <f t="shared" si="498"/>
        <v>793</v>
      </c>
      <c r="AT796" s="71">
        <f t="shared" ca="1" si="507"/>
        <v>8.9840488502144057E-4</v>
      </c>
      <c r="AU796" s="72">
        <f t="shared" ca="1" si="487"/>
        <v>9.0370179501075842E-3</v>
      </c>
      <c r="AV796" s="73">
        <f t="shared" ca="1" si="488"/>
        <v>1.0090370179501076</v>
      </c>
      <c r="AW796" s="74">
        <f ca="1">PRODUCT(AV$4:AV796)</f>
        <v>1046.4181715022753</v>
      </c>
      <c r="BO796" s="70">
        <f t="shared" si="505"/>
        <v>793</v>
      </c>
      <c r="BP796" s="171">
        <f t="shared" ca="1" si="502"/>
        <v>0.114</v>
      </c>
      <c r="BQ796" s="172">
        <f t="shared" ca="1" si="489"/>
        <v>9.0370179501075842E-3</v>
      </c>
      <c r="BR796" s="172">
        <f t="shared" ca="1" si="506"/>
        <v>9.5564089695075152E-4</v>
      </c>
    </row>
    <row r="797" spans="44:70">
      <c r="AR797" s="69">
        <f t="shared" si="486"/>
        <v>67</v>
      </c>
      <c r="AS797" s="70">
        <f t="shared" si="498"/>
        <v>794</v>
      </c>
      <c r="AT797" s="71">
        <f t="shared" ca="1" si="507"/>
        <v>8.9028598394903747E-4</v>
      </c>
      <c r="AU797" s="72">
        <f t="shared" ca="1" si="487"/>
        <v>9.0370179501075842E-3</v>
      </c>
      <c r="AV797" s="73">
        <f t="shared" ca="1" si="488"/>
        <v>1.0090370179501076</v>
      </c>
      <c r="AW797" s="74">
        <f ca="1">PRODUCT(AV$4:AV797)</f>
        <v>1055.87467130146</v>
      </c>
      <c r="BO797" s="70">
        <f t="shared" si="505"/>
        <v>794</v>
      </c>
      <c r="BP797" s="171">
        <f t="shared" ca="1" si="502"/>
        <v>0.114</v>
      </c>
      <c r="BQ797" s="172">
        <f t="shared" ca="1" si="489"/>
        <v>9.0370179501075842E-3</v>
      </c>
      <c r="BR797" s="172">
        <f t="shared" ca="1" si="506"/>
        <v>9.4708209902166719E-4</v>
      </c>
    </row>
    <row r="798" spans="44:70">
      <c r="AR798" s="69">
        <f t="shared" si="486"/>
        <v>67</v>
      </c>
      <c r="AS798" s="70">
        <f t="shared" si="498"/>
        <v>795</v>
      </c>
      <c r="AT798" s="71">
        <f t="shared" ca="1" si="507"/>
        <v>8.8224045353136086E-4</v>
      </c>
      <c r="AU798" s="72">
        <f t="shared" ca="1" si="487"/>
        <v>9.0370179501075842E-3</v>
      </c>
      <c r="AV798" s="73">
        <f t="shared" ca="1" si="488"/>
        <v>1.0090370179501076</v>
      </c>
      <c r="AW798" s="74">
        <f ca="1">PRODUCT(AV$4:AV798)</f>
        <v>1065.4166296590752</v>
      </c>
      <c r="BO798" s="70">
        <f t="shared" si="505"/>
        <v>795</v>
      </c>
      <c r="BP798" s="171">
        <f t="shared" ca="1" si="502"/>
        <v>0.114</v>
      </c>
      <c r="BQ798" s="172">
        <f t="shared" ca="1" si="489"/>
        <v>9.0370179501075842E-3</v>
      </c>
      <c r="BR798" s="172">
        <f t="shared" ca="1" si="506"/>
        <v>9.3859995438591159E-4</v>
      </c>
    </row>
    <row r="799" spans="44:70">
      <c r="AR799" s="69">
        <f t="shared" si="486"/>
        <v>67</v>
      </c>
      <c r="AS799" s="70">
        <f t="shared" si="498"/>
        <v>796</v>
      </c>
      <c r="AT799" s="71">
        <f t="shared" ca="1" si="507"/>
        <v>8.7426763071648693E-4</v>
      </c>
      <c r="AU799" s="72">
        <f t="shared" ca="1" si="487"/>
        <v>9.0370179501075842E-3</v>
      </c>
      <c r="AV799" s="73">
        <f t="shared" ca="1" si="488"/>
        <v>1.0090370179501076</v>
      </c>
      <c r="AW799" s="74">
        <f ca="1">PRODUCT(AV$4:AV799)</f>
        <v>1075.0448188656474</v>
      </c>
      <c r="BO799" s="70">
        <f t="shared" si="505"/>
        <v>796</v>
      </c>
      <c r="BP799" s="171">
        <f t="shared" ca="1" si="502"/>
        <v>0.114</v>
      </c>
      <c r="BQ799" s="172">
        <f t="shared" ca="1" si="489"/>
        <v>9.0370179501075842E-3</v>
      </c>
      <c r="BR799" s="172">
        <f t="shared" ca="1" si="506"/>
        <v>9.3019377653032859E-4</v>
      </c>
    </row>
    <row r="800" spans="44:70">
      <c r="AR800" s="69">
        <f t="shared" si="486"/>
        <v>67</v>
      </c>
      <c r="AS800" s="70">
        <f t="shared" si="498"/>
        <v>797</v>
      </c>
      <c r="AT800" s="71">
        <f t="shared" ca="1" si="507"/>
        <v>8.6636685844450399E-4</v>
      </c>
      <c r="AU800" s="72">
        <f t="shared" ca="1" si="487"/>
        <v>9.0370179501075842E-3</v>
      </c>
      <c r="AV800" s="73">
        <f t="shared" ca="1" si="488"/>
        <v>1.0090370179501076</v>
      </c>
      <c r="AW800" s="74">
        <f ca="1">PRODUCT(AV$4:AV800)</f>
        <v>1084.7600181909063</v>
      </c>
      <c r="BO800" s="70">
        <f t="shared" si="505"/>
        <v>797</v>
      </c>
      <c r="BP800" s="171">
        <f t="shared" ca="1" si="502"/>
        <v>0.114</v>
      </c>
      <c r="BQ800" s="172">
        <f t="shared" ca="1" si="489"/>
        <v>9.0370179501075842E-3</v>
      </c>
      <c r="BR800" s="172">
        <f t="shared" ca="1" si="506"/>
        <v>9.2186288509023024E-4</v>
      </c>
    </row>
    <row r="801" spans="44:70">
      <c r="AR801" s="69">
        <f t="shared" si="486"/>
        <v>67</v>
      </c>
      <c r="AS801" s="70">
        <f t="shared" si="498"/>
        <v>798</v>
      </c>
      <c r="AT801" s="71">
        <f t="shared" ca="1" si="507"/>
        <v>8.5853748559336265E-4</v>
      </c>
      <c r="AU801" s="72">
        <f t="shared" ca="1" si="487"/>
        <v>9.0370179501075842E-3</v>
      </c>
      <c r="AV801" s="73">
        <f t="shared" ca="1" si="488"/>
        <v>1.0090370179501076</v>
      </c>
      <c r="AW801" s="74">
        <f ca="1">PRODUCT(AV$4:AV801)</f>
        <v>1094.5630139468565</v>
      </c>
      <c r="BO801" s="70">
        <f t="shared" si="505"/>
        <v>798</v>
      </c>
      <c r="BP801" s="171">
        <f t="shared" ca="1" si="502"/>
        <v>0.114</v>
      </c>
      <c r="BQ801" s="172">
        <f t="shared" ca="1" si="489"/>
        <v>9.0370179501075842E-3</v>
      </c>
      <c r="BR801" s="172">
        <f t="shared" ca="1" si="506"/>
        <v>9.1360660579433003E-4</v>
      </c>
    </row>
    <row r="802" spans="44:70">
      <c r="AR802" s="69">
        <f t="shared" si="486"/>
        <v>67</v>
      </c>
      <c r="AS802" s="70">
        <f t="shared" si="498"/>
        <v>799</v>
      </c>
      <c r="AT802" s="71">
        <f t="shared" ca="1" si="507"/>
        <v>8.5077886692521516E-4</v>
      </c>
      <c r="AU802" s="72">
        <f t="shared" ca="1" si="487"/>
        <v>9.0370179501075842E-3</v>
      </c>
      <c r="AV802" s="73">
        <f t="shared" ca="1" si="488"/>
        <v>1.0090370179501076</v>
      </c>
      <c r="AW802" s="74">
        <f ca="1">PRODUCT(AV$4:AV802)</f>
        <v>1104.4545995514181</v>
      </c>
      <c r="BO802" s="70">
        <f t="shared" si="505"/>
        <v>799</v>
      </c>
      <c r="BP802" s="171">
        <f t="shared" ca="1" si="502"/>
        <v>0.114</v>
      </c>
      <c r="BQ802" s="172">
        <f t="shared" ca="1" si="489"/>
        <v>9.0370179501075842E-3</v>
      </c>
      <c r="BR802" s="172">
        <f t="shared" ca="1" si="506"/>
        <v>9.0542427041017022E-4</v>
      </c>
    </row>
    <row r="803" spans="44:70">
      <c r="AR803" s="69">
        <f t="shared" si="486"/>
        <v>67</v>
      </c>
      <c r="AS803" s="70">
        <f t="shared" si="498"/>
        <v>800</v>
      </c>
      <c r="AT803" s="71">
        <f t="shared" ca="1" si="507"/>
        <v>8.4309036303323976E-4</v>
      </c>
      <c r="AU803" s="72">
        <f t="shared" ca="1" si="487"/>
        <v>9.0370179501075842E-3</v>
      </c>
      <c r="AV803" s="73">
        <f t="shared" ca="1" si="488"/>
        <v>1.0090370179501076</v>
      </c>
      <c r="AW803" s="74">
        <f ca="1">PRODUCT(AV$4:AV803)</f>
        <v>1114.4355755926431</v>
      </c>
      <c r="BO803" s="70">
        <f t="shared" si="505"/>
        <v>800</v>
      </c>
      <c r="BP803" s="171">
        <f t="shared" ca="1" si="502"/>
        <v>0.114</v>
      </c>
      <c r="BQ803" s="172">
        <f t="shared" ca="1" si="489"/>
        <v>9.0370179501075842E-3</v>
      </c>
      <c r="BR803" s="172">
        <f t="shared" ca="1" si="506"/>
        <v>8.9731521669003764E-4</v>
      </c>
    </row>
    <row r="804" spans="44:70">
      <c r="AR804" s="69">
        <f t="shared" si="486"/>
        <v>67</v>
      </c>
      <c r="AS804" s="70">
        <f t="shared" si="498"/>
        <v>801</v>
      </c>
      <c r="AT804" s="71">
        <f t="shared" ca="1" si="507"/>
        <v>8.3547134028894563E-4</v>
      </c>
      <c r="AU804" s="72">
        <f t="shared" ca="1" si="487"/>
        <v>9.0370179501075842E-3</v>
      </c>
      <c r="AV804" s="73">
        <f t="shared" ca="1" si="488"/>
        <v>1.0090370179501076</v>
      </c>
      <c r="AW804" s="74">
        <f ca="1">PRODUCT(AV$4:AV804)</f>
        <v>1124.5067498935123</v>
      </c>
      <c r="BO804" s="70">
        <f t="shared" si="505"/>
        <v>801</v>
      </c>
      <c r="BP804" s="171">
        <f t="shared" ca="1" si="502"/>
        <v>0.114</v>
      </c>
      <c r="BQ804" s="172">
        <f t="shared" ca="1" si="489"/>
        <v>9.0370179501075842E-3</v>
      </c>
      <c r="BR804" s="172">
        <f t="shared" ca="1" si="506"/>
        <v>8.8927878831736372E-4</v>
      </c>
    </row>
    <row r="805" spans="44:70">
      <c r="AR805" s="69">
        <f t="shared" si="486"/>
        <v>67</v>
      </c>
      <c r="AS805" s="70">
        <f t="shared" si="498"/>
        <v>802</v>
      </c>
      <c r="AT805" s="71">
        <f t="shared" ca="1" si="507"/>
        <v>8.2792117078995403E-4</v>
      </c>
      <c r="AU805" s="72">
        <f t="shared" ca="1" si="487"/>
        <v>9.0370179501075842E-3</v>
      </c>
      <c r="AV805" s="73">
        <f t="shared" ca="1" si="488"/>
        <v>1.0090370179501076</v>
      </c>
      <c r="AW805" s="74">
        <f ca="1">PRODUCT(AV$4:AV805)</f>
        <v>1134.6689375773171</v>
      </c>
      <c r="BO805" s="70">
        <f t="shared" si="505"/>
        <v>802</v>
      </c>
      <c r="BP805" s="171">
        <f t="shared" ca="1" si="502"/>
        <v>0.114</v>
      </c>
      <c r="BQ805" s="172">
        <f t="shared" ca="1" si="489"/>
        <v>9.0370179501075842E-3</v>
      </c>
      <c r="BR805" s="172">
        <f t="shared" ca="1" si="506"/>
        <v>8.813143348536046E-4</v>
      </c>
    </row>
    <row r="806" spans="44:70">
      <c r="AR806" s="69">
        <f t="shared" si="486"/>
        <v>67</v>
      </c>
      <c r="AS806" s="70">
        <f t="shared" si="498"/>
        <v>803</v>
      </c>
      <c r="AT806" s="71">
        <f t="shared" ca="1" si="507"/>
        <v>8.2043923230825115E-4</v>
      </c>
      <c r="AU806" s="72">
        <f t="shared" ca="1" si="487"/>
        <v>9.0370179501075842E-3</v>
      </c>
      <c r="AV806" s="73">
        <f t="shared" ca="1" si="488"/>
        <v>1.0090370179501076</v>
      </c>
      <c r="AW806" s="74">
        <f ca="1">PRODUCT(AV$4:AV806)</f>
        <v>1144.922961133633</v>
      </c>
      <c r="BO806" s="70">
        <f t="shared" si="505"/>
        <v>803</v>
      </c>
      <c r="BP806" s="171">
        <f t="shared" ca="1" si="502"/>
        <v>0.114</v>
      </c>
      <c r="BQ806" s="172">
        <f t="shared" ca="1" si="489"/>
        <v>9.0370179501075842E-3</v>
      </c>
      <c r="BR806" s="172">
        <f t="shared" ca="1" si="506"/>
        <v>8.734212116855971E-4</v>
      </c>
    </row>
    <row r="807" spans="44:70">
      <c r="AR807" s="69">
        <f t="shared" si="486"/>
        <v>67</v>
      </c>
      <c r="AS807" s="70">
        <f t="shared" si="498"/>
        <v>804</v>
      </c>
      <c r="AT807" s="71">
        <f t="shared" ca="1" si="507"/>
        <v>8.1302490823890897E-4</v>
      </c>
      <c r="AU807" s="72">
        <f t="shared" ca="1" si="487"/>
        <v>9.0370179501075842E-3</v>
      </c>
      <c r="AV807" s="73">
        <f t="shared" ca="1" si="488"/>
        <v>1.0090370179501076</v>
      </c>
      <c r="AW807" s="74">
        <f ca="1">PRODUCT(AV$4:AV807)</f>
        <v>1155.269650484888</v>
      </c>
      <c r="BO807" s="70">
        <f t="shared" si="505"/>
        <v>804</v>
      </c>
      <c r="BP807" s="171">
        <f t="shared" ca="1" si="502"/>
        <v>0.114</v>
      </c>
      <c r="BQ807" s="172">
        <f t="shared" ca="1" si="489"/>
        <v>9.0370179501075842E-3</v>
      </c>
      <c r="BR807" s="172">
        <f t="shared" ca="1" si="506"/>
        <v>8.6559877997338642E-4</v>
      </c>
    </row>
    <row r="808" spans="44:70">
      <c r="AR808" s="69">
        <f t="shared" si="486"/>
        <v>68</v>
      </c>
      <c r="AS808" s="70">
        <f t="shared" si="498"/>
        <v>805</v>
      </c>
      <c r="AT808" s="71">
        <f t="shared" ca="1" si="507"/>
        <v>8.0567758754926941E-4</v>
      </c>
      <c r="AU808" s="72">
        <f t="shared" ca="1" si="487"/>
        <v>9.0370179501075842E-3</v>
      </c>
      <c r="AV808" s="73">
        <f t="shared" ca="1" si="488"/>
        <v>1.0090370179501076</v>
      </c>
      <c r="AW808" s="74">
        <f ca="1">PRODUCT(AV$4:AV808)</f>
        <v>1165.7098430535343</v>
      </c>
      <c r="BO808" s="70">
        <f t="shared" si="505"/>
        <v>805</v>
      </c>
      <c r="BP808" s="171">
        <f t="shared" ca="1" si="502"/>
        <v>0.114</v>
      </c>
      <c r="BQ808" s="172">
        <f t="shared" ca="1" si="489"/>
        <v>9.0370179501075842E-3</v>
      </c>
      <c r="BR808" s="172">
        <f t="shared" ca="1" si="506"/>
        <v>8.5784640659852026E-4</v>
      </c>
    </row>
    <row r="809" spans="44:70">
      <c r="AR809" s="69">
        <f t="shared" si="486"/>
        <v>68</v>
      </c>
      <c r="AS809" s="70">
        <f t="shared" si="498"/>
        <v>806</v>
      </c>
      <c r="AT809" s="71">
        <f t="shared" ca="1" si="507"/>
        <v>7.9839666472858732E-4</v>
      </c>
      <c r="AU809" s="72">
        <f t="shared" ca="1" si="487"/>
        <v>9.0370179501075842E-3</v>
      </c>
      <c r="AV809" s="73">
        <f t="shared" ca="1" si="488"/>
        <v>1.0090370179501076</v>
      </c>
      <c r="AW809" s="74">
        <f ca="1">PRODUCT(AV$4:AV809)</f>
        <v>1176.2443838298261</v>
      </c>
      <c r="BO809" s="70">
        <f t="shared" si="505"/>
        <v>806</v>
      </c>
      <c r="BP809" s="171">
        <f t="shared" ca="1" si="502"/>
        <v>0.114</v>
      </c>
      <c r="BQ809" s="172">
        <f t="shared" ca="1" si="489"/>
        <v>9.0370179501075842E-3</v>
      </c>
      <c r="BR809" s="172">
        <f t="shared" ca="1" si="506"/>
        <v>8.5016346411280713E-4</v>
      </c>
    </row>
    <row r="810" spans="44:70">
      <c r="AR810" s="69">
        <f t="shared" si="486"/>
        <v>68</v>
      </c>
      <c r="AS810" s="70">
        <f t="shared" si="498"/>
        <v>807</v>
      </c>
      <c r="AT810" s="71">
        <f t="shared" ca="1" si="507"/>
        <v>7.9118153973812904E-4</v>
      </c>
      <c r="AU810" s="72">
        <f t="shared" ca="1" si="487"/>
        <v>9.0370179501075842E-3</v>
      </c>
      <c r="AV810" s="73">
        <f t="shared" ca="1" si="488"/>
        <v>1.0090370179501076</v>
      </c>
      <c r="AW810" s="74">
        <f ca="1">PRODUCT(AV$4:AV810)</f>
        <v>1186.8741254402096</v>
      </c>
      <c r="BO810" s="70">
        <f t="shared" si="505"/>
        <v>807</v>
      </c>
      <c r="BP810" s="171">
        <f t="shared" ca="1" si="502"/>
        <v>0.114</v>
      </c>
      <c r="BQ810" s="172">
        <f t="shared" ca="1" si="489"/>
        <v>9.0370179501075842E-3</v>
      </c>
      <c r="BR810" s="172">
        <f t="shared" ca="1" si="506"/>
        <v>8.4254933068753275E-4</v>
      </c>
    </row>
    <row r="811" spans="44:70">
      <c r="AR811" s="69">
        <f t="shared" si="486"/>
        <v>68</v>
      </c>
      <c r="AS811" s="70">
        <f t="shared" si="498"/>
        <v>808</v>
      </c>
      <c r="AT811" s="71">
        <f t="shared" ca="1" si="507"/>
        <v>7.8403161796172186E-4</v>
      </c>
      <c r="AU811" s="72">
        <f t="shared" ca="1" si="487"/>
        <v>9.0370179501075842E-3</v>
      </c>
      <c r="AV811" s="73">
        <f t="shared" ca="1" si="488"/>
        <v>1.0090370179501076</v>
      </c>
      <c r="AW811" s="74">
        <f ca="1">PRODUCT(AV$4:AV811)</f>
        <v>1197.5999282163309</v>
      </c>
      <c r="BO811" s="70">
        <f t="shared" si="505"/>
        <v>808</v>
      </c>
      <c r="BP811" s="171">
        <f t="shared" ca="1" si="502"/>
        <v>0.114</v>
      </c>
      <c r="BQ811" s="172">
        <f t="shared" ca="1" si="489"/>
        <v>9.0370179501075842E-3</v>
      </c>
      <c r="BR811" s="172">
        <f t="shared" ca="1" si="506"/>
        <v>8.3500339006313149E-4</v>
      </c>
    </row>
    <row r="812" spans="44:70">
      <c r="AR812" s="69">
        <f t="shared" si="486"/>
        <v>68</v>
      </c>
      <c r="AS812" s="70">
        <f t="shared" si="498"/>
        <v>809</v>
      </c>
      <c r="AT812" s="71">
        <f t="shared" ca="1" si="507"/>
        <v>7.7694631015674993E-4</v>
      </c>
      <c r="AU812" s="72">
        <f t="shared" ca="1" si="487"/>
        <v>9.0370179501075842E-3</v>
      </c>
      <c r="AV812" s="73">
        <f t="shared" ca="1" si="488"/>
        <v>1.0090370179501076</v>
      </c>
      <c r="AW812" s="74">
        <f ca="1">PRODUCT(AV$4:AV812)</f>
        <v>1208.4226602646695</v>
      </c>
      <c r="BO812" s="70">
        <f t="shared" si="505"/>
        <v>809</v>
      </c>
      <c r="BP812" s="171">
        <f t="shared" ca="1" si="502"/>
        <v>0.114</v>
      </c>
      <c r="BQ812" s="172">
        <f t="shared" ca="1" si="489"/>
        <v>9.0370179501075842E-3</v>
      </c>
      <c r="BR812" s="172">
        <f t="shared" ca="1" si="506"/>
        <v>8.2752503149930887E-4</v>
      </c>
    </row>
    <row r="813" spans="44:70">
      <c r="AR813" s="69">
        <f t="shared" si="486"/>
        <v>68</v>
      </c>
      <c r="AS813" s="70">
        <f t="shared" si="498"/>
        <v>810</v>
      </c>
      <c r="AT813" s="71">
        <f t="shared" ca="1" si="507"/>
        <v>7.6992503240559348E-4</v>
      </c>
      <c r="AU813" s="72">
        <f t="shared" ca="1" si="487"/>
        <v>9.0370179501075842E-3</v>
      </c>
      <c r="AV813" s="73">
        <f t="shared" ca="1" si="488"/>
        <v>1.0090370179501076</v>
      </c>
      <c r="AW813" s="74">
        <f ca="1">PRODUCT(AV$4:AV813)</f>
        <v>1219.343197536798</v>
      </c>
      <c r="BO813" s="70">
        <f t="shared" si="505"/>
        <v>810</v>
      </c>
      <c r="BP813" s="171">
        <f t="shared" ca="1" si="502"/>
        <v>0.114</v>
      </c>
      <c r="BQ813" s="172">
        <f t="shared" ca="1" si="489"/>
        <v>9.0370179501075842E-3</v>
      </c>
      <c r="BR813" s="172">
        <f t="shared" ca="1" si="506"/>
        <v>8.2011364972561025E-4</v>
      </c>
    </row>
    <row r="814" spans="44:70">
      <c r="AR814" s="69">
        <f t="shared" si="486"/>
        <v>68</v>
      </c>
      <c r="AS814" s="70">
        <f t="shared" si="498"/>
        <v>811</v>
      </c>
      <c r="AT814" s="71">
        <f t="shared" ca="1" si="507"/>
        <v>7.6296720606750695E-4</v>
      </c>
      <c r="AU814" s="72">
        <f t="shared" ca="1" si="487"/>
        <v>9.0370179501075842E-3</v>
      </c>
      <c r="AV814" s="73">
        <f t="shared" ca="1" si="488"/>
        <v>1.0090370179501076</v>
      </c>
      <c r="AW814" s="74">
        <f ca="1">PRODUCT(AV$4:AV814)</f>
        <v>1230.3624239002797</v>
      </c>
      <c r="BO814" s="70">
        <f t="shared" si="505"/>
        <v>811</v>
      </c>
      <c r="BP814" s="171">
        <f t="shared" ca="1" si="502"/>
        <v>0.114</v>
      </c>
      <c r="BQ814" s="172">
        <f t="shared" ca="1" si="489"/>
        <v>9.0370179501075842E-3</v>
      </c>
      <c r="BR814" s="172">
        <f t="shared" ca="1" si="506"/>
        <v>8.127686448924327E-4</v>
      </c>
    </row>
    <row r="815" spans="44:70">
      <c r="AR815" s="69">
        <f t="shared" si="486"/>
        <v>68</v>
      </c>
      <c r="AS815" s="70">
        <f t="shared" si="498"/>
        <v>812</v>
      </c>
      <c r="AT815" s="71">
        <f t="shared" ca="1" si="507"/>
        <v>7.5607225773093143E-4</v>
      </c>
      <c r="AU815" s="72">
        <f t="shared" ca="1" si="487"/>
        <v>9.0370179501075842E-3</v>
      </c>
      <c r="AV815" s="73">
        <f t="shared" ca="1" si="488"/>
        <v>1.0090370179501076</v>
      </c>
      <c r="AW815" s="74">
        <f ca="1">PRODUCT(AV$4:AV815)</f>
        <v>1241.4812312102044</v>
      </c>
      <c r="BO815" s="70">
        <f t="shared" si="505"/>
        <v>812</v>
      </c>
      <c r="BP815" s="171">
        <f t="shared" ca="1" si="502"/>
        <v>0.114</v>
      </c>
      <c r="BQ815" s="172">
        <f t="shared" ca="1" si="489"/>
        <v>9.0370179501075842E-3</v>
      </c>
      <c r="BR815" s="172">
        <f t="shared" ca="1" si="506"/>
        <v>8.0548942252247529E-4</v>
      </c>
    </row>
    <row r="816" spans="44:70">
      <c r="AR816" s="69">
        <f t="shared" si="486"/>
        <v>68</v>
      </c>
      <c r="AS816" s="70">
        <f t="shared" si="498"/>
        <v>813</v>
      </c>
      <c r="AT816" s="71">
        <f t="shared" ca="1" si="507"/>
        <v>7.4923961916623864E-4</v>
      </c>
      <c r="AU816" s="72">
        <f t="shared" ca="1" si="487"/>
        <v>9.0370179501075842E-3</v>
      </c>
      <c r="AV816" s="73">
        <f t="shared" ca="1" si="488"/>
        <v>1.0090370179501076</v>
      </c>
      <c r="AW816" s="74">
        <f ca="1">PRODUCT(AV$4:AV816)</f>
        <v>1252.7005193813727</v>
      </c>
      <c r="BO816" s="70">
        <f t="shared" si="505"/>
        <v>813</v>
      </c>
      <c r="BP816" s="171">
        <f t="shared" ca="1" si="502"/>
        <v>0.114</v>
      </c>
      <c r="BQ816" s="172">
        <f t="shared" ca="1" si="489"/>
        <v>9.0370179501075842E-3</v>
      </c>
      <c r="BR816" s="172">
        <f t="shared" ca="1" si="506"/>
        <v>7.9827539346262434E-4</v>
      </c>
    </row>
    <row r="817" spans="44:70">
      <c r="AR817" s="69">
        <f t="shared" si="486"/>
        <v>68</v>
      </c>
      <c r="AS817" s="70">
        <f t="shared" si="498"/>
        <v>814</v>
      </c>
      <c r="AT817" s="71">
        <f t="shared" ca="1" si="507"/>
        <v>7.4246872727890152E-4</v>
      </c>
      <c r="AU817" s="72">
        <f t="shared" ca="1" si="487"/>
        <v>9.0370179501075842E-3</v>
      </c>
      <c r="AV817" s="73">
        <f t="shared" ca="1" si="488"/>
        <v>1.0090370179501076</v>
      </c>
      <c r="AW817" s="74">
        <f ca="1">PRODUCT(AV$4:AV817)</f>
        <v>1264.0211964611312</v>
      </c>
      <c r="BO817" s="70">
        <f t="shared" si="505"/>
        <v>814</v>
      </c>
      <c r="BP817" s="171">
        <f t="shared" ca="1" si="502"/>
        <v>0.114</v>
      </c>
      <c r="BQ817" s="172">
        <f t="shared" ca="1" si="489"/>
        <v>9.0370179501075842E-3</v>
      </c>
      <c r="BR817" s="172">
        <f t="shared" ca="1" si="506"/>
        <v>7.911259738362696E-4</v>
      </c>
    </row>
    <row r="818" spans="44:70">
      <c r="AR818" s="69">
        <f t="shared" si="486"/>
        <v>68</v>
      </c>
      <c r="AS818" s="70">
        <f t="shared" si="498"/>
        <v>815</v>
      </c>
      <c r="AT818" s="71">
        <f t="shared" ca="1" si="507"/>
        <v>7.3575902406308854E-4</v>
      </c>
      <c r="AU818" s="72">
        <f t="shared" ca="1" si="487"/>
        <v>9.0370179501075842E-3</v>
      </c>
      <c r="AV818" s="73">
        <f t="shared" ca="1" si="488"/>
        <v>1.0090370179501076</v>
      </c>
      <c r="AW818" s="74">
        <f ca="1">PRODUCT(AV$4:AV818)</f>
        <v>1275.444178702867</v>
      </c>
      <c r="BO818" s="70">
        <f t="shared" si="505"/>
        <v>815</v>
      </c>
      <c r="BP818" s="171">
        <f t="shared" ca="1" si="502"/>
        <v>0.114</v>
      </c>
      <c r="BQ818" s="172">
        <f t="shared" ca="1" si="489"/>
        <v>9.0370179501075842E-3</v>
      </c>
      <c r="BR818" s="172">
        <f t="shared" ca="1" si="506"/>
        <v>7.8404058499604743E-4</v>
      </c>
    </row>
    <row r="819" spans="44:70">
      <c r="AR819" s="69">
        <f t="shared" si="486"/>
        <v>68</v>
      </c>
      <c r="AS819" s="70">
        <f t="shared" si="498"/>
        <v>816</v>
      </c>
      <c r="AT819" s="71">
        <f t="shared" ca="1" si="507"/>
        <v>7.2910995655567682E-4</v>
      </c>
      <c r="AU819" s="72">
        <f t="shared" ca="1" si="487"/>
        <v>9.0370179501075842E-3</v>
      </c>
      <c r="AV819" s="73">
        <f t="shared" ca="1" si="488"/>
        <v>1.0090370179501076</v>
      </c>
      <c r="AW819" s="74">
        <f ca="1">PRODUCT(AV$4:AV819)</f>
        <v>1286.9703906401651</v>
      </c>
      <c r="BO819" s="70">
        <f t="shared" si="505"/>
        <v>816</v>
      </c>
      <c r="BP819" s="171">
        <f t="shared" ca="1" si="502"/>
        <v>0.114</v>
      </c>
      <c r="BQ819" s="172">
        <f t="shared" ca="1" si="489"/>
        <v>9.0370179501075842E-3</v>
      </c>
      <c r="BR819" s="172">
        <f t="shared" ca="1" si="506"/>
        <v>7.7701865347700729E-4</v>
      </c>
    </row>
    <row r="820" spans="44:70">
      <c r="AR820" s="69">
        <f t="shared" si="486"/>
        <v>69</v>
      </c>
      <c r="AS820" s="70">
        <f t="shared" si="498"/>
        <v>817</v>
      </c>
      <c r="AT820" s="71">
        <f t="shared" ca="1" si="507"/>
        <v>7.2252097679068104E-4</v>
      </c>
      <c r="AU820" s="72">
        <f t="shared" ca="1" si="487"/>
        <v>9.0370179501075842E-3</v>
      </c>
      <c r="AV820" s="73">
        <f t="shared" ca="1" si="488"/>
        <v>1.0090370179501076</v>
      </c>
      <c r="AW820" s="74">
        <f ca="1">PRODUCT(AV$4:AV820)</f>
        <v>1298.6007651616371</v>
      </c>
      <c r="BO820" s="70">
        <f t="shared" si="505"/>
        <v>817</v>
      </c>
      <c r="BP820" s="171">
        <f t="shared" ca="1" si="502"/>
        <v>0.114</v>
      </c>
      <c r="BQ820" s="172">
        <f t="shared" ca="1" si="489"/>
        <v>9.0370179501075842E-3</v>
      </c>
      <c r="BR820" s="172">
        <f t="shared" ca="1" si="506"/>
        <v>7.7005961095019746E-4</v>
      </c>
    </row>
    <row r="821" spans="44:70">
      <c r="AR821" s="69">
        <f t="shared" si="486"/>
        <v>69</v>
      </c>
      <c r="AS821" s="70">
        <f t="shared" si="498"/>
        <v>818</v>
      </c>
      <c r="AT821" s="71">
        <f t="shared" ca="1" si="507"/>
        <v>7.1599154175409441E-4</v>
      </c>
      <c r="AU821" s="72">
        <f t="shared" ca="1" si="487"/>
        <v>9.0370179501075842E-3</v>
      </c>
      <c r="AV821" s="73">
        <f t="shared" ca="1" si="488"/>
        <v>1.0090370179501076</v>
      </c>
      <c r="AW821" s="74">
        <f ca="1">PRODUCT(AV$4:AV821)</f>
        <v>1310.3362435864262</v>
      </c>
      <c r="BO821" s="70">
        <f t="shared" si="505"/>
        <v>818</v>
      </c>
      <c r="BP821" s="171">
        <f t="shared" ca="1" si="502"/>
        <v>0.114</v>
      </c>
      <c r="BQ821" s="172">
        <f t="shared" ca="1" si="489"/>
        <v>9.0370179501075842E-3</v>
      </c>
      <c r="BR821" s="172">
        <f t="shared" ca="1" si="506"/>
        <v>7.6316289417666691E-4</v>
      </c>
    </row>
    <row r="822" spans="44:70">
      <c r="AR822" s="69">
        <f t="shared" si="486"/>
        <v>69</v>
      </c>
      <c r="AS822" s="70">
        <f t="shared" si="498"/>
        <v>819</v>
      </c>
      <c r="AT822" s="71">
        <f t="shared" ca="1" si="507"/>
        <v>7.095211133391374E-4</v>
      </c>
      <c r="AU822" s="72">
        <f t="shared" ca="1" si="487"/>
        <v>9.0370179501075842E-3</v>
      </c>
      <c r="AV822" s="73">
        <f t="shared" ca="1" si="488"/>
        <v>1.0090370179501076</v>
      </c>
      <c r="AW822" s="74">
        <f ca="1">PRODUCT(AV$4:AV822)</f>
        <v>1322.1777757403934</v>
      </c>
      <c r="BO822" s="70">
        <f t="shared" si="505"/>
        <v>819</v>
      </c>
      <c r="BP822" s="171">
        <f t="shared" ca="1" si="502"/>
        <v>0.114</v>
      </c>
      <c r="BQ822" s="172">
        <f t="shared" ca="1" si="489"/>
        <v>9.0370179501075842E-3</v>
      </c>
      <c r="BR822" s="172">
        <f t="shared" ca="1" si="506"/>
        <v>7.5632794496187838E-4</v>
      </c>
    </row>
    <row r="823" spans="44:70">
      <c r="AR823" s="69">
        <f t="shared" si="486"/>
        <v>69</v>
      </c>
      <c r="AS823" s="70">
        <f t="shared" si="498"/>
        <v>820</v>
      </c>
      <c r="AT823" s="71">
        <f t="shared" ca="1" si="507"/>
        <v>7.0310915830191134E-4</v>
      </c>
      <c r="AU823" s="72">
        <f t="shared" ca="1" si="487"/>
        <v>9.0370179501075842E-3</v>
      </c>
      <c r="AV823" s="73">
        <f t="shared" ca="1" si="488"/>
        <v>1.0090370179501076</v>
      </c>
      <c r="AW823" s="74">
        <f ca="1">PRODUCT(AV$4:AV823)</f>
        <v>1334.1263200329927</v>
      </c>
      <c r="BO823" s="70">
        <f t="shared" si="505"/>
        <v>820</v>
      </c>
      <c r="BP823" s="171">
        <f t="shared" ca="1" si="502"/>
        <v>0.114</v>
      </c>
      <c r="BQ823" s="172">
        <f t="shared" ca="1" si="489"/>
        <v>9.0370179501075842E-3</v>
      </c>
      <c r="BR823" s="172">
        <f t="shared" ca="1" si="506"/>
        <v>7.4955421011053079E-4</v>
      </c>
    </row>
    <row r="824" spans="44:70">
      <c r="AR824" s="69">
        <f t="shared" si="486"/>
        <v>69</v>
      </c>
      <c r="AS824" s="70">
        <f t="shared" si="498"/>
        <v>821</v>
      </c>
      <c r="AT824" s="71">
        <f t="shared" ca="1" si="507"/>
        <v>6.9675514821745195E-4</v>
      </c>
      <c r="AU824" s="72">
        <f t="shared" ca="1" si="487"/>
        <v>9.0370179501075842E-3</v>
      </c>
      <c r="AV824" s="73">
        <f t="shared" ca="1" si="488"/>
        <v>1.0090370179501076</v>
      </c>
      <c r="AW824" s="74">
        <f ca="1">PRODUCT(AV$4:AV824)</f>
        <v>1346.1828435348418</v>
      </c>
      <c r="BO824" s="70">
        <f t="shared" si="505"/>
        <v>821</v>
      </c>
      <c r="BP824" s="171">
        <f t="shared" ca="1" si="502"/>
        <v>0.114</v>
      </c>
      <c r="BQ824" s="172">
        <f t="shared" ca="1" si="489"/>
        <v>9.0370179501075842E-3</v>
      </c>
      <c r="BR824" s="172">
        <f t="shared" ca="1" si="506"/>
        <v>7.4284114138178524E-4</v>
      </c>
    </row>
    <row r="825" spans="44:70">
      <c r="AR825" s="69">
        <f t="shared" si="486"/>
        <v>69</v>
      </c>
      <c r="AS825" s="70">
        <f t="shared" si="498"/>
        <v>822</v>
      </c>
      <c r="AT825" s="71">
        <f t="shared" ca="1" si="507"/>
        <v>6.90458559436181E-4</v>
      </c>
      <c r="AU825" s="72">
        <f t="shared" ca="1" si="487"/>
        <v>9.0370179501075842E-3</v>
      </c>
      <c r="AV825" s="73">
        <f t="shared" ca="1" si="488"/>
        <v>1.0090370179501076</v>
      </c>
      <c r="AW825" s="74">
        <f ca="1">PRODUCT(AV$4:AV825)</f>
        <v>1358.3483220559931</v>
      </c>
      <c r="BO825" s="70">
        <f t="shared" si="505"/>
        <v>822</v>
      </c>
      <c r="BP825" s="171">
        <f t="shared" ca="1" si="502"/>
        <v>0.114</v>
      </c>
      <c r="BQ825" s="172">
        <f t="shared" ca="1" si="489"/>
        <v>9.0370179501075842E-3</v>
      </c>
      <c r="BR825" s="172">
        <f t="shared" ca="1" si="506"/>
        <v>7.361881954448924E-4</v>
      </c>
    </row>
    <row r="826" spans="44:70">
      <c r="AR826" s="69">
        <f t="shared" si="486"/>
        <v>69</v>
      </c>
      <c r="AS826" s="70">
        <f t="shared" si="498"/>
        <v>823</v>
      </c>
      <c r="AT826" s="71">
        <f t="shared" ca="1" si="507"/>
        <v>6.842188730407508E-4</v>
      </c>
      <c r="AU826" s="72">
        <f t="shared" ca="1" si="487"/>
        <v>9.0370179501075842E-3</v>
      </c>
      <c r="AV826" s="73">
        <f t="shared" ca="1" si="488"/>
        <v>1.0090370179501076</v>
      </c>
      <c r="AW826" s="74">
        <f ca="1">PRODUCT(AV$4:AV826)</f>
        <v>1370.6237402249117</v>
      </c>
      <c r="BO826" s="70">
        <f t="shared" si="505"/>
        <v>823</v>
      </c>
      <c r="BP826" s="171">
        <f t="shared" ca="1" si="502"/>
        <v>0.114</v>
      </c>
      <c r="BQ826" s="172">
        <f t="shared" ca="1" si="489"/>
        <v>9.0370179501075842E-3</v>
      </c>
      <c r="BR826" s="172">
        <f t="shared" ca="1" si="506"/>
        <v>7.2959483383521775E-4</v>
      </c>
    </row>
    <row r="827" spans="44:70">
      <c r="AR827" s="69">
        <f t="shared" si="486"/>
        <v>69</v>
      </c>
      <c r="AS827" s="70">
        <f t="shared" si="498"/>
        <v>824</v>
      </c>
      <c r="AT827" s="71">
        <f t="shared" ca="1" si="507"/>
        <v>6.780355748032792E-4</v>
      </c>
      <c r="AU827" s="72">
        <f t="shared" ca="1" si="487"/>
        <v>9.0370179501075842E-3</v>
      </c>
      <c r="AV827" s="73">
        <f t="shared" ca="1" si="488"/>
        <v>1.0090370179501076</v>
      </c>
      <c r="AW827" s="74">
        <f ca="1">PRODUCT(AV$4:AV827)</f>
        <v>1383.0100915681678</v>
      </c>
      <c r="BO827" s="70">
        <f t="shared" si="505"/>
        <v>824</v>
      </c>
      <c r="BP827" s="171">
        <f t="shared" ca="1" si="502"/>
        <v>0.114</v>
      </c>
      <c r="BQ827" s="172">
        <f t="shared" ca="1" si="489"/>
        <v>9.0370179501075842E-3</v>
      </c>
      <c r="BR827" s="172">
        <f t="shared" ca="1" si="506"/>
        <v>7.2306052291065996E-4</v>
      </c>
    </row>
    <row r="828" spans="44:70">
      <c r="AR828" s="69">
        <f t="shared" si="486"/>
        <v>69</v>
      </c>
      <c r="AS828" s="70">
        <f t="shared" si="498"/>
        <v>825</v>
      </c>
      <c r="AT828" s="71">
        <f t="shared" ca="1" si="507"/>
        <v>6.7190815514297044E-4</v>
      </c>
      <c r="AU828" s="72">
        <f t="shared" ca="1" si="487"/>
        <v>9.0370179501075842E-3</v>
      </c>
      <c r="AV828" s="73">
        <f t="shared" ca="1" si="488"/>
        <v>1.0090370179501076</v>
      </c>
      <c r="AW828" s="74">
        <f ca="1">PRODUCT(AV$4:AV828)</f>
        <v>1395.5083785908494</v>
      </c>
      <c r="BO828" s="70">
        <f t="shared" si="505"/>
        <v>825</v>
      </c>
      <c r="BP828" s="171">
        <f t="shared" ca="1" si="502"/>
        <v>0.114</v>
      </c>
      <c r="BQ828" s="172">
        <f t="shared" ca="1" si="489"/>
        <v>9.0370179501075842E-3</v>
      </c>
      <c r="BR828" s="172">
        <f t="shared" ca="1" si="506"/>
        <v>7.1658473380845989E-4</v>
      </c>
    </row>
    <row r="829" spans="44:70">
      <c r="AR829" s="69">
        <f t="shared" si="486"/>
        <v>69</v>
      </c>
      <c r="AS829" s="70">
        <f t="shared" si="498"/>
        <v>826</v>
      </c>
      <c r="AT829" s="71">
        <f t="shared" ca="1" si="507"/>
        <v>6.6583610908411972E-4</v>
      </c>
      <c r="AU829" s="72">
        <f t="shared" ca="1" si="487"/>
        <v>9.0370179501075842E-3</v>
      </c>
      <c r="AV829" s="73">
        <f t="shared" ca="1" si="488"/>
        <v>1.0090370179501076</v>
      </c>
      <c r="AW829" s="74">
        <f ca="1">PRODUCT(AV$4:AV829)</f>
        <v>1408.1196128577003</v>
      </c>
      <c r="BO829" s="70">
        <f t="shared" si="505"/>
        <v>826</v>
      </c>
      <c r="BP829" s="171">
        <f t="shared" ca="1" si="502"/>
        <v>0.114</v>
      </c>
      <c r="BQ829" s="172">
        <f t="shared" ca="1" si="489"/>
        <v>9.0370179501075842E-3</v>
      </c>
      <c r="BR829" s="172">
        <f t="shared" ca="1" si="506"/>
        <v>7.1016694240239639E-4</v>
      </c>
    </row>
    <row r="830" spans="44:70">
      <c r="AR830" s="69">
        <f t="shared" si="486"/>
        <v>69</v>
      </c>
      <c r="AS830" s="70">
        <f t="shared" si="498"/>
        <v>827</v>
      </c>
      <c r="AT830" s="71">
        <f t="shared" ca="1" si="507"/>
        <v>6.5981893621449672E-4</v>
      </c>
      <c r="AU830" s="72">
        <f t="shared" ca="1" si="487"/>
        <v>9.0370179501075842E-3</v>
      </c>
      <c r="AV830" s="73">
        <f t="shared" ca="1" si="488"/>
        <v>1.0090370179501076</v>
      </c>
      <c r="AW830" s="74">
        <f ca="1">PRODUCT(AV$4:AV830)</f>
        <v>1420.8448150749939</v>
      </c>
      <c r="BO830" s="70">
        <f t="shared" si="505"/>
        <v>827</v>
      </c>
      <c r="BP830" s="171">
        <f t="shared" ca="1" si="502"/>
        <v>0.114</v>
      </c>
      <c r="BQ830" s="172">
        <f t="shared" ca="1" si="489"/>
        <v>9.0370179501075842E-3</v>
      </c>
      <c r="BR830" s="172">
        <f t="shared" ca="1" si="506"/>
        <v>7.0380662926036578E-4</v>
      </c>
    </row>
    <row r="831" spans="44:70">
      <c r="AR831" s="69">
        <f t="shared" si="486"/>
        <v>69</v>
      </c>
      <c r="AS831" s="70">
        <f t="shared" si="498"/>
        <v>828</v>
      </c>
      <c r="AT831" s="71">
        <f t="shared" ca="1" si="507"/>
        <v>6.5385614064410538E-4</v>
      </c>
      <c r="AU831" s="72">
        <f t="shared" ca="1" si="487"/>
        <v>9.0370179501075842E-3</v>
      </c>
      <c r="AV831" s="73">
        <f t="shared" ca="1" si="488"/>
        <v>1.0090370179501076</v>
      </c>
      <c r="AW831" s="74">
        <f ca="1">PRODUCT(AV$4:AV831)</f>
        <v>1433.6850151731439</v>
      </c>
      <c r="BO831" s="70">
        <f t="shared" si="505"/>
        <v>828</v>
      </c>
      <c r="BP831" s="171">
        <f t="shared" ca="1" si="502"/>
        <v>0.114</v>
      </c>
      <c r="BQ831" s="172">
        <f t="shared" ca="1" si="489"/>
        <v>9.0370179501075842E-3</v>
      </c>
      <c r="BR831" s="172">
        <f t="shared" ca="1" si="506"/>
        <v>6.9750327960234055E-4</v>
      </c>
    </row>
    <row r="832" spans="44:70">
      <c r="AR832" s="69">
        <f t="shared" si="486"/>
        <v>70</v>
      </c>
      <c r="AS832" s="70">
        <f t="shared" si="498"/>
        <v>829</v>
      </c>
      <c r="AT832" s="71">
        <f t="shared" ca="1" si="507"/>
        <v>6.4794723096431653E-4</v>
      </c>
      <c r="AU832" s="72">
        <f t="shared" ca="1" si="487"/>
        <v>9.0370179501075842E-3</v>
      </c>
      <c r="AV832" s="73">
        <f t="shared" ca="1" si="488"/>
        <v>1.0090370179501076</v>
      </c>
      <c r="AW832" s="74">
        <f ca="1">PRODUCT(AV$4:AV832)</f>
        <v>1446.641252390064</v>
      </c>
      <c r="BO832" s="70">
        <f t="shared" si="505"/>
        <v>829</v>
      </c>
      <c r="BP832" s="171">
        <f t="shared" ca="1" si="502"/>
        <v>0.114</v>
      </c>
      <c r="BQ832" s="172">
        <f t="shared" ca="1" si="489"/>
        <v>9.0370179501075842E-3</v>
      </c>
      <c r="BR832" s="172">
        <f t="shared" ca="1" si="506"/>
        <v>6.9125638325870516E-4</v>
      </c>
    </row>
    <row r="833" spans="44:70">
      <c r="AR833" s="69">
        <f t="shared" si="486"/>
        <v>70</v>
      </c>
      <c r="AS833" s="70">
        <f t="shared" si="498"/>
        <v>830</v>
      </c>
      <c r="AT833" s="71">
        <f t="shared" ca="1" si="507"/>
        <v>6.4209172020736945E-4</v>
      </c>
      <c r="AU833" s="72">
        <f t="shared" ca="1" si="487"/>
        <v>9.0370179501075842E-3</v>
      </c>
      <c r="AV833" s="73">
        <f t="shared" ca="1" si="488"/>
        <v>1.0090370179501076</v>
      </c>
      <c r="AW833" s="74">
        <f ca="1">PRODUCT(AV$4:AV833)</f>
        <v>1459.7145753552791</v>
      </c>
      <c r="BO833" s="70">
        <f t="shared" si="505"/>
        <v>830</v>
      </c>
      <c r="BP833" s="171">
        <f t="shared" ca="1" si="502"/>
        <v>0.114</v>
      </c>
      <c r="BQ833" s="172">
        <f t="shared" ca="1" si="489"/>
        <v>9.0370179501075842E-3</v>
      </c>
      <c r="BR833" s="172">
        <f t="shared" ca="1" si="506"/>
        <v>6.8506543462896498E-4</v>
      </c>
    </row>
    <row r="834" spans="44:70">
      <c r="AR834" s="69">
        <f t="shared" si="486"/>
        <v>70</v>
      </c>
      <c r="AS834" s="70">
        <f t="shared" si="498"/>
        <v>831</v>
      </c>
      <c r="AT834" s="71">
        <f t="shared" ca="1" si="507"/>
        <v>6.3628912580624005E-4</v>
      </c>
      <c r="AU834" s="72">
        <f t="shared" ca="1" si="487"/>
        <v>9.0370179501075842E-3</v>
      </c>
      <c r="AV834" s="73">
        <f t="shared" ca="1" si="488"/>
        <v>1.0090370179501076</v>
      </c>
      <c r="AW834" s="74">
        <f ca="1">PRODUCT(AV$4:AV834)</f>
        <v>1472.9060421747984</v>
      </c>
      <c r="BO834" s="70">
        <f t="shared" si="505"/>
        <v>831</v>
      </c>
      <c r="BP834" s="171">
        <f t="shared" ca="1" si="502"/>
        <v>0.114</v>
      </c>
      <c r="BQ834" s="172">
        <f t="shared" ca="1" si="489"/>
        <v>9.0370179501075842E-3</v>
      </c>
      <c r="BR834" s="172">
        <f t="shared" ca="1" si="506"/>
        <v>6.7892993264082448E-4</v>
      </c>
    </row>
    <row r="835" spans="44:70">
      <c r="AR835" s="69">
        <f t="shared" si="486"/>
        <v>70</v>
      </c>
      <c r="AS835" s="70">
        <f t="shared" si="498"/>
        <v>832</v>
      </c>
      <c r="AT835" s="71">
        <f t="shared" ca="1" si="507"/>
        <v>6.3053896955487078E-4</v>
      </c>
      <c r="AU835" s="72">
        <f t="shared" ca="1" si="487"/>
        <v>9.0370179501075842E-3</v>
      </c>
      <c r="AV835" s="73">
        <f t="shared" ca="1" si="488"/>
        <v>1.0090370179501076</v>
      </c>
      <c r="AW835" s="74">
        <f ca="1">PRODUCT(AV$4:AV835)</f>
        <v>1486.2167205167539</v>
      </c>
      <c r="BO835" s="70">
        <f t="shared" si="505"/>
        <v>832</v>
      </c>
      <c r="BP835" s="171">
        <f t="shared" ca="1" si="502"/>
        <v>0.114</v>
      </c>
      <c r="BQ835" s="172">
        <f t="shared" ca="1" si="489"/>
        <v>9.0370179501075842E-3</v>
      </c>
      <c r="BR835" s="172">
        <f t="shared" ca="1" si="506"/>
        <v>6.7284938070963276E-4</v>
      </c>
    </row>
    <row r="836" spans="44:70">
      <c r="AR836" s="69">
        <f t="shared" si="486"/>
        <v>70</v>
      </c>
      <c r="AS836" s="70">
        <f t="shared" si="498"/>
        <v>833</v>
      </c>
      <c r="AT836" s="71">
        <f t="shared" ca="1" si="507"/>
        <v>6.248407775687611E-4</v>
      </c>
      <c r="AU836" s="72">
        <f t="shared" ca="1" si="487"/>
        <v>9.0370179501075842E-3</v>
      </c>
      <c r="AV836" s="73">
        <f t="shared" ca="1" si="488"/>
        <v>1.0090370179501076</v>
      </c>
      <c r="AW836" s="74">
        <f ca="1">PRODUCT(AV$4:AV836)</f>
        <v>1499.6476876978138</v>
      </c>
      <c r="BO836" s="70">
        <f t="shared" si="505"/>
        <v>833</v>
      </c>
      <c r="BP836" s="171">
        <f t="shared" ca="1" si="502"/>
        <v>0.114</v>
      </c>
      <c r="BQ836" s="172">
        <f t="shared" ca="1" si="489"/>
        <v>9.0370179501075842E-3</v>
      </c>
      <c r="BR836" s="172">
        <f t="shared" ca="1" si="506"/>
        <v>6.6682328669819143E-4</v>
      </c>
    </row>
    <row r="837" spans="44:70">
      <c r="AR837" s="69">
        <f t="shared" ref="AR837:AR900" si="508">ROUNDDOWN((AS837-1)/12,0)+1</f>
        <v>70</v>
      </c>
      <c r="AS837" s="70">
        <f t="shared" si="498"/>
        <v>834</v>
      </c>
      <c r="AT837" s="71">
        <f t="shared" ca="1" si="507"/>
        <v>6.1919408024591299E-4</v>
      </c>
      <c r="AU837" s="72">
        <f t="shared" ref="AU837:AU900" ca="1" si="509">IF($AU$2="Yes",BQ837,((1+$AH$21)^(1/12))-1)</f>
        <v>9.0370179501075842E-3</v>
      </c>
      <c r="AV837" s="73">
        <f t="shared" ref="AV837:AV900" ca="1" si="510">(1+AU837)</f>
        <v>1.0090370179501076</v>
      </c>
      <c r="AW837" s="74">
        <f ca="1">PRODUCT(AV$4:AV837)</f>
        <v>1513.2000307703763</v>
      </c>
      <c r="BO837" s="70">
        <f t="shared" si="505"/>
        <v>834</v>
      </c>
      <c r="BP837" s="171">
        <f t="shared" ca="1" si="502"/>
        <v>0.114</v>
      </c>
      <c r="BQ837" s="172">
        <f t="shared" ref="BQ837:BQ900" ca="1" si="511">(1+BP837)^(1/12)-1</f>
        <v>9.0370179501075842E-3</v>
      </c>
      <c r="BR837" s="172">
        <f t="shared" ca="1" si="506"/>
        <v>6.6085116287692316E-4</v>
      </c>
    </row>
    <row r="838" spans="44:70">
      <c r="AR838" s="69">
        <f t="shared" si="508"/>
        <v>70</v>
      </c>
      <c r="AS838" s="70">
        <f t="shared" ref="AS838:AS901" si="512">AS837+1</f>
        <v>835</v>
      </c>
      <c r="AT838" s="71">
        <f t="shared" ca="1" si="507"/>
        <v>6.1359841222813035E-4</v>
      </c>
      <c r="AU838" s="72">
        <f t="shared" ca="1" si="509"/>
        <v>9.0370179501075842E-3</v>
      </c>
      <c r="AV838" s="73">
        <f t="shared" ca="1" si="510"/>
        <v>1.0090370179501076</v>
      </c>
      <c r="AW838" s="74">
        <f ca="1">PRODUCT(AV$4:AV838)</f>
        <v>1526.8748466105515</v>
      </c>
      <c r="BO838" s="70">
        <f t="shared" si="505"/>
        <v>835</v>
      </c>
      <c r="BP838" s="171">
        <f t="shared" ca="1" si="502"/>
        <v>0.114</v>
      </c>
      <c r="BQ838" s="172">
        <f t="shared" ca="1" si="511"/>
        <v>9.0370179501075842E-3</v>
      </c>
      <c r="BR838" s="172">
        <f t="shared" ca="1" si="506"/>
        <v>6.5493252588439657E-4</v>
      </c>
    </row>
    <row r="839" spans="44:70">
      <c r="AR839" s="69">
        <f t="shared" si="508"/>
        <v>70</v>
      </c>
      <c r="AS839" s="70">
        <f t="shared" si="512"/>
        <v>836</v>
      </c>
      <c r="AT839" s="71">
        <f t="shared" ca="1" si="507"/>
        <v>6.080533123626672E-4</v>
      </c>
      <c r="AU839" s="72">
        <f t="shared" ca="1" si="509"/>
        <v>9.0370179501075842E-3</v>
      </c>
      <c r="AV839" s="73">
        <f t="shared" ca="1" si="510"/>
        <v>1.0090370179501076</v>
      </c>
      <c r="AW839" s="74">
        <f ca="1">PRODUCT(AV$4:AV839)</f>
        <v>1540.6732420069388</v>
      </c>
      <c r="BO839" s="70">
        <f t="shared" si="505"/>
        <v>836</v>
      </c>
      <c r="BP839" s="171">
        <f t="shared" ca="1" si="502"/>
        <v>0.114</v>
      </c>
      <c r="BQ839" s="172">
        <f t="shared" ca="1" si="511"/>
        <v>9.0370179501075842E-3</v>
      </c>
      <c r="BR839" s="172">
        <f t="shared" ca="1" si="506"/>
        <v>6.490668966882046E-4</v>
      </c>
    </row>
    <row r="840" spans="44:70">
      <c r="AR840" s="69">
        <f t="shared" si="508"/>
        <v>70</v>
      </c>
      <c r="AS840" s="70">
        <f t="shared" si="512"/>
        <v>837</v>
      </c>
      <c r="AT840" s="71">
        <f t="shared" ca="1" si="507"/>
        <v>6.0255832366422335E-4</v>
      </c>
      <c r="AU840" s="72">
        <f t="shared" ca="1" si="509"/>
        <v>9.0370179501075842E-3</v>
      </c>
      <c r="AV840" s="73">
        <f t="shared" ca="1" si="510"/>
        <v>1.0090370179501076</v>
      </c>
      <c r="AW840" s="74">
        <f ca="1">PRODUCT(AV$4:AV840)</f>
        <v>1554.596333750206</v>
      </c>
      <c r="BO840" s="70">
        <f t="shared" si="505"/>
        <v>837</v>
      </c>
      <c r="BP840" s="171">
        <f t="shared" ref="BP840:BP903" ca="1" si="513">VLOOKUP(BO840,$BT$4:$BX$13,5,TRUE)/100</f>
        <v>0.114</v>
      </c>
      <c r="BQ840" s="172">
        <f t="shared" ca="1" si="511"/>
        <v>9.0370179501075842E-3</v>
      </c>
      <c r="BR840" s="172">
        <f t="shared" ca="1" si="506"/>
        <v>6.4325380054619378E-4</v>
      </c>
    </row>
    <row r="841" spans="44:70">
      <c r="AR841" s="69">
        <f t="shared" si="508"/>
        <v>70</v>
      </c>
      <c r="AS841" s="70">
        <f t="shared" si="512"/>
        <v>838</v>
      </c>
      <c r="AT841" s="71">
        <f t="shared" ca="1" si="507"/>
        <v>5.9711299327728303E-4</v>
      </c>
      <c r="AU841" s="72">
        <f t="shared" ca="1" si="509"/>
        <v>9.0370179501075842E-3</v>
      </c>
      <c r="AV841" s="73">
        <f t="shared" ca="1" si="510"/>
        <v>1.0090370179501076</v>
      </c>
      <c r="AW841" s="74">
        <f ca="1">PRODUCT(AV$4:AV841)</f>
        <v>1568.6452487234781</v>
      </c>
      <c r="BO841" s="70">
        <f t="shared" si="505"/>
        <v>838</v>
      </c>
      <c r="BP841" s="171">
        <f t="shared" ca="1" si="513"/>
        <v>0.114</v>
      </c>
      <c r="BQ841" s="172">
        <f t="shared" ca="1" si="511"/>
        <v>9.0370179501075842E-3</v>
      </c>
      <c r="BR841" s="172">
        <f t="shared" ca="1" si="506"/>
        <v>6.3749276696803989E-4</v>
      </c>
    </row>
    <row r="842" spans="44:70">
      <c r="AR842" s="69">
        <f t="shared" si="508"/>
        <v>70</v>
      </c>
      <c r="AS842" s="70">
        <f t="shared" si="512"/>
        <v>839</v>
      </c>
      <c r="AT842" s="71">
        <f t="shared" ca="1" si="507"/>
        <v>5.9171687243879379E-4</v>
      </c>
      <c r="AU842" s="72">
        <f t="shared" ca="1" si="509"/>
        <v>9.0370179501075842E-3</v>
      </c>
      <c r="AV842" s="73">
        <f t="shared" ca="1" si="510"/>
        <v>1.0090370179501076</v>
      </c>
      <c r="AW842" s="74">
        <f ca="1">PRODUCT(AV$4:AV842)</f>
        <v>1582.8211239935431</v>
      </c>
      <c r="BO842" s="70">
        <f t="shared" si="505"/>
        <v>839</v>
      </c>
      <c r="BP842" s="171">
        <f t="shared" ca="1" si="513"/>
        <v>0.114</v>
      </c>
      <c r="BQ842" s="172">
        <f t="shared" ca="1" si="511"/>
        <v>9.0370179501075842E-3</v>
      </c>
      <c r="BR842" s="172">
        <f t="shared" ca="1" si="506"/>
        <v>6.3178332967716861E-4</v>
      </c>
    </row>
    <row r="843" spans="44:70">
      <c r="AR843" s="69">
        <f t="shared" si="508"/>
        <v>70</v>
      </c>
      <c r="AS843" s="70">
        <f t="shared" si="512"/>
        <v>840</v>
      </c>
      <c r="AT843" s="71">
        <f t="shared" ca="1" si="507"/>
        <v>5.8636951644118289E-4</v>
      </c>
      <c r="AU843" s="72">
        <f t="shared" ca="1" si="509"/>
        <v>9.0370179501075842E-3</v>
      </c>
      <c r="AV843" s="73">
        <f t="shared" ca="1" si="510"/>
        <v>1.0090370179501076</v>
      </c>
      <c r="AW843" s="74">
        <f ca="1">PRODUCT(AV$4:AV843)</f>
        <v>1597.1251069028822</v>
      </c>
      <c r="BO843" s="70">
        <f t="shared" si="505"/>
        <v>840</v>
      </c>
      <c r="BP843" s="171">
        <f t="shared" ca="1" si="513"/>
        <v>0.114</v>
      </c>
      <c r="BQ843" s="172">
        <f t="shared" ca="1" si="511"/>
        <v>9.0370179501075842E-3</v>
      </c>
      <c r="BR843" s="172">
        <f t="shared" ca="1" si="506"/>
        <v>6.2612502657301663E-4</v>
      </c>
    </row>
    <row r="844" spans="44:70">
      <c r="AR844" s="69">
        <f t="shared" si="508"/>
        <v>71</v>
      </c>
      <c r="AS844" s="70">
        <f t="shared" si="512"/>
        <v>841</v>
      </c>
      <c r="AT844" s="71">
        <f t="shared" ca="1" si="507"/>
        <v>5.8107048459570801E-4</v>
      </c>
      <c r="AU844" s="72">
        <f t="shared" ca="1" si="509"/>
        <v>9.0370179501075842E-3</v>
      </c>
      <c r="AV844" s="73">
        <f t="shared" ca="1" si="510"/>
        <v>1.0090370179501076</v>
      </c>
      <c r="AW844" s="74">
        <f ca="1">PRODUCT(AV$4:AV844)</f>
        <v>1611.5583551625309</v>
      </c>
      <c r="BO844" s="70">
        <f t="shared" si="505"/>
        <v>841</v>
      </c>
      <c r="BP844" s="171">
        <f t="shared" ca="1" si="513"/>
        <v>0.114</v>
      </c>
      <c r="BQ844" s="172">
        <f t="shared" ca="1" si="511"/>
        <v>9.0370179501075842E-3</v>
      </c>
      <c r="BR844" s="172">
        <f t="shared" ca="1" si="506"/>
        <v>6.2051739969363117E-4</v>
      </c>
    </row>
    <row r="845" spans="44:70">
      <c r="AR845" s="69">
        <f t="shared" si="508"/>
        <v>71</v>
      </c>
      <c r="AS845" s="70">
        <f t="shared" si="512"/>
        <v>842</v>
      </c>
      <c r="AT845" s="71">
        <f t="shared" ca="1" si="507"/>
        <v>5.7581934019613893E-4</v>
      </c>
      <c r="AU845" s="72">
        <f t="shared" ca="1" si="509"/>
        <v>9.0370179501075842E-3</v>
      </c>
      <c r="AV845" s="73">
        <f t="shared" ca="1" si="510"/>
        <v>1.0090370179501076</v>
      </c>
      <c r="AW845" s="74">
        <f ca="1">PRODUCT(AV$4:AV845)</f>
        <v>1626.1220369457806</v>
      </c>
      <c r="BO845" s="70">
        <f t="shared" si="505"/>
        <v>842</v>
      </c>
      <c r="BP845" s="171">
        <f t="shared" ca="1" si="513"/>
        <v>0.114</v>
      </c>
      <c r="BQ845" s="172">
        <f t="shared" ca="1" si="511"/>
        <v>9.0370179501075842E-3</v>
      </c>
      <c r="BR845" s="172">
        <f t="shared" ca="1" si="506"/>
        <v>6.1495999517860401E-4</v>
      </c>
    </row>
    <row r="846" spans="44:70">
      <c r="AR846" s="69">
        <f t="shared" si="508"/>
        <v>71</v>
      </c>
      <c r="AS846" s="70">
        <f t="shared" si="512"/>
        <v>843</v>
      </c>
      <c r="AT846" s="71">
        <f t="shared" ca="1" si="507"/>
        <v>5.7061565048276727E-4</v>
      </c>
      <c r="AU846" s="72">
        <f t="shared" ca="1" si="509"/>
        <v>9.0370179501075842E-3</v>
      </c>
      <c r="AV846" s="73">
        <f t="shared" ca="1" si="510"/>
        <v>1.0090370179501076</v>
      </c>
      <c r="AW846" s="74">
        <f ca="1">PRODUCT(AV$4:AV846)</f>
        <v>1640.817330982725</v>
      </c>
      <c r="BO846" s="70">
        <f t="shared" si="505"/>
        <v>843</v>
      </c>
      <c r="BP846" s="171">
        <f t="shared" ca="1" si="513"/>
        <v>0.114</v>
      </c>
      <c r="BQ846" s="172">
        <f t="shared" ca="1" si="511"/>
        <v>9.0370179501075842E-3</v>
      </c>
      <c r="BR846" s="172">
        <f t="shared" ca="1" si="506"/>
        <v>6.0945236323233789E-4</v>
      </c>
    </row>
    <row r="847" spans="44:70">
      <c r="AR847" s="69">
        <f t="shared" si="508"/>
        <v>71</v>
      </c>
      <c r="AS847" s="70">
        <f t="shared" si="512"/>
        <v>844</v>
      </c>
      <c r="AT847" s="71">
        <f t="shared" ca="1" si="507"/>
        <v>5.6545898660674218E-4</v>
      </c>
      <c r="AU847" s="72">
        <f t="shared" ca="1" si="509"/>
        <v>9.0370179501075842E-3</v>
      </c>
      <c r="AV847" s="73">
        <f t="shared" ca="1" si="510"/>
        <v>1.0090370179501076</v>
      </c>
      <c r="AW847" s="74">
        <f ca="1">PRODUCT(AV$4:AV847)</f>
        <v>1655.6454266556636</v>
      </c>
      <c r="BO847" s="70">
        <f t="shared" si="505"/>
        <v>844</v>
      </c>
      <c r="BP847" s="171">
        <f t="shared" ca="1" si="513"/>
        <v>0.114</v>
      </c>
      <c r="BQ847" s="172">
        <f t="shared" ca="1" si="511"/>
        <v>9.0370179501075842E-3</v>
      </c>
      <c r="BR847" s="172">
        <f t="shared" ca="1" si="506"/>
        <v>6.0399405808764153E-4</v>
      </c>
    </row>
    <row r="848" spans="44:70">
      <c r="AR848" s="69">
        <f t="shared" si="508"/>
        <v>71</v>
      </c>
      <c r="AS848" s="70">
        <f t="shared" si="512"/>
        <v>845</v>
      </c>
      <c r="AT848" s="71">
        <f t="shared" ca="1" si="507"/>
        <v>5.603489235947274E-4</v>
      </c>
      <c r="AU848" s="72">
        <f t="shared" ca="1" si="509"/>
        <v>9.0370179501075842E-3</v>
      </c>
      <c r="AV848" s="73">
        <f t="shared" ca="1" si="510"/>
        <v>1.0090370179501076</v>
      </c>
      <c r="AW848" s="74">
        <f ca="1">PRODUCT(AV$4:AV848)</f>
        <v>1670.6075240953644</v>
      </c>
      <c r="BO848" s="70">
        <f t="shared" si="505"/>
        <v>845</v>
      </c>
      <c r="BP848" s="171">
        <f t="shared" ca="1" si="513"/>
        <v>0.114</v>
      </c>
      <c r="BQ848" s="172">
        <f t="shared" ca="1" si="511"/>
        <v>9.0370179501075842E-3</v>
      </c>
      <c r="BR848" s="172">
        <f t="shared" ca="1" si="506"/>
        <v>5.9858463796965116E-4</v>
      </c>
    </row>
    <row r="849" spans="44:70">
      <c r="AR849" s="69">
        <f t="shared" si="508"/>
        <v>71</v>
      </c>
      <c r="AS849" s="70">
        <f t="shared" si="512"/>
        <v>846</v>
      </c>
      <c r="AT849" s="71">
        <f t="shared" ca="1" si="507"/>
        <v>5.5528504031387841E-4</v>
      </c>
      <c r="AU849" s="72">
        <f t="shared" ca="1" si="509"/>
        <v>9.0370179501075842E-3</v>
      </c>
      <c r="AV849" s="73">
        <f t="shared" ca="1" si="510"/>
        <v>1.0090370179501076</v>
      </c>
      <c r="AW849" s="74">
        <f ca="1">PRODUCT(AV$4:AV849)</f>
        <v>1685.7048342781991</v>
      </c>
      <c r="BO849" s="70">
        <f t="shared" si="505"/>
        <v>846</v>
      </c>
      <c r="BP849" s="171">
        <f t="shared" ca="1" si="513"/>
        <v>0.114</v>
      </c>
      <c r="BQ849" s="172">
        <f t="shared" ca="1" si="511"/>
        <v>9.0370179501075842E-3</v>
      </c>
      <c r="BR849" s="172">
        <f t="shared" ca="1" si="506"/>
        <v>5.9322366506007465E-4</v>
      </c>
    </row>
    <row r="850" spans="44:70">
      <c r="AR850" s="69">
        <f t="shared" si="508"/>
        <v>71</v>
      </c>
      <c r="AS850" s="70">
        <f t="shared" si="512"/>
        <v>847</v>
      </c>
      <c r="AT850" s="71">
        <f t="shared" ca="1" si="507"/>
        <v>5.5026691943713569E-4</v>
      </c>
      <c r="AU850" s="72">
        <f t="shared" ca="1" si="509"/>
        <v>9.0370179501075842E-3</v>
      </c>
      <c r="AV850" s="73">
        <f t="shared" ca="1" si="510"/>
        <v>1.0090370179501076</v>
      </c>
      <c r="AW850" s="74">
        <f ca="1">PRODUCT(AV$4:AV850)</f>
        <v>1700.9385791241543</v>
      </c>
      <c r="BO850" s="70">
        <f t="shared" ref="BO850:BO913" si="514">BO849+1</f>
        <v>847</v>
      </c>
      <c r="BP850" s="171">
        <f t="shared" ca="1" si="513"/>
        <v>0.114</v>
      </c>
      <c r="BQ850" s="172">
        <f t="shared" ca="1" si="511"/>
        <v>9.0370179501075842E-3</v>
      </c>
      <c r="BR850" s="172">
        <f t="shared" ref="BR850:BR913" ca="1" si="515">BR849/(1+BQ850)</f>
        <v>5.8791070546175637E-4</v>
      </c>
    </row>
    <row r="851" spans="44:70">
      <c r="AR851" s="69">
        <f t="shared" si="508"/>
        <v>71</v>
      </c>
      <c r="AS851" s="70">
        <f t="shared" si="512"/>
        <v>848</v>
      </c>
      <c r="AT851" s="71">
        <f t="shared" ca="1" si="507"/>
        <v>5.4529414740883187E-4</v>
      </c>
      <c r="AU851" s="72">
        <f t="shared" ca="1" si="509"/>
        <v>9.0370179501075842E-3</v>
      </c>
      <c r="AV851" s="73">
        <f t="shared" ca="1" si="510"/>
        <v>1.0090370179501076</v>
      </c>
      <c r="AW851" s="74">
        <f ca="1">PRODUCT(AV$4:AV851)</f>
        <v>1716.3099915957298</v>
      </c>
      <c r="BO851" s="70">
        <f t="shared" si="514"/>
        <v>848</v>
      </c>
      <c r="BP851" s="171">
        <f t="shared" ca="1" si="513"/>
        <v>0.114</v>
      </c>
      <c r="BQ851" s="172">
        <f t="shared" ca="1" si="511"/>
        <v>9.0370179501075842E-3</v>
      </c>
      <c r="BR851" s="172">
        <f t="shared" ca="1" si="515"/>
        <v>5.8264532916355895E-4</v>
      </c>
    </row>
    <row r="852" spans="44:70">
      <c r="AR852" s="69">
        <f t="shared" si="508"/>
        <v>71</v>
      </c>
      <c r="AS852" s="70">
        <f t="shared" si="512"/>
        <v>849</v>
      </c>
      <c r="AT852" s="71">
        <f t="shared" ca="1" si="507"/>
        <v>5.4036631441060966E-4</v>
      </c>
      <c r="AU852" s="72">
        <f t="shared" ca="1" si="509"/>
        <v>9.0370179501075842E-3</v>
      </c>
      <c r="AV852" s="73">
        <f t="shared" ca="1" si="510"/>
        <v>1.0090370179501076</v>
      </c>
      <c r="AW852" s="74">
        <f ca="1">PRODUCT(AV$4:AV852)</f>
        <v>1731.8203157977293</v>
      </c>
      <c r="BO852" s="70">
        <f t="shared" si="514"/>
        <v>849</v>
      </c>
      <c r="BP852" s="171">
        <f t="shared" ca="1" si="513"/>
        <v>0.114</v>
      </c>
      <c r="BQ852" s="172">
        <f t="shared" ca="1" si="511"/>
        <v>9.0370179501075842E-3</v>
      </c>
      <c r="BR852" s="172">
        <f t="shared" ca="1" si="515"/>
        <v>5.7742711000555993E-4</v>
      </c>
    </row>
    <row r="853" spans="44:70">
      <c r="AR853" s="69">
        <f t="shared" si="508"/>
        <v>71</v>
      </c>
      <c r="AS853" s="70">
        <f t="shared" si="512"/>
        <v>850</v>
      </c>
      <c r="AT853" s="71">
        <f t="shared" ca="1" si="507"/>
        <v>5.3548301432764748E-4</v>
      </c>
      <c r="AU853" s="72">
        <f t="shared" ca="1" si="509"/>
        <v>9.0370179501075842E-3</v>
      </c>
      <c r="AV853" s="73">
        <f t="shared" ca="1" si="510"/>
        <v>1.0090370179501076</v>
      </c>
      <c r="AW853" s="74">
        <f ca="1">PRODUCT(AV$4:AV853)</f>
        <v>1747.4708070779543</v>
      </c>
      <c r="BO853" s="70">
        <f t="shared" si="514"/>
        <v>850</v>
      </c>
      <c r="BP853" s="171">
        <f t="shared" ca="1" si="513"/>
        <v>0.114</v>
      </c>
      <c r="BQ853" s="172">
        <f t="shared" ca="1" si="511"/>
        <v>9.0370179501075842E-3</v>
      </c>
      <c r="BR853" s="172">
        <f t="shared" ca="1" si="515"/>
        <v>5.7225562564455995E-4</v>
      </c>
    </row>
    <row r="854" spans="44:70">
      <c r="AR854" s="69">
        <f t="shared" si="508"/>
        <v>71</v>
      </c>
      <c r="AS854" s="70">
        <f t="shared" si="512"/>
        <v>851</v>
      </c>
      <c r="AT854" s="71">
        <f t="shared" ca="1" si="507"/>
        <v>5.3064384471519083E-4</v>
      </c>
      <c r="AU854" s="72">
        <f t="shared" ca="1" si="509"/>
        <v>9.0370179501075842E-3</v>
      </c>
      <c r="AV854" s="73">
        <f t="shared" ca="1" si="510"/>
        <v>1.0090370179501076</v>
      </c>
      <c r="AW854" s="74">
        <f ca="1">PRODUCT(AV$4:AV854)</f>
        <v>1763.2627321288069</v>
      </c>
      <c r="BO854" s="70">
        <f t="shared" si="514"/>
        <v>851</v>
      </c>
      <c r="BP854" s="171">
        <f t="shared" ca="1" si="513"/>
        <v>0.114</v>
      </c>
      <c r="BQ854" s="172">
        <f t="shared" ca="1" si="511"/>
        <v>9.0370179501075842E-3</v>
      </c>
      <c r="BR854" s="172">
        <f t="shared" ca="1" si="515"/>
        <v>5.6713045751989989E-4</v>
      </c>
    </row>
    <row r="855" spans="44:70">
      <c r="AR855" s="69">
        <f t="shared" si="508"/>
        <v>71</v>
      </c>
      <c r="AS855" s="70">
        <f t="shared" si="512"/>
        <v>852</v>
      </c>
      <c r="AT855" s="71">
        <f t="shared" ref="AT855:AT918" ca="1" si="516">(1-AU855)*AT854</f>
        <v>5.2584840676538557E-4</v>
      </c>
      <c r="AU855" s="72">
        <f t="shared" ca="1" si="509"/>
        <v>9.0370179501075842E-3</v>
      </c>
      <c r="AV855" s="73">
        <f t="shared" ca="1" si="510"/>
        <v>1.0090370179501076</v>
      </c>
      <c r="AW855" s="74">
        <f ca="1">PRODUCT(AV$4:AV855)</f>
        <v>1779.1973690898105</v>
      </c>
      <c r="BO855" s="70">
        <f t="shared" si="514"/>
        <v>852</v>
      </c>
      <c r="BP855" s="171">
        <f t="shared" ca="1" si="513"/>
        <v>0.114</v>
      </c>
      <c r="BQ855" s="172">
        <f t="shared" ca="1" si="511"/>
        <v>9.0370179501075842E-3</v>
      </c>
      <c r="BR855" s="172">
        <f t="shared" ca="1" si="515"/>
        <v>5.6205119081958392E-4</v>
      </c>
    </row>
    <row r="856" spans="44:70">
      <c r="AR856" s="69">
        <f t="shared" si="508"/>
        <v>72</v>
      </c>
      <c r="AS856" s="70">
        <f t="shared" si="512"/>
        <v>853</v>
      </c>
      <c r="AT856" s="71">
        <f t="shared" ca="1" si="516"/>
        <v>5.210963052744113E-4</v>
      </c>
      <c r="AU856" s="72">
        <f t="shared" ca="1" si="509"/>
        <v>9.0370179501075842E-3</v>
      </c>
      <c r="AV856" s="73">
        <f t="shared" ca="1" si="510"/>
        <v>1.0090370179501076</v>
      </c>
      <c r="AW856" s="74">
        <f ca="1">PRODUCT(AV$4:AV856)</f>
        <v>1795.2760076510594</v>
      </c>
      <c r="BO856" s="70">
        <f t="shared" si="514"/>
        <v>853</v>
      </c>
      <c r="BP856" s="171">
        <f t="shared" ca="1" si="513"/>
        <v>0.114</v>
      </c>
      <c r="BQ856" s="172">
        <f t="shared" ca="1" si="511"/>
        <v>9.0370179501075842E-3</v>
      </c>
      <c r="BR856" s="172">
        <f t="shared" ca="1" si="515"/>
        <v>5.5701741444670648E-4</v>
      </c>
    </row>
    <row r="857" spans="44:70">
      <c r="AR857" s="69">
        <f t="shared" si="508"/>
        <v>72</v>
      </c>
      <c r="AS857" s="70">
        <f t="shared" si="512"/>
        <v>854</v>
      </c>
      <c r="AT857" s="71">
        <f t="shared" ca="1" si="516"/>
        <v>5.1638714860991169E-4</v>
      </c>
      <c r="AU857" s="72">
        <f t="shared" ca="1" si="509"/>
        <v>9.0370179501075842E-3</v>
      </c>
      <c r="AV857" s="73">
        <f t="shared" ca="1" si="510"/>
        <v>1.0090370179501076</v>
      </c>
      <c r="AW857" s="74">
        <f ca="1">PRODUCT(AV$4:AV857)</f>
        <v>1811.4999491575995</v>
      </c>
      <c r="BO857" s="70">
        <f t="shared" si="514"/>
        <v>854</v>
      </c>
      <c r="BP857" s="171">
        <f t="shared" ca="1" si="513"/>
        <v>0.114</v>
      </c>
      <c r="BQ857" s="172">
        <f t="shared" ca="1" si="511"/>
        <v>9.0370179501075842E-3</v>
      </c>
      <c r="BR857" s="172">
        <f t="shared" ca="1" si="515"/>
        <v>5.5202872098617948E-4</v>
      </c>
    </row>
    <row r="858" spans="44:70">
      <c r="AR858" s="69">
        <f t="shared" si="508"/>
        <v>72</v>
      </c>
      <c r="AS858" s="70">
        <f t="shared" si="512"/>
        <v>855</v>
      </c>
      <c r="AT858" s="71">
        <f t="shared" ca="1" si="516"/>
        <v>5.1172054867871901E-4</v>
      </c>
      <c r="AU858" s="72">
        <f t="shared" ca="1" si="509"/>
        <v>9.0370179501075842E-3</v>
      </c>
      <c r="AV858" s="73">
        <f t="shared" ca="1" si="510"/>
        <v>1.0090370179501076</v>
      </c>
      <c r="AW858" s="74">
        <f ca="1">PRODUCT(AV$4:AV858)</f>
        <v>1827.8705067147557</v>
      </c>
      <c r="BO858" s="70">
        <f t="shared" si="514"/>
        <v>855</v>
      </c>
      <c r="BP858" s="171">
        <f t="shared" ca="1" si="513"/>
        <v>0.114</v>
      </c>
      <c r="BQ858" s="172">
        <f t="shared" ca="1" si="511"/>
        <v>9.0370179501075842E-3</v>
      </c>
      <c r="BR858" s="172">
        <f t="shared" ca="1" si="515"/>
        <v>5.4708470667175744E-4</v>
      </c>
    </row>
    <row r="859" spans="44:70">
      <c r="AR859" s="69">
        <f t="shared" si="508"/>
        <v>72</v>
      </c>
      <c r="AS859" s="70">
        <f t="shared" si="512"/>
        <v>856</v>
      </c>
      <c r="AT859" s="71">
        <f t="shared" ca="1" si="516"/>
        <v>5.0709612089487057E-4</v>
      </c>
      <c r="AU859" s="72">
        <f t="shared" ca="1" si="509"/>
        <v>9.0370179501075842E-3</v>
      </c>
      <c r="AV859" s="73">
        <f t="shared" ca="1" si="510"/>
        <v>1.0090370179501076</v>
      </c>
      <c r="AW859" s="74">
        <f ca="1">PRODUCT(AV$4:AV859)</f>
        <v>1844.3890052944091</v>
      </c>
      <c r="BO859" s="70">
        <f t="shared" si="514"/>
        <v>856</v>
      </c>
      <c r="BP859" s="171">
        <f t="shared" ca="1" si="513"/>
        <v>0.114</v>
      </c>
      <c r="BQ859" s="172">
        <f t="shared" ca="1" si="511"/>
        <v>9.0370179501075842E-3</v>
      </c>
      <c r="BR859" s="172">
        <f t="shared" ca="1" si="515"/>
        <v>5.4218497135335856E-4</v>
      </c>
    </row>
    <row r="860" spans="44:70">
      <c r="AR860" s="69">
        <f t="shared" si="508"/>
        <v>72</v>
      </c>
      <c r="AS860" s="70">
        <f t="shared" si="512"/>
        <v>857</v>
      </c>
      <c r="AT860" s="71">
        <f t="shared" ca="1" si="516"/>
        <v>5.0251348414791371E-4</v>
      </c>
      <c r="AU860" s="72">
        <f t="shared" ca="1" si="509"/>
        <v>9.0370179501075842E-3</v>
      </c>
      <c r="AV860" s="73">
        <f t="shared" ca="1" si="510"/>
        <v>1.0090370179501076</v>
      </c>
      <c r="AW860" s="74">
        <f ca="1">PRODUCT(AV$4:AV860)</f>
        <v>1861.0567818422358</v>
      </c>
      <c r="BO860" s="70">
        <f t="shared" si="514"/>
        <v>857</v>
      </c>
      <c r="BP860" s="171">
        <f t="shared" ca="1" si="513"/>
        <v>0.114</v>
      </c>
      <c r="BQ860" s="172">
        <f t="shared" ca="1" si="511"/>
        <v>9.0370179501075842E-3</v>
      </c>
      <c r="BR860" s="172">
        <f t="shared" ca="1" si="515"/>
        <v>5.3732911846467776E-4</v>
      </c>
    </row>
    <row r="861" spans="44:70">
      <c r="AR861" s="69">
        <f t="shared" si="508"/>
        <v>72</v>
      </c>
      <c r="AS861" s="70">
        <f t="shared" si="512"/>
        <v>858</v>
      </c>
      <c r="AT861" s="71">
        <f t="shared" ca="1" si="516"/>
        <v>4.9797226077149788E-4</v>
      </c>
      <c r="AU861" s="72">
        <f t="shared" ca="1" si="509"/>
        <v>9.0370179501075842E-3</v>
      </c>
      <c r="AV861" s="73">
        <f t="shared" ca="1" si="510"/>
        <v>1.0090370179501076</v>
      </c>
      <c r="AW861" s="74">
        <f ca="1">PRODUCT(AV$4:AV861)</f>
        <v>1877.8751853859135</v>
      </c>
      <c r="BO861" s="70">
        <f t="shared" si="514"/>
        <v>858</v>
      </c>
      <c r="BP861" s="171">
        <f t="shared" ca="1" si="513"/>
        <v>0.114</v>
      </c>
      <c r="BQ861" s="172">
        <f t="shared" ca="1" si="511"/>
        <v>9.0370179501075842E-3</v>
      </c>
      <c r="BR861" s="172">
        <f t="shared" ca="1" si="515"/>
        <v>5.3251675499109028E-4</v>
      </c>
    </row>
    <row r="862" spans="44:70">
      <c r="AR862" s="69">
        <f t="shared" si="508"/>
        <v>72</v>
      </c>
      <c r="AS862" s="70">
        <f t="shared" si="512"/>
        <v>859</v>
      </c>
      <c r="AT862" s="71">
        <f t="shared" ca="1" si="516"/>
        <v>4.9347207651225021E-4</v>
      </c>
      <c r="AU862" s="72">
        <f t="shared" ca="1" si="509"/>
        <v>9.0370179501075842E-3</v>
      </c>
      <c r="AV862" s="73">
        <f t="shared" ca="1" si="510"/>
        <v>1.0090370179501076</v>
      </c>
      <c r="AW862" s="74">
        <f ca="1">PRODUCT(AV$4:AV862)</f>
        <v>1894.8455771443075</v>
      </c>
      <c r="BO862" s="70">
        <f t="shared" si="514"/>
        <v>859</v>
      </c>
      <c r="BP862" s="171">
        <f t="shared" ca="1" si="513"/>
        <v>0.114</v>
      </c>
      <c r="BQ862" s="172">
        <f t="shared" ca="1" si="511"/>
        <v>9.0370179501075842E-3</v>
      </c>
      <c r="BR862" s="172">
        <f t="shared" ca="1" si="515"/>
        <v>5.277474914378422E-4</v>
      </c>
    </row>
    <row r="863" spans="44:70">
      <c r="AR863" s="69">
        <f t="shared" si="508"/>
        <v>72</v>
      </c>
      <c r="AS863" s="70">
        <f t="shared" si="512"/>
        <v>860</v>
      </c>
      <c r="AT863" s="71">
        <f t="shared" ca="1" si="516"/>
        <v>4.8901256049893214E-4</v>
      </c>
      <c r="AU863" s="72">
        <f t="shared" ca="1" si="509"/>
        <v>9.0370179501075842E-3</v>
      </c>
      <c r="AV863" s="73">
        <f t="shared" ca="1" si="510"/>
        <v>1.0090370179501076</v>
      </c>
      <c r="AW863" s="74">
        <f ca="1">PRODUCT(AV$4:AV863)</f>
        <v>1911.9693306376425</v>
      </c>
      <c r="BO863" s="70">
        <f t="shared" si="514"/>
        <v>860</v>
      </c>
      <c r="BP863" s="171">
        <f t="shared" ca="1" si="513"/>
        <v>0.114</v>
      </c>
      <c r="BQ863" s="172">
        <f t="shared" ca="1" si="511"/>
        <v>9.0370179501075842E-3</v>
      </c>
      <c r="BR863" s="172">
        <f t="shared" ca="1" si="515"/>
        <v>5.2302094179852677E-4</v>
      </c>
    </row>
    <row r="864" spans="44:70">
      <c r="AR864" s="69">
        <f t="shared" si="508"/>
        <v>72</v>
      </c>
      <c r="AS864" s="70">
        <f t="shared" si="512"/>
        <v>861</v>
      </c>
      <c r="AT864" s="71">
        <f t="shared" ca="1" si="516"/>
        <v>4.8459334521187521E-4</v>
      </c>
      <c r="AU864" s="72">
        <f t="shared" ca="1" si="509"/>
        <v>9.0370179501075842E-3</v>
      </c>
      <c r="AV864" s="73">
        <f t="shared" ca="1" si="510"/>
        <v>1.0090370179501076</v>
      </c>
      <c r="AW864" s="74">
        <f ca="1">PRODUCT(AV$4:AV864)</f>
        <v>1929.2478317986702</v>
      </c>
      <c r="BO864" s="70">
        <f t="shared" si="514"/>
        <v>861</v>
      </c>
      <c r="BP864" s="171">
        <f t="shared" ca="1" si="513"/>
        <v>0.114</v>
      </c>
      <c r="BQ864" s="172">
        <f t="shared" ca="1" si="511"/>
        <v>9.0370179501075842E-3</v>
      </c>
      <c r="BR864" s="172">
        <f t="shared" ca="1" si="515"/>
        <v>5.1833672352384185E-4</v>
      </c>
    </row>
    <row r="865" spans="44:70">
      <c r="AR865" s="69">
        <f t="shared" si="508"/>
        <v>72</v>
      </c>
      <c r="AS865" s="70">
        <f t="shared" si="512"/>
        <v>862</v>
      </c>
      <c r="AT865" s="71">
        <f t="shared" ca="1" si="516"/>
        <v>4.8021406645269282E-4</v>
      </c>
      <c r="AU865" s="72">
        <f t="shared" ca="1" si="509"/>
        <v>9.0370179501075842E-3</v>
      </c>
      <c r="AV865" s="73">
        <f t="shared" ca="1" si="510"/>
        <v>1.0090370179501076</v>
      </c>
      <c r="AW865" s="74">
        <f ca="1">PRODUCT(AV$4:AV865)</f>
        <v>1946.6824790848409</v>
      </c>
      <c r="BO865" s="70">
        <f t="shared" si="514"/>
        <v>862</v>
      </c>
      <c r="BP865" s="171">
        <f t="shared" ca="1" si="513"/>
        <v>0.114</v>
      </c>
      <c r="BQ865" s="172">
        <f t="shared" ca="1" si="511"/>
        <v>9.0370179501075842E-3</v>
      </c>
      <c r="BR865" s="172">
        <f t="shared" ca="1" si="515"/>
        <v>5.1369445749062826E-4</v>
      </c>
    </row>
    <row r="866" spans="44:70">
      <c r="AR866" s="69">
        <f t="shared" si="508"/>
        <v>72</v>
      </c>
      <c r="AS866" s="70">
        <f t="shared" si="512"/>
        <v>863</v>
      </c>
      <c r="AT866" s="71">
        <f t="shared" ca="1" si="516"/>
        <v>4.7587436331426565E-4</v>
      </c>
      <c r="AU866" s="72">
        <f t="shared" ca="1" si="509"/>
        <v>9.0370179501075842E-3</v>
      </c>
      <c r="AV866" s="73">
        <f t="shared" ca="1" si="510"/>
        <v>1.0090370179501076</v>
      </c>
      <c r="AW866" s="74">
        <f ca="1">PRODUCT(AV$4:AV866)</f>
        <v>1964.2746835914907</v>
      </c>
      <c r="BO866" s="70">
        <f t="shared" si="514"/>
        <v>863</v>
      </c>
      <c r="BP866" s="171">
        <f t="shared" ca="1" si="513"/>
        <v>0.114</v>
      </c>
      <c r="BQ866" s="172">
        <f t="shared" ca="1" si="511"/>
        <v>9.0370179501075842E-3</v>
      </c>
      <c r="BR866" s="172">
        <f t="shared" ca="1" si="515"/>
        <v>5.0909376797118476E-4</v>
      </c>
    </row>
    <row r="867" spans="44:70">
      <c r="AR867" s="69">
        <f t="shared" si="508"/>
        <v>72</v>
      </c>
      <c r="AS867" s="70">
        <f t="shared" si="512"/>
        <v>864</v>
      </c>
      <c r="AT867" s="71">
        <f t="shared" ca="1" si="516"/>
        <v>4.7157387815099862E-4</v>
      </c>
      <c r="AU867" s="72">
        <f t="shared" ca="1" si="509"/>
        <v>9.0370179501075842E-3</v>
      </c>
      <c r="AV867" s="73">
        <f t="shared" ca="1" si="510"/>
        <v>1.0090370179501076</v>
      </c>
      <c r="AW867" s="74">
        <f ca="1">PRODUCT(AV$4:AV867)</f>
        <v>1982.0258691660488</v>
      </c>
      <c r="BO867" s="70">
        <f t="shared" si="514"/>
        <v>864</v>
      </c>
      <c r="BP867" s="171">
        <f t="shared" ca="1" si="513"/>
        <v>0.114</v>
      </c>
      <c r="BQ867" s="172">
        <f t="shared" ca="1" si="511"/>
        <v>9.0370179501075842E-3</v>
      </c>
      <c r="BR867" s="172">
        <f t="shared" ca="1" si="515"/>
        <v>5.0453428260285806E-4</v>
      </c>
    </row>
    <row r="868" spans="44:70">
      <c r="AR868" s="69">
        <f t="shared" si="508"/>
        <v>73</v>
      </c>
      <c r="AS868" s="70">
        <f t="shared" si="512"/>
        <v>865</v>
      </c>
      <c r="AT868" s="71">
        <f t="shared" ca="1" si="516"/>
        <v>4.6731225654934622E-4</v>
      </c>
      <c r="AU868" s="72">
        <f t="shared" ca="1" si="509"/>
        <v>9.0370179501075842E-3</v>
      </c>
      <c r="AV868" s="73">
        <f t="shared" ca="1" si="510"/>
        <v>1.0090370179501076</v>
      </c>
      <c r="AW868" s="74">
        <f ca="1">PRODUCT(AV$4:AV868)</f>
        <v>1999.9374725232799</v>
      </c>
      <c r="BO868" s="70">
        <f t="shared" si="514"/>
        <v>865</v>
      </c>
      <c r="BP868" s="171">
        <f t="shared" ca="1" si="513"/>
        <v>0.114</v>
      </c>
      <c r="BQ868" s="172">
        <f t="shared" ca="1" si="511"/>
        <v>9.0370179501075842E-3</v>
      </c>
      <c r="BR868" s="172">
        <f t="shared" ca="1" si="515"/>
        <v>5.0001563235790533E-4</v>
      </c>
    </row>
    <row r="869" spans="44:70">
      <c r="AR869" s="69">
        <f t="shared" si="508"/>
        <v>73</v>
      </c>
      <c r="AS869" s="70">
        <f t="shared" si="512"/>
        <v>866</v>
      </c>
      <c r="AT869" s="71">
        <f t="shared" ca="1" si="516"/>
        <v>4.6308914729860449E-4</v>
      </c>
      <c r="AU869" s="72">
        <f t="shared" ca="1" si="509"/>
        <v>9.0370179501075842E-3</v>
      </c>
      <c r="AV869" s="73">
        <f t="shared" ca="1" si="510"/>
        <v>1.0090370179501076</v>
      </c>
      <c r="AW869" s="74">
        <f ca="1">PRODUCT(AV$4:AV869)</f>
        <v>2018.0109433615655</v>
      </c>
      <c r="BO869" s="70">
        <f t="shared" si="514"/>
        <v>866</v>
      </c>
      <c r="BP869" s="171">
        <f t="shared" ca="1" si="513"/>
        <v>0.114</v>
      </c>
      <c r="BQ869" s="172">
        <f t="shared" ca="1" si="511"/>
        <v>9.0370179501075842E-3</v>
      </c>
      <c r="BR869" s="172">
        <f t="shared" ca="1" si="515"/>
        <v>4.9553745151362607E-4</v>
      </c>
    </row>
    <row r="870" spans="44:70">
      <c r="AR870" s="69">
        <f t="shared" si="508"/>
        <v>73</v>
      </c>
      <c r="AS870" s="70">
        <f t="shared" si="512"/>
        <v>867</v>
      </c>
      <c r="AT870" s="71">
        <f t="shared" ca="1" si="516"/>
        <v>4.5890420236196697E-4</v>
      </c>
      <c r="AU870" s="72">
        <f t="shared" ca="1" si="509"/>
        <v>9.0370179501075842E-3</v>
      </c>
      <c r="AV870" s="73">
        <f t="shared" ca="1" si="510"/>
        <v>1.0090370179501076</v>
      </c>
      <c r="AW870" s="74">
        <f ca="1">PRODUCT(AV$4:AV870)</f>
        <v>2036.2477444802375</v>
      </c>
      <c r="BO870" s="70">
        <f t="shared" si="514"/>
        <v>867</v>
      </c>
      <c r="BP870" s="171">
        <f t="shared" ca="1" si="513"/>
        <v>0.114</v>
      </c>
      <c r="BQ870" s="172">
        <f t="shared" ca="1" si="511"/>
        <v>9.0370179501075842E-3</v>
      </c>
      <c r="BR870" s="172">
        <f t="shared" ca="1" si="515"/>
        <v>4.9109937762276254E-4</v>
      </c>
    </row>
    <row r="871" spans="44:70">
      <c r="AR871" s="69">
        <f t="shared" si="508"/>
        <v>73</v>
      </c>
      <c r="AS871" s="70">
        <f t="shared" si="512"/>
        <v>868</v>
      </c>
      <c r="AT871" s="71">
        <f t="shared" ca="1" si="516"/>
        <v>4.5475707684784208E-4</v>
      </c>
      <c r="AU871" s="72">
        <f t="shared" ca="1" si="509"/>
        <v>9.0370179501075842E-3</v>
      </c>
      <c r="AV871" s="73">
        <f t="shared" ca="1" si="510"/>
        <v>1.0090370179501076</v>
      </c>
      <c r="AW871" s="74">
        <f ca="1">PRODUCT(AV$4:AV871)</f>
        <v>2054.6493518979714</v>
      </c>
      <c r="BO871" s="70">
        <f t="shared" si="514"/>
        <v>868</v>
      </c>
      <c r="BP871" s="171">
        <f t="shared" ca="1" si="513"/>
        <v>0.114</v>
      </c>
      <c r="BQ871" s="172">
        <f t="shared" ca="1" si="511"/>
        <v>9.0370179501075842E-3</v>
      </c>
      <c r="BR871" s="172">
        <f t="shared" ca="1" si="515"/>
        <v>4.8670105148416391E-4</v>
      </c>
    </row>
    <row r="872" spans="44:70">
      <c r="AR872" s="69">
        <f t="shared" si="508"/>
        <v>73</v>
      </c>
      <c r="AS872" s="70">
        <f t="shared" si="512"/>
        <v>869</v>
      </c>
      <c r="AT872" s="71">
        <f t="shared" ca="1" si="516"/>
        <v>4.5064742898142968E-4</v>
      </c>
      <c r="AU872" s="72">
        <f t="shared" ca="1" si="509"/>
        <v>9.0370179501075842E-3</v>
      </c>
      <c r="AV872" s="73">
        <f t="shared" ca="1" si="510"/>
        <v>1.0090370179501076</v>
      </c>
      <c r="AW872" s="74">
        <f ca="1">PRODUCT(AV$4:AV872)</f>
        <v>2073.2172549722504</v>
      </c>
      <c r="BO872" s="70">
        <f t="shared" si="514"/>
        <v>869</v>
      </c>
      <c r="BP872" s="171">
        <f t="shared" ca="1" si="513"/>
        <v>0.114</v>
      </c>
      <c r="BQ872" s="172">
        <f t="shared" ca="1" si="511"/>
        <v>9.0370179501075842E-3</v>
      </c>
      <c r="BR872" s="172">
        <f t="shared" ca="1" si="515"/>
        <v>4.8234211711371437E-4</v>
      </c>
    </row>
    <row r="873" spans="44:70">
      <c r="AR873" s="69">
        <f t="shared" si="508"/>
        <v>73</v>
      </c>
      <c r="AS873" s="70">
        <f t="shared" si="512"/>
        <v>870</v>
      </c>
      <c r="AT873" s="71">
        <f t="shared" ca="1" si="516"/>
        <v>4.4657492007655464E-4</v>
      </c>
      <c r="AU873" s="72">
        <f t="shared" ca="1" si="509"/>
        <v>9.0370179501075842E-3</v>
      </c>
      <c r="AV873" s="73">
        <f t="shared" ca="1" si="510"/>
        <v>1.0090370179501076</v>
      </c>
      <c r="AW873" s="74">
        <f ca="1">PRODUCT(AV$4:AV873)</f>
        <v>2091.9529565199073</v>
      </c>
      <c r="BO873" s="70">
        <f t="shared" si="514"/>
        <v>870</v>
      </c>
      <c r="BP873" s="171">
        <f t="shared" ca="1" si="513"/>
        <v>0.114</v>
      </c>
      <c r="BQ873" s="172">
        <f t="shared" ca="1" si="511"/>
        <v>9.0370179501075842E-3</v>
      </c>
      <c r="BR873" s="172">
        <f t="shared" ca="1" si="515"/>
        <v>4.7802222171552087E-4</v>
      </c>
    </row>
    <row r="874" spans="44:70">
      <c r="AR874" s="69">
        <f t="shared" si="508"/>
        <v>73</v>
      </c>
      <c r="AS874" s="70">
        <f t="shared" si="512"/>
        <v>871</v>
      </c>
      <c r="AT874" s="71">
        <f t="shared" ca="1" si="516"/>
        <v>4.4253921450775497E-4</v>
      </c>
      <c r="AU874" s="72">
        <f t="shared" ca="1" si="509"/>
        <v>9.0370179501075842E-3</v>
      </c>
      <c r="AV874" s="73">
        <f t="shared" ca="1" si="510"/>
        <v>1.0090370179501076</v>
      </c>
      <c r="AW874" s="74">
        <f ca="1">PRODUCT(AV$4:AV874)</f>
        <v>2110.8579729387584</v>
      </c>
      <c r="BO874" s="70">
        <f t="shared" si="514"/>
        <v>871</v>
      </c>
      <c r="BP874" s="171">
        <f t="shared" ca="1" si="513"/>
        <v>0.114</v>
      </c>
      <c r="BQ874" s="172">
        <f t="shared" ca="1" si="511"/>
        <v>9.0370179501075842E-3</v>
      </c>
      <c r="BR874" s="172">
        <f t="shared" ca="1" si="515"/>
        <v>4.7374101565335927E-4</v>
      </c>
    </row>
    <row r="875" spans="44:70">
      <c r="AR875" s="69">
        <f t="shared" si="508"/>
        <v>73</v>
      </c>
      <c r="AS875" s="70">
        <f t="shared" si="512"/>
        <v>872</v>
      </c>
      <c r="AT875" s="71">
        <f t="shared" ca="1" si="516"/>
        <v>4.3853997968262186E-4</v>
      </c>
      <c r="AU875" s="72">
        <f t="shared" ca="1" si="509"/>
        <v>9.0370179501075842E-3</v>
      </c>
      <c r="AV875" s="73">
        <f t="shared" ca="1" si="510"/>
        <v>1.0090370179501076</v>
      </c>
      <c r="AW875" s="74">
        <f ca="1">PRODUCT(AV$4:AV875)</f>
        <v>2129.9338343303339</v>
      </c>
      <c r="BO875" s="70">
        <f t="shared" si="514"/>
        <v>872</v>
      </c>
      <c r="BP875" s="171">
        <f t="shared" ca="1" si="513"/>
        <v>0.114</v>
      </c>
      <c r="BQ875" s="172">
        <f t="shared" ca="1" si="511"/>
        <v>9.0370179501075842E-3</v>
      </c>
      <c r="BR875" s="172">
        <f t="shared" ca="1" si="515"/>
        <v>4.6949815242237593E-4</v>
      </c>
    </row>
    <row r="876" spans="44:70">
      <c r="AR876" s="69">
        <f t="shared" si="508"/>
        <v>73</v>
      </c>
      <c r="AS876" s="70">
        <f t="shared" si="512"/>
        <v>873</v>
      </c>
      <c r="AT876" s="71">
        <f t="shared" ca="1" si="516"/>
        <v>4.3457688601439021E-4</v>
      </c>
      <c r="AU876" s="72">
        <f t="shared" ca="1" si="509"/>
        <v>9.0370179501075842E-3</v>
      </c>
      <c r="AV876" s="73">
        <f t="shared" ca="1" si="510"/>
        <v>1.0090370179501076</v>
      </c>
      <c r="AW876" s="74">
        <f ca="1">PRODUCT(AV$4:AV876)</f>
        <v>2149.1820846237188</v>
      </c>
      <c r="BO876" s="70">
        <f t="shared" si="514"/>
        <v>873</v>
      </c>
      <c r="BP876" s="171">
        <f t="shared" ca="1" si="513"/>
        <v>0.114</v>
      </c>
      <c r="BQ876" s="172">
        <f t="shared" ca="1" si="511"/>
        <v>9.0370179501075842E-3</v>
      </c>
      <c r="BR876" s="172">
        <f t="shared" ca="1" si="515"/>
        <v>4.65293288621043E-4</v>
      </c>
    </row>
    <row r="877" spans="44:70">
      <c r="AR877" s="69">
        <f t="shared" si="508"/>
        <v>73</v>
      </c>
      <c r="AS877" s="70">
        <f t="shared" si="512"/>
        <v>874</v>
      </c>
      <c r="AT877" s="71">
        <f t="shared" ca="1" si="516"/>
        <v>4.3064960689477631E-4</v>
      </c>
      <c r="AU877" s="72">
        <f t="shared" ca="1" si="509"/>
        <v>9.0370179501075842E-3</v>
      </c>
      <c r="AV877" s="73">
        <f t="shared" ca="1" si="510"/>
        <v>1.0090370179501076</v>
      </c>
      <c r="AW877" s="74">
        <f ca="1">PRODUCT(AV$4:AV877)</f>
        <v>2168.6042817005127</v>
      </c>
      <c r="BO877" s="70">
        <f t="shared" si="514"/>
        <v>874</v>
      </c>
      <c r="BP877" s="171">
        <f t="shared" ca="1" si="513"/>
        <v>0.114</v>
      </c>
      <c r="BQ877" s="172">
        <f t="shared" ca="1" si="511"/>
        <v>9.0370179501075842E-3</v>
      </c>
      <c r="BR877" s="172">
        <f t="shared" ca="1" si="515"/>
        <v>4.6112608392336475E-4</v>
      </c>
    </row>
    <row r="878" spans="44:70">
      <c r="AR878" s="69">
        <f t="shared" si="508"/>
        <v>73</v>
      </c>
      <c r="AS878" s="70">
        <f t="shared" si="512"/>
        <v>875</v>
      </c>
      <c r="AT878" s="71">
        <f t="shared" ca="1" si="516"/>
        <v>4.2675781866706144E-4</v>
      </c>
      <c r="AU878" s="72">
        <f t="shared" ca="1" si="509"/>
        <v>9.0370179501075842E-3</v>
      </c>
      <c r="AV878" s="73">
        <f t="shared" ca="1" si="510"/>
        <v>1.0090370179501076</v>
      </c>
      <c r="AW878" s="74">
        <f ca="1">PRODUCT(AV$4:AV878)</f>
        <v>2188.2019975209205</v>
      </c>
      <c r="BO878" s="70">
        <f t="shared" si="514"/>
        <v>875</v>
      </c>
      <c r="BP878" s="171">
        <f t="shared" ca="1" si="513"/>
        <v>0.114</v>
      </c>
      <c r="BQ878" s="172">
        <f t="shared" ca="1" si="511"/>
        <v>9.0370179501075842E-3</v>
      </c>
      <c r="BR878" s="172">
        <f t="shared" ca="1" si="515"/>
        <v>4.569962010513329E-4</v>
      </c>
    </row>
    <row r="879" spans="44:70">
      <c r="AR879" s="69">
        <f t="shared" si="508"/>
        <v>73</v>
      </c>
      <c r="AS879" s="70">
        <f t="shared" si="512"/>
        <v>876</v>
      </c>
      <c r="AT879" s="71">
        <f t="shared" ca="1" si="516"/>
        <v>4.2290120059941842E-4</v>
      </c>
      <c r="AU879" s="72">
        <f t="shared" ca="1" si="509"/>
        <v>9.0370179501075842E-3</v>
      </c>
      <c r="AV879" s="73">
        <f t="shared" ca="1" si="510"/>
        <v>1.0090370179501076</v>
      </c>
      <c r="AW879" s="74">
        <f ca="1">PRODUCT(AV$4:AV879)</f>
        <v>2207.9768182509783</v>
      </c>
      <c r="BO879" s="70">
        <f t="shared" si="514"/>
        <v>876</v>
      </c>
      <c r="BP879" s="171">
        <f t="shared" ca="1" si="513"/>
        <v>0.114</v>
      </c>
      <c r="BQ879" s="172">
        <f t="shared" ca="1" si="511"/>
        <v>9.0370179501075842E-3</v>
      </c>
      <c r="BR879" s="172">
        <f t="shared" ca="1" si="515"/>
        <v>4.5290330574762855E-4</v>
      </c>
    </row>
    <row r="880" spans="44:70">
      <c r="AR880" s="69">
        <f t="shared" si="508"/>
        <v>74</v>
      </c>
      <c r="AS880" s="70">
        <f t="shared" si="512"/>
        <v>877</v>
      </c>
      <c r="AT880" s="71">
        <f t="shared" ca="1" si="516"/>
        <v>4.190794348584794E-4</v>
      </c>
      <c r="AU880" s="72">
        <f t="shared" ca="1" si="509"/>
        <v>9.0370179501075842E-3</v>
      </c>
      <c r="AV880" s="73">
        <f t="shared" ca="1" si="510"/>
        <v>1.0090370179501076</v>
      </c>
      <c r="AW880" s="74">
        <f ca="1">PRODUCT(AV$4:AV880)</f>
        <v>2227.9303443909339</v>
      </c>
      <c r="BO880" s="70">
        <f t="shared" si="514"/>
        <v>877</v>
      </c>
      <c r="BP880" s="171">
        <f t="shared" ca="1" si="513"/>
        <v>0.114</v>
      </c>
      <c r="BQ880" s="172">
        <f t="shared" ca="1" si="511"/>
        <v>9.0370179501075842E-3</v>
      </c>
      <c r="BR880" s="172">
        <f t="shared" ca="1" si="515"/>
        <v>4.4884706674856858E-4</v>
      </c>
    </row>
    <row r="881" spans="44:70">
      <c r="AR881" s="69">
        <f t="shared" si="508"/>
        <v>74</v>
      </c>
      <c r="AS881" s="70">
        <f t="shared" si="512"/>
        <v>878</v>
      </c>
      <c r="AT881" s="71">
        <f t="shared" ca="1" si="516"/>
        <v>4.1529220648314237E-4</v>
      </c>
      <c r="AU881" s="72">
        <f t="shared" ca="1" si="509"/>
        <v>9.0370179501075842E-3</v>
      </c>
      <c r="AV881" s="73">
        <f t="shared" ca="1" si="510"/>
        <v>1.0090370179501076</v>
      </c>
      <c r="AW881" s="74">
        <f ca="1">PRODUCT(AV$4:AV881)</f>
        <v>2248.064190904784</v>
      </c>
      <c r="BO881" s="70">
        <f t="shared" si="514"/>
        <v>878</v>
      </c>
      <c r="BP881" s="171">
        <f t="shared" ca="1" si="513"/>
        <v>0.114</v>
      </c>
      <c r="BQ881" s="172">
        <f t="shared" ca="1" si="511"/>
        <v>9.0370179501075842E-3</v>
      </c>
      <c r="BR881" s="172">
        <f t="shared" ca="1" si="515"/>
        <v>4.4482715575729461E-4</v>
      </c>
    </row>
    <row r="882" spans="44:70">
      <c r="AR882" s="69">
        <f t="shared" si="508"/>
        <v>74</v>
      </c>
      <c r="AS882" s="70">
        <f t="shared" si="512"/>
        <v>879</v>
      </c>
      <c r="AT882" s="71">
        <f t="shared" ca="1" si="516"/>
        <v>4.1153920335861444E-4</v>
      </c>
      <c r="AU882" s="72">
        <f t="shared" ca="1" si="509"/>
        <v>9.0370179501075842E-3</v>
      </c>
      <c r="AV882" s="73">
        <f t="shared" ca="1" si="510"/>
        <v>1.0090370179501076</v>
      </c>
      <c r="AW882" s="74">
        <f ca="1">PRODUCT(AV$4:AV882)</f>
        <v>2268.3799873509847</v>
      </c>
      <c r="BO882" s="70">
        <f t="shared" si="514"/>
        <v>879</v>
      </c>
      <c r="BP882" s="171">
        <f t="shared" ca="1" si="513"/>
        <v>0.114</v>
      </c>
      <c r="BQ882" s="172">
        <f t="shared" ca="1" si="511"/>
        <v>9.0370179501075842E-3</v>
      </c>
      <c r="BR882" s="172">
        <f t="shared" ca="1" si="515"/>
        <v>4.4084324741720164E-4</v>
      </c>
    </row>
    <row r="883" spans="44:70">
      <c r="AR883" s="69">
        <f t="shared" si="508"/>
        <v>74</v>
      </c>
      <c r="AS883" s="70">
        <f t="shared" si="512"/>
        <v>880</v>
      </c>
      <c r="AT883" s="71">
        <f t="shared" ca="1" si="516"/>
        <v>4.0782011619068965E-4</v>
      </c>
      <c r="AU883" s="72">
        <f t="shared" ca="1" si="509"/>
        <v>9.0370179501075842E-3</v>
      </c>
      <c r="AV883" s="73">
        <f t="shared" ca="1" si="510"/>
        <v>1.0090370179501076</v>
      </c>
      <c r="AW883" s="74">
        <f ca="1">PRODUCT(AV$4:AV883)</f>
        <v>2288.8793780143405</v>
      </c>
      <c r="BO883" s="70">
        <f t="shared" si="514"/>
        <v>880</v>
      </c>
      <c r="BP883" s="171">
        <f t="shared" ca="1" si="513"/>
        <v>0.114</v>
      </c>
      <c r="BQ883" s="172">
        <f t="shared" ca="1" si="511"/>
        <v>9.0370179501075842E-3</v>
      </c>
      <c r="BR883" s="172">
        <f t="shared" ca="1" si="515"/>
        <v>4.3689501928560504E-4</v>
      </c>
    </row>
    <row r="884" spans="44:70">
      <c r="AR884" s="69">
        <f t="shared" si="508"/>
        <v>74</v>
      </c>
      <c r="AS884" s="70">
        <f t="shared" si="512"/>
        <v>881</v>
      </c>
      <c r="AT884" s="71">
        <f t="shared" ca="1" si="516"/>
        <v>4.0413463848025944E-4</v>
      </c>
      <c r="AU884" s="72">
        <f t="shared" ca="1" si="509"/>
        <v>9.0370179501075842E-3</v>
      </c>
      <c r="AV884" s="73">
        <f t="shared" ca="1" si="510"/>
        <v>1.0090370179501076</v>
      </c>
      <c r="AW884" s="74">
        <f ca="1">PRODUCT(AV$4:AV884)</f>
        <v>2309.5640220390874</v>
      </c>
      <c r="BO884" s="70">
        <f t="shared" si="514"/>
        <v>881</v>
      </c>
      <c r="BP884" s="171">
        <f t="shared" ca="1" si="513"/>
        <v>0.114</v>
      </c>
      <c r="BQ884" s="172">
        <f t="shared" ca="1" si="511"/>
        <v>9.0370179501075842E-3</v>
      </c>
      <c r="BR884" s="172">
        <f t="shared" ca="1" si="515"/>
        <v>4.3298215180764317E-4</v>
      </c>
    </row>
    <row r="885" spans="44:70">
      <c r="AR885" s="69">
        <f t="shared" si="508"/>
        <v>74</v>
      </c>
      <c r="AS885" s="70">
        <f t="shared" si="512"/>
        <v>882</v>
      </c>
      <c r="AT885" s="71">
        <f t="shared" ca="1" si="516"/>
        <v>4.004824664980531E-4</v>
      </c>
      <c r="AU885" s="72">
        <f t="shared" ca="1" si="509"/>
        <v>9.0370179501075842E-3</v>
      </c>
      <c r="AV885" s="73">
        <f t="shared" ca="1" si="510"/>
        <v>1.0090370179501076</v>
      </c>
      <c r="AW885" s="74">
        <f ca="1">PRODUCT(AV$4:AV885)</f>
        <v>2330.4355935631775</v>
      </c>
      <c r="BO885" s="70">
        <f t="shared" si="514"/>
        <v>882</v>
      </c>
      <c r="BP885" s="171">
        <f t="shared" ca="1" si="513"/>
        <v>0.114</v>
      </c>
      <c r="BQ885" s="172">
        <f t="shared" ca="1" si="511"/>
        <v>9.0370179501075842E-3</v>
      </c>
      <c r="BR885" s="172">
        <f t="shared" ca="1" si="515"/>
        <v>4.2910432829041382E-4</v>
      </c>
    </row>
    <row r="886" spans="44:70">
      <c r="AR886" s="69">
        <f t="shared" si="508"/>
        <v>74</v>
      </c>
      <c r="AS886" s="70">
        <f t="shared" si="512"/>
        <v>883</v>
      </c>
      <c r="AT886" s="71">
        <f t="shared" ca="1" si="516"/>
        <v>3.9686329925960685E-4</v>
      </c>
      <c r="AU886" s="72">
        <f t="shared" ca="1" si="509"/>
        <v>9.0370179501075842E-3</v>
      </c>
      <c r="AV886" s="73">
        <f t="shared" ca="1" si="510"/>
        <v>1.0090370179501076</v>
      </c>
      <c r="AW886" s="74">
        <f ca="1">PRODUCT(AV$4:AV886)</f>
        <v>2351.4957818537773</v>
      </c>
      <c r="BO886" s="70">
        <f t="shared" si="514"/>
        <v>883</v>
      </c>
      <c r="BP886" s="171">
        <f t="shared" ca="1" si="513"/>
        <v>0.114</v>
      </c>
      <c r="BQ886" s="172">
        <f t="shared" ca="1" si="511"/>
        <v>9.0370179501075842E-3</v>
      </c>
      <c r="BR886" s="172">
        <f t="shared" ca="1" si="515"/>
        <v>4.2526123487734237E-4</v>
      </c>
    </row>
    <row r="887" spans="44:70">
      <c r="AR887" s="69">
        <f t="shared" si="508"/>
        <v>74</v>
      </c>
      <c r="AS887" s="70">
        <f t="shared" si="512"/>
        <v>884</v>
      </c>
      <c r="AT887" s="71">
        <f t="shared" ca="1" si="516"/>
        <v>3.9327683850045887E-4</v>
      </c>
      <c r="AU887" s="72">
        <f t="shared" ca="1" si="509"/>
        <v>9.0370179501075842E-3</v>
      </c>
      <c r="AV887" s="73">
        <f t="shared" ca="1" si="510"/>
        <v>1.0090370179501076</v>
      </c>
      <c r="AW887" s="74">
        <f ca="1">PRODUCT(AV$4:AV887)</f>
        <v>2372.746291443992</v>
      </c>
      <c r="BO887" s="70">
        <f t="shared" si="514"/>
        <v>884</v>
      </c>
      <c r="BP887" s="171">
        <f t="shared" ca="1" si="513"/>
        <v>0.114</v>
      </c>
      <c r="BQ887" s="172">
        <f t="shared" ca="1" si="511"/>
        <v>9.0370179501075842E-3</v>
      </c>
      <c r="BR887" s="172">
        <f t="shared" ca="1" si="515"/>
        <v>4.2145256052277918E-4</v>
      </c>
    </row>
    <row r="888" spans="44:70">
      <c r="AR888" s="69">
        <f t="shared" si="508"/>
        <v>74</v>
      </c>
      <c r="AS888" s="70">
        <f t="shared" si="512"/>
        <v>885</v>
      </c>
      <c r="AT888" s="71">
        <f t="shared" ca="1" si="516"/>
        <v>3.8972278865156865E-4</v>
      </c>
      <c r="AU888" s="72">
        <f t="shared" ca="1" si="509"/>
        <v>9.0370179501075842E-3</v>
      </c>
      <c r="AV888" s="73">
        <f t="shared" ca="1" si="510"/>
        <v>1.0090370179501076</v>
      </c>
      <c r="AW888" s="74">
        <f ca="1">PRODUCT(AV$4:AV888)</f>
        <v>2394.1888422708225</v>
      </c>
      <c r="BO888" s="70">
        <f t="shared" si="514"/>
        <v>885</v>
      </c>
      <c r="BP888" s="171">
        <f t="shared" ca="1" si="513"/>
        <v>0.114</v>
      </c>
      <c r="BQ888" s="172">
        <f t="shared" ca="1" si="511"/>
        <v>9.0370179501075842E-3</v>
      </c>
      <c r="BR888" s="172">
        <f t="shared" ca="1" si="515"/>
        <v>4.1767799696682499E-4</v>
      </c>
    </row>
    <row r="889" spans="44:70">
      <c r="AR889" s="69">
        <f t="shared" si="508"/>
        <v>74</v>
      </c>
      <c r="AS889" s="70">
        <f t="shared" si="512"/>
        <v>886</v>
      </c>
      <c r="AT889" s="71">
        <f t="shared" ca="1" si="516"/>
        <v>3.8620085681495846E-4</v>
      </c>
      <c r="AU889" s="72">
        <f t="shared" ca="1" si="509"/>
        <v>9.0370179501075842E-3</v>
      </c>
      <c r="AV889" s="73">
        <f t="shared" ca="1" si="510"/>
        <v>1.0090370179501076</v>
      </c>
      <c r="AW889" s="74">
        <f ca="1">PRODUCT(AV$4:AV889)</f>
        <v>2415.8251698143713</v>
      </c>
      <c r="BO889" s="70">
        <f t="shared" si="514"/>
        <v>886</v>
      </c>
      <c r="BP889" s="171">
        <f t="shared" ca="1" si="513"/>
        <v>0.114</v>
      </c>
      <c r="BQ889" s="172">
        <f t="shared" ca="1" si="511"/>
        <v>9.0370179501075842E-3</v>
      </c>
      <c r="BR889" s="172">
        <f t="shared" ca="1" si="515"/>
        <v>4.1393723871038129E-4</v>
      </c>
    </row>
    <row r="890" spans="44:70">
      <c r="AR890" s="69">
        <f t="shared" si="508"/>
        <v>74</v>
      </c>
      <c r="AS890" s="70">
        <f t="shared" si="512"/>
        <v>887</v>
      </c>
      <c r="AT890" s="71">
        <f t="shared" ca="1" si="516"/>
        <v>3.8271075273957475E-4</v>
      </c>
      <c r="AU890" s="72">
        <f t="shared" ca="1" si="509"/>
        <v>9.0370179501075842E-3</v>
      </c>
      <c r="AV890" s="73">
        <f t="shared" ca="1" si="510"/>
        <v>1.0090370179501076</v>
      </c>
      <c r="AW890" s="74">
        <f ca="1">PRODUCT(AV$4:AV890)</f>
        <v>2437.6570252383053</v>
      </c>
      <c r="BO890" s="70">
        <f t="shared" si="514"/>
        <v>887</v>
      </c>
      <c r="BP890" s="171">
        <f t="shared" ca="1" si="513"/>
        <v>0.114</v>
      </c>
      <c r="BQ890" s="172">
        <f t="shared" ca="1" si="511"/>
        <v>9.0370179501075842E-3</v>
      </c>
      <c r="BR890" s="172">
        <f t="shared" ca="1" si="515"/>
        <v>4.1022998299042448E-4</v>
      </c>
    </row>
    <row r="891" spans="44:70">
      <c r="AR891" s="69">
        <f t="shared" si="508"/>
        <v>74</v>
      </c>
      <c r="AS891" s="70">
        <f t="shared" si="512"/>
        <v>888</v>
      </c>
      <c r="AT891" s="71">
        <f t="shared" ca="1" si="516"/>
        <v>3.7925218879736805E-4</v>
      </c>
      <c r="AU891" s="72">
        <f t="shared" ca="1" si="509"/>
        <v>9.0370179501075842E-3</v>
      </c>
      <c r="AV891" s="73">
        <f t="shared" ca="1" si="510"/>
        <v>1.0090370179501076</v>
      </c>
      <c r="AW891" s="74">
        <f ca="1">PRODUCT(AV$4:AV891)</f>
        <v>2459.6861755315899</v>
      </c>
      <c r="BO891" s="70">
        <f t="shared" si="514"/>
        <v>888</v>
      </c>
      <c r="BP891" s="171">
        <f t="shared" ca="1" si="513"/>
        <v>0.114</v>
      </c>
      <c r="BQ891" s="172">
        <f t="shared" ca="1" si="511"/>
        <v>9.0370179501075842E-3</v>
      </c>
      <c r="BR891" s="172">
        <f t="shared" ca="1" si="515"/>
        <v>4.0655592975550133E-4</v>
      </c>
    </row>
    <row r="892" spans="44:70">
      <c r="AR892" s="69">
        <f t="shared" si="508"/>
        <v>75</v>
      </c>
      <c r="AS892" s="70">
        <f t="shared" si="512"/>
        <v>889</v>
      </c>
      <c r="AT892" s="71">
        <f t="shared" ca="1" si="516"/>
        <v>3.7582487995958862E-4</v>
      </c>
      <c r="AU892" s="72">
        <f t="shared" ca="1" si="509"/>
        <v>9.0370179501075842E-3</v>
      </c>
      <c r="AV892" s="73">
        <f t="shared" ca="1" si="510"/>
        <v>1.0090370179501076</v>
      </c>
      <c r="AW892" s="74">
        <f ca="1">PRODUCT(AV$4:AV892)</f>
        <v>2481.9144036515004</v>
      </c>
      <c r="BO892" s="70">
        <f t="shared" si="514"/>
        <v>889</v>
      </c>
      <c r="BP892" s="171">
        <f t="shared" ca="1" si="513"/>
        <v>0.114</v>
      </c>
      <c r="BQ892" s="172">
        <f t="shared" ca="1" si="511"/>
        <v>9.0370179501075842E-3</v>
      </c>
      <c r="BR892" s="172">
        <f t="shared" ca="1" si="515"/>
        <v>4.0291478164144394E-4</v>
      </c>
    </row>
    <row r="893" spans="44:70">
      <c r="AR893" s="69">
        <f t="shared" si="508"/>
        <v>75</v>
      </c>
      <c r="AS893" s="70">
        <f t="shared" si="512"/>
        <v>890</v>
      </c>
      <c r="AT893" s="71">
        <f t="shared" ca="1" si="516"/>
        <v>3.724285437732968E-4</v>
      </c>
      <c r="AU893" s="72">
        <f t="shared" ca="1" si="509"/>
        <v>9.0370179501075842E-3</v>
      </c>
      <c r="AV893" s="73">
        <f t="shared" ca="1" si="510"/>
        <v>1.0090370179501076</v>
      </c>
      <c r="AW893" s="74">
        <f ca="1">PRODUCT(AV$4:AV893)</f>
        <v>2504.3435086679297</v>
      </c>
      <c r="BO893" s="70">
        <f t="shared" si="514"/>
        <v>890</v>
      </c>
      <c r="BP893" s="171">
        <f t="shared" ca="1" si="513"/>
        <v>0.114</v>
      </c>
      <c r="BQ893" s="172">
        <f t="shared" ca="1" si="511"/>
        <v>9.0370179501075842E-3</v>
      </c>
      <c r="BR893" s="172">
        <f t="shared" ca="1" si="515"/>
        <v>3.9930624394730213E-4</v>
      </c>
    </row>
    <row r="894" spans="44:70">
      <c r="AR894" s="69">
        <f t="shared" si="508"/>
        <v>75</v>
      </c>
      <c r="AS894" s="70">
        <f t="shared" si="512"/>
        <v>891</v>
      </c>
      <c r="AT894" s="71">
        <f t="shared" ca="1" si="516"/>
        <v>3.6906290033808509E-4</v>
      </c>
      <c r="AU894" s="72">
        <f t="shared" ca="1" si="509"/>
        <v>9.0370179501075842E-3</v>
      </c>
      <c r="AV894" s="73">
        <f t="shared" ca="1" si="510"/>
        <v>1.0090370179501076</v>
      </c>
      <c r="AW894" s="74">
        <f ca="1">PRODUCT(AV$4:AV894)</f>
        <v>2526.9753059089971</v>
      </c>
      <c r="BO894" s="70">
        <f t="shared" si="514"/>
        <v>891</v>
      </c>
      <c r="BP894" s="171">
        <f t="shared" ca="1" si="513"/>
        <v>0.114</v>
      </c>
      <c r="BQ894" s="172">
        <f t="shared" ca="1" si="511"/>
        <v>9.0370179501075842E-3</v>
      </c>
      <c r="BR894" s="172">
        <f t="shared" ca="1" si="515"/>
        <v>3.9573002461149156E-4</v>
      </c>
    </row>
    <row r="895" spans="44:70">
      <c r="AR895" s="69">
        <f t="shared" si="508"/>
        <v>75</v>
      </c>
      <c r="AS895" s="70">
        <f t="shared" si="512"/>
        <v>892</v>
      </c>
      <c r="AT895" s="71">
        <f t="shared" ca="1" si="516"/>
        <v>3.6572767228301104E-4</v>
      </c>
      <c r="AU895" s="72">
        <f t="shared" ca="1" si="509"/>
        <v>9.0370179501075842E-3</v>
      </c>
      <c r="AV895" s="73">
        <f t="shared" ca="1" si="510"/>
        <v>1.0090370179501076</v>
      </c>
      <c r="AW895" s="74">
        <f ca="1">PRODUCT(AV$4:AV895)</f>
        <v>2549.8116271079753</v>
      </c>
      <c r="BO895" s="70">
        <f t="shared" si="514"/>
        <v>892</v>
      </c>
      <c r="BP895" s="171">
        <f t="shared" ca="1" si="513"/>
        <v>0.114</v>
      </c>
      <c r="BQ895" s="172">
        <f t="shared" ca="1" si="511"/>
        <v>9.0370179501075842E-3</v>
      </c>
      <c r="BR895" s="172">
        <f t="shared" ca="1" si="515"/>
        <v>3.9218583418815527E-4</v>
      </c>
    </row>
    <row r="896" spans="44:70">
      <c r="AR896" s="69">
        <f t="shared" si="508"/>
        <v>75</v>
      </c>
      <c r="AS896" s="70">
        <f t="shared" si="512"/>
        <v>893</v>
      </c>
      <c r="AT896" s="71">
        <f t="shared" ca="1" si="516"/>
        <v>3.624225847437384E-4</v>
      </c>
      <c r="AU896" s="72">
        <f t="shared" ca="1" si="509"/>
        <v>9.0370179501075842E-3</v>
      </c>
      <c r="AV896" s="73">
        <f t="shared" ca="1" si="510"/>
        <v>1.0090370179501076</v>
      </c>
      <c r="AW896" s="74">
        <f ca="1">PRODUCT(AV$4:AV896)</f>
        <v>2572.854320551543</v>
      </c>
      <c r="BO896" s="70">
        <f t="shared" si="514"/>
        <v>893</v>
      </c>
      <c r="BP896" s="171">
        <f t="shared" ca="1" si="513"/>
        <v>0.114</v>
      </c>
      <c r="BQ896" s="172">
        <f t="shared" ca="1" si="511"/>
        <v>9.0370179501075842E-3</v>
      </c>
      <c r="BR896" s="172">
        <f t="shared" ca="1" si="515"/>
        <v>3.8867338582373708E-4</v>
      </c>
    </row>
    <row r="897" spans="44:70">
      <c r="AR897" s="69">
        <f t="shared" si="508"/>
        <v>75</v>
      </c>
      <c r="AS897" s="70">
        <f t="shared" si="512"/>
        <v>894</v>
      </c>
      <c r="AT897" s="71">
        <f t="shared" ca="1" si="516"/>
        <v>3.5914736533988485E-4</v>
      </c>
      <c r="AU897" s="72">
        <f t="shared" ca="1" si="509"/>
        <v>9.0370179501075842E-3</v>
      </c>
      <c r="AV897" s="73">
        <f t="shared" ca="1" si="510"/>
        <v>1.0090370179501076</v>
      </c>
      <c r="AW897" s="74">
        <f ca="1">PRODUCT(AV$4:AV897)</f>
        <v>2596.1052512293791</v>
      </c>
      <c r="BO897" s="70">
        <f t="shared" si="514"/>
        <v>894</v>
      </c>
      <c r="BP897" s="171">
        <f t="shared" ca="1" si="513"/>
        <v>0.114</v>
      </c>
      <c r="BQ897" s="172">
        <f t="shared" ca="1" si="511"/>
        <v>9.0370179501075842E-3</v>
      </c>
      <c r="BR897" s="172">
        <f t="shared" ca="1" si="515"/>
        <v>3.8519239523376463E-4</v>
      </c>
    </row>
    <row r="898" spans="44:70">
      <c r="AR898" s="69">
        <f t="shared" si="508"/>
        <v>75</v>
      </c>
      <c r="AS898" s="70">
        <f t="shared" si="512"/>
        <v>895</v>
      </c>
      <c r="AT898" s="71">
        <f t="shared" ca="1" si="516"/>
        <v>3.5590174415257446E-4</v>
      </c>
      <c r="AU898" s="72">
        <f t="shared" ca="1" si="509"/>
        <v>9.0370179501075842E-3</v>
      </c>
      <c r="AV898" s="73">
        <f t="shared" ca="1" si="510"/>
        <v>1.0090370179501076</v>
      </c>
      <c r="AW898" s="74">
        <f ca="1">PRODUCT(AV$4:AV898)</f>
        <v>2619.5663009851073</v>
      </c>
      <c r="BO898" s="70">
        <f t="shared" si="514"/>
        <v>895</v>
      </c>
      <c r="BP898" s="171">
        <f t="shared" ca="1" si="513"/>
        <v>0.114</v>
      </c>
      <c r="BQ898" s="172">
        <f t="shared" ca="1" si="511"/>
        <v>9.0370179501075842E-3</v>
      </c>
      <c r="BR898" s="172">
        <f t="shared" ca="1" si="515"/>
        <v>3.8174258067984049E-4</v>
      </c>
    </row>
    <row r="899" spans="44:70">
      <c r="AR899" s="69">
        <f t="shared" si="508"/>
        <v>75</v>
      </c>
      <c r="AS899" s="70">
        <f t="shared" si="512"/>
        <v>896</v>
      </c>
      <c r="AT899" s="71">
        <f t="shared" ca="1" si="516"/>
        <v>3.5268545370219305E-4</v>
      </c>
      <c r="AU899" s="72">
        <f t="shared" ca="1" si="509"/>
        <v>9.0370179501075842E-3</v>
      </c>
      <c r="AV899" s="73">
        <f t="shared" ca="1" si="510"/>
        <v>1.0090370179501076</v>
      </c>
      <c r="AW899" s="74">
        <f ca="1">PRODUCT(AV$4:AV899)</f>
        <v>2643.2393686686069</v>
      </c>
      <c r="BO899" s="70">
        <f t="shared" si="514"/>
        <v>896</v>
      </c>
      <c r="BP899" s="171">
        <f t="shared" ca="1" si="513"/>
        <v>0.114</v>
      </c>
      <c r="BQ899" s="172">
        <f t="shared" ca="1" si="511"/>
        <v>9.0370179501075842E-3</v>
      </c>
      <c r="BR899" s="172">
        <f t="shared" ca="1" si="515"/>
        <v>3.7832366294683948E-4</v>
      </c>
    </row>
    <row r="900" spans="44:70">
      <c r="AR900" s="69">
        <f t="shared" si="508"/>
        <v>75</v>
      </c>
      <c r="AS900" s="70">
        <f t="shared" si="512"/>
        <v>897</v>
      </c>
      <c r="AT900" s="71">
        <f t="shared" ca="1" si="516"/>
        <v>3.4949822892634447E-4</v>
      </c>
      <c r="AU900" s="72">
        <f t="shared" ca="1" si="509"/>
        <v>9.0370179501075842E-3</v>
      </c>
      <c r="AV900" s="73">
        <f t="shared" ca="1" si="510"/>
        <v>1.0090370179501076</v>
      </c>
      <c r="AW900" s="74">
        <f ca="1">PRODUCT(AV$4:AV900)</f>
        <v>2667.1263702896963</v>
      </c>
      <c r="BO900" s="70">
        <f t="shared" si="514"/>
        <v>897</v>
      </c>
      <c r="BP900" s="171">
        <f t="shared" ca="1" si="513"/>
        <v>0.114</v>
      </c>
      <c r="BQ900" s="172">
        <f t="shared" ca="1" si="511"/>
        <v>9.0370179501075842E-3</v>
      </c>
      <c r="BR900" s="172">
        <f t="shared" ca="1" si="515"/>
        <v>3.7493536532030972E-4</v>
      </c>
    </row>
    <row r="901" spans="44:70">
      <c r="AR901" s="69">
        <f t="shared" ref="AR901:AR964" si="517">ROUNDDOWN((AS901-1)/12,0)+1</f>
        <v>75</v>
      </c>
      <c r="AS901" s="70">
        <f t="shared" si="512"/>
        <v>898</v>
      </c>
      <c r="AT901" s="71">
        <f t="shared" ca="1" si="516"/>
        <v>3.4633980715800626E-4</v>
      </c>
      <c r="AU901" s="72">
        <f t="shared" ref="AU901:AU964" ca="1" si="518">IF($AU$2="Yes",BQ901,((1+$AH$21)^(1/12))-1)</f>
        <v>9.0370179501075842E-3</v>
      </c>
      <c r="AV901" s="73">
        <f t="shared" ref="AV901:AV964" ca="1" si="519">(1+AU901)</f>
        <v>1.0090370179501076</v>
      </c>
      <c r="AW901" s="74">
        <f ca="1">PRODUCT(AV$4:AV901)</f>
        <v>2691.2292391732094</v>
      </c>
      <c r="BO901" s="70">
        <f t="shared" si="514"/>
        <v>898</v>
      </c>
      <c r="BP901" s="171">
        <f t="shared" ca="1" si="513"/>
        <v>0.114</v>
      </c>
      <c r="BQ901" s="172">
        <f t="shared" ref="BQ901:BQ964" ca="1" si="520">(1+BP901)^(1/12)-1</f>
        <v>9.0370179501075842E-3</v>
      </c>
      <c r="BR901" s="172">
        <f t="shared" ca="1" si="515"/>
        <v>3.7157741356407659E-4</v>
      </c>
    </row>
    <row r="902" spans="44:70">
      <c r="AR902" s="69">
        <f t="shared" si="517"/>
        <v>75</v>
      </c>
      <c r="AS902" s="70">
        <f t="shared" ref="AS902:AS965" si="521">AS901+1</f>
        <v>899</v>
      </c>
      <c r="AT902" s="71">
        <f t="shared" ca="1" si="516"/>
        <v>3.4320992810388257E-4</v>
      </c>
      <c r="AU902" s="72">
        <f t="shared" ca="1" si="518"/>
        <v>9.0370179501075842E-3</v>
      </c>
      <c r="AV902" s="73">
        <f t="shared" ca="1" si="519"/>
        <v>1.0090370179501076</v>
      </c>
      <c r="AW902" s="74">
        <f ca="1">PRODUCT(AV$4:AV902)</f>
        <v>2715.5499261154719</v>
      </c>
      <c r="BO902" s="70">
        <f t="shared" si="514"/>
        <v>899</v>
      </c>
      <c r="BP902" s="171">
        <f t="shared" ca="1" si="513"/>
        <v>0.114</v>
      </c>
      <c r="BQ902" s="172">
        <f t="shared" ca="1" si="520"/>
        <v>9.0370179501075842E-3</v>
      </c>
      <c r="BR902" s="172">
        <f t="shared" ca="1" si="515"/>
        <v>3.6824953589804715E-4</v>
      </c>
    </row>
    <row r="903" spans="44:70">
      <c r="AR903" s="69">
        <f t="shared" si="517"/>
        <v>75</v>
      </c>
      <c r="AS903" s="70">
        <f t="shared" si="521"/>
        <v>900</v>
      </c>
      <c r="AT903" s="71">
        <f t="shared" ca="1" si="516"/>
        <v>3.4010833382295267E-4</v>
      </c>
      <c r="AU903" s="72">
        <f t="shared" ca="1" si="518"/>
        <v>9.0370179501075842E-3</v>
      </c>
      <c r="AV903" s="73">
        <f t="shared" ca="1" si="519"/>
        <v>1.0090370179501076</v>
      </c>
      <c r="AW903" s="74">
        <f ca="1">PRODUCT(AV$4:AV903)</f>
        <v>2740.0903995421909</v>
      </c>
      <c r="BO903" s="70">
        <f t="shared" si="514"/>
        <v>900</v>
      </c>
      <c r="BP903" s="171">
        <f t="shared" ca="1" si="513"/>
        <v>0.114</v>
      </c>
      <c r="BQ903" s="172">
        <f t="shared" ca="1" si="520"/>
        <v>9.0370179501075842E-3</v>
      </c>
      <c r="BR903" s="172">
        <f t="shared" ca="1" si="515"/>
        <v>3.6495146297621311E-4</v>
      </c>
    </row>
    <row r="904" spans="44:70">
      <c r="AR904" s="69">
        <f t="shared" si="517"/>
        <v>76</v>
      </c>
      <c r="AS904" s="70">
        <f t="shared" si="521"/>
        <v>901</v>
      </c>
      <c r="AT904" s="71">
        <f t="shared" ca="1" si="516"/>
        <v>3.3703476870521347E-4</v>
      </c>
      <c r="AU904" s="72">
        <f t="shared" ca="1" si="518"/>
        <v>9.0370179501075842E-3</v>
      </c>
      <c r="AV904" s="73">
        <f t="shared" ca="1" si="519"/>
        <v>1.0090370179501076</v>
      </c>
      <c r="AW904" s="74">
        <f ca="1">PRODUCT(AV$4:AV904)</f>
        <v>2764.852645667771</v>
      </c>
      <c r="BO904" s="70">
        <f t="shared" si="514"/>
        <v>901</v>
      </c>
      <c r="BP904" s="171">
        <f t="shared" ref="BP904:BP967" ca="1" si="522">VLOOKUP(BO904,$BT$4:$BX$13,5,TRUE)/100</f>
        <v>0.114</v>
      </c>
      <c r="BQ904" s="172">
        <f t="shared" ca="1" si="520"/>
        <v>9.0370179501075842E-3</v>
      </c>
      <c r="BR904" s="172">
        <f t="shared" ca="1" si="515"/>
        <v>3.6168292786485098E-4</v>
      </c>
    </row>
    <row r="905" spans="44:70">
      <c r="AR905" s="69">
        <f t="shared" si="517"/>
        <v>76</v>
      </c>
      <c r="AS905" s="70">
        <f t="shared" si="521"/>
        <v>902</v>
      </c>
      <c r="AT905" s="71">
        <f t="shared" ca="1" si="516"/>
        <v>3.3398897945061411E-4</v>
      </c>
      <c r="AU905" s="72">
        <f t="shared" ca="1" si="518"/>
        <v>9.0370179501075842E-3</v>
      </c>
      <c r="AV905" s="73">
        <f t="shared" ca="1" si="519"/>
        <v>1.0090370179501076</v>
      </c>
      <c r="AW905" s="74">
        <f ca="1">PRODUCT(AV$4:AV905)</f>
        <v>2789.838668656073</v>
      </c>
      <c r="BO905" s="70">
        <f t="shared" si="514"/>
        <v>902</v>
      </c>
      <c r="BP905" s="171">
        <f t="shared" ca="1" si="522"/>
        <v>0.114</v>
      </c>
      <c r="BQ905" s="172">
        <f t="shared" ca="1" si="520"/>
        <v>9.0370179501075842E-3</v>
      </c>
      <c r="BR905" s="172">
        <f t="shared" ca="1" si="515"/>
        <v>3.5844366602091757E-4</v>
      </c>
    </row>
    <row r="906" spans="44:70">
      <c r="AR906" s="69">
        <f t="shared" si="517"/>
        <v>76</v>
      </c>
      <c r="AS906" s="70">
        <f t="shared" si="521"/>
        <v>903</v>
      </c>
      <c r="AT906" s="71">
        <f t="shared" ca="1" si="516"/>
        <v>3.3097071504818081E-4</v>
      </c>
      <c r="AU906" s="72">
        <f t="shared" ca="1" si="518"/>
        <v>9.0370179501075842E-3</v>
      </c>
      <c r="AV906" s="73">
        <f t="shared" ca="1" si="519"/>
        <v>1.0090370179501076</v>
      </c>
      <c r="AW906" s="74">
        <f ca="1">PRODUCT(AV$4:AV906)</f>
        <v>2815.0504907826221</v>
      </c>
      <c r="BO906" s="70">
        <f t="shared" si="514"/>
        <v>903</v>
      </c>
      <c r="BP906" s="171">
        <f t="shared" ca="1" si="522"/>
        <v>0.114</v>
      </c>
      <c r="BQ906" s="172">
        <f t="shared" ca="1" si="520"/>
        <v>9.0370179501075842E-3</v>
      </c>
      <c r="BR906" s="172">
        <f t="shared" ca="1" si="515"/>
        <v>3.5523341527063878E-4</v>
      </c>
    </row>
    <row r="907" spans="44:70">
      <c r="AR907" s="69">
        <f t="shared" si="517"/>
        <v>76</v>
      </c>
      <c r="AS907" s="70">
        <f t="shared" si="521"/>
        <v>904</v>
      </c>
      <c r="AT907" s="71">
        <f t="shared" ca="1" si="516"/>
        <v>3.2797972675533045E-4</v>
      </c>
      <c r="AU907" s="72">
        <f t="shared" ca="1" si="518"/>
        <v>9.0370179501075842E-3</v>
      </c>
      <c r="AV907" s="73">
        <f t="shared" ca="1" si="519"/>
        <v>1.0090370179501076</v>
      </c>
      <c r="AW907" s="74">
        <f ca="1">PRODUCT(AV$4:AV907)</f>
        <v>2840.4901525982837</v>
      </c>
      <c r="BO907" s="70">
        <f t="shared" si="514"/>
        <v>904</v>
      </c>
      <c r="BP907" s="171">
        <f t="shared" ca="1" si="522"/>
        <v>0.114</v>
      </c>
      <c r="BQ907" s="172">
        <f t="shared" ca="1" si="520"/>
        <v>9.0370179501075842E-3</v>
      </c>
      <c r="BR907" s="172">
        <f t="shared" ca="1" si="515"/>
        <v>3.5205191578829023E-4</v>
      </c>
    </row>
    <row r="908" spans="44:70">
      <c r="AR908" s="69">
        <f t="shared" si="517"/>
        <v>76</v>
      </c>
      <c r="AS908" s="70">
        <f t="shared" si="521"/>
        <v>905</v>
      </c>
      <c r="AT908" s="71">
        <f t="shared" ca="1" si="516"/>
        <v>3.2501576807737113E-4</v>
      </c>
      <c r="AU908" s="72">
        <f t="shared" ca="1" si="518"/>
        <v>9.0370179501075842E-3</v>
      </c>
      <c r="AV908" s="73">
        <f t="shared" ca="1" si="519"/>
        <v>1.0090370179501076</v>
      </c>
      <c r="AW908" s="74">
        <f ca="1">PRODUCT(AV$4:AV908)</f>
        <v>2866.1597130944183</v>
      </c>
      <c r="BO908" s="70">
        <f t="shared" si="514"/>
        <v>905</v>
      </c>
      <c r="BP908" s="171">
        <f t="shared" ca="1" si="522"/>
        <v>0.114</v>
      </c>
      <c r="BQ908" s="172">
        <f t="shared" ca="1" si="520"/>
        <v>9.0370179501075842E-3</v>
      </c>
      <c r="BR908" s="172">
        <f t="shared" ca="1" si="515"/>
        <v>3.48898910075168E-4</v>
      </c>
    </row>
    <row r="909" spans="44:70">
      <c r="AR909" s="69">
        <f t="shared" si="517"/>
        <v>76</v>
      </c>
      <c r="AS909" s="70">
        <f t="shared" si="521"/>
        <v>906</v>
      </c>
      <c r="AT909" s="71">
        <f t="shared" ca="1" si="516"/>
        <v>3.2207859474718792E-4</v>
      </c>
      <c r="AU909" s="72">
        <f t="shared" ca="1" si="518"/>
        <v>9.0370179501075842E-3</v>
      </c>
      <c r="AV909" s="73">
        <f t="shared" ca="1" si="519"/>
        <v>1.0090370179501076</v>
      </c>
      <c r="AW909" s="74">
        <f ca="1">PRODUCT(AV$4:AV909)</f>
        <v>2892.0612498695277</v>
      </c>
      <c r="BO909" s="70">
        <f t="shared" si="514"/>
        <v>906</v>
      </c>
      <c r="BP909" s="171">
        <f t="shared" ca="1" si="522"/>
        <v>0.114</v>
      </c>
      <c r="BQ909" s="172">
        <f t="shared" ca="1" si="520"/>
        <v>9.0370179501075842E-3</v>
      </c>
      <c r="BR909" s="172">
        <f t="shared" ca="1" si="515"/>
        <v>3.4577414293874745E-4</v>
      </c>
    </row>
    <row r="910" spans="44:70">
      <c r="AR910" s="69">
        <f t="shared" si="517"/>
        <v>76</v>
      </c>
      <c r="AS910" s="70">
        <f t="shared" si="521"/>
        <v>907</v>
      </c>
      <c r="AT910" s="71">
        <f t="shared" ca="1" si="516"/>
        <v>3.1916796470511216E-4</v>
      </c>
      <c r="AU910" s="72">
        <f t="shared" ca="1" si="518"/>
        <v>9.0370179501075842E-3</v>
      </c>
      <c r="AV910" s="73">
        <f t="shared" ca="1" si="519"/>
        <v>1.0090370179501076</v>
      </c>
      <c r="AW910" s="74">
        <f ca="1">PRODUCT(AV$4:AV910)</f>
        <v>2918.1968592974094</v>
      </c>
      <c r="BO910" s="70">
        <f t="shared" si="514"/>
        <v>907</v>
      </c>
      <c r="BP910" s="171">
        <f t="shared" ca="1" si="522"/>
        <v>0.114</v>
      </c>
      <c r="BQ910" s="172">
        <f t="shared" ca="1" si="520"/>
        <v>9.0370179501075842E-3</v>
      </c>
      <c r="BR910" s="172">
        <f t="shared" ca="1" si="515"/>
        <v>3.4267736147202923E-4</v>
      </c>
    </row>
    <row r="911" spans="44:70">
      <c r="AR911" s="69">
        <f t="shared" si="517"/>
        <v>76</v>
      </c>
      <c r="AS911" s="70">
        <f t="shared" si="521"/>
        <v>908</v>
      </c>
      <c r="AT911" s="71">
        <f t="shared" ca="1" si="516"/>
        <v>3.1628363807897274E-4</v>
      </c>
      <c r="AU911" s="72">
        <f t="shared" ca="1" si="518"/>
        <v>9.0370179501075842E-3</v>
      </c>
      <c r="AV911" s="73">
        <f t="shared" ca="1" si="519"/>
        <v>1.0090370179501076</v>
      </c>
      <c r="AW911" s="74">
        <f ca="1">PRODUCT(AV$4:AV911)</f>
        <v>2944.5686566968279</v>
      </c>
      <c r="BO911" s="70">
        <f t="shared" si="514"/>
        <v>908</v>
      </c>
      <c r="BP911" s="171">
        <f t="shared" ca="1" si="522"/>
        <v>0.114</v>
      </c>
      <c r="BQ911" s="172">
        <f t="shared" ca="1" si="520"/>
        <v>9.0370179501075842E-3</v>
      </c>
      <c r="BR911" s="172">
        <f t="shared" ca="1" si="515"/>
        <v>3.396083150330696E-4</v>
      </c>
    </row>
    <row r="912" spans="44:70">
      <c r="AR912" s="69">
        <f t="shared" si="517"/>
        <v>76</v>
      </c>
      <c r="AS912" s="70">
        <f t="shared" si="521"/>
        <v>909</v>
      </c>
      <c r="AT912" s="71">
        <f t="shared" ca="1" si="516"/>
        <v>3.1342537716432775E-4</v>
      </c>
      <c r="AU912" s="72">
        <f t="shared" ca="1" si="518"/>
        <v>9.0370179501075842E-3</v>
      </c>
      <c r="AV912" s="73">
        <f t="shared" ca="1" si="519"/>
        <v>1.0090370179501076</v>
      </c>
      <c r="AW912" s="74">
        <f ca="1">PRODUCT(AV$4:AV912)</f>
        <v>2971.1787765027211</v>
      </c>
      <c r="BO912" s="70">
        <f t="shared" si="514"/>
        <v>909</v>
      </c>
      <c r="BP912" s="171">
        <f t="shared" ca="1" si="522"/>
        <v>0.114</v>
      </c>
      <c r="BQ912" s="172">
        <f t="shared" ca="1" si="520"/>
        <v>9.0370179501075842E-3</v>
      </c>
      <c r="BR912" s="172">
        <f t="shared" ca="1" si="515"/>
        <v>3.3656675522469458E-4</v>
      </c>
    </row>
    <row r="913" spans="44:70">
      <c r="AR913" s="69">
        <f t="shared" si="517"/>
        <v>76</v>
      </c>
      <c r="AS913" s="70">
        <f t="shared" si="521"/>
        <v>910</v>
      </c>
      <c r="AT913" s="71">
        <f t="shared" ca="1" si="516"/>
        <v>3.105929464048745E-4</v>
      </c>
      <c r="AU913" s="72">
        <f t="shared" ca="1" si="518"/>
        <v>9.0370179501075842E-3</v>
      </c>
      <c r="AV913" s="73">
        <f t="shared" ca="1" si="519"/>
        <v>1.0090370179501076</v>
      </c>
      <c r="AW913" s="74">
        <f ca="1">PRODUCT(AV$4:AV913)</f>
        <v>2998.0293724389549</v>
      </c>
      <c r="BO913" s="70">
        <f t="shared" si="514"/>
        <v>910</v>
      </c>
      <c r="BP913" s="171">
        <f t="shared" ca="1" si="522"/>
        <v>0.114</v>
      </c>
      <c r="BQ913" s="172">
        <f t="shared" ca="1" si="520"/>
        <v>9.0370179501075842E-3</v>
      </c>
      <c r="BR913" s="172">
        <f t="shared" ca="1" si="515"/>
        <v>3.3355243587439553E-4</v>
      </c>
    </row>
    <row r="914" spans="44:70">
      <c r="AR914" s="69">
        <f t="shared" si="517"/>
        <v>76</v>
      </c>
      <c r="AS914" s="70">
        <f t="shared" si="521"/>
        <v>911</v>
      </c>
      <c r="AT914" s="71">
        <f t="shared" ca="1" si="516"/>
        <v>3.0778611237303682E-4</v>
      </c>
      <c r="AU914" s="72">
        <f t="shared" ca="1" si="518"/>
        <v>9.0370179501075842E-3</v>
      </c>
      <c r="AV914" s="73">
        <f t="shared" ca="1" si="519"/>
        <v>1.0090370179501076</v>
      </c>
      <c r="AW914" s="74">
        <f ca="1">PRODUCT(AV$4:AV914)</f>
        <v>3025.1226176926357</v>
      </c>
      <c r="BO914" s="70">
        <f t="shared" ref="BO914:BO977" si="523">BO913+1</f>
        <v>911</v>
      </c>
      <c r="BP914" s="171">
        <f t="shared" ca="1" si="522"/>
        <v>0.114</v>
      </c>
      <c r="BQ914" s="172">
        <f t="shared" ca="1" si="520"/>
        <v>9.0370179501075842E-3</v>
      </c>
      <c r="BR914" s="172">
        <f t="shared" ref="BR914:BR977" ca="1" si="524">BR913/(1+BQ914)</f>
        <v>3.3056511301440502E-4</v>
      </c>
    </row>
    <row r="915" spans="44:70">
      <c r="AR915" s="69">
        <f t="shared" si="517"/>
        <v>76</v>
      </c>
      <c r="AS915" s="70">
        <f t="shared" si="521"/>
        <v>912</v>
      </c>
      <c r="AT915" s="71">
        <f t="shared" ca="1" si="516"/>
        <v>3.0500464375072785E-4</v>
      </c>
      <c r="AU915" s="72">
        <f t="shared" ca="1" si="518"/>
        <v>9.0370179501075842E-3</v>
      </c>
      <c r="AV915" s="73">
        <f t="shared" ca="1" si="519"/>
        <v>1.0090370179501076</v>
      </c>
      <c r="AW915" s="74">
        <f ca="1">PRODUCT(AV$4:AV915)</f>
        <v>3052.4607050900004</v>
      </c>
      <c r="BO915" s="70">
        <f t="shared" si="523"/>
        <v>912</v>
      </c>
      <c r="BP915" s="171">
        <f t="shared" ca="1" si="522"/>
        <v>0.114</v>
      </c>
      <c r="BQ915" s="172">
        <f t="shared" ca="1" si="520"/>
        <v>9.0370179501075842E-3</v>
      </c>
      <c r="BR915" s="172">
        <f t="shared" ca="1" si="524"/>
        <v>3.2760454486195075E-4</v>
      </c>
    </row>
    <row r="916" spans="44:70">
      <c r="AR916" s="69">
        <f t="shared" si="517"/>
        <v>77</v>
      </c>
      <c r="AS916" s="70">
        <f t="shared" si="521"/>
        <v>913</v>
      </c>
      <c r="AT916" s="71">
        <f t="shared" ca="1" si="516"/>
        <v>3.0224831131028633E-4</v>
      </c>
      <c r="AU916" s="72">
        <f t="shared" ca="1" si="518"/>
        <v>9.0370179501075842E-3</v>
      </c>
      <c r="AV916" s="73">
        <f t="shared" ca="1" si="519"/>
        <v>1.0090370179501076</v>
      </c>
      <c r="AW916" s="74">
        <f ca="1">PRODUCT(AV$4:AV916)</f>
        <v>3080.0458472738969</v>
      </c>
      <c r="BO916" s="70">
        <f t="shared" si="523"/>
        <v>913</v>
      </c>
      <c r="BP916" s="171">
        <f t="shared" ca="1" si="522"/>
        <v>0.114</v>
      </c>
      <c r="BQ916" s="172">
        <f t="shared" ca="1" si="520"/>
        <v>9.0370179501075842E-3</v>
      </c>
      <c r="BR916" s="172">
        <f t="shared" ca="1" si="524"/>
        <v>3.2467049179968674E-4</v>
      </c>
    </row>
    <row r="917" spans="44:70">
      <c r="AR917" s="69">
        <f t="shared" si="517"/>
        <v>77</v>
      </c>
      <c r="AS917" s="70">
        <f t="shared" si="521"/>
        <v>914</v>
      </c>
      <c r="AT917" s="71">
        <f t="shared" ca="1" si="516"/>
        <v>2.9951688789558556E-4</v>
      </c>
      <c r="AU917" s="72">
        <f t="shared" ca="1" si="518"/>
        <v>9.0370179501075842E-3</v>
      </c>
      <c r="AV917" s="73">
        <f t="shared" ca="1" si="519"/>
        <v>1.0090370179501076</v>
      </c>
      <c r="AW917" s="74">
        <f ca="1">PRODUCT(AV$4:AV917)</f>
        <v>3107.8802768828655</v>
      </c>
      <c r="BO917" s="70">
        <f t="shared" si="523"/>
        <v>914</v>
      </c>
      <c r="BP917" s="171">
        <f t="shared" ca="1" si="522"/>
        <v>0.114</v>
      </c>
      <c r="BQ917" s="172">
        <f t="shared" ca="1" si="520"/>
        <v>9.0370179501075842E-3</v>
      </c>
      <c r="BR917" s="172">
        <f t="shared" ca="1" si="524"/>
        <v>3.2176271635629949E-4</v>
      </c>
    </row>
    <row r="918" spans="44:70">
      <c r="AR918" s="69">
        <f t="shared" si="517"/>
        <v>77</v>
      </c>
      <c r="AS918" s="70">
        <f t="shared" si="521"/>
        <v>915</v>
      </c>
      <c r="AT918" s="71">
        <f t="shared" ca="1" si="516"/>
        <v>2.968101484033128E-4</v>
      </c>
      <c r="AU918" s="72">
        <f t="shared" ca="1" si="518"/>
        <v>9.0370179501075842E-3</v>
      </c>
      <c r="AV918" s="73">
        <f t="shared" ca="1" si="519"/>
        <v>1.0090370179501076</v>
      </c>
      <c r="AW918" s="74">
        <f ca="1">PRODUCT(AV$4:AV918)</f>
        <v>3135.9662467318412</v>
      </c>
      <c r="BO918" s="70">
        <f t="shared" si="523"/>
        <v>915</v>
      </c>
      <c r="BP918" s="171">
        <f t="shared" ca="1" si="522"/>
        <v>0.114</v>
      </c>
      <c r="BQ918" s="172">
        <f t="shared" ca="1" si="520"/>
        <v>9.0370179501075842E-3</v>
      </c>
      <c r="BR918" s="172">
        <f t="shared" ca="1" si="524"/>
        <v>3.18880983187288E-4</v>
      </c>
    </row>
    <row r="919" spans="44:70">
      <c r="AR919" s="69">
        <f t="shared" si="517"/>
        <v>77</v>
      </c>
      <c r="AS919" s="70">
        <f t="shared" si="521"/>
        <v>916</v>
      </c>
      <c r="AT919" s="71">
        <f t="shared" ref="AT919:AT982" ca="1" si="525">(1-AU919)*AT918</f>
        <v>2.9412786976441797E-4</v>
      </c>
      <c r="AU919" s="72">
        <f t="shared" ca="1" si="518"/>
        <v>9.0370179501075842E-3</v>
      </c>
      <c r="AV919" s="73">
        <f t="shared" ca="1" si="519"/>
        <v>1.0090370179501076</v>
      </c>
      <c r="AW919" s="74">
        <f ca="1">PRODUCT(AV$4:AV919)</f>
        <v>3164.3060299944882</v>
      </c>
      <c r="BO919" s="70">
        <f t="shared" si="523"/>
        <v>916</v>
      </c>
      <c r="BP919" s="171">
        <f t="shared" ca="1" si="522"/>
        <v>0.114</v>
      </c>
      <c r="BQ919" s="172">
        <f t="shared" ca="1" si="520"/>
        <v>9.0370179501075842E-3</v>
      </c>
      <c r="BR919" s="172">
        <f t="shared" ca="1" si="524"/>
        <v>3.1602505905591586E-4</v>
      </c>
    </row>
    <row r="920" spans="44:70">
      <c r="AR920" s="69">
        <f t="shared" si="517"/>
        <v>77</v>
      </c>
      <c r="AS920" s="70">
        <f t="shared" si="521"/>
        <v>917</v>
      </c>
      <c r="AT920" s="71">
        <f t="shared" ca="1" si="525"/>
        <v>2.9146983092573001E-4</v>
      </c>
      <c r="AU920" s="72">
        <f t="shared" ca="1" si="518"/>
        <v>9.0370179501075842E-3</v>
      </c>
      <c r="AV920" s="73">
        <f t="shared" ca="1" si="519"/>
        <v>1.0090370179501076</v>
      </c>
      <c r="AW920" s="74">
        <f ca="1">PRODUCT(AV$4:AV920)</f>
        <v>3192.9019203871821</v>
      </c>
      <c r="BO920" s="70">
        <f t="shared" si="523"/>
        <v>917</v>
      </c>
      <c r="BP920" s="171">
        <f t="shared" ca="1" si="522"/>
        <v>0.114</v>
      </c>
      <c r="BQ920" s="172">
        <f t="shared" ca="1" si="520"/>
        <v>9.0370179501075842E-3</v>
      </c>
      <c r="BR920" s="172">
        <f t="shared" ca="1" si="524"/>
        <v>3.1319471281433396E-4</v>
      </c>
    </row>
    <row r="921" spans="44:70">
      <c r="AR921" s="69">
        <f t="shared" si="517"/>
        <v>77</v>
      </c>
      <c r="AS921" s="70">
        <f t="shared" si="521"/>
        <v>918</v>
      </c>
      <c r="AT921" s="71">
        <f t="shared" ca="1" si="525"/>
        <v>2.8883581283173934E-4</v>
      </c>
      <c r="AU921" s="72">
        <f t="shared" ca="1" si="518"/>
        <v>9.0370179501075842E-3</v>
      </c>
      <c r="AV921" s="73">
        <f t="shared" ca="1" si="519"/>
        <v>1.0090370179501076</v>
      </c>
      <c r="AW921" s="74">
        <f ca="1">PRODUCT(AV$4:AV921)</f>
        <v>3221.756232354654</v>
      </c>
      <c r="BO921" s="70">
        <f t="shared" si="523"/>
        <v>918</v>
      </c>
      <c r="BP921" s="171">
        <f t="shared" ca="1" si="522"/>
        <v>0.114</v>
      </c>
      <c r="BQ921" s="172">
        <f t="shared" ca="1" si="520"/>
        <v>9.0370179501075842E-3</v>
      </c>
      <c r="BR921" s="172">
        <f t="shared" ca="1" si="524"/>
        <v>3.1038971538487211E-4</v>
      </c>
    </row>
    <row r="922" spans="44:70">
      <c r="AR922" s="69">
        <f t="shared" si="517"/>
        <v>77</v>
      </c>
      <c r="AS922" s="70">
        <f t="shared" si="521"/>
        <v>919</v>
      </c>
      <c r="AT922" s="71">
        <f t="shared" ca="1" si="525"/>
        <v>2.86225598406545E-4</v>
      </c>
      <c r="AU922" s="72">
        <f t="shared" ca="1" si="518"/>
        <v>9.0370179501075842E-3</v>
      </c>
      <c r="AV922" s="73">
        <f t="shared" ca="1" si="519"/>
        <v>1.0090370179501076</v>
      </c>
      <c r="AW922" s="74">
        <f ca="1">PRODUCT(AV$4:AV922)</f>
        <v>3250.8713012573139</v>
      </c>
      <c r="BO922" s="70">
        <f t="shared" si="523"/>
        <v>919</v>
      </c>
      <c r="BP922" s="171">
        <f t="shared" ca="1" si="522"/>
        <v>0.114</v>
      </c>
      <c r="BQ922" s="172">
        <f t="shared" ca="1" si="520"/>
        <v>9.0370179501075842E-3</v>
      </c>
      <c r="BR922" s="172">
        <f t="shared" ca="1" si="524"/>
        <v>3.0760983974149848E-4</v>
      </c>
    </row>
    <row r="923" spans="44:70">
      <c r="AR923" s="69">
        <f t="shared" si="517"/>
        <v>77</v>
      </c>
      <c r="AS923" s="70">
        <f t="shared" si="521"/>
        <v>920</v>
      </c>
      <c r="AT923" s="71">
        <f t="shared" ca="1" si="525"/>
        <v>2.8363897253596475E-4</v>
      </c>
      <c r="AU923" s="72">
        <f t="shared" ca="1" si="518"/>
        <v>9.0370179501075842E-3</v>
      </c>
      <c r="AV923" s="73">
        <f t="shared" ca="1" si="519"/>
        <v>1.0090370179501076</v>
      </c>
      <c r="AW923" s="74">
        <f ca="1">PRODUCT(AV$4:AV923)</f>
        <v>3280.2494835602661</v>
      </c>
      <c r="BO923" s="70">
        <f t="shared" si="523"/>
        <v>920</v>
      </c>
      <c r="BP923" s="171">
        <f t="shared" ca="1" si="522"/>
        <v>0.114</v>
      </c>
      <c r="BQ923" s="172">
        <f t="shared" ca="1" si="520"/>
        <v>9.0370179501075842E-3</v>
      </c>
      <c r="BR923" s="172">
        <f t="shared" ca="1" si="524"/>
        <v>3.0485486089144496E-4</v>
      </c>
    </row>
    <row r="924" spans="44:70">
      <c r="AR924" s="69">
        <f t="shared" si="517"/>
        <v>77</v>
      </c>
      <c r="AS924" s="70">
        <f t="shared" si="521"/>
        <v>921</v>
      </c>
      <c r="AT924" s="71">
        <f t="shared" ca="1" si="525"/>
        <v>2.8107572204980714E-4</v>
      </c>
      <c r="AU924" s="72">
        <f t="shared" ca="1" si="518"/>
        <v>9.0370179501075842E-3</v>
      </c>
      <c r="AV924" s="73">
        <f t="shared" ca="1" si="519"/>
        <v>1.0090370179501076</v>
      </c>
      <c r="AW924" s="74">
        <f ca="1">PRODUCT(AV$4:AV924)</f>
        <v>3309.8931570240316</v>
      </c>
      <c r="BO924" s="70">
        <f t="shared" si="523"/>
        <v>921</v>
      </c>
      <c r="BP924" s="171">
        <f t="shared" ca="1" si="522"/>
        <v>0.114</v>
      </c>
      <c r="BQ924" s="172">
        <f t="shared" ca="1" si="520"/>
        <v>9.0370179501075842E-3</v>
      </c>
      <c r="BR924" s="172">
        <f t="shared" ca="1" si="524"/>
        <v>3.0212455585699701E-4</v>
      </c>
    </row>
    <row r="925" spans="44:70">
      <c r="AR925" s="69">
        <f t="shared" si="517"/>
        <v>77</v>
      </c>
      <c r="AS925" s="70">
        <f t="shared" si="521"/>
        <v>922</v>
      </c>
      <c r="AT925" s="71">
        <f t="shared" ca="1" si="525"/>
        <v>2.785356357043036E-4</v>
      </c>
      <c r="AU925" s="72">
        <f t="shared" ca="1" si="518"/>
        <v>9.0370179501075842E-3</v>
      </c>
      <c r="AV925" s="73">
        <f t="shared" ca="1" si="519"/>
        <v>1.0090370179501076</v>
      </c>
      <c r="AW925" s="74">
        <f ca="1">PRODUCT(AV$4:AV925)</f>
        <v>3339.8047208969961</v>
      </c>
      <c r="BO925" s="70">
        <f t="shared" si="523"/>
        <v>922</v>
      </c>
      <c r="BP925" s="171">
        <f t="shared" ca="1" si="522"/>
        <v>0.114</v>
      </c>
      <c r="BQ925" s="172">
        <f t="shared" ca="1" si="520"/>
        <v>9.0370179501075842E-3</v>
      </c>
      <c r="BR925" s="172">
        <f t="shared" ca="1" si="524"/>
        <v>2.9941870365744673E-4</v>
      </c>
    </row>
    <row r="926" spans="44:70">
      <c r="AR926" s="69">
        <f t="shared" si="517"/>
        <v>77</v>
      </c>
      <c r="AS926" s="70">
        <f t="shared" si="521"/>
        <v>923</v>
      </c>
      <c r="AT926" s="71">
        <f t="shared" ca="1" si="525"/>
        <v>2.7601850416469919E-4</v>
      </c>
      <c r="AU926" s="72">
        <f t="shared" ca="1" si="518"/>
        <v>9.0370179501075842E-3</v>
      </c>
      <c r="AV926" s="73">
        <f t="shared" ca="1" si="519"/>
        <v>1.0090370179501076</v>
      </c>
      <c r="AW926" s="74">
        <f ca="1">PRODUCT(AV$4:AV926)</f>
        <v>3369.9865961095961</v>
      </c>
      <c r="BO926" s="70">
        <f t="shared" si="523"/>
        <v>923</v>
      </c>
      <c r="BP926" s="171">
        <f t="shared" ca="1" si="522"/>
        <v>0.114</v>
      </c>
      <c r="BQ926" s="172">
        <f t="shared" ca="1" si="520"/>
        <v>9.0370179501075842E-3</v>
      </c>
      <c r="BR926" s="172">
        <f t="shared" ca="1" si="524"/>
        <v>2.9673708529120746E-4</v>
      </c>
    </row>
    <row r="927" spans="44:70">
      <c r="AR927" s="69">
        <f t="shared" si="517"/>
        <v>77</v>
      </c>
      <c r="AS927" s="70">
        <f t="shared" si="521"/>
        <v>924</v>
      </c>
      <c r="AT927" s="71">
        <f t="shared" ca="1" si="525"/>
        <v>2.7352411998800096E-4</v>
      </c>
      <c r="AU927" s="72">
        <f t="shared" ca="1" si="518"/>
        <v>9.0370179501075842E-3</v>
      </c>
      <c r="AV927" s="73">
        <f t="shared" ca="1" si="519"/>
        <v>1.0090370179501076</v>
      </c>
      <c r="AW927" s="74">
        <f ca="1">PRODUCT(AV$4:AV927)</f>
        <v>3400.4412254702606</v>
      </c>
      <c r="BO927" s="70">
        <f t="shared" si="523"/>
        <v>924</v>
      </c>
      <c r="BP927" s="171">
        <f t="shared" ca="1" si="522"/>
        <v>0.114</v>
      </c>
      <c r="BQ927" s="172">
        <f t="shared" ca="1" si="520"/>
        <v>9.0370179501075842E-3</v>
      </c>
      <c r="BR927" s="172">
        <f t="shared" ca="1" si="524"/>
        <v>2.9407948371808874E-4</v>
      </c>
    </row>
    <row r="928" spans="44:70">
      <c r="AR928" s="69">
        <f t="shared" si="517"/>
        <v>78</v>
      </c>
      <c r="AS928" s="70">
        <f t="shared" si="521"/>
        <v>925</v>
      </c>
      <c r="AT928" s="71">
        <f t="shared" ca="1" si="525"/>
        <v>2.71052277605882E-4</v>
      </c>
      <c r="AU928" s="72">
        <f t="shared" ca="1" si="518"/>
        <v>9.0370179501075842E-3</v>
      </c>
      <c r="AV928" s="73">
        <f t="shared" ca="1" si="519"/>
        <v>1.0090370179501076</v>
      </c>
      <c r="AW928" s="74">
        <f ca="1">PRODUCT(AV$4:AV928)</f>
        <v>3431.1710738631214</v>
      </c>
      <c r="BO928" s="70">
        <f t="shared" si="523"/>
        <v>925</v>
      </c>
      <c r="BP928" s="171">
        <f t="shared" ca="1" si="522"/>
        <v>0.114</v>
      </c>
      <c r="BQ928" s="172">
        <f t="shared" ca="1" si="520"/>
        <v>9.0370179501075842E-3</v>
      </c>
      <c r="BR928" s="172">
        <f t="shared" ca="1" si="524"/>
        <v>2.9144568384172965E-4</v>
      </c>
    </row>
    <row r="929" spans="44:70">
      <c r="AR929" s="69">
        <f t="shared" si="517"/>
        <v>78</v>
      </c>
      <c r="AS929" s="70">
        <f t="shared" si="521"/>
        <v>926</v>
      </c>
      <c r="AT929" s="71">
        <f t="shared" ca="1" si="525"/>
        <v>2.6860277330774011E-4</v>
      </c>
      <c r="AU929" s="72">
        <f t="shared" ca="1" si="518"/>
        <v>9.0370179501075842E-3</v>
      </c>
      <c r="AV929" s="73">
        <f t="shared" ca="1" si="519"/>
        <v>1.0090370179501076</v>
      </c>
      <c r="AW929" s="74">
        <f ca="1">PRODUCT(AV$4:AV929)</f>
        <v>3462.1786284475124</v>
      </c>
      <c r="BO929" s="70">
        <f t="shared" si="523"/>
        <v>926</v>
      </c>
      <c r="BP929" s="171">
        <f t="shared" ca="1" si="522"/>
        <v>0.114</v>
      </c>
      <c r="BQ929" s="172">
        <f t="shared" ca="1" si="520"/>
        <v>9.0370179501075842E-3</v>
      </c>
      <c r="BR929" s="172">
        <f t="shared" ca="1" si="524"/>
        <v>2.8883547249218994E-4</v>
      </c>
    </row>
    <row r="930" spans="44:70">
      <c r="AR930" s="69">
        <f t="shared" si="517"/>
        <v>78</v>
      </c>
      <c r="AS930" s="70">
        <f t="shared" si="521"/>
        <v>927</v>
      </c>
      <c r="AT930" s="71">
        <f t="shared" ca="1" si="525"/>
        <v>2.6617540522390939E-4</v>
      </c>
      <c r="AU930" s="72">
        <f t="shared" ca="1" si="518"/>
        <v>9.0370179501075842E-3</v>
      </c>
      <c r="AV930" s="73">
        <f t="shared" ca="1" si="519"/>
        <v>1.0090370179501076</v>
      </c>
      <c r="AW930" s="74">
        <f ca="1">PRODUCT(AV$4:AV930)</f>
        <v>3493.4663988592715</v>
      </c>
      <c r="BO930" s="70">
        <f t="shared" si="523"/>
        <v>927</v>
      </c>
      <c r="BP930" s="171">
        <f t="shared" ca="1" si="522"/>
        <v>0.114</v>
      </c>
      <c r="BQ930" s="172">
        <f t="shared" ca="1" si="520"/>
        <v>9.0370179501075842E-3</v>
      </c>
      <c r="BR930" s="172">
        <f t="shared" ca="1" si="524"/>
        <v>2.8624863840869669E-4</v>
      </c>
    </row>
    <row r="931" spans="44:70">
      <c r="AR931" s="69">
        <f t="shared" si="517"/>
        <v>78</v>
      </c>
      <c r="AS931" s="70">
        <f t="shared" si="521"/>
        <v>928</v>
      </c>
      <c r="AT931" s="71">
        <f t="shared" ca="1" si="525"/>
        <v>2.6376997330902378E-4</v>
      </c>
      <c r="AU931" s="72">
        <f t="shared" ca="1" si="518"/>
        <v>9.0370179501075842E-3</v>
      </c>
      <c r="AV931" s="73">
        <f t="shared" ca="1" si="519"/>
        <v>1.0090370179501076</v>
      </c>
      <c r="AW931" s="74">
        <f ca="1">PRODUCT(AV$4:AV931)</f>
        <v>3525.0369174138605</v>
      </c>
      <c r="BO931" s="70">
        <f t="shared" si="523"/>
        <v>928</v>
      </c>
      <c r="BP931" s="171">
        <f t="shared" ca="1" si="522"/>
        <v>0.114</v>
      </c>
      <c r="BQ931" s="172">
        <f t="shared" ca="1" si="520"/>
        <v>9.0370179501075842E-3</v>
      </c>
      <c r="BR931" s="172">
        <f t="shared" ca="1" si="524"/>
        <v>2.8368497222254577E-4</v>
      </c>
    </row>
    <row r="932" spans="44:70">
      <c r="AR932" s="69">
        <f t="shared" si="517"/>
        <v>78</v>
      </c>
      <c r="AS932" s="70">
        <f t="shared" si="521"/>
        <v>929</v>
      </c>
      <c r="AT932" s="71">
        <f t="shared" ca="1" si="525"/>
        <v>2.6138627932553076E-4</v>
      </c>
      <c r="AU932" s="72">
        <f t="shared" ca="1" si="518"/>
        <v>9.0370179501075842E-3</v>
      </c>
      <c r="AV932" s="73">
        <f t="shared" ca="1" si="519"/>
        <v>1.0090370179501076</v>
      </c>
      <c r="AW932" s="74">
        <f ca="1">PRODUCT(AV$4:AV932)</f>
        <v>3556.8927393113213</v>
      </c>
      <c r="BO932" s="70">
        <f t="shared" si="523"/>
        <v>929</v>
      </c>
      <c r="BP932" s="171">
        <f t="shared" ca="1" si="522"/>
        <v>0.114</v>
      </c>
      <c r="BQ932" s="172">
        <f t="shared" ca="1" si="520"/>
        <v>9.0370179501075842E-3</v>
      </c>
      <c r="BR932" s="172">
        <f t="shared" ca="1" si="524"/>
        <v>2.8114426644015628E-4</v>
      </c>
    </row>
    <row r="933" spans="44:70">
      <c r="AR933" s="69">
        <f t="shared" si="517"/>
        <v>78</v>
      </c>
      <c r="AS933" s="70">
        <f t="shared" si="521"/>
        <v>930</v>
      </c>
      <c r="AT933" s="71">
        <f t="shared" ca="1" si="525"/>
        <v>2.5902412682735413E-4</v>
      </c>
      <c r="AU933" s="72">
        <f t="shared" ca="1" si="518"/>
        <v>9.0370179501075842E-3</v>
      </c>
      <c r="AV933" s="73">
        <f t="shared" ca="1" si="519"/>
        <v>1.0090370179501076</v>
      </c>
      <c r="AW933" s="74">
        <f ca="1">PRODUCT(AV$4:AV933)</f>
        <v>3589.0364428430848</v>
      </c>
      <c r="BO933" s="70">
        <f t="shared" si="523"/>
        <v>930</v>
      </c>
      <c r="BP933" s="171">
        <f t="shared" ca="1" si="522"/>
        <v>0.114</v>
      </c>
      <c r="BQ933" s="172">
        <f t="shared" ca="1" si="520"/>
        <v>9.0370179501075842E-3</v>
      </c>
      <c r="BR933" s="172">
        <f t="shared" ca="1" si="524"/>
        <v>2.786263154262767E-4</v>
      </c>
    </row>
    <row r="934" spans="44:70">
      <c r="AR934" s="69">
        <f t="shared" si="517"/>
        <v>78</v>
      </c>
      <c r="AS934" s="70">
        <f t="shared" si="521"/>
        <v>931</v>
      </c>
      <c r="AT934" s="71">
        <f t="shared" ca="1" si="525"/>
        <v>2.5668332114370436E-4</v>
      </c>
      <c r="AU934" s="72">
        <f t="shared" ca="1" si="518"/>
        <v>9.0370179501075842E-3</v>
      </c>
      <c r="AV934" s="73">
        <f t="shared" ca="1" si="519"/>
        <v>1.0090370179501076</v>
      </c>
      <c r="AW934" s="74">
        <f ca="1">PRODUCT(AV$4:AV934)</f>
        <v>3621.470629600648</v>
      </c>
      <c r="BO934" s="70">
        <f t="shared" si="523"/>
        <v>931</v>
      </c>
      <c r="BP934" s="171">
        <f t="shared" ca="1" si="522"/>
        <v>0.114</v>
      </c>
      <c r="BQ934" s="172">
        <f t="shared" ca="1" si="520"/>
        <v>9.0370179501075842E-3</v>
      </c>
      <c r="BR934" s="172">
        <f t="shared" ca="1" si="524"/>
        <v>2.7613091538734164E-4</v>
      </c>
    </row>
    <row r="935" spans="44:70">
      <c r="AR935" s="69">
        <f t="shared" si="517"/>
        <v>78</v>
      </c>
      <c r="AS935" s="70">
        <f t="shared" si="521"/>
        <v>932</v>
      </c>
      <c r="AT935" s="71">
        <f t="shared" ca="1" si="525"/>
        <v>2.5436366936303545E-4</v>
      </c>
      <c r="AU935" s="72">
        <f t="shared" ca="1" si="518"/>
        <v>9.0370179501075842E-3</v>
      </c>
      <c r="AV935" s="73">
        <f t="shared" ca="1" si="519"/>
        <v>1.0090370179501076</v>
      </c>
      <c r="AW935" s="74">
        <f ca="1">PRODUCT(AV$4:AV935)</f>
        <v>3654.1979246861365</v>
      </c>
      <c r="BO935" s="70">
        <f t="shared" si="523"/>
        <v>932</v>
      </c>
      <c r="BP935" s="171">
        <f t="shared" ca="1" si="522"/>
        <v>0.114</v>
      </c>
      <c r="BQ935" s="172">
        <f t="shared" ca="1" si="520"/>
        <v>9.0370179501075842E-3</v>
      </c>
      <c r="BR935" s="172">
        <f t="shared" ca="1" si="524"/>
        <v>2.7365786435497758E-4</v>
      </c>
    </row>
    <row r="936" spans="44:70">
      <c r="AR936" s="69">
        <f t="shared" si="517"/>
        <v>78</v>
      </c>
      <c r="AS936" s="70">
        <f t="shared" si="521"/>
        <v>933</v>
      </c>
      <c r="AT936" s="71">
        <f t="shared" ca="1" si="525"/>
        <v>2.5206498031714645E-4</v>
      </c>
      <c r="AU936" s="72">
        <f t="shared" ca="1" si="518"/>
        <v>9.0370179501075842E-3</v>
      </c>
      <c r="AV936" s="73">
        <f t="shared" ca="1" si="519"/>
        <v>1.0090370179501076</v>
      </c>
      <c r="AW936" s="74">
        <f ca="1">PRODUCT(AV$4:AV936)</f>
        <v>3687.2209769247711</v>
      </c>
      <c r="BO936" s="70">
        <f t="shared" si="523"/>
        <v>933</v>
      </c>
      <c r="BP936" s="171">
        <f t="shared" ca="1" si="522"/>
        <v>0.114</v>
      </c>
      <c r="BQ936" s="172">
        <f t="shared" ca="1" si="520"/>
        <v>9.0370179501075842E-3</v>
      </c>
      <c r="BR936" s="172">
        <f t="shared" ca="1" si="524"/>
        <v>2.7120696216965625E-4</v>
      </c>
    </row>
    <row r="937" spans="44:70">
      <c r="AR937" s="69">
        <f t="shared" si="517"/>
        <v>78</v>
      </c>
      <c r="AS937" s="70">
        <f t="shared" si="521"/>
        <v>934</v>
      </c>
      <c r="AT937" s="71">
        <f t="shared" ca="1" si="525"/>
        <v>2.4978706456542686E-4</v>
      </c>
      <c r="AU937" s="72">
        <f t="shared" ca="1" si="518"/>
        <v>9.0370179501075842E-3</v>
      </c>
      <c r="AV937" s="73">
        <f t="shared" ca="1" si="519"/>
        <v>1.0090370179501076</v>
      </c>
      <c r="AW937" s="74">
        <f ca="1">PRODUCT(AV$4:AV937)</f>
        <v>3720.5424590792536</v>
      </c>
      <c r="BO937" s="70">
        <f t="shared" si="523"/>
        <v>934</v>
      </c>
      <c r="BP937" s="171">
        <f t="shared" ca="1" si="522"/>
        <v>0.114</v>
      </c>
      <c r="BQ937" s="172">
        <f t="shared" ca="1" si="520"/>
        <v>9.0370179501075842E-3</v>
      </c>
      <c r="BR937" s="172">
        <f t="shared" ca="1" si="524"/>
        <v>2.687780104644944E-4</v>
      </c>
    </row>
    <row r="938" spans="44:70">
      <c r="AR938" s="69">
        <f t="shared" si="517"/>
        <v>78</v>
      </c>
      <c r="AS938" s="70">
        <f t="shared" si="521"/>
        <v>935</v>
      </c>
      <c r="AT938" s="71">
        <f t="shared" ca="1" si="525"/>
        <v>2.4752973437924439E-4</v>
      </c>
      <c r="AU938" s="72">
        <f t="shared" ca="1" si="518"/>
        <v>9.0370179501075842E-3</v>
      </c>
      <c r="AV938" s="73">
        <f t="shared" ca="1" si="519"/>
        <v>1.0090370179501076</v>
      </c>
      <c r="AW938" s="74">
        <f ca="1">PRODUCT(AV$4:AV938)</f>
        <v>3754.16506806609</v>
      </c>
      <c r="BO938" s="70">
        <f t="shared" si="523"/>
        <v>935</v>
      </c>
      <c r="BP938" s="171">
        <f t="shared" ca="1" si="522"/>
        <v>0.114</v>
      </c>
      <c r="BQ938" s="172">
        <f t="shared" ca="1" si="520"/>
        <v>9.0370179501075842E-3</v>
      </c>
      <c r="BR938" s="172">
        <f t="shared" ca="1" si="524"/>
        <v>2.6637081264919884E-4</v>
      </c>
    </row>
    <row r="939" spans="44:70">
      <c r="AR939" s="69">
        <f t="shared" si="517"/>
        <v>78</v>
      </c>
      <c r="AS939" s="70">
        <f t="shared" si="521"/>
        <v>936</v>
      </c>
      <c r="AT939" s="71">
        <f t="shared" ca="1" si="525"/>
        <v>2.4529280372647381E-4</v>
      </c>
      <c r="AU939" s="72">
        <f t="shared" ca="1" si="518"/>
        <v>9.0370179501075842E-3</v>
      </c>
      <c r="AV939" s="73">
        <f t="shared" ca="1" si="519"/>
        <v>1.0090370179501076</v>
      </c>
      <c r="AW939" s="74">
        <f ca="1">PRODUCT(AV$4:AV939)</f>
        <v>3788.0915251738702</v>
      </c>
      <c r="BO939" s="70">
        <f t="shared" si="523"/>
        <v>936</v>
      </c>
      <c r="BP939" s="171">
        <f t="shared" ca="1" si="522"/>
        <v>0.114</v>
      </c>
      <c r="BQ939" s="172">
        <f t="shared" ca="1" si="520"/>
        <v>9.0370179501075842E-3</v>
      </c>
      <c r="BR939" s="172">
        <f t="shared" ca="1" si="524"/>
        <v>2.639851738941551E-4</v>
      </c>
    </row>
    <row r="940" spans="44:70">
      <c r="AR940" s="69">
        <f t="shared" si="517"/>
        <v>79</v>
      </c>
      <c r="AS940" s="70">
        <f t="shared" si="521"/>
        <v>937</v>
      </c>
      <c r="AT940" s="71">
        <f t="shared" ca="1" si="525"/>
        <v>2.4307608825616545E-4</v>
      </c>
      <c r="AU940" s="72">
        <f t="shared" ca="1" si="518"/>
        <v>9.0370179501075842E-3</v>
      </c>
      <c r="AV940" s="73">
        <f t="shared" ca="1" si="519"/>
        <v>1.0090370179501076</v>
      </c>
      <c r="AW940" s="74">
        <f ca="1">PRODUCT(AV$4:AV940)</f>
        <v>3822.3245762835168</v>
      </c>
      <c r="BO940" s="70">
        <f t="shared" si="523"/>
        <v>937</v>
      </c>
      <c r="BP940" s="171">
        <f t="shared" ca="1" si="522"/>
        <v>0.114</v>
      </c>
      <c r="BQ940" s="172">
        <f t="shared" ca="1" si="520"/>
        <v>9.0370179501075842E-3</v>
      </c>
      <c r="BR940" s="172">
        <f t="shared" ca="1" si="524"/>
        <v>2.6162090111465859E-4</v>
      </c>
    </row>
    <row r="941" spans="44:70">
      <c r="AR941" s="69">
        <f t="shared" si="517"/>
        <v>79</v>
      </c>
      <c r="AS941" s="70">
        <f t="shared" si="521"/>
        <v>938</v>
      </c>
      <c r="AT941" s="71">
        <f t="shared" ca="1" si="525"/>
        <v>2.4087940528335255E-4</v>
      </c>
      <c r="AU941" s="72">
        <f t="shared" ca="1" si="518"/>
        <v>9.0370179501075842E-3</v>
      </c>
      <c r="AV941" s="73">
        <f t="shared" ca="1" si="519"/>
        <v>1.0090370179501076</v>
      </c>
      <c r="AW941" s="74">
        <f ca="1">PRODUCT(AV$4:AV941)</f>
        <v>3856.8669920905281</v>
      </c>
      <c r="BO941" s="70">
        <f t="shared" si="523"/>
        <v>938</v>
      </c>
      <c r="BP941" s="171">
        <f t="shared" ca="1" si="522"/>
        <v>0.114</v>
      </c>
      <c r="BQ941" s="172">
        <f t="shared" ca="1" si="520"/>
        <v>9.0370179501075842E-3</v>
      </c>
      <c r="BR941" s="172">
        <f t="shared" ca="1" si="524"/>
        <v>2.592778029552872E-4</v>
      </c>
    </row>
    <row r="942" spans="44:70">
      <c r="AR942" s="69">
        <f t="shared" si="517"/>
        <v>79</v>
      </c>
      <c r="AS942" s="70">
        <f t="shared" si="521"/>
        <v>939</v>
      </c>
      <c r="AT942" s="71">
        <f t="shared" ca="1" si="525"/>
        <v>2.3870257377399566E-4</v>
      </c>
      <c r="AU942" s="72">
        <f t="shared" ca="1" si="518"/>
        <v>9.0370179501075842E-3</v>
      </c>
      <c r="AV942" s="73">
        <f t="shared" ca="1" si="519"/>
        <v>1.0090370179501076</v>
      </c>
      <c r="AW942" s="74">
        <f ca="1">PRODUCT(AV$4:AV942)</f>
        <v>3891.7215683292275</v>
      </c>
      <c r="BO942" s="70">
        <f t="shared" si="523"/>
        <v>939</v>
      </c>
      <c r="BP942" s="171">
        <f t="shared" ca="1" si="522"/>
        <v>0.114</v>
      </c>
      <c r="BQ942" s="172">
        <f t="shared" ca="1" si="520"/>
        <v>9.0370179501075842E-3</v>
      </c>
      <c r="BR942" s="172">
        <f t="shared" ca="1" si="524"/>
        <v>2.5695568977441354E-4</v>
      </c>
    </row>
    <row r="943" spans="44:70">
      <c r="AR943" s="69">
        <f t="shared" si="517"/>
        <v>79</v>
      </c>
      <c r="AS943" s="70">
        <f t="shared" si="521"/>
        <v>940</v>
      </c>
      <c r="AT943" s="71">
        <f t="shared" ca="1" si="525"/>
        <v>2.3654541433006318E-4</v>
      </c>
      <c r="AU943" s="72">
        <f t="shared" ca="1" si="518"/>
        <v>9.0370179501075842E-3</v>
      </c>
      <c r="AV943" s="73">
        <f t="shared" ca="1" si="519"/>
        <v>1.0090370179501076</v>
      </c>
      <c r="AW943" s="74">
        <f ca="1">PRODUCT(AV$4:AV943)</f>
        <v>3926.8911259990396</v>
      </c>
      <c r="BO943" s="70">
        <f t="shared" si="523"/>
        <v>940</v>
      </c>
      <c r="BP943" s="171">
        <f t="shared" ca="1" si="522"/>
        <v>0.114</v>
      </c>
      <c r="BQ943" s="172">
        <f t="shared" ca="1" si="520"/>
        <v>9.0370179501075842E-3</v>
      </c>
      <c r="BR943" s="172">
        <f t="shared" ca="1" si="524"/>
        <v>2.5465437362885614E-4</v>
      </c>
    </row>
    <row r="944" spans="44:70">
      <c r="AR944" s="69">
        <f t="shared" si="517"/>
        <v>79</v>
      </c>
      <c r="AS944" s="70">
        <f t="shared" si="521"/>
        <v>941</v>
      </c>
      <c r="AT944" s="71">
        <f t="shared" ca="1" si="525"/>
        <v>2.3440774917474677E-4</v>
      </c>
      <c r="AU944" s="72">
        <f t="shared" ca="1" si="518"/>
        <v>9.0370179501075842E-3</v>
      </c>
      <c r="AV944" s="73">
        <f t="shared" ca="1" si="519"/>
        <v>1.0090370179501076</v>
      </c>
      <c r="AW944" s="74">
        <f ca="1">PRODUCT(AV$4:AV944)</f>
        <v>3962.3785115928113</v>
      </c>
      <c r="BO944" s="70">
        <f t="shared" si="523"/>
        <v>941</v>
      </c>
      <c r="BP944" s="171">
        <f t="shared" ca="1" si="522"/>
        <v>0.114</v>
      </c>
      <c r="BQ944" s="172">
        <f t="shared" ca="1" si="520"/>
        <v>9.0370179501075842E-3</v>
      </c>
      <c r="BR944" s="172">
        <f t="shared" ca="1" si="524"/>
        <v>2.5237366825866804E-4</v>
      </c>
    </row>
    <row r="945" spans="44:70">
      <c r="AR945" s="69">
        <f t="shared" si="517"/>
        <v>79</v>
      </c>
      <c r="AS945" s="70">
        <f t="shared" si="521"/>
        <v>942</v>
      </c>
      <c r="AT945" s="71">
        <f t="shared" ca="1" si="525"/>
        <v>2.3228940213781027E-4</v>
      </c>
      <c r="AU945" s="72">
        <f t="shared" ca="1" si="518"/>
        <v>9.0370179501075842E-3</v>
      </c>
      <c r="AV945" s="73">
        <f t="shared" ca="1" si="519"/>
        <v>1.0090370179501076</v>
      </c>
      <c r="AW945" s="74">
        <f ca="1">PRODUCT(AV$4:AV945)</f>
        <v>3998.1865973271961</v>
      </c>
      <c r="BO945" s="70">
        <f t="shared" si="523"/>
        <v>942</v>
      </c>
      <c r="BP945" s="171">
        <f t="shared" ca="1" si="522"/>
        <v>0.114</v>
      </c>
      <c r="BQ945" s="172">
        <f t="shared" ca="1" si="520"/>
        <v>9.0370179501075842E-3</v>
      </c>
      <c r="BR945" s="172">
        <f t="shared" ca="1" si="524"/>
        <v>2.5011338907206156E-4</v>
      </c>
    </row>
    <row r="946" spans="44:70">
      <c r="AR946" s="69">
        <f t="shared" si="517"/>
        <v>79</v>
      </c>
      <c r="AS946" s="70">
        <f t="shared" si="521"/>
        <v>943</v>
      </c>
      <c r="AT946" s="71">
        <f t="shared" ca="1" si="525"/>
        <v>2.3019019864107111E-4</v>
      </c>
      <c r="AU946" s="72">
        <f t="shared" ca="1" si="518"/>
        <v>9.0370179501075842E-3</v>
      </c>
      <c r="AV946" s="73">
        <f t="shared" ca="1" si="519"/>
        <v>1.0090370179501076</v>
      </c>
      <c r="AW946" s="74">
        <f ca="1">PRODUCT(AV$4:AV946)</f>
        <v>4034.3182813751214</v>
      </c>
      <c r="BO946" s="70">
        <f t="shared" si="523"/>
        <v>943</v>
      </c>
      <c r="BP946" s="171">
        <f t="shared" ca="1" si="522"/>
        <v>0.114</v>
      </c>
      <c r="BQ946" s="172">
        <f t="shared" ca="1" si="520"/>
        <v>9.0370179501075842E-3</v>
      </c>
      <c r="BR946" s="172">
        <f t="shared" ca="1" si="524"/>
        <v>2.4787335313046819E-4</v>
      </c>
    </row>
    <row r="947" spans="44:70">
      <c r="AR947" s="69">
        <f t="shared" si="517"/>
        <v>79</v>
      </c>
      <c r="AS947" s="70">
        <f t="shared" si="521"/>
        <v>944</v>
      </c>
      <c r="AT947" s="71">
        <f t="shared" ca="1" si="525"/>
        <v>2.2810996568401292E-4</v>
      </c>
      <c r="AU947" s="72">
        <f t="shared" ca="1" si="518"/>
        <v>9.0370179501075842E-3</v>
      </c>
      <c r="AV947" s="73">
        <f t="shared" ca="1" si="519"/>
        <v>1.0090370179501076</v>
      </c>
      <c r="AW947" s="74">
        <f ca="1">PRODUCT(AV$4:AV947)</f>
        <v>4070.7764881003554</v>
      </c>
      <c r="BO947" s="70">
        <f t="shared" si="523"/>
        <v>944</v>
      </c>
      <c r="BP947" s="171">
        <f t="shared" ca="1" si="522"/>
        <v>0.114</v>
      </c>
      <c r="BQ947" s="172">
        <f t="shared" ca="1" si="520"/>
        <v>9.0370179501075842E-3</v>
      </c>
      <c r="BR947" s="172">
        <f t="shared" ca="1" si="524"/>
        <v>2.4565337913373209E-4</v>
      </c>
    </row>
    <row r="948" spans="44:70">
      <c r="AR948" s="69">
        <f t="shared" si="517"/>
        <v>79</v>
      </c>
      <c r="AS948" s="70">
        <f t="shared" si="521"/>
        <v>945</v>
      </c>
      <c r="AT948" s="71">
        <f t="shared" ca="1" si="525"/>
        <v>2.2604853182952808E-4</v>
      </c>
      <c r="AU948" s="72">
        <f t="shared" ca="1" si="518"/>
        <v>9.0370179501075842E-3</v>
      </c>
      <c r="AV948" s="73">
        <f t="shared" ca="1" si="519"/>
        <v>1.0090370179501076</v>
      </c>
      <c r="AW948" s="74">
        <f ca="1">PRODUCT(AV$4:AV948)</f>
        <v>4107.5641682941941</v>
      </c>
      <c r="BO948" s="70">
        <f t="shared" si="523"/>
        <v>945</v>
      </c>
      <c r="BP948" s="171">
        <f t="shared" ca="1" si="522"/>
        <v>0.114</v>
      </c>
      <c r="BQ948" s="172">
        <f t="shared" ca="1" si="520"/>
        <v>9.0370179501075842E-3</v>
      </c>
      <c r="BR948" s="172">
        <f t="shared" ca="1" si="524"/>
        <v>2.4345328740543645E-4</v>
      </c>
    </row>
    <row r="949" spans="44:70">
      <c r="AR949" s="69">
        <f t="shared" si="517"/>
        <v>79</v>
      </c>
      <c r="AS949" s="70">
        <f t="shared" si="521"/>
        <v>946</v>
      </c>
      <c r="AT949" s="71">
        <f t="shared" ca="1" si="525"/>
        <v>2.2400572718978917E-4</v>
      </c>
      <c r="AU949" s="72">
        <f t="shared" ca="1" si="518"/>
        <v>9.0370179501075842E-3</v>
      </c>
      <c r="AV949" s="73">
        <f t="shared" ca="1" si="519"/>
        <v>1.0090370179501076</v>
      </c>
      <c r="AW949" s="74">
        <f ca="1">PRODUCT(AV$4:AV949)</f>
        <v>4144.6842994142871</v>
      </c>
      <c r="BO949" s="70">
        <f t="shared" si="523"/>
        <v>946</v>
      </c>
      <c r="BP949" s="171">
        <f t="shared" ca="1" si="522"/>
        <v>0.114</v>
      </c>
      <c r="BQ949" s="172">
        <f t="shared" ca="1" si="520"/>
        <v>9.0370179501075842E-3</v>
      </c>
      <c r="BR949" s="172">
        <f t="shared" ca="1" si="524"/>
        <v>2.4127289987836117E-4</v>
      </c>
    </row>
    <row r="950" spans="44:70">
      <c r="AR950" s="69">
        <f t="shared" si="517"/>
        <v>79</v>
      </c>
      <c r="AS950" s="70">
        <f t="shared" si="521"/>
        <v>947</v>
      </c>
      <c r="AT950" s="71">
        <f t="shared" ca="1" si="525"/>
        <v>2.2198138341224813E-4</v>
      </c>
      <c r="AU950" s="72">
        <f t="shared" ca="1" si="518"/>
        <v>9.0370179501075842E-3</v>
      </c>
      <c r="AV950" s="73">
        <f t="shared" ca="1" si="519"/>
        <v>1.0090370179501076</v>
      </c>
      <c r="AW950" s="74">
        <f ca="1">PRODUCT(AV$4:AV950)</f>
        <v>4182.1398858256234</v>
      </c>
      <c r="BO950" s="70">
        <f t="shared" si="523"/>
        <v>947</v>
      </c>
      <c r="BP950" s="171">
        <f t="shared" ca="1" si="522"/>
        <v>0.114</v>
      </c>
      <c r="BQ950" s="172">
        <f t="shared" ca="1" si="520"/>
        <v>9.0370179501075842E-3</v>
      </c>
      <c r="BR950" s="172">
        <f t="shared" ca="1" si="524"/>
        <v>2.3911204008007073E-4</v>
      </c>
    </row>
    <row r="951" spans="44:70">
      <c r="AR951" s="69">
        <f t="shared" si="517"/>
        <v>79</v>
      </c>
      <c r="AS951" s="70">
        <f t="shared" si="521"/>
        <v>948</v>
      </c>
      <c r="AT951" s="71">
        <f t="shared" ca="1" si="525"/>
        <v>2.1997533366576192E-4</v>
      </c>
      <c r="AU951" s="72">
        <f t="shared" ca="1" si="518"/>
        <v>9.0370179501075842E-3</v>
      </c>
      <c r="AV951" s="73">
        <f t="shared" ca="1" si="519"/>
        <v>1.0090370179501076</v>
      </c>
      <c r="AW951" s="74">
        <f ca="1">PRODUCT(AV$4:AV951)</f>
        <v>4219.9339590436903</v>
      </c>
      <c r="BO951" s="70">
        <f t="shared" si="523"/>
        <v>948</v>
      </c>
      <c r="BP951" s="171">
        <f t="shared" ca="1" si="522"/>
        <v>0.114</v>
      </c>
      <c r="BQ951" s="172">
        <f t="shared" ca="1" si="520"/>
        <v>9.0370179501075842E-3</v>
      </c>
      <c r="BR951" s="172">
        <f t="shared" ca="1" si="524"/>
        <v>2.3697053311863109E-4</v>
      </c>
    </row>
    <row r="952" spans="44:70">
      <c r="AR952" s="69">
        <f t="shared" si="517"/>
        <v>80</v>
      </c>
      <c r="AS952" s="70">
        <f t="shared" si="521"/>
        <v>949</v>
      </c>
      <c r="AT952" s="71">
        <f t="shared" ca="1" si="525"/>
        <v>2.1798741262684353E-4</v>
      </c>
      <c r="AU952" s="72">
        <f t="shared" ca="1" si="518"/>
        <v>9.0370179501075842E-3</v>
      </c>
      <c r="AV952" s="73">
        <f t="shared" ca="1" si="519"/>
        <v>1.0090370179501076</v>
      </c>
      <c r="AW952" s="74">
        <f ca="1">PRODUCT(AV$4:AV952)</f>
        <v>4258.069577979837</v>
      </c>
      <c r="BO952" s="70">
        <f t="shared" si="523"/>
        <v>949</v>
      </c>
      <c r="BP952" s="171">
        <f t="shared" ca="1" si="522"/>
        <v>0.114</v>
      </c>
      <c r="BQ952" s="172">
        <f t="shared" ca="1" si="520"/>
        <v>9.0370179501075842E-3</v>
      </c>
      <c r="BR952" s="172">
        <f t="shared" ca="1" si="524"/>
        <v>2.3484820566845469E-4</v>
      </c>
    </row>
    <row r="953" spans="44:70">
      <c r="AR953" s="69">
        <f t="shared" si="517"/>
        <v>80</v>
      </c>
      <c r="AS953" s="70">
        <f t="shared" si="521"/>
        <v>950</v>
      </c>
      <c r="AT953" s="71">
        <f t="shared" ca="1" si="525"/>
        <v>2.1601745646603724E-4</v>
      </c>
      <c r="AU953" s="72">
        <f t="shared" ca="1" si="518"/>
        <v>9.0370179501075842E-3</v>
      </c>
      <c r="AV953" s="73">
        <f t="shared" ca="1" si="519"/>
        <v>1.0090370179501076</v>
      </c>
      <c r="AW953" s="74">
        <f ca="1">PRODUCT(AV$4:AV953)</f>
        <v>4296.549829188848</v>
      </c>
      <c r="BO953" s="70">
        <f t="shared" si="523"/>
        <v>950</v>
      </c>
      <c r="BP953" s="171">
        <f t="shared" ca="1" si="522"/>
        <v>0.114</v>
      </c>
      <c r="BQ953" s="172">
        <f t="shared" ca="1" si="520"/>
        <v>9.0370179501075842E-3</v>
      </c>
      <c r="BR953" s="172">
        <f t="shared" ca="1" si="524"/>
        <v>2.3274488595627211E-4</v>
      </c>
    </row>
    <row r="954" spans="44:70">
      <c r="AR954" s="69">
        <f t="shared" si="517"/>
        <v>80</v>
      </c>
      <c r="AS954" s="70">
        <f t="shared" si="521"/>
        <v>951</v>
      </c>
      <c r="AT954" s="71">
        <f t="shared" ca="1" si="525"/>
        <v>2.1406530283441707E-4</v>
      </c>
      <c r="AU954" s="72">
        <f t="shared" ca="1" si="518"/>
        <v>9.0370179501075842E-3</v>
      </c>
      <c r="AV954" s="73">
        <f t="shared" ca="1" si="519"/>
        <v>1.0090370179501076</v>
      </c>
      <c r="AW954" s="74">
        <f ca="1">PRODUCT(AV$4:AV954)</f>
        <v>4335.3778271187593</v>
      </c>
      <c r="BO954" s="70">
        <f t="shared" si="523"/>
        <v>951</v>
      </c>
      <c r="BP954" s="171">
        <f t="shared" ca="1" si="522"/>
        <v>0.114</v>
      </c>
      <c r="BQ954" s="172">
        <f t="shared" ca="1" si="520"/>
        <v>9.0370179501075842E-3</v>
      </c>
      <c r="BR954" s="172">
        <f t="shared" ca="1" si="524"/>
        <v>2.3066040374722932E-4</v>
      </c>
    </row>
    <row r="955" spans="44:70">
      <c r="AR955" s="69">
        <f t="shared" si="517"/>
        <v>80</v>
      </c>
      <c r="AS955" s="70">
        <f t="shared" si="521"/>
        <v>952</v>
      </c>
      <c r="AT955" s="71">
        <f t="shared" ca="1" si="525"/>
        <v>2.1213079085020722E-4</v>
      </c>
      <c r="AU955" s="72">
        <f t="shared" ca="1" si="518"/>
        <v>9.0370179501075842E-3</v>
      </c>
      <c r="AV955" s="73">
        <f t="shared" ca="1" si="519"/>
        <v>1.0090370179501076</v>
      </c>
      <c r="AW955" s="74">
        <f ca="1">PRODUCT(AV$4:AV955)</f>
        <v>4374.5567143629296</v>
      </c>
      <c r="BO955" s="70">
        <f t="shared" si="523"/>
        <v>952</v>
      </c>
      <c r="BP955" s="171">
        <f t="shared" ca="1" si="522"/>
        <v>0.114</v>
      </c>
      <c r="BQ955" s="172">
        <f t="shared" ca="1" si="520"/>
        <v>9.0370179501075842E-3</v>
      </c>
      <c r="BR955" s="172">
        <f t="shared" ca="1" si="524"/>
        <v>2.2859459033110958E-4</v>
      </c>
    </row>
    <row r="956" spans="44:70">
      <c r="AR956" s="69">
        <f t="shared" si="517"/>
        <v>80</v>
      </c>
      <c r="AS956" s="70">
        <f t="shared" si="521"/>
        <v>953</v>
      </c>
      <c r="AT956" s="71">
        <f t="shared" ca="1" si="525"/>
        <v>2.1021376108552338E-4</v>
      </c>
      <c r="AU956" s="72">
        <f t="shared" ca="1" si="518"/>
        <v>9.0370179501075842E-3</v>
      </c>
      <c r="AV956" s="73">
        <f t="shared" ca="1" si="519"/>
        <v>1.0090370179501076</v>
      </c>
      <c r="AW956" s="74">
        <f ca="1">PRODUCT(AV$4:AV956)</f>
        <v>4414.0896619143914</v>
      </c>
      <c r="BO956" s="70">
        <f t="shared" si="523"/>
        <v>953</v>
      </c>
      <c r="BP956" s="171">
        <f t="shared" ca="1" si="522"/>
        <v>0.114</v>
      </c>
      <c r="BQ956" s="172">
        <f t="shared" ca="1" si="520"/>
        <v>9.0370179501075842E-3</v>
      </c>
      <c r="BR956" s="172">
        <f t="shared" ca="1" si="524"/>
        <v>2.2654727850867864E-4</v>
      </c>
    </row>
    <row r="957" spans="44:70">
      <c r="AR957" s="69">
        <f t="shared" si="517"/>
        <v>80</v>
      </c>
      <c r="AS957" s="70">
        <f t="shared" si="521"/>
        <v>954</v>
      </c>
      <c r="AT957" s="71">
        <f t="shared" ca="1" si="525"/>
        <v>2.0831405555323389E-4</v>
      </c>
      <c r="AU957" s="72">
        <f t="shared" ca="1" si="518"/>
        <v>9.0370179501075842E-3</v>
      </c>
      <c r="AV957" s="73">
        <f t="shared" ca="1" si="519"/>
        <v>1.0090370179501076</v>
      </c>
      <c r="AW957" s="74">
        <f ca="1">PRODUCT(AV$4:AV957)</f>
        <v>4453.9798694224964</v>
      </c>
      <c r="BO957" s="70">
        <f t="shared" si="523"/>
        <v>954</v>
      </c>
      <c r="BP957" s="171">
        <f t="shared" ca="1" si="522"/>
        <v>0.114</v>
      </c>
      <c r="BQ957" s="172">
        <f t="shared" ca="1" si="520"/>
        <v>9.0370179501075842E-3</v>
      </c>
      <c r="BR957" s="172">
        <f t="shared" ca="1" si="524"/>
        <v>2.245183025781522E-4</v>
      </c>
    </row>
    <row r="958" spans="44:70">
      <c r="AR958" s="69">
        <f t="shared" si="517"/>
        <v>80</v>
      </c>
      <c r="AS958" s="70">
        <f t="shared" si="521"/>
        <v>955</v>
      </c>
      <c r="AT958" s="71">
        <f t="shared" ca="1" si="525"/>
        <v>2.0643151769393961E-4</v>
      </c>
      <c r="AU958" s="72">
        <f t="shared" ca="1" si="518"/>
        <v>9.0370179501075842E-3</v>
      </c>
      <c r="AV958" s="73">
        <f t="shared" ca="1" si="519"/>
        <v>1.0090370179501076</v>
      </c>
      <c r="AW958" s="74">
        <f ca="1">PRODUCT(AV$4:AV958)</f>
        <v>4494.230565451885</v>
      </c>
      <c r="BO958" s="70">
        <f t="shared" si="523"/>
        <v>955</v>
      </c>
      <c r="BP958" s="171">
        <f t="shared" ca="1" si="522"/>
        <v>0.114</v>
      </c>
      <c r="BQ958" s="172">
        <f t="shared" ca="1" si="520"/>
        <v>9.0370179501075842E-3</v>
      </c>
      <c r="BR958" s="172">
        <f t="shared" ca="1" si="524"/>
        <v>2.225074983217847E-4</v>
      </c>
    </row>
    <row r="959" spans="44:70">
      <c r="AR959" s="69">
        <f t="shared" si="517"/>
        <v>80</v>
      </c>
      <c r="AS959" s="70">
        <f t="shared" si="521"/>
        <v>956</v>
      </c>
      <c r="AT959" s="71">
        <f t="shared" ca="1" si="525"/>
        <v>2.0456599236307152E-4</v>
      </c>
      <c r="AU959" s="72">
        <f t="shared" ca="1" si="518"/>
        <v>9.0370179501075842E-3</v>
      </c>
      <c r="AV959" s="73">
        <f t="shared" ca="1" si="519"/>
        <v>1.0090370179501076</v>
      </c>
      <c r="AW959" s="74">
        <f ca="1">PRODUCT(AV$4:AV959)</f>
        <v>4534.8450077437956</v>
      </c>
      <c r="BO959" s="70">
        <f t="shared" si="523"/>
        <v>956</v>
      </c>
      <c r="BP959" s="171">
        <f t="shared" ca="1" si="522"/>
        <v>0.114</v>
      </c>
      <c r="BQ959" s="172">
        <f t="shared" ca="1" si="520"/>
        <v>9.0370179501075842E-3</v>
      </c>
      <c r="BR959" s="172">
        <f t="shared" ca="1" si="524"/>
        <v>2.2051470299257813E-4</v>
      </c>
    </row>
    <row r="960" spans="44:70">
      <c r="AR960" s="69">
        <f t="shared" si="517"/>
        <v>80</v>
      </c>
      <c r="AS960" s="70">
        <f t="shared" si="521"/>
        <v>957</v>
      </c>
      <c r="AT960" s="71">
        <f t="shared" ca="1" si="525"/>
        <v>2.0271732581810488E-4</v>
      </c>
      <c r="AU960" s="72">
        <f t="shared" ca="1" si="518"/>
        <v>9.0370179501075842E-3</v>
      </c>
      <c r="AV960" s="73">
        <f t="shared" ca="1" si="519"/>
        <v>1.0090370179501076</v>
      </c>
      <c r="AW960" s="74">
        <f ca="1">PRODUCT(AV$4:AV960)</f>
        <v>4575.8264834797319</v>
      </c>
      <c r="BO960" s="70">
        <f t="shared" si="523"/>
        <v>957</v>
      </c>
      <c r="BP960" s="171">
        <f t="shared" ca="1" si="522"/>
        <v>0.114</v>
      </c>
      <c r="BQ960" s="172">
        <f t="shared" ca="1" si="520"/>
        <v>9.0370179501075842E-3</v>
      </c>
      <c r="BR960" s="172">
        <f t="shared" ca="1" si="524"/>
        <v>2.1853975530110987E-4</v>
      </c>
    </row>
    <row r="961" spans="44:70">
      <c r="AR961" s="69">
        <f t="shared" si="517"/>
        <v>80</v>
      </c>
      <c r="AS961" s="70">
        <f t="shared" si="521"/>
        <v>958</v>
      </c>
      <c r="AT961" s="71">
        <f t="shared" ca="1" si="525"/>
        <v>2.0088536570588887E-4</v>
      </c>
      <c r="AU961" s="72">
        <f t="shared" ca="1" si="518"/>
        <v>9.0370179501075842E-3</v>
      </c>
      <c r="AV961" s="73">
        <f t="shared" ca="1" si="519"/>
        <v>1.0090370179501076</v>
      </c>
      <c r="AW961" s="74">
        <f ca="1">PRODUCT(AV$4:AV961)</f>
        <v>4617.1783095475157</v>
      </c>
      <c r="BO961" s="70">
        <f t="shared" si="523"/>
        <v>958</v>
      </c>
      <c r="BP961" s="171">
        <f t="shared" ca="1" si="522"/>
        <v>0.114</v>
      </c>
      <c r="BQ961" s="172">
        <f t="shared" ca="1" si="520"/>
        <v>9.0370179501075842E-3</v>
      </c>
      <c r="BR961" s="172">
        <f t="shared" ca="1" si="524"/>
        <v>2.1658249540247858E-4</v>
      </c>
    </row>
    <row r="962" spans="44:70">
      <c r="AR962" s="69">
        <f t="shared" si="517"/>
        <v>80</v>
      </c>
      <c r="AS962" s="70">
        <f t="shared" si="521"/>
        <v>959</v>
      </c>
      <c r="AT962" s="71">
        <f t="shared" ca="1" si="525"/>
        <v>1.9906996105009081E-4</v>
      </c>
      <c r="AU962" s="72">
        <f t="shared" ca="1" si="518"/>
        <v>9.0370179501075842E-3</v>
      </c>
      <c r="AV962" s="73">
        <f t="shared" ca="1" si="519"/>
        <v>1.0090370179501076</v>
      </c>
      <c r="AW962" s="74">
        <f ca="1">PRODUCT(AV$4:AV962)</f>
        <v>4658.903832809744</v>
      </c>
      <c r="BO962" s="70">
        <f t="shared" si="523"/>
        <v>959</v>
      </c>
      <c r="BP962" s="171">
        <f t="shared" ca="1" si="522"/>
        <v>0.114</v>
      </c>
      <c r="BQ962" s="172">
        <f t="shared" ca="1" si="520"/>
        <v>9.0370179501075842E-3</v>
      </c>
      <c r="BR962" s="172">
        <f t="shared" ca="1" si="524"/>
        <v>2.1464276488336687E-4</v>
      </c>
    </row>
    <row r="963" spans="44:70">
      <c r="AR963" s="69">
        <f t="shared" si="517"/>
        <v>80</v>
      </c>
      <c r="AS963" s="70">
        <f t="shared" si="521"/>
        <v>960</v>
      </c>
      <c r="AT963" s="71">
        <f t="shared" ca="1" si="525"/>
        <v>1.9727096223875391E-4</v>
      </c>
      <c r="AU963" s="72">
        <f t="shared" ca="1" si="518"/>
        <v>9.0370179501075842E-3</v>
      </c>
      <c r="AV963" s="73">
        <f t="shared" ca="1" si="519"/>
        <v>1.0090370179501076</v>
      </c>
      <c r="AW963" s="74">
        <f ca="1">PRODUCT(AV$4:AV963)</f>
        <v>4701.0064303746703</v>
      </c>
      <c r="BO963" s="70">
        <f t="shared" si="523"/>
        <v>960</v>
      </c>
      <c r="BP963" s="171">
        <f t="shared" ca="1" si="522"/>
        <v>0.114</v>
      </c>
      <c r="BQ963" s="172">
        <f t="shared" ca="1" si="520"/>
        <v>9.0370179501075842E-3</v>
      </c>
      <c r="BR963" s="172">
        <f t="shared" ca="1" si="524"/>
        <v>2.1272040674921998E-4</v>
      </c>
    </row>
    <row r="964" spans="44:70">
      <c r="AR964" s="69">
        <f t="shared" si="517"/>
        <v>81</v>
      </c>
      <c r="AS964" s="70">
        <f t="shared" si="521"/>
        <v>961</v>
      </c>
      <c r="AT964" s="71">
        <f t="shared" ca="1" si="525"/>
        <v>1.9548822101196731E-4</v>
      </c>
      <c r="AU964" s="72">
        <f t="shared" ca="1" si="518"/>
        <v>9.0370179501075842E-3</v>
      </c>
      <c r="AV964" s="73">
        <f t="shared" ca="1" si="519"/>
        <v>1.0090370179501076</v>
      </c>
      <c r="AW964" s="74">
        <f ca="1">PRODUCT(AV$4:AV964)</f>
        <v>4743.4895098695379</v>
      </c>
      <c r="BO964" s="70">
        <f t="shared" si="523"/>
        <v>961</v>
      </c>
      <c r="BP964" s="171">
        <f t="shared" ca="1" si="522"/>
        <v>0.114</v>
      </c>
      <c r="BQ964" s="172">
        <f t="shared" ca="1" si="520"/>
        <v>9.0370179501075842E-3</v>
      </c>
      <c r="BR964" s="172">
        <f t="shared" ca="1" si="524"/>
        <v>2.108152654115392E-4</v>
      </c>
    </row>
    <row r="965" spans="44:70">
      <c r="AR965" s="69">
        <f t="shared" ref="AR965:AR1028" si="526">ROUNDDOWN((AS965-1)/12,0)+1</f>
        <v>81</v>
      </c>
      <c r="AS965" s="70">
        <f t="shared" si="521"/>
        <v>962</v>
      </c>
      <c r="AT965" s="71">
        <f t="shared" ca="1" si="525"/>
        <v>1.9372159044964756E-4</v>
      </c>
      <c r="AU965" s="72">
        <f t="shared" ref="AU965:AU1028" ca="1" si="527">IF($AU$2="Yes",BQ965,((1+$AH$21)^(1/12))-1)</f>
        <v>9.0370179501075842E-3</v>
      </c>
      <c r="AV965" s="73">
        <f t="shared" ref="AV965:AV1028" ca="1" si="528">(1+AU965)</f>
        <v>1.0090370179501076</v>
      </c>
      <c r="AW965" s="74">
        <f ca="1">PRODUCT(AV$4:AV965)</f>
        <v>4786.3565097163755</v>
      </c>
      <c r="BO965" s="70">
        <f t="shared" si="523"/>
        <v>962</v>
      </c>
      <c r="BP965" s="171">
        <f t="shared" ca="1" si="522"/>
        <v>0.114</v>
      </c>
      <c r="BQ965" s="172">
        <f t="shared" ref="BQ965:BQ1028" ca="1" si="529">(1+BP965)^(1/12)-1</f>
        <v>9.0370179501075842E-3</v>
      </c>
      <c r="BR965" s="172">
        <f t="shared" ca="1" si="524"/>
        <v>2.0892718667528913E-4</v>
      </c>
    </row>
    <row r="966" spans="44:70">
      <c r="AR966" s="69">
        <f t="shared" si="526"/>
        <v>81</v>
      </c>
      <c r="AS966" s="70">
        <f t="shared" ref="AS966:AS1029" si="530">AS965+1</f>
        <v>963</v>
      </c>
      <c r="AT966" s="71">
        <f t="shared" ca="1" si="525"/>
        <v>1.9197092495943071E-4</v>
      </c>
      <c r="AU966" s="72">
        <f t="shared" ca="1" si="527"/>
        <v>9.0370179501075842E-3</v>
      </c>
      <c r="AV966" s="73">
        <f t="shared" ca="1" si="528"/>
        <v>1.0090370179501076</v>
      </c>
      <c r="AW966" s="74">
        <f ca="1">PRODUCT(AV$4:AV966)</f>
        <v>4829.610899410297</v>
      </c>
      <c r="BO966" s="70">
        <f t="shared" si="523"/>
        <v>963</v>
      </c>
      <c r="BP966" s="171">
        <f t="shared" ca="1" si="522"/>
        <v>0.114</v>
      </c>
      <c r="BQ966" s="172">
        <f t="shared" ca="1" si="529"/>
        <v>9.0370179501075842E-3</v>
      </c>
      <c r="BR966" s="172">
        <f t="shared" ca="1" si="524"/>
        <v>2.070560177264177E-4</v>
      </c>
    </row>
    <row r="967" spans="44:70">
      <c r="AR967" s="69">
        <f t="shared" si="526"/>
        <v>81</v>
      </c>
      <c r="AS967" s="70">
        <f t="shared" si="530"/>
        <v>964</v>
      </c>
      <c r="AT967" s="71">
        <f t="shared" ca="1" si="525"/>
        <v>1.9023608026467358E-4</v>
      </c>
      <c r="AU967" s="72">
        <f t="shared" ca="1" si="527"/>
        <v>9.0370179501075842E-3</v>
      </c>
      <c r="AV967" s="73">
        <f t="shared" ca="1" si="528"/>
        <v>1.0090370179501076</v>
      </c>
      <c r="AW967" s="74">
        <f ca="1">PRODUCT(AV$4:AV967)</f>
        <v>4873.2561798003035</v>
      </c>
      <c r="BO967" s="70">
        <f t="shared" si="523"/>
        <v>964</v>
      </c>
      <c r="BP967" s="171">
        <f t="shared" ca="1" si="522"/>
        <v>0.114</v>
      </c>
      <c r="BQ967" s="172">
        <f t="shared" ca="1" si="529"/>
        <v>9.0370179501075842E-3</v>
      </c>
      <c r="BR967" s="172">
        <f t="shared" ca="1" si="524"/>
        <v>2.0520160711948795E-4</v>
      </c>
    </row>
    <row r="968" spans="44:70">
      <c r="AR968" s="69">
        <f t="shared" si="526"/>
        <v>81</v>
      </c>
      <c r="AS968" s="70">
        <f t="shared" si="530"/>
        <v>965</v>
      </c>
      <c r="AT968" s="71">
        <f t="shared" ca="1" si="525"/>
        <v>1.8851691339256363E-4</v>
      </c>
      <c r="AU968" s="72">
        <f t="shared" ca="1" si="527"/>
        <v>9.0370179501075842E-3</v>
      </c>
      <c r="AV968" s="73">
        <f t="shared" ca="1" si="528"/>
        <v>1.0090370179501076</v>
      </c>
      <c r="AW968" s="74">
        <f ca="1">PRODUCT(AV$4:AV968)</f>
        <v>4917.2958833726316</v>
      </c>
      <c r="BO968" s="70">
        <f t="shared" si="523"/>
        <v>965</v>
      </c>
      <c r="BP968" s="171">
        <f t="shared" ref="BP968:BP1031" ca="1" si="531">VLOOKUP(BO968,$BT$4:$BX$13,5,TRUE)/100</f>
        <v>0.114</v>
      </c>
      <c r="BQ968" s="172">
        <f t="shared" ca="1" si="529"/>
        <v>9.0370179501075842E-3</v>
      </c>
      <c r="BR968" s="172">
        <f t="shared" ca="1" si="524"/>
        <v>2.0336380476542067E-4</v>
      </c>
    </row>
    <row r="969" spans="44:70">
      <c r="AR969" s="69">
        <f t="shared" si="526"/>
        <v>81</v>
      </c>
      <c r="AS969" s="70">
        <f t="shared" si="530"/>
        <v>966</v>
      </c>
      <c r="AT969" s="71">
        <f t="shared" ca="1" si="525"/>
        <v>1.8681328266233617E-4</v>
      </c>
      <c r="AU969" s="72">
        <f t="shared" ca="1" si="527"/>
        <v>9.0370179501075842E-3</v>
      </c>
      <c r="AV969" s="73">
        <f t="shared" ca="1" si="528"/>
        <v>1.0090370179501076</v>
      </c>
      <c r="AW969" s="74">
        <f ca="1">PRODUCT(AV$4:AV969)</f>
        <v>4961.7335745366599</v>
      </c>
      <c r="BO969" s="70">
        <f t="shared" si="523"/>
        <v>966</v>
      </c>
      <c r="BP969" s="171">
        <f t="shared" ca="1" si="531"/>
        <v>0.114</v>
      </c>
      <c r="BQ969" s="172">
        <f t="shared" ca="1" si="529"/>
        <v>9.0370179501075842E-3</v>
      </c>
      <c r="BR969" s="172">
        <f t="shared" ca="1" si="524"/>
        <v>2.0154246191934666E-4</v>
      </c>
    </row>
    <row r="970" spans="44:70">
      <c r="AR970" s="69">
        <f t="shared" si="526"/>
        <v>81</v>
      </c>
      <c r="AS970" s="70">
        <f t="shared" si="530"/>
        <v>967</v>
      </c>
      <c r="AT970" s="71">
        <f t="shared" ca="1" si="525"/>
        <v>1.851250476735981E-4</v>
      </c>
      <c r="AU970" s="72">
        <f t="shared" ca="1" si="527"/>
        <v>9.0370179501075842E-3</v>
      </c>
      <c r="AV970" s="73">
        <f t="shared" ca="1" si="528"/>
        <v>1.0090370179501076</v>
      </c>
      <c r="AW970" s="74">
        <f ca="1">PRODUCT(AV$4:AV970)</f>
        <v>5006.5728499133993</v>
      </c>
      <c r="BO970" s="70">
        <f t="shared" si="523"/>
        <v>967</v>
      </c>
      <c r="BP970" s="171">
        <f t="shared" ca="1" si="531"/>
        <v>0.114</v>
      </c>
      <c r="BQ970" s="172">
        <f t="shared" ca="1" si="529"/>
        <v>9.0370179501075842E-3</v>
      </c>
      <c r="BR970" s="172">
        <f t="shared" ca="1" si="524"/>
        <v>1.9973743116856793E-4</v>
      </c>
    </row>
    <row r="971" spans="44:70">
      <c r="AR971" s="69">
        <f t="shared" si="526"/>
        <v>81</v>
      </c>
      <c r="AS971" s="70">
        <f t="shared" si="530"/>
        <v>968</v>
      </c>
      <c r="AT971" s="71">
        <f t="shared" ca="1" si="525"/>
        <v>1.8345206929475726E-4</v>
      </c>
      <c r="AU971" s="72">
        <f t="shared" ca="1" si="527"/>
        <v>9.0370179501075842E-3</v>
      </c>
      <c r="AV971" s="73">
        <f t="shared" ca="1" si="528"/>
        <v>1.0090370179501076</v>
      </c>
      <c r="AW971" s="74">
        <f ca="1">PRODUCT(AV$4:AV971)</f>
        <v>5051.817338626588</v>
      </c>
      <c r="BO971" s="70">
        <f t="shared" si="523"/>
        <v>968</v>
      </c>
      <c r="BP971" s="171">
        <f t="shared" ca="1" si="531"/>
        <v>0.114</v>
      </c>
      <c r="BQ971" s="172">
        <f t="shared" ca="1" si="529"/>
        <v>9.0370179501075842E-3</v>
      </c>
      <c r="BR971" s="172">
        <f t="shared" ca="1" si="524"/>
        <v>1.9794856642062667E-4</v>
      </c>
    </row>
    <row r="972" spans="44:70">
      <c r="AR972" s="69">
        <f t="shared" si="526"/>
        <v>81</v>
      </c>
      <c r="AS972" s="70">
        <f t="shared" si="530"/>
        <v>969</v>
      </c>
      <c r="AT972" s="71">
        <f t="shared" ca="1" si="525"/>
        <v>1.8179420965155617E-4</v>
      </c>
      <c r="AU972" s="72">
        <f t="shared" ca="1" si="527"/>
        <v>9.0370179501075842E-3</v>
      </c>
      <c r="AV972" s="73">
        <f t="shared" ca="1" si="528"/>
        <v>1.0090370179501076</v>
      </c>
      <c r="AW972" s="74">
        <f ca="1">PRODUCT(AV$4:AV972)</f>
        <v>5097.4707025964208</v>
      </c>
      <c r="BO972" s="70">
        <f t="shared" si="523"/>
        <v>969</v>
      </c>
      <c r="BP972" s="171">
        <f t="shared" ca="1" si="531"/>
        <v>0.114</v>
      </c>
      <c r="BQ972" s="172">
        <f t="shared" ca="1" si="529"/>
        <v>9.0370179501075842E-3</v>
      </c>
      <c r="BR972" s="172">
        <f t="shared" ca="1" si="524"/>
        <v>1.9617572289148101E-4</v>
      </c>
    </row>
    <row r="973" spans="44:70">
      <c r="AR973" s="69">
        <f t="shared" si="526"/>
        <v>81</v>
      </c>
      <c r="AS973" s="70">
        <f t="shared" si="530"/>
        <v>970</v>
      </c>
      <c r="AT973" s="71">
        <f t="shared" ca="1" si="525"/>
        <v>1.8015133211570942E-4</v>
      </c>
      <c r="AU973" s="72">
        <f t="shared" ca="1" si="527"/>
        <v>9.0370179501075842E-3</v>
      </c>
      <c r="AV973" s="73">
        <f t="shared" ca="1" si="528"/>
        <v>1.0090370179501076</v>
      </c>
      <c r="AW973" s="74">
        <f ca="1">PRODUCT(AV$4:AV973)</f>
        <v>5143.5366368359319</v>
      </c>
      <c r="BO973" s="70">
        <f t="shared" si="523"/>
        <v>970</v>
      </c>
      <c r="BP973" s="171">
        <f t="shared" ca="1" si="531"/>
        <v>0.114</v>
      </c>
      <c r="BQ973" s="172">
        <f t="shared" ca="1" si="529"/>
        <v>9.0370179501075842E-3</v>
      </c>
      <c r="BR973" s="172">
        <f t="shared" ca="1" si="524"/>
        <v>1.9441875709378685E-4</v>
      </c>
    </row>
    <row r="974" spans="44:70">
      <c r="AR974" s="69">
        <f t="shared" si="526"/>
        <v>81</v>
      </c>
      <c r="AS974" s="70">
        <f t="shared" si="530"/>
        <v>971</v>
      </c>
      <c r="AT974" s="71">
        <f t="shared" ca="1" si="525"/>
        <v>1.7852330129364396E-4</v>
      </c>
      <c r="AU974" s="72">
        <f t="shared" ca="1" si="527"/>
        <v>9.0370179501075842E-3</v>
      </c>
      <c r="AV974" s="73">
        <f t="shared" ca="1" si="528"/>
        <v>1.0090370179501076</v>
      </c>
      <c r="AW974" s="74">
        <f ca="1">PRODUCT(AV$4:AV974)</f>
        <v>5190.0188697500544</v>
      </c>
      <c r="BO974" s="70">
        <f t="shared" si="523"/>
        <v>971</v>
      </c>
      <c r="BP974" s="171">
        <f t="shared" ca="1" si="531"/>
        <v>0.114</v>
      </c>
      <c r="BQ974" s="172">
        <f t="shared" ca="1" si="529"/>
        <v>9.0370179501075842E-3</v>
      </c>
      <c r="BR974" s="172">
        <f t="shared" ca="1" si="524"/>
        <v>1.9267752682528442E-4</v>
      </c>
    </row>
    <row r="975" spans="44:70">
      <c r="AR975" s="69">
        <f t="shared" si="526"/>
        <v>81</v>
      </c>
      <c r="AS975" s="70">
        <f t="shared" si="530"/>
        <v>972</v>
      </c>
      <c r="AT975" s="71">
        <f t="shared" ca="1" si="525"/>
        <v>1.7690998301534084E-4</v>
      </c>
      <c r="AU975" s="72">
        <f t="shared" ca="1" si="527"/>
        <v>9.0370179501075842E-3</v>
      </c>
      <c r="AV975" s="73">
        <f t="shared" ca="1" si="528"/>
        <v>1.0090370179501076</v>
      </c>
      <c r="AW975" s="74">
        <f ca="1">PRODUCT(AV$4:AV975)</f>
        <v>5236.9211634373823</v>
      </c>
      <c r="BO975" s="70">
        <f t="shared" si="523"/>
        <v>972</v>
      </c>
      <c r="BP975" s="171">
        <f t="shared" ca="1" si="531"/>
        <v>0.114</v>
      </c>
      <c r="BQ975" s="172">
        <f t="shared" ca="1" si="529"/>
        <v>9.0370179501075842E-3</v>
      </c>
      <c r="BR975" s="172">
        <f t="shared" ca="1" si="524"/>
        <v>1.9095189115728902E-4</v>
      </c>
    </row>
    <row r="976" spans="44:70">
      <c r="AR976" s="69">
        <f t="shared" si="526"/>
        <v>82</v>
      </c>
      <c r="AS976" s="70">
        <f t="shared" si="530"/>
        <v>973</v>
      </c>
      <c r="AT976" s="71">
        <f t="shared" ca="1" si="525"/>
        <v>1.7531124432327796E-4</v>
      </c>
      <c r="AU976" s="72">
        <f t="shared" ca="1" si="527"/>
        <v>9.0370179501075842E-3</v>
      </c>
      <c r="AV976" s="73">
        <f t="shared" ca="1" si="528"/>
        <v>1.0090370179501076</v>
      </c>
      <c r="AW976" s="74">
        <f ca="1">PRODUCT(AV$4:AV976)</f>
        <v>5284.2473139946642</v>
      </c>
      <c r="BO976" s="70">
        <f t="shared" si="523"/>
        <v>973</v>
      </c>
      <c r="BP976" s="171">
        <f t="shared" ca="1" si="531"/>
        <v>0.114</v>
      </c>
      <c r="BQ976" s="172">
        <f t="shared" ca="1" si="529"/>
        <v>9.0370179501075842E-3</v>
      </c>
      <c r="BR976" s="172">
        <f t="shared" ca="1" si="524"/>
        <v>1.8924171042328472E-4</v>
      </c>
    </row>
    <row r="977" spans="44:70">
      <c r="AR977" s="69">
        <f t="shared" si="526"/>
        <v>82</v>
      </c>
      <c r="AS977" s="70">
        <f t="shared" si="530"/>
        <v>974</v>
      </c>
      <c r="AT977" s="71">
        <f t="shared" ca="1" si="525"/>
        <v>1.737269534614728E-4</v>
      </c>
      <c r="AU977" s="72">
        <f t="shared" ca="1" si="527"/>
        <v>9.0370179501075842E-3</v>
      </c>
      <c r="AV977" s="73">
        <f t="shared" ca="1" si="528"/>
        <v>1.0090370179501076</v>
      </c>
      <c r="AW977" s="74">
        <f ca="1">PRODUCT(AV$4:AV977)</f>
        <v>5332.0011518240417</v>
      </c>
      <c r="BO977" s="70">
        <f t="shared" si="523"/>
        <v>974</v>
      </c>
      <c r="BP977" s="171">
        <f t="shared" ca="1" si="531"/>
        <v>0.114</v>
      </c>
      <c r="BQ977" s="172">
        <f t="shared" ca="1" si="529"/>
        <v>9.0370179501075842E-3</v>
      </c>
      <c r="BR977" s="172">
        <f t="shared" ca="1" si="524"/>
        <v>1.8754684620762038E-4</v>
      </c>
    </row>
    <row r="978" spans="44:70">
      <c r="AR978" s="69">
        <f t="shared" si="526"/>
        <v>82</v>
      </c>
      <c r="AS978" s="70">
        <f t="shared" si="530"/>
        <v>975</v>
      </c>
      <c r="AT978" s="71">
        <f t="shared" ca="1" si="525"/>
        <v>1.7215697986462398E-4</v>
      </c>
      <c r="AU978" s="72">
        <f t="shared" ca="1" si="527"/>
        <v>9.0370179501075842E-3</v>
      </c>
      <c r="AV978" s="73">
        <f t="shared" ca="1" si="528"/>
        <v>1.0090370179501076</v>
      </c>
      <c r="AW978" s="74">
        <f ca="1">PRODUCT(AV$4:AV978)</f>
        <v>5380.1865419430696</v>
      </c>
      <c r="BO978" s="70">
        <f t="shared" ref="BO978:BO1041" si="532">BO977+1</f>
        <v>975</v>
      </c>
      <c r="BP978" s="171">
        <f t="shared" ca="1" si="531"/>
        <v>0.114</v>
      </c>
      <c r="BQ978" s="172">
        <f t="shared" ca="1" si="529"/>
        <v>9.0370179501075842E-3</v>
      </c>
      <c r="BR978" s="172">
        <f t="shared" ref="BR978:BR1041" ca="1" si="533">BR977/(1+BQ978)</f>
        <v>1.8586716133430671E-4</v>
      </c>
    </row>
    <row r="979" spans="44:70">
      <c r="AR979" s="69">
        <f t="shared" si="526"/>
        <v>82</v>
      </c>
      <c r="AS979" s="70">
        <f t="shared" si="530"/>
        <v>976</v>
      </c>
      <c r="AT979" s="71">
        <f t="shared" ca="1" si="525"/>
        <v>1.7060119414735107E-4</v>
      </c>
      <c r="AU979" s="72">
        <f t="shared" ca="1" si="527"/>
        <v>9.0370179501075842E-3</v>
      </c>
      <c r="AV979" s="73">
        <f t="shared" ca="1" si="528"/>
        <v>1.0090370179501076</v>
      </c>
      <c r="AW979" s="74">
        <f ca="1">PRODUCT(AV$4:AV979)</f>
        <v>5428.8073842975364</v>
      </c>
      <c r="BO979" s="70">
        <f t="shared" si="532"/>
        <v>976</v>
      </c>
      <c r="BP979" s="171">
        <f t="shared" ca="1" si="531"/>
        <v>0.114</v>
      </c>
      <c r="BQ979" s="172">
        <f t="shared" ca="1" si="529"/>
        <v>9.0370179501075842E-3</v>
      </c>
      <c r="BR979" s="172">
        <f t="shared" ca="1" si="533"/>
        <v>1.8420251985591378E-4</v>
      </c>
    </row>
    <row r="980" spans="44:70">
      <c r="AR980" s="69">
        <f t="shared" si="526"/>
        <v>82</v>
      </c>
      <c r="AS980" s="70">
        <f t="shared" si="530"/>
        <v>977</v>
      </c>
      <c r="AT980" s="71">
        <f t="shared" ca="1" si="525"/>
        <v>1.6905946809353168E-4</v>
      </c>
      <c r="AU980" s="72">
        <f t="shared" ca="1" si="527"/>
        <v>9.0370179501075842E-3</v>
      </c>
      <c r="AV980" s="73">
        <f t="shared" ca="1" si="528"/>
        <v>1.0090370179501076</v>
      </c>
      <c r="AW980" s="74">
        <f ca="1">PRODUCT(AV$4:AV980)</f>
        <v>5477.8676140771095</v>
      </c>
      <c r="BO980" s="70">
        <f t="shared" si="532"/>
        <v>977</v>
      </c>
      <c r="BP980" s="171">
        <f t="shared" ca="1" si="531"/>
        <v>0.114</v>
      </c>
      <c r="BQ980" s="172">
        <f t="shared" ca="1" si="529"/>
        <v>9.0370179501075842E-3</v>
      </c>
      <c r="BR980" s="172">
        <f t="shared" ca="1" si="533"/>
        <v>1.8255278704256791E-4</v>
      </c>
    </row>
    <row r="981" spans="44:70">
      <c r="AR981" s="69">
        <f t="shared" si="526"/>
        <v>82</v>
      </c>
      <c r="AS981" s="70">
        <f t="shared" si="530"/>
        <v>978</v>
      </c>
      <c r="AT981" s="71">
        <f t="shared" ca="1" si="525"/>
        <v>1.6753167464573479E-4</v>
      </c>
      <c r="AU981" s="72">
        <f t="shared" ca="1" si="527"/>
        <v>9.0370179501075842E-3</v>
      </c>
      <c r="AV981" s="73">
        <f t="shared" ca="1" si="528"/>
        <v>1.0090370179501076</v>
      </c>
      <c r="AW981" s="74">
        <f ca="1">PRODUCT(AV$4:AV981)</f>
        <v>5527.3712020338371</v>
      </c>
      <c r="BO981" s="70">
        <f t="shared" si="532"/>
        <v>978</v>
      </c>
      <c r="BP981" s="171">
        <f t="shared" ca="1" si="531"/>
        <v>0.114</v>
      </c>
      <c r="BQ981" s="172">
        <f t="shared" ca="1" si="529"/>
        <v>9.0370179501075842E-3</v>
      </c>
      <c r="BR981" s="172">
        <f t="shared" ca="1" si="533"/>
        <v>1.8091782937104727E-4</v>
      </c>
    </row>
    <row r="982" spans="44:70">
      <c r="AR982" s="69">
        <f t="shared" si="526"/>
        <v>82</v>
      </c>
      <c r="AS982" s="70">
        <f t="shared" si="530"/>
        <v>979</v>
      </c>
      <c r="AT982" s="71">
        <f t="shared" ca="1" si="525"/>
        <v>1.660176878947497E-4</v>
      </c>
      <c r="AU982" s="72">
        <f t="shared" ca="1" si="527"/>
        <v>9.0370179501075842E-3</v>
      </c>
      <c r="AV982" s="73">
        <f t="shared" ca="1" si="528"/>
        <v>1.0090370179501076</v>
      </c>
      <c r="AW982" s="74">
        <f ca="1">PRODUCT(AV$4:AV982)</f>
        <v>5577.3221548035244</v>
      </c>
      <c r="BO982" s="70">
        <f t="shared" si="532"/>
        <v>979</v>
      </c>
      <c r="BP982" s="171">
        <f t="shared" ca="1" si="531"/>
        <v>0.114</v>
      </c>
      <c r="BQ982" s="172">
        <f t="shared" ca="1" si="529"/>
        <v>9.0370179501075842E-3</v>
      </c>
      <c r="BR982" s="172">
        <f t="shared" ca="1" si="533"/>
        <v>1.792975145139748E-4</v>
      </c>
    </row>
    <row r="983" spans="44:70">
      <c r="AR983" s="69">
        <f t="shared" si="526"/>
        <v>82</v>
      </c>
      <c r="AS983" s="70">
        <f t="shared" si="530"/>
        <v>980</v>
      </c>
      <c r="AT983" s="71">
        <f t="shared" ref="AT983:AT1046" ca="1" si="534">(1-AU983)*AT982</f>
        <v>1.645173830692095E-4</v>
      </c>
      <c r="AU983" s="72">
        <f t="shared" ca="1" si="527"/>
        <v>9.0370179501075842E-3</v>
      </c>
      <c r="AV983" s="73">
        <f t="shared" ca="1" si="528"/>
        <v>1.0090370179501076</v>
      </c>
      <c r="AW983" s="74">
        <f ca="1">PRODUCT(AV$4:AV983)</f>
        <v>5627.7245152300166</v>
      </c>
      <c r="BO983" s="70">
        <f t="shared" si="532"/>
        <v>980</v>
      </c>
      <c r="BP983" s="171">
        <f t="shared" ca="1" si="531"/>
        <v>0.114</v>
      </c>
      <c r="BQ983" s="172">
        <f t="shared" ca="1" si="529"/>
        <v>9.0370179501075842E-3</v>
      </c>
      <c r="BR983" s="172">
        <f t="shared" ca="1" si="533"/>
        <v>1.776917113291083E-4</v>
      </c>
    </row>
    <row r="984" spans="44:70">
      <c r="AR984" s="69">
        <f t="shared" si="526"/>
        <v>82</v>
      </c>
      <c r="AS984" s="70">
        <f t="shared" si="530"/>
        <v>981</v>
      </c>
      <c r="AT984" s="71">
        <f t="shared" ca="1" si="534"/>
        <v>1.6303063652530834E-4</v>
      </c>
      <c r="AU984" s="72">
        <f t="shared" ca="1" si="527"/>
        <v>9.0370179501075842E-3</v>
      </c>
      <c r="AV984" s="73">
        <f t="shared" ca="1" si="528"/>
        <v>1.0090370179501076</v>
      </c>
      <c r="AW984" s="74">
        <f ca="1">PRODUCT(AV$4:AV984)</f>
        <v>5678.5823626924112</v>
      </c>
      <c r="BO984" s="70">
        <f t="shared" si="532"/>
        <v>981</v>
      </c>
      <c r="BP984" s="171">
        <f t="shared" ca="1" si="531"/>
        <v>0.114</v>
      </c>
      <c r="BQ984" s="172">
        <f t="shared" ca="1" si="529"/>
        <v>9.0370179501075842E-3</v>
      </c>
      <c r="BR984" s="172">
        <f t="shared" ca="1" si="533"/>
        <v>1.7610028984872621E-4</v>
      </c>
    </row>
    <row r="985" spans="44:70">
      <c r="AR985" s="69">
        <f t="shared" si="526"/>
        <v>82</v>
      </c>
      <c r="AS985" s="70">
        <f t="shared" si="530"/>
        <v>982</v>
      </c>
      <c r="AT985" s="71">
        <f t="shared" ca="1" si="534"/>
        <v>1.6155732573661165E-4</v>
      </c>
      <c r="AU985" s="72">
        <f t="shared" ca="1" si="527"/>
        <v>9.0370179501075842E-3</v>
      </c>
      <c r="AV985" s="73">
        <f t="shared" ca="1" si="528"/>
        <v>1.0090370179501076</v>
      </c>
      <c r="AW985" s="74">
        <f ca="1">PRODUCT(AV$4:AV985)</f>
        <v>5729.8998134352269</v>
      </c>
      <c r="BO985" s="70">
        <f t="shared" si="532"/>
        <v>982</v>
      </c>
      <c r="BP985" s="171">
        <f t="shared" ca="1" si="531"/>
        <v>0.114</v>
      </c>
      <c r="BQ985" s="172">
        <f t="shared" ca="1" si="529"/>
        <v>9.0370179501075842E-3</v>
      </c>
      <c r="BR985" s="172">
        <f t="shared" ca="1" si="533"/>
        <v>1.7452312126910847E-4</v>
      </c>
    </row>
    <row r="986" spans="44:70">
      <c r="AR986" s="69">
        <f t="shared" si="526"/>
        <v>82</v>
      </c>
      <c r="AS986" s="70">
        <f t="shared" si="530"/>
        <v>983</v>
      </c>
      <c r="AT986" s="71">
        <f t="shared" ca="1" si="534"/>
        <v>1.6009732928395852E-4</v>
      </c>
      <c r="AU986" s="72">
        <f t="shared" ca="1" si="527"/>
        <v>9.0370179501075842E-3</v>
      </c>
      <c r="AV986" s="73">
        <f t="shared" ca="1" si="528"/>
        <v>1.0090370179501076</v>
      </c>
      <c r="AW986" s="74">
        <f ca="1">PRODUCT(AV$4:AV986)</f>
        <v>5781.6810209015594</v>
      </c>
      <c r="BO986" s="70">
        <f t="shared" si="532"/>
        <v>983</v>
      </c>
      <c r="BP986" s="171">
        <f t="shared" ca="1" si="531"/>
        <v>0.114</v>
      </c>
      <c r="BQ986" s="172">
        <f t="shared" ca="1" si="529"/>
        <v>9.0370179501075842E-3</v>
      </c>
      <c r="BR986" s="172">
        <f t="shared" ca="1" si="533"/>
        <v>1.7296007794011166E-4</v>
      </c>
    </row>
    <row r="987" spans="44:70">
      <c r="AR987" s="69">
        <f t="shared" si="526"/>
        <v>82</v>
      </c>
      <c r="AS987" s="70">
        <f t="shared" si="530"/>
        <v>984</v>
      </c>
      <c r="AT987" s="71">
        <f t="shared" ca="1" si="534"/>
        <v>1.586505268454551E-4</v>
      </c>
      <c r="AU987" s="72">
        <f t="shared" ca="1" si="527"/>
        <v>9.0370179501075842E-3</v>
      </c>
      <c r="AV987" s="73">
        <f t="shared" ca="1" si="528"/>
        <v>1.0090370179501076</v>
      </c>
      <c r="AW987" s="74">
        <f ca="1">PRODUCT(AV$4:AV987)</f>
        <v>5833.9301760692433</v>
      </c>
      <c r="BO987" s="70">
        <f t="shared" si="532"/>
        <v>984</v>
      </c>
      <c r="BP987" s="171">
        <f t="shared" ca="1" si="531"/>
        <v>0.114</v>
      </c>
      <c r="BQ987" s="172">
        <f t="shared" ca="1" si="529"/>
        <v>9.0370179501075842E-3</v>
      </c>
      <c r="BR987" s="172">
        <f t="shared" ca="1" si="533"/>
        <v>1.714110333548375E-4</v>
      </c>
    </row>
    <row r="988" spans="44:70">
      <c r="AR988" s="69">
        <f t="shared" si="526"/>
        <v>83</v>
      </c>
      <c r="AS988" s="70">
        <f t="shared" si="530"/>
        <v>985</v>
      </c>
      <c r="AT988" s="71">
        <f t="shared" ca="1" si="534"/>
        <v>1.5721679918655871E-4</v>
      </c>
      <c r="AU988" s="72">
        <f t="shared" ca="1" si="527"/>
        <v>9.0370179501075842E-3</v>
      </c>
      <c r="AV988" s="73">
        <f t="shared" ca="1" si="528"/>
        <v>1.0090370179501076</v>
      </c>
      <c r="AW988" s="74">
        <f ca="1">PRODUCT(AV$4:AV988)</f>
        <v>5886.6515077900558</v>
      </c>
      <c r="BO988" s="70">
        <f t="shared" si="532"/>
        <v>985</v>
      </c>
      <c r="BP988" s="171">
        <f t="shared" ca="1" si="531"/>
        <v>0.114</v>
      </c>
      <c r="BQ988" s="172">
        <f t="shared" ca="1" si="529"/>
        <v>9.0370179501075842E-3</v>
      </c>
      <c r="BR988" s="172">
        <f t="shared" ca="1" si="533"/>
        <v>1.6987586213939381E-4</v>
      </c>
    </row>
    <row r="989" spans="44:70">
      <c r="AR989" s="69">
        <f t="shared" si="526"/>
        <v>83</v>
      </c>
      <c r="AS989" s="70">
        <f t="shared" si="530"/>
        <v>986</v>
      </c>
      <c r="AT989" s="71">
        <f t="shared" ca="1" si="534"/>
        <v>1.5579602815025132E-4</v>
      </c>
      <c r="AU989" s="72">
        <f t="shared" ca="1" si="527"/>
        <v>9.0370179501075842E-3</v>
      </c>
      <c r="AV989" s="73">
        <f t="shared" ca="1" si="528"/>
        <v>1.0090370179501076</v>
      </c>
      <c r="AW989" s="74">
        <f ca="1">PRODUCT(AV$4:AV989)</f>
        <v>5939.8492831319827</v>
      </c>
      <c r="BO989" s="70">
        <f t="shared" si="532"/>
        <v>986</v>
      </c>
      <c r="BP989" s="171">
        <f t="shared" ca="1" si="531"/>
        <v>0.114</v>
      </c>
      <c r="BQ989" s="172">
        <f t="shared" ca="1" si="529"/>
        <v>9.0370179501075842E-3</v>
      </c>
      <c r="BR989" s="172">
        <f t="shared" ca="1" si="533"/>
        <v>1.6835444004274718E-4</v>
      </c>
    </row>
    <row r="990" spans="44:70">
      <c r="AR990" s="69">
        <f t="shared" si="526"/>
        <v>83</v>
      </c>
      <c r="AS990" s="70">
        <f t="shared" si="530"/>
        <v>987</v>
      </c>
      <c r="AT990" s="71">
        <f t="shared" ca="1" si="534"/>
        <v>1.5438809664730202E-4</v>
      </c>
      <c r="AU990" s="72">
        <f t="shared" ca="1" si="527"/>
        <v>9.0370179501075842E-3</v>
      </c>
      <c r="AV990" s="73">
        <f t="shared" ca="1" si="528"/>
        <v>1.0090370179501076</v>
      </c>
      <c r="AW990" s="74">
        <f ca="1">PRODUCT(AV$4:AV990)</f>
        <v>5993.5278077245803</v>
      </c>
      <c r="BO990" s="70">
        <f t="shared" si="532"/>
        <v>987</v>
      </c>
      <c r="BP990" s="171">
        <f t="shared" ca="1" si="531"/>
        <v>0.114</v>
      </c>
      <c r="BQ990" s="172">
        <f t="shared" ca="1" si="529"/>
        <v>9.0370179501075842E-3</v>
      </c>
      <c r="BR990" s="172">
        <f t="shared" ca="1" si="533"/>
        <v>1.6684664392666669E-4</v>
      </c>
    </row>
    <row r="991" spans="44:70">
      <c r="AR991" s="69">
        <f t="shared" si="526"/>
        <v>83</v>
      </c>
      <c r="AS991" s="70">
        <f t="shared" si="530"/>
        <v>988</v>
      </c>
      <c r="AT991" s="71">
        <f t="shared" ca="1" si="534"/>
        <v>1.5299288864661741E-4</v>
      </c>
      <c r="AU991" s="72">
        <f t="shared" ca="1" si="527"/>
        <v>9.0370179501075842E-3</v>
      </c>
      <c r="AV991" s="73">
        <f t="shared" ca="1" si="528"/>
        <v>1.0090370179501076</v>
      </c>
      <c r="AW991" s="74">
        <f ca="1">PRODUCT(AV$4:AV991)</f>
        <v>6047.6914261074562</v>
      </c>
      <c r="BO991" s="70">
        <f t="shared" si="532"/>
        <v>988</v>
      </c>
      <c r="BP991" s="171">
        <f t="shared" ca="1" si="531"/>
        <v>0.114</v>
      </c>
      <c r="BQ991" s="172">
        <f t="shared" ca="1" si="529"/>
        <v>9.0370179501075842E-3</v>
      </c>
      <c r="BR991" s="172">
        <f t="shared" ca="1" si="533"/>
        <v>1.653523517557574E-4</v>
      </c>
    </row>
    <row r="992" spans="44:70">
      <c r="AR992" s="69">
        <f t="shared" si="526"/>
        <v>83</v>
      </c>
      <c r="AS992" s="70">
        <f t="shared" si="530"/>
        <v>989</v>
      </c>
      <c r="AT992" s="71">
        <f t="shared" ca="1" si="534"/>
        <v>1.5161028916567911E-4</v>
      </c>
      <c r="AU992" s="72">
        <f t="shared" ca="1" si="527"/>
        <v>9.0370179501075842E-3</v>
      </c>
      <c r="AV992" s="73">
        <f t="shared" ca="1" si="528"/>
        <v>1.0090370179501076</v>
      </c>
      <c r="AW992" s="74">
        <f ca="1">PRODUCT(AV$4:AV992)</f>
        <v>6102.3445220819012</v>
      </c>
      <c r="BO992" s="70">
        <f t="shared" si="532"/>
        <v>989</v>
      </c>
      <c r="BP992" s="171">
        <f t="shared" ca="1" si="531"/>
        <v>0.114</v>
      </c>
      <c r="BQ992" s="172">
        <f t="shared" ca="1" si="529"/>
        <v>9.0370179501075842E-3</v>
      </c>
      <c r="BR992" s="172">
        <f t="shared" ca="1" si="533"/>
        <v>1.6387144258758339E-4</v>
      </c>
    </row>
    <row r="993" spans="44:70">
      <c r="AR993" s="69">
        <f t="shared" si="526"/>
        <v>83</v>
      </c>
      <c r="AS993" s="70">
        <f t="shared" si="530"/>
        <v>990</v>
      </c>
      <c r="AT993" s="71">
        <f t="shared" ca="1" si="534"/>
        <v>1.5024018426106785E-4</v>
      </c>
      <c r="AU993" s="72">
        <f t="shared" ca="1" si="527"/>
        <v>9.0370179501075842E-3</v>
      </c>
      <c r="AV993" s="73">
        <f t="shared" ca="1" si="528"/>
        <v>1.0090370179501076</v>
      </c>
      <c r="AW993" s="74">
        <f ca="1">PRODUCT(AV$4:AV993)</f>
        <v>6157.4915190656957</v>
      </c>
      <c r="BO993" s="70">
        <f t="shared" si="532"/>
        <v>990</v>
      </c>
      <c r="BP993" s="171">
        <f t="shared" ca="1" si="531"/>
        <v>0.114</v>
      </c>
      <c r="BQ993" s="172">
        <f t="shared" ca="1" si="529"/>
        <v>9.0370179501075842E-3</v>
      </c>
      <c r="BR993" s="172">
        <f t="shared" ca="1" si="533"/>
        <v>1.6240379656287904E-4</v>
      </c>
    </row>
    <row r="994" spans="44:70">
      <c r="AR994" s="69">
        <f t="shared" si="526"/>
        <v>83</v>
      </c>
      <c r="AS994" s="70">
        <f t="shared" si="530"/>
        <v>991</v>
      </c>
      <c r="AT994" s="71">
        <f t="shared" ca="1" si="534"/>
        <v>1.4888246101907313E-4</v>
      </c>
      <c r="AU994" s="72">
        <f t="shared" ca="1" si="527"/>
        <v>9.0370179501075842E-3</v>
      </c>
      <c r="AV994" s="73">
        <f t="shared" ca="1" si="528"/>
        <v>1.0090370179501076</v>
      </c>
      <c r="AW994" s="74">
        <f ca="1">PRODUCT(AV$4:AV994)</f>
        <v>6213.1368804511276</v>
      </c>
      <c r="BO994" s="70">
        <f t="shared" si="532"/>
        <v>991</v>
      </c>
      <c r="BP994" s="171">
        <f t="shared" ca="1" si="531"/>
        <v>0.114</v>
      </c>
      <c r="BQ994" s="172">
        <f t="shared" ca="1" si="529"/>
        <v>9.0370179501075842E-3</v>
      </c>
      <c r="BR994" s="172">
        <f t="shared" ca="1" si="533"/>
        <v>1.609492948958481E-4</v>
      </c>
    </row>
    <row r="995" spans="44:70">
      <c r="AR995" s="69">
        <f t="shared" si="526"/>
        <v>83</v>
      </c>
      <c r="AS995" s="70">
        <f t="shared" si="530"/>
        <v>992</v>
      </c>
      <c r="AT995" s="71">
        <f t="shared" ca="1" si="534"/>
        <v>1.4753700754638758E-4</v>
      </c>
      <c r="AU995" s="72">
        <f t="shared" ca="1" si="527"/>
        <v>9.0370179501075842E-3</v>
      </c>
      <c r="AV995" s="73">
        <f t="shared" ca="1" si="528"/>
        <v>1.0090370179501076</v>
      </c>
      <c r="AW995" s="74">
        <f ca="1">PRODUCT(AV$4:AV995)</f>
        <v>6269.2851099662403</v>
      </c>
      <c r="BO995" s="70">
        <f t="shared" si="532"/>
        <v>992</v>
      </c>
      <c r="BP995" s="171">
        <f t="shared" ca="1" si="531"/>
        <v>0.114</v>
      </c>
      <c r="BQ995" s="172">
        <f t="shared" ca="1" si="529"/>
        <v>9.0370179501075842E-3</v>
      </c>
      <c r="BR995" s="172">
        <f t="shared" ca="1" si="533"/>
        <v>1.5950781986454965E-4</v>
      </c>
    </row>
    <row r="996" spans="44:70">
      <c r="AR996" s="69">
        <f t="shared" si="526"/>
        <v>83</v>
      </c>
      <c r="AS996" s="70">
        <f t="shared" si="530"/>
        <v>993</v>
      </c>
      <c r="AT996" s="71">
        <f t="shared" ca="1" si="534"/>
        <v>1.4620371296088572E-4</v>
      </c>
      <c r="AU996" s="72">
        <f t="shared" ca="1" si="527"/>
        <v>9.0370179501075842E-3</v>
      </c>
      <c r="AV996" s="73">
        <f t="shared" ca="1" si="528"/>
        <v>1.0090370179501076</v>
      </c>
      <c r="AW996" s="74">
        <f ca="1">PRODUCT(AV$4:AV996)</f>
        <v>6325.940752039347</v>
      </c>
      <c r="BO996" s="70">
        <f t="shared" si="532"/>
        <v>993</v>
      </c>
      <c r="BP996" s="171">
        <f t="shared" ca="1" si="531"/>
        <v>0.114</v>
      </c>
      <c r="BQ996" s="172">
        <f t="shared" ca="1" si="529"/>
        <v>9.0370179501075842E-3</v>
      </c>
      <c r="BR996" s="172">
        <f t="shared" ca="1" si="533"/>
        <v>1.5807925480137004E-4</v>
      </c>
    </row>
    <row r="997" spans="44:70">
      <c r="AR997" s="69">
        <f t="shared" si="526"/>
        <v>83</v>
      </c>
      <c r="AS997" s="70">
        <f t="shared" si="530"/>
        <v>994</v>
      </c>
      <c r="AT997" s="71">
        <f t="shared" ca="1" si="534"/>
        <v>1.4488246738248581E-4</v>
      </c>
      <c r="AU997" s="72">
        <f t="shared" ca="1" si="527"/>
        <v>9.0370179501075842E-3</v>
      </c>
      <c r="AV997" s="73">
        <f t="shared" ca="1" si="528"/>
        <v>1.0090370179501076</v>
      </c>
      <c r="AW997" s="74">
        <f ca="1">PRODUCT(AV$4:AV997)</f>
        <v>6383.1083921668433</v>
      </c>
      <c r="BO997" s="70">
        <f t="shared" si="532"/>
        <v>994</v>
      </c>
      <c r="BP997" s="171">
        <f t="shared" ca="1" si="531"/>
        <v>0.114</v>
      </c>
      <c r="BQ997" s="172">
        <f t="shared" ca="1" si="529"/>
        <v>9.0370179501075842E-3</v>
      </c>
      <c r="BR997" s="172">
        <f t="shared" ca="1" si="533"/>
        <v>1.5666348408358032E-4</v>
      </c>
    </row>
    <row r="998" spans="44:70">
      <c r="AR998" s="69">
        <f t="shared" si="526"/>
        <v>83</v>
      </c>
      <c r="AS998" s="70">
        <f t="shared" si="530"/>
        <v>995</v>
      </c>
      <c r="AT998" s="71">
        <f t="shared" ca="1" si="534"/>
        <v>1.4357316192409442E-4</v>
      </c>
      <c r="AU998" s="72">
        <f t="shared" ca="1" si="527"/>
        <v>9.0370179501075842E-3</v>
      </c>
      <c r="AV998" s="73">
        <f t="shared" ca="1" si="528"/>
        <v>1.0090370179501076</v>
      </c>
      <c r="AW998" s="74">
        <f ca="1">PRODUCT(AV$4:AV998)</f>
        <v>6440.7926572843371</v>
      </c>
      <c r="BO998" s="70">
        <f t="shared" si="532"/>
        <v>995</v>
      </c>
      <c r="BP998" s="171">
        <f t="shared" ca="1" si="531"/>
        <v>0.114</v>
      </c>
      <c r="BQ998" s="172">
        <f t="shared" ca="1" si="529"/>
        <v>9.0370179501075842E-3</v>
      </c>
      <c r="BR998" s="172">
        <f t="shared" ca="1" si="533"/>
        <v>1.5526039312397817E-4</v>
      </c>
    </row>
    <row r="999" spans="44:70">
      <c r="AR999" s="69">
        <f t="shared" si="526"/>
        <v>83</v>
      </c>
      <c r="AS999" s="70">
        <f t="shared" si="530"/>
        <v>996</v>
      </c>
      <c r="AT999" s="71">
        <f t="shared" ca="1" si="534"/>
        <v>1.4227568868263268E-4</v>
      </c>
      <c r="AU999" s="72">
        <f t="shared" ca="1" si="527"/>
        <v>9.0370179501075842E-3</v>
      </c>
      <c r="AV999" s="73">
        <f t="shared" ca="1" si="528"/>
        <v>1.0090370179501076</v>
      </c>
      <c r="AW999" s="74">
        <f ca="1">PRODUCT(AV$4:AV999)</f>
        <v>6498.9982161411372</v>
      </c>
      <c r="BO999" s="70">
        <f t="shared" si="532"/>
        <v>996</v>
      </c>
      <c r="BP999" s="171">
        <f t="shared" ca="1" si="531"/>
        <v>0.114</v>
      </c>
      <c r="BQ999" s="172">
        <f t="shared" ca="1" si="529"/>
        <v>9.0370179501075842E-3</v>
      </c>
      <c r="BR999" s="172">
        <f t="shared" ca="1" si="533"/>
        <v>1.5386986836161357E-4</v>
      </c>
    </row>
    <row r="1000" spans="44:70">
      <c r="AR1000" s="69">
        <f t="shared" si="526"/>
        <v>84</v>
      </c>
      <c r="AS1000" s="70">
        <f t="shared" si="530"/>
        <v>997</v>
      </c>
      <c r="AT1000" s="71">
        <f t="shared" ca="1" si="534"/>
        <v>1.409899407301438E-4</v>
      </c>
      <c r="AU1000" s="72">
        <f t="shared" ca="1" si="527"/>
        <v>9.0370179501075842E-3</v>
      </c>
      <c r="AV1000" s="73">
        <f t="shared" ca="1" si="528"/>
        <v>1.0090370179501076</v>
      </c>
      <c r="AW1000" s="74">
        <f ca="1">PRODUCT(AV$4:AV1000)</f>
        <v>6557.7297796781222</v>
      </c>
      <c r="BO1000" s="70">
        <f t="shared" si="532"/>
        <v>997</v>
      </c>
      <c r="BP1000" s="171">
        <f t="shared" ca="1" si="531"/>
        <v>0.114</v>
      </c>
      <c r="BQ1000" s="172">
        <f t="shared" ca="1" si="529"/>
        <v>9.0370179501075842E-3</v>
      </c>
      <c r="BR1000" s="172">
        <f t="shared" ca="1" si="533"/>
        <v>1.5249179725259769E-4</v>
      </c>
    </row>
    <row r="1001" spans="44:70">
      <c r="AR1001" s="69">
        <f t="shared" si="526"/>
        <v>84</v>
      </c>
      <c r="AS1001" s="70">
        <f t="shared" si="530"/>
        <v>998</v>
      </c>
      <c r="AT1001" s="71">
        <f t="shared" ca="1" si="534"/>
        <v>1.3971581210498089E-4</v>
      </c>
      <c r="AU1001" s="72">
        <f t="shared" ca="1" si="527"/>
        <v>9.0370179501075842E-3</v>
      </c>
      <c r="AV1001" s="73">
        <f t="shared" ca="1" si="528"/>
        <v>1.0090370179501076</v>
      </c>
      <c r="AW1001" s="74">
        <f ca="1">PRODUCT(AV$4:AV1001)</f>
        <v>6616.9921014090287</v>
      </c>
      <c r="BO1001" s="70">
        <f t="shared" si="532"/>
        <v>998</v>
      </c>
      <c r="BP1001" s="171">
        <f t="shared" ca="1" si="531"/>
        <v>0.114</v>
      </c>
      <c r="BQ1001" s="172">
        <f t="shared" ca="1" si="529"/>
        <v>9.0370179501075842E-3</v>
      </c>
      <c r="BR1001" s="172">
        <f t="shared" ca="1" si="533"/>
        <v>1.5112606826099391E-4</v>
      </c>
    </row>
    <row r="1002" spans="44:70">
      <c r="AR1002" s="69">
        <f t="shared" si="526"/>
        <v>84</v>
      </c>
      <c r="AS1002" s="70">
        <f t="shared" si="530"/>
        <v>999</v>
      </c>
      <c r="AT1002" s="71">
        <f t="shared" ca="1" si="534"/>
        <v>1.3845319780307432E-4</v>
      </c>
      <c r="AU1002" s="72">
        <f t="shared" ca="1" si="527"/>
        <v>9.0370179501075842E-3</v>
      </c>
      <c r="AV1002" s="73">
        <f t="shared" ca="1" si="528"/>
        <v>1.0090370179501076</v>
      </c>
      <c r="AW1002" s="74">
        <f ca="1">PRODUCT(AV$4:AV1002)</f>
        <v>6676.7899778051824</v>
      </c>
      <c r="BO1002" s="70">
        <f t="shared" si="532"/>
        <v>999</v>
      </c>
      <c r="BP1002" s="171">
        <f t="shared" ca="1" si="531"/>
        <v>0.114</v>
      </c>
      <c r="BQ1002" s="172">
        <f t="shared" ca="1" si="529"/>
        <v>9.0370179501075842E-3</v>
      </c>
      <c r="BR1002" s="172">
        <f t="shared" ca="1" si="533"/>
        <v>1.4977257084979059E-4</v>
      </c>
    </row>
    <row r="1003" spans="44:70">
      <c r="AR1003" s="69">
        <f t="shared" si="526"/>
        <v>84</v>
      </c>
      <c r="AS1003" s="70">
        <f t="shared" si="530"/>
        <v>1000</v>
      </c>
      <c r="AT1003" s="71">
        <f t="shared" ca="1" si="534"/>
        <v>1.3720199376927815E-4</v>
      </c>
      <c r="AU1003" s="72">
        <f t="shared" ca="1" si="527"/>
        <v>9.0370179501075842E-3</v>
      </c>
      <c r="AV1003" s="73">
        <f t="shared" ca="1" si="528"/>
        <v>1.0090370179501076</v>
      </c>
      <c r="AW1003" s="74">
        <f ca="1">PRODUCT(AV$4:AV1003)</f>
        <v>6737.1282486837063</v>
      </c>
      <c r="BO1003" s="70">
        <f t="shared" si="532"/>
        <v>1000</v>
      </c>
      <c r="BP1003" s="171">
        <f t="shared" ca="1" si="531"/>
        <v>0.114</v>
      </c>
      <c r="BQ1003" s="172">
        <f t="shared" ca="1" si="529"/>
        <v>9.0370179501075842E-3</v>
      </c>
      <c r="BR1003" s="172">
        <f t="shared" ca="1" si="533"/>
        <v>1.484311954719546E-4</v>
      </c>
    </row>
    <row r="1004" spans="44:70">
      <c r="AR1004" s="69">
        <f t="shared" si="526"/>
        <v>84</v>
      </c>
      <c r="AS1004" s="70">
        <f t="shared" si="530"/>
        <v>1001</v>
      </c>
      <c r="AT1004" s="71">
        <f t="shared" ca="1" si="534"/>
        <v>1.3596209688879462E-4</v>
      </c>
      <c r="AU1004" s="72">
        <f t="shared" ca="1" si="527"/>
        <v>9.0370179501075842E-3</v>
      </c>
      <c r="AV1004" s="73">
        <f t="shared" ca="1" si="528"/>
        <v>1.0090370179501076</v>
      </c>
      <c r="AW1004" s="74">
        <f ca="1">PRODUCT(AV$4:AV1004)</f>
        <v>6798.011797599238</v>
      </c>
      <c r="BO1004" s="70">
        <f t="shared" si="532"/>
        <v>1001</v>
      </c>
      <c r="BP1004" s="171">
        <f t="shared" ca="1" si="531"/>
        <v>0.114</v>
      </c>
      <c r="BQ1004" s="172">
        <f t="shared" ca="1" si="529"/>
        <v>9.0370179501075842E-3</v>
      </c>
      <c r="BR1004" s="172">
        <f t="shared" ca="1" si="533"/>
        <v>1.47101833561565E-4</v>
      </c>
    </row>
    <row r="1005" spans="44:70">
      <c r="AR1005" s="69">
        <f t="shared" si="526"/>
        <v>84</v>
      </c>
      <c r="AS1005" s="70">
        <f t="shared" si="530"/>
        <v>1002</v>
      </c>
      <c r="AT1005" s="71">
        <f t="shared" ca="1" si="534"/>
        <v>1.3473340497867633E-4</v>
      </c>
      <c r="AU1005" s="72">
        <f t="shared" ca="1" si="527"/>
        <v>9.0370179501075842E-3</v>
      </c>
      <c r="AV1005" s="73">
        <f t="shared" ca="1" si="528"/>
        <v>1.0090370179501076</v>
      </c>
      <c r="AW1005" s="74">
        <f ca="1">PRODUCT(AV$4:AV1005)</f>
        <v>6859.4455522391854</v>
      </c>
      <c r="BO1005" s="70">
        <f t="shared" si="532"/>
        <v>1002</v>
      </c>
      <c r="BP1005" s="171">
        <f t="shared" ca="1" si="531"/>
        <v>0.114</v>
      </c>
      <c r="BQ1005" s="172">
        <f t="shared" ca="1" si="529"/>
        <v>9.0370179501075842E-3</v>
      </c>
      <c r="BR1005" s="172">
        <f t="shared" ca="1" si="533"/>
        <v>1.4578437752502609E-4</v>
      </c>
    </row>
    <row r="1006" spans="44:70">
      <c r="AR1006" s="69">
        <f t="shared" si="526"/>
        <v>84</v>
      </c>
      <c r="AS1006" s="70">
        <f t="shared" si="530"/>
        <v>1003</v>
      </c>
      <c r="AT1006" s="71">
        <f t="shared" ca="1" si="534"/>
        <v>1.3351581677940492E-4</v>
      </c>
      <c r="AU1006" s="72">
        <f t="shared" ca="1" si="527"/>
        <v>9.0370179501075842E-3</v>
      </c>
      <c r="AV1006" s="73">
        <f t="shared" ca="1" si="528"/>
        <v>1.0090370179501076</v>
      </c>
      <c r="AW1006" s="74">
        <f ca="1">PRODUCT(AV$4:AV1006)</f>
        <v>6921.4344848225564</v>
      </c>
      <c r="BO1006" s="70">
        <f t="shared" si="532"/>
        <v>1003</v>
      </c>
      <c r="BP1006" s="171">
        <f t="shared" ca="1" si="531"/>
        <v>0.114</v>
      </c>
      <c r="BQ1006" s="172">
        <f t="shared" ca="1" si="529"/>
        <v>9.0370179501075842E-3</v>
      </c>
      <c r="BR1006" s="172">
        <f t="shared" ca="1" si="533"/>
        <v>1.4447872073235918E-4</v>
      </c>
    </row>
    <row r="1007" spans="44:70">
      <c r="AR1007" s="69">
        <f t="shared" si="526"/>
        <v>84</v>
      </c>
      <c r="AS1007" s="70">
        <f t="shared" si="530"/>
        <v>1004</v>
      </c>
      <c r="AT1007" s="71">
        <f t="shared" ca="1" si="534"/>
        <v>1.3230923194654617E-4</v>
      </c>
      <c r="AU1007" s="72">
        <f t="shared" ca="1" si="527"/>
        <v>9.0370179501075842E-3</v>
      </c>
      <c r="AV1007" s="73">
        <f t="shared" ca="1" si="528"/>
        <v>1.0090370179501076</v>
      </c>
      <c r="AW1007" s="74">
        <f ca="1">PRODUCT(AV$4:AV1007)</f>
        <v>6983.9836125023912</v>
      </c>
      <c r="BO1007" s="70">
        <f t="shared" si="532"/>
        <v>1004</v>
      </c>
      <c r="BP1007" s="171">
        <f t="shared" ca="1" si="531"/>
        <v>0.114</v>
      </c>
      <c r="BQ1007" s="172">
        <f t="shared" ca="1" si="529"/>
        <v>9.0370179501075842E-3</v>
      </c>
      <c r="BR1007" s="172">
        <f t="shared" ca="1" si="533"/>
        <v>1.4318475750857242E-4</v>
      </c>
    </row>
    <row r="1008" spans="44:70">
      <c r="AR1008" s="69">
        <f t="shared" si="526"/>
        <v>84</v>
      </c>
      <c r="AS1008" s="70">
        <f t="shared" si="530"/>
        <v>1005</v>
      </c>
      <c r="AT1008" s="71">
        <f t="shared" ca="1" si="534"/>
        <v>1.3111355104248028E-4</v>
      </c>
      <c r="AU1008" s="72">
        <f t="shared" ca="1" si="527"/>
        <v>9.0370179501075842E-3</v>
      </c>
      <c r="AV1008" s="73">
        <f t="shared" ca="1" si="528"/>
        <v>1.0090370179501076</v>
      </c>
      <c r="AW1008" s="74">
        <f ca="1">PRODUCT(AV$4:AV1008)</f>
        <v>7047.0979977718325</v>
      </c>
      <c r="BO1008" s="70">
        <f t="shared" si="532"/>
        <v>1005</v>
      </c>
      <c r="BP1008" s="171">
        <f t="shared" ca="1" si="531"/>
        <v>0.114</v>
      </c>
      <c r="BQ1008" s="172">
        <f t="shared" ca="1" si="529"/>
        <v>9.0370179501075842E-3</v>
      </c>
      <c r="BR1008" s="172">
        <f t="shared" ca="1" si="533"/>
        <v>1.4190238312510777E-4</v>
      </c>
    </row>
    <row r="1009" spans="44:70">
      <c r="AR1009" s="69">
        <f t="shared" si="526"/>
        <v>84</v>
      </c>
      <c r="AS1009" s="70">
        <f t="shared" si="530"/>
        <v>1006</v>
      </c>
      <c r="AT1009" s="71">
        <f t="shared" ca="1" si="534"/>
        <v>1.2992867552820704E-4</v>
      </c>
      <c r="AU1009" s="72">
        <f t="shared" ca="1" si="527"/>
        <v>9.0370179501075842E-3</v>
      </c>
      <c r="AV1009" s="73">
        <f t="shared" ca="1" si="528"/>
        <v>1.0090370179501076</v>
      </c>
      <c r="AW1009" s="74">
        <f ca="1">PRODUCT(AV$4:AV1009)</f>
        <v>7110.782748873864</v>
      </c>
      <c r="BO1009" s="70">
        <f t="shared" si="532"/>
        <v>1006</v>
      </c>
      <c r="BP1009" s="171">
        <f t="shared" ca="1" si="531"/>
        <v>0.114</v>
      </c>
      <c r="BQ1009" s="172">
        <f t="shared" ca="1" si="529"/>
        <v>9.0370179501075842E-3</v>
      </c>
      <c r="BR1009" s="172">
        <f t="shared" ca="1" si="533"/>
        <v>1.4063149379136476E-4</v>
      </c>
    </row>
    <row r="1010" spans="44:70">
      <c r="AR1010" s="69">
        <f t="shared" si="526"/>
        <v>84</v>
      </c>
      <c r="AS1010" s="70">
        <f t="shared" si="530"/>
        <v>1007</v>
      </c>
      <c r="AT1010" s="71">
        <f t="shared" ca="1" si="534"/>
        <v>1.2875450775522493E-4</v>
      </c>
      <c r="AU1010" s="72">
        <f t="shared" ca="1" si="527"/>
        <v>9.0370179501075842E-3</v>
      </c>
      <c r="AV1010" s="73">
        <f t="shared" ca="1" si="528"/>
        <v>1.0090370179501076</v>
      </c>
      <c r="AW1010" s="74">
        <f ca="1">PRODUCT(AV$4:AV1010)</f>
        <v>7175.0430202147527</v>
      </c>
      <c r="BO1010" s="70">
        <f t="shared" si="532"/>
        <v>1007</v>
      </c>
      <c r="BP1010" s="171">
        <f t="shared" ca="1" si="531"/>
        <v>0.114</v>
      </c>
      <c r="BQ1010" s="172">
        <f t="shared" ca="1" si="529"/>
        <v>9.0370179501075842E-3</v>
      </c>
      <c r="BR1010" s="172">
        <f t="shared" ca="1" si="533"/>
        <v>1.3937198664629998E-4</v>
      </c>
    </row>
    <row r="1011" spans="44:70">
      <c r="AR1011" s="69">
        <f t="shared" si="526"/>
        <v>84</v>
      </c>
      <c r="AS1011" s="70">
        <f t="shared" si="530"/>
        <v>1008</v>
      </c>
      <c r="AT1011" s="71">
        <f t="shared" ca="1" si="534"/>
        <v>1.275909509574837E-4</v>
      </c>
      <c r="AU1011" s="72">
        <f t="shared" ca="1" si="527"/>
        <v>9.0370179501075842E-3</v>
      </c>
      <c r="AV1011" s="73">
        <f t="shared" ca="1" si="528"/>
        <v>1.0090370179501076</v>
      </c>
      <c r="AW1011" s="74">
        <f ca="1">PRODUCT(AV$4:AV1011)</f>
        <v>7239.8840127812273</v>
      </c>
      <c r="BO1011" s="70">
        <f t="shared" si="532"/>
        <v>1008</v>
      </c>
      <c r="BP1011" s="171">
        <f t="shared" ca="1" si="531"/>
        <v>0.114</v>
      </c>
      <c r="BQ1011" s="172">
        <f t="shared" ca="1" si="529"/>
        <v>9.0370179501075842E-3</v>
      </c>
      <c r="BR1011" s="172">
        <f t="shared" ca="1" si="533"/>
        <v>1.3812375975010197E-4</v>
      </c>
    </row>
    <row r="1012" spans="44:70">
      <c r="AR1012" s="69">
        <f t="shared" si="526"/>
        <v>85</v>
      </c>
      <c r="AS1012" s="70">
        <f t="shared" si="530"/>
        <v>1009</v>
      </c>
      <c r="AT1012" s="71">
        <f t="shared" ca="1" si="534"/>
        <v>1.2643790924340962E-4</v>
      </c>
      <c r="AU1012" s="72">
        <f t="shared" ca="1" si="527"/>
        <v>9.0370179501075842E-3</v>
      </c>
      <c r="AV1012" s="73">
        <f t="shared" ca="1" si="528"/>
        <v>1.0090370179501076</v>
      </c>
      <c r="AW1012" s="74">
        <f ca="1">PRODUCT(AV$4:AV1012)</f>
        <v>7305.3109745614283</v>
      </c>
      <c r="BO1012" s="70">
        <f t="shared" si="532"/>
        <v>1009</v>
      </c>
      <c r="BP1012" s="171">
        <f t="shared" ca="1" si="531"/>
        <v>0.114</v>
      </c>
      <c r="BQ1012" s="172">
        <f t="shared" ca="1" si="529"/>
        <v>9.0370179501075842E-3</v>
      </c>
      <c r="BR1012" s="172">
        <f t="shared" ca="1" si="533"/>
        <v>1.3688671207594049E-4</v>
      </c>
    </row>
    <row r="1013" spans="44:70">
      <c r="AR1013" s="69">
        <f t="shared" si="526"/>
        <v>85</v>
      </c>
      <c r="AS1013" s="70">
        <f t="shared" si="530"/>
        <v>1010</v>
      </c>
      <c r="AT1013" s="71">
        <f t="shared" ca="1" si="534"/>
        <v>1.2529528758800285E-4</v>
      </c>
      <c r="AU1013" s="72">
        <f t="shared" ca="1" si="527"/>
        <v>9.0370179501075842E-3</v>
      </c>
      <c r="AV1013" s="73">
        <f t="shared" ca="1" si="528"/>
        <v>1.0090370179501076</v>
      </c>
      <c r="AW1013" s="74">
        <f ca="1">PRODUCT(AV$4:AV1013)</f>
        <v>7371.3292009696579</v>
      </c>
      <c r="BO1013" s="70">
        <f t="shared" si="532"/>
        <v>1010</v>
      </c>
      <c r="BP1013" s="171">
        <f t="shared" ca="1" si="531"/>
        <v>0.114</v>
      </c>
      <c r="BQ1013" s="172">
        <f t="shared" ca="1" si="529"/>
        <v>9.0370179501075842E-3</v>
      </c>
      <c r="BR1013" s="172">
        <f t="shared" ca="1" si="533"/>
        <v>1.3566074350178988E-4</v>
      </c>
    </row>
    <row r="1014" spans="44:70">
      <c r="AR1014" s="69">
        <f t="shared" si="526"/>
        <v>85</v>
      </c>
      <c r="AS1014" s="70">
        <f t="shared" si="530"/>
        <v>1011</v>
      </c>
      <c r="AT1014" s="71">
        <f t="shared" ca="1" si="534"/>
        <v>1.2416299182500617E-4</v>
      </c>
      <c r="AU1014" s="72">
        <f t="shared" ca="1" si="527"/>
        <v>9.0370179501075842E-3</v>
      </c>
      <c r="AV1014" s="73">
        <f t="shared" ca="1" si="528"/>
        <v>1.0090370179501076</v>
      </c>
      <c r="AW1014" s="74">
        <f ca="1">PRODUCT(AV$4:AV1014)</f>
        <v>7437.9440352749725</v>
      </c>
      <c r="BO1014" s="70">
        <f t="shared" si="532"/>
        <v>1011</v>
      </c>
      <c r="BP1014" s="171">
        <f t="shared" ca="1" si="531"/>
        <v>0.114</v>
      </c>
      <c r="BQ1014" s="172">
        <f t="shared" ca="1" si="529"/>
        <v>9.0370179501075842E-3</v>
      </c>
      <c r="BR1014" s="172">
        <f t="shared" ca="1" si="533"/>
        <v>1.3444575480232551E-4</v>
      </c>
    </row>
    <row r="1015" spans="44:70">
      <c r="AR1015" s="69">
        <f t="shared" si="526"/>
        <v>85</v>
      </c>
      <c r="AS1015" s="70">
        <f t="shared" si="530"/>
        <v>1012</v>
      </c>
      <c r="AT1015" s="71">
        <f t="shared" ca="1" si="534"/>
        <v>1.2304092863914452E-4</v>
      </c>
      <c r="AU1015" s="72">
        <f t="shared" ca="1" si="527"/>
        <v>9.0370179501075842E-3</v>
      </c>
      <c r="AV1015" s="73">
        <f t="shared" ca="1" si="528"/>
        <v>1.0090370179501076</v>
      </c>
      <c r="AW1015" s="74">
        <f ca="1">PRODUCT(AV$4:AV1015)</f>
        <v>7505.1608690336479</v>
      </c>
      <c r="BO1015" s="70">
        <f t="shared" si="532"/>
        <v>1012</v>
      </c>
      <c r="BP1015" s="171">
        <f t="shared" ca="1" si="531"/>
        <v>0.114</v>
      </c>
      <c r="BQ1015" s="172">
        <f t="shared" ca="1" si="529"/>
        <v>9.0370179501075842E-3</v>
      </c>
      <c r="BR1015" s="172">
        <f t="shared" ca="1" si="533"/>
        <v>1.3324164764089285E-4</v>
      </c>
    </row>
    <row r="1016" spans="44:70">
      <c r="AR1016" s="69">
        <f t="shared" si="526"/>
        <v>85</v>
      </c>
      <c r="AS1016" s="70">
        <f t="shared" si="530"/>
        <v>1013</v>
      </c>
      <c r="AT1016" s="71">
        <f t="shared" ca="1" si="534"/>
        <v>1.2192900555843466E-4</v>
      </c>
      <c r="AU1016" s="72">
        <f t="shared" ca="1" si="527"/>
        <v>9.0370179501075842E-3</v>
      </c>
      <c r="AV1016" s="73">
        <f t="shared" ca="1" si="528"/>
        <v>1.0090370179501076</v>
      </c>
      <c r="AW1016" s="74">
        <f ca="1">PRODUCT(AV$4:AV1016)</f>
        <v>7572.9851425255501</v>
      </c>
      <c r="BO1016" s="70">
        <f t="shared" si="532"/>
        <v>1013</v>
      </c>
      <c r="BP1016" s="171">
        <f t="shared" ca="1" si="531"/>
        <v>0.114</v>
      </c>
      <c r="BQ1016" s="172">
        <f t="shared" ca="1" si="529"/>
        <v>9.0370179501075842E-3</v>
      </c>
      <c r="BR1016" s="172">
        <f t="shared" ca="1" si="533"/>
        <v>1.3204832456154852E-4</v>
      </c>
    </row>
    <row r="1017" spans="44:70">
      <c r="AR1017" s="69">
        <f t="shared" si="526"/>
        <v>85</v>
      </c>
      <c r="AS1017" s="70">
        <f t="shared" si="530"/>
        <v>1014</v>
      </c>
      <c r="AT1017" s="71">
        <f t="shared" ca="1" si="534"/>
        <v>1.2082713094656432E-4</v>
      </c>
      <c r="AU1017" s="72">
        <f t="shared" ca="1" si="527"/>
        <v>9.0370179501075842E-3</v>
      </c>
      <c r="AV1017" s="73">
        <f t="shared" ca="1" si="528"/>
        <v>1.0090370179501076</v>
      </c>
      <c r="AW1017" s="74">
        <f ca="1">PRODUCT(AV$4:AV1017)</f>
        <v>7641.4223451944517</v>
      </c>
      <c r="BO1017" s="70">
        <f t="shared" si="532"/>
        <v>1014</v>
      </c>
      <c r="BP1017" s="171">
        <f t="shared" ca="1" si="531"/>
        <v>0.114</v>
      </c>
      <c r="BQ1017" s="172">
        <f t="shared" ca="1" si="529"/>
        <v>9.0370179501075842E-3</v>
      </c>
      <c r="BR1017" s="172">
        <f t="shared" ca="1" si="533"/>
        <v>1.3086568898117246E-4</v>
      </c>
    </row>
    <row r="1018" spans="44:70">
      <c r="AR1018" s="69">
        <f t="shared" si="526"/>
        <v>85</v>
      </c>
      <c r="AS1018" s="70">
        <f t="shared" si="530"/>
        <v>1015</v>
      </c>
      <c r="AT1018" s="71">
        <f t="shared" ca="1" si="534"/>
        <v>1.1973521399534021E-4</v>
      </c>
      <c r="AU1018" s="72">
        <f t="shared" ca="1" si="527"/>
        <v>9.0370179501075842E-3</v>
      </c>
      <c r="AV1018" s="73">
        <f t="shared" ca="1" si="528"/>
        <v>1.0090370179501076</v>
      </c>
      <c r="AW1018" s="74">
        <f ca="1">PRODUCT(AV$4:AV1018)</f>
        <v>7710.4780160923274</v>
      </c>
      <c r="BO1018" s="70">
        <f t="shared" si="532"/>
        <v>1015</v>
      </c>
      <c r="BP1018" s="171">
        <f t="shared" ca="1" si="531"/>
        <v>0.114</v>
      </c>
      <c r="BQ1018" s="172">
        <f t="shared" ca="1" si="529"/>
        <v>9.0370179501075842E-3</v>
      </c>
      <c r="BR1018" s="172">
        <f t="shared" ca="1" si="533"/>
        <v>1.29693645181651E-4</v>
      </c>
    </row>
    <row r="1019" spans="44:70">
      <c r="AR1019" s="69">
        <f t="shared" si="526"/>
        <v>85</v>
      </c>
      <c r="AS1019" s="70">
        <f t="shared" si="530"/>
        <v>1016</v>
      </c>
      <c r="AT1019" s="71">
        <f t="shared" ca="1" si="534"/>
        <v>1.1865316471720434E-4</v>
      </c>
      <c r="AU1019" s="72">
        <f t="shared" ca="1" si="527"/>
        <v>9.0370179501075842E-3</v>
      </c>
      <c r="AV1019" s="73">
        <f t="shared" ca="1" si="528"/>
        <v>1.0090370179501076</v>
      </c>
      <c r="AW1019" s="74">
        <f ca="1">PRODUCT(AV$4:AV1019)</f>
        <v>7780.1577443276637</v>
      </c>
      <c r="BO1019" s="70">
        <f t="shared" si="532"/>
        <v>1016</v>
      </c>
      <c r="BP1019" s="171">
        <f t="shared" ca="1" si="531"/>
        <v>0.114</v>
      </c>
      <c r="BQ1019" s="172">
        <f t="shared" ca="1" si="529"/>
        <v>9.0370179501075842E-3</v>
      </c>
      <c r="BR1019" s="172">
        <f t="shared" ca="1" si="533"/>
        <v>1.2853209830212967E-4</v>
      </c>
    </row>
    <row r="1020" spans="44:70">
      <c r="AR1020" s="69">
        <f t="shared" si="526"/>
        <v>85</v>
      </c>
      <c r="AS1020" s="70">
        <f t="shared" si="530"/>
        <v>1017</v>
      </c>
      <c r="AT1020" s="71">
        <f t="shared" ca="1" si="534"/>
        <v>1.175808939378179E-4</v>
      </c>
      <c r="AU1020" s="72">
        <f t="shared" ca="1" si="527"/>
        <v>9.0370179501075842E-3</v>
      </c>
      <c r="AV1020" s="73">
        <f t="shared" ca="1" si="528"/>
        <v>1.0090370179501076</v>
      </c>
      <c r="AW1020" s="74">
        <f ca="1">PRODUCT(AV$4:AV1020)</f>
        <v>7850.4671695178213</v>
      </c>
      <c r="BO1020" s="70">
        <f t="shared" si="532"/>
        <v>1017</v>
      </c>
      <c r="BP1020" s="171">
        <f t="shared" ca="1" si="531"/>
        <v>0.114</v>
      </c>
      <c r="BQ1020" s="172">
        <f t="shared" ca="1" si="529"/>
        <v>9.0370179501075842E-3</v>
      </c>
      <c r="BR1020" s="172">
        <f t="shared" ca="1" si="533"/>
        <v>1.2738095433133554E-4</v>
      </c>
    </row>
    <row r="1021" spans="44:70">
      <c r="AR1021" s="69">
        <f t="shared" si="526"/>
        <v>85</v>
      </c>
      <c r="AS1021" s="70">
        <f t="shared" si="530"/>
        <v>1018</v>
      </c>
      <c r="AT1021" s="71">
        <f t="shared" ca="1" si="534"/>
        <v>1.1651831328871215E-4</v>
      </c>
      <c r="AU1021" s="72">
        <f t="shared" ca="1" si="527"/>
        <v>9.0370179501075842E-3</v>
      </c>
      <c r="AV1021" s="73">
        <f t="shared" ca="1" si="528"/>
        <v>1.0090370179501076</v>
      </c>
      <c r="AW1021" s="74">
        <f ca="1">PRODUCT(AV$4:AV1021)</f>
        <v>7921.4119822454841</v>
      </c>
      <c r="BO1021" s="70">
        <f t="shared" si="532"/>
        <v>1018</v>
      </c>
      <c r="BP1021" s="171">
        <f t="shared" ca="1" si="531"/>
        <v>0.114</v>
      </c>
      <c r="BQ1021" s="172">
        <f t="shared" ca="1" si="529"/>
        <v>9.0370179501075842E-3</v>
      </c>
      <c r="BR1021" s="172">
        <f t="shared" ca="1" si="533"/>
        <v>1.2624012009996839E-4</v>
      </c>
    </row>
    <row r="1022" spans="44:70">
      <c r="AR1022" s="69">
        <f t="shared" si="526"/>
        <v>85</v>
      </c>
      <c r="AS1022" s="70">
        <f t="shared" si="530"/>
        <v>1019</v>
      </c>
      <c r="AT1022" s="71">
        <f t="shared" ca="1" si="534"/>
        <v>1.1546533520000579E-4</v>
      </c>
      <c r="AU1022" s="72">
        <f t="shared" ca="1" si="527"/>
        <v>9.0370179501075842E-3</v>
      </c>
      <c r="AV1022" s="73">
        <f t="shared" ca="1" si="528"/>
        <v>1.0090370179501076</v>
      </c>
      <c r="AW1022" s="74">
        <f ca="1">PRODUCT(AV$4:AV1022)</f>
        <v>7992.9979245192335</v>
      </c>
      <c r="BO1022" s="70">
        <f t="shared" si="532"/>
        <v>1019</v>
      </c>
      <c r="BP1022" s="171">
        <f t="shared" ca="1" si="531"/>
        <v>0.114</v>
      </c>
      <c r="BQ1022" s="172">
        <f t="shared" ca="1" si="529"/>
        <v>9.0370179501075842E-3</v>
      </c>
      <c r="BR1022" s="172">
        <f t="shared" ca="1" si="533"/>
        <v>1.2510950327315981E-4</v>
      </c>
    </row>
    <row r="1023" spans="44:70">
      <c r="AR1023" s="69">
        <f t="shared" si="526"/>
        <v>85</v>
      </c>
      <c r="AS1023" s="70">
        <f t="shared" si="530"/>
        <v>1020</v>
      </c>
      <c r="AT1023" s="71">
        <f t="shared" ca="1" si="534"/>
        <v>1.1442187289318814E-4</v>
      </c>
      <c r="AU1023" s="72">
        <f t="shared" ca="1" si="527"/>
        <v>9.0370179501075842E-3</v>
      </c>
      <c r="AV1023" s="73">
        <f t="shared" ca="1" si="528"/>
        <v>1.0090370179501076</v>
      </c>
      <c r="AW1023" s="74">
        <f ca="1">PRODUCT(AV$4:AV1023)</f>
        <v>8065.2307902382863</v>
      </c>
      <c r="BO1023" s="70">
        <f t="shared" si="532"/>
        <v>1020</v>
      </c>
      <c r="BP1023" s="171">
        <f t="shared" ca="1" si="531"/>
        <v>0.114</v>
      </c>
      <c r="BQ1023" s="172">
        <f t="shared" ca="1" si="529"/>
        <v>9.0370179501075842E-3</v>
      </c>
      <c r="BR1023" s="172">
        <f t="shared" ca="1" si="533"/>
        <v>1.2398901234300002E-4</v>
      </c>
    </row>
    <row r="1024" spans="44:70">
      <c r="AR1024" s="69">
        <f t="shared" si="526"/>
        <v>86</v>
      </c>
      <c r="AS1024" s="70">
        <f t="shared" si="530"/>
        <v>1021</v>
      </c>
      <c r="AT1024" s="71">
        <f t="shared" ca="1" si="534"/>
        <v>1.1338784037396748E-4</v>
      </c>
      <c r="AU1024" s="72">
        <f t="shared" ca="1" si="527"/>
        <v>9.0370179501075842E-3</v>
      </c>
      <c r="AV1024" s="73">
        <f t="shared" ca="1" si="528"/>
        <v>1.0090370179501076</v>
      </c>
      <c r="AW1024" s="74">
        <f ca="1">PRODUCT(AV$4:AV1024)</f>
        <v>8138.1164256614302</v>
      </c>
      <c r="BO1024" s="70">
        <f t="shared" si="532"/>
        <v>1021</v>
      </c>
      <c r="BP1024" s="171">
        <f t="shared" ca="1" si="531"/>
        <v>0.114</v>
      </c>
      <c r="BQ1024" s="172">
        <f t="shared" ca="1" si="529"/>
        <v>9.0370179501075842E-3</v>
      </c>
      <c r="BR1024" s="172">
        <f t="shared" ca="1" si="533"/>
        <v>1.2287855662113155E-4</v>
      </c>
    </row>
    <row r="1025" spans="44:70">
      <c r="AR1025" s="69">
        <f t="shared" si="526"/>
        <v>86</v>
      </c>
      <c r="AS1025" s="70">
        <f t="shared" si="530"/>
        <v>1022</v>
      </c>
      <c r="AT1025" s="71">
        <f t="shared" ca="1" si="534"/>
        <v>1.12363152425184E-4</v>
      </c>
      <c r="AU1025" s="72">
        <f t="shared" ca="1" si="527"/>
        <v>9.0370179501075842E-3</v>
      </c>
      <c r="AV1025" s="73">
        <f t="shared" ca="1" si="528"/>
        <v>1.0090370179501076</v>
      </c>
      <c r="AW1025" s="74">
        <f ca="1">PRODUCT(AV$4:AV1025)</f>
        <v>8211.6607298801973</v>
      </c>
      <c r="BO1025" s="70">
        <f t="shared" si="532"/>
        <v>1022</v>
      </c>
      <c r="BP1025" s="171">
        <f t="shared" ca="1" si="531"/>
        <v>0.114</v>
      </c>
      <c r="BQ1025" s="172">
        <f t="shared" ca="1" si="529"/>
        <v>9.0370179501075842E-3</v>
      </c>
      <c r="BR1025" s="172">
        <f t="shared" ca="1" si="533"/>
        <v>1.2177804623140927E-4</v>
      </c>
    </row>
    <row r="1026" spans="44:70">
      <c r="AR1026" s="69">
        <f t="shared" si="526"/>
        <v>86</v>
      </c>
      <c r="AS1026" s="70">
        <f t="shared" si="530"/>
        <v>1023</v>
      </c>
      <c r="AT1026" s="71">
        <f t="shared" ca="1" si="534"/>
        <v>1.1134772459978694E-4</v>
      </c>
      <c r="AU1026" s="72">
        <f t="shared" ca="1" si="527"/>
        <v>9.0370179501075842E-3</v>
      </c>
      <c r="AV1026" s="73">
        <f t="shared" ca="1" si="528"/>
        <v>1.0090370179501076</v>
      </c>
      <c r="AW1026" s="74">
        <f ca="1">PRODUCT(AV$4:AV1026)</f>
        <v>8285.8696552963174</v>
      </c>
      <c r="BO1026" s="70">
        <f t="shared" si="532"/>
        <v>1023</v>
      </c>
      <c r="BP1026" s="171">
        <f t="shared" ca="1" si="531"/>
        <v>0.114</v>
      </c>
      <c r="BQ1026" s="172">
        <f t="shared" ca="1" si="529"/>
        <v>9.0370179501075842E-3</v>
      </c>
      <c r="BR1026" s="172">
        <f t="shared" ca="1" si="533"/>
        <v>1.2068739210262617E-4</v>
      </c>
    </row>
    <row r="1027" spans="44:70">
      <c r="AR1027" s="69">
        <f t="shared" si="526"/>
        <v>86</v>
      </c>
      <c r="AS1027" s="70">
        <f t="shared" si="530"/>
        <v>1024</v>
      </c>
      <c r="AT1027" s="71">
        <f t="shared" ca="1" si="534"/>
        <v>1.1034147321387503E-4</v>
      </c>
      <c r="AU1027" s="72">
        <f t="shared" ca="1" si="527"/>
        <v>9.0370179501075842E-3</v>
      </c>
      <c r="AV1027" s="73">
        <f t="shared" ca="1" si="528"/>
        <v>1.0090370179501076</v>
      </c>
      <c r="AW1027" s="74">
        <f ca="1">PRODUCT(AV$4:AV1027)</f>
        <v>8360.7492081034816</v>
      </c>
      <c r="BO1027" s="70">
        <f t="shared" si="532"/>
        <v>1024</v>
      </c>
      <c r="BP1027" s="171">
        <f t="shared" ca="1" si="531"/>
        <v>0.114</v>
      </c>
      <c r="BQ1027" s="172">
        <f t="shared" ca="1" si="529"/>
        <v>9.0370179501075842E-3</v>
      </c>
      <c r="BR1027" s="172">
        <f t="shared" ca="1" si="533"/>
        <v>1.1960650596130422E-4</v>
      </c>
    </row>
    <row r="1028" spans="44:70">
      <c r="AR1028" s="69">
        <f t="shared" si="526"/>
        <v>86</v>
      </c>
      <c r="AS1028" s="70">
        <f t="shared" si="530"/>
        <v>1025</v>
      </c>
      <c r="AT1028" s="71">
        <f t="shared" ca="1" si="534"/>
        <v>1.0934431533979993E-4</v>
      </c>
      <c r="AU1028" s="72">
        <f t="shared" ca="1" si="527"/>
        <v>9.0370179501075842E-3</v>
      </c>
      <c r="AV1028" s="73">
        <f t="shared" ca="1" si="528"/>
        <v>1.0090370179501076</v>
      </c>
      <c r="AW1028" s="74">
        <f ca="1">PRODUCT(AV$4:AV1028)</f>
        <v>8436.3054487734607</v>
      </c>
      <c r="BO1028" s="70">
        <f t="shared" si="532"/>
        <v>1025</v>
      </c>
      <c r="BP1028" s="171">
        <f t="shared" ca="1" si="531"/>
        <v>0.114</v>
      </c>
      <c r="BQ1028" s="172">
        <f t="shared" ca="1" si="529"/>
        <v>9.0370179501075842E-3</v>
      </c>
      <c r="BR1028" s="172">
        <f t="shared" ca="1" si="533"/>
        <v>1.1853530032454987E-4</v>
      </c>
    </row>
    <row r="1029" spans="44:70">
      <c r="AR1029" s="69">
        <f t="shared" ref="AR1029:AR1092" si="535">ROUNDDOWN((AS1029-1)/12,0)+1</f>
        <v>86</v>
      </c>
      <c r="AS1029" s="70">
        <f t="shared" si="530"/>
        <v>1026</v>
      </c>
      <c r="AT1029" s="71">
        <f t="shared" ca="1" si="534"/>
        <v>1.0835616879933194E-4</v>
      </c>
      <c r="AU1029" s="72">
        <f t="shared" ref="AU1029:AU1092" ca="1" si="536">IF($AU$2="Yes",BQ1029,((1+$AH$21)^(1/12))-1)</f>
        <v>9.0370179501075842E-3</v>
      </c>
      <c r="AV1029" s="73">
        <f t="shared" ref="AV1029:AV1092" ca="1" si="537">(1+AU1029)</f>
        <v>1.0090370179501076</v>
      </c>
      <c r="AW1029" s="74">
        <f ca="1">PRODUCT(AV$4:AV1029)</f>
        <v>8512.5444925466163</v>
      </c>
      <c r="BO1029" s="70">
        <f t="shared" si="532"/>
        <v>1026</v>
      </c>
      <c r="BP1029" s="171">
        <f t="shared" ca="1" si="531"/>
        <v>0.114</v>
      </c>
      <c r="BQ1029" s="172">
        <f t="shared" ref="BQ1029:BQ1092" ca="1" si="538">(1+BP1029)^(1/12)-1</f>
        <v>9.0370179501075842E-3</v>
      </c>
      <c r="BR1029" s="172">
        <f t="shared" ca="1" si="533"/>
        <v>1.1747368849297352E-4</v>
      </c>
    </row>
    <row r="1030" spans="44:70">
      <c r="AR1030" s="69">
        <f t="shared" si="535"/>
        <v>86</v>
      </c>
      <c r="AS1030" s="70">
        <f t="shared" ref="AS1030:AS1093" si="539">AS1029+1</f>
        <v>1027</v>
      </c>
      <c r="AT1030" s="71">
        <f t="shared" ca="1" si="534"/>
        <v>1.0737695215688748E-4</v>
      </c>
      <c r="AU1030" s="72">
        <f t="shared" ca="1" si="536"/>
        <v>9.0370179501075842E-3</v>
      </c>
      <c r="AV1030" s="73">
        <f t="shared" ca="1" si="537"/>
        <v>1.0090370179501076</v>
      </c>
      <c r="AW1030" s="74">
        <f ca="1">PRODUCT(AV$4:AV1030)</f>
        <v>8589.4725099268489</v>
      </c>
      <c r="BO1030" s="70">
        <f t="shared" si="532"/>
        <v>1027</v>
      </c>
      <c r="BP1030" s="171">
        <f t="shared" ca="1" si="531"/>
        <v>0.114</v>
      </c>
      <c r="BQ1030" s="172">
        <f t="shared" ca="1" si="538"/>
        <v>9.0370179501075842E-3</v>
      </c>
      <c r="BR1030" s="172">
        <f t="shared" ca="1" si="533"/>
        <v>1.1642158454367238E-4</v>
      </c>
    </row>
    <row r="1031" spans="44:70">
      <c r="AR1031" s="69">
        <f t="shared" si="535"/>
        <v>86</v>
      </c>
      <c r="AS1031" s="70">
        <f t="shared" si="539"/>
        <v>1028</v>
      </c>
      <c r="AT1031" s="71">
        <f t="shared" ca="1" si="534"/>
        <v>1.0640658471281785E-4</v>
      </c>
      <c r="AU1031" s="72">
        <f t="shared" ca="1" si="536"/>
        <v>9.0370179501075842E-3</v>
      </c>
      <c r="AV1031" s="73">
        <f t="shared" ca="1" si="537"/>
        <v>1.0090370179501076</v>
      </c>
      <c r="AW1031" s="74">
        <f ca="1">PRODUCT(AV$4:AV1031)</f>
        <v>8667.095727181013</v>
      </c>
      <c r="BO1031" s="70">
        <f t="shared" si="532"/>
        <v>1028</v>
      </c>
      <c r="BP1031" s="171">
        <f t="shared" ca="1" si="531"/>
        <v>0.114</v>
      </c>
      <c r="BQ1031" s="172">
        <f t="shared" ca="1" si="538"/>
        <v>9.0370179501075842E-3</v>
      </c>
      <c r="BR1031" s="172">
        <f t="shared" ca="1" si="533"/>
        <v>1.153789033232762E-4</v>
      </c>
    </row>
    <row r="1032" spans="44:70">
      <c r="AR1032" s="69">
        <f t="shared" si="535"/>
        <v>86</v>
      </c>
      <c r="AS1032" s="70">
        <f t="shared" si="539"/>
        <v>1029</v>
      </c>
      <c r="AT1032" s="71">
        <f t="shared" ca="1" si="534"/>
        <v>1.0544498649675847E-4</v>
      </c>
      <c r="AU1032" s="72">
        <f t="shared" ca="1" si="536"/>
        <v>9.0370179501075842E-3</v>
      </c>
      <c r="AV1032" s="73">
        <f t="shared" ca="1" si="537"/>
        <v>1.0090370179501076</v>
      </c>
      <c r="AW1032" s="74">
        <f ca="1">PRODUCT(AV$4:AV1032)</f>
        <v>8745.4204268428493</v>
      </c>
      <c r="BO1032" s="70">
        <f t="shared" si="532"/>
        <v>1029</v>
      </c>
      <c r="BP1032" s="171">
        <f t="shared" ref="BP1032:BP1095" ca="1" si="540">VLOOKUP(BO1032,$BT$4:$BX$13,5,TRUE)/100</f>
        <v>0.114</v>
      </c>
      <c r="BQ1032" s="172">
        <f t="shared" ca="1" si="538"/>
        <v>9.0370179501075842E-3</v>
      </c>
      <c r="BR1032" s="172">
        <f t="shared" ca="1" si="533"/>
        <v>1.1434556044105528E-4</v>
      </c>
    </row>
    <row r="1033" spans="44:70">
      <c r="AR1033" s="69">
        <f t="shared" si="535"/>
        <v>86</v>
      </c>
      <c r="AS1033" s="70">
        <f t="shared" si="539"/>
        <v>1030</v>
      </c>
      <c r="AT1033" s="71">
        <f t="shared" ca="1" si="534"/>
        <v>1.0449207826103841E-4</v>
      </c>
      <c r="AU1033" s="72">
        <f t="shared" ca="1" si="536"/>
        <v>9.0370179501075842E-3</v>
      </c>
      <c r="AV1033" s="73">
        <f t="shared" ca="1" si="537"/>
        <v>1.0090370179501076</v>
      </c>
      <c r="AW1033" s="74">
        <f ca="1">PRODUCT(AV$4:AV1033)</f>
        <v>8824.4529482214657</v>
      </c>
      <c r="BO1033" s="70">
        <f t="shared" si="532"/>
        <v>1030</v>
      </c>
      <c r="BP1033" s="171">
        <f t="shared" ca="1" si="540"/>
        <v>0.114</v>
      </c>
      <c r="BQ1033" s="172">
        <f t="shared" ca="1" si="538"/>
        <v>9.0370179501075842E-3</v>
      </c>
      <c r="BR1033" s="172">
        <f t="shared" ca="1" si="533"/>
        <v>1.1332147226209015E-4</v>
      </c>
    </row>
    <row r="1034" spans="44:70">
      <c r="AR1034" s="69">
        <f t="shared" si="535"/>
        <v>86</v>
      </c>
      <c r="AS1034" s="70">
        <f t="shared" si="539"/>
        <v>1031</v>
      </c>
      <c r="AT1034" s="71">
        <f t="shared" ca="1" si="534"/>
        <v>1.0354778147414937E-4</v>
      </c>
      <c r="AU1034" s="72">
        <f t="shared" ca="1" si="536"/>
        <v>9.0370179501075842E-3</v>
      </c>
      <c r="AV1034" s="73">
        <f t="shared" ca="1" si="537"/>
        <v>1.0090370179501076</v>
      </c>
      <c r="AW1034" s="74">
        <f ca="1">PRODUCT(AV$4:AV1034)</f>
        <v>8904.1996879144226</v>
      </c>
      <c r="BO1034" s="70">
        <f t="shared" si="532"/>
        <v>1031</v>
      </c>
      <c r="BP1034" s="171">
        <f t="shared" ca="1" si="540"/>
        <v>0.114</v>
      </c>
      <c r="BQ1034" s="172">
        <f t="shared" ca="1" si="538"/>
        <v>9.0370179501075842E-3</v>
      </c>
      <c r="BR1034" s="172">
        <f t="shared" ca="1" si="533"/>
        <v>1.1230655590050254E-4</v>
      </c>
    </row>
    <row r="1035" spans="44:70">
      <c r="AR1035" s="69">
        <f t="shared" si="535"/>
        <v>86</v>
      </c>
      <c r="AS1035" s="70">
        <f t="shared" si="539"/>
        <v>1032</v>
      </c>
      <c r="AT1035" s="71">
        <f t="shared" ca="1" si="534"/>
        <v>1.0261201831427365E-4</v>
      </c>
      <c r="AU1035" s="72">
        <f t="shared" ca="1" si="536"/>
        <v>9.0370179501075842E-3</v>
      </c>
      <c r="AV1035" s="73">
        <f t="shared" ca="1" si="537"/>
        <v>1.0090370179501076</v>
      </c>
      <c r="AW1035" s="74">
        <f ca="1">PRODUCT(AV$4:AV1035)</f>
        <v>8984.6671003254469</v>
      </c>
      <c r="BO1035" s="70">
        <f t="shared" si="532"/>
        <v>1032</v>
      </c>
      <c r="BP1035" s="171">
        <f t="shared" ca="1" si="540"/>
        <v>0.114</v>
      </c>
      <c r="BQ1035" s="172">
        <f t="shared" ca="1" si="538"/>
        <v>9.0370179501075842E-3</v>
      </c>
      <c r="BR1035" s="172">
        <f t="shared" ca="1" si="533"/>
        <v>1.1130072921274689E-4</v>
      </c>
    </row>
    <row r="1036" spans="44:70">
      <c r="AR1036" s="69">
        <f t="shared" si="535"/>
        <v>87</v>
      </c>
      <c r="AS1036" s="70">
        <f t="shared" si="539"/>
        <v>1033</v>
      </c>
      <c r="AT1036" s="71">
        <f t="shared" ca="1" si="534"/>
        <v>1.0168471166287079E-4</v>
      </c>
      <c r="AU1036" s="72">
        <f t="shared" ca="1" si="536"/>
        <v>9.0370179501075842E-3</v>
      </c>
      <c r="AV1036" s="73">
        <f t="shared" ca="1" si="537"/>
        <v>1.0090370179501076</v>
      </c>
      <c r="AW1036" s="74">
        <f ca="1">PRODUCT(AV$4:AV1036)</f>
        <v>9065.861698186829</v>
      </c>
      <c r="BO1036" s="70">
        <f t="shared" si="532"/>
        <v>1033</v>
      </c>
      <c r="BP1036" s="171">
        <f t="shared" ca="1" si="540"/>
        <v>0.114</v>
      </c>
      <c r="BQ1036" s="172">
        <f t="shared" ca="1" si="538"/>
        <v>9.0370179501075842E-3</v>
      </c>
      <c r="BR1036" s="172">
        <f t="shared" ca="1" si="533"/>
        <v>1.103039107909619E-4</v>
      </c>
    </row>
    <row r="1037" spans="44:70">
      <c r="AR1037" s="69">
        <f t="shared" si="535"/>
        <v>87</v>
      </c>
      <c r="AS1037" s="70">
        <f t="shared" si="539"/>
        <v>1034</v>
      </c>
      <c r="AT1037" s="71">
        <f t="shared" ca="1" si="534"/>
        <v>1.0076578509832191E-4</v>
      </c>
      <c r="AU1037" s="72">
        <f t="shared" ca="1" si="536"/>
        <v>9.0370179501075842E-3</v>
      </c>
      <c r="AV1037" s="73">
        <f t="shared" ca="1" si="537"/>
        <v>1.0090370179501076</v>
      </c>
      <c r="AW1037" s="74">
        <f ca="1">PRODUCT(AV$4:AV1037)</f>
        <v>9147.7900530865354</v>
      </c>
      <c r="BO1037" s="70">
        <f t="shared" si="532"/>
        <v>1034</v>
      </c>
      <c r="BP1037" s="171">
        <f t="shared" ca="1" si="540"/>
        <v>0.114</v>
      </c>
      <c r="BQ1037" s="172">
        <f t="shared" ca="1" si="538"/>
        <v>9.0370179501075842E-3</v>
      </c>
      <c r="BR1037" s="172">
        <f t="shared" ca="1" si="533"/>
        <v>1.0931601995638176E-4</v>
      </c>
    </row>
    <row r="1038" spans="44:70">
      <c r="AR1038" s="69">
        <f t="shared" si="535"/>
        <v>87</v>
      </c>
      <c r="AS1038" s="70">
        <f t="shared" si="539"/>
        <v>1035</v>
      </c>
      <c r="AT1038" s="71">
        <f t="shared" ca="1" si="534"/>
        <v>9.98551628896317E-5</v>
      </c>
      <c r="AU1038" s="72">
        <f t="shared" ca="1" si="536"/>
        <v>9.0370179501075842E-3</v>
      </c>
      <c r="AV1038" s="73">
        <f t="shared" ca="1" si="537"/>
        <v>1.0090370179501076</v>
      </c>
      <c r="AW1038" s="74">
        <f ca="1">PRODUCT(AV$4:AV1038)</f>
        <v>9230.4587960000936</v>
      </c>
      <c r="BO1038" s="70">
        <f t="shared" si="532"/>
        <v>1035</v>
      </c>
      <c r="BP1038" s="171">
        <f t="shared" ca="1" si="540"/>
        <v>0.114</v>
      </c>
      <c r="BQ1038" s="172">
        <f t="shared" ca="1" si="538"/>
        <v>9.0370179501075842E-3</v>
      </c>
      <c r="BR1038" s="172">
        <f t="shared" ca="1" si="533"/>
        <v>1.0833697675280626E-4</v>
      </c>
    </row>
    <row r="1039" spans="44:70">
      <c r="AR1039" s="69">
        <f t="shared" si="535"/>
        <v>87</v>
      </c>
      <c r="AS1039" s="70">
        <f t="shared" si="539"/>
        <v>1036</v>
      </c>
      <c r="AT1039" s="71">
        <f t="shared" ca="1" si="534"/>
        <v>9.8952769990187181E-5</v>
      </c>
      <c r="AU1039" s="72">
        <f t="shared" ca="1" si="536"/>
        <v>9.0370179501075842E-3</v>
      </c>
      <c r="AV1039" s="73">
        <f t="shared" ca="1" si="537"/>
        <v>1.0090370179501076</v>
      </c>
      <c r="AW1039" s="74">
        <f ca="1">PRODUCT(AV$4:AV1039)</f>
        <v>9313.8746178272741</v>
      </c>
      <c r="BO1039" s="70">
        <f t="shared" si="532"/>
        <v>1036</v>
      </c>
      <c r="BP1039" s="171">
        <f t="shared" ca="1" si="540"/>
        <v>0.114</v>
      </c>
      <c r="BQ1039" s="172">
        <f t="shared" ca="1" si="538"/>
        <v>9.0370179501075842E-3</v>
      </c>
      <c r="BR1039" s="172">
        <f t="shared" ca="1" si="533"/>
        <v>1.0736670194012945E-4</v>
      </c>
    </row>
    <row r="1040" spans="44:70">
      <c r="AR1040" s="69">
        <f t="shared" si="535"/>
        <v>87</v>
      </c>
      <c r="AS1040" s="70">
        <f t="shared" si="539"/>
        <v>1037</v>
      </c>
      <c r="AT1040" s="71">
        <f t="shared" ca="1" si="534"/>
        <v>9.8058532031572988E-5</v>
      </c>
      <c r="AU1040" s="72">
        <f t="shared" ca="1" si="536"/>
        <v>9.0370179501075842E-3</v>
      </c>
      <c r="AV1040" s="73">
        <f t="shared" ca="1" si="537"/>
        <v>1.0090370179501076</v>
      </c>
      <c r="AW1040" s="74">
        <f ca="1">PRODUCT(AV$4:AV1040)</f>
        <v>9398.0442699336309</v>
      </c>
      <c r="BO1040" s="70">
        <f t="shared" si="532"/>
        <v>1037</v>
      </c>
      <c r="BP1040" s="171">
        <f t="shared" ca="1" si="540"/>
        <v>0.114</v>
      </c>
      <c r="BQ1040" s="172">
        <f t="shared" ca="1" si="538"/>
        <v>9.0370179501075842E-3</v>
      </c>
      <c r="BR1040" s="172">
        <f t="shared" ca="1" si="533"/>
        <v>1.0640511698792626E-4</v>
      </c>
    </row>
    <row r="1041" spans="44:70">
      <c r="AR1041" s="69">
        <f t="shared" si="535"/>
        <v>87</v>
      </c>
      <c r="AS1041" s="70">
        <f t="shared" si="539"/>
        <v>1038</v>
      </c>
      <c r="AT1041" s="71">
        <f t="shared" ca="1" si="534"/>
        <v>9.717237531744246E-5</v>
      </c>
      <c r="AU1041" s="72">
        <f t="shared" ca="1" si="536"/>
        <v>9.0370179501075842E-3</v>
      </c>
      <c r="AV1041" s="73">
        <f t="shared" ca="1" si="537"/>
        <v>1.0090370179501076</v>
      </c>
      <c r="AW1041" s="74">
        <f ca="1">PRODUCT(AV$4:AV1041)</f>
        <v>9482.9745646969277</v>
      </c>
      <c r="BO1041" s="70">
        <f t="shared" si="532"/>
        <v>1038</v>
      </c>
      <c r="BP1041" s="171">
        <f t="shared" ca="1" si="540"/>
        <v>0.114</v>
      </c>
      <c r="BQ1041" s="172">
        <f t="shared" ca="1" si="538"/>
        <v>9.0370179501075842E-3</v>
      </c>
      <c r="BR1041" s="172">
        <f t="shared" ca="1" si="533"/>
        <v>1.054521440690965E-4</v>
      </c>
    </row>
    <row r="1042" spans="44:70">
      <c r="AR1042" s="69">
        <f t="shared" si="535"/>
        <v>87</v>
      </c>
      <c r="AS1042" s="70">
        <f t="shared" si="539"/>
        <v>1039</v>
      </c>
      <c r="AT1042" s="71">
        <f t="shared" ca="1" si="534"/>
        <v>9.6294226817444136E-5</v>
      </c>
      <c r="AU1042" s="72">
        <f t="shared" ca="1" si="536"/>
        <v>9.0370179501075842E-3</v>
      </c>
      <c r="AV1042" s="73">
        <f t="shared" ca="1" si="537"/>
        <v>1.0090370179501076</v>
      </c>
      <c r="AW1042" s="74">
        <f ca="1">PRODUCT(AV$4:AV1042)</f>
        <v>9568.6723760585082</v>
      </c>
      <c r="BO1042" s="70">
        <f t="shared" ref="BO1042:BO1105" si="541">BO1041+1</f>
        <v>1039</v>
      </c>
      <c r="BP1042" s="171">
        <f t="shared" ca="1" si="540"/>
        <v>0.114</v>
      </c>
      <c r="BQ1042" s="172">
        <f t="shared" ca="1" si="538"/>
        <v>9.0370179501075842E-3</v>
      </c>
      <c r="BR1042" s="172">
        <f t="shared" ref="BR1042:BR1105" ca="1" si="542">BR1041/(1+BQ1042)</f>
        <v>1.0450770605356587E-4</v>
      </c>
    </row>
    <row r="1043" spans="44:70">
      <c r="AR1043" s="69">
        <f t="shared" si="535"/>
        <v>87</v>
      </c>
      <c r="AS1043" s="70">
        <f t="shared" si="539"/>
        <v>1040</v>
      </c>
      <c r="AT1043" s="71">
        <f t="shared" ca="1" si="534"/>
        <v>9.5424014161203162E-5</v>
      </c>
      <c r="AU1043" s="72">
        <f t="shared" ca="1" si="536"/>
        <v>9.0370179501075842E-3</v>
      </c>
      <c r="AV1043" s="73">
        <f t="shared" ca="1" si="537"/>
        <v>1.0090370179501076</v>
      </c>
      <c r="AW1043" s="74">
        <f ca="1">PRODUCT(AV$4:AV1043)</f>
        <v>9655.1446400796467</v>
      </c>
      <c r="BO1043" s="70">
        <f t="shared" si="541"/>
        <v>1040</v>
      </c>
      <c r="BP1043" s="171">
        <f t="shared" ca="1" si="540"/>
        <v>0.114</v>
      </c>
      <c r="BQ1043" s="172">
        <f t="shared" ca="1" si="538"/>
        <v>9.0370179501075842E-3</v>
      </c>
      <c r="BR1043" s="172">
        <f t="shared" ca="1" si="542"/>
        <v>1.0357172650204327E-4</v>
      </c>
    </row>
    <row r="1044" spans="44:70">
      <c r="AR1044" s="69">
        <f t="shared" si="535"/>
        <v>87</v>
      </c>
      <c r="AS1044" s="70">
        <f t="shared" si="539"/>
        <v>1041</v>
      </c>
      <c r="AT1044" s="71">
        <f t="shared" ca="1" si="534"/>
        <v>9.4561665632357045E-5</v>
      </c>
      <c r="AU1044" s="72">
        <f t="shared" ca="1" si="536"/>
        <v>9.0370179501075842E-3</v>
      </c>
      <c r="AV1044" s="73">
        <f t="shared" ca="1" si="537"/>
        <v>1.0090370179501076</v>
      </c>
      <c r="AW1044" s="74">
        <f ca="1">PRODUCT(AV$4:AV1044)</f>
        <v>9742.3983555029317</v>
      </c>
      <c r="BO1044" s="70">
        <f t="shared" si="541"/>
        <v>1041</v>
      </c>
      <c r="BP1044" s="171">
        <f t="shared" ca="1" si="540"/>
        <v>0.114</v>
      </c>
      <c r="BQ1044" s="172">
        <f t="shared" ca="1" si="538"/>
        <v>9.0370179501075842E-3</v>
      </c>
      <c r="BR1044" s="172">
        <f t="shared" ca="1" si="542"/>
        <v>1.0264412965983418E-4</v>
      </c>
    </row>
    <row r="1045" spans="44:70">
      <c r="AR1045" s="69">
        <f t="shared" si="535"/>
        <v>87</v>
      </c>
      <c r="AS1045" s="70">
        <f t="shared" si="539"/>
        <v>1042</v>
      </c>
      <c r="AT1045" s="71">
        <f t="shared" ca="1" si="534"/>
        <v>9.3707110162645366E-5</v>
      </c>
      <c r="AU1045" s="72">
        <f t="shared" ca="1" si="536"/>
        <v>9.0370179501075842E-3</v>
      </c>
      <c r="AV1045" s="73">
        <f t="shared" ca="1" si="537"/>
        <v>1.0090370179501076</v>
      </c>
      <c r="AW1045" s="74">
        <f ca="1">PRODUCT(AV$4:AV1045)</f>
        <v>9830.4405843187105</v>
      </c>
      <c r="BO1045" s="70">
        <f t="shared" si="541"/>
        <v>1042</v>
      </c>
      <c r="BP1045" s="171">
        <f t="shared" ca="1" si="540"/>
        <v>0.114</v>
      </c>
      <c r="BQ1045" s="172">
        <f t="shared" ca="1" si="538"/>
        <v>9.0370179501075842E-3</v>
      </c>
      <c r="BR1045" s="172">
        <f t="shared" ca="1" si="542"/>
        <v>1.0172484045070929E-4</v>
      </c>
    </row>
    <row r="1046" spans="44:70">
      <c r="AR1046" s="69">
        <f t="shared" si="535"/>
        <v>87</v>
      </c>
      <c r="AS1046" s="70">
        <f t="shared" si="539"/>
        <v>1043</v>
      </c>
      <c r="AT1046" s="71">
        <f t="shared" ca="1" si="534"/>
        <v>9.2860277326052831E-5</v>
      </c>
      <c r="AU1046" s="72">
        <f t="shared" ca="1" si="536"/>
        <v>9.0370179501075842E-3</v>
      </c>
      <c r="AV1046" s="73">
        <f t="shared" ca="1" si="537"/>
        <v>1.0090370179501076</v>
      </c>
      <c r="AW1046" s="74">
        <f ca="1">PRODUCT(AV$4:AV1046)</f>
        <v>9919.2784523366645</v>
      </c>
      <c r="BO1046" s="70">
        <f t="shared" si="541"/>
        <v>1043</v>
      </c>
      <c r="BP1046" s="171">
        <f t="shared" ca="1" si="540"/>
        <v>0.114</v>
      </c>
      <c r="BQ1046" s="172">
        <f t="shared" ca="1" si="538"/>
        <v>9.0370179501075842E-3</v>
      </c>
      <c r="BR1046" s="172">
        <f t="shared" ca="1" si="542"/>
        <v>1.0081378447082814E-4</v>
      </c>
    </row>
    <row r="1047" spans="44:70">
      <c r="AR1047" s="69">
        <f t="shared" si="535"/>
        <v>87</v>
      </c>
      <c r="AS1047" s="70">
        <f t="shared" si="539"/>
        <v>1044</v>
      </c>
      <c r="AT1047" s="71">
        <f t="shared" ref="AT1047:AT1110" ca="1" si="543">(1-AU1047)*AT1046</f>
        <v>9.2021097333005322E-5</v>
      </c>
      <c r="AU1047" s="72">
        <f t="shared" ca="1" si="536"/>
        <v>9.0370179501075842E-3</v>
      </c>
      <c r="AV1047" s="73">
        <f t="shared" ca="1" si="537"/>
        <v>1.0090370179501076</v>
      </c>
      <c r="AW1047" s="74">
        <f ca="1">PRODUCT(AV$4:AV1047)</f>
        <v>10008.919149762547</v>
      </c>
      <c r="BO1047" s="70">
        <f t="shared" si="541"/>
        <v>1044</v>
      </c>
      <c r="BP1047" s="171">
        <f t="shared" ca="1" si="540"/>
        <v>0.114</v>
      </c>
      <c r="BQ1047" s="172">
        <f t="shared" ca="1" si="538"/>
        <v>9.0370179501075842E-3</v>
      </c>
      <c r="BR1047" s="172">
        <f t="shared" ca="1" si="542"/>
        <v>9.9910887982717139E-5</v>
      </c>
    </row>
    <row r="1048" spans="44:70">
      <c r="AR1048" s="69">
        <f t="shared" si="535"/>
        <v>88</v>
      </c>
      <c r="AS1048" s="70">
        <f t="shared" si="539"/>
        <v>1045</v>
      </c>
      <c r="AT1048" s="71">
        <f t="shared" ca="1" si="543"/>
        <v>9.1189501024618356E-5</v>
      </c>
      <c r="AU1048" s="72">
        <f t="shared" ca="1" si="536"/>
        <v>9.0370179501075842E-3</v>
      </c>
      <c r="AV1048" s="73">
        <f t="shared" ca="1" si="537"/>
        <v>1.0090370179501076</v>
      </c>
      <c r="AW1048" s="74">
        <f ca="1">PRODUCT(AV$4:AV1048)</f>
        <v>10099.369931780127</v>
      </c>
      <c r="BO1048" s="70">
        <f t="shared" si="541"/>
        <v>1045</v>
      </c>
      <c r="BP1048" s="171">
        <f t="shared" ca="1" si="540"/>
        <v>0.114</v>
      </c>
      <c r="BQ1048" s="172">
        <f t="shared" ca="1" si="538"/>
        <v>9.0370179501075842E-3</v>
      </c>
      <c r="BR1048" s="172">
        <f t="shared" ca="1" si="542"/>
        <v>9.901607790930153E-5</v>
      </c>
    </row>
    <row r="1049" spans="44:70">
      <c r="AR1049" s="69">
        <f t="shared" si="535"/>
        <v>88</v>
      </c>
      <c r="AS1049" s="70">
        <f t="shared" si="539"/>
        <v>1046</v>
      </c>
      <c r="AT1049" s="71">
        <f t="shared" ca="1" si="543"/>
        <v>9.0365419866997527E-5</v>
      </c>
      <c r="AU1049" s="72">
        <f t="shared" ca="1" si="536"/>
        <v>9.0370179501075842E-3</v>
      </c>
      <c r="AV1049" s="73">
        <f t="shared" ca="1" si="537"/>
        <v>1.0090370179501076</v>
      </c>
      <c r="AW1049" s="74">
        <f ca="1">PRODUCT(AV$4:AV1049)</f>
        <v>10190.638119138401</v>
      </c>
      <c r="BO1049" s="70">
        <f t="shared" si="541"/>
        <v>1046</v>
      </c>
      <c r="BP1049" s="171">
        <f t="shared" ca="1" si="540"/>
        <v>0.114</v>
      </c>
      <c r="BQ1049" s="172">
        <f t="shared" ca="1" si="538"/>
        <v>9.0370179501075842E-3</v>
      </c>
      <c r="BR1049" s="172">
        <f t="shared" ca="1" si="542"/>
        <v>9.8129281827990817E-5</v>
      </c>
    </row>
    <row r="1050" spans="44:70">
      <c r="AR1050" s="69">
        <f t="shared" si="535"/>
        <v>88</v>
      </c>
      <c r="AS1050" s="70">
        <f t="shared" si="539"/>
        <v>1047</v>
      </c>
      <c r="AT1050" s="71">
        <f t="shared" ca="1" si="543"/>
        <v>8.954878594559046E-5</v>
      </c>
      <c r="AU1050" s="72">
        <f t="shared" ca="1" si="536"/>
        <v>9.0370179501075842E-3</v>
      </c>
      <c r="AV1050" s="73">
        <f t="shared" ca="1" si="537"/>
        <v>1.0090370179501076</v>
      </c>
      <c r="AW1050" s="74">
        <f ca="1">PRODUCT(AV$4:AV1050)</f>
        <v>10282.731098744105</v>
      </c>
      <c r="BO1050" s="70">
        <f t="shared" si="541"/>
        <v>1047</v>
      </c>
      <c r="BP1050" s="171">
        <f t="shared" ca="1" si="540"/>
        <v>0.114</v>
      </c>
      <c r="BQ1050" s="172">
        <f t="shared" ca="1" si="538"/>
        <v>9.0370179501075842E-3</v>
      </c>
      <c r="BR1050" s="172">
        <f t="shared" ca="1" si="542"/>
        <v>9.7250427964817114E-5</v>
      </c>
    </row>
    <row r="1051" spans="44:70">
      <c r="AR1051" s="69">
        <f t="shared" si="535"/>
        <v>88</v>
      </c>
      <c r="AS1051" s="70">
        <f t="shared" si="539"/>
        <v>1048</v>
      </c>
      <c r="AT1051" s="71">
        <f t="shared" ca="1" si="543"/>
        <v>8.8739531959589814E-5</v>
      </c>
      <c r="AU1051" s="72">
        <f t="shared" ca="1" si="536"/>
        <v>9.0370179501075842E-3</v>
      </c>
      <c r="AV1051" s="73">
        <f t="shared" ca="1" si="537"/>
        <v>1.0090370179501076</v>
      </c>
      <c r="AW1051" s="74">
        <f ca="1">PRODUCT(AV$4:AV1051)</f>
        <v>10375.656324259586</v>
      </c>
      <c r="BO1051" s="70">
        <f t="shared" si="541"/>
        <v>1048</v>
      </c>
      <c r="BP1051" s="171">
        <f t="shared" ca="1" si="540"/>
        <v>0.114</v>
      </c>
      <c r="BQ1051" s="172">
        <f t="shared" ca="1" si="538"/>
        <v>9.0370179501075842E-3</v>
      </c>
      <c r="BR1051" s="172">
        <f t="shared" ca="1" si="542"/>
        <v>9.6379445188626096E-5</v>
      </c>
    </row>
    <row r="1052" spans="44:70">
      <c r="AR1052" s="69">
        <f t="shared" si="535"/>
        <v>88</v>
      </c>
      <c r="AS1052" s="70">
        <f t="shared" si="539"/>
        <v>1049</v>
      </c>
      <c r="AT1052" s="71">
        <f t="shared" ca="1" si="543"/>
        <v>8.793759121638685E-5</v>
      </c>
      <c r="AU1052" s="72">
        <f t="shared" ca="1" si="536"/>
        <v>9.0370179501075842E-3</v>
      </c>
      <c r="AV1052" s="73">
        <f t="shared" ca="1" si="537"/>
        <v>1.0090370179501076</v>
      </c>
      <c r="AW1052" s="74">
        <f ca="1">PRODUCT(AV$4:AV1052)</f>
        <v>10469.421316706066</v>
      </c>
      <c r="BO1052" s="70">
        <f t="shared" si="541"/>
        <v>1049</v>
      </c>
      <c r="BP1052" s="171">
        <f t="shared" ca="1" si="540"/>
        <v>0.114</v>
      </c>
      <c r="BQ1052" s="172">
        <f t="shared" ca="1" si="538"/>
        <v>9.0370179501075842E-3</v>
      </c>
      <c r="BR1052" s="172">
        <f t="shared" ca="1" si="542"/>
        <v>9.5516263005319819E-5</v>
      </c>
    </row>
    <row r="1053" spans="44:70">
      <c r="AR1053" s="69">
        <f t="shared" si="535"/>
        <v>88</v>
      </c>
      <c r="AS1053" s="70">
        <f t="shared" si="539"/>
        <v>1050</v>
      </c>
      <c r="AT1053" s="71">
        <f t="shared" ca="1" si="543"/>
        <v>8.714289762607514E-5</v>
      </c>
      <c r="AU1053" s="72">
        <f t="shared" ca="1" si="536"/>
        <v>9.0370179501075842E-3</v>
      </c>
      <c r="AV1053" s="73">
        <f t="shared" ca="1" si="537"/>
        <v>1.0090370179501076</v>
      </c>
      <c r="AW1053" s="74">
        <f ca="1">PRODUCT(AV$4:AV1053)</f>
        <v>10564.033665072378</v>
      </c>
      <c r="BO1053" s="70">
        <f t="shared" si="541"/>
        <v>1050</v>
      </c>
      <c r="BP1053" s="171">
        <f t="shared" ca="1" si="540"/>
        <v>0.114</v>
      </c>
      <c r="BQ1053" s="172">
        <f t="shared" ca="1" si="538"/>
        <v>9.0370179501075842E-3</v>
      </c>
      <c r="BR1053" s="172">
        <f t="shared" ca="1" si="542"/>
        <v>9.4660811552151278E-5</v>
      </c>
    </row>
    <row r="1054" spans="44:70">
      <c r="AR1054" s="69">
        <f t="shared" si="535"/>
        <v>88</v>
      </c>
      <c r="AS1054" s="70">
        <f t="shared" si="539"/>
        <v>1051</v>
      </c>
      <c r="AT1054" s="71">
        <f t="shared" ca="1" si="543"/>
        <v>8.6355385696003912E-5</v>
      </c>
      <c r="AU1054" s="72">
        <f t="shared" ca="1" si="536"/>
        <v>9.0370179501075842E-3</v>
      </c>
      <c r="AV1054" s="73">
        <f t="shared" ca="1" si="537"/>
        <v>1.0090370179501076</v>
      </c>
      <c r="AW1054" s="74">
        <f ca="1">PRODUCT(AV$4:AV1054)</f>
        <v>10659.501026929178</v>
      </c>
      <c r="BO1054" s="70">
        <f t="shared" si="541"/>
        <v>1051</v>
      </c>
      <c r="BP1054" s="171">
        <f t="shared" ca="1" si="540"/>
        <v>0.114</v>
      </c>
      <c r="BQ1054" s="172">
        <f t="shared" ca="1" si="538"/>
        <v>9.0370179501075842E-3</v>
      </c>
      <c r="BR1054" s="172">
        <f t="shared" ca="1" si="542"/>
        <v>9.3813021592069906E-5</v>
      </c>
    </row>
    <row r="1055" spans="44:70">
      <c r="AR1055" s="69">
        <f t="shared" si="535"/>
        <v>88</v>
      </c>
      <c r="AS1055" s="70">
        <f t="shared" si="539"/>
        <v>1052</v>
      </c>
      <c r="AT1055" s="71">
        <f t="shared" ca="1" si="543"/>
        <v>8.5574990525380662E-5</v>
      </c>
      <c r="AU1055" s="72">
        <f t="shared" ca="1" si="536"/>
        <v>9.0370179501075842E-3</v>
      </c>
      <c r="AV1055" s="73">
        <f t="shared" ca="1" si="537"/>
        <v>1.0090370179501076</v>
      </c>
      <c r="AW1055" s="74">
        <f ca="1">PRODUCT(AV$4:AV1055)</f>
        <v>10755.831129048727</v>
      </c>
      <c r="BO1055" s="70">
        <f t="shared" si="541"/>
        <v>1052</v>
      </c>
      <c r="BP1055" s="171">
        <f t="shared" ca="1" si="540"/>
        <v>0.114</v>
      </c>
      <c r="BQ1055" s="172">
        <f t="shared" ca="1" si="538"/>
        <v>9.0370179501075842E-3</v>
      </c>
      <c r="BR1055" s="172">
        <f t="shared" ca="1" si="542"/>
        <v>9.2972824508117844E-5</v>
      </c>
    </row>
    <row r="1056" spans="44:70">
      <c r="AR1056" s="69">
        <f t="shared" si="535"/>
        <v>88</v>
      </c>
      <c r="AS1056" s="70">
        <f t="shared" si="539"/>
        <v>1053</v>
      </c>
      <c r="AT1056" s="71">
        <f t="shared" ca="1" si="543"/>
        <v>8.4801647799922513E-5</v>
      </c>
      <c r="AU1056" s="72">
        <f t="shared" ca="1" si="536"/>
        <v>9.0370179501075842E-3</v>
      </c>
      <c r="AV1056" s="73">
        <f t="shared" ca="1" si="537"/>
        <v>1.0090370179501076</v>
      </c>
      <c r="AW1056" s="74">
        <f ca="1">PRODUCT(AV$4:AV1056)</f>
        <v>10853.031768030267</v>
      </c>
      <c r="BO1056" s="70">
        <f t="shared" si="541"/>
        <v>1053</v>
      </c>
      <c r="BP1056" s="171">
        <f t="shared" ca="1" si="540"/>
        <v>0.114</v>
      </c>
      <c r="BQ1056" s="172">
        <f t="shared" ca="1" si="538"/>
        <v>9.0370179501075842E-3</v>
      </c>
      <c r="BR1056" s="172">
        <f t="shared" ca="1" si="542"/>
        <v>9.2140152297876291E-5</v>
      </c>
    </row>
    <row r="1057" spans="44:70">
      <c r="AR1057" s="69">
        <f t="shared" si="535"/>
        <v>88</v>
      </c>
      <c r="AS1057" s="70">
        <f t="shared" si="539"/>
        <v>1054</v>
      </c>
      <c r="AT1057" s="71">
        <f t="shared" ca="1" si="543"/>
        <v>8.4035293786555905E-5</v>
      </c>
      <c r="AU1057" s="72">
        <f t="shared" ca="1" si="536"/>
        <v>9.0370179501075842E-3</v>
      </c>
      <c r="AV1057" s="73">
        <f t="shared" ca="1" si="537"/>
        <v>1.0090370179501076</v>
      </c>
      <c r="AW1057" s="74">
        <f ca="1">PRODUCT(AV$4:AV1057)</f>
        <v>10951.110810931044</v>
      </c>
      <c r="BO1057" s="70">
        <f t="shared" si="541"/>
        <v>1054</v>
      </c>
      <c r="BP1057" s="171">
        <f t="shared" ca="1" si="540"/>
        <v>0.114</v>
      </c>
      <c r="BQ1057" s="172">
        <f t="shared" ca="1" si="538"/>
        <v>9.0370179501075842E-3</v>
      </c>
      <c r="BR1057" s="172">
        <f t="shared" ca="1" si="542"/>
        <v>9.1314937567961663E-5</v>
      </c>
    </row>
    <row r="1058" spans="44:70">
      <c r="AR1058" s="69">
        <f t="shared" si="535"/>
        <v>88</v>
      </c>
      <c r="AS1058" s="70">
        <f t="shared" si="539"/>
        <v>1055</v>
      </c>
      <c r="AT1058" s="71">
        <f t="shared" ca="1" si="543"/>
        <v>8.3275865328164231E-5</v>
      </c>
      <c r="AU1058" s="72">
        <f t="shared" ca="1" si="536"/>
        <v>9.0370179501075842E-3</v>
      </c>
      <c r="AV1058" s="73">
        <f t="shared" ca="1" si="537"/>
        <v>1.0090370179501076</v>
      </c>
      <c r="AW1058" s="74">
        <f ca="1">PRODUCT(AV$4:AV1058)</f>
        <v>11050.076195903046</v>
      </c>
      <c r="BO1058" s="70">
        <f t="shared" si="541"/>
        <v>1055</v>
      </c>
      <c r="BP1058" s="171">
        <f t="shared" ca="1" si="540"/>
        <v>0.114</v>
      </c>
      <c r="BQ1058" s="172">
        <f t="shared" ca="1" si="538"/>
        <v>9.0370179501075842E-3</v>
      </c>
      <c r="BR1058" s="172">
        <f t="shared" ca="1" si="542"/>
        <v>9.0497113528571036E-5</v>
      </c>
    </row>
    <row r="1059" spans="44:70">
      <c r="AR1059" s="69">
        <f t="shared" si="535"/>
        <v>88</v>
      </c>
      <c r="AS1059" s="70">
        <f t="shared" si="539"/>
        <v>1056</v>
      </c>
      <c r="AT1059" s="71">
        <f t="shared" ca="1" si="543"/>
        <v>8.2523299838382864E-5</v>
      </c>
      <c r="AU1059" s="72">
        <f t="shared" ca="1" si="536"/>
        <v>9.0370179501075842E-3</v>
      </c>
      <c r="AV1059" s="73">
        <f t="shared" ca="1" si="537"/>
        <v>1.0090370179501076</v>
      </c>
      <c r="AW1059" s="74">
        <f ca="1">PRODUCT(AV$4:AV1059)</f>
        <v>11149.935932835479</v>
      </c>
      <c r="BO1059" s="70">
        <f t="shared" si="541"/>
        <v>1056</v>
      </c>
      <c r="BP1059" s="171">
        <f t="shared" ca="1" si="540"/>
        <v>0.114</v>
      </c>
      <c r="BQ1059" s="172">
        <f t="shared" ca="1" si="538"/>
        <v>9.0370179501075842E-3</v>
      </c>
      <c r="BR1059" s="172">
        <f t="shared" ca="1" si="542"/>
        <v>8.9686613988076413E-5</v>
      </c>
    </row>
    <row r="1060" spans="44:70">
      <c r="AR1060" s="69">
        <f t="shared" si="535"/>
        <v>89</v>
      </c>
      <c r="AS1060" s="70">
        <f t="shared" si="539"/>
        <v>1057</v>
      </c>
      <c r="AT1060" s="71">
        <f t="shared" ca="1" si="543"/>
        <v>8.1777535296441287E-5</v>
      </c>
      <c r="AU1060" s="72">
        <f t="shared" ca="1" si="536"/>
        <v>9.0370179501075842E-3</v>
      </c>
      <c r="AV1060" s="73">
        <f t="shared" ca="1" si="537"/>
        <v>1.0090370179501076</v>
      </c>
      <c r="AW1060" s="74">
        <f ca="1">PRODUCT(AV$4:AV1060)</f>
        <v>11250.698104003062</v>
      </c>
      <c r="BO1060" s="70">
        <f t="shared" si="541"/>
        <v>1057</v>
      </c>
      <c r="BP1060" s="171">
        <f t="shared" ca="1" si="540"/>
        <v>0.114</v>
      </c>
      <c r="BQ1060" s="172">
        <f t="shared" ca="1" si="538"/>
        <v>9.0370179501075842E-3</v>
      </c>
      <c r="BR1060" s="172">
        <f t="shared" ca="1" si="542"/>
        <v>8.8883373347667434E-5</v>
      </c>
    </row>
    <row r="1061" spans="44:70">
      <c r="AR1061" s="69">
        <f t="shared" si="535"/>
        <v>89</v>
      </c>
      <c r="AS1061" s="70">
        <f t="shared" si="539"/>
        <v>1058</v>
      </c>
      <c r="AT1061" s="71">
        <f t="shared" ca="1" si="543"/>
        <v>8.1038510242051795E-5</v>
      </c>
      <c r="AU1061" s="72">
        <f t="shared" ca="1" si="536"/>
        <v>9.0370179501075842E-3</v>
      </c>
      <c r="AV1061" s="73">
        <f t="shared" ca="1" si="537"/>
        <v>1.0090370179501076</v>
      </c>
      <c r="AW1061" s="74">
        <f ca="1">PRODUCT(AV$4:AV1061)</f>
        <v>11352.37086472018</v>
      </c>
      <c r="BO1061" s="70">
        <f t="shared" si="541"/>
        <v>1058</v>
      </c>
      <c r="BP1061" s="171">
        <f t="shared" ca="1" si="540"/>
        <v>0.114</v>
      </c>
      <c r="BQ1061" s="172">
        <f t="shared" ca="1" si="538"/>
        <v>9.0370179501075842E-3</v>
      </c>
      <c r="BR1061" s="172">
        <f t="shared" ca="1" si="542"/>
        <v>8.8087326596042012E-5</v>
      </c>
    </row>
    <row r="1062" spans="44:70">
      <c r="AR1062" s="69">
        <f t="shared" si="535"/>
        <v>89</v>
      </c>
      <c r="AS1062" s="70">
        <f t="shared" si="539"/>
        <v>1059</v>
      </c>
      <c r="AT1062" s="71">
        <f t="shared" ca="1" si="543"/>
        <v>8.0306163770344399E-5</v>
      </c>
      <c r="AU1062" s="72">
        <f t="shared" ca="1" si="536"/>
        <v>9.0370179501075842E-3</v>
      </c>
      <c r="AV1062" s="73">
        <f t="shared" ca="1" si="537"/>
        <v>1.0090370179501076</v>
      </c>
      <c r="AW1062" s="74">
        <f ca="1">PRODUCT(AV$4:AV1062)</f>
        <v>11454.962444000936</v>
      </c>
      <c r="BO1062" s="70">
        <f t="shared" si="541"/>
        <v>1059</v>
      </c>
      <c r="BP1062" s="171">
        <f t="shared" ca="1" si="540"/>
        <v>0.114</v>
      </c>
      <c r="BQ1062" s="172">
        <f t="shared" ca="1" si="538"/>
        <v>9.0370179501075842E-3</v>
      </c>
      <c r="BR1062" s="172">
        <f t="shared" ca="1" si="542"/>
        <v>8.7298409304144617E-5</v>
      </c>
    </row>
    <row r="1063" spans="44:70">
      <c r="AR1063" s="69">
        <f t="shared" si="535"/>
        <v>89</v>
      </c>
      <c r="AS1063" s="70">
        <f t="shared" si="539"/>
        <v>1060</v>
      </c>
      <c r="AT1063" s="71">
        <f t="shared" ca="1" si="543"/>
        <v>7.9580435526847517E-5</v>
      </c>
      <c r="AU1063" s="72">
        <f t="shared" ca="1" si="536"/>
        <v>9.0370179501075842E-3</v>
      </c>
      <c r="AV1063" s="73">
        <f t="shared" ca="1" si="537"/>
        <v>1.0090370179501076</v>
      </c>
      <c r="AW1063" s="74">
        <f ca="1">PRODUCT(AV$4:AV1063)</f>
        <v>11558.48114522518</v>
      </c>
      <c r="BO1063" s="70">
        <f t="shared" si="541"/>
        <v>1060</v>
      </c>
      <c r="BP1063" s="171">
        <f t="shared" ca="1" si="540"/>
        <v>0.114</v>
      </c>
      <c r="BQ1063" s="172">
        <f t="shared" ca="1" si="538"/>
        <v>9.0370179501075842E-3</v>
      </c>
      <c r="BR1063" s="172">
        <f t="shared" ca="1" si="542"/>
        <v>8.6516557619951593E-5</v>
      </c>
    </row>
    <row r="1064" spans="44:70">
      <c r="AR1064" s="69">
        <f t="shared" si="535"/>
        <v>89</v>
      </c>
      <c r="AS1064" s="70">
        <f t="shared" si="539"/>
        <v>1061</v>
      </c>
      <c r="AT1064" s="71">
        <f t="shared" ca="1" si="543"/>
        <v>7.8861265702514016E-5</v>
      </c>
      <c r="AU1064" s="72">
        <f t="shared" ca="1" si="536"/>
        <v>9.0370179501075842E-3</v>
      </c>
      <c r="AV1064" s="73">
        <f t="shared" ca="1" si="537"/>
        <v>1.0090370179501076</v>
      </c>
      <c r="AW1064" s="74">
        <f ca="1">PRODUCT(AV$4:AV1064)</f>
        <v>11662.93534681056</v>
      </c>
      <c r="BO1064" s="70">
        <f t="shared" si="541"/>
        <v>1061</v>
      </c>
      <c r="BP1064" s="171">
        <f t="shared" ca="1" si="540"/>
        <v>0.114</v>
      </c>
      <c r="BQ1064" s="172">
        <f t="shared" ca="1" si="538"/>
        <v>9.0370179501075842E-3</v>
      </c>
      <c r="BR1064" s="172">
        <f t="shared" ca="1" si="542"/>
        <v>8.5741708263303235E-5</v>
      </c>
    </row>
    <row r="1065" spans="44:70">
      <c r="AR1065" s="69">
        <f t="shared" si="535"/>
        <v>89</v>
      </c>
      <c r="AS1065" s="70">
        <f t="shared" si="539"/>
        <v>1062</v>
      </c>
      <c r="AT1065" s="71">
        <f t="shared" ca="1" si="543"/>
        <v>7.8148595028792187E-5</v>
      </c>
      <c r="AU1065" s="72">
        <f t="shared" ca="1" si="536"/>
        <v>9.0370179501075842E-3</v>
      </c>
      <c r="AV1065" s="73">
        <f t="shared" ca="1" si="537"/>
        <v>1.0090370179501076</v>
      </c>
      <c r="AW1065" s="74">
        <f ca="1">PRODUCT(AV$4:AV1065)</f>
        <v>11768.333502890631</v>
      </c>
      <c r="BO1065" s="70">
        <f t="shared" si="541"/>
        <v>1062</v>
      </c>
      <c r="BP1065" s="171">
        <f t="shared" ca="1" si="540"/>
        <v>0.114</v>
      </c>
      <c r="BQ1065" s="172">
        <f t="shared" ca="1" si="538"/>
        <v>9.0370179501075842E-3</v>
      </c>
      <c r="BR1065" s="172">
        <f t="shared" ca="1" si="542"/>
        <v>8.4973798520782105E-5</v>
      </c>
    </row>
    <row r="1066" spans="44:70">
      <c r="AR1066" s="69">
        <f t="shared" si="535"/>
        <v>89</v>
      </c>
      <c r="AS1066" s="70">
        <f t="shared" si="539"/>
        <v>1063</v>
      </c>
      <c r="AT1066" s="71">
        <f t="shared" ca="1" si="543"/>
        <v>7.7442364772741304E-5</v>
      </c>
      <c r="AU1066" s="72">
        <f t="shared" ca="1" si="536"/>
        <v>9.0370179501075842E-3</v>
      </c>
      <c r="AV1066" s="73">
        <f t="shared" ca="1" si="537"/>
        <v>1.0090370179501076</v>
      </c>
      <c r="AW1066" s="74">
        <f ca="1">PRODUCT(AV$4:AV1066)</f>
        <v>11874.684143999106</v>
      </c>
      <c r="BO1066" s="70">
        <f t="shared" si="541"/>
        <v>1063</v>
      </c>
      <c r="BP1066" s="171">
        <f t="shared" ca="1" si="540"/>
        <v>0.114</v>
      </c>
      <c r="BQ1066" s="172">
        <f t="shared" ca="1" si="538"/>
        <v>9.0370179501075842E-3</v>
      </c>
      <c r="BR1066" s="172">
        <f t="shared" ca="1" si="542"/>
        <v>8.4212766240637251E-5</v>
      </c>
    </row>
    <row r="1067" spans="44:70">
      <c r="AR1067" s="69">
        <f t="shared" si="535"/>
        <v>89</v>
      </c>
      <c r="AS1067" s="70">
        <f t="shared" si="539"/>
        <v>1064</v>
      </c>
      <c r="AT1067" s="71">
        <f t="shared" ca="1" si="543"/>
        <v>7.6742516732191261E-5</v>
      </c>
      <c r="AU1067" s="72">
        <f t="shared" ca="1" si="536"/>
        <v>9.0370179501075842E-3</v>
      </c>
      <c r="AV1067" s="73">
        <f t="shared" ca="1" si="537"/>
        <v>1.0090370179501076</v>
      </c>
      <c r="AW1067" s="74">
        <f ca="1">PRODUCT(AV$4:AV1067)</f>
        <v>11981.995877760284</v>
      </c>
      <c r="BO1067" s="70">
        <f t="shared" si="541"/>
        <v>1064</v>
      </c>
      <c r="BP1067" s="171">
        <f t="shared" ca="1" si="540"/>
        <v>0.114</v>
      </c>
      <c r="BQ1067" s="172">
        <f t="shared" ca="1" si="538"/>
        <v>9.0370179501075842E-3</v>
      </c>
      <c r="BR1067" s="172">
        <f t="shared" ca="1" si="542"/>
        <v>8.3458549827753896E-5</v>
      </c>
    </row>
    <row r="1068" spans="44:70">
      <c r="AR1068" s="69">
        <f t="shared" si="535"/>
        <v>89</v>
      </c>
      <c r="AS1068" s="70">
        <f t="shared" si="539"/>
        <v>1065</v>
      </c>
      <c r="AT1068" s="71">
        <f t="shared" ca="1" si="543"/>
        <v>7.6048993230946017E-5</v>
      </c>
      <c r="AU1068" s="72">
        <f t="shared" ca="1" si="536"/>
        <v>9.0370179501075842E-3</v>
      </c>
      <c r="AV1068" s="73">
        <f t="shared" ca="1" si="537"/>
        <v>1.0090370179501076</v>
      </c>
      <c r="AW1068" s="74">
        <f ca="1">PRODUCT(AV$4:AV1068)</f>
        <v>12090.277389585719</v>
      </c>
      <c r="BO1068" s="70">
        <f t="shared" si="541"/>
        <v>1065</v>
      </c>
      <c r="BP1068" s="171">
        <f t="shared" ca="1" si="540"/>
        <v>0.114</v>
      </c>
      <c r="BQ1068" s="172">
        <f t="shared" ca="1" si="538"/>
        <v>9.0370179501075842E-3</v>
      </c>
      <c r="BR1068" s="172">
        <f t="shared" ca="1" si="542"/>
        <v>8.2711088238668123E-5</v>
      </c>
    </row>
    <row r="1069" spans="44:70">
      <c r="AR1069" s="69">
        <f t="shared" si="535"/>
        <v>89</v>
      </c>
      <c r="AS1069" s="70">
        <f t="shared" si="539"/>
        <v>1066</v>
      </c>
      <c r="AT1069" s="71">
        <f t="shared" ca="1" si="543"/>
        <v>7.5361737114030349E-5</v>
      </c>
      <c r="AU1069" s="72">
        <f t="shared" ca="1" si="536"/>
        <v>9.0370179501075842E-3</v>
      </c>
      <c r="AV1069" s="73">
        <f t="shared" ca="1" si="537"/>
        <v>1.0090370179501076</v>
      </c>
      <c r="AW1069" s="74">
        <f ca="1">PRODUCT(AV$4:AV1069)</f>
        <v>12199.537443377185</v>
      </c>
      <c r="BO1069" s="70">
        <f t="shared" si="541"/>
        <v>1066</v>
      </c>
      <c r="BP1069" s="171">
        <f t="shared" ca="1" si="540"/>
        <v>0.114</v>
      </c>
      <c r="BQ1069" s="172">
        <f t="shared" ca="1" si="538"/>
        <v>9.0370179501075842E-3</v>
      </c>
      <c r="BR1069" s="172">
        <f t="shared" ca="1" si="542"/>
        <v>8.1970320976626276E-5</v>
      </c>
    </row>
    <row r="1070" spans="44:70">
      <c r="AR1070" s="69">
        <f t="shared" si="535"/>
        <v>89</v>
      </c>
      <c r="AS1070" s="70">
        <f t="shared" si="539"/>
        <v>1067</v>
      </c>
      <c r="AT1070" s="71">
        <f t="shared" ca="1" si="543"/>
        <v>7.4680691742979571E-5</v>
      </c>
      <c r="AU1070" s="72">
        <f t="shared" ca="1" si="536"/>
        <v>9.0370179501075842E-3</v>
      </c>
      <c r="AV1070" s="73">
        <f t="shared" ca="1" si="537"/>
        <v>1.0090370179501076</v>
      </c>
      <c r="AW1070" s="74">
        <f ca="1">PRODUCT(AV$4:AV1070)</f>
        <v>12309.784882235994</v>
      </c>
      <c r="BO1070" s="70">
        <f t="shared" si="541"/>
        <v>1067</v>
      </c>
      <c r="BP1070" s="171">
        <f t="shared" ca="1" si="540"/>
        <v>0.114</v>
      </c>
      <c r="BQ1070" s="172">
        <f t="shared" ca="1" si="538"/>
        <v>9.0370179501075842E-3</v>
      </c>
      <c r="BR1070" s="172">
        <f t="shared" ca="1" si="542"/>
        <v>8.1236188086688551E-5</v>
      </c>
    </row>
    <row r="1071" spans="44:70">
      <c r="AR1071" s="69">
        <f t="shared" si="535"/>
        <v>89</v>
      </c>
      <c r="AS1071" s="70">
        <f t="shared" si="539"/>
        <v>1068</v>
      </c>
      <c r="AT1071" s="71">
        <f t="shared" ca="1" si="543"/>
        <v>7.4005800991171807E-5</v>
      </c>
      <c r="AU1071" s="72">
        <f t="shared" ca="1" si="536"/>
        <v>9.0370179501075842E-3</v>
      </c>
      <c r="AV1071" s="73">
        <f t="shared" ca="1" si="537"/>
        <v>1.0090370179501076</v>
      </c>
      <c r="AW1071" s="74">
        <f ca="1">PRODUCT(AV$4:AV1071)</f>
        <v>12421.028629178723</v>
      </c>
      <c r="BO1071" s="70">
        <f t="shared" si="541"/>
        <v>1068</v>
      </c>
      <c r="BP1071" s="171">
        <f t="shared" ca="1" si="540"/>
        <v>0.114</v>
      </c>
      <c r="BQ1071" s="172">
        <f t="shared" ca="1" si="538"/>
        <v>9.0370179501075842E-3</v>
      </c>
      <c r="BR1071" s="172">
        <f t="shared" ca="1" si="542"/>
        <v>8.0508630150876503E-5</v>
      </c>
    </row>
    <row r="1072" spans="44:70">
      <c r="AR1072" s="69">
        <f t="shared" si="535"/>
        <v>90</v>
      </c>
      <c r="AS1072" s="70">
        <f t="shared" si="539"/>
        <v>1069</v>
      </c>
      <c r="AT1072" s="71">
        <f t="shared" ca="1" si="543"/>
        <v>7.3337009239202495E-5</v>
      </c>
      <c r="AU1072" s="72">
        <f t="shared" ca="1" si="536"/>
        <v>9.0370179501075842E-3</v>
      </c>
      <c r="AV1072" s="73">
        <f t="shared" ca="1" si="537"/>
        <v>1.0090370179501076</v>
      </c>
      <c r="AW1072" s="74">
        <f ca="1">PRODUCT(AV$4:AV1072)</f>
        <v>12533.277687859412</v>
      </c>
      <c r="BO1072" s="70">
        <f t="shared" si="541"/>
        <v>1069</v>
      </c>
      <c r="BP1072" s="171">
        <f t="shared" ca="1" si="540"/>
        <v>0.114</v>
      </c>
      <c r="BQ1072" s="172">
        <f t="shared" ca="1" si="538"/>
        <v>9.0370179501075842E-3</v>
      </c>
      <c r="BR1072" s="172">
        <f t="shared" ca="1" si="542"/>
        <v>7.9787588283363945E-5</v>
      </c>
    </row>
    <row r="1073" spans="44:70">
      <c r="AR1073" s="69">
        <f t="shared" si="535"/>
        <v>90</v>
      </c>
      <c r="AS1073" s="70">
        <f t="shared" si="539"/>
        <v>1070</v>
      </c>
      <c r="AT1073" s="71">
        <f t="shared" ca="1" si="543"/>
        <v>7.2674261370300622E-5</v>
      </c>
      <c r="AU1073" s="72">
        <f t="shared" ca="1" si="536"/>
        <v>9.0370179501075842E-3</v>
      </c>
      <c r="AV1073" s="73">
        <f t="shared" ca="1" si="537"/>
        <v>1.0090370179501076</v>
      </c>
      <c r="AW1073" s="74">
        <f ca="1">PRODUCT(AV$4:AV1073)</f>
        <v>12646.54114329828</v>
      </c>
      <c r="BO1073" s="70">
        <f t="shared" si="541"/>
        <v>1070</v>
      </c>
      <c r="BP1073" s="171">
        <f t="shared" ca="1" si="540"/>
        <v>0.114</v>
      </c>
      <c r="BQ1073" s="172">
        <f t="shared" ca="1" si="538"/>
        <v>9.0370179501075842E-3</v>
      </c>
      <c r="BR1073" s="172">
        <f t="shared" ca="1" si="542"/>
        <v>7.9073004125710969E-5</v>
      </c>
    </row>
    <row r="1074" spans="44:70">
      <c r="AR1074" s="69">
        <f t="shared" si="535"/>
        <v>90</v>
      </c>
      <c r="AS1074" s="70">
        <f t="shared" si="539"/>
        <v>1071</v>
      </c>
      <c r="AT1074" s="71">
        <f t="shared" ca="1" si="543"/>
        <v>7.2017502765786399E-5</v>
      </c>
      <c r="AU1074" s="72">
        <f t="shared" ca="1" si="536"/>
        <v>9.0370179501075842E-3</v>
      </c>
      <c r="AV1074" s="73">
        <f t="shared" ca="1" si="537"/>
        <v>1.0090370179501076</v>
      </c>
      <c r="AW1074" s="74">
        <f ca="1">PRODUCT(AV$4:AV1074)</f>
        <v>12760.828162617041</v>
      </c>
      <c r="BO1074" s="70">
        <f t="shared" si="541"/>
        <v>1071</v>
      </c>
      <c r="BP1074" s="171">
        <f t="shared" ca="1" si="540"/>
        <v>0.114</v>
      </c>
      <c r="BQ1074" s="172">
        <f t="shared" ca="1" si="538"/>
        <v>9.0370179501075842E-3</v>
      </c>
      <c r="BR1074" s="172">
        <f t="shared" ca="1" si="542"/>
        <v>7.8364819842140598E-5</v>
      </c>
    </row>
    <row r="1075" spans="44:70">
      <c r="AR1075" s="69">
        <f t="shared" si="535"/>
        <v>90</v>
      </c>
      <c r="AS1075" s="70">
        <f t="shared" si="539"/>
        <v>1072</v>
      </c>
      <c r="AT1075" s="71">
        <f t="shared" ca="1" si="543"/>
        <v>7.1366679300570066E-5</v>
      </c>
      <c r="AU1075" s="72">
        <f t="shared" ca="1" si="536"/>
        <v>9.0370179501075842E-3</v>
      </c>
      <c r="AV1075" s="73">
        <f t="shared" ca="1" si="537"/>
        <v>1.0090370179501076</v>
      </c>
      <c r="AW1075" s="74">
        <f ca="1">PRODUCT(AV$4:AV1075)</f>
        <v>12876.14799578085</v>
      </c>
      <c r="BO1075" s="70">
        <f t="shared" si="541"/>
        <v>1072</v>
      </c>
      <c r="BP1075" s="171">
        <f t="shared" ca="1" si="540"/>
        <v>0.114</v>
      </c>
      <c r="BQ1075" s="172">
        <f t="shared" ca="1" si="538"/>
        <v>9.0370179501075842E-3</v>
      </c>
      <c r="BR1075" s="172">
        <f t="shared" ca="1" si="542"/>
        <v>7.7662978114857815E-5</v>
      </c>
    </row>
    <row r="1076" spans="44:70">
      <c r="AR1076" s="69">
        <f t="shared" si="535"/>
        <v>90</v>
      </c>
      <c r="AS1076" s="70">
        <f t="shared" si="539"/>
        <v>1073</v>
      </c>
      <c r="AT1076" s="71">
        <f t="shared" ca="1" si="543"/>
        <v>7.0721737338691246E-5</v>
      </c>
      <c r="AU1076" s="72">
        <f t="shared" ca="1" si="536"/>
        <v>9.0370179501075842E-3</v>
      </c>
      <c r="AV1076" s="73">
        <f t="shared" ca="1" si="537"/>
        <v>1.0090370179501076</v>
      </c>
      <c r="AW1076" s="74">
        <f ca="1">PRODUCT(AV$4:AV1076)</f>
        <v>12992.509976346963</v>
      </c>
      <c r="BO1076" s="70">
        <f t="shared" si="541"/>
        <v>1073</v>
      </c>
      <c r="BP1076" s="171">
        <f t="shared" ca="1" si="540"/>
        <v>0.114</v>
      </c>
      <c r="BQ1076" s="172">
        <f t="shared" ca="1" si="538"/>
        <v>9.0370179501075842E-3</v>
      </c>
      <c r="BR1076" s="172">
        <f t="shared" ca="1" si="542"/>
        <v>7.696742213941046E-5</v>
      </c>
    </row>
    <row r="1077" spans="44:70">
      <c r="AR1077" s="69">
        <f t="shared" si="535"/>
        <v>90</v>
      </c>
      <c r="AS1077" s="70">
        <f t="shared" si="539"/>
        <v>1074</v>
      </c>
      <c r="AT1077" s="71">
        <f t="shared" ca="1" si="543"/>
        <v>7.00826237288987E-5</v>
      </c>
      <c r="AU1077" s="72">
        <f t="shared" ca="1" si="536"/>
        <v>9.0370179501075842E-3</v>
      </c>
      <c r="AV1077" s="73">
        <f t="shared" ca="1" si="537"/>
        <v>1.0090370179501076</v>
      </c>
      <c r="AW1077" s="74">
        <f ca="1">PRODUCT(AV$4:AV1077)</f>
        <v>13109.923522220162</v>
      </c>
      <c r="BO1077" s="70">
        <f t="shared" si="541"/>
        <v>1074</v>
      </c>
      <c r="BP1077" s="171">
        <f t="shared" ca="1" si="540"/>
        <v>0.114</v>
      </c>
      <c r="BQ1077" s="172">
        <f t="shared" ca="1" si="538"/>
        <v>9.0370179501075842E-3</v>
      </c>
      <c r="BR1077" s="172">
        <f t="shared" ca="1" si="542"/>
        <v>7.6278095620091669E-5</v>
      </c>
    </row>
    <row r="1078" spans="44:70">
      <c r="AR1078" s="69">
        <f t="shared" si="535"/>
        <v>90</v>
      </c>
      <c r="AS1078" s="70">
        <f t="shared" si="539"/>
        <v>1075</v>
      </c>
      <c r="AT1078" s="71">
        <f t="shared" ca="1" si="543"/>
        <v>6.9449285800270012E-5</v>
      </c>
      <c r="AU1078" s="72">
        <f t="shared" ca="1" si="536"/>
        <v>9.0370179501075842E-3</v>
      </c>
      <c r="AV1078" s="73">
        <f t="shared" ca="1" si="537"/>
        <v>1.0090370179501076</v>
      </c>
      <c r="AW1078" s="74">
        <f ca="1">PRODUCT(AV$4:AV1078)</f>
        <v>13228.398136415004</v>
      </c>
      <c r="BO1078" s="70">
        <f t="shared" si="541"/>
        <v>1075</v>
      </c>
      <c r="BP1078" s="171">
        <f t="shared" ca="1" si="540"/>
        <v>0.114</v>
      </c>
      <c r="BQ1078" s="172">
        <f t="shared" ca="1" si="538"/>
        <v>9.0370179501075842E-3</v>
      </c>
      <c r="BR1078" s="172">
        <f t="shared" ca="1" si="542"/>
        <v>7.5594942765383537E-5</v>
      </c>
    </row>
    <row r="1079" spans="44:70">
      <c r="AR1079" s="69">
        <f t="shared" si="535"/>
        <v>90</v>
      </c>
      <c r="AS1079" s="70">
        <f t="shared" si="539"/>
        <v>1076</v>
      </c>
      <c r="AT1079" s="71">
        <f t="shared" ca="1" si="543"/>
        <v>6.8821671357870823E-5</v>
      </c>
      <c r="AU1079" s="72">
        <f t="shared" ca="1" si="536"/>
        <v>9.0370179501075842E-3</v>
      </c>
      <c r="AV1079" s="73">
        <f t="shared" ca="1" si="537"/>
        <v>1.0090370179501076</v>
      </c>
      <c r="AW1079" s="74">
        <f ca="1">PRODUCT(AV$4:AV1079)</f>
        <v>13347.943407824956</v>
      </c>
      <c r="BO1079" s="70">
        <f t="shared" si="541"/>
        <v>1076</v>
      </c>
      <c r="BP1079" s="171">
        <f t="shared" ca="1" si="540"/>
        <v>0.114</v>
      </c>
      <c r="BQ1079" s="172">
        <f t="shared" ca="1" si="538"/>
        <v>9.0370179501075842E-3</v>
      </c>
      <c r="BR1079" s="172">
        <f t="shared" ca="1" si="542"/>
        <v>7.4917908283441556E-5</v>
      </c>
    </row>
    <row r="1080" spans="44:70">
      <c r="AR1080" s="69">
        <f t="shared" si="535"/>
        <v>90</v>
      </c>
      <c r="AS1080" s="70">
        <f t="shared" si="539"/>
        <v>1077</v>
      </c>
      <c r="AT1080" s="71">
        <f t="shared" ca="1" si="543"/>
        <v>6.819972867845334E-5</v>
      </c>
      <c r="AU1080" s="72">
        <f t="shared" ca="1" si="536"/>
        <v>9.0370179501075842E-3</v>
      </c>
      <c r="AV1080" s="73">
        <f t="shared" ca="1" si="537"/>
        <v>1.0090370179501076</v>
      </c>
      <c r="AW1080" s="74">
        <f ca="1">PRODUCT(AV$4:AV1080)</f>
        <v>13468.56901199849</v>
      </c>
      <c r="BO1080" s="70">
        <f t="shared" si="541"/>
        <v>1077</v>
      </c>
      <c r="BP1080" s="171">
        <f t="shared" ca="1" si="540"/>
        <v>0.114</v>
      </c>
      <c r="BQ1080" s="172">
        <f t="shared" ca="1" si="538"/>
        <v>9.0370179501075842E-3</v>
      </c>
      <c r="BR1080" s="172">
        <f t="shared" ca="1" si="542"/>
        <v>7.4246937377619489E-5</v>
      </c>
    </row>
    <row r="1081" spans="44:70">
      <c r="AR1081" s="69">
        <f t="shared" si="535"/>
        <v>90</v>
      </c>
      <c r="AS1081" s="70">
        <f t="shared" si="539"/>
        <v>1078</v>
      </c>
      <c r="AT1081" s="71">
        <f t="shared" ca="1" si="543"/>
        <v>6.758340650619369E-5</v>
      </c>
      <c r="AU1081" s="72">
        <f t="shared" ca="1" si="536"/>
        <v>9.0370179501075842E-3</v>
      </c>
      <c r="AV1081" s="73">
        <f t="shared" ca="1" si="537"/>
        <v>1.0090370179501076</v>
      </c>
      <c r="AW1081" s="74">
        <f ca="1">PRODUCT(AV$4:AV1081)</f>
        <v>13590.284711922182</v>
      </c>
      <c r="BO1081" s="70">
        <f t="shared" si="541"/>
        <v>1078</v>
      </c>
      <c r="BP1081" s="171">
        <f t="shared" ca="1" si="540"/>
        <v>0.114</v>
      </c>
      <c r="BQ1081" s="172">
        <f t="shared" ca="1" si="538"/>
        <v>9.0370179501075842E-3</v>
      </c>
      <c r="BR1081" s="172">
        <f t="shared" ca="1" si="542"/>
        <v>7.3581975742034343E-5</v>
      </c>
    </row>
    <row r="1082" spans="44:70">
      <c r="AR1082" s="69">
        <f t="shared" si="535"/>
        <v>90</v>
      </c>
      <c r="AS1082" s="70">
        <f t="shared" si="539"/>
        <v>1079</v>
      </c>
      <c r="AT1082" s="71">
        <f t="shared" ca="1" si="543"/>
        <v>6.6972654048467805E-5</v>
      </c>
      <c r="AU1082" s="72">
        <f t="shared" ca="1" si="536"/>
        <v>9.0370179501075842E-3</v>
      </c>
      <c r="AV1082" s="73">
        <f t="shared" ca="1" si="537"/>
        <v>1.0090370179501076</v>
      </c>
      <c r="AW1082" s="74">
        <f ca="1">PRODUCT(AV$4:AV1082)</f>
        <v>13713.100358810896</v>
      </c>
      <c r="BO1082" s="70">
        <f t="shared" si="541"/>
        <v>1079</v>
      </c>
      <c r="BP1082" s="171">
        <f t="shared" ca="1" si="540"/>
        <v>0.114</v>
      </c>
      <c r="BQ1082" s="172">
        <f t="shared" ca="1" si="538"/>
        <v>9.0370179501075842E-3</v>
      </c>
      <c r="BR1082" s="172">
        <f t="shared" ca="1" si="542"/>
        <v>7.2922969557171044E-5</v>
      </c>
    </row>
    <row r="1083" spans="44:70">
      <c r="AR1083" s="69">
        <f t="shared" si="535"/>
        <v>90</v>
      </c>
      <c r="AS1083" s="70">
        <f t="shared" si="539"/>
        <v>1080</v>
      </c>
      <c r="AT1083" s="71">
        <f t="shared" ca="1" si="543"/>
        <v>6.6367420971665455E-5</v>
      </c>
      <c r="AU1083" s="72">
        <f t="shared" ca="1" si="536"/>
        <v>9.0370179501075842E-3</v>
      </c>
      <c r="AV1083" s="73">
        <f t="shared" ca="1" si="537"/>
        <v>1.0090370179501076</v>
      </c>
      <c r="AW1083" s="74">
        <f ca="1">PRODUCT(AV$4:AV1083)</f>
        <v>13837.025892905096</v>
      </c>
      <c r="BO1083" s="70">
        <f t="shared" si="541"/>
        <v>1080</v>
      </c>
      <c r="BP1083" s="171">
        <f t="shared" ca="1" si="540"/>
        <v>0.114</v>
      </c>
      <c r="BQ1083" s="172">
        <f t="shared" ca="1" si="538"/>
        <v>9.0370179501075842E-3</v>
      </c>
      <c r="BR1083" s="172">
        <f t="shared" ca="1" si="542"/>
        <v>7.2269865485526477E-5</v>
      </c>
    </row>
    <row r="1084" spans="44:70">
      <c r="AR1084" s="69">
        <f t="shared" si="535"/>
        <v>91</v>
      </c>
      <c r="AS1084" s="70">
        <f t="shared" si="539"/>
        <v>1081</v>
      </c>
      <c r="AT1084" s="71">
        <f t="shared" ca="1" si="543"/>
        <v>6.5767657397042167E-5</v>
      </c>
      <c r="AU1084" s="72">
        <f t="shared" ca="1" si="536"/>
        <v>9.0370179501075842E-3</v>
      </c>
      <c r="AV1084" s="73">
        <f t="shared" ca="1" si="537"/>
        <v>1.0090370179501076</v>
      </c>
      <c r="AW1084" s="74">
        <f ca="1">PRODUCT(AV$4:AV1084)</f>
        <v>13962.071344275382</v>
      </c>
      <c r="BO1084" s="70">
        <f t="shared" si="541"/>
        <v>1081</v>
      </c>
      <c r="BP1084" s="171">
        <f t="shared" ca="1" si="540"/>
        <v>0.114</v>
      </c>
      <c r="BQ1084" s="172">
        <f t="shared" ca="1" si="538"/>
        <v>9.0370179501075842E-3</v>
      </c>
      <c r="BR1084" s="172">
        <f t="shared" ca="1" si="542"/>
        <v>7.1622610667292585E-5</v>
      </c>
    </row>
    <row r="1085" spans="44:70">
      <c r="AR1085" s="69">
        <f t="shared" si="535"/>
        <v>91</v>
      </c>
      <c r="AS1085" s="70">
        <f t="shared" si="539"/>
        <v>1082</v>
      </c>
      <c r="AT1085" s="71">
        <f t="shared" ca="1" si="543"/>
        <v>6.517331389660857E-5</v>
      </c>
      <c r="AU1085" s="72">
        <f t="shared" ca="1" si="536"/>
        <v>9.0370179501075842E-3</v>
      </c>
      <c r="AV1085" s="73">
        <f t="shared" ca="1" si="537"/>
        <v>1.0090370179501076</v>
      </c>
      <c r="AW1085" s="74">
        <f ca="1">PRODUCT(AV$4:AV1085)</f>
        <v>14088.246833634281</v>
      </c>
      <c r="BO1085" s="70">
        <f t="shared" si="541"/>
        <v>1082</v>
      </c>
      <c r="BP1085" s="171">
        <f t="shared" ca="1" si="540"/>
        <v>0.114</v>
      </c>
      <c r="BQ1085" s="172">
        <f t="shared" ca="1" si="538"/>
        <v>9.0370179501075842E-3</v>
      </c>
      <c r="BR1085" s="172">
        <f t="shared" ca="1" si="542"/>
        <v>7.0981152716078055E-5</v>
      </c>
    </row>
    <row r="1086" spans="44:70">
      <c r="AR1086" s="69">
        <f t="shared" si="535"/>
        <v>91</v>
      </c>
      <c r="AS1086" s="70">
        <f t="shared" si="539"/>
        <v>1083</v>
      </c>
      <c r="AT1086" s="71">
        <f t="shared" ca="1" si="543"/>
        <v>6.4584341489056925E-5</v>
      </c>
      <c r="AU1086" s="72">
        <f t="shared" ca="1" si="536"/>
        <v>9.0370179501075842E-3</v>
      </c>
      <c r="AV1086" s="73">
        <f t="shared" ca="1" si="537"/>
        <v>1.0090370179501076</v>
      </c>
      <c r="AW1086" s="74">
        <f ca="1">PRODUCT(AV$4:AV1086)</f>
        <v>14215.562573155381</v>
      </c>
      <c r="BO1086" s="70">
        <f t="shared" si="541"/>
        <v>1083</v>
      </c>
      <c r="BP1086" s="171">
        <f t="shared" ca="1" si="540"/>
        <v>0.114</v>
      </c>
      <c r="BQ1086" s="172">
        <f t="shared" ca="1" si="538"/>
        <v>9.0370179501075842E-3</v>
      </c>
      <c r="BR1086" s="172">
        <f t="shared" ca="1" si="542"/>
        <v>7.0345439714668382E-5</v>
      </c>
    </row>
    <row r="1087" spans="44:70">
      <c r="AR1087" s="69">
        <f t="shared" si="535"/>
        <v>91</v>
      </c>
      <c r="AS1087" s="70">
        <f t="shared" si="539"/>
        <v>1084</v>
      </c>
      <c r="AT1087" s="71">
        <f t="shared" ca="1" si="543"/>
        <v>6.4000691635724438E-5</v>
      </c>
      <c r="AU1087" s="72">
        <f t="shared" ca="1" si="536"/>
        <v>9.0370179501075842E-3</v>
      </c>
      <c r="AV1087" s="73">
        <f t="shared" ca="1" si="537"/>
        <v>1.0090370179501076</v>
      </c>
      <c r="AW1087" s="74">
        <f ca="1">PRODUCT(AV$4:AV1087)</f>
        <v>14344.028867299863</v>
      </c>
      <c r="BO1087" s="70">
        <f t="shared" si="541"/>
        <v>1084</v>
      </c>
      <c r="BP1087" s="171">
        <f t="shared" ca="1" si="540"/>
        <v>0.114</v>
      </c>
      <c r="BQ1087" s="172">
        <f t="shared" ca="1" si="538"/>
        <v>9.0370179501075842E-3</v>
      </c>
      <c r="BR1087" s="172">
        <f t="shared" ca="1" si="542"/>
        <v>6.971542021082388E-5</v>
      </c>
    </row>
    <row r="1088" spans="44:70">
      <c r="AR1088" s="69">
        <f t="shared" si="535"/>
        <v>91</v>
      </c>
      <c r="AS1088" s="70">
        <f t="shared" si="539"/>
        <v>1085</v>
      </c>
      <c r="AT1088" s="71">
        <f t="shared" ca="1" si="543"/>
        <v>6.3422316236593095E-5</v>
      </c>
      <c r="AU1088" s="72">
        <f t="shared" ca="1" si="536"/>
        <v>9.0370179501075842E-3</v>
      </c>
      <c r="AV1088" s="73">
        <f t="shared" ca="1" si="537"/>
        <v>1.0090370179501076</v>
      </c>
      <c r="AW1088" s="74">
        <f ca="1">PRODUCT(AV$4:AV1088)</f>
        <v>14473.656113650513</v>
      </c>
      <c r="BO1088" s="70">
        <f t="shared" si="541"/>
        <v>1085</v>
      </c>
      <c r="BP1088" s="171">
        <f t="shared" ca="1" si="540"/>
        <v>0.114</v>
      </c>
      <c r="BQ1088" s="172">
        <f t="shared" ca="1" si="538"/>
        <v>9.0370179501075842E-3</v>
      </c>
      <c r="BR1088" s="172">
        <f t="shared" ca="1" si="542"/>
        <v>6.9091043213115303E-5</v>
      </c>
    </row>
    <row r="1089" spans="44:70">
      <c r="AR1089" s="69">
        <f t="shared" si="535"/>
        <v>91</v>
      </c>
      <c r="AS1089" s="70">
        <f t="shared" si="539"/>
        <v>1086</v>
      </c>
      <c r="AT1089" s="71">
        <f t="shared" ca="1" si="543"/>
        <v>6.2849167626325602E-5</v>
      </c>
      <c r="AU1089" s="72">
        <f t="shared" ca="1" si="536"/>
        <v>9.0370179501075842E-3</v>
      </c>
      <c r="AV1089" s="73">
        <f t="shared" ca="1" si="537"/>
        <v>1.0090370179501076</v>
      </c>
      <c r="AW1089" s="74">
        <f ca="1">PRODUCT(AV$4:AV1089)</f>
        <v>14604.454803753257</v>
      </c>
      <c r="BO1089" s="70">
        <f t="shared" si="541"/>
        <v>1086</v>
      </c>
      <c r="BP1089" s="171">
        <f t="shared" ca="1" si="540"/>
        <v>0.114</v>
      </c>
      <c r="BQ1089" s="172">
        <f t="shared" ca="1" si="538"/>
        <v>9.0370179501075842E-3</v>
      </c>
      <c r="BR1089" s="172">
        <f t="shared" ca="1" si="542"/>
        <v>6.8472258186796816E-5</v>
      </c>
    </row>
    <row r="1090" spans="44:70">
      <c r="AR1090" s="69">
        <f t="shared" si="535"/>
        <v>91</v>
      </c>
      <c r="AS1090" s="70">
        <f t="shared" si="539"/>
        <v>1087</v>
      </c>
      <c r="AT1090" s="71">
        <f t="shared" ca="1" si="543"/>
        <v>6.2281198570337171E-5</v>
      </c>
      <c r="AU1090" s="72">
        <f t="shared" ca="1" si="536"/>
        <v>9.0370179501075842E-3</v>
      </c>
      <c r="AV1090" s="73">
        <f t="shared" ca="1" si="537"/>
        <v>1.0090370179501076</v>
      </c>
      <c r="AW1090" s="74">
        <f ca="1">PRODUCT(AV$4:AV1090)</f>
        <v>14736.435523966309</v>
      </c>
      <c r="BO1090" s="70">
        <f t="shared" si="541"/>
        <v>1087</v>
      </c>
      <c r="BP1090" s="171">
        <f t="shared" ca="1" si="540"/>
        <v>0.114</v>
      </c>
      <c r="BQ1090" s="172">
        <f t="shared" ca="1" si="538"/>
        <v>9.0370179501075842E-3</v>
      </c>
      <c r="BR1090" s="172">
        <f t="shared" ca="1" si="542"/>
        <v>6.7859015049715911E-5</v>
      </c>
    </row>
    <row r="1091" spans="44:70">
      <c r="AR1091" s="69">
        <f t="shared" si="535"/>
        <v>91</v>
      </c>
      <c r="AS1091" s="70">
        <f t="shared" si="539"/>
        <v>1088</v>
      </c>
      <c r="AT1091" s="71">
        <f t="shared" ca="1" si="543"/>
        <v>6.1718362260902815E-5</v>
      </c>
      <c r="AU1091" s="72">
        <f t="shared" ca="1" si="536"/>
        <v>9.0370179501075842E-3</v>
      </c>
      <c r="AV1091" s="73">
        <f t="shared" ca="1" si="537"/>
        <v>1.0090370179501076</v>
      </c>
      <c r="AW1091" s="74">
        <f ca="1">PRODUCT(AV$4:AV1091)</f>
        <v>14869.608956316995</v>
      </c>
      <c r="BO1091" s="70">
        <f t="shared" si="541"/>
        <v>1088</v>
      </c>
      <c r="BP1091" s="171">
        <f t="shared" ca="1" si="540"/>
        <v>0.114</v>
      </c>
      <c r="BQ1091" s="172">
        <f t="shared" ca="1" si="538"/>
        <v>9.0370179501075842E-3</v>
      </c>
      <c r="BR1091" s="172">
        <f t="shared" ca="1" si="542"/>
        <v>6.7251264168259923E-5</v>
      </c>
    </row>
    <row r="1092" spans="44:70">
      <c r="AR1092" s="69">
        <f t="shared" si="535"/>
        <v>91</v>
      </c>
      <c r="AS1092" s="70">
        <f t="shared" si="539"/>
        <v>1089</v>
      </c>
      <c r="AT1092" s="71">
        <f t="shared" ca="1" si="543"/>
        <v>6.1160612313299799E-5</v>
      </c>
      <c r="AU1092" s="72">
        <f t="shared" ca="1" si="536"/>
        <v>9.0370179501075842E-3</v>
      </c>
      <c r="AV1092" s="73">
        <f t="shared" ca="1" si="537"/>
        <v>1.0090370179501076</v>
      </c>
      <c r="AW1092" s="74">
        <f ca="1">PRODUCT(AV$4:AV1092)</f>
        <v>15003.985879366313</v>
      </c>
      <c r="BO1092" s="70">
        <f t="shared" si="541"/>
        <v>1089</v>
      </c>
      <c r="BP1092" s="171">
        <f t="shared" ca="1" si="540"/>
        <v>0.114</v>
      </c>
      <c r="BQ1092" s="172">
        <f t="shared" ca="1" si="538"/>
        <v>9.0370179501075842E-3</v>
      </c>
      <c r="BR1092" s="172">
        <f t="shared" ca="1" si="542"/>
        <v>6.6648956353338864E-5</v>
      </c>
    </row>
    <row r="1093" spans="44:70">
      <c r="AR1093" s="69">
        <f t="shared" ref="AR1093:AR1156" si="544">ROUNDDOWN((AS1093-1)/12,0)+1</f>
        <v>91</v>
      </c>
      <c r="AS1093" s="70">
        <f t="shared" si="539"/>
        <v>1090</v>
      </c>
      <c r="AT1093" s="71">
        <f t="shared" ca="1" si="543"/>
        <v>6.0607902761984936E-5</v>
      </c>
      <c r="AU1093" s="72">
        <f t="shared" ref="AU1093:AU1156" ca="1" si="545">IF($AU$2="Yes",BQ1093,((1+$AH$21)^(1/12))-1)</f>
        <v>9.0370179501075842E-3</v>
      </c>
      <c r="AV1093" s="73">
        <f t="shared" ref="AV1093:AV1156" ca="1" si="546">(1+AU1093)</f>
        <v>1.0090370179501076</v>
      </c>
      <c r="AW1093" s="74">
        <f ca="1">PRODUCT(AV$4:AV1093)</f>
        <v>15139.577169081307</v>
      </c>
      <c r="BO1093" s="70">
        <f t="shared" si="541"/>
        <v>1090</v>
      </c>
      <c r="BP1093" s="171">
        <f t="shared" ca="1" si="540"/>
        <v>0.114</v>
      </c>
      <c r="BQ1093" s="172">
        <f t="shared" ref="BQ1093:BQ1156" ca="1" si="547">(1+BP1093)^(1/12)-1</f>
        <v>9.0370179501075842E-3</v>
      </c>
      <c r="BR1093" s="172">
        <f t="shared" ca="1" si="542"/>
        <v>6.6052042856404268E-5</v>
      </c>
    </row>
    <row r="1094" spans="44:70">
      <c r="AR1094" s="69">
        <f t="shared" si="544"/>
        <v>91</v>
      </c>
      <c r="AS1094" s="70">
        <f t="shared" ref="AS1094:AS1157" si="548">AS1093+1</f>
        <v>1091</v>
      </c>
      <c r="AT1094" s="71">
        <f t="shared" ca="1" si="543"/>
        <v>6.00601880568065E-5</v>
      </c>
      <c r="AU1094" s="72">
        <f t="shared" ca="1" si="545"/>
        <v>9.0370179501075842E-3</v>
      </c>
      <c r="AV1094" s="73">
        <f t="shared" ca="1" si="546"/>
        <v>1.0090370179501076</v>
      </c>
      <c r="AW1094" s="74">
        <f ca="1">PRODUCT(AV$4:AV1094)</f>
        <v>15276.393799715333</v>
      </c>
      <c r="BO1094" s="70">
        <f t="shared" si="541"/>
        <v>1091</v>
      </c>
      <c r="BP1094" s="171">
        <f t="shared" ca="1" si="540"/>
        <v>0.114</v>
      </c>
      <c r="BQ1094" s="172">
        <f t="shared" ca="1" si="547"/>
        <v>9.0370179501075842E-3</v>
      </c>
      <c r="BR1094" s="172">
        <f t="shared" ca="1" si="542"/>
        <v>6.5460475365503634E-5</v>
      </c>
    </row>
    <row r="1095" spans="44:70">
      <c r="AR1095" s="69">
        <f t="shared" si="544"/>
        <v>91</v>
      </c>
      <c r="AS1095" s="70">
        <f t="shared" si="548"/>
        <v>1092</v>
      </c>
      <c r="AT1095" s="71">
        <f t="shared" ca="1" si="543"/>
        <v>5.9517423059250304E-5</v>
      </c>
      <c r="AU1095" s="72">
        <f t="shared" ca="1" si="545"/>
        <v>9.0370179501075842E-3</v>
      </c>
      <c r="AV1095" s="73">
        <f t="shared" ca="1" si="546"/>
        <v>1.0090370179501076</v>
      </c>
      <c r="AW1095" s="74">
        <f ca="1">PRODUCT(AV$4:AV1095)</f>
        <v>15414.446844696273</v>
      </c>
      <c r="BO1095" s="70">
        <f t="shared" si="541"/>
        <v>1092</v>
      </c>
      <c r="BP1095" s="171">
        <f t="shared" ca="1" si="540"/>
        <v>0.114</v>
      </c>
      <c r="BQ1095" s="172">
        <f t="shared" ca="1" si="547"/>
        <v>9.0370179501075842E-3</v>
      </c>
      <c r="BR1095" s="172">
        <f t="shared" ca="1" si="542"/>
        <v>6.4874206001370275E-5</v>
      </c>
    </row>
    <row r="1096" spans="44:70">
      <c r="AR1096" s="69">
        <f t="shared" si="544"/>
        <v>92</v>
      </c>
      <c r="AS1096" s="70">
        <f t="shared" si="548"/>
        <v>1093</v>
      </c>
      <c r="AT1096" s="71">
        <f t="shared" ca="1" si="543"/>
        <v>5.8979563038719711E-5</v>
      </c>
      <c r="AU1096" s="72">
        <f t="shared" ca="1" si="545"/>
        <v>9.0370179501075842E-3</v>
      </c>
      <c r="AV1096" s="73">
        <f t="shared" ca="1" si="546"/>
        <v>1.0090370179501076</v>
      </c>
      <c r="AW1096" s="74">
        <f ca="1">PRODUCT(AV$4:AV1096)</f>
        <v>15553.747477522773</v>
      </c>
      <c r="BO1096" s="70">
        <f t="shared" si="541"/>
        <v>1093</v>
      </c>
      <c r="BP1096" s="171">
        <f t="shared" ref="BP1096:BP1159" ca="1" si="549">VLOOKUP(BO1096,$BT$4:$BX$13,5,TRUE)/100</f>
        <v>0.114</v>
      </c>
      <c r="BQ1096" s="172">
        <f t="shared" ca="1" si="547"/>
        <v>9.0370179501075842E-3</v>
      </c>
      <c r="BR1096" s="172">
        <f t="shared" ca="1" si="542"/>
        <v>6.4293187313548111E-5</v>
      </c>
    </row>
    <row r="1097" spans="44:70">
      <c r="AR1097" s="69">
        <f t="shared" si="544"/>
        <v>92</v>
      </c>
      <c r="AS1097" s="70">
        <f t="shared" si="548"/>
        <v>1094</v>
      </c>
      <c r="AT1097" s="71">
        <f t="shared" ca="1" si="543"/>
        <v>5.8446563668849297E-5</v>
      </c>
      <c r="AU1097" s="72">
        <f t="shared" ca="1" si="545"/>
        <v>9.0370179501075842E-3</v>
      </c>
      <c r="AV1097" s="73">
        <f t="shared" ca="1" si="546"/>
        <v>1.0090370179501076</v>
      </c>
      <c r="AW1097" s="74">
        <f ca="1">PRODUCT(AV$4:AV1097)</f>
        <v>15694.306972668586</v>
      </c>
      <c r="BO1097" s="70">
        <f t="shared" si="541"/>
        <v>1094</v>
      </c>
      <c r="BP1097" s="171">
        <f t="shared" ca="1" si="549"/>
        <v>0.114</v>
      </c>
      <c r="BQ1097" s="172">
        <f t="shared" ca="1" si="547"/>
        <v>9.0370179501075842E-3</v>
      </c>
      <c r="BR1097" s="172">
        <f t="shared" ca="1" si="542"/>
        <v>6.3717372276551234E-5</v>
      </c>
    </row>
    <row r="1098" spans="44:70">
      <c r="AR1098" s="69">
        <f t="shared" si="544"/>
        <v>92</v>
      </c>
      <c r="AS1098" s="70">
        <f t="shared" si="548"/>
        <v>1095</v>
      </c>
      <c r="AT1098" s="71">
        <f t="shared" ca="1" si="543"/>
        <v>5.7918381023851803E-5</v>
      </c>
      <c r="AU1098" s="72">
        <f t="shared" ca="1" si="545"/>
        <v>9.0370179501075842E-3</v>
      </c>
      <c r="AV1098" s="73">
        <f t="shared" ca="1" si="546"/>
        <v>1.0090370179501076</v>
      </c>
      <c r="AW1098" s="74">
        <f ca="1">PRODUCT(AV$4:AV1098)</f>
        <v>15836.13670649509</v>
      </c>
      <c r="BO1098" s="70">
        <f t="shared" si="541"/>
        <v>1095</v>
      </c>
      <c r="BP1098" s="171">
        <f t="shared" ca="1" si="549"/>
        <v>0.114</v>
      </c>
      <c r="BQ1098" s="172">
        <f t="shared" ca="1" si="547"/>
        <v>9.0370179501075842E-3</v>
      </c>
      <c r="BR1098" s="172">
        <f t="shared" ca="1" si="542"/>
        <v>6.3146714286057813E-5</v>
      </c>
    </row>
    <row r="1099" spans="44:70">
      <c r="AR1099" s="69">
        <f t="shared" si="544"/>
        <v>92</v>
      </c>
      <c r="AS1099" s="70">
        <f t="shared" si="548"/>
        <v>1096</v>
      </c>
      <c r="AT1099" s="71">
        <f t="shared" ca="1" si="543"/>
        <v>5.7394971574898083E-5</v>
      </c>
      <c r="AU1099" s="72">
        <f t="shared" ca="1" si="545"/>
        <v>9.0370179501075842E-3</v>
      </c>
      <c r="AV1099" s="73">
        <f t="shared" ca="1" si="546"/>
        <v>1.0090370179501076</v>
      </c>
      <c r="AW1099" s="74">
        <f ca="1">PRODUCT(AV$4:AV1099)</f>
        <v>15979.248158172044</v>
      </c>
      <c r="BO1099" s="70">
        <f t="shared" si="541"/>
        <v>1096</v>
      </c>
      <c r="BP1099" s="171">
        <f t="shared" ca="1" si="549"/>
        <v>0.114</v>
      </c>
      <c r="BQ1099" s="172">
        <f t="shared" ca="1" si="547"/>
        <v>9.0370179501075842E-3</v>
      </c>
      <c r="BR1099" s="172">
        <f t="shared" ca="1" si="542"/>
        <v>6.258116715513815E-5</v>
      </c>
    </row>
    <row r="1100" spans="44:70">
      <c r="AR1100" s="69">
        <f t="shared" si="544"/>
        <v>92</v>
      </c>
      <c r="AS1100" s="70">
        <f t="shared" si="548"/>
        <v>1097</v>
      </c>
      <c r="AT1100" s="71">
        <f t="shared" ca="1" si="543"/>
        <v>5.6876292186529816E-5</v>
      </c>
      <c r="AU1100" s="72">
        <f t="shared" ca="1" si="545"/>
        <v>9.0370179501075842E-3</v>
      </c>
      <c r="AV1100" s="73">
        <f t="shared" ca="1" si="546"/>
        <v>1.0090370179501076</v>
      </c>
      <c r="AW1100" s="74">
        <f ca="1">PRODUCT(AV$4:AV1100)</f>
        <v>16123.652910606668</v>
      </c>
      <c r="BO1100" s="70">
        <f t="shared" si="541"/>
        <v>1097</v>
      </c>
      <c r="BP1100" s="171">
        <f t="shared" ca="1" si="549"/>
        <v>0.114</v>
      </c>
      <c r="BQ1100" s="172">
        <f t="shared" ca="1" si="547"/>
        <v>9.0370179501075842E-3</v>
      </c>
      <c r="BR1100" s="172">
        <f t="shared" ca="1" si="542"/>
        <v>6.2020685110516447E-5</v>
      </c>
    </row>
    <row r="1101" spans="44:70">
      <c r="AR1101" s="69">
        <f t="shared" si="544"/>
        <v>92</v>
      </c>
      <c r="AS1101" s="70">
        <f t="shared" si="548"/>
        <v>1098</v>
      </c>
      <c r="AT1101" s="71">
        <f t="shared" ca="1" si="543"/>
        <v>5.6362300113104581E-5</v>
      </c>
      <c r="AU1101" s="72">
        <f t="shared" ca="1" si="545"/>
        <v>9.0370179501075842E-3</v>
      </c>
      <c r="AV1101" s="73">
        <f t="shared" ca="1" si="546"/>
        <v>1.0090370179501076</v>
      </c>
      <c r="AW1101" s="74">
        <f ca="1">PRODUCT(AV$4:AV1101)</f>
        <v>16269.362651381125</v>
      </c>
      <c r="BO1101" s="70">
        <f t="shared" si="541"/>
        <v>1098</v>
      </c>
      <c r="BP1101" s="171">
        <f t="shared" ca="1" si="549"/>
        <v>0.114</v>
      </c>
      <c r="BQ1101" s="172">
        <f t="shared" ca="1" si="547"/>
        <v>9.0370179501075842E-3</v>
      </c>
      <c r="BR1101" s="172">
        <f t="shared" ca="1" si="542"/>
        <v>6.14652227888661E-5</v>
      </c>
    </row>
    <row r="1102" spans="44:70">
      <c r="AR1102" s="69">
        <f t="shared" si="544"/>
        <v>92</v>
      </c>
      <c r="AS1102" s="70">
        <f t="shared" si="548"/>
        <v>1099</v>
      </c>
      <c r="AT1102" s="71">
        <f t="shared" ca="1" si="543"/>
        <v>5.5852952995273102E-5</v>
      </c>
      <c r="AU1102" s="72">
        <f t="shared" ca="1" si="545"/>
        <v>9.0370179501075842E-3</v>
      </c>
      <c r="AV1102" s="73">
        <f t="shared" ca="1" si="546"/>
        <v>1.0090370179501076</v>
      </c>
      <c r="AW1102" s="74">
        <f ca="1">PRODUCT(AV$4:AV1102)</f>
        <v>16416.389173698466</v>
      </c>
      <c r="BO1102" s="70">
        <f t="shared" si="541"/>
        <v>1099</v>
      </c>
      <c r="BP1102" s="171">
        <f t="shared" ca="1" si="549"/>
        <v>0.114</v>
      </c>
      <c r="BQ1102" s="172">
        <f t="shared" ca="1" si="547"/>
        <v>9.0370179501075842E-3</v>
      </c>
      <c r="BR1102" s="172">
        <f t="shared" ca="1" si="542"/>
        <v>6.0914735233138179E-5</v>
      </c>
    </row>
    <row r="1103" spans="44:70">
      <c r="AR1103" s="69">
        <f t="shared" si="544"/>
        <v>92</v>
      </c>
      <c r="AS1103" s="70">
        <f t="shared" si="548"/>
        <v>1100</v>
      </c>
      <c r="AT1103" s="71">
        <f t="shared" ca="1" si="543"/>
        <v>5.5348208856488303E-5</v>
      </c>
      <c r="AU1103" s="72">
        <f t="shared" ca="1" si="545"/>
        <v>9.0370179501075842E-3</v>
      </c>
      <c r="AV1103" s="73">
        <f t="shared" ca="1" si="546"/>
        <v>1.0090370179501076</v>
      </c>
      <c r="AW1103" s="74">
        <f ca="1">PRODUCT(AV$4:AV1103)</f>
        <v>16564.744377337131</v>
      </c>
      <c r="BO1103" s="70">
        <f t="shared" si="541"/>
        <v>1100</v>
      </c>
      <c r="BP1103" s="171">
        <f t="shared" ca="1" si="549"/>
        <v>0.114</v>
      </c>
      <c r="BQ1103" s="172">
        <f t="shared" ca="1" si="547"/>
        <v>9.0370179501075842E-3</v>
      </c>
      <c r="BR1103" s="172">
        <f t="shared" ca="1" si="542"/>
        <v>6.0369177888922747E-5</v>
      </c>
    </row>
    <row r="1104" spans="44:70">
      <c r="AR1104" s="69">
        <f t="shared" si="544"/>
        <v>92</v>
      </c>
      <c r="AS1104" s="70">
        <f t="shared" si="548"/>
        <v>1101</v>
      </c>
      <c r="AT1104" s="71">
        <f t="shared" ca="1" si="543"/>
        <v>5.4848026099545913E-5</v>
      </c>
      <c r="AU1104" s="72">
        <f t="shared" ca="1" si="545"/>
        <v>9.0370179501075842E-3</v>
      </c>
      <c r="AV1104" s="73">
        <f t="shared" ca="1" si="546"/>
        <v>1.0090370179501076</v>
      </c>
      <c r="AW1104" s="74">
        <f ca="1">PRODUCT(AV$4:AV1104)</f>
        <v>16714.440269614071</v>
      </c>
      <c r="BO1104" s="70">
        <f t="shared" si="541"/>
        <v>1101</v>
      </c>
      <c r="BP1104" s="171">
        <f t="shared" ca="1" si="549"/>
        <v>0.114</v>
      </c>
      <c r="BQ1104" s="172">
        <f t="shared" ca="1" si="547"/>
        <v>9.0370179501075842E-3</v>
      </c>
      <c r="BR1104" s="172">
        <f t="shared" ca="1" si="542"/>
        <v>5.9828506600842802E-5</v>
      </c>
    </row>
    <row r="1105" spans="44:70">
      <c r="AR1105" s="69">
        <f t="shared" si="544"/>
        <v>92</v>
      </c>
      <c r="AS1105" s="70">
        <f t="shared" si="548"/>
        <v>1102</v>
      </c>
      <c r="AT1105" s="71">
        <f t="shared" ca="1" si="543"/>
        <v>5.4352363503156345E-5</v>
      </c>
      <c r="AU1105" s="72">
        <f t="shared" ca="1" si="545"/>
        <v>9.0370179501075842E-3</v>
      </c>
      <c r="AV1105" s="73">
        <f t="shared" ca="1" si="546"/>
        <v>1.0090370179501076</v>
      </c>
      <c r="AW1105" s="74">
        <f ca="1">PRODUCT(AV$4:AV1105)</f>
        <v>16865.488966356574</v>
      </c>
      <c r="BO1105" s="70">
        <f t="shared" si="541"/>
        <v>1102</v>
      </c>
      <c r="BP1105" s="171">
        <f t="shared" ca="1" si="549"/>
        <v>0.114</v>
      </c>
      <c r="BQ1105" s="172">
        <f t="shared" ca="1" si="547"/>
        <v>9.0370179501075842E-3</v>
      </c>
      <c r="BR1105" s="172">
        <f t="shared" ca="1" si="542"/>
        <v>5.9292677608980503E-5</v>
      </c>
    </row>
    <row r="1106" spans="44:70">
      <c r="AR1106" s="69">
        <f t="shared" si="544"/>
        <v>92</v>
      </c>
      <c r="AS1106" s="70">
        <f t="shared" si="548"/>
        <v>1103</v>
      </c>
      <c r="AT1106" s="71">
        <f t="shared" ca="1" si="543"/>
        <v>5.3861180218547549E-5</v>
      </c>
      <c r="AU1106" s="72">
        <f t="shared" ca="1" si="545"/>
        <v>9.0370179501075842E-3</v>
      </c>
      <c r="AV1106" s="73">
        <f t="shared" ca="1" si="546"/>
        <v>1.0090370179501076</v>
      </c>
      <c r="AW1106" s="74">
        <f ca="1">PRODUCT(AV$4:AV1106)</f>
        <v>17017.902692882879</v>
      </c>
      <c r="BO1106" s="70">
        <f t="shared" ref="BO1106:BO1169" si="550">BO1105+1</f>
        <v>1103</v>
      </c>
      <c r="BP1106" s="171">
        <f t="shared" ca="1" si="549"/>
        <v>0.114</v>
      </c>
      <c r="BQ1106" s="172">
        <f t="shared" ca="1" si="547"/>
        <v>9.0370179501075842E-3</v>
      </c>
      <c r="BR1106" s="172">
        <f t="shared" ref="BR1106:BR1169" ca="1" si="551">BR1105/(1+BQ1106)</f>
        <v>5.8761647545335409E-5</v>
      </c>
    </row>
    <row r="1107" spans="44:70">
      <c r="AR1107" s="69">
        <f t="shared" si="544"/>
        <v>92</v>
      </c>
      <c r="AS1107" s="70">
        <f t="shared" si="548"/>
        <v>1104</v>
      </c>
      <c r="AT1107" s="71">
        <f t="shared" ca="1" si="543"/>
        <v>5.3374435766098554E-5</v>
      </c>
      <c r="AU1107" s="72">
        <f t="shared" ca="1" si="545"/>
        <v>9.0370179501075842E-3</v>
      </c>
      <c r="AV1107" s="73">
        <f t="shared" ca="1" si="546"/>
        <v>1.0090370179501076</v>
      </c>
      <c r="AW1107" s="74">
        <f ca="1">PRODUCT(AV$4:AV1107)</f>
        <v>17171.693784991647</v>
      </c>
      <c r="BO1107" s="70">
        <f t="shared" si="550"/>
        <v>1104</v>
      </c>
      <c r="BP1107" s="171">
        <f t="shared" ca="1" si="549"/>
        <v>0.114</v>
      </c>
      <c r="BQ1107" s="172">
        <f t="shared" ca="1" si="547"/>
        <v>9.0370179501075842E-3</v>
      </c>
      <c r="BR1107" s="172">
        <f t="shared" ca="1" si="551"/>
        <v>5.8235373430314436E-5</v>
      </c>
    </row>
    <row r="1108" spans="44:70">
      <c r="AR1108" s="69">
        <f t="shared" si="544"/>
        <v>93</v>
      </c>
      <c r="AS1108" s="70">
        <f t="shared" si="548"/>
        <v>1105</v>
      </c>
      <c r="AT1108" s="71">
        <f t="shared" ca="1" si="543"/>
        <v>5.289209003200346E-5</v>
      </c>
      <c r="AU1108" s="72">
        <f t="shared" ca="1" si="545"/>
        <v>9.0370179501075842E-3</v>
      </c>
      <c r="AV1108" s="73">
        <f t="shared" ca="1" si="546"/>
        <v>1.0090370179501076</v>
      </c>
      <c r="AW1108" s="74">
        <f ca="1">PRODUCT(AV$4:AV1108)</f>
        <v>17326.874689960368</v>
      </c>
      <c r="BO1108" s="70">
        <f t="shared" si="550"/>
        <v>1105</v>
      </c>
      <c r="BP1108" s="171">
        <f t="shared" ca="1" si="549"/>
        <v>0.114</v>
      </c>
      <c r="BQ1108" s="172">
        <f t="shared" ca="1" si="547"/>
        <v>9.0370179501075842E-3</v>
      </c>
      <c r="BR1108" s="172">
        <f t="shared" ca="1" si="551"/>
        <v>5.771381266925325E-5</v>
      </c>
    </row>
    <row r="1109" spans="44:70">
      <c r="AR1109" s="69">
        <f t="shared" si="544"/>
        <v>93</v>
      </c>
      <c r="AS1109" s="70">
        <f t="shared" si="548"/>
        <v>1106</v>
      </c>
      <c r="AT1109" s="71">
        <f t="shared" ca="1" si="543"/>
        <v>5.2414103264965538E-5</v>
      </c>
      <c r="AU1109" s="72">
        <f t="shared" ca="1" si="545"/>
        <v>9.0370179501075842E-3</v>
      </c>
      <c r="AV1109" s="73">
        <f t="shared" ca="1" si="546"/>
        <v>1.0090370179501076</v>
      </c>
      <c r="AW1109" s="74">
        <f ca="1">PRODUCT(AV$4:AV1109)</f>
        <v>17483.457967552804</v>
      </c>
      <c r="BO1109" s="70">
        <f t="shared" si="550"/>
        <v>1106</v>
      </c>
      <c r="BP1109" s="171">
        <f t="shared" ca="1" si="549"/>
        <v>0.114</v>
      </c>
      <c r="BQ1109" s="172">
        <f t="shared" ca="1" si="547"/>
        <v>9.0370179501075842E-3</v>
      </c>
      <c r="BR1109" s="172">
        <f t="shared" ca="1" si="551"/>
        <v>5.7196923048968795E-5</v>
      </c>
    </row>
    <row r="1110" spans="44:70">
      <c r="AR1110" s="69">
        <f t="shared" si="544"/>
        <v>93</v>
      </c>
      <c r="AS1110" s="70">
        <f t="shared" si="548"/>
        <v>1107</v>
      </c>
      <c r="AT1110" s="71">
        <f t="shared" ca="1" si="543"/>
        <v>5.1940436072921249E-5</v>
      </c>
      <c r="AU1110" s="72">
        <f t="shared" ca="1" si="545"/>
        <v>9.0370179501075842E-3</v>
      </c>
      <c r="AV1110" s="73">
        <f t="shared" ca="1" si="546"/>
        <v>1.0090370179501076</v>
      </c>
      <c r="AW1110" s="74">
        <f ca="1">PRODUCT(AV$4:AV1110)</f>
        <v>17641.456291035531</v>
      </c>
      <c r="BO1110" s="70">
        <f t="shared" si="550"/>
        <v>1107</v>
      </c>
      <c r="BP1110" s="171">
        <f t="shared" ca="1" si="549"/>
        <v>0.114</v>
      </c>
      <c r="BQ1110" s="172">
        <f t="shared" ca="1" si="547"/>
        <v>9.0370179501075842E-3</v>
      </c>
      <c r="BR1110" s="172">
        <f t="shared" ca="1" si="551"/>
        <v>5.6684662734342748E-5</v>
      </c>
    </row>
    <row r="1111" spans="44:70">
      <c r="AR1111" s="69">
        <f t="shared" si="544"/>
        <v>93</v>
      </c>
      <c r="AS1111" s="70">
        <f t="shared" si="548"/>
        <v>1108</v>
      </c>
      <c r="AT1111" s="71">
        <f t="shared" ref="AT1111:AT1174" ca="1" si="552">(1-AU1111)*AT1110</f>
        <v>5.1471049419793841E-5</v>
      </c>
      <c r="AU1111" s="72">
        <f t="shared" ca="1" si="545"/>
        <v>9.0370179501075842E-3</v>
      </c>
      <c r="AV1111" s="73">
        <f t="shared" ca="1" si="546"/>
        <v>1.0090370179501076</v>
      </c>
      <c r="AW1111" s="74">
        <f ca="1">PRODUCT(AV$4:AV1111)</f>
        <v>17800.882448203658</v>
      </c>
      <c r="BO1111" s="70">
        <f t="shared" si="550"/>
        <v>1108</v>
      </c>
      <c r="BP1111" s="171">
        <f t="shared" ca="1" si="549"/>
        <v>0.114</v>
      </c>
      <c r="BQ1111" s="172">
        <f t="shared" ca="1" si="547"/>
        <v>9.0370179501075842E-3</v>
      </c>
      <c r="BR1111" s="172">
        <f t="shared" ca="1" si="551"/>
        <v>5.6176990264935508E-5</v>
      </c>
    </row>
    <row r="1112" spans="44:70">
      <c r="AR1112" s="69">
        <f t="shared" si="544"/>
        <v>93</v>
      </c>
      <c r="AS1112" s="70">
        <f t="shared" si="548"/>
        <v>1109</v>
      </c>
      <c r="AT1112" s="71">
        <f t="shared" ca="1" si="552"/>
        <v>5.1005904622276288E-5</v>
      </c>
      <c r="AU1112" s="72">
        <f t="shared" ca="1" si="545"/>
        <v>9.0370179501075842E-3</v>
      </c>
      <c r="AV1112" s="73">
        <f t="shared" ca="1" si="546"/>
        <v>1.0090370179501076</v>
      </c>
      <c r="AW1112" s="74">
        <f ca="1">PRODUCT(AV$4:AV1112)</f>
        <v>17961.749342415831</v>
      </c>
      <c r="BO1112" s="70">
        <f t="shared" si="550"/>
        <v>1109</v>
      </c>
      <c r="BP1112" s="171">
        <f t="shared" ca="1" si="549"/>
        <v>0.114</v>
      </c>
      <c r="BQ1112" s="172">
        <f t="shared" ca="1" si="547"/>
        <v>9.0370179501075842E-3</v>
      </c>
      <c r="BR1112" s="172">
        <f t="shared" ca="1" si="551"/>
        <v>5.5673864551630563E-5</v>
      </c>
    </row>
    <row r="1113" spans="44:70">
      <c r="AR1113" s="69">
        <f t="shared" si="544"/>
        <v>93</v>
      </c>
      <c r="AS1113" s="70">
        <f t="shared" si="548"/>
        <v>1110</v>
      </c>
      <c r="AT1113" s="71">
        <f t="shared" ca="1" si="552"/>
        <v>5.0544963346643304E-5</v>
      </c>
      <c r="AU1113" s="72">
        <f t="shared" ca="1" si="545"/>
        <v>9.0370179501075842E-3</v>
      </c>
      <c r="AV1113" s="73">
        <f t="shared" ca="1" si="546"/>
        <v>1.0090370179501076</v>
      </c>
      <c r="AW1113" s="74">
        <f ca="1">PRODUCT(AV$4:AV1113)</f>
        <v>18124.069993638575</v>
      </c>
      <c r="BO1113" s="70">
        <f t="shared" si="550"/>
        <v>1110</v>
      </c>
      <c r="BP1113" s="171">
        <f t="shared" ca="1" si="549"/>
        <v>0.114</v>
      </c>
      <c r="BQ1113" s="172">
        <f t="shared" ca="1" si="547"/>
        <v>9.0370179501075842E-3</v>
      </c>
      <c r="BR1113" s="172">
        <f t="shared" ca="1" si="551"/>
        <v>5.5175244873308892E-5</v>
      </c>
    </row>
    <row r="1114" spans="44:70">
      <c r="AR1114" s="69">
        <f t="shared" si="544"/>
        <v>93</v>
      </c>
      <c r="AS1114" s="70">
        <f t="shared" si="548"/>
        <v>1111</v>
      </c>
      <c r="AT1114" s="71">
        <f t="shared" ca="1" si="552"/>
        <v>5.0088187605592159E-5</v>
      </c>
      <c r="AU1114" s="72">
        <f t="shared" ca="1" si="545"/>
        <v>9.0370179501075842E-3</v>
      </c>
      <c r="AV1114" s="73">
        <f t="shared" ca="1" si="546"/>
        <v>1.0090370179501076</v>
      </c>
      <c r="AW1114" s="74">
        <f ca="1">PRODUCT(AV$4:AV1114)</f>
        <v>18287.857539500092</v>
      </c>
      <c r="BO1114" s="70">
        <f t="shared" si="550"/>
        <v>1111</v>
      </c>
      <c r="BP1114" s="171">
        <f t="shared" ca="1" si="549"/>
        <v>0.114</v>
      </c>
      <c r="BQ1114" s="172">
        <f t="shared" ca="1" si="547"/>
        <v>9.0370179501075842E-3</v>
      </c>
      <c r="BR1114" s="172">
        <f t="shared" ca="1" si="551"/>
        <v>5.4681090873553129E-5</v>
      </c>
    </row>
    <row r="1115" spans="44:70">
      <c r="AR1115" s="69">
        <f t="shared" si="544"/>
        <v>93</v>
      </c>
      <c r="AS1115" s="70">
        <f t="shared" si="548"/>
        <v>1112</v>
      </c>
      <c r="AT1115" s="71">
        <f t="shared" ca="1" si="552"/>
        <v>4.9635539755112067E-5</v>
      </c>
      <c r="AU1115" s="72">
        <f t="shared" ca="1" si="545"/>
        <v>9.0370179501075842E-3</v>
      </c>
      <c r="AV1115" s="73">
        <f t="shared" ca="1" si="546"/>
        <v>1.0090370179501076</v>
      </c>
      <c r="AW1115" s="74">
        <f ca="1">PRODUCT(AV$4:AV1115)</f>
        <v>18453.125236353564</v>
      </c>
      <c r="BO1115" s="70">
        <f t="shared" si="550"/>
        <v>1112</v>
      </c>
      <c r="BP1115" s="171">
        <f t="shared" ca="1" si="549"/>
        <v>0.114</v>
      </c>
      <c r="BQ1115" s="172">
        <f t="shared" ca="1" si="547"/>
        <v>9.0370179501075842E-3</v>
      </c>
      <c r="BR1115" s="172">
        <f t="shared" ca="1" si="551"/>
        <v>5.4191362557381283E-5</v>
      </c>
    </row>
    <row r="1116" spans="44:70">
      <c r="AR1116" s="69">
        <f t="shared" si="544"/>
        <v>93</v>
      </c>
      <c r="AS1116" s="70">
        <f t="shared" si="548"/>
        <v>1113</v>
      </c>
      <c r="AT1116" s="71">
        <f t="shared" ca="1" si="552"/>
        <v>4.9186982491381844E-5</v>
      </c>
      <c r="AU1116" s="72">
        <f t="shared" ca="1" si="545"/>
        <v>9.0370179501075842E-3</v>
      </c>
      <c r="AV1116" s="73">
        <f t="shared" ca="1" si="546"/>
        <v>1.0090370179501076</v>
      </c>
      <c r="AW1116" s="74">
        <f ca="1">PRODUCT(AV$4:AV1116)</f>
        <v>18619.886460350073</v>
      </c>
      <c r="BO1116" s="70">
        <f t="shared" si="550"/>
        <v>1113</v>
      </c>
      <c r="BP1116" s="171">
        <f t="shared" ca="1" si="549"/>
        <v>0.114</v>
      </c>
      <c r="BQ1116" s="172">
        <f t="shared" ca="1" si="547"/>
        <v>9.0370179501075842E-3</v>
      </c>
      <c r="BR1116" s="172">
        <f t="shared" ca="1" si="551"/>
        <v>5.37060202880097E-5</v>
      </c>
    </row>
    <row r="1117" spans="44:70">
      <c r="AR1117" s="69">
        <f t="shared" si="544"/>
        <v>93</v>
      </c>
      <c r="AS1117" s="70">
        <f t="shared" si="548"/>
        <v>1114</v>
      </c>
      <c r="AT1117" s="71">
        <f t="shared" ca="1" si="552"/>
        <v>4.8742478847695601E-5</v>
      </c>
      <c r="AU1117" s="72">
        <f t="shared" ca="1" si="545"/>
        <v>9.0370179501075842E-3</v>
      </c>
      <c r="AV1117" s="73">
        <f t="shared" ca="1" si="546"/>
        <v>1.0090370179501076</v>
      </c>
      <c r="AW1117" s="74">
        <f ca="1">PRODUCT(AV$4:AV1117)</f>
        <v>18788.154708521222</v>
      </c>
      <c r="BO1117" s="70">
        <f t="shared" si="550"/>
        <v>1114</v>
      </c>
      <c r="BP1117" s="171">
        <f t="shared" ca="1" si="549"/>
        <v>0.114</v>
      </c>
      <c r="BQ1117" s="172">
        <f t="shared" ca="1" si="547"/>
        <v>9.0370179501075842E-3</v>
      </c>
      <c r="BR1117" s="172">
        <f t="shared" ca="1" si="551"/>
        <v>5.3225024783644978E-5</v>
      </c>
    </row>
    <row r="1118" spans="44:70">
      <c r="AR1118" s="69">
        <f t="shared" si="544"/>
        <v>93</v>
      </c>
      <c r="AS1118" s="70">
        <f t="shared" si="548"/>
        <v>1115</v>
      </c>
      <c r="AT1118" s="71">
        <f t="shared" ca="1" si="552"/>
        <v>4.8301992191416237E-5</v>
      </c>
      <c r="AU1118" s="72">
        <f t="shared" ca="1" si="545"/>
        <v>9.0370179501075842E-3</v>
      </c>
      <c r="AV1118" s="73">
        <f t="shared" ca="1" si="546"/>
        <v>1.0090370179501076</v>
      </c>
      <c r="AW1118" s="74">
        <f ca="1">PRODUCT(AV$4:AV1118)</f>
        <v>18957.943599871527</v>
      </c>
      <c r="BO1118" s="70">
        <f t="shared" si="550"/>
        <v>1115</v>
      </c>
      <c r="BP1118" s="171">
        <f t="shared" ca="1" si="549"/>
        <v>0.114</v>
      </c>
      <c r="BQ1118" s="172">
        <f t="shared" ca="1" si="547"/>
        <v>9.0370179501075842E-3</v>
      </c>
      <c r="BR1118" s="172">
        <f t="shared" ca="1" si="551"/>
        <v>5.2748337114304683E-5</v>
      </c>
    </row>
    <row r="1119" spans="44:70">
      <c r="AR1119" s="69">
        <f t="shared" si="544"/>
        <v>93</v>
      </c>
      <c r="AS1119" s="70">
        <f t="shared" si="548"/>
        <v>1116</v>
      </c>
      <c r="AT1119" s="71">
        <f t="shared" ca="1" si="552"/>
        <v>4.7865486220956452E-5</v>
      </c>
      <c r="AU1119" s="72">
        <f t="shared" ca="1" si="545"/>
        <v>9.0370179501075842E-3</v>
      </c>
      <c r="AV1119" s="73">
        <f t="shared" ca="1" si="546"/>
        <v>1.0090370179501076</v>
      </c>
      <c r="AW1119" s="74">
        <f ca="1">PRODUCT(AV$4:AV1119)</f>
        <v>19129.266876480695</v>
      </c>
      <c r="BO1119" s="70">
        <f t="shared" si="550"/>
        <v>1116</v>
      </c>
      <c r="BP1119" s="171">
        <f t="shared" ca="1" si="549"/>
        <v>0.114</v>
      </c>
      <c r="BQ1119" s="172">
        <f t="shared" ca="1" si="547"/>
        <v>9.0370179501075842E-3</v>
      </c>
      <c r="BR1119" s="172">
        <f t="shared" ca="1" si="551"/>
        <v>5.2275918698666468E-5</v>
      </c>
    </row>
    <row r="1120" spans="44:70">
      <c r="AR1120" s="69">
        <f t="shared" si="544"/>
        <v>94</v>
      </c>
      <c r="AS1120" s="70">
        <f t="shared" si="548"/>
        <v>1117</v>
      </c>
      <c r="AT1120" s="71">
        <f t="shared" ca="1" si="552"/>
        <v>4.7432924962787044E-5</v>
      </c>
      <c r="AU1120" s="72">
        <f t="shared" ca="1" si="545"/>
        <v>9.0370179501075842E-3</v>
      </c>
      <c r="AV1120" s="73">
        <f t="shared" ca="1" si="546"/>
        <v>1.0090370179501076</v>
      </c>
      <c r="AW1120" s="74">
        <f ca="1">PRODUCT(AV$4:AV1120)</f>
        <v>19302.138404615849</v>
      </c>
      <c r="BO1120" s="70">
        <f t="shared" si="550"/>
        <v>1117</v>
      </c>
      <c r="BP1120" s="171">
        <f t="shared" ca="1" si="549"/>
        <v>0.114</v>
      </c>
      <c r="BQ1120" s="172">
        <f t="shared" ca="1" si="547"/>
        <v>9.0370179501075842E-3</v>
      </c>
      <c r="BR1120" s="172">
        <f t="shared" ca="1" si="551"/>
        <v>5.1807731300945473E-5</v>
      </c>
    </row>
    <row r="1121" spans="44:70">
      <c r="AR1121" s="69">
        <f t="shared" si="544"/>
        <v>94</v>
      </c>
      <c r="AS1121" s="70">
        <f t="shared" si="548"/>
        <v>1118</v>
      </c>
      <c r="AT1121" s="71">
        <f t="shared" ca="1" si="552"/>
        <v>4.700427276847223E-5</v>
      </c>
      <c r="AU1121" s="72">
        <f t="shared" ca="1" si="545"/>
        <v>9.0370179501075842E-3</v>
      </c>
      <c r="AV1121" s="73">
        <f t="shared" ca="1" si="546"/>
        <v>1.0090370179501076</v>
      </c>
      <c r="AW1121" s="74">
        <f ca="1">PRODUCT(AV$4:AV1121)</f>
        <v>19476.572175853824</v>
      </c>
      <c r="BO1121" s="70">
        <f t="shared" si="550"/>
        <v>1118</v>
      </c>
      <c r="BP1121" s="171">
        <f t="shared" ca="1" si="549"/>
        <v>0.114</v>
      </c>
      <c r="BQ1121" s="172">
        <f t="shared" ca="1" si="547"/>
        <v>9.0370179501075842E-3</v>
      </c>
      <c r="BR1121" s="172">
        <f t="shared" ca="1" si="551"/>
        <v>5.1343737027799644E-5</v>
      </c>
    </row>
    <row r="1122" spans="44:70">
      <c r="AR1122" s="69">
        <f t="shared" si="544"/>
        <v>94</v>
      </c>
      <c r="AS1122" s="70">
        <f t="shared" si="548"/>
        <v>1119</v>
      </c>
      <c r="AT1122" s="71">
        <f t="shared" ca="1" si="552"/>
        <v>4.6579494311731794E-5</v>
      </c>
      <c r="AU1122" s="72">
        <f t="shared" ca="1" si="545"/>
        <v>9.0370179501075842E-3</v>
      </c>
      <c r="AV1122" s="73">
        <f t="shared" ca="1" si="546"/>
        <v>1.0090370179501076</v>
      </c>
      <c r="AW1122" s="74">
        <f ca="1">PRODUCT(AV$4:AV1122)</f>
        <v>19652.582308213579</v>
      </c>
      <c r="BO1122" s="70">
        <f t="shared" si="550"/>
        <v>1119</v>
      </c>
      <c r="BP1122" s="171">
        <f t="shared" ca="1" si="549"/>
        <v>0.114</v>
      </c>
      <c r="BQ1122" s="172">
        <f t="shared" ca="1" si="547"/>
        <v>9.0370179501075842E-3</v>
      </c>
      <c r="BR1122" s="172">
        <f t="shared" ca="1" si="551"/>
        <v>5.0883898325262797E-5</v>
      </c>
    </row>
    <row r="1123" spans="44:70">
      <c r="AR1123" s="69">
        <f t="shared" si="544"/>
        <v>94</v>
      </c>
      <c r="AS1123" s="70">
        <f t="shared" si="548"/>
        <v>1120</v>
      </c>
      <c r="AT1123" s="71">
        <f t="shared" ca="1" si="552"/>
        <v>4.6158554585529742E-5</v>
      </c>
      <c r="AU1123" s="72">
        <f t="shared" ca="1" si="545"/>
        <v>9.0370179501075842E-3</v>
      </c>
      <c r="AV1123" s="73">
        <f t="shared" ca="1" si="546"/>
        <v>1.0090370179501076</v>
      </c>
      <c r="AW1123" s="74">
        <f ca="1">PRODUCT(AV$4:AV1123)</f>
        <v>19830.183047298873</v>
      </c>
      <c r="BO1123" s="70">
        <f t="shared" si="550"/>
        <v>1120</v>
      </c>
      <c r="BP1123" s="171">
        <f t="shared" ca="1" si="549"/>
        <v>0.114</v>
      </c>
      <c r="BQ1123" s="172">
        <f t="shared" ca="1" si="547"/>
        <v>9.0370179501075842E-3</v>
      </c>
      <c r="BR1123" s="172">
        <f t="shared" ca="1" si="551"/>
        <v>5.0428177975705129E-5</v>
      </c>
    </row>
    <row r="1124" spans="44:70">
      <c r="AR1124" s="69">
        <f t="shared" si="544"/>
        <v>94</v>
      </c>
      <c r="AS1124" s="70">
        <f t="shared" si="548"/>
        <v>1121</v>
      </c>
      <c r="AT1124" s="71">
        <f t="shared" ca="1" si="552"/>
        <v>4.574141889918929E-5</v>
      </c>
      <c r="AU1124" s="72">
        <f t="shared" ca="1" si="545"/>
        <v>9.0370179501075842E-3</v>
      </c>
      <c r="AV1124" s="73">
        <f t="shared" ca="1" si="546"/>
        <v>1.0090370179501076</v>
      </c>
      <c r="AW1124" s="74">
        <f ca="1">PRODUCT(AV$4:AV1124)</f>
        <v>20009.388767451233</v>
      </c>
      <c r="BO1124" s="70">
        <f t="shared" si="550"/>
        <v>1121</v>
      </c>
      <c r="BP1124" s="171">
        <f t="shared" ca="1" si="549"/>
        <v>0.114</v>
      </c>
      <c r="BQ1124" s="172">
        <f t="shared" ca="1" si="547"/>
        <v>9.0370179501075842E-3</v>
      </c>
      <c r="BR1124" s="172">
        <f t="shared" ca="1" si="551"/>
        <v>4.997653909482098E-5</v>
      </c>
    </row>
    <row r="1125" spans="44:70">
      <c r="AR1125" s="69">
        <f t="shared" si="544"/>
        <v>94</v>
      </c>
      <c r="AS1125" s="70">
        <f t="shared" si="548"/>
        <v>1122</v>
      </c>
      <c r="AT1125" s="71">
        <f t="shared" ca="1" si="552"/>
        <v>4.5328052875533925E-5</v>
      </c>
      <c r="AU1125" s="72">
        <f t="shared" ca="1" si="545"/>
        <v>9.0370179501075842E-3</v>
      </c>
      <c r="AV1125" s="73">
        <f t="shared" ca="1" si="546"/>
        <v>1.0090370179501076</v>
      </c>
      <c r="AW1125" s="74">
        <f ca="1">PRODUCT(AV$4:AV1125)</f>
        <v>20190.213972913371</v>
      </c>
      <c r="BO1125" s="70">
        <f t="shared" si="550"/>
        <v>1122</v>
      </c>
      <c r="BP1125" s="171">
        <f t="shared" ca="1" si="549"/>
        <v>0.114</v>
      </c>
      <c r="BQ1125" s="172">
        <f t="shared" ca="1" si="547"/>
        <v>9.0370179501075842E-3</v>
      </c>
      <c r="BR1125" s="172">
        <f t="shared" ca="1" si="551"/>
        <v>4.9528945128643531E-5</v>
      </c>
    </row>
    <row r="1126" spans="44:70">
      <c r="AR1126" s="69">
        <f t="shared" si="544"/>
        <v>94</v>
      </c>
      <c r="AS1126" s="70">
        <f t="shared" si="548"/>
        <v>1123</v>
      </c>
      <c r="AT1126" s="71">
        <f t="shared" ca="1" si="552"/>
        <v>4.49184224480543E-5</v>
      </c>
      <c r="AU1126" s="72">
        <f t="shared" ca="1" si="545"/>
        <v>9.0370179501075842E-3</v>
      </c>
      <c r="AV1126" s="73">
        <f t="shared" ca="1" si="546"/>
        <v>1.0090370179501076</v>
      </c>
      <c r="AW1126" s="74">
        <f ca="1">PRODUCT(AV$4:AV1126)</f>
        <v>20372.673299003101</v>
      </c>
      <c r="BO1126" s="70">
        <f t="shared" si="550"/>
        <v>1123</v>
      </c>
      <c r="BP1126" s="171">
        <f t="shared" ca="1" si="549"/>
        <v>0.114</v>
      </c>
      <c r="BQ1126" s="172">
        <f t="shared" ca="1" si="547"/>
        <v>9.0370179501075842E-3</v>
      </c>
      <c r="BR1126" s="172">
        <f t="shared" ca="1" si="551"/>
        <v>4.9085359850586295E-5</v>
      </c>
    </row>
    <row r="1127" spans="44:70">
      <c r="AR1127" s="69">
        <f t="shared" si="544"/>
        <v>94</v>
      </c>
      <c r="AS1127" s="70">
        <f t="shared" si="548"/>
        <v>1124</v>
      </c>
      <c r="AT1127" s="71">
        <f t="shared" ca="1" si="552"/>
        <v>4.4512493858100719E-5</v>
      </c>
      <c r="AU1127" s="72">
        <f t="shared" ca="1" si="545"/>
        <v>9.0370179501075842E-3</v>
      </c>
      <c r="AV1127" s="73">
        <f t="shared" ca="1" si="546"/>
        <v>1.0090370179501076</v>
      </c>
      <c r="AW1127" s="74">
        <f ca="1">PRODUCT(AV$4:AV1127)</f>
        <v>20556.781513297869</v>
      </c>
      <c r="BO1127" s="70">
        <f t="shared" si="550"/>
        <v>1124</v>
      </c>
      <c r="BP1127" s="171">
        <f t="shared" ca="1" si="549"/>
        <v>0.114</v>
      </c>
      <c r="BQ1127" s="172">
        <f t="shared" ca="1" si="547"/>
        <v>9.0370179501075842E-3</v>
      </c>
      <c r="BR1127" s="172">
        <f t="shared" ca="1" si="551"/>
        <v>4.8645747358511034E-5</v>
      </c>
    </row>
    <row r="1128" spans="44:70">
      <c r="AR1128" s="69">
        <f t="shared" si="544"/>
        <v>94</v>
      </c>
      <c r="AS1128" s="70">
        <f t="shared" si="548"/>
        <v>1125</v>
      </c>
      <c r="AT1128" s="71">
        <f t="shared" ca="1" si="552"/>
        <v>4.4110233652101007E-5</v>
      </c>
      <c r="AU1128" s="72">
        <f t="shared" ca="1" si="545"/>
        <v>9.0370179501075842E-3</v>
      </c>
      <c r="AV1128" s="73">
        <f t="shared" ca="1" si="546"/>
        <v>1.0090370179501076</v>
      </c>
      <c r="AW1128" s="74">
        <f ca="1">PRODUCT(AV$4:AV1128)</f>
        <v>20742.553516829979</v>
      </c>
      <c r="BO1128" s="70">
        <f t="shared" si="550"/>
        <v>1125</v>
      </c>
      <c r="BP1128" s="171">
        <f t="shared" ca="1" si="549"/>
        <v>0.114</v>
      </c>
      <c r="BQ1128" s="172">
        <f t="shared" ca="1" si="547"/>
        <v>9.0370179501075842E-3</v>
      </c>
      <c r="BR1128" s="172">
        <f t="shared" ca="1" si="551"/>
        <v>4.8210072071822002E-5</v>
      </c>
    </row>
    <row r="1129" spans="44:70">
      <c r="AR1129" s="69">
        <f t="shared" si="544"/>
        <v>94</v>
      </c>
      <c r="AS1129" s="70">
        <f t="shared" si="548"/>
        <v>1126</v>
      </c>
      <c r="AT1129" s="71">
        <f t="shared" ca="1" si="552"/>
        <v>4.3711608678803529E-5</v>
      </c>
      <c r="AU1129" s="72">
        <f t="shared" ca="1" si="545"/>
        <v>9.0370179501075842E-3</v>
      </c>
      <c r="AV1129" s="73">
        <f t="shared" ca="1" si="546"/>
        <v>1.0090370179501076</v>
      </c>
      <c r="AW1129" s="74">
        <f ca="1">PRODUCT(AV$4:AV1129)</f>
        <v>20930.00434529264</v>
      </c>
      <c r="BO1129" s="70">
        <f t="shared" si="550"/>
        <v>1126</v>
      </c>
      <c r="BP1129" s="171">
        <f t="shared" ca="1" si="549"/>
        <v>0.114</v>
      </c>
      <c r="BQ1129" s="172">
        <f t="shared" ca="1" si="547"/>
        <v>9.0370179501075842E-3</v>
      </c>
      <c r="BR1129" s="172">
        <f t="shared" ca="1" si="551"/>
        <v>4.7778298728586168E-5</v>
      </c>
    </row>
    <row r="1130" spans="44:70">
      <c r="AR1130" s="69">
        <f t="shared" si="544"/>
        <v>94</v>
      </c>
      <c r="AS1130" s="70">
        <f t="shared" si="548"/>
        <v>1127</v>
      </c>
      <c r="AT1130" s="71">
        <f t="shared" ca="1" si="552"/>
        <v>4.3316586086545103E-5</v>
      </c>
      <c r="AU1130" s="72">
        <f t="shared" ca="1" si="545"/>
        <v>9.0370179501075842E-3</v>
      </c>
      <c r="AV1130" s="73">
        <f t="shared" ca="1" si="546"/>
        <v>1.0090370179501076</v>
      </c>
      <c r="AW1130" s="74">
        <f ca="1">PRODUCT(AV$4:AV1130)</f>
        <v>21119.149170256878</v>
      </c>
      <c r="BO1130" s="70">
        <f t="shared" si="550"/>
        <v>1127</v>
      </c>
      <c r="BP1130" s="171">
        <f t="shared" ca="1" si="549"/>
        <v>0.114</v>
      </c>
      <c r="BQ1130" s="172">
        <f t="shared" ca="1" si="547"/>
        <v>9.0370179501075842E-3</v>
      </c>
      <c r="BR1130" s="172">
        <f t="shared" ca="1" si="551"/>
        <v>4.7350392382679258E-5</v>
      </c>
    </row>
    <row r="1131" spans="44:70">
      <c r="AR1131" s="69">
        <f t="shared" si="544"/>
        <v>94</v>
      </c>
      <c r="AS1131" s="70">
        <f t="shared" si="548"/>
        <v>1128</v>
      </c>
      <c r="AT1131" s="71">
        <f t="shared" ca="1" si="552"/>
        <v>4.2925133320543617E-5</v>
      </c>
      <c r="AU1131" s="72">
        <f t="shared" ca="1" si="545"/>
        <v>9.0370179501075842E-3</v>
      </c>
      <c r="AV1131" s="73">
        <f t="shared" ca="1" si="546"/>
        <v>1.0090370179501076</v>
      </c>
      <c r="AW1131" s="74">
        <f ca="1">PRODUCT(AV$4:AV1131)</f>
        <v>21310.00330039949</v>
      </c>
      <c r="BO1131" s="70">
        <f t="shared" si="550"/>
        <v>1128</v>
      </c>
      <c r="BP1131" s="171">
        <f t="shared" ca="1" si="549"/>
        <v>0.114</v>
      </c>
      <c r="BQ1131" s="172">
        <f t="shared" ca="1" si="547"/>
        <v>9.0370179501075842E-3</v>
      </c>
      <c r="BR1131" s="172">
        <f t="shared" ca="1" si="551"/>
        <v>4.6926318400957344E-5</v>
      </c>
    </row>
    <row r="1132" spans="44:70">
      <c r="AR1132" s="69">
        <f t="shared" si="544"/>
        <v>95</v>
      </c>
      <c r="AS1132" s="70">
        <f t="shared" si="548"/>
        <v>1129</v>
      </c>
      <c r="AT1132" s="71">
        <f t="shared" ca="1" si="552"/>
        <v>4.2537218120215103E-5</v>
      </c>
      <c r="AU1132" s="72">
        <f t="shared" ca="1" si="545"/>
        <v>9.0370179501075842E-3</v>
      </c>
      <c r="AV1132" s="73">
        <f t="shared" ca="1" si="546"/>
        <v>1.0090370179501076</v>
      </c>
      <c r="AW1132" s="74">
        <f ca="1">PRODUCT(AV$4:AV1132)</f>
        <v>21502.582182742051</v>
      </c>
      <c r="BO1132" s="70">
        <f t="shared" si="550"/>
        <v>1129</v>
      </c>
      <c r="BP1132" s="171">
        <f t="shared" ca="1" si="549"/>
        <v>0.114</v>
      </c>
      <c r="BQ1132" s="172">
        <f t="shared" ca="1" si="547"/>
        <v>9.0370179501075842E-3</v>
      </c>
      <c r="BR1132" s="172">
        <f t="shared" ca="1" si="551"/>
        <v>4.6506042460453757E-5</v>
      </c>
    </row>
    <row r="1133" spans="44:70">
      <c r="AR1133" s="69">
        <f t="shared" si="544"/>
        <v>95</v>
      </c>
      <c r="AS1133" s="70">
        <f t="shared" si="548"/>
        <v>1130</v>
      </c>
      <c r="AT1133" s="71">
        <f t="shared" ca="1" si="552"/>
        <v>4.2152808516515076E-5</v>
      </c>
      <c r="AU1133" s="72">
        <f t="shared" ca="1" si="545"/>
        <v>9.0370179501075842E-3</v>
      </c>
      <c r="AV1133" s="73">
        <f t="shared" ca="1" si="546"/>
        <v>1.0090370179501076</v>
      </c>
      <c r="AW1133" s="74">
        <f ca="1">PRODUCT(AV$4:AV1133)</f>
        <v>21696.901403901156</v>
      </c>
      <c r="BO1133" s="70">
        <f t="shared" si="550"/>
        <v>1130</v>
      </c>
      <c r="BP1133" s="171">
        <f t="shared" ca="1" si="549"/>
        <v>0.114</v>
      </c>
      <c r="BQ1133" s="172">
        <f t="shared" ca="1" si="547"/>
        <v>9.0370179501075842E-3</v>
      </c>
      <c r="BR1133" s="172">
        <f t="shared" ca="1" si="551"/>
        <v>4.608953054560113E-5</v>
      </c>
    </row>
    <row r="1134" spans="44:70">
      <c r="AR1134" s="69">
        <f t="shared" si="544"/>
        <v>95</v>
      </c>
      <c r="AS1134" s="70">
        <f t="shared" si="548"/>
        <v>1131</v>
      </c>
      <c r="AT1134" s="71">
        <f t="shared" ca="1" si="552"/>
        <v>4.1771872829303879E-5</v>
      </c>
      <c r="AU1134" s="72">
        <f t="shared" ca="1" si="545"/>
        <v>9.0370179501075842E-3</v>
      </c>
      <c r="AV1134" s="73">
        <f t="shared" ca="1" si="546"/>
        <v>1.0090370179501076</v>
      </c>
      <c r="AW1134" s="74">
        <f ca="1">PRODUCT(AV$4:AV1134)</f>
        <v>21892.976691349926</v>
      </c>
      <c r="BO1134" s="70">
        <f t="shared" si="550"/>
        <v>1131</v>
      </c>
      <c r="BP1134" s="171">
        <f t="shared" ca="1" si="549"/>
        <v>0.114</v>
      </c>
      <c r="BQ1134" s="172">
        <f t="shared" ca="1" si="547"/>
        <v>9.0370179501075842E-3</v>
      </c>
      <c r="BR1134" s="172">
        <f t="shared" ca="1" si="551"/>
        <v>4.5676748945478288E-5</v>
      </c>
    </row>
    <row r="1135" spans="44:70">
      <c r="AR1135" s="69">
        <f t="shared" si="544"/>
        <v>95</v>
      </c>
      <c r="AS1135" s="70">
        <f t="shared" si="548"/>
        <v>1132</v>
      </c>
      <c r="AT1135" s="71">
        <f t="shared" ca="1" si="552"/>
        <v>4.1394379664735852E-5</v>
      </c>
      <c r="AU1135" s="72">
        <f t="shared" ca="1" si="545"/>
        <v>9.0370179501075842E-3</v>
      </c>
      <c r="AV1135" s="73">
        <f t="shared" ca="1" si="546"/>
        <v>1.0090370179501076</v>
      </c>
      <c r="AW1135" s="74">
        <f ca="1">PRODUCT(AV$4:AV1135)</f>
        <v>22090.823914690944</v>
      </c>
      <c r="BO1135" s="70">
        <f t="shared" si="550"/>
        <v>1132</v>
      </c>
      <c r="BP1135" s="171">
        <f t="shared" ca="1" si="549"/>
        <v>0.114</v>
      </c>
      <c r="BQ1135" s="172">
        <f t="shared" ca="1" si="547"/>
        <v>9.0370179501075842E-3</v>
      </c>
      <c r="BR1135" s="172">
        <f t="shared" ca="1" si="551"/>
        <v>4.5267664251081818E-5</v>
      </c>
    </row>
    <row r="1136" spans="44:70">
      <c r="AR1136" s="69">
        <f t="shared" si="544"/>
        <v>95</v>
      </c>
      <c r="AS1136" s="70">
        <f t="shared" si="548"/>
        <v>1133</v>
      </c>
      <c r="AT1136" s="71">
        <f t="shared" ca="1" si="552"/>
        <v>4.1020297912672067E-5</v>
      </c>
      <c r="AU1136" s="72">
        <f t="shared" ca="1" si="545"/>
        <v>9.0370179501075842E-3</v>
      </c>
      <c r="AV1136" s="73">
        <f t="shared" ca="1" si="546"/>
        <v>1.0090370179501076</v>
      </c>
      <c r="AW1136" s="74">
        <f ca="1">PRODUCT(AV$4:AV1136)</f>
        <v>22290.459086940671</v>
      </c>
      <c r="BO1136" s="70">
        <f t="shared" si="550"/>
        <v>1133</v>
      </c>
      <c r="BP1136" s="171">
        <f t="shared" ca="1" si="549"/>
        <v>0.114</v>
      </c>
      <c r="BQ1136" s="172">
        <f t="shared" ca="1" si="547"/>
        <v>9.0370179501075842E-3</v>
      </c>
      <c r="BR1136" s="172">
        <f t="shared" ca="1" si="551"/>
        <v>4.4862243352622076E-5</v>
      </c>
    </row>
    <row r="1137" spans="44:70">
      <c r="AR1137" s="69">
        <f t="shared" si="544"/>
        <v>95</v>
      </c>
      <c r="AS1137" s="70">
        <f t="shared" si="548"/>
        <v>1134</v>
      </c>
      <c r="AT1137" s="71">
        <f t="shared" ca="1" si="552"/>
        <v>4.0649596744116486E-5</v>
      </c>
      <c r="AU1137" s="72">
        <f t="shared" ca="1" si="545"/>
        <v>9.0370179501075842E-3</v>
      </c>
      <c r="AV1137" s="73">
        <f t="shared" ca="1" si="546"/>
        <v>1.0090370179501076</v>
      </c>
      <c r="AW1137" s="74">
        <f ca="1">PRODUCT(AV$4:AV1137)</f>
        <v>22491.898365825491</v>
      </c>
      <c r="BO1137" s="70">
        <f t="shared" si="550"/>
        <v>1134</v>
      </c>
      <c r="BP1137" s="171">
        <f t="shared" ca="1" si="549"/>
        <v>0.114</v>
      </c>
      <c r="BQ1137" s="172">
        <f t="shared" ca="1" si="547"/>
        <v>9.0370179501075842E-3</v>
      </c>
      <c r="BR1137" s="172">
        <f t="shared" ca="1" si="551"/>
        <v>4.4460453436843402E-5</v>
      </c>
    </row>
    <row r="1138" spans="44:70">
      <c r="AR1138" s="69">
        <f t="shared" si="544"/>
        <v>95</v>
      </c>
      <c r="AS1138" s="70">
        <f t="shared" si="548"/>
        <v>1135</v>
      </c>
      <c r="AT1138" s="71">
        <f t="shared" ca="1" si="552"/>
        <v>4.0282245608675269E-5</v>
      </c>
      <c r="AU1138" s="72">
        <f t="shared" ca="1" si="545"/>
        <v>9.0370179501075842E-3</v>
      </c>
      <c r="AV1138" s="73">
        <f t="shared" ca="1" si="546"/>
        <v>1.0090370179501076</v>
      </c>
      <c r="AW1138" s="74">
        <f ca="1">PRODUCT(AV$4:AV1138)</f>
        <v>22695.15805508945</v>
      </c>
      <c r="BO1138" s="70">
        <f t="shared" si="550"/>
        <v>1135</v>
      </c>
      <c r="BP1138" s="171">
        <f t="shared" ca="1" si="549"/>
        <v>0.114</v>
      </c>
      <c r="BQ1138" s="172">
        <f t="shared" ca="1" si="547"/>
        <v>9.0370179501075842E-3</v>
      </c>
      <c r="BR1138" s="172">
        <f t="shared" ca="1" si="551"/>
        <v>4.4062261984368321E-5</v>
      </c>
    </row>
    <row r="1139" spans="44:70">
      <c r="AR1139" s="69">
        <f t="shared" si="544"/>
        <v>95</v>
      </c>
      <c r="AS1139" s="70">
        <f t="shared" si="548"/>
        <v>1136</v>
      </c>
      <c r="AT1139" s="71">
        <f t="shared" ca="1" si="552"/>
        <v>3.991821423203903E-5</v>
      </c>
      <c r="AU1139" s="72">
        <f t="shared" ca="1" si="545"/>
        <v>9.0370179501075842E-3</v>
      </c>
      <c r="AV1139" s="73">
        <f t="shared" ca="1" si="546"/>
        <v>1.0090370179501076</v>
      </c>
      <c r="AW1139" s="74">
        <f ca="1">PRODUCT(AV$4:AV1139)</f>
        <v>22900.254605813821</v>
      </c>
      <c r="BO1139" s="70">
        <f t="shared" si="550"/>
        <v>1136</v>
      </c>
      <c r="BP1139" s="171">
        <f t="shared" ca="1" si="549"/>
        <v>0.114</v>
      </c>
      <c r="BQ1139" s="172">
        <f t="shared" ca="1" si="547"/>
        <v>9.0370179501075842E-3</v>
      </c>
      <c r="BR1139" s="172">
        <f t="shared" ca="1" si="551"/>
        <v>4.366763676706557E-5</v>
      </c>
    </row>
    <row r="1140" spans="44:70">
      <c r="AR1140" s="69">
        <f t="shared" si="544"/>
        <v>95</v>
      </c>
      <c r="AS1140" s="70">
        <f t="shared" si="548"/>
        <v>1137</v>
      </c>
      <c r="AT1140" s="71">
        <f t="shared" ca="1" si="552"/>
        <v>3.9557472613487856E-5</v>
      </c>
      <c r="AU1140" s="72">
        <f t="shared" ca="1" si="545"/>
        <v>9.0370179501075842E-3</v>
      </c>
      <c r="AV1140" s="73">
        <f t="shared" ca="1" si="546"/>
        <v>1.0090370179501076</v>
      </c>
      <c r="AW1140" s="74">
        <f ca="1">PRODUCT(AV$4:AV1140)</f>
        <v>23107.204617748594</v>
      </c>
      <c r="BO1140" s="70">
        <f t="shared" si="550"/>
        <v>1137</v>
      </c>
      <c r="BP1140" s="171">
        <f t="shared" ca="1" si="549"/>
        <v>0.114</v>
      </c>
      <c r="BQ1140" s="172">
        <f t="shared" ca="1" si="547"/>
        <v>9.0370179501075842E-3</v>
      </c>
      <c r="BR1140" s="172">
        <f t="shared" ca="1" si="551"/>
        <v>4.3276545845441658E-5</v>
      </c>
    </row>
    <row r="1141" spans="44:70">
      <c r="AR1141" s="69">
        <f t="shared" si="544"/>
        <v>95</v>
      </c>
      <c r="AS1141" s="70">
        <f t="shared" si="548"/>
        <v>1138</v>
      </c>
      <c r="AT1141" s="71">
        <f t="shared" ca="1" si="552"/>
        <v>3.9199991023418875E-5</v>
      </c>
      <c r="AU1141" s="72">
        <f t="shared" ca="1" si="545"/>
        <v>9.0370179501075842E-3</v>
      </c>
      <c r="AV1141" s="73">
        <f t="shared" ca="1" si="546"/>
        <v>1.0090370179501076</v>
      </c>
      <c r="AW1141" s="74">
        <f ca="1">PRODUCT(AV$4:AV1141)</f>
        <v>23316.024840655995</v>
      </c>
      <c r="BO1141" s="70">
        <f t="shared" si="550"/>
        <v>1138</v>
      </c>
      <c r="BP1141" s="171">
        <f t="shared" ca="1" si="549"/>
        <v>0.114</v>
      </c>
      <c r="BQ1141" s="172">
        <f t="shared" ca="1" si="547"/>
        <v>9.0370179501075842E-3</v>
      </c>
      <c r="BR1141" s="172">
        <f t="shared" ca="1" si="551"/>
        <v>4.2888957566055806E-5</v>
      </c>
    </row>
    <row r="1142" spans="44:70">
      <c r="AR1142" s="69">
        <f t="shared" si="544"/>
        <v>95</v>
      </c>
      <c r="AS1142" s="70">
        <f t="shared" si="548"/>
        <v>1139</v>
      </c>
      <c r="AT1142" s="71">
        <f t="shared" ca="1" si="552"/>
        <v>3.8845740000896184E-5</v>
      </c>
      <c r="AU1142" s="72">
        <f t="shared" ca="1" si="545"/>
        <v>9.0370179501075842E-3</v>
      </c>
      <c r="AV1142" s="73">
        <f t="shared" ca="1" si="546"/>
        <v>1.0090370179501076</v>
      </c>
      <c r="AW1142" s="74">
        <f ca="1">PRODUCT(AV$4:AV1142)</f>
        <v>23526.732175666159</v>
      </c>
      <c r="BO1142" s="70">
        <f t="shared" si="550"/>
        <v>1139</v>
      </c>
      <c r="BP1142" s="171">
        <f t="shared" ca="1" si="549"/>
        <v>0.114</v>
      </c>
      <c r="BQ1142" s="172">
        <f t="shared" ca="1" si="547"/>
        <v>9.0370179501075842E-3</v>
      </c>
      <c r="BR1142" s="172">
        <f t="shared" ca="1" si="551"/>
        <v>4.2504840558958041E-5</v>
      </c>
    </row>
    <row r="1143" spans="44:70">
      <c r="AR1143" s="69">
        <f t="shared" si="544"/>
        <v>95</v>
      </c>
      <c r="AS1143" s="70">
        <f t="shared" si="548"/>
        <v>1140</v>
      </c>
      <c r="AT1143" s="71">
        <f t="shared" ca="1" si="552"/>
        <v>3.8494690351222871E-5</v>
      </c>
      <c r="AU1143" s="72">
        <f t="shared" ca="1" si="545"/>
        <v>9.0370179501075842E-3</v>
      </c>
      <c r="AV1143" s="73">
        <f t="shared" ca="1" si="546"/>
        <v>1.0090370179501076</v>
      </c>
      <c r="AW1143" s="74">
        <f ca="1">PRODUCT(AV$4:AV1143)</f>
        <v>23739.343676645029</v>
      </c>
      <c r="BO1143" s="70">
        <f t="shared" si="550"/>
        <v>1140</v>
      </c>
      <c r="BP1143" s="171">
        <f t="shared" ca="1" si="549"/>
        <v>0.114</v>
      </c>
      <c r="BQ1143" s="172">
        <f t="shared" ca="1" si="547"/>
        <v>9.0370179501075842E-3</v>
      </c>
      <c r="BR1143" s="172">
        <f t="shared" ca="1" si="551"/>
        <v>4.212416373515022E-5</v>
      </c>
    </row>
    <row r="1144" spans="44:70">
      <c r="AR1144" s="69">
        <f t="shared" si="544"/>
        <v>96</v>
      </c>
      <c r="AS1144" s="70">
        <f t="shared" si="548"/>
        <v>1141</v>
      </c>
      <c r="AT1144" s="71">
        <f t="shared" ca="1" si="552"/>
        <v>3.814681314353504E-5</v>
      </c>
      <c r="AU1144" s="72">
        <f t="shared" ca="1" si="545"/>
        <v>9.0370179501075842E-3</v>
      </c>
      <c r="AV1144" s="73">
        <f t="shared" ca="1" si="546"/>
        <v>1.0090370179501076</v>
      </c>
      <c r="AW1144" s="74">
        <f ca="1">PRODUCT(AV$4:AV1144)</f>
        <v>23953.876551574642</v>
      </c>
      <c r="BO1144" s="70">
        <f t="shared" si="550"/>
        <v>1141</v>
      </c>
      <c r="BP1144" s="171">
        <f t="shared" ca="1" si="549"/>
        <v>0.114</v>
      </c>
      <c r="BQ1144" s="172">
        <f t="shared" ca="1" si="547"/>
        <v>9.0370179501075842E-3</v>
      </c>
      <c r="BR1144" s="172">
        <f t="shared" ca="1" si="551"/>
        <v>4.1746896284069799E-5</v>
      </c>
    </row>
    <row r="1145" spans="44:70">
      <c r="AR1145" s="69">
        <f t="shared" si="544"/>
        <v>96</v>
      </c>
      <c r="AS1145" s="70">
        <f t="shared" si="548"/>
        <v>1142</v>
      </c>
      <c r="AT1145" s="71">
        <f t="shared" ca="1" si="552"/>
        <v>3.7802079708417514E-5</v>
      </c>
      <c r="AU1145" s="72">
        <f t="shared" ca="1" si="545"/>
        <v>9.0370179501075842E-3</v>
      </c>
      <c r="AV1145" s="73">
        <f t="shared" ca="1" si="546"/>
        <v>1.0090370179501076</v>
      </c>
      <c r="AW1145" s="74">
        <f ca="1">PRODUCT(AV$4:AV1145)</f>
        <v>24170.348163945884</v>
      </c>
      <c r="BO1145" s="70">
        <f t="shared" si="550"/>
        <v>1142</v>
      </c>
      <c r="BP1145" s="171">
        <f t="shared" ca="1" si="549"/>
        <v>0.114</v>
      </c>
      <c r="BQ1145" s="172">
        <f t="shared" ca="1" si="547"/>
        <v>9.0370179501075842E-3</v>
      </c>
      <c r="BR1145" s="172">
        <f t="shared" ca="1" si="551"/>
        <v>4.1373007671096165E-5</v>
      </c>
    </row>
    <row r="1146" spans="44:70">
      <c r="AR1146" s="69">
        <f t="shared" si="544"/>
        <v>96</v>
      </c>
      <c r="AS1146" s="70">
        <f t="shared" si="548"/>
        <v>1143</v>
      </c>
      <c r="AT1146" s="71">
        <f t="shared" ca="1" si="552"/>
        <v>3.7460461635541145E-5</v>
      </c>
      <c r="AU1146" s="72">
        <f t="shared" ca="1" si="545"/>
        <v>9.0370179501075842E-3</v>
      </c>
      <c r="AV1146" s="73">
        <f t="shared" ca="1" si="546"/>
        <v>1.0090370179501076</v>
      </c>
      <c r="AW1146" s="74">
        <f ca="1">PRODUCT(AV$4:AV1146)</f>
        <v>24388.776034163813</v>
      </c>
      <c r="BO1146" s="70">
        <f t="shared" si="550"/>
        <v>1143</v>
      </c>
      <c r="BP1146" s="171">
        <f t="shared" ca="1" si="549"/>
        <v>0.114</v>
      </c>
      <c r="BQ1146" s="172">
        <f t="shared" ca="1" si="547"/>
        <v>9.0370179501075842E-3</v>
      </c>
      <c r="BR1146" s="172">
        <f t="shared" ca="1" si="551"/>
        <v>4.1002467635079251E-5</v>
      </c>
    </row>
    <row r="1147" spans="44:70">
      <c r="AR1147" s="69">
        <f t="shared" si="544"/>
        <v>96</v>
      </c>
      <c r="AS1147" s="70">
        <f t="shared" si="548"/>
        <v>1144</v>
      </c>
      <c r="AT1147" s="71">
        <f t="shared" ca="1" si="552"/>
        <v>3.7121930771321446E-5</v>
      </c>
      <c r="AU1147" s="72">
        <f t="shared" ca="1" si="545"/>
        <v>9.0370179501075842E-3</v>
      </c>
      <c r="AV1147" s="73">
        <f t="shared" ca="1" si="546"/>
        <v>1.0090370179501076</v>
      </c>
      <c r="AW1147" s="74">
        <f ca="1">PRODUCT(AV$4:AV1147)</f>
        <v>24609.177840965705</v>
      </c>
      <c r="BO1147" s="70">
        <f t="shared" si="550"/>
        <v>1144</v>
      </c>
      <c r="BP1147" s="171">
        <f t="shared" ca="1" si="549"/>
        <v>0.114</v>
      </c>
      <c r="BQ1147" s="172">
        <f t="shared" ca="1" si="547"/>
        <v>9.0370179501075842E-3</v>
      </c>
      <c r="BR1147" s="172">
        <f t="shared" ca="1" si="551"/>
        <v>4.0635246185890317E-5</v>
      </c>
    </row>
    <row r="1148" spans="44:70">
      <c r="AR1148" s="69">
        <f t="shared" si="544"/>
        <v>96</v>
      </c>
      <c r="AS1148" s="70">
        <f t="shared" si="548"/>
        <v>1145</v>
      </c>
      <c r="AT1148" s="71">
        <f t="shared" ca="1" si="552"/>
        <v>3.6786459216598365E-5</v>
      </c>
      <c r="AU1148" s="72">
        <f t="shared" ca="1" si="545"/>
        <v>9.0370179501075842E-3</v>
      </c>
      <c r="AV1148" s="73">
        <f t="shared" ca="1" si="546"/>
        <v>1.0090370179501076</v>
      </c>
      <c r="AW1148" s="74">
        <f ca="1">PRODUCT(AV$4:AV1148)</f>
        <v>24831.571422851903</v>
      </c>
      <c r="BO1148" s="70">
        <f t="shared" si="550"/>
        <v>1145</v>
      </c>
      <c r="BP1148" s="171">
        <f t="shared" ca="1" si="549"/>
        <v>0.114</v>
      </c>
      <c r="BQ1148" s="172">
        <f t="shared" ca="1" si="547"/>
        <v>9.0370179501075842E-3</v>
      </c>
      <c r="BR1148" s="172">
        <f t="shared" ca="1" si="551"/>
        <v>4.0271313601994682E-5</v>
      </c>
    </row>
    <row r="1149" spans="44:70">
      <c r="AR1149" s="69">
        <f t="shared" si="544"/>
        <v>96</v>
      </c>
      <c r="AS1149" s="70">
        <f t="shared" si="548"/>
        <v>1146</v>
      </c>
      <c r="AT1149" s="71">
        <f t="shared" ca="1" si="552"/>
        <v>3.6454019324337066E-5</v>
      </c>
      <c r="AU1149" s="72">
        <f t="shared" ca="1" si="545"/>
        <v>9.0370179501075842E-3</v>
      </c>
      <c r="AV1149" s="73">
        <f t="shared" ca="1" si="546"/>
        <v>1.0090370179501076</v>
      </c>
      <c r="AW1149" s="74">
        <f ca="1">PRODUCT(AV$4:AV1149)</f>
        <v>25055.974779529595</v>
      </c>
      <c r="BO1149" s="70">
        <f t="shared" si="550"/>
        <v>1146</v>
      </c>
      <c r="BP1149" s="171">
        <f t="shared" ca="1" si="549"/>
        <v>0.114</v>
      </c>
      <c r="BQ1149" s="172">
        <f t="shared" ca="1" si="547"/>
        <v>9.0370179501075842E-3</v>
      </c>
      <c r="BR1149" s="172">
        <f t="shared" ca="1" si="551"/>
        <v>3.9910640428046141E-5</v>
      </c>
    </row>
    <row r="1150" spans="44:70">
      <c r="AR1150" s="69">
        <f t="shared" si="544"/>
        <v>96</v>
      </c>
      <c r="AS1150" s="70">
        <f t="shared" si="548"/>
        <v>1147</v>
      </c>
      <c r="AT1150" s="71">
        <f t="shared" ca="1" si="552"/>
        <v>3.6124583697349462E-5</v>
      </c>
      <c r="AU1150" s="72">
        <f t="shared" ca="1" si="545"/>
        <v>9.0370179501075842E-3</v>
      </c>
      <c r="AV1150" s="73">
        <f t="shared" ca="1" si="546"/>
        <v>1.0090370179501076</v>
      </c>
      <c r="AW1150" s="74">
        <f ca="1">PRODUCT(AV$4:AV1150)</f>
        <v>25282.406073369646</v>
      </c>
      <c r="BO1150" s="70">
        <f t="shared" si="550"/>
        <v>1147</v>
      </c>
      <c r="BP1150" s="171">
        <f t="shared" ca="1" si="549"/>
        <v>0.114</v>
      </c>
      <c r="BQ1150" s="172">
        <f t="shared" ca="1" si="547"/>
        <v>9.0370179501075842E-3</v>
      </c>
      <c r="BR1150" s="172">
        <f t="shared" ca="1" si="551"/>
        <v>3.9553197472502982E-5</v>
      </c>
    </row>
    <row r="1151" spans="44:70">
      <c r="AR1151" s="69">
        <f t="shared" si="544"/>
        <v>96</v>
      </c>
      <c r="AS1151" s="70">
        <f t="shared" si="548"/>
        <v>1148</v>
      </c>
      <c r="AT1151" s="71">
        <f t="shared" ca="1" si="552"/>
        <v>3.5798125186036354E-5</v>
      </c>
      <c r="AU1151" s="72">
        <f t="shared" ca="1" si="545"/>
        <v>9.0370179501075842E-3</v>
      </c>
      <c r="AV1151" s="73">
        <f t="shared" ca="1" si="546"/>
        <v>1.0090370179501076</v>
      </c>
      <c r="AW1151" s="74">
        <f ca="1">PRODUCT(AV$4:AV1151)</f>
        <v>25510.883630876597</v>
      </c>
      <c r="BO1151" s="70">
        <f t="shared" si="550"/>
        <v>1148</v>
      </c>
      <c r="BP1151" s="171">
        <f t="shared" ca="1" si="549"/>
        <v>0.114</v>
      </c>
      <c r="BQ1151" s="172">
        <f t="shared" ca="1" si="547"/>
        <v>9.0370179501075842E-3</v>
      </c>
      <c r="BR1151" s="172">
        <f t="shared" ca="1" si="551"/>
        <v>3.9198955805265325E-5</v>
      </c>
    </row>
    <row r="1152" spans="44:70">
      <c r="AR1152" s="69">
        <f t="shared" si="544"/>
        <v>96</v>
      </c>
      <c r="AS1152" s="70">
        <f t="shared" si="548"/>
        <v>1149</v>
      </c>
      <c r="AT1152" s="71">
        <f t="shared" ca="1" si="552"/>
        <v>3.5474616886149943E-5</v>
      </c>
      <c r="AU1152" s="72">
        <f t="shared" ca="1" si="545"/>
        <v>9.0370179501075842E-3</v>
      </c>
      <c r="AV1152" s="73">
        <f t="shared" ca="1" si="546"/>
        <v>1.0090370179501076</v>
      </c>
      <c r="AW1152" s="74">
        <f ca="1">PRODUCT(AV$4:AV1152)</f>
        <v>25741.425944171933</v>
      </c>
      <c r="BO1152" s="70">
        <f t="shared" si="550"/>
        <v>1149</v>
      </c>
      <c r="BP1152" s="171">
        <f t="shared" ca="1" si="549"/>
        <v>0.114</v>
      </c>
      <c r="BQ1152" s="172">
        <f t="shared" ca="1" si="547"/>
        <v>9.0370179501075842E-3</v>
      </c>
      <c r="BR1152" s="172">
        <f t="shared" ca="1" si="551"/>
        <v>3.8847886755333627E-5</v>
      </c>
    </row>
    <row r="1153" spans="44:70">
      <c r="AR1153" s="69">
        <f t="shared" si="544"/>
        <v>96</v>
      </c>
      <c r="AS1153" s="70">
        <f t="shared" si="548"/>
        <v>1150</v>
      </c>
      <c r="AT1153" s="71">
        <f t="shared" ca="1" si="552"/>
        <v>3.5154032136576619E-5</v>
      </c>
      <c r="AU1153" s="72">
        <f t="shared" ca="1" si="545"/>
        <v>9.0370179501075842E-3</v>
      </c>
      <c r="AV1153" s="73">
        <f t="shared" ca="1" si="546"/>
        <v>1.0090370179501076</v>
      </c>
      <c r="AW1153" s="74">
        <f ca="1">PRODUCT(AV$4:AV1153)</f>
        <v>25974.051672490779</v>
      </c>
      <c r="BO1153" s="70">
        <f t="shared" si="550"/>
        <v>1150</v>
      </c>
      <c r="BP1153" s="171">
        <f t="shared" ca="1" si="549"/>
        <v>0.114</v>
      </c>
      <c r="BQ1153" s="172">
        <f t="shared" ca="1" si="547"/>
        <v>9.0370179501075842E-3</v>
      </c>
      <c r="BR1153" s="172">
        <f t="shared" ca="1" si="551"/>
        <v>3.8499961908488163E-5</v>
      </c>
    </row>
    <row r="1154" spans="44:70">
      <c r="AR1154" s="69">
        <f t="shared" si="544"/>
        <v>96</v>
      </c>
      <c r="AS1154" s="70">
        <f t="shared" si="548"/>
        <v>1151</v>
      </c>
      <c r="AT1154" s="71">
        <f t="shared" ca="1" si="552"/>
        <v>3.4836344517139714E-5</v>
      </c>
      <c r="AU1154" s="72">
        <f t="shared" ca="1" si="545"/>
        <v>9.0370179501075842E-3</v>
      </c>
      <c r="AV1154" s="73">
        <f t="shared" ca="1" si="546"/>
        <v>1.0090370179501076</v>
      </c>
      <c r="AW1154" s="74">
        <f ca="1">PRODUCT(AV$4:AV1154)</f>
        <v>26208.779643692102</v>
      </c>
      <c r="BO1154" s="70">
        <f t="shared" si="550"/>
        <v>1151</v>
      </c>
      <c r="BP1154" s="171">
        <f t="shared" ca="1" si="549"/>
        <v>0.114</v>
      </c>
      <c r="BQ1154" s="172">
        <f t="shared" ca="1" si="547"/>
        <v>9.0370179501075842E-3</v>
      </c>
      <c r="BR1154" s="172">
        <f t="shared" ca="1" si="551"/>
        <v>3.8155153104989275E-5</v>
      </c>
    </row>
    <row r="1155" spans="44:70">
      <c r="AR1155" s="69">
        <f t="shared" si="544"/>
        <v>96</v>
      </c>
      <c r="AS1155" s="70">
        <f t="shared" si="548"/>
        <v>1152</v>
      </c>
      <c r="AT1155" s="71">
        <f t="shared" ca="1" si="552"/>
        <v>3.4521527846422188E-5</v>
      </c>
      <c r="AU1155" s="72">
        <f t="shared" ca="1" si="545"/>
        <v>9.0370179501075842E-3</v>
      </c>
      <c r="AV1155" s="73">
        <f t="shared" ca="1" si="546"/>
        <v>1.0090370179501076</v>
      </c>
      <c r="AW1155" s="74">
        <f ca="1">PRODUCT(AV$4:AV1155)</f>
        <v>26445.628855782561</v>
      </c>
      <c r="BO1155" s="70">
        <f t="shared" si="550"/>
        <v>1152</v>
      </c>
      <c r="BP1155" s="171">
        <f t="shared" ca="1" si="549"/>
        <v>0.114</v>
      </c>
      <c r="BQ1155" s="172">
        <f t="shared" ca="1" si="547"/>
        <v>9.0370179501075842E-3</v>
      </c>
      <c r="BR1155" s="172">
        <f t="shared" ca="1" si="551"/>
        <v>3.7813432437298229E-5</v>
      </c>
    </row>
    <row r="1156" spans="44:70">
      <c r="AR1156" s="69">
        <f t="shared" si="544"/>
        <v>97</v>
      </c>
      <c r="AS1156" s="70">
        <f t="shared" si="548"/>
        <v>1153</v>
      </c>
      <c r="AT1156" s="71">
        <f t="shared" ca="1" si="552"/>
        <v>3.420955617960893E-5</v>
      </c>
      <c r="AU1156" s="72">
        <f t="shared" ca="1" si="545"/>
        <v>9.0370179501075842E-3</v>
      </c>
      <c r="AV1156" s="73">
        <f t="shared" ca="1" si="546"/>
        <v>1.0090370179501076</v>
      </c>
      <c r="AW1156" s="74">
        <f ca="1">PRODUCT(AV$4:AV1156)</f>
        <v>26684.618478454151</v>
      </c>
      <c r="BO1156" s="70">
        <f t="shared" si="550"/>
        <v>1153</v>
      </c>
      <c r="BP1156" s="171">
        <f t="shared" ca="1" si="549"/>
        <v>0.114</v>
      </c>
      <c r="BQ1156" s="172">
        <f t="shared" ca="1" si="547"/>
        <v>9.0370179501075842E-3</v>
      </c>
      <c r="BR1156" s="172">
        <f t="shared" ca="1" si="551"/>
        <v>3.7474772247818502E-5</v>
      </c>
    </row>
    <row r="1157" spans="44:70">
      <c r="AR1157" s="69">
        <f t="shared" ref="AR1157:AR1220" si="553">ROUNDDOWN((AS1157-1)/12,0)+1</f>
        <v>97</v>
      </c>
      <c r="AS1157" s="70">
        <f t="shared" si="548"/>
        <v>1154</v>
      </c>
      <c r="AT1157" s="71">
        <f t="shared" ca="1" si="552"/>
        <v>3.3900403806348593E-5</v>
      </c>
      <c r="AU1157" s="72">
        <f t="shared" ref="AU1157:AU1220" ca="1" si="554">IF($AU$2="Yes",BQ1157,((1+$AH$21)^(1/12))-1)</f>
        <v>9.0370179501075842E-3</v>
      </c>
      <c r="AV1157" s="73">
        <f t="shared" ref="AV1157:AV1220" ca="1" si="555">(1+AU1157)</f>
        <v>1.0090370179501076</v>
      </c>
      <c r="AW1157" s="74">
        <f ca="1">PRODUCT(AV$4:AV1157)</f>
        <v>26925.767854635713</v>
      </c>
      <c r="BO1157" s="70">
        <f t="shared" si="550"/>
        <v>1154</v>
      </c>
      <c r="BP1157" s="171">
        <f t="shared" ca="1" si="549"/>
        <v>0.114</v>
      </c>
      <c r="BQ1157" s="172">
        <f t="shared" ref="BQ1157:BQ1220" ca="1" si="556">(1+BP1157)^(1/12)-1</f>
        <v>9.0370179501075842E-3</v>
      </c>
      <c r="BR1157" s="172">
        <f t="shared" ca="1" si="551"/>
        <v>3.7139145126657251E-5</v>
      </c>
    </row>
    <row r="1158" spans="44:70">
      <c r="AR1158" s="69">
        <f t="shared" si="553"/>
        <v>97</v>
      </c>
      <c r="AS1158" s="70">
        <f t="shared" ref="AS1158:AS1221" si="557">AS1157+1</f>
        <v>1155</v>
      </c>
      <c r="AT1158" s="71">
        <f t="shared" ca="1" si="552"/>
        <v>3.3594045248634725E-5</v>
      </c>
      <c r="AU1158" s="72">
        <f t="shared" ca="1" si="554"/>
        <v>9.0370179501075842E-3</v>
      </c>
      <c r="AV1158" s="73">
        <f t="shared" ca="1" si="555"/>
        <v>1.0090370179501076</v>
      </c>
      <c r="AW1158" s="74">
        <f ca="1">PRODUCT(AV$4:AV1158)</f>
        <v>27169.096502058484</v>
      </c>
      <c r="BO1158" s="70">
        <f t="shared" si="550"/>
        <v>1155</v>
      </c>
      <c r="BP1158" s="171">
        <f t="shared" ca="1" si="549"/>
        <v>0.114</v>
      </c>
      <c r="BQ1158" s="172">
        <f t="shared" ca="1" si="556"/>
        <v>9.0370179501075842E-3</v>
      </c>
      <c r="BR1158" s="172">
        <f t="shared" ca="1" si="551"/>
        <v>3.6806523909406878E-5</v>
      </c>
    </row>
    <row r="1159" spans="44:70">
      <c r="AR1159" s="69">
        <f t="shared" si="553"/>
        <v>97</v>
      </c>
      <c r="AS1159" s="70">
        <f t="shared" si="557"/>
        <v>1156</v>
      </c>
      <c r="AT1159" s="71">
        <f t="shared" ca="1" si="552"/>
        <v>3.3290455258706088E-5</v>
      </c>
      <c r="AU1159" s="72">
        <f t="shared" ca="1" si="554"/>
        <v>9.0370179501075842E-3</v>
      </c>
      <c r="AV1159" s="73">
        <f t="shared" ca="1" si="555"/>
        <v>1.0090370179501076</v>
      </c>
      <c r="AW1159" s="74">
        <f ca="1">PRODUCT(AV$4:AV1159)</f>
        <v>27414.624114835791</v>
      </c>
      <c r="BO1159" s="70">
        <f t="shared" si="550"/>
        <v>1156</v>
      </c>
      <c r="BP1159" s="171">
        <f t="shared" ca="1" si="549"/>
        <v>0.114</v>
      </c>
      <c r="BQ1159" s="172">
        <f t="shared" ca="1" si="556"/>
        <v>9.0370179501075842E-3</v>
      </c>
      <c r="BR1159" s="172">
        <f t="shared" ca="1" si="551"/>
        <v>3.6476881674946438E-5</v>
      </c>
    </row>
    <row r="1160" spans="44:70">
      <c r="AR1160" s="69">
        <f t="shared" si="553"/>
        <v>97</v>
      </c>
      <c r="AS1160" s="70">
        <f t="shared" si="557"/>
        <v>1157</v>
      </c>
      <c r="AT1160" s="71">
        <f t="shared" ca="1" si="552"/>
        <v>3.2989608816965909E-5</v>
      </c>
      <c r="AU1160" s="72">
        <f t="shared" ca="1" si="554"/>
        <v>9.0370179501075842E-3</v>
      </c>
      <c r="AV1160" s="73">
        <f t="shared" ca="1" si="555"/>
        <v>1.0090370179501076</v>
      </c>
      <c r="AW1160" s="74">
        <f ca="1">PRODUCT(AV$4:AV1160)</f>
        <v>27662.370565057015</v>
      </c>
      <c r="BO1160" s="70">
        <f t="shared" si="550"/>
        <v>1157</v>
      </c>
      <c r="BP1160" s="171">
        <f t="shared" ref="BP1160:BP1223" ca="1" si="558">VLOOKUP(BO1160,$BT$4:$BX$13,5,TRUE)/100</f>
        <v>0.114</v>
      </c>
      <c r="BQ1160" s="172">
        <f t="shared" ca="1" si="556"/>
        <v>9.0370179501075842E-3</v>
      </c>
      <c r="BR1160" s="172">
        <f t="shared" ca="1" si="551"/>
        <v>3.6150191743262745E-5</v>
      </c>
    </row>
    <row r="1161" spans="44:70">
      <c r="AR1161" s="69">
        <f t="shared" si="553"/>
        <v>97</v>
      </c>
      <c r="AS1161" s="70">
        <f t="shared" si="557"/>
        <v>1158</v>
      </c>
      <c r="AT1161" s="71">
        <f t="shared" ca="1" si="552"/>
        <v>3.2691481129919958E-5</v>
      </c>
      <c r="AU1161" s="72">
        <f t="shared" ca="1" si="554"/>
        <v>9.0370179501075842E-3</v>
      </c>
      <c r="AV1161" s="73">
        <f t="shared" ca="1" si="555"/>
        <v>1.0090370179501076</v>
      </c>
      <c r="AW1161" s="74">
        <f ca="1">PRODUCT(AV$4:AV1161)</f>
        <v>27912.355904395965</v>
      </c>
      <c r="BO1161" s="70">
        <f t="shared" si="550"/>
        <v>1158</v>
      </c>
      <c r="BP1161" s="171">
        <f t="shared" ca="1" si="558"/>
        <v>0.114</v>
      </c>
      <c r="BQ1161" s="172">
        <f t="shared" ca="1" si="556"/>
        <v>9.0370179501075842E-3</v>
      </c>
      <c r="BR1161" s="172">
        <f t="shared" ca="1" si="551"/>
        <v>3.5826427673290986E-5</v>
      </c>
    </row>
    <row r="1162" spans="44:70">
      <c r="AR1162" s="69">
        <f t="shared" si="553"/>
        <v>97</v>
      </c>
      <c r="AS1162" s="70">
        <f t="shared" si="557"/>
        <v>1159</v>
      </c>
      <c r="AT1162" s="71">
        <f t="shared" ca="1" si="552"/>
        <v>3.2396047628133269E-5</v>
      </c>
      <c r="AU1162" s="72">
        <f t="shared" ca="1" si="554"/>
        <v>9.0370179501075842E-3</v>
      </c>
      <c r="AV1162" s="73">
        <f t="shared" ca="1" si="555"/>
        <v>1.0090370179501076</v>
      </c>
      <c r="AW1162" s="74">
        <f ca="1">PRODUCT(AV$4:AV1162)</f>
        <v>28164.600365733782</v>
      </c>
      <c r="BO1162" s="70">
        <f t="shared" si="550"/>
        <v>1159</v>
      </c>
      <c r="BP1162" s="171">
        <f t="shared" ca="1" si="558"/>
        <v>0.114</v>
      </c>
      <c r="BQ1162" s="172">
        <f t="shared" ca="1" si="556"/>
        <v>9.0370179501075842E-3</v>
      </c>
      <c r="BR1162" s="172">
        <f t="shared" ca="1" si="551"/>
        <v>3.5505563260774685E-5</v>
      </c>
    </row>
    <row r="1163" spans="44:70">
      <c r="AR1163" s="69">
        <f t="shared" si="553"/>
        <v>97</v>
      </c>
      <c r="AS1163" s="70">
        <f t="shared" si="557"/>
        <v>1160</v>
      </c>
      <c r="AT1163" s="71">
        <f t="shared" ca="1" si="552"/>
        <v>3.2103283964205287E-5</v>
      </c>
      <c r="AU1163" s="72">
        <f t="shared" ca="1" si="554"/>
        <v>9.0370179501075842E-3</v>
      </c>
      <c r="AV1163" s="73">
        <f t="shared" ca="1" si="555"/>
        <v>1.0090370179501076</v>
      </c>
      <c r="AW1163" s="74">
        <f ca="1">PRODUCT(AV$4:AV1163)</f>
        <v>28419.124364796524</v>
      </c>
      <c r="BO1163" s="70">
        <f t="shared" si="550"/>
        <v>1160</v>
      </c>
      <c r="BP1163" s="171">
        <f t="shared" ca="1" si="558"/>
        <v>0.114</v>
      </c>
      <c r="BQ1163" s="172">
        <f t="shared" ca="1" si="556"/>
        <v>9.0370179501075842E-3</v>
      </c>
      <c r="BR1163" s="172">
        <f t="shared" ca="1" si="551"/>
        <v>3.518757253614483E-5</v>
      </c>
    </row>
    <row r="1164" spans="44:70">
      <c r="AR1164" s="69">
        <f t="shared" si="553"/>
        <v>97</v>
      </c>
      <c r="AS1164" s="70">
        <f t="shared" si="557"/>
        <v>1161</v>
      </c>
      <c r="AT1164" s="71">
        <f t="shared" ca="1" si="552"/>
        <v>3.1813166010763365E-5</v>
      </c>
      <c r="AU1164" s="72">
        <f t="shared" ca="1" si="554"/>
        <v>9.0370179501075842E-3</v>
      </c>
      <c r="AV1164" s="73">
        <f t="shared" ca="1" si="555"/>
        <v>1.0090370179501076</v>
      </c>
      <c r="AW1164" s="74">
        <f ca="1">PRODUCT(AV$4:AV1164)</f>
        <v>28675.948501807528</v>
      </c>
      <c r="BO1164" s="70">
        <f t="shared" si="550"/>
        <v>1161</v>
      </c>
      <c r="BP1164" s="171">
        <f t="shared" ca="1" si="558"/>
        <v>0.114</v>
      </c>
      <c r="BQ1164" s="172">
        <f t="shared" ca="1" si="556"/>
        <v>9.0370179501075842E-3</v>
      </c>
      <c r="BR1164" s="172">
        <f t="shared" ca="1" si="551"/>
        <v>3.4872429762417996E-5</v>
      </c>
    </row>
    <row r="1165" spans="44:70">
      <c r="AR1165" s="69">
        <f t="shared" si="553"/>
        <v>97</v>
      </c>
      <c r="AS1165" s="70">
        <f t="shared" si="557"/>
        <v>1162</v>
      </c>
      <c r="AT1165" s="71">
        <f t="shared" ca="1" si="552"/>
        <v>3.1525669858474347E-5</v>
      </c>
      <c r="AU1165" s="72">
        <f t="shared" ca="1" si="554"/>
        <v>9.0370179501075842E-3</v>
      </c>
      <c r="AV1165" s="73">
        <f t="shared" ca="1" si="555"/>
        <v>1.0090370179501076</v>
      </c>
      <c r="AW1165" s="74">
        <f ca="1">PRODUCT(AV$4:AV1165)</f>
        <v>28935.093563154725</v>
      </c>
      <c r="BO1165" s="70">
        <f t="shared" si="550"/>
        <v>1162</v>
      </c>
      <c r="BP1165" s="171">
        <f t="shared" ca="1" si="558"/>
        <v>0.114</v>
      </c>
      <c r="BQ1165" s="172">
        <f t="shared" ca="1" si="556"/>
        <v>9.0370179501075842E-3</v>
      </c>
      <c r="BR1165" s="172">
        <f t="shared" ca="1" si="551"/>
        <v>3.4560109433113268E-5</v>
      </c>
    </row>
    <row r="1166" spans="44:70">
      <c r="AR1166" s="69">
        <f t="shared" si="553"/>
        <v>97</v>
      </c>
      <c r="AS1166" s="70">
        <f t="shared" si="557"/>
        <v>1163</v>
      </c>
      <c r="AT1166" s="71">
        <f t="shared" ca="1" si="552"/>
        <v>3.1240771814074151E-5</v>
      </c>
      <c r="AU1166" s="72">
        <f t="shared" ca="1" si="554"/>
        <v>9.0370179501075842E-3</v>
      </c>
      <c r="AV1166" s="73">
        <f t="shared" ca="1" si="555"/>
        <v>1.0090370179501076</v>
      </c>
      <c r="AW1166" s="74">
        <f ca="1">PRODUCT(AV$4:AV1166)</f>
        <v>29196.580523072997</v>
      </c>
      <c r="BO1166" s="70">
        <f t="shared" si="550"/>
        <v>1163</v>
      </c>
      <c r="BP1166" s="171">
        <f t="shared" ca="1" si="558"/>
        <v>0.114</v>
      </c>
      <c r="BQ1166" s="172">
        <f t="shared" ca="1" si="556"/>
        <v>9.0370179501075842E-3</v>
      </c>
      <c r="BR1166" s="172">
        <f t="shared" ca="1" si="551"/>
        <v>3.4250586270187873E-5</v>
      </c>
    </row>
    <row r="1167" spans="44:70">
      <c r="AR1167" s="69">
        <f t="shared" si="553"/>
        <v>97</v>
      </c>
      <c r="AS1167" s="70">
        <f t="shared" si="557"/>
        <v>1164</v>
      </c>
      <c r="AT1167" s="71">
        <f t="shared" ca="1" si="552"/>
        <v>3.095844839841515E-5</v>
      </c>
      <c r="AU1167" s="72">
        <f t="shared" ca="1" si="554"/>
        <v>9.0370179501075842E-3</v>
      </c>
      <c r="AV1167" s="73">
        <f t="shared" ca="1" si="555"/>
        <v>1.0090370179501076</v>
      </c>
      <c r="AW1167" s="74">
        <f ca="1">PRODUCT(AV$4:AV1167)</f>
        <v>29460.430545341769</v>
      </c>
      <c r="BO1167" s="70">
        <f t="shared" si="550"/>
        <v>1164</v>
      </c>
      <c r="BP1167" s="171">
        <f t="shared" ca="1" si="558"/>
        <v>0.114</v>
      </c>
      <c r="BQ1167" s="172">
        <f t="shared" ca="1" si="556"/>
        <v>9.0370179501075842E-3</v>
      </c>
      <c r="BR1167" s="172">
        <f t="shared" ca="1" si="551"/>
        <v>3.3943835221991243E-5</v>
      </c>
    </row>
    <row r="1168" spans="44:70">
      <c r="AR1168" s="69">
        <f t="shared" si="553"/>
        <v>98</v>
      </c>
      <c r="AS1168" s="70">
        <f t="shared" si="557"/>
        <v>1165</v>
      </c>
      <c r="AT1168" s="71">
        <f t="shared" ca="1" si="552"/>
        <v>3.0678676344531196E-5</v>
      </c>
      <c r="AU1168" s="72">
        <f t="shared" ca="1" si="554"/>
        <v>9.0370179501075842E-3</v>
      </c>
      <c r="AV1168" s="73">
        <f t="shared" ca="1" si="555"/>
        <v>1.0090370179501076</v>
      </c>
      <c r="AW1168" s="74">
        <f ca="1">PRODUCT(AV$4:AV1168)</f>
        <v>29726.664984997922</v>
      </c>
      <c r="BO1168" s="70">
        <f t="shared" si="550"/>
        <v>1165</v>
      </c>
      <c r="BP1168" s="171">
        <f t="shared" ca="1" si="558"/>
        <v>0.114</v>
      </c>
      <c r="BQ1168" s="172">
        <f t="shared" ca="1" si="556"/>
        <v>9.0370179501075842E-3</v>
      </c>
      <c r="BR1168" s="172">
        <f t="shared" ca="1" si="551"/>
        <v>3.3639831461237447E-5</v>
      </c>
    </row>
    <row r="1169" spans="44:70">
      <c r="AR1169" s="69">
        <f t="shared" si="553"/>
        <v>98</v>
      </c>
      <c r="AS1169" s="70">
        <f t="shared" si="557"/>
        <v>1166</v>
      </c>
      <c r="AT1169" s="71">
        <f t="shared" ca="1" si="552"/>
        <v>3.0401432595720126E-5</v>
      </c>
      <c r="AU1169" s="72">
        <f t="shared" ca="1" si="554"/>
        <v>9.0370179501075842E-3</v>
      </c>
      <c r="AV1169" s="73">
        <f t="shared" ca="1" si="555"/>
        <v>1.0090370179501076</v>
      </c>
      <c r="AW1169" s="74">
        <f ca="1">PRODUCT(AV$4:AV1169)</f>
        <v>29995.305390064183</v>
      </c>
      <c r="BO1169" s="70">
        <f t="shared" si="550"/>
        <v>1166</v>
      </c>
      <c r="BP1169" s="171">
        <f t="shared" ca="1" si="558"/>
        <v>0.114</v>
      </c>
      <c r="BQ1169" s="172">
        <f t="shared" ca="1" si="556"/>
        <v>9.0370179501075842E-3</v>
      </c>
      <c r="BR1169" s="172">
        <f t="shared" ca="1" si="551"/>
        <v>3.3338550382995748E-5</v>
      </c>
    </row>
    <row r="1170" spans="44:70">
      <c r="AR1170" s="69">
        <f t="shared" si="553"/>
        <v>98</v>
      </c>
      <c r="AS1170" s="70">
        <f t="shared" si="557"/>
        <v>1167</v>
      </c>
      <c r="AT1170" s="71">
        <f t="shared" ca="1" si="552"/>
        <v>3.0126694303643616E-5</v>
      </c>
      <c r="AU1170" s="72">
        <f t="shared" ca="1" si="554"/>
        <v>9.0370179501075842E-3</v>
      </c>
      <c r="AV1170" s="73">
        <f t="shared" ca="1" si="555"/>
        <v>1.0090370179501076</v>
      </c>
      <c r="AW1170" s="74">
        <f ca="1">PRODUCT(AV$4:AV1170)</f>
        <v>30266.373503293151</v>
      </c>
      <c r="BO1170" s="70">
        <f t="shared" ref="BO1170:BO1233" si="559">BO1169+1</f>
        <v>1167</v>
      </c>
      <c r="BP1170" s="171">
        <f t="shared" ca="1" si="558"/>
        <v>0.114</v>
      </c>
      <c r="BQ1170" s="172">
        <f t="shared" ca="1" si="556"/>
        <v>9.0370179501075842E-3</v>
      </c>
      <c r="BR1170" s="172">
        <f t="shared" ref="BR1170:BR1233" ca="1" si="560">BR1169/(1+BQ1170)</f>
        <v>3.3039967602699184E-5</v>
      </c>
    </row>
    <row r="1171" spans="44:70">
      <c r="AR1171" s="69">
        <f t="shared" si="553"/>
        <v>98</v>
      </c>
      <c r="AS1171" s="70">
        <f t="shared" si="557"/>
        <v>1168</v>
      </c>
      <c r="AT1171" s="71">
        <f t="shared" ca="1" si="552"/>
        <v>2.9854438826444186E-5</v>
      </c>
      <c r="AU1171" s="72">
        <f t="shared" ca="1" si="554"/>
        <v>9.0370179501075842E-3</v>
      </c>
      <c r="AV1171" s="73">
        <f t="shared" ca="1" si="555"/>
        <v>1.0090370179501076</v>
      </c>
      <c r="AW1171" s="74">
        <f ca="1">PRODUCT(AV$4:AV1171)</f>
        <v>30539.891263927071</v>
      </c>
      <c r="BO1171" s="70">
        <f t="shared" si="559"/>
        <v>1168</v>
      </c>
      <c r="BP1171" s="171">
        <f t="shared" ca="1" si="558"/>
        <v>0.114</v>
      </c>
      <c r="BQ1171" s="172">
        <f t="shared" ca="1" si="556"/>
        <v>9.0370179501075842E-3</v>
      </c>
      <c r="BR1171" s="172">
        <f t="shared" ca="1" si="560"/>
        <v>3.2744058954170962E-5</v>
      </c>
    </row>
    <row r="1172" spans="44:70">
      <c r="AR1172" s="69">
        <f t="shared" si="553"/>
        <v>98</v>
      </c>
      <c r="AS1172" s="70">
        <f t="shared" si="557"/>
        <v>1169</v>
      </c>
      <c r="AT1172" s="71">
        <f t="shared" ca="1" si="552"/>
        <v>2.9584643726879222E-5</v>
      </c>
      <c r="AU1172" s="72">
        <f t="shared" ca="1" si="554"/>
        <v>9.0370179501075842E-3</v>
      </c>
      <c r="AV1172" s="73">
        <f t="shared" ca="1" si="555"/>
        <v>1.0090370179501076</v>
      </c>
      <c r="AW1172" s="74">
        <f ca="1">PRODUCT(AV$4:AV1172)</f>
        <v>30815.880809473514</v>
      </c>
      <c r="BO1172" s="70">
        <f t="shared" si="559"/>
        <v>1169</v>
      </c>
      <c r="BP1172" s="171">
        <f t="shared" ca="1" si="558"/>
        <v>0.114</v>
      </c>
      <c r="BQ1172" s="172">
        <f t="shared" ca="1" si="556"/>
        <v>9.0370179501075842E-3</v>
      </c>
      <c r="BR1172" s="172">
        <f t="shared" ca="1" si="560"/>
        <v>3.2450800487668544E-5</v>
      </c>
    </row>
    <row r="1173" spans="44:70">
      <c r="AR1173" s="69">
        <f t="shared" si="553"/>
        <v>98</v>
      </c>
      <c r="AS1173" s="70">
        <f t="shared" si="557"/>
        <v>1170</v>
      </c>
      <c r="AT1173" s="71">
        <f t="shared" ca="1" si="552"/>
        <v>2.9317286770471875E-5</v>
      </c>
      <c r="AU1173" s="72">
        <f t="shared" ca="1" si="554"/>
        <v>9.0370179501075842E-3</v>
      </c>
      <c r="AV1173" s="73">
        <f t="shared" ca="1" si="555"/>
        <v>1.0090370179501076</v>
      </c>
      <c r="AW1173" s="74">
        <f ca="1">PRODUCT(AV$4:AV1173)</f>
        <v>31094.364477497104</v>
      </c>
      <c r="BO1173" s="70">
        <f t="shared" si="559"/>
        <v>1170</v>
      </c>
      <c r="BP1173" s="171">
        <f t="shared" ca="1" si="558"/>
        <v>0.114</v>
      </c>
      <c r="BQ1173" s="172">
        <f t="shared" ca="1" si="556"/>
        <v>9.0370179501075842E-3</v>
      </c>
      <c r="BR1173" s="172">
        <f t="shared" ca="1" si="560"/>
        <v>3.2160168467945239E-5</v>
      </c>
    </row>
    <row r="1174" spans="44:70">
      <c r="AR1174" s="69">
        <f t="shared" si="553"/>
        <v>98</v>
      </c>
      <c r="AS1174" s="70">
        <f t="shared" si="557"/>
        <v>1171</v>
      </c>
      <c r="AT1174" s="71">
        <f t="shared" ca="1" si="552"/>
        <v>2.9052345923678668E-5</v>
      </c>
      <c r="AU1174" s="72">
        <f t="shared" ca="1" si="554"/>
        <v>9.0370179501075842E-3</v>
      </c>
      <c r="AV1174" s="73">
        <f t="shared" ca="1" si="555"/>
        <v>1.0090370179501076</v>
      </c>
      <c r="AW1174" s="74">
        <f ca="1">PRODUCT(AV$4:AV1174)</f>
        <v>31375.364807427432</v>
      </c>
      <c r="BO1174" s="70">
        <f t="shared" si="559"/>
        <v>1171</v>
      </c>
      <c r="BP1174" s="171">
        <f t="shared" ca="1" si="558"/>
        <v>0.114</v>
      </c>
      <c r="BQ1174" s="172">
        <f t="shared" ca="1" si="556"/>
        <v>9.0370179501075842E-3</v>
      </c>
      <c r="BR1174" s="172">
        <f t="shared" ca="1" si="560"/>
        <v>3.1872139372329171E-5</v>
      </c>
    </row>
    <row r="1175" spans="44:70">
      <c r="AR1175" s="69">
        <f t="shared" si="553"/>
        <v>98</v>
      </c>
      <c r="AS1175" s="70">
        <f t="shared" si="557"/>
        <v>1172</v>
      </c>
      <c r="AT1175" s="71">
        <f t="shared" ref="AT1175:AT1238" ca="1" si="561">(1-AU1175)*AT1174</f>
        <v>2.878979935207365E-5</v>
      </c>
      <c r="AU1175" s="72">
        <f t="shared" ca="1" si="554"/>
        <v>9.0370179501075842E-3</v>
      </c>
      <c r="AV1175" s="73">
        <f t="shared" ca="1" si="555"/>
        <v>1.0090370179501076</v>
      </c>
      <c r="AW1175" s="74">
        <f ca="1">PRODUCT(AV$4:AV1175)</f>
        <v>31658.904542383327</v>
      </c>
      <c r="BO1175" s="70">
        <f t="shared" si="559"/>
        <v>1172</v>
      </c>
      <c r="BP1175" s="171">
        <f t="shared" ca="1" si="558"/>
        <v>0.114</v>
      </c>
      <c r="BQ1175" s="172">
        <f t="shared" ca="1" si="556"/>
        <v>9.0370179501075842E-3</v>
      </c>
      <c r="BR1175" s="172">
        <f t="shared" ca="1" si="560"/>
        <v>3.1586689888819431E-5</v>
      </c>
    </row>
    <row r="1176" spans="44:70">
      <c r="AR1176" s="69">
        <f t="shared" si="553"/>
        <v>98</v>
      </c>
      <c r="AS1176" s="70">
        <f t="shared" si="557"/>
        <v>1173</v>
      </c>
      <c r="AT1176" s="71">
        <f t="shared" ca="1" si="561"/>
        <v>2.8529625418548965E-5</v>
      </c>
      <c r="AU1176" s="72">
        <f t="shared" ca="1" si="554"/>
        <v>9.0370179501075842E-3</v>
      </c>
      <c r="AV1176" s="73">
        <f t="shared" ca="1" si="555"/>
        <v>1.0090370179501076</v>
      </c>
      <c r="AW1176" s="74">
        <f ca="1">PRODUCT(AV$4:AV1176)</f>
        <v>31945.006631013588</v>
      </c>
      <c r="BO1176" s="70">
        <f t="shared" si="559"/>
        <v>1173</v>
      </c>
      <c r="BP1176" s="171">
        <f t="shared" ca="1" si="558"/>
        <v>0.114</v>
      </c>
      <c r="BQ1176" s="172">
        <f t="shared" ca="1" si="556"/>
        <v>9.0370179501075842E-3</v>
      </c>
      <c r="BR1176" s="172">
        <f t="shared" ca="1" si="560"/>
        <v>3.1303796914199291E-5</v>
      </c>
    </row>
    <row r="1177" spans="44:70">
      <c r="AR1177" s="69">
        <f t="shared" si="553"/>
        <v>98</v>
      </c>
      <c r="AS1177" s="70">
        <f t="shared" si="557"/>
        <v>1174</v>
      </c>
      <c r="AT1177" s="71">
        <f t="shared" ca="1" si="561"/>
        <v>2.8271802681531693E-5</v>
      </c>
      <c r="AU1177" s="72">
        <f t="shared" ca="1" si="554"/>
        <v>9.0370179501075842E-3</v>
      </c>
      <c r="AV1177" s="73">
        <f t="shared" ca="1" si="555"/>
        <v>1.0090370179501076</v>
      </c>
      <c r="AW1177" s="74">
        <f ca="1">PRODUCT(AV$4:AV1177)</f>
        <v>32233.694229354365</v>
      </c>
      <c r="BO1177" s="70">
        <f t="shared" si="559"/>
        <v>1174</v>
      </c>
      <c r="BP1177" s="171">
        <f t="shared" ca="1" si="558"/>
        <v>0.114</v>
      </c>
      <c r="BQ1177" s="172">
        <f t="shared" ca="1" si="556"/>
        <v>9.0370179501075842E-3</v>
      </c>
      <c r="BR1177" s="172">
        <f t="shared" ca="1" si="560"/>
        <v>3.1023437552166324E-5</v>
      </c>
    </row>
    <row r="1178" spans="44:70">
      <c r="AR1178" s="69">
        <f t="shared" si="553"/>
        <v>98</v>
      </c>
      <c r="AS1178" s="70">
        <f t="shared" si="557"/>
        <v>1175</v>
      </c>
      <c r="AT1178" s="71">
        <f t="shared" ca="1" si="561"/>
        <v>2.8016309893216791E-5</v>
      </c>
      <c r="AU1178" s="72">
        <f t="shared" ca="1" si="554"/>
        <v>9.0370179501075842E-3</v>
      </c>
      <c r="AV1178" s="73">
        <f t="shared" ca="1" si="555"/>
        <v>1.0090370179501076</v>
      </c>
      <c r="AW1178" s="74">
        <f ca="1">PRODUCT(AV$4:AV1178)</f>
        <v>32524.990702703319</v>
      </c>
      <c r="BO1178" s="70">
        <f t="shared" si="559"/>
        <v>1175</v>
      </c>
      <c r="BP1178" s="171">
        <f t="shared" ca="1" si="558"/>
        <v>0.114</v>
      </c>
      <c r="BQ1178" s="172">
        <f t="shared" ca="1" si="556"/>
        <v>9.0370179501075842E-3</v>
      </c>
      <c r="BR1178" s="172">
        <f t="shared" ca="1" si="560"/>
        <v>3.0745589111479255E-5</v>
      </c>
    </row>
    <row r="1179" spans="44:70">
      <c r="AR1179" s="69">
        <f t="shared" si="553"/>
        <v>98</v>
      </c>
      <c r="AS1179" s="70">
        <f t="shared" si="557"/>
        <v>1176</v>
      </c>
      <c r="AT1179" s="71">
        <f t="shared" ca="1" si="561"/>
        <v>2.7763125997816013E-5</v>
      </c>
      <c r="AU1179" s="72">
        <f t="shared" ca="1" si="554"/>
        <v>9.0370179501075842E-3</v>
      </c>
      <c r="AV1179" s="73">
        <f t="shared" ca="1" si="555"/>
        <v>1.0090370179501076</v>
      </c>
      <c r="AW1179" s="74">
        <f ca="1">PRODUCT(AV$4:AV1179)</f>
        <v>32818.919627510732</v>
      </c>
      <c r="BO1179" s="70">
        <f t="shared" si="559"/>
        <v>1176</v>
      </c>
      <c r="BP1179" s="171">
        <f t="shared" ca="1" si="558"/>
        <v>0.114</v>
      </c>
      <c r="BQ1179" s="172">
        <f t="shared" ca="1" si="556"/>
        <v>9.0370179501075842E-3</v>
      </c>
      <c r="BR1179" s="172">
        <f t="shared" ca="1" si="560"/>
        <v>3.0470229104121421E-5</v>
      </c>
    </row>
    <row r="1180" spans="44:70">
      <c r="AR1180" s="69">
        <f t="shared" si="553"/>
        <v>99</v>
      </c>
      <c r="AS1180" s="70">
        <f t="shared" si="557"/>
        <v>1177</v>
      </c>
      <c r="AT1180" s="71">
        <f t="shared" ca="1" si="561"/>
        <v>2.7512230129822652E-5</v>
      </c>
      <c r="AU1180" s="72">
        <f t="shared" ca="1" si="554"/>
        <v>9.0370179501075842E-3</v>
      </c>
      <c r="AV1180" s="73">
        <f t="shared" ca="1" si="555"/>
        <v>1.0090370179501076</v>
      </c>
      <c r="AW1180" s="74">
        <f ca="1">PRODUCT(AV$4:AV1180)</f>
        <v>33115.504793287684</v>
      </c>
      <c r="BO1180" s="70">
        <f t="shared" si="559"/>
        <v>1177</v>
      </c>
      <c r="BP1180" s="171">
        <f t="shared" ca="1" si="558"/>
        <v>0.114</v>
      </c>
      <c r="BQ1180" s="172">
        <f t="shared" ca="1" si="556"/>
        <v>9.0370179501075842E-3</v>
      </c>
      <c r="BR1180" s="172">
        <f t="shared" ca="1" si="560"/>
        <v>3.019733524348067E-5</v>
      </c>
    </row>
    <row r="1181" spans="44:70">
      <c r="AR1181" s="69">
        <f t="shared" si="553"/>
        <v>99</v>
      </c>
      <c r="AS1181" s="70">
        <f t="shared" si="557"/>
        <v>1178</v>
      </c>
      <c r="AT1181" s="71">
        <f t="shared" ca="1" si="561"/>
        <v>2.7263601612291952E-5</v>
      </c>
      <c r="AU1181" s="72">
        <f t="shared" ca="1" si="554"/>
        <v>9.0370179501075842E-3</v>
      </c>
      <c r="AV1181" s="73">
        <f t="shared" ca="1" si="555"/>
        <v>1.0090370179501076</v>
      </c>
      <c r="AW1181" s="74">
        <f ca="1">PRODUCT(AV$4:AV1181)</f>
        <v>33414.770204531502</v>
      </c>
      <c r="BO1181" s="70">
        <f t="shared" si="559"/>
        <v>1178</v>
      </c>
      <c r="BP1181" s="171">
        <f t="shared" ca="1" si="558"/>
        <v>0.114</v>
      </c>
      <c r="BQ1181" s="172">
        <f t="shared" ca="1" si="556"/>
        <v>9.0370179501075842E-3</v>
      </c>
      <c r="BR1181" s="172">
        <f t="shared" ca="1" si="560"/>
        <v>2.9926885442545572E-5</v>
      </c>
    </row>
    <row r="1182" spans="44:70">
      <c r="AR1182" s="69">
        <f t="shared" si="553"/>
        <v>99</v>
      </c>
      <c r="AS1182" s="70">
        <f t="shared" si="557"/>
        <v>1179</v>
      </c>
      <c r="AT1182" s="71">
        <f t="shared" ca="1" si="561"/>
        <v>2.7017219955137087E-5</v>
      </c>
      <c r="AU1182" s="72">
        <f t="shared" ca="1" si="554"/>
        <v>9.0370179501075842E-3</v>
      </c>
      <c r="AV1182" s="73">
        <f t="shared" ca="1" si="555"/>
        <v>1.0090370179501076</v>
      </c>
      <c r="AW1182" s="74">
        <f ca="1">PRODUCT(AV$4:AV1182)</f>
        <v>33716.74008266857</v>
      </c>
      <c r="BO1182" s="70">
        <f t="shared" si="559"/>
        <v>1179</v>
      </c>
      <c r="BP1182" s="171">
        <f t="shared" ca="1" si="558"/>
        <v>0.114</v>
      </c>
      <c r="BQ1182" s="172">
        <f t="shared" ca="1" si="556"/>
        <v>9.0370179501075842E-3</v>
      </c>
      <c r="BR1182" s="172">
        <f t="shared" ca="1" si="560"/>
        <v>2.9658857812117775E-5</v>
      </c>
    </row>
    <row r="1183" spans="44:70">
      <c r="AR1183" s="69">
        <f t="shared" si="553"/>
        <v>99</v>
      </c>
      <c r="AS1183" s="70">
        <f t="shared" si="557"/>
        <v>1180</v>
      </c>
      <c r="AT1183" s="71">
        <f t="shared" ca="1" si="561"/>
        <v>2.6773064853440509E-5</v>
      </c>
      <c r="AU1183" s="72">
        <f t="shared" ca="1" si="554"/>
        <v>9.0370179501075842E-3</v>
      </c>
      <c r="AV1183" s="73">
        <f t="shared" ca="1" si="555"/>
        <v>1.0090370179501076</v>
      </c>
      <c r="AW1183" s="74">
        <f ca="1">PRODUCT(AV$4:AV1183)</f>
        <v>34021.43886801476</v>
      </c>
      <c r="BO1183" s="70">
        <f t="shared" si="559"/>
        <v>1180</v>
      </c>
      <c r="BP1183" s="171">
        <f t="shared" ca="1" si="558"/>
        <v>0.114</v>
      </c>
      <c r="BQ1183" s="172">
        <f t="shared" ca="1" si="556"/>
        <v>9.0370179501075842E-3</v>
      </c>
      <c r="BR1183" s="172">
        <f t="shared" ca="1" si="560"/>
        <v>2.9393230659040375E-5</v>
      </c>
    </row>
    <row r="1184" spans="44:70">
      <c r="AR1184" s="69">
        <f t="shared" si="553"/>
        <v>99</v>
      </c>
      <c r="AS1184" s="70">
        <f t="shared" si="557"/>
        <v>1181</v>
      </c>
      <c r="AT1184" s="71">
        <f t="shared" ca="1" si="561"/>
        <v>2.6531116185780571E-5</v>
      </c>
      <c r="AU1184" s="72">
        <f t="shared" ca="1" si="554"/>
        <v>9.0370179501075842E-3</v>
      </c>
      <c r="AV1184" s="73">
        <f t="shared" ca="1" si="555"/>
        <v>1.0090370179501076</v>
      </c>
      <c r="AW1184" s="74">
        <f ca="1">PRODUCT(AV$4:AV1184)</f>
        <v>34328.891221753496</v>
      </c>
      <c r="BO1184" s="70">
        <f t="shared" si="559"/>
        <v>1181</v>
      </c>
      <c r="BP1184" s="171">
        <f t="shared" ca="1" si="558"/>
        <v>0.114</v>
      </c>
      <c r="BQ1184" s="172">
        <f t="shared" ca="1" si="556"/>
        <v>9.0370179501075842E-3</v>
      </c>
      <c r="BR1184" s="172">
        <f t="shared" ca="1" si="560"/>
        <v>2.9129982484442152E-5</v>
      </c>
    </row>
    <row r="1185" spans="44:70">
      <c r="AR1185" s="69">
        <f t="shared" si="553"/>
        <v>99</v>
      </c>
      <c r="AS1185" s="70">
        <f t="shared" si="557"/>
        <v>1182</v>
      </c>
      <c r="AT1185" s="71">
        <f t="shared" ca="1" si="561"/>
        <v>2.6291354012573284E-5</v>
      </c>
      <c r="AU1185" s="72">
        <f t="shared" ca="1" si="554"/>
        <v>9.0370179501075842E-3</v>
      </c>
      <c r="AV1185" s="73">
        <f t="shared" ca="1" si="555"/>
        <v>1.0090370179501076</v>
      </c>
      <c r="AW1185" s="74">
        <f ca="1">PRODUCT(AV$4:AV1185)</f>
        <v>34639.122027931771</v>
      </c>
      <c r="BO1185" s="70">
        <f t="shared" si="559"/>
        <v>1182</v>
      </c>
      <c r="BP1185" s="171">
        <f t="shared" ca="1" si="558"/>
        <v>0.114</v>
      </c>
      <c r="BQ1185" s="172">
        <f t="shared" ca="1" si="556"/>
        <v>9.0370179501075842E-3</v>
      </c>
      <c r="BR1185" s="172">
        <f t="shared" ca="1" si="560"/>
        <v>2.8869091981997534E-5</v>
      </c>
    </row>
    <row r="1186" spans="44:70">
      <c r="AR1186" s="69">
        <f t="shared" si="553"/>
        <v>99</v>
      </c>
      <c r="AS1186" s="70">
        <f t="shared" si="557"/>
        <v>1183</v>
      </c>
      <c r="AT1186" s="71">
        <f t="shared" ca="1" si="561"/>
        <v>2.6053758574429027E-5</v>
      </c>
      <c r="AU1186" s="72">
        <f t="shared" ca="1" si="554"/>
        <v>9.0370179501075842E-3</v>
      </c>
      <c r="AV1186" s="73">
        <f t="shared" ca="1" si="555"/>
        <v>1.0090370179501076</v>
      </c>
      <c r="AW1186" s="74">
        <f ca="1">PRODUCT(AV$4:AV1186)</f>
        <v>34952.156395474158</v>
      </c>
      <c r="BO1186" s="70">
        <f t="shared" si="559"/>
        <v>1183</v>
      </c>
      <c r="BP1186" s="171">
        <f t="shared" ca="1" si="558"/>
        <v>0.114</v>
      </c>
      <c r="BQ1186" s="172">
        <f t="shared" ca="1" si="556"/>
        <v>9.0370179501075842E-3</v>
      </c>
      <c r="BR1186" s="172">
        <f t="shared" ca="1" si="560"/>
        <v>2.8610538036202138E-5</v>
      </c>
    </row>
    <row r="1187" spans="44:70">
      <c r="AR1187" s="69">
        <f t="shared" si="553"/>
        <v>99</v>
      </c>
      <c r="AS1187" s="70">
        <f t="shared" si="557"/>
        <v>1184</v>
      </c>
      <c r="AT1187" s="71">
        <f t="shared" ca="1" si="561"/>
        <v>2.5818310290524143E-5</v>
      </c>
      <c r="AU1187" s="72">
        <f t="shared" ca="1" si="554"/>
        <v>9.0370179501075842E-3</v>
      </c>
      <c r="AV1187" s="73">
        <f t="shared" ca="1" si="555"/>
        <v>1.0090370179501076</v>
      </c>
      <c r="AW1187" s="74">
        <f ca="1">PRODUCT(AV$4:AV1187)</f>
        <v>35268.019660215024</v>
      </c>
      <c r="BO1187" s="70">
        <f t="shared" si="559"/>
        <v>1184</v>
      </c>
      <c r="BP1187" s="171">
        <f t="shared" ca="1" si="558"/>
        <v>0.114</v>
      </c>
      <c r="BQ1187" s="172">
        <f t="shared" ca="1" si="556"/>
        <v>9.0370179501075842E-3</v>
      </c>
      <c r="BR1187" s="172">
        <f t="shared" ca="1" si="560"/>
        <v>2.8354299720663768E-5</v>
      </c>
    </row>
    <row r="1188" spans="44:70">
      <c r="AR1188" s="69">
        <f t="shared" si="553"/>
        <v>99</v>
      </c>
      <c r="AS1188" s="70">
        <f t="shared" si="557"/>
        <v>1185</v>
      </c>
      <c r="AT1188" s="71">
        <f t="shared" ca="1" si="561"/>
        <v>2.5584989756987229E-5</v>
      </c>
      <c r="AU1188" s="72">
        <f t="shared" ca="1" si="554"/>
        <v>9.0370179501075842E-3</v>
      </c>
      <c r="AV1188" s="73">
        <f t="shared" ca="1" si="555"/>
        <v>1.0090370179501076</v>
      </c>
      <c r="AW1188" s="74">
        <f ca="1">PRODUCT(AV$4:AV1188)</f>
        <v>35586.737386949135</v>
      </c>
      <c r="BO1188" s="70">
        <f t="shared" si="559"/>
        <v>1185</v>
      </c>
      <c r="BP1188" s="171">
        <f t="shared" ca="1" si="558"/>
        <v>0.114</v>
      </c>
      <c r="BQ1188" s="172">
        <f t="shared" ca="1" si="556"/>
        <v>9.0370179501075842E-3</v>
      </c>
      <c r="BR1188" s="172">
        <f t="shared" ca="1" si="560"/>
        <v>2.8100356296408703E-5</v>
      </c>
    </row>
    <row r="1189" spans="44:70">
      <c r="AR1189" s="69">
        <f t="shared" si="553"/>
        <v>99</v>
      </c>
      <c r="AS1189" s="70">
        <f t="shared" si="557"/>
        <v>1186</v>
      </c>
      <c r="AT1189" s="71">
        <f t="shared" ca="1" si="561"/>
        <v>2.5353777745300016E-5</v>
      </c>
      <c r="AU1189" s="72">
        <f t="shared" ca="1" si="554"/>
        <v>9.0370179501075842E-3</v>
      </c>
      <c r="AV1189" s="73">
        <f t="shared" ca="1" si="555"/>
        <v>1.0090370179501076</v>
      </c>
      <c r="AW1189" s="74">
        <f ca="1">PRODUCT(AV$4:AV1189)</f>
        <v>35908.335371500762</v>
      </c>
      <c r="BO1189" s="70">
        <f t="shared" si="559"/>
        <v>1186</v>
      </c>
      <c r="BP1189" s="171">
        <f t="shared" ca="1" si="558"/>
        <v>0.114</v>
      </c>
      <c r="BQ1189" s="172">
        <f t="shared" ca="1" si="556"/>
        <v>9.0370179501075842E-3</v>
      </c>
      <c r="BR1189" s="172">
        <f t="shared" ca="1" si="560"/>
        <v>2.7848687210203167E-5</v>
      </c>
    </row>
    <row r="1190" spans="44:70">
      <c r="AR1190" s="69">
        <f t="shared" si="553"/>
        <v>99</v>
      </c>
      <c r="AS1190" s="70">
        <f t="shared" si="557"/>
        <v>1187</v>
      </c>
      <c r="AT1190" s="71">
        <f t="shared" ca="1" si="561"/>
        <v>2.5124655200712701E-5</v>
      </c>
      <c r="AU1190" s="72">
        <f t="shared" ca="1" si="554"/>
        <v>9.0370179501075842E-3</v>
      </c>
      <c r="AV1190" s="73">
        <f t="shared" ca="1" si="555"/>
        <v>1.0090370179501076</v>
      </c>
      <c r="AW1190" s="74">
        <f ca="1">PRODUCT(AV$4:AV1190)</f>
        <v>36232.839642811494</v>
      </c>
      <c r="BO1190" s="70">
        <f t="shared" si="559"/>
        <v>1187</v>
      </c>
      <c r="BP1190" s="171">
        <f t="shared" ca="1" si="558"/>
        <v>0.114</v>
      </c>
      <c r="BQ1190" s="172">
        <f t="shared" ca="1" si="556"/>
        <v>9.0370179501075842E-3</v>
      </c>
      <c r="BR1190" s="172">
        <f t="shared" ca="1" si="560"/>
        <v>2.7599272092889819E-5</v>
      </c>
    </row>
    <row r="1191" spans="44:70">
      <c r="AR1191" s="69">
        <f t="shared" si="553"/>
        <v>99</v>
      </c>
      <c r="AS1191" s="70">
        <f t="shared" si="557"/>
        <v>1188</v>
      </c>
      <c r="AT1191" s="71">
        <f t="shared" ca="1" si="561"/>
        <v>2.4897603240673596E-5</v>
      </c>
      <c r="AU1191" s="72">
        <f t="shared" ca="1" si="554"/>
        <v>9.0370179501075842E-3</v>
      </c>
      <c r="AV1191" s="73">
        <f t="shared" ca="1" si="555"/>
        <v>1.0090370179501076</v>
      </c>
      <c r="AW1191" s="74">
        <f ca="1">PRODUCT(AV$4:AV1191)</f>
        <v>36560.276465046954</v>
      </c>
      <c r="BO1191" s="70">
        <f t="shared" si="559"/>
        <v>1188</v>
      </c>
      <c r="BP1191" s="171">
        <f t="shared" ca="1" si="558"/>
        <v>0.114</v>
      </c>
      <c r="BQ1191" s="172">
        <f t="shared" ca="1" si="556"/>
        <v>9.0370179501075842E-3</v>
      </c>
      <c r="BR1191" s="172">
        <f t="shared" ca="1" si="560"/>
        <v>2.7352090757739159E-5</v>
      </c>
    </row>
    <row r="1192" spans="44:70">
      <c r="AR1192" s="69">
        <f t="shared" si="553"/>
        <v>100</v>
      </c>
      <c r="AS1192" s="70">
        <f t="shared" si="557"/>
        <v>1189</v>
      </c>
      <c r="AT1192" s="71">
        <f t="shared" ca="1" si="561"/>
        <v>2.4672603153272973E-5</v>
      </c>
      <c r="AU1192" s="72">
        <f t="shared" ca="1" si="554"/>
        <v>9.0370179501075842E-3</v>
      </c>
      <c r="AV1192" s="73">
        <f t="shared" ca="1" si="555"/>
        <v>1.0090370179501076</v>
      </c>
      <c r="AW1192" s="74">
        <f ca="1">PRODUCT(AV$4:AV1192)</f>
        <v>36890.672339722478</v>
      </c>
      <c r="BO1192" s="70">
        <f t="shared" si="559"/>
        <v>1189</v>
      </c>
      <c r="BP1192" s="171">
        <f t="shared" ca="1" si="558"/>
        <v>0.114</v>
      </c>
      <c r="BQ1192" s="172">
        <f t="shared" ca="1" si="556"/>
        <v>9.0370179501075842E-3</v>
      </c>
      <c r="BR1192" s="172">
        <f t="shared" ca="1" si="560"/>
        <v>2.7107123198815685E-5</v>
      </c>
    </row>
    <row r="1193" spans="44:70">
      <c r="AR1193" s="69">
        <f t="shared" si="553"/>
        <v>100</v>
      </c>
      <c r="AS1193" s="70">
        <f t="shared" si="557"/>
        <v>1190</v>
      </c>
      <c r="AT1193" s="71">
        <f t="shared" ca="1" si="561"/>
        <v>2.4449636395700964E-5</v>
      </c>
      <c r="AU1193" s="72">
        <f t="shared" ca="1" si="554"/>
        <v>9.0370179501075842E-3</v>
      </c>
      <c r="AV1193" s="73">
        <f t="shared" ca="1" si="555"/>
        <v>1.0090370179501076</v>
      </c>
      <c r="AW1193" s="74">
        <f ca="1">PRODUCT(AV$4:AV1193)</f>
        <v>37224.054007848084</v>
      </c>
      <c r="BO1193" s="70">
        <f t="shared" si="559"/>
        <v>1190</v>
      </c>
      <c r="BP1193" s="171">
        <f t="shared" ca="1" si="558"/>
        <v>0.114</v>
      </c>
      <c r="BQ1193" s="172">
        <f t="shared" ca="1" si="556"/>
        <v>9.0370179501075842E-3</v>
      </c>
      <c r="BR1193" s="172">
        <f t="shared" ca="1" si="560"/>
        <v>2.6864349589358684E-5</v>
      </c>
    </row>
    <row r="1194" spans="44:70">
      <c r="AR1194" s="69">
        <f t="shared" si="553"/>
        <v>100</v>
      </c>
      <c r="AS1194" s="70">
        <f t="shared" si="557"/>
        <v>1191</v>
      </c>
      <c r="AT1194" s="71">
        <f t="shared" ca="1" si="561"/>
        <v>2.4228684592719409E-5</v>
      </c>
      <c r="AU1194" s="72">
        <f t="shared" ca="1" si="554"/>
        <v>9.0370179501075842E-3</v>
      </c>
      <c r="AV1194" s="73">
        <f t="shared" ca="1" si="555"/>
        <v>1.0090370179501076</v>
      </c>
      <c r="AW1194" s="74">
        <f ca="1">PRODUCT(AV$4:AV1194)</f>
        <v>37560.44845209278</v>
      </c>
      <c r="BO1194" s="70">
        <f t="shared" si="559"/>
        <v>1191</v>
      </c>
      <c r="BP1194" s="171">
        <f t="shared" ca="1" si="558"/>
        <v>0.114</v>
      </c>
      <c r="BQ1194" s="172">
        <f t="shared" ca="1" si="556"/>
        <v>9.0370179501075842E-3</v>
      </c>
      <c r="BR1194" s="172">
        <f t="shared" ca="1" si="560"/>
        <v>2.6623750280177537E-5</v>
      </c>
    </row>
    <row r="1195" spans="44:70">
      <c r="AR1195" s="69">
        <f t="shared" si="553"/>
        <v>100</v>
      </c>
      <c r="AS1195" s="70">
        <f t="shared" si="557"/>
        <v>1192</v>
      </c>
      <c r="AT1195" s="71">
        <f t="shared" ca="1" si="561"/>
        <v>2.4009729535147509E-5</v>
      </c>
      <c r="AU1195" s="72">
        <f t="shared" ca="1" si="554"/>
        <v>9.0370179501075842E-3</v>
      </c>
      <c r="AV1195" s="73">
        <f t="shared" ca="1" si="555"/>
        <v>1.0090370179501076</v>
      </c>
      <c r="AW1195" s="74">
        <f ca="1">PRODUCT(AV$4:AV1195)</f>
        <v>37899.882898968433</v>
      </c>
      <c r="BO1195" s="70">
        <f t="shared" si="559"/>
        <v>1192</v>
      </c>
      <c r="BP1195" s="171">
        <f t="shared" ca="1" si="558"/>
        <v>0.114</v>
      </c>
      <c r="BQ1195" s="172">
        <f t="shared" ca="1" si="556"/>
        <v>9.0370179501075842E-3</v>
      </c>
      <c r="BR1195" s="172">
        <f t="shared" ca="1" si="560"/>
        <v>2.6385305798061378E-5</v>
      </c>
    </row>
    <row r="1196" spans="44:70">
      <c r="AR1196" s="69">
        <f t="shared" si="553"/>
        <v>100</v>
      </c>
      <c r="AS1196" s="70">
        <f t="shared" si="557"/>
        <v>1193</v>
      </c>
      <c r="AT1196" s="71">
        <f t="shared" ca="1" si="561"/>
        <v>2.3792753178361152E-5</v>
      </c>
      <c r="AU1196" s="72">
        <f t="shared" ca="1" si="554"/>
        <v>9.0370179501075842E-3</v>
      </c>
      <c r="AV1196" s="73">
        <f t="shared" ca="1" si="555"/>
        <v>1.0090370179501076</v>
      </c>
      <c r="AW1196" s="74">
        <f ca="1">PRODUCT(AV$4:AV1196)</f>
        <v>38242.384821033389</v>
      </c>
      <c r="BO1196" s="70">
        <f t="shared" si="559"/>
        <v>1193</v>
      </c>
      <c r="BP1196" s="171">
        <f t="shared" ca="1" si="558"/>
        <v>0.114</v>
      </c>
      <c r="BQ1196" s="172">
        <f t="shared" ca="1" si="556"/>
        <v>9.0370179501075842E-3</v>
      </c>
      <c r="BR1196" s="172">
        <f t="shared" ca="1" si="560"/>
        <v>2.6148996844203009E-5</v>
      </c>
    </row>
    <row r="1197" spans="44:70">
      <c r="AR1197" s="69">
        <f t="shared" si="553"/>
        <v>100</v>
      </c>
      <c r="AS1197" s="70">
        <f t="shared" si="557"/>
        <v>1194</v>
      </c>
      <c r="AT1197" s="71">
        <f t="shared" ca="1" si="561"/>
        <v>2.3577737640805823E-5</v>
      </c>
      <c r="AU1197" s="72">
        <f t="shared" ca="1" si="554"/>
        <v>9.0370179501075842E-3</v>
      </c>
      <c r="AV1197" s="73">
        <f t="shared" ca="1" si="555"/>
        <v>1.0090370179501076</v>
      </c>
      <c r="AW1197" s="74">
        <f ca="1">PRODUCT(AV$4:AV1197)</f>
        <v>38587.981939115991</v>
      </c>
      <c r="BO1197" s="70">
        <f t="shared" si="559"/>
        <v>1194</v>
      </c>
      <c r="BP1197" s="171">
        <f t="shared" ca="1" si="558"/>
        <v>0.114</v>
      </c>
      <c r="BQ1197" s="172">
        <f t="shared" ca="1" si="556"/>
        <v>9.0370179501075842E-3</v>
      </c>
      <c r="BR1197" s="172">
        <f t="shared" ca="1" si="560"/>
        <v>2.5914804292636923E-5</v>
      </c>
    </row>
    <row r="1198" spans="44:70">
      <c r="AR1198" s="69">
        <f t="shared" si="553"/>
        <v>100</v>
      </c>
      <c r="AS1198" s="70">
        <f t="shared" si="557"/>
        <v>1195</v>
      </c>
      <c r="AT1198" s="71">
        <f t="shared" ca="1" si="561"/>
        <v>2.3364665202522933E-5</v>
      </c>
      <c r="AU1198" s="72">
        <f t="shared" ca="1" si="554"/>
        <v>9.0370179501075842E-3</v>
      </c>
      <c r="AV1198" s="73">
        <f t="shared" ca="1" si="555"/>
        <v>1.0090370179501076</v>
      </c>
      <c r="AW1198" s="74">
        <f ca="1">PRODUCT(AV$4:AV1198)</f>
        <v>38936.702224558212</v>
      </c>
      <c r="BO1198" s="70">
        <f t="shared" si="559"/>
        <v>1195</v>
      </c>
      <c r="BP1198" s="171">
        <f t="shared" ca="1" si="558"/>
        <v>0.114</v>
      </c>
      <c r="BQ1198" s="172">
        <f t="shared" ca="1" si="556"/>
        <v>9.0370179501075842E-3</v>
      </c>
      <c r="BR1198" s="172">
        <f t="shared" ca="1" si="560"/>
        <v>2.5682709188691326E-5</v>
      </c>
    </row>
    <row r="1199" spans="44:70">
      <c r="AR1199" s="69">
        <f t="shared" si="553"/>
        <v>100</v>
      </c>
      <c r="AS1199" s="70">
        <f t="shared" si="557"/>
        <v>1196</v>
      </c>
      <c r="AT1199" s="71">
        <f t="shared" ca="1" si="561"/>
        <v>2.3153518303689478E-5</v>
      </c>
      <c r="AU1199" s="72">
        <f t="shared" ca="1" si="554"/>
        <v>9.0370179501075842E-3</v>
      </c>
      <c r="AV1199" s="73">
        <f t="shared" ca="1" si="555"/>
        <v>1.0090370179501076</v>
      </c>
      <c r="AW1199" s="74">
        <f ca="1">PRODUCT(AV$4:AV1199)</f>
        <v>39288.57390147954</v>
      </c>
      <c r="BO1199" s="70">
        <f t="shared" si="559"/>
        <v>1196</v>
      </c>
      <c r="BP1199" s="171">
        <f t="shared" ca="1" si="558"/>
        <v>0.114</v>
      </c>
      <c r="BQ1199" s="172">
        <f t="shared" ca="1" si="556"/>
        <v>9.0370179501075842E-3</v>
      </c>
      <c r="BR1199" s="172">
        <f t="shared" ca="1" si="560"/>
        <v>2.5452692747454012E-5</v>
      </c>
    </row>
    <row r="1200" spans="44:70">
      <c r="AR1200" s="69">
        <f t="shared" si="553"/>
        <v>100</v>
      </c>
      <c r="AS1200" s="70">
        <f t="shared" si="557"/>
        <v>1197</v>
      </c>
      <c r="AT1200" s="71">
        <f t="shared" ca="1" si="561"/>
        <v>2.2944279543170891E-5</v>
      </c>
      <c r="AU1200" s="72">
        <f t="shared" ca="1" si="554"/>
        <v>9.0370179501075842E-3</v>
      </c>
      <c r="AV1200" s="73">
        <f t="shared" ca="1" si="555"/>
        <v>1.0090370179501076</v>
      </c>
      <c r="AW1200" s="74">
        <f ca="1">PRODUCT(AV$4:AV1200)</f>
        <v>39643.625449061336</v>
      </c>
      <c r="BO1200" s="70">
        <f t="shared" si="559"/>
        <v>1197</v>
      </c>
      <c r="BP1200" s="171">
        <f t="shared" ca="1" si="558"/>
        <v>0.114</v>
      </c>
      <c r="BQ1200" s="172">
        <f t="shared" ca="1" si="556"/>
        <v>9.0370179501075842E-3</v>
      </c>
      <c r="BR1200" s="172">
        <f t="shared" ca="1" si="560"/>
        <v>2.5224736352251978E-5</v>
      </c>
    </row>
    <row r="1201" spans="44:70">
      <c r="AR1201" s="69">
        <f t="shared" si="553"/>
        <v>100</v>
      </c>
      <c r="AS1201" s="70">
        <f t="shared" si="557"/>
        <v>1198</v>
      </c>
      <c r="AT1201" s="71">
        <f t="shared" ca="1" si="561"/>
        <v>2.2736931677086971E-5</v>
      </c>
      <c r="AU1201" s="72">
        <f t="shared" ca="1" si="554"/>
        <v>9.0370179501075842E-3</v>
      </c>
      <c r="AV1201" s="73">
        <f t="shared" ca="1" si="555"/>
        <v>1.0090370179501076</v>
      </c>
      <c r="AW1201" s="74">
        <f ca="1">PRODUCT(AV$4:AV1201)</f>
        <v>40001.885603851842</v>
      </c>
      <c r="BO1201" s="70">
        <f t="shared" si="559"/>
        <v>1198</v>
      </c>
      <c r="BP1201" s="171">
        <f t="shared" ca="1" si="558"/>
        <v>0.114</v>
      </c>
      <c r="BQ1201" s="172">
        <f t="shared" ca="1" si="556"/>
        <v>9.0370179501075842E-3</v>
      </c>
      <c r="BR1201" s="172">
        <f t="shared" ca="1" si="560"/>
        <v>2.4998821553144674E-5</v>
      </c>
    </row>
    <row r="1202" spans="44:70">
      <c r="AR1202" s="69">
        <f t="shared" si="553"/>
        <v>100</v>
      </c>
      <c r="AS1202" s="70">
        <f t="shared" si="557"/>
        <v>1199</v>
      </c>
      <c r="AT1202" s="71">
        <f t="shared" ca="1" si="561"/>
        <v>2.2531457617390767E-5</v>
      </c>
      <c r="AU1202" s="72">
        <f t="shared" ca="1" si="554"/>
        <v>9.0370179501075842E-3</v>
      </c>
      <c r="AV1202" s="73">
        <f t="shared" ca="1" si="555"/>
        <v>1.0090370179501076</v>
      </c>
      <c r="AW1202" s="74">
        <f ca="1">PRODUCT(AV$4:AV1202)</f>
        <v>40363.383362092005</v>
      </c>
      <c r="BO1202" s="70">
        <f t="shared" si="559"/>
        <v>1199</v>
      </c>
      <c r="BP1202" s="171">
        <f t="shared" ca="1" si="558"/>
        <v>0.114</v>
      </c>
      <c r="BQ1202" s="172">
        <f t="shared" ca="1" si="556"/>
        <v>9.0370179501075842E-3</v>
      </c>
      <c r="BR1202" s="172">
        <f t="shared" ca="1" si="560"/>
        <v>2.4774930065430718E-5</v>
      </c>
    </row>
    <row r="1203" spans="44:70">
      <c r="AR1203" s="69">
        <f t="shared" si="553"/>
        <v>100</v>
      </c>
      <c r="AS1203" s="70">
        <f t="shared" si="557"/>
        <v>1200</v>
      </c>
      <c r="AT1203" s="71">
        <f t="shared" ca="1" si="561"/>
        <v>2.2327840430460317E-5</v>
      </c>
      <c r="AU1203" s="72">
        <f t="shared" ca="1" si="554"/>
        <v>9.0370179501075842E-3</v>
      </c>
      <c r="AV1203" s="73">
        <f t="shared" ca="1" si="555"/>
        <v>1.0090370179501076</v>
      </c>
      <c r="AW1203" s="74">
        <f ca="1">PRODUCT(AV$4:AV1203)</f>
        <v>40728.147982062306</v>
      </c>
      <c r="BO1203" s="70">
        <f t="shared" si="559"/>
        <v>1200</v>
      </c>
      <c r="BP1203" s="171">
        <f t="shared" ca="1" si="558"/>
        <v>0.114</v>
      </c>
      <c r="BQ1203" s="172">
        <f t="shared" ca="1" si="556"/>
        <v>9.0370179501075842E-3</v>
      </c>
      <c r="BR1203" s="172">
        <f t="shared" ca="1" si="560"/>
        <v>2.4553043768168008E-5</v>
      </c>
    </row>
    <row r="1204" spans="44:70">
      <c r="AR1204" s="69">
        <f t="shared" si="553"/>
        <v>101</v>
      </c>
      <c r="AS1204" s="70">
        <f t="shared" si="557"/>
        <v>1201</v>
      </c>
      <c r="AT1204" s="71">
        <f t="shared" ca="1" si="561"/>
        <v>2.2126063335703108E-5</v>
      </c>
      <c r="AU1204" s="72">
        <f t="shared" ca="1" si="554"/>
        <v>9.0370179501075842E-3</v>
      </c>
      <c r="AV1204" s="73">
        <f t="shared" ca="1" si="555"/>
        <v>1.0090370179501076</v>
      </c>
      <c r="AW1204" s="74">
        <f ca="1">PRODUCT(AV$4:AV1204)</f>
        <v>41096.208986450838</v>
      </c>
      <c r="BO1204" s="70">
        <f t="shared" si="559"/>
        <v>1201</v>
      </c>
      <c r="BP1204" s="171">
        <f t="shared" ca="1" si="558"/>
        <v>0.114</v>
      </c>
      <c r="BQ1204" s="172">
        <f t="shared" ca="1" si="556"/>
        <v>9.0370179501075842E-3</v>
      </c>
      <c r="BR1204" s="172">
        <f t="shared" ca="1" si="560"/>
        <v>2.4333144702707077E-5</v>
      </c>
    </row>
    <row r="1205" spans="44:70">
      <c r="AR1205" s="69">
        <f t="shared" si="553"/>
        <v>101</v>
      </c>
      <c r="AS1205" s="70">
        <f t="shared" si="557"/>
        <v>1202</v>
      </c>
      <c r="AT1205" s="71">
        <f t="shared" ca="1" si="561"/>
        <v>2.1926109704173141E-5</v>
      </c>
      <c r="AU1205" s="72">
        <f t="shared" ca="1" si="554"/>
        <v>9.0370179501075842E-3</v>
      </c>
      <c r="AV1205" s="73">
        <f t="shared" ca="1" si="555"/>
        <v>1.0090370179501076</v>
      </c>
      <c r="AW1205" s="74">
        <f ca="1">PRODUCT(AV$4:AV1205)</f>
        <v>41467.596164742768</v>
      </c>
      <c r="BO1205" s="70">
        <f t="shared" si="559"/>
        <v>1202</v>
      </c>
      <c r="BP1205" s="171">
        <f t="shared" ca="1" si="558"/>
        <v>0.114</v>
      </c>
      <c r="BQ1205" s="172">
        <f t="shared" ca="1" si="556"/>
        <v>9.0370179501075842E-3</v>
      </c>
      <c r="BR1205" s="172">
        <f t="shared" ca="1" si="560"/>
        <v>2.4115215071237599E-5</v>
      </c>
    </row>
    <row r="1206" spans="44:70">
      <c r="AR1206" s="69">
        <f t="shared" si="553"/>
        <v>101</v>
      </c>
      <c r="AS1206" s="70">
        <f t="shared" si="557"/>
        <v>1203</v>
      </c>
      <c r="AT1206" s="71">
        <f t="shared" ca="1" si="561"/>
        <v>2.1727963057200499E-5</v>
      </c>
      <c r="AU1206" s="72">
        <f t="shared" ca="1" si="554"/>
        <v>9.0370179501075842E-3</v>
      </c>
      <c r="AV1206" s="73">
        <f t="shared" ca="1" si="555"/>
        <v>1.0090370179501076</v>
      </c>
      <c r="AW1206" s="74">
        <f ca="1">PRODUCT(AV$4:AV1206)</f>
        <v>41842.339575631362</v>
      </c>
      <c r="BO1206" s="70">
        <f t="shared" si="559"/>
        <v>1203</v>
      </c>
      <c r="BP1206" s="171">
        <f t="shared" ca="1" si="558"/>
        <v>0.114</v>
      </c>
      <c r="BQ1206" s="172">
        <f t="shared" ca="1" si="556"/>
        <v>9.0370179501075842E-3</v>
      </c>
      <c r="BR1206" s="172">
        <f t="shared" ca="1" si="560"/>
        <v>2.3899237235347882E-5</v>
      </c>
    </row>
    <row r="1207" spans="44:70">
      <c r="AR1207" s="69">
        <f t="shared" si="553"/>
        <v>101</v>
      </c>
      <c r="AS1207" s="70">
        <f t="shared" si="557"/>
        <v>1204</v>
      </c>
      <c r="AT1207" s="71">
        <f t="shared" ca="1" si="561"/>
        <v>2.1531607065033304E-5</v>
      </c>
      <c r="AU1207" s="72">
        <f t="shared" ca="1" si="554"/>
        <v>9.0370179501075842E-3</v>
      </c>
      <c r="AV1207" s="73">
        <f t="shared" ca="1" si="555"/>
        <v>1.0090370179501076</v>
      </c>
      <c r="AW1207" s="74">
        <f ca="1">PRODUCT(AV$4:AV1207)</f>
        <v>42220.469549450841</v>
      </c>
      <c r="BO1207" s="70">
        <f t="shared" si="559"/>
        <v>1204</v>
      </c>
      <c r="BP1207" s="171">
        <f t="shared" ca="1" si="558"/>
        <v>0.114</v>
      </c>
      <c r="BQ1207" s="172">
        <f t="shared" ca="1" si="556"/>
        <v>9.0370179501075842E-3</v>
      </c>
      <c r="BR1207" s="172">
        <f t="shared" ca="1" si="560"/>
        <v>2.3685193714597292E-5</v>
      </c>
    </row>
    <row r="1208" spans="44:70">
      <c r="AR1208" s="69">
        <f t="shared" si="553"/>
        <v>101</v>
      </c>
      <c r="AS1208" s="70">
        <f t="shared" si="557"/>
        <v>1205</v>
      </c>
      <c r="AT1208" s="71">
        <f t="shared" ca="1" si="561"/>
        <v>2.1337025545491936E-5</v>
      </c>
      <c r="AU1208" s="72">
        <f t="shared" ca="1" si="554"/>
        <v>9.0370179501075842E-3</v>
      </c>
      <c r="AV1208" s="73">
        <f t="shared" ca="1" si="555"/>
        <v>1.0090370179501076</v>
      </c>
      <c r="AW1208" s="74">
        <f ca="1">PRODUCT(AV$4:AV1208)</f>
        <v>42602.016690631201</v>
      </c>
      <c r="BO1208" s="70">
        <f t="shared" si="559"/>
        <v>1205</v>
      </c>
      <c r="BP1208" s="171">
        <f t="shared" ca="1" si="558"/>
        <v>0.114</v>
      </c>
      <c r="BQ1208" s="172">
        <f t="shared" ca="1" si="556"/>
        <v>9.0370179501075842E-3</v>
      </c>
      <c r="BR1208" s="172">
        <f t="shared" ca="1" si="560"/>
        <v>2.347306718510145E-5</v>
      </c>
    </row>
    <row r="1209" spans="44:70">
      <c r="AR1209" s="69">
        <f t="shared" si="553"/>
        <v>101</v>
      </c>
      <c r="AS1209" s="70">
        <f t="shared" si="557"/>
        <v>1206</v>
      </c>
      <c r="AT1209" s="71">
        <f t="shared" ca="1" si="561"/>
        <v>2.1144202462635422E-5</v>
      </c>
      <c r="AU1209" s="72">
        <f t="shared" ca="1" si="554"/>
        <v>9.0370179501075842E-3</v>
      </c>
      <c r="AV1209" s="73">
        <f t="shared" ca="1" si="555"/>
        <v>1.0090370179501076</v>
      </c>
      <c r="AW1209" s="74">
        <f ca="1">PRODUCT(AV$4:AV1209)</f>
        <v>42987.011880175218</v>
      </c>
      <c r="BO1209" s="70">
        <f t="shared" si="559"/>
        <v>1206</v>
      </c>
      <c r="BP1209" s="171">
        <f t="shared" ca="1" si="558"/>
        <v>0.114</v>
      </c>
      <c r="BQ1209" s="172">
        <f t="shared" ca="1" si="556"/>
        <v>9.0370179501075842E-3</v>
      </c>
      <c r="BR1209" s="172">
        <f t="shared" ca="1" si="560"/>
        <v>2.3262840478130098E-5</v>
      </c>
    </row>
    <row r="1210" spans="44:70">
      <c r="AR1210" s="69">
        <f t="shared" si="553"/>
        <v>101</v>
      </c>
      <c r="AS1210" s="70">
        <f t="shared" si="557"/>
        <v>1207</v>
      </c>
      <c r="AT1210" s="71">
        <f t="shared" ca="1" si="561"/>
        <v>2.0953121925439875E-5</v>
      </c>
      <c r="AU1210" s="72">
        <f t="shared" ca="1" si="554"/>
        <v>9.0370179501075842E-3</v>
      </c>
      <c r="AV1210" s="73">
        <f t="shared" ca="1" si="555"/>
        <v>1.0090370179501076</v>
      </c>
      <c r="AW1210" s="74">
        <f ca="1">PRODUCT(AV$4:AV1210)</f>
        <v>43375.486278157849</v>
      </c>
      <c r="BO1210" s="70">
        <f t="shared" si="559"/>
        <v>1207</v>
      </c>
      <c r="BP1210" s="171">
        <f t="shared" ca="1" si="558"/>
        <v>0.114</v>
      </c>
      <c r="BQ1210" s="172">
        <f t="shared" ca="1" si="556"/>
        <v>9.0370179501075842E-3</v>
      </c>
      <c r="BR1210" s="172">
        <f t="shared" ca="1" si="560"/>
        <v>2.3054496578717534E-5</v>
      </c>
    </row>
    <row r="1211" spans="44:70">
      <c r="AR1211" s="69">
        <f t="shared" si="553"/>
        <v>101</v>
      </c>
      <c r="AS1211" s="70">
        <f t="shared" si="557"/>
        <v>1208</v>
      </c>
      <c r="AT1211" s="71">
        <f t="shared" ca="1" si="561"/>
        <v>2.0763768186488881E-5</v>
      </c>
      <c r="AU1211" s="72">
        <f t="shared" ca="1" si="554"/>
        <v>9.0370179501075842E-3</v>
      </c>
      <c r="AV1211" s="73">
        <f t="shared" ca="1" si="555"/>
        <v>1.0090370179501076</v>
      </c>
      <c r="AW1211" s="74">
        <f ca="1">PRODUCT(AV$4:AV1211)</f>
        <v>43767.471326248204</v>
      </c>
      <c r="BO1211" s="70">
        <f t="shared" si="559"/>
        <v>1208</v>
      </c>
      <c r="BP1211" s="171">
        <f t="shared" ca="1" si="558"/>
        <v>0.114</v>
      </c>
      <c r="BQ1211" s="172">
        <f t="shared" ca="1" si="556"/>
        <v>9.0370179501075842E-3</v>
      </c>
      <c r="BR1211" s="172">
        <f t="shared" ca="1" si="560"/>
        <v>2.2848018624285476E-5</v>
      </c>
    </row>
    <row r="1212" spans="44:70">
      <c r="AR1212" s="69">
        <f t="shared" si="553"/>
        <v>101</v>
      </c>
      <c r="AS1212" s="70">
        <f t="shared" si="557"/>
        <v>1209</v>
      </c>
      <c r="AT1212" s="71">
        <f t="shared" ca="1" si="561"/>
        <v>2.0576125640675707E-5</v>
      </c>
      <c r="AU1212" s="72">
        <f t="shared" ca="1" si="554"/>
        <v>9.0370179501075842E-3</v>
      </c>
      <c r="AV1212" s="73">
        <f t="shared" ca="1" si="555"/>
        <v>1.0090370179501076</v>
      </c>
      <c r="AW1212" s="74">
        <f ca="1">PRODUCT(AV$4:AV1212)</f>
        <v>44162.99875025433</v>
      </c>
      <c r="BO1212" s="70">
        <f t="shared" si="559"/>
        <v>1209</v>
      </c>
      <c r="BP1212" s="171">
        <f t="shared" ca="1" si="558"/>
        <v>0.114</v>
      </c>
      <c r="BQ1212" s="172">
        <f t="shared" ca="1" si="556"/>
        <v>9.0370179501075842E-3</v>
      </c>
      <c r="BR1212" s="172">
        <f t="shared" ca="1" si="560"/>
        <v>2.2643389903278267E-5</v>
      </c>
    </row>
    <row r="1213" spans="44:70">
      <c r="AR1213" s="69">
        <f t="shared" si="553"/>
        <v>101</v>
      </c>
      <c r="AS1213" s="70">
        <f t="shared" si="557"/>
        <v>1210</v>
      </c>
      <c r="AT1213" s="71">
        <f t="shared" ca="1" si="561"/>
        <v>2.0390178823917252E-5</v>
      </c>
      <c r="AU1213" s="72">
        <f t="shared" ca="1" si="554"/>
        <v>9.0370179501075842E-3</v>
      </c>
      <c r="AV1213" s="73">
        <f t="shared" ca="1" si="555"/>
        <v>1.0090370179501076</v>
      </c>
      <c r="AW1213" s="74">
        <f ca="1">PRODUCT(AV$4:AV1213)</f>
        <v>44562.100562690954</v>
      </c>
      <c r="BO1213" s="70">
        <f t="shared" si="559"/>
        <v>1210</v>
      </c>
      <c r="BP1213" s="171">
        <f t="shared" ca="1" si="558"/>
        <v>0.114</v>
      </c>
      <c r="BQ1213" s="172">
        <f t="shared" ca="1" si="556"/>
        <v>9.0370179501075842E-3</v>
      </c>
      <c r="BR1213" s="172">
        <f t="shared" ca="1" si="560"/>
        <v>2.2440593853810309E-5</v>
      </c>
    </row>
    <row r="1214" spans="44:70">
      <c r="AR1214" s="69">
        <f t="shared" si="553"/>
        <v>101</v>
      </c>
      <c r="AS1214" s="70">
        <f t="shared" si="557"/>
        <v>1211</v>
      </c>
      <c r="AT1214" s="71">
        <f t="shared" ca="1" si="561"/>
        <v>2.0205912411879608E-5</v>
      </c>
      <c r="AU1214" s="72">
        <f t="shared" ca="1" si="554"/>
        <v>9.0370179501075842E-3</v>
      </c>
      <c r="AV1214" s="73">
        <f t="shared" ca="1" si="555"/>
        <v>1.0090370179501076</v>
      </c>
      <c r="AW1214" s="74">
        <f ca="1">PRODUCT(AV$4:AV1214)</f>
        <v>44964.809065370493</v>
      </c>
      <c r="BO1214" s="70">
        <f t="shared" si="559"/>
        <v>1211</v>
      </c>
      <c r="BP1214" s="171">
        <f t="shared" ca="1" si="558"/>
        <v>0.114</v>
      </c>
      <c r="BQ1214" s="172">
        <f t="shared" ca="1" si="556"/>
        <v>9.0370179501075842E-3</v>
      </c>
      <c r="BR1214" s="172">
        <f t="shared" ca="1" si="560"/>
        <v>2.2239614062325607E-5</v>
      </c>
    </row>
    <row r="1215" spans="44:70">
      <c r="AR1215" s="69">
        <f t="shared" si="553"/>
        <v>101</v>
      </c>
      <c r="AS1215" s="70">
        <f t="shared" si="557"/>
        <v>1212</v>
      </c>
      <c r="AT1215" s="71">
        <f t="shared" ca="1" si="561"/>
        <v>2.0023311218715151E-5</v>
      </c>
      <c r="AU1215" s="72">
        <f t="shared" ca="1" si="554"/>
        <v>9.0370179501075842E-3</v>
      </c>
      <c r="AV1215" s="73">
        <f t="shared" ca="1" si="555"/>
        <v>1.0090370179501076</v>
      </c>
      <c r="AW1215" s="74">
        <f ca="1">PRODUCT(AV$4:AV1215)</f>
        <v>45371.156852017404</v>
      </c>
      <c r="BO1215" s="70">
        <f t="shared" si="559"/>
        <v>1212</v>
      </c>
      <c r="BP1215" s="171">
        <f t="shared" ca="1" si="558"/>
        <v>0.114</v>
      </c>
      <c r="BQ1215" s="172">
        <f t="shared" ca="1" si="556"/>
        <v>9.0370179501075842E-3</v>
      </c>
      <c r="BR1215" s="172">
        <f t="shared" ca="1" si="560"/>
        <v>2.2040434262269311E-5</v>
      </c>
    </row>
    <row r="1216" spans="44:70">
      <c r="AR1216" s="69">
        <f t="shared" si="553"/>
        <v>102</v>
      </c>
      <c r="AS1216" s="70">
        <f t="shared" si="557"/>
        <v>1213</v>
      </c>
      <c r="AT1216" s="71">
        <f t="shared" ca="1" si="561"/>
        <v>1.9842360195811031E-5</v>
      </c>
      <c r="AU1216" s="72">
        <f t="shared" ca="1" si="554"/>
        <v>9.0370179501075842E-3</v>
      </c>
      <c r="AV1216" s="73">
        <f t="shared" ca="1" si="555"/>
        <v>1.0090370179501076</v>
      </c>
      <c r="AW1216" s="74">
        <f ca="1">PRODUCT(AV$4:AV1216)</f>
        <v>45781.176810906232</v>
      </c>
      <c r="BO1216" s="70">
        <f t="shared" si="559"/>
        <v>1213</v>
      </c>
      <c r="BP1216" s="171">
        <f t="shared" ca="1" si="558"/>
        <v>0.114</v>
      </c>
      <c r="BQ1216" s="172">
        <f t="shared" ca="1" si="556"/>
        <v>9.0370179501075842E-3</v>
      </c>
      <c r="BR1216" s="172">
        <f t="shared" ca="1" si="560"/>
        <v>2.1843038332771169E-5</v>
      </c>
    </row>
    <row r="1217" spans="44:70">
      <c r="AR1217" s="69">
        <f t="shared" si="553"/>
        <v>102</v>
      </c>
      <c r="AS1217" s="70">
        <f t="shared" si="557"/>
        <v>1214</v>
      </c>
      <c r="AT1217" s="71">
        <f t="shared" ca="1" si="561"/>
        <v>1.9663044430548987E-5</v>
      </c>
      <c r="AU1217" s="72">
        <f t="shared" ca="1" si="554"/>
        <v>9.0370179501075842E-3</v>
      </c>
      <c r="AV1217" s="73">
        <f t="shared" ca="1" si="555"/>
        <v>1.0090370179501076</v>
      </c>
      <c r="AW1217" s="74">
        <f ca="1">PRODUCT(AV$4:AV1217)</f>
        <v>46194.902127523441</v>
      </c>
      <c r="BO1217" s="70">
        <f t="shared" si="559"/>
        <v>1214</v>
      </c>
      <c r="BP1217" s="171">
        <f t="shared" ca="1" si="558"/>
        <v>0.114</v>
      </c>
      <c r="BQ1217" s="172">
        <f t="shared" ca="1" si="556"/>
        <v>9.0370179501075842E-3</v>
      </c>
      <c r="BR1217" s="172">
        <f t="shared" ca="1" si="560"/>
        <v>2.1647410297340758E-5</v>
      </c>
    </row>
    <row r="1218" spans="44:70">
      <c r="AR1218" s="69">
        <f t="shared" si="553"/>
        <v>102</v>
      </c>
      <c r="AS1218" s="70">
        <f t="shared" si="557"/>
        <v>1215</v>
      </c>
      <c r="AT1218" s="71">
        <f t="shared" ca="1" si="561"/>
        <v>1.9485349145076353E-5</v>
      </c>
      <c r="AU1218" s="72">
        <f t="shared" ca="1" si="554"/>
        <v>9.0370179501075842E-3</v>
      </c>
      <c r="AV1218" s="73">
        <f t="shared" ca="1" si="555"/>
        <v>1.0090370179501076</v>
      </c>
      <c r="AW1218" s="74">
        <f ca="1">PRODUCT(AV$4:AV1218)</f>
        <v>46612.366287253331</v>
      </c>
      <c r="BO1218" s="70">
        <f t="shared" si="559"/>
        <v>1215</v>
      </c>
      <c r="BP1218" s="171">
        <f t="shared" ca="1" si="558"/>
        <v>0.114</v>
      </c>
      <c r="BQ1218" s="172">
        <f t="shared" ca="1" si="556"/>
        <v>9.0370179501075842E-3</v>
      </c>
      <c r="BR1218" s="172">
        <f t="shared" ca="1" si="560"/>
        <v>2.1453534322574406E-5</v>
      </c>
    </row>
    <row r="1219" spans="44:70">
      <c r="AR1219" s="69">
        <f t="shared" si="553"/>
        <v>102</v>
      </c>
      <c r="AS1219" s="70">
        <f t="shared" si="557"/>
        <v>1216</v>
      </c>
      <c r="AT1219" s="71">
        <f t="shared" ca="1" si="561"/>
        <v>1.9309259695088185E-5</v>
      </c>
      <c r="AU1219" s="72">
        <f t="shared" ca="1" si="554"/>
        <v>9.0370179501075842E-3</v>
      </c>
      <c r="AV1219" s="73">
        <f t="shared" ca="1" si="555"/>
        <v>1.0090370179501076</v>
      </c>
      <c r="AW1219" s="74">
        <f ca="1">PRODUCT(AV$4:AV1219)</f>
        <v>47033.603078088228</v>
      </c>
      <c r="BO1219" s="70">
        <f t="shared" si="559"/>
        <v>1216</v>
      </c>
      <c r="BP1219" s="171">
        <f t="shared" ca="1" si="558"/>
        <v>0.114</v>
      </c>
      <c r="BQ1219" s="172">
        <f t="shared" ca="1" si="556"/>
        <v>9.0370179501075842E-3</v>
      </c>
      <c r="BR1219" s="172">
        <f t="shared" ca="1" si="560"/>
        <v>2.1261394716873697E-5</v>
      </c>
    </row>
    <row r="1220" spans="44:70">
      <c r="AR1220" s="69">
        <f t="shared" si="553"/>
        <v>102</v>
      </c>
      <c r="AS1220" s="70">
        <f t="shared" si="557"/>
        <v>1217</v>
      </c>
      <c r="AT1220" s="71">
        <f t="shared" ca="1" si="561"/>
        <v>1.9134761568620385E-5</v>
      </c>
      <c r="AU1220" s="72">
        <f t="shared" ca="1" si="554"/>
        <v>9.0370179501075842E-3</v>
      </c>
      <c r="AV1220" s="73">
        <f t="shared" ca="1" si="555"/>
        <v>1.0090370179501076</v>
      </c>
      <c r="AW1220" s="74">
        <f ca="1">PRODUCT(AV$4:AV1220)</f>
        <v>47458.646593363148</v>
      </c>
      <c r="BO1220" s="70">
        <f t="shared" si="559"/>
        <v>1217</v>
      </c>
      <c r="BP1220" s="171">
        <f t="shared" ca="1" si="558"/>
        <v>0.114</v>
      </c>
      <c r="BQ1220" s="172">
        <f t="shared" ca="1" si="556"/>
        <v>9.0370179501075842E-3</v>
      </c>
      <c r="BR1220" s="172">
        <f t="shared" ca="1" si="560"/>
        <v>2.1070975929175455E-5</v>
      </c>
    </row>
    <row r="1221" spans="44:70">
      <c r="AR1221" s="69">
        <f t="shared" ref="AR1221:AR1284" si="562">ROUNDDOWN((AS1221-1)/12,0)+1</f>
        <v>102</v>
      </c>
      <c r="AS1221" s="70">
        <f t="shared" si="557"/>
        <v>1218</v>
      </c>
      <c r="AT1221" s="71">
        <f t="shared" ca="1" si="561"/>
        <v>1.8961840384853734E-5</v>
      </c>
      <c r="AU1221" s="72">
        <f t="shared" ref="AU1221:AU1284" ca="1" si="563">IF($AU$2="Yes",BQ1221,((1+$AH$21)^(1/12))-1)</f>
        <v>9.0370179501075842E-3</v>
      </c>
      <c r="AV1221" s="73">
        <f t="shared" ref="AV1221:AV1284" ca="1" si="564">(1+AU1221)</f>
        <v>1.0090370179501076</v>
      </c>
      <c r="AW1221" s="74">
        <f ca="1">PRODUCT(AV$4:AV1221)</f>
        <v>47887.531234515183</v>
      </c>
      <c r="BO1221" s="70">
        <f t="shared" si="559"/>
        <v>1218</v>
      </c>
      <c r="BP1221" s="171">
        <f t="shared" ca="1" si="558"/>
        <v>0.114</v>
      </c>
      <c r="BQ1221" s="172">
        <f t="shared" ref="BQ1221:BQ1284" ca="1" si="565">(1+BP1221)^(1/12)-1</f>
        <v>9.0370179501075842E-3</v>
      </c>
      <c r="BR1221" s="172">
        <f t="shared" ca="1" si="560"/>
        <v>2.0882262547693094E-5</v>
      </c>
    </row>
    <row r="1222" spans="44:70">
      <c r="AR1222" s="69">
        <f t="shared" si="562"/>
        <v>102</v>
      </c>
      <c r="AS1222" s="70">
        <f t="shared" ref="AS1222:AS1285" si="566">AS1221+1</f>
        <v>1219</v>
      </c>
      <c r="AT1222" s="71">
        <f t="shared" ca="1" si="561"/>
        <v>1.8790481892928737E-5</v>
      </c>
      <c r="AU1222" s="72">
        <f t="shared" ca="1" si="563"/>
        <v>9.0370179501075842E-3</v>
      </c>
      <c r="AV1222" s="73">
        <f t="shared" ca="1" si="564"/>
        <v>1.0090370179501076</v>
      </c>
      <c r="AW1222" s="74">
        <f ca="1">PRODUCT(AV$4:AV1222)</f>
        <v>48320.291713867831</v>
      </c>
      <c r="BO1222" s="70">
        <f t="shared" si="559"/>
        <v>1219</v>
      </c>
      <c r="BP1222" s="171">
        <f t="shared" ca="1" si="558"/>
        <v>0.114</v>
      </c>
      <c r="BQ1222" s="172">
        <f t="shared" ca="1" si="565"/>
        <v>9.0370179501075842E-3</v>
      </c>
      <c r="BR1222" s="172">
        <f t="shared" ca="1" si="560"/>
        <v>2.0695239298669246E-5</v>
      </c>
    </row>
    <row r="1223" spans="44:70">
      <c r="AR1223" s="69">
        <f t="shared" si="562"/>
        <v>102</v>
      </c>
      <c r="AS1223" s="70">
        <f t="shared" si="566"/>
        <v>1220</v>
      </c>
      <c r="AT1223" s="71">
        <f t="shared" ca="1" si="561"/>
        <v>1.8620671970771169E-5</v>
      </c>
      <c r="AU1223" s="72">
        <f t="shared" ca="1" si="563"/>
        <v>9.0370179501075842E-3</v>
      </c>
      <c r="AV1223" s="73">
        <f t="shared" ca="1" si="564"/>
        <v>1.0090370179501076</v>
      </c>
      <c r="AW1223" s="74">
        <f ca="1">PRODUCT(AV$4:AV1223)</f>
        <v>48756.963057440487</v>
      </c>
      <c r="BO1223" s="70">
        <f t="shared" si="559"/>
        <v>1220</v>
      </c>
      <c r="BP1223" s="171">
        <f t="shared" ca="1" si="558"/>
        <v>0.114</v>
      </c>
      <c r="BQ1223" s="172">
        <f t="shared" ca="1" si="565"/>
        <v>9.0370179501075842E-3</v>
      </c>
      <c r="BR1223" s="172">
        <f t="shared" ca="1" si="560"/>
        <v>2.0509891045139569E-5</v>
      </c>
    </row>
    <row r="1224" spans="44:70">
      <c r="AR1224" s="69">
        <f t="shared" si="562"/>
        <v>102</v>
      </c>
      <c r="AS1224" s="70">
        <f t="shared" si="566"/>
        <v>1221</v>
      </c>
      <c r="AT1224" s="71">
        <f t="shared" ca="1" si="561"/>
        <v>1.8452396623928245E-5</v>
      </c>
      <c r="AU1224" s="72">
        <f t="shared" ca="1" si="563"/>
        <v>9.0370179501075842E-3</v>
      </c>
      <c r="AV1224" s="73">
        <f t="shared" ca="1" si="564"/>
        <v>1.0090370179501076</v>
      </c>
      <c r="AW1224" s="74">
        <f ca="1">PRODUCT(AV$4:AV1224)</f>
        <v>49197.580607783311</v>
      </c>
      <c r="BO1224" s="70">
        <f t="shared" si="559"/>
        <v>1221</v>
      </c>
      <c r="BP1224" s="171">
        <f t="shared" ref="BP1224:BP1287" ca="1" si="567">VLOOKUP(BO1224,$BT$4:$BX$13,5,TRUE)/100</f>
        <v>0.114</v>
      </c>
      <c r="BQ1224" s="172">
        <f t="shared" ca="1" si="565"/>
        <v>9.0370179501075842E-3</v>
      </c>
      <c r="BR1224" s="172">
        <f t="shared" ca="1" si="560"/>
        <v>2.0326202785707603E-5</v>
      </c>
    </row>
    <row r="1225" spans="44:70">
      <c r="AR1225" s="69">
        <f t="shared" si="562"/>
        <v>102</v>
      </c>
      <c r="AS1225" s="70">
        <f t="shared" si="566"/>
        <v>1222</v>
      </c>
      <c r="AT1225" s="71">
        <f t="shared" ca="1" si="561"/>
        <v>1.82856419844153E-5</v>
      </c>
      <c r="AU1225" s="72">
        <f t="shared" ca="1" si="563"/>
        <v>9.0370179501075842E-3</v>
      </c>
      <c r="AV1225" s="73">
        <f t="shared" ca="1" si="564"/>
        <v>1.0090370179501076</v>
      </c>
      <c r="AW1225" s="74">
        <f ca="1">PRODUCT(AV$4:AV1225)</f>
        <v>49642.180026837712</v>
      </c>
      <c r="BO1225" s="70">
        <f t="shared" si="559"/>
        <v>1222</v>
      </c>
      <c r="BP1225" s="171">
        <f t="shared" ca="1" si="567"/>
        <v>0.114</v>
      </c>
      <c r="BQ1225" s="172">
        <f t="shared" ca="1" si="565"/>
        <v>9.0370179501075842E-3</v>
      </c>
      <c r="BR1225" s="172">
        <f t="shared" ca="1" si="560"/>
        <v>2.0144159653330621E-5</v>
      </c>
    </row>
    <row r="1226" spans="44:70">
      <c r="AR1226" s="69">
        <f t="shared" si="562"/>
        <v>102</v>
      </c>
      <c r="AS1226" s="70">
        <f t="shared" si="566"/>
        <v>1223</v>
      </c>
      <c r="AT1226" s="71">
        <f t="shared" ca="1" si="561"/>
        <v>1.8120394309572897E-5</v>
      </c>
      <c r="AU1226" s="72">
        <f t="shared" ca="1" si="563"/>
        <v>9.0370179501075842E-3</v>
      </c>
      <c r="AV1226" s="73">
        <f t="shared" ca="1" si="564"/>
        <v>1.0090370179501076</v>
      </c>
      <c r="AW1226" s="74">
        <f ca="1">PRODUCT(AV$4:AV1226)</f>
        <v>50090.797298822719</v>
      </c>
      <c r="BO1226" s="70">
        <f t="shared" si="559"/>
        <v>1223</v>
      </c>
      <c r="BP1226" s="171">
        <f t="shared" ca="1" si="567"/>
        <v>0.114</v>
      </c>
      <c r="BQ1226" s="172">
        <f t="shared" ca="1" si="565"/>
        <v>9.0370179501075842E-3</v>
      </c>
      <c r="BR1226" s="172">
        <f t="shared" ca="1" si="560"/>
        <v>1.9963746914116346E-5</v>
      </c>
    </row>
    <row r="1227" spans="44:70">
      <c r="AR1227" s="69">
        <f t="shared" si="562"/>
        <v>102</v>
      </c>
      <c r="AS1227" s="70">
        <f t="shared" si="566"/>
        <v>1224</v>
      </c>
      <c r="AT1227" s="71">
        <f t="shared" ca="1" si="561"/>
        <v>1.795663998093426E-5</v>
      </c>
      <c r="AU1227" s="72">
        <f t="shared" ca="1" si="563"/>
        <v>9.0370179501075842E-3</v>
      </c>
      <c r="AV1227" s="73">
        <f t="shared" ca="1" si="564"/>
        <v>1.0090370179501076</v>
      </c>
      <c r="AW1227" s="74">
        <f ca="1">PRODUCT(AV$4:AV1227)</f>
        <v>50543.468733147383</v>
      </c>
      <c r="BO1227" s="70">
        <f t="shared" si="559"/>
        <v>1224</v>
      </c>
      <c r="BP1227" s="171">
        <f t="shared" ca="1" si="567"/>
        <v>0.114</v>
      </c>
      <c r="BQ1227" s="172">
        <f t="shared" ca="1" si="565"/>
        <v>9.0370179501075842E-3</v>
      </c>
      <c r="BR1227" s="172">
        <f t="shared" ca="1" si="560"/>
        <v>1.9784949966130447E-5</v>
      </c>
    </row>
    <row r="1228" spans="44:70">
      <c r="AR1228" s="69">
        <f t="shared" si="562"/>
        <v>103</v>
      </c>
      <c r="AS1228" s="70">
        <f t="shared" si="566"/>
        <v>1225</v>
      </c>
      <c r="AT1228" s="71">
        <f t="shared" ca="1" si="561"/>
        <v>1.7794365503102938E-5</v>
      </c>
      <c r="AU1228" s="72">
        <f t="shared" ca="1" si="563"/>
        <v>9.0370179501075842E-3</v>
      </c>
      <c r="AV1228" s="73">
        <f t="shared" ca="1" si="564"/>
        <v>1.0090370179501076</v>
      </c>
      <c r="AW1228" s="74">
        <f ca="1">PRODUCT(AV$4:AV1228)</f>
        <v>51000.23096734954</v>
      </c>
      <c r="BO1228" s="70">
        <f t="shared" si="559"/>
        <v>1225</v>
      </c>
      <c r="BP1228" s="171">
        <f t="shared" ca="1" si="567"/>
        <v>0.114</v>
      </c>
      <c r="BQ1228" s="172">
        <f t="shared" ca="1" si="565"/>
        <v>9.0370179501075842E-3</v>
      </c>
      <c r="BR1228" s="172">
        <f t="shared" ca="1" si="560"/>
        <v>1.9607754338214699E-5</v>
      </c>
    </row>
    <row r="1229" spans="44:70">
      <c r="AR1229" s="69">
        <f t="shared" si="562"/>
        <v>103</v>
      </c>
      <c r="AS1229" s="70">
        <f t="shared" si="566"/>
        <v>1226</v>
      </c>
      <c r="AT1229" s="71">
        <f t="shared" ca="1" si="561"/>
        <v>1.7633557502640622E-5</v>
      </c>
      <c r="AU1229" s="72">
        <f t="shared" ca="1" si="563"/>
        <v>9.0370179501075842E-3</v>
      </c>
      <c r="AV1229" s="73">
        <f t="shared" ca="1" si="564"/>
        <v>1.0090370179501076</v>
      </c>
      <c r="AW1229" s="74">
        <f ca="1">PRODUCT(AV$4:AV1229)</f>
        <v>51461.120970061107</v>
      </c>
      <c r="BO1229" s="70">
        <f t="shared" si="559"/>
        <v>1226</v>
      </c>
      <c r="BP1229" s="171">
        <f t="shared" ca="1" si="567"/>
        <v>0.114</v>
      </c>
      <c r="BQ1229" s="172">
        <f t="shared" ca="1" si="565"/>
        <v>9.0370179501075842E-3</v>
      </c>
      <c r="BR1229" s="172">
        <f t="shared" ca="1" si="560"/>
        <v>1.9432145688815764E-5</v>
      </c>
    </row>
    <row r="1230" spans="44:70">
      <c r="AR1230" s="69">
        <f t="shared" si="562"/>
        <v>103</v>
      </c>
      <c r="AS1230" s="70">
        <f t="shared" si="566"/>
        <v>1227</v>
      </c>
      <c r="AT1230" s="71">
        <f t="shared" ca="1" si="561"/>
        <v>1.7474202726965005E-5</v>
      </c>
      <c r="AU1230" s="72">
        <f t="shared" ca="1" si="563"/>
        <v>9.0370179501075842E-3</v>
      </c>
      <c r="AV1230" s="73">
        <f t="shared" ca="1" si="564"/>
        <v>1.0090370179501076</v>
      </c>
      <c r="AW1230" s="74">
        <f ca="1">PRODUCT(AV$4:AV1230)</f>
        <v>51926.176044000204</v>
      </c>
      <c r="BO1230" s="70">
        <f t="shared" si="559"/>
        <v>1227</v>
      </c>
      <c r="BP1230" s="171">
        <f t="shared" ca="1" si="567"/>
        <v>0.114</v>
      </c>
      <c r="BQ1230" s="172">
        <f t="shared" ca="1" si="565"/>
        <v>9.0370179501075842E-3</v>
      </c>
      <c r="BR1230" s="172">
        <f t="shared" ca="1" si="560"/>
        <v>1.9258109804824424E-5</v>
      </c>
    </row>
    <row r="1231" spans="44:70">
      <c r="AR1231" s="69">
        <f t="shared" si="562"/>
        <v>103</v>
      </c>
      <c r="AS1231" s="70">
        <f t="shared" si="566"/>
        <v>1228</v>
      </c>
      <c r="AT1231" s="71">
        <f t="shared" ca="1" si="561"/>
        <v>1.7316288043257603E-5</v>
      </c>
      <c r="AU1231" s="72">
        <f t="shared" ca="1" si="563"/>
        <v>9.0370179501075842E-3</v>
      </c>
      <c r="AV1231" s="73">
        <f t="shared" ca="1" si="564"/>
        <v>1.0090370179501076</v>
      </c>
      <c r="AW1231" s="74">
        <f ca="1">PRODUCT(AV$4:AV1231)</f>
        <v>52395.433828990281</v>
      </c>
      <c r="BO1231" s="70">
        <f t="shared" si="559"/>
        <v>1228</v>
      </c>
      <c r="BP1231" s="171">
        <f t="shared" ca="1" si="567"/>
        <v>0.114</v>
      </c>
      <c r="BQ1231" s="172">
        <f t="shared" ca="1" si="565"/>
        <v>9.0370179501075842E-3</v>
      </c>
      <c r="BR1231" s="172">
        <f t="shared" ca="1" si="560"/>
        <v>1.9085632600425224E-5</v>
      </c>
    </row>
    <row r="1232" spans="44:70">
      <c r="AR1232" s="69">
        <f t="shared" si="562"/>
        <v>103</v>
      </c>
      <c r="AS1232" s="70">
        <f t="shared" si="566"/>
        <v>1229</v>
      </c>
      <c r="AT1232" s="71">
        <f t="shared" ca="1" si="561"/>
        <v>1.7159800437381449E-5</v>
      </c>
      <c r="AU1232" s="72">
        <f t="shared" ca="1" si="563"/>
        <v>9.0370179501075842E-3</v>
      </c>
      <c r="AV1232" s="73">
        <f t="shared" ca="1" si="564"/>
        <v>1.0090370179501076</v>
      </c>
      <c r="AW1232" s="74">
        <f ca="1">PRODUCT(AV$4:AV1232)</f>
        <v>52868.932305006543</v>
      </c>
      <c r="BO1232" s="70">
        <f t="shared" si="559"/>
        <v>1229</v>
      </c>
      <c r="BP1232" s="171">
        <f t="shared" ca="1" si="567"/>
        <v>0.114</v>
      </c>
      <c r="BQ1232" s="172">
        <f t="shared" ca="1" si="565"/>
        <v>9.0370179501075842E-3</v>
      </c>
      <c r="BR1232" s="172">
        <f t="shared" ca="1" si="560"/>
        <v>1.8914700115956422E-5</v>
      </c>
    </row>
    <row r="1233" spans="44:70">
      <c r="AR1233" s="69">
        <f t="shared" si="562"/>
        <v>103</v>
      </c>
      <c r="AS1233" s="70">
        <f t="shared" si="566"/>
        <v>1230</v>
      </c>
      <c r="AT1233" s="71">
        <f t="shared" ca="1" si="561"/>
        <v>1.7004727012808568E-5</v>
      </c>
      <c r="AU1233" s="72">
        <f t="shared" ca="1" si="563"/>
        <v>9.0370179501075842E-3</v>
      </c>
      <c r="AV1233" s="73">
        <f t="shared" ca="1" si="564"/>
        <v>1.0090370179501076</v>
      </c>
      <c r="AW1233" s="74">
        <f ca="1">PRODUCT(AV$4:AV1233)</f>
        <v>53346.70979524991</v>
      </c>
      <c r="BO1233" s="70">
        <f t="shared" si="559"/>
        <v>1230</v>
      </c>
      <c r="BP1233" s="171">
        <f t="shared" ca="1" si="567"/>
        <v>0.114</v>
      </c>
      <c r="BQ1233" s="172">
        <f t="shared" ca="1" si="565"/>
        <v>9.0370179501075842E-3</v>
      </c>
      <c r="BR1233" s="172">
        <f t="shared" ca="1" si="560"/>
        <v>1.8745298516780154E-5</v>
      </c>
    </row>
    <row r="1234" spans="44:70">
      <c r="AR1234" s="69">
        <f t="shared" si="562"/>
        <v>103</v>
      </c>
      <c r="AS1234" s="70">
        <f t="shared" si="566"/>
        <v>1231</v>
      </c>
      <c r="AT1234" s="71">
        <f t="shared" ca="1" si="561"/>
        <v>1.685105498955714E-5</v>
      </c>
      <c r="AU1234" s="72">
        <f t="shared" ca="1" si="563"/>
        <v>9.0370179501075842E-3</v>
      </c>
      <c r="AV1234" s="73">
        <f t="shared" ca="1" si="564"/>
        <v>1.0090370179501076</v>
      </c>
      <c r="AW1234" s="74">
        <f ca="1">PRODUCT(AV$4:AV1234)</f>
        <v>53828.804969248762</v>
      </c>
      <c r="BO1234" s="70">
        <f t="shared" ref="BO1234:BO1297" si="568">BO1233+1</f>
        <v>1231</v>
      </c>
      <c r="BP1234" s="171">
        <f t="shared" ca="1" si="567"/>
        <v>0.114</v>
      </c>
      <c r="BQ1234" s="172">
        <f t="shared" ca="1" si="565"/>
        <v>9.0370179501075842E-3</v>
      </c>
      <c r="BR1234" s="172">
        <f t="shared" ref="BR1234:BR1297" ca="1" si="569">BR1233/(1+BQ1234)</f>
        <v>1.8577414092162698E-5</v>
      </c>
    </row>
    <row r="1235" spans="44:70">
      <c r="AR1235" s="69">
        <f t="shared" si="562"/>
        <v>103</v>
      </c>
      <c r="AS1235" s="70">
        <f t="shared" si="566"/>
        <v>1232</v>
      </c>
      <c r="AT1235" s="71">
        <f t="shared" ca="1" si="561"/>
        <v>1.6698771703138263E-5</v>
      </c>
      <c r="AU1235" s="72">
        <f t="shared" ca="1" si="563"/>
        <v>9.0370179501075842E-3</v>
      </c>
      <c r="AV1235" s="73">
        <f t="shared" ca="1" si="564"/>
        <v>1.0090370179501076</v>
      </c>
      <c r="AW1235" s="74">
        <f ca="1">PRODUCT(AV$4:AV1235)</f>
        <v>54315.256845988704</v>
      </c>
      <c r="BO1235" s="70">
        <f t="shared" si="568"/>
        <v>1232</v>
      </c>
      <c r="BP1235" s="171">
        <f t="shared" ca="1" si="567"/>
        <v>0.114</v>
      </c>
      <c r="BQ1235" s="172">
        <f t="shared" ca="1" si="565"/>
        <v>9.0370179501075842E-3</v>
      </c>
      <c r="BR1235" s="172">
        <f t="shared" ca="1" si="569"/>
        <v>1.8411033254164783E-5</v>
      </c>
    </row>
    <row r="1236" spans="44:70">
      <c r="AR1236" s="69">
        <f t="shared" si="562"/>
        <v>103</v>
      </c>
      <c r="AS1236" s="70">
        <f t="shared" si="566"/>
        <v>1233</v>
      </c>
      <c r="AT1236" s="71">
        <f t="shared" ca="1" si="561"/>
        <v>1.6547864603512255E-5</v>
      </c>
      <c r="AU1236" s="72">
        <f t="shared" ca="1" si="563"/>
        <v>9.0370179501075842E-3</v>
      </c>
      <c r="AV1236" s="73">
        <f t="shared" ca="1" si="564"/>
        <v>1.0090370179501076</v>
      </c>
      <c r="AW1236" s="74">
        <f ca="1">PRODUCT(AV$4:AV1236)</f>
        <v>54806.104797070606</v>
      </c>
      <c r="BO1236" s="70">
        <f t="shared" si="568"/>
        <v>1233</v>
      </c>
      <c r="BP1236" s="171">
        <f t="shared" ca="1" si="567"/>
        <v>0.114</v>
      </c>
      <c r="BQ1236" s="172">
        <f t="shared" ca="1" si="565"/>
        <v>9.0370179501075842E-3</v>
      </c>
      <c r="BR1236" s="172">
        <f t="shared" ca="1" si="569"/>
        <v>1.8246142536541832E-5</v>
      </c>
    </row>
    <row r="1237" spans="44:70">
      <c r="AR1237" s="69">
        <f t="shared" si="562"/>
        <v>103</v>
      </c>
      <c r="AS1237" s="70">
        <f t="shared" si="566"/>
        <v>1234</v>
      </c>
      <c r="AT1237" s="71">
        <f t="shared" ca="1" si="561"/>
        <v>1.6398321254054366E-5</v>
      </c>
      <c r="AU1237" s="72">
        <f t="shared" ca="1" si="563"/>
        <v>9.0370179501075842E-3</v>
      </c>
      <c r="AV1237" s="73">
        <f t="shared" ca="1" si="564"/>
        <v>1.0090370179501076</v>
      </c>
      <c r="AW1237" s="74">
        <f ca="1">PRODUCT(AV$4:AV1237)</f>
        <v>55301.388549897209</v>
      </c>
      <c r="BO1237" s="70">
        <f t="shared" si="568"/>
        <v>1234</v>
      </c>
      <c r="BP1237" s="171">
        <f t="shared" ca="1" si="567"/>
        <v>0.114</v>
      </c>
      <c r="BQ1237" s="172">
        <f t="shared" ca="1" si="565"/>
        <v>9.0370179501075842E-3</v>
      </c>
      <c r="BR1237" s="172">
        <f t="shared" ca="1" si="569"/>
        <v>1.8082728593654058E-5</v>
      </c>
    </row>
    <row r="1238" spans="44:70">
      <c r="AR1238" s="69">
        <f t="shared" si="562"/>
        <v>103</v>
      </c>
      <c r="AS1238" s="70">
        <f t="shared" si="566"/>
        <v>1235</v>
      </c>
      <c r="AT1238" s="71">
        <f t="shared" ca="1" si="561"/>
        <v>1.6250129330529845E-5</v>
      </c>
      <c r="AU1238" s="72">
        <f t="shared" ca="1" si="563"/>
        <v>9.0370179501075842E-3</v>
      </c>
      <c r="AV1238" s="73">
        <f t="shared" ca="1" si="564"/>
        <v>1.0090370179501076</v>
      </c>
      <c r="AW1238" s="74">
        <f ca="1">PRODUCT(AV$4:AV1238)</f>
        <v>55801.148190888503</v>
      </c>
      <c r="BO1238" s="70">
        <f t="shared" si="568"/>
        <v>1235</v>
      </c>
      <c r="BP1238" s="171">
        <f t="shared" ca="1" si="567"/>
        <v>0.114</v>
      </c>
      <c r="BQ1238" s="172">
        <f t="shared" ca="1" si="565"/>
        <v>9.0370179501075842E-3</v>
      </c>
      <c r="BR1238" s="172">
        <f t="shared" ca="1" si="569"/>
        <v>1.7920778199386307E-5</v>
      </c>
    </row>
    <row r="1239" spans="44:70">
      <c r="AR1239" s="69">
        <f t="shared" si="562"/>
        <v>103</v>
      </c>
      <c r="AS1239" s="70">
        <f t="shared" si="566"/>
        <v>1236</v>
      </c>
      <c r="AT1239" s="71">
        <f t="shared" ref="AT1239:AT1302" ca="1" si="570">(1-AU1239)*AT1238</f>
        <v>1.6103276620078278E-5</v>
      </c>
      <c r="AU1239" s="72">
        <f t="shared" ca="1" si="563"/>
        <v>9.0370179501075842E-3</v>
      </c>
      <c r="AV1239" s="73">
        <f t="shared" ca="1" si="564"/>
        <v>1.0090370179501076</v>
      </c>
      <c r="AW1239" s="74">
        <f ca="1">PRODUCT(AV$4:AV1239)</f>
        <v>56305.424168726175</v>
      </c>
      <c r="BO1239" s="70">
        <f t="shared" si="568"/>
        <v>1236</v>
      </c>
      <c r="BP1239" s="171">
        <f t="shared" ca="1" si="567"/>
        <v>0.114</v>
      </c>
      <c r="BQ1239" s="172">
        <f t="shared" ca="1" si="565"/>
        <v>9.0370179501075842E-3</v>
      </c>
      <c r="BR1239" s="172">
        <f t="shared" ca="1" si="569"/>
        <v>1.7760278246077599E-5</v>
      </c>
    </row>
    <row r="1240" spans="44:70">
      <c r="AR1240" s="69">
        <f t="shared" si="562"/>
        <v>104</v>
      </c>
      <c r="AS1240" s="70">
        <f t="shared" si="566"/>
        <v>1237</v>
      </c>
      <c r="AT1240" s="71">
        <f t="shared" ca="1" si="570"/>
        <v>1.5957751020207083E-5</v>
      </c>
      <c r="AU1240" s="72">
        <f t="shared" ca="1" si="563"/>
        <v>9.0370179501075842E-3</v>
      </c>
      <c r="AV1240" s="73">
        <f t="shared" ca="1" si="564"/>
        <v>1.0090370179501076</v>
      </c>
      <c r="AW1240" s="74">
        <f ca="1">PRODUCT(AV$4:AV1240)</f>
        <v>56814.257297627373</v>
      </c>
      <c r="BO1240" s="70">
        <f t="shared" si="568"/>
        <v>1237</v>
      </c>
      <c r="BP1240" s="171">
        <f t="shared" ca="1" si="567"/>
        <v>0.114</v>
      </c>
      <c r="BQ1240" s="172">
        <f t="shared" ca="1" si="565"/>
        <v>9.0370179501075842E-3</v>
      </c>
      <c r="BR1240" s="172">
        <f t="shared" ca="1" si="569"/>
        <v>1.7601215743460233E-5</v>
      </c>
    </row>
    <row r="1241" spans="44:70">
      <c r="AR1241" s="69">
        <f t="shared" si="562"/>
        <v>104</v>
      </c>
      <c r="AS1241" s="70">
        <f t="shared" si="566"/>
        <v>1238</v>
      </c>
      <c r="AT1241" s="71">
        <f t="shared" ca="1" si="570"/>
        <v>1.5813540537794123E-5</v>
      </c>
      <c r="AU1241" s="72">
        <f t="shared" ca="1" si="563"/>
        <v>9.0370179501075842E-3</v>
      </c>
      <c r="AV1241" s="73">
        <f t="shared" ca="1" si="564"/>
        <v>1.0090370179501076</v>
      </c>
      <c r="AW1241" s="74">
        <f ca="1">PRODUCT(AV$4:AV1241)</f>
        <v>57327.68876064806</v>
      </c>
      <c r="BO1241" s="70">
        <f t="shared" si="568"/>
        <v>1238</v>
      </c>
      <c r="BP1241" s="171">
        <f t="shared" ca="1" si="567"/>
        <v>0.114</v>
      </c>
      <c r="BQ1241" s="172">
        <f t="shared" ca="1" si="565"/>
        <v>9.0370179501075842E-3</v>
      </c>
      <c r="BR1241" s="172">
        <f t="shared" ca="1" si="569"/>
        <v>1.7443577817608409E-5</v>
      </c>
    </row>
    <row r="1242" spans="44:70">
      <c r="AR1242" s="69">
        <f t="shared" si="562"/>
        <v>104</v>
      </c>
      <c r="AS1242" s="70">
        <f t="shared" si="566"/>
        <v>1239</v>
      </c>
      <c r="AT1242" s="71">
        <f t="shared" ca="1" si="570"/>
        <v>1.5670633288099323E-5</v>
      </c>
      <c r="AU1242" s="72">
        <f t="shared" ca="1" si="563"/>
        <v>9.0370179501075842E-3</v>
      </c>
      <c r="AV1242" s="73">
        <f t="shared" ca="1" si="564"/>
        <v>1.0090370179501076</v>
      </c>
      <c r="AW1242" s="74">
        <f ca="1">PRODUCT(AV$4:AV1242)</f>
        <v>57845.760113016215</v>
      </c>
      <c r="BO1242" s="70">
        <f t="shared" si="568"/>
        <v>1239</v>
      </c>
      <c r="BP1242" s="171">
        <f t="shared" ca="1" si="567"/>
        <v>0.114</v>
      </c>
      <c r="BQ1242" s="172">
        <f t="shared" ca="1" si="565"/>
        <v>9.0370179501075842E-3</v>
      </c>
      <c r="BR1242" s="172">
        <f t="shared" ca="1" si="569"/>
        <v>1.7287351709896252E-5</v>
      </c>
    </row>
    <row r="1243" spans="44:70">
      <c r="AR1243" s="69">
        <f t="shared" si="562"/>
        <v>104</v>
      </c>
      <c r="AS1243" s="70">
        <f t="shared" si="566"/>
        <v>1240</v>
      </c>
      <c r="AT1243" s="71">
        <f t="shared" ca="1" si="570"/>
        <v>1.5529017493785215E-5</v>
      </c>
      <c r="AU1243" s="72">
        <f t="shared" ca="1" si="563"/>
        <v>9.0370179501075842E-3</v>
      </c>
      <c r="AV1243" s="73">
        <f t="shared" ca="1" si="564"/>
        <v>1.0090370179501076</v>
      </c>
      <c r="AW1243" s="74">
        <f ca="1">PRODUCT(AV$4:AV1243)</f>
        <v>58368.513285495159</v>
      </c>
      <c r="BO1243" s="70">
        <f t="shared" si="568"/>
        <v>1240</v>
      </c>
      <c r="BP1243" s="171">
        <f t="shared" ca="1" si="567"/>
        <v>0.114</v>
      </c>
      <c r="BQ1243" s="172">
        <f t="shared" ca="1" si="565"/>
        <v>9.0370179501075842E-3</v>
      </c>
      <c r="BR1243" s="172">
        <f t="shared" ca="1" si="569"/>
        <v>1.713252477596519E-5</v>
      </c>
    </row>
    <row r="1244" spans="44:70">
      <c r="AR1244" s="69">
        <f t="shared" si="562"/>
        <v>104</v>
      </c>
      <c r="AS1244" s="70">
        <f t="shared" si="566"/>
        <v>1241</v>
      </c>
      <c r="AT1244" s="71">
        <f t="shared" ca="1" si="570"/>
        <v>1.5388681483946344E-5</v>
      </c>
      <c r="AU1244" s="72">
        <f t="shared" ca="1" si="563"/>
        <v>9.0370179501075842E-3</v>
      </c>
      <c r="AV1244" s="73">
        <f t="shared" ca="1" si="564"/>
        <v>1.0090370179501076</v>
      </c>
      <c r="AW1244" s="74">
        <f ca="1">PRODUCT(AV$4:AV1244)</f>
        <v>58895.990587777269</v>
      </c>
      <c r="BO1244" s="70">
        <f t="shared" si="568"/>
        <v>1241</v>
      </c>
      <c r="BP1244" s="171">
        <f t="shared" ca="1" si="567"/>
        <v>0.114</v>
      </c>
      <c r="BQ1244" s="172">
        <f t="shared" ca="1" si="565"/>
        <v>9.0370179501075842E-3</v>
      </c>
      <c r="BR1244" s="172">
        <f t="shared" ca="1" si="569"/>
        <v>1.6979084484700558E-5</v>
      </c>
    </row>
    <row r="1245" spans="44:70">
      <c r="AR1245" s="69">
        <f t="shared" si="562"/>
        <v>104</v>
      </c>
      <c r="AS1245" s="70">
        <f t="shared" si="566"/>
        <v>1242</v>
      </c>
      <c r="AT1245" s="71">
        <f t="shared" ca="1" si="570"/>
        <v>1.5249613693147433E-5</v>
      </c>
      <c r="AU1245" s="72">
        <f t="shared" ca="1" si="563"/>
        <v>9.0370179501075842E-3</v>
      </c>
      <c r="AV1245" s="73">
        <f t="shared" ca="1" si="564"/>
        <v>1.0090370179501076</v>
      </c>
      <c r="AW1245" s="74">
        <f ca="1">PRODUCT(AV$4:AV1245)</f>
        <v>59428.234711908379</v>
      </c>
      <c r="BO1245" s="70">
        <f t="shared" si="568"/>
        <v>1242</v>
      </c>
      <c r="BP1245" s="171">
        <f t="shared" ca="1" si="567"/>
        <v>0.114</v>
      </c>
      <c r="BQ1245" s="172">
        <f t="shared" ca="1" si="565"/>
        <v>9.0370179501075842E-3</v>
      </c>
      <c r="BR1245" s="172">
        <f t="shared" ca="1" si="569"/>
        <v>1.6827018417217373E-5</v>
      </c>
    </row>
    <row r="1246" spans="44:70">
      <c r="AR1246" s="69">
        <f t="shared" si="562"/>
        <v>104</v>
      </c>
      <c r="AS1246" s="70">
        <f t="shared" si="566"/>
        <v>1243</v>
      </c>
      <c r="AT1246" s="71">
        <f t="shared" ca="1" si="570"/>
        <v>1.5111802660470253E-5</v>
      </c>
      <c r="AU1246" s="72">
        <f t="shared" ca="1" si="563"/>
        <v>9.0370179501075842E-3</v>
      </c>
      <c r="AV1246" s="73">
        <f t="shared" ca="1" si="564"/>
        <v>1.0090370179501076</v>
      </c>
      <c r="AW1246" s="74">
        <f ca="1">PRODUCT(AV$4:AV1246)</f>
        <v>59965.288735743103</v>
      </c>
      <c r="BO1246" s="70">
        <f t="shared" si="568"/>
        <v>1243</v>
      </c>
      <c r="BP1246" s="171">
        <f t="shared" ca="1" si="567"/>
        <v>0.114</v>
      </c>
      <c r="BQ1246" s="172">
        <f t="shared" ca="1" si="565"/>
        <v>9.0370179501075842E-3</v>
      </c>
      <c r="BR1246" s="172">
        <f t="shared" ca="1" si="569"/>
        <v>1.6676314265855205E-5</v>
      </c>
    </row>
    <row r="1247" spans="44:70">
      <c r="AR1247" s="69">
        <f t="shared" si="562"/>
        <v>104</v>
      </c>
      <c r="AS1247" s="70">
        <f t="shared" si="566"/>
        <v>1244</v>
      </c>
      <c r="AT1247" s="71">
        <f t="shared" ca="1" si="570"/>
        <v>1.49752370285691E-5</v>
      </c>
      <c r="AU1247" s="72">
        <f t="shared" ca="1" si="563"/>
        <v>9.0370179501075842E-3</v>
      </c>
      <c r="AV1247" s="73">
        <f t="shared" ca="1" si="564"/>
        <v>1.0090370179501076</v>
      </c>
      <c r="AW1247" s="74">
        <f ca="1">PRODUCT(AV$4:AV1247)</f>
        <v>60507.196126431394</v>
      </c>
      <c r="BO1247" s="70">
        <f t="shared" si="568"/>
        <v>1244</v>
      </c>
      <c r="BP1247" s="171">
        <f t="shared" ca="1" si="567"/>
        <v>0.114</v>
      </c>
      <c r="BQ1247" s="172">
        <f t="shared" ca="1" si="565"/>
        <v>9.0370179501075842E-3</v>
      </c>
      <c r="BR1247" s="172">
        <f t="shared" ca="1" si="569"/>
        <v>1.6526959833182031E-5</v>
      </c>
    </row>
    <row r="1248" spans="44:70">
      <c r="AR1248" s="69">
        <f t="shared" si="562"/>
        <v>104</v>
      </c>
      <c r="AS1248" s="70">
        <f t="shared" si="566"/>
        <v>1245</v>
      </c>
      <c r="AT1248" s="71">
        <f t="shared" ca="1" si="570"/>
        <v>1.4839905542734804E-5</v>
      </c>
      <c r="AU1248" s="72">
        <f t="shared" ca="1" si="563"/>
        <v>9.0370179501075842E-3</v>
      </c>
      <c r="AV1248" s="73">
        <f t="shared" ca="1" si="564"/>
        <v>1.0090370179501076</v>
      </c>
      <c r="AW1248" s="74">
        <f ca="1">PRODUCT(AV$4:AV1248)</f>
        <v>61054.000743936638</v>
      </c>
      <c r="BO1248" s="70">
        <f t="shared" si="568"/>
        <v>1245</v>
      </c>
      <c r="BP1248" s="171">
        <f t="shared" ca="1" si="567"/>
        <v>0.114</v>
      </c>
      <c r="BQ1248" s="172">
        <f t="shared" ca="1" si="565"/>
        <v>9.0370179501075842E-3</v>
      </c>
      <c r="BR1248" s="172">
        <f t="shared" ca="1" si="569"/>
        <v>1.6378943031007031E-5</v>
      </c>
    </row>
    <row r="1249" spans="44:70">
      <c r="AR1249" s="69">
        <f t="shared" si="562"/>
        <v>104</v>
      </c>
      <c r="AS1249" s="70">
        <f t="shared" si="566"/>
        <v>1246</v>
      </c>
      <c r="AT1249" s="71">
        <f t="shared" ca="1" si="570"/>
        <v>1.470579704996721E-5</v>
      </c>
      <c r="AU1249" s="72">
        <f t="shared" ca="1" si="563"/>
        <v>9.0370179501075842E-3</v>
      </c>
      <c r="AV1249" s="73">
        <f t="shared" ca="1" si="564"/>
        <v>1.0090370179501076</v>
      </c>
      <c r="AW1249" s="74">
        <f ca="1">PRODUCT(AV$4:AV1249)</f>
        <v>61605.746844585476</v>
      </c>
      <c r="BO1249" s="70">
        <f t="shared" si="568"/>
        <v>1246</v>
      </c>
      <c r="BP1249" s="171">
        <f t="shared" ca="1" si="567"/>
        <v>0.114</v>
      </c>
      <c r="BQ1249" s="172">
        <f t="shared" ca="1" si="565"/>
        <v>9.0370179501075842E-3</v>
      </c>
      <c r="BR1249" s="172">
        <f t="shared" ca="1" si="569"/>
        <v>1.6232251879402206E-5</v>
      </c>
    </row>
    <row r="1250" spans="44:70">
      <c r="AR1250" s="69">
        <f t="shared" si="562"/>
        <v>104</v>
      </c>
      <c r="AS1250" s="70">
        <f t="shared" si="566"/>
        <v>1247</v>
      </c>
      <c r="AT1250" s="71">
        <f t="shared" ca="1" si="570"/>
        <v>1.4572900498056017E-5</v>
      </c>
      <c r="AU1250" s="72">
        <f t="shared" ca="1" si="563"/>
        <v>9.0370179501075842E-3</v>
      </c>
      <c r="AV1250" s="73">
        <f t="shared" ca="1" si="564"/>
        <v>1.0090370179501076</v>
      </c>
      <c r="AW1250" s="74">
        <f ca="1">PRODUCT(AV$4:AV1250)</f>
        <v>62162.479084649778</v>
      </c>
      <c r="BO1250" s="70">
        <f t="shared" si="568"/>
        <v>1247</v>
      </c>
      <c r="BP1250" s="171">
        <f t="shared" ca="1" si="567"/>
        <v>0.114</v>
      </c>
      <c r="BQ1250" s="172">
        <f t="shared" ca="1" si="565"/>
        <v>9.0370179501075842E-3</v>
      </c>
      <c r="BR1250" s="172">
        <f t="shared" ca="1" si="569"/>
        <v>1.608687450573277E-5</v>
      </c>
    </row>
    <row r="1251" spans="44:70">
      <c r="AR1251" s="69">
        <f t="shared" si="562"/>
        <v>104</v>
      </c>
      <c r="AS1251" s="70">
        <f t="shared" si="566"/>
        <v>1248</v>
      </c>
      <c r="AT1251" s="71">
        <f t="shared" ca="1" si="570"/>
        <v>1.4441204934669953E-5</v>
      </c>
      <c r="AU1251" s="72">
        <f t="shared" ca="1" si="563"/>
        <v>9.0370179501075842E-3</v>
      </c>
      <c r="AV1251" s="73">
        <f t="shared" ca="1" si="564"/>
        <v>1.0090370179501076</v>
      </c>
      <c r="AW1251" s="74">
        <f ca="1">PRODUCT(AV$4:AV1251)</f>
        <v>62724.242523960944</v>
      </c>
      <c r="BO1251" s="70">
        <f t="shared" si="568"/>
        <v>1248</v>
      </c>
      <c r="BP1251" s="171">
        <f t="shared" ca="1" si="567"/>
        <v>0.114</v>
      </c>
      <c r="BQ1251" s="172">
        <f t="shared" ca="1" si="565"/>
        <v>9.0370179501075842E-3</v>
      </c>
      <c r="BR1251" s="172">
        <f t="shared" ca="1" si="569"/>
        <v>1.5942799143696229E-5</v>
      </c>
    </row>
    <row r="1252" spans="44:70">
      <c r="AR1252" s="69">
        <f t="shared" si="562"/>
        <v>105</v>
      </c>
      <c r="AS1252" s="70">
        <f t="shared" si="566"/>
        <v>1249</v>
      </c>
      <c r="AT1252" s="71">
        <f t="shared" ca="1" si="570"/>
        <v>1.4310699506454159E-5</v>
      </c>
      <c r="AU1252" s="72">
        <f t="shared" ca="1" si="563"/>
        <v>9.0370179501075842E-3</v>
      </c>
      <c r="AV1252" s="73">
        <f t="shared" ca="1" si="564"/>
        <v>1.0090370179501076</v>
      </c>
      <c r="AW1252" s="74">
        <f ca="1">PRODUCT(AV$4:AV1252)</f>
        <v>63291.082629556877</v>
      </c>
      <c r="BO1252" s="70">
        <f t="shared" si="568"/>
        <v>1249</v>
      </c>
      <c r="BP1252" s="171">
        <f t="shared" ca="1" si="567"/>
        <v>0.114</v>
      </c>
      <c r="BQ1252" s="172">
        <f t="shared" ca="1" si="565"/>
        <v>9.0370179501075842E-3</v>
      </c>
      <c r="BR1252" s="172">
        <f t="shared" ca="1" si="569"/>
        <v>1.5800014132370046E-5</v>
      </c>
    </row>
    <row r="1253" spans="44:70">
      <c r="AR1253" s="69">
        <f t="shared" si="562"/>
        <v>105</v>
      </c>
      <c r="AS1253" s="70">
        <f t="shared" si="566"/>
        <v>1250</v>
      </c>
      <c r="AT1253" s="71">
        <f t="shared" ca="1" si="570"/>
        <v>1.4181373458135737E-5</v>
      </c>
      <c r="AU1253" s="72">
        <f t="shared" ca="1" si="563"/>
        <v>9.0370179501075842E-3</v>
      </c>
      <c r="AV1253" s="73">
        <f t="shared" ca="1" si="564"/>
        <v>1.0090370179501076</v>
      </c>
      <c r="AW1253" s="74">
        <f ca="1">PRODUCT(AV$4:AV1253)</f>
        <v>63863.045279361926</v>
      </c>
      <c r="BO1253" s="70">
        <f t="shared" si="568"/>
        <v>1250</v>
      </c>
      <c r="BP1253" s="171">
        <f t="shared" ca="1" si="567"/>
        <v>0.114</v>
      </c>
      <c r="BQ1253" s="172">
        <f t="shared" ca="1" si="565"/>
        <v>9.0370179501075842E-3</v>
      </c>
      <c r="BR1253" s="172">
        <f t="shared" ca="1" si="569"/>
        <v>1.565850791526787E-5</v>
      </c>
    </row>
    <row r="1254" spans="44:70">
      <c r="AR1254" s="69">
        <f t="shared" si="562"/>
        <v>105</v>
      </c>
      <c r="AS1254" s="70">
        <f t="shared" si="566"/>
        <v>1251</v>
      </c>
      <c r="AT1254" s="71">
        <f t="shared" ca="1" si="570"/>
        <v>1.4053216131637385E-5</v>
      </c>
      <c r="AU1254" s="72">
        <f t="shared" ca="1" si="563"/>
        <v>9.0370179501075842E-3</v>
      </c>
      <c r="AV1254" s="73">
        <f t="shared" ca="1" si="564"/>
        <v>1.0090370179501076</v>
      </c>
      <c r="AW1254" s="74">
        <f ca="1">PRODUCT(AV$4:AV1254)</f>
        <v>64440.176765900054</v>
      </c>
      <c r="BO1254" s="70">
        <f t="shared" si="568"/>
        <v>1251</v>
      </c>
      <c r="BP1254" s="171">
        <f t="shared" ca="1" si="567"/>
        <v>0.114</v>
      </c>
      <c r="BQ1254" s="172">
        <f t="shared" ca="1" si="565"/>
        <v>9.0370179501075842E-3</v>
      </c>
      <c r="BR1254" s="172">
        <f t="shared" ca="1" si="569"/>
        <v>1.5518269039404175E-5</v>
      </c>
    </row>
    <row r="1255" spans="44:70">
      <c r="AR1255" s="69">
        <f t="shared" si="562"/>
        <v>105</v>
      </c>
      <c r="AS1255" s="70">
        <f t="shared" si="566"/>
        <v>1252</v>
      </c>
      <c r="AT1255" s="71">
        <f t="shared" ca="1" si="570"/>
        <v>1.3926216965199037E-5</v>
      </c>
      <c r="AU1255" s="72">
        <f t="shared" ca="1" si="563"/>
        <v>9.0370179501075842E-3</v>
      </c>
      <c r="AV1255" s="73">
        <f t="shared" ca="1" si="564"/>
        <v>1.0090370179501076</v>
      </c>
      <c r="AW1255" s="74">
        <f ca="1">PRODUCT(AV$4:AV1255)</f>
        <v>65022.523800041599</v>
      </c>
      <c r="BO1255" s="70">
        <f t="shared" si="568"/>
        <v>1252</v>
      </c>
      <c r="BP1255" s="171">
        <f t="shared" ca="1" si="567"/>
        <v>0.114</v>
      </c>
      <c r="BQ1255" s="172">
        <f t="shared" ca="1" si="565"/>
        <v>9.0370179501075842E-3</v>
      </c>
      <c r="BR1255" s="172">
        <f t="shared" ca="1" si="569"/>
        <v>1.5379286154367315E-5</v>
      </c>
    </row>
    <row r="1256" spans="44:70">
      <c r="AR1256" s="69">
        <f t="shared" si="562"/>
        <v>105</v>
      </c>
      <c r="AS1256" s="70">
        <f t="shared" si="566"/>
        <v>1253</v>
      </c>
      <c r="AT1256" s="71">
        <f t="shared" ca="1" si="570"/>
        <v>1.3800365492507441E-5</v>
      </c>
      <c r="AU1256" s="72">
        <f t="shared" ca="1" si="563"/>
        <v>9.0370179501075842E-3</v>
      </c>
      <c r="AV1256" s="73">
        <f t="shared" ca="1" si="564"/>
        <v>1.0090370179501076</v>
      </c>
      <c r="AW1256" s="74">
        <f ca="1">PRODUCT(AV$4:AV1256)</f>
        <v>65610.133514783869</v>
      </c>
      <c r="BO1256" s="70">
        <f t="shared" si="568"/>
        <v>1253</v>
      </c>
      <c r="BP1256" s="171">
        <f t="shared" ca="1" si="567"/>
        <v>0.114</v>
      </c>
      <c r="BQ1256" s="172">
        <f t="shared" ca="1" si="565"/>
        <v>9.0370179501075842E-3</v>
      </c>
      <c r="BR1256" s="172">
        <f t="shared" ca="1" si="569"/>
        <v>1.5241548011400859E-5</v>
      </c>
    </row>
    <row r="1257" spans="44:70">
      <c r="AR1257" s="69">
        <f t="shared" si="562"/>
        <v>105</v>
      </c>
      <c r="AS1257" s="70">
        <f t="shared" si="566"/>
        <v>1254</v>
      </c>
      <c r="AT1257" s="71">
        <f t="shared" ca="1" si="570"/>
        <v>1.3675651341833606E-5</v>
      </c>
      <c r="AU1257" s="72">
        <f t="shared" ca="1" si="563"/>
        <v>9.0370179501075842E-3</v>
      </c>
      <c r="AV1257" s="73">
        <f t="shared" ca="1" si="564"/>
        <v>1.0090370179501076</v>
      </c>
      <c r="AW1257" s="74">
        <f ca="1">PRODUCT(AV$4:AV1257)</f>
        <v>66203.053469065926</v>
      </c>
      <c r="BO1257" s="70">
        <f t="shared" si="568"/>
        <v>1254</v>
      </c>
      <c r="BP1257" s="171">
        <f t="shared" ca="1" si="567"/>
        <v>0.114</v>
      </c>
      <c r="BQ1257" s="172">
        <f t="shared" ca="1" si="565"/>
        <v>9.0370179501075842E-3</v>
      </c>
      <c r="BR1257" s="172">
        <f t="shared" ca="1" si="569"/>
        <v>1.5105043462493153E-5</v>
      </c>
    </row>
    <row r="1258" spans="44:70">
      <c r="AR1258" s="69">
        <f t="shared" si="562"/>
        <v>105</v>
      </c>
      <c r="AS1258" s="70">
        <f t="shared" si="566"/>
        <v>1255</v>
      </c>
      <c r="AT1258" s="71">
        <f t="shared" ca="1" si="570"/>
        <v>1.3552064235178044E-5</v>
      </c>
      <c r="AU1258" s="72">
        <f t="shared" ca="1" si="563"/>
        <v>9.0370179501075842E-3</v>
      </c>
      <c r="AV1258" s="73">
        <f t="shared" ca="1" si="564"/>
        <v>1.0090370179501076</v>
      </c>
      <c r="AW1258" s="74">
        <f ca="1">PRODUCT(AV$4:AV1258)</f>
        <v>66801.331651617802</v>
      </c>
      <c r="BO1258" s="70">
        <f t="shared" si="568"/>
        <v>1255</v>
      </c>
      <c r="BP1258" s="171">
        <f t="shared" ca="1" si="567"/>
        <v>0.114</v>
      </c>
      <c r="BQ1258" s="172">
        <f t="shared" ca="1" si="565"/>
        <v>9.0370179501075842E-3</v>
      </c>
      <c r="BR1258" s="172">
        <f t="shared" ca="1" si="569"/>
        <v>1.4969761459475049E-5</v>
      </c>
    </row>
    <row r="1259" spans="44:70">
      <c r="AR1259" s="69">
        <f t="shared" si="562"/>
        <v>105</v>
      </c>
      <c r="AS1259" s="70">
        <f t="shared" si="566"/>
        <v>1256</v>
      </c>
      <c r="AT1259" s="71">
        <f t="shared" ca="1" si="570"/>
        <v>1.3429593987423729E-5</v>
      </c>
      <c r="AU1259" s="72">
        <f t="shared" ca="1" si="563"/>
        <v>9.0370179501075842E-3</v>
      </c>
      <c r="AV1259" s="73">
        <f t="shared" ca="1" si="564"/>
        <v>1.0090370179501076</v>
      </c>
      <c r="AW1259" s="74">
        <f ca="1">PRODUCT(AV$4:AV1259)</f>
        <v>67405.016484844557</v>
      </c>
      <c r="BO1259" s="70">
        <f t="shared" si="568"/>
        <v>1256</v>
      </c>
      <c r="BP1259" s="171">
        <f t="shared" ca="1" si="567"/>
        <v>0.114</v>
      </c>
      <c r="BQ1259" s="172">
        <f t="shared" ca="1" si="565"/>
        <v>9.0370179501075842E-3</v>
      </c>
      <c r="BR1259" s="172">
        <f t="shared" ca="1" si="569"/>
        <v>1.4835691053125701E-5</v>
      </c>
    </row>
    <row r="1260" spans="44:70">
      <c r="AR1260" s="69">
        <f t="shared" si="562"/>
        <v>105</v>
      </c>
      <c r="AS1260" s="70">
        <f t="shared" si="566"/>
        <v>1257</v>
      </c>
      <c r="AT1260" s="71">
        <f t="shared" ca="1" si="570"/>
        <v>1.3308230505496723E-5</v>
      </c>
      <c r="AU1260" s="72">
        <f t="shared" ca="1" si="563"/>
        <v>9.0370179501075842E-3</v>
      </c>
      <c r="AV1260" s="73">
        <f t="shared" ca="1" si="564"/>
        <v>1.0090370179501076</v>
      </c>
      <c r="AW1260" s="74">
        <f ca="1">PRODUCT(AV$4:AV1260)</f>
        <v>68014.156828745399</v>
      </c>
      <c r="BO1260" s="70">
        <f t="shared" si="568"/>
        <v>1257</v>
      </c>
      <c r="BP1260" s="171">
        <f t="shared" ca="1" si="567"/>
        <v>0.114</v>
      </c>
      <c r="BQ1260" s="172">
        <f t="shared" ca="1" si="565"/>
        <v>9.0370179501075842E-3</v>
      </c>
      <c r="BR1260" s="172">
        <f t="shared" ca="1" si="569"/>
        <v>1.4702821392286384E-5</v>
      </c>
    </row>
    <row r="1261" spans="44:70">
      <c r="AR1261" s="69">
        <f t="shared" si="562"/>
        <v>105</v>
      </c>
      <c r="AS1261" s="70">
        <f t="shared" si="566"/>
        <v>1258</v>
      </c>
      <c r="AT1261" s="71">
        <f t="shared" ca="1" si="570"/>
        <v>1.318796378753438E-5</v>
      </c>
      <c r="AU1261" s="72">
        <f t="shared" ca="1" si="563"/>
        <v>9.0370179501075842E-3</v>
      </c>
      <c r="AV1261" s="73">
        <f t="shared" ca="1" si="564"/>
        <v>1.0090370179501076</v>
      </c>
      <c r="AW1261" s="74">
        <f ca="1">PRODUCT(AV$4:AV1261)</f>
        <v>68628.801984868202</v>
      </c>
      <c r="BO1261" s="70">
        <f t="shared" si="568"/>
        <v>1258</v>
      </c>
      <c r="BP1261" s="171">
        <f t="shared" ca="1" si="567"/>
        <v>0.114</v>
      </c>
      <c r="BQ1261" s="172">
        <f t="shared" ca="1" si="565"/>
        <v>9.0370179501075842E-3</v>
      </c>
      <c r="BR1261" s="172">
        <f t="shared" ca="1" si="569"/>
        <v>1.4571141722982232E-5</v>
      </c>
    </row>
    <row r="1262" spans="44:70">
      <c r="AR1262" s="69">
        <f t="shared" si="562"/>
        <v>105</v>
      </c>
      <c r="AS1262" s="70">
        <f t="shared" si="566"/>
        <v>1259</v>
      </c>
      <c r="AT1262" s="71">
        <f t="shared" ca="1" si="570"/>
        <v>1.3068783922061063E-5</v>
      </c>
      <c r="AU1262" s="72">
        <f t="shared" ca="1" si="563"/>
        <v>9.0370179501075842E-3</v>
      </c>
      <c r="AV1262" s="73">
        <f t="shared" ca="1" si="564"/>
        <v>1.0090370179501076</v>
      </c>
      <c r="AW1262" s="74">
        <f ca="1">PRODUCT(AV$4:AV1262)</f>
        <v>69249.001700299836</v>
      </c>
      <c r="BO1262" s="70">
        <f t="shared" si="568"/>
        <v>1259</v>
      </c>
      <c r="BP1262" s="171">
        <f t="shared" ca="1" si="567"/>
        <v>0.114</v>
      </c>
      <c r="BQ1262" s="172">
        <f t="shared" ca="1" si="565"/>
        <v>9.0370179501075842E-3</v>
      </c>
      <c r="BR1262" s="172">
        <f t="shared" ca="1" si="569"/>
        <v>1.4440641387551859E-5</v>
      </c>
    </row>
    <row r="1263" spans="44:70">
      <c r="AR1263" s="69">
        <f t="shared" si="562"/>
        <v>105</v>
      </c>
      <c r="AS1263" s="70">
        <f t="shared" si="566"/>
        <v>1260</v>
      </c>
      <c r="AT1263" s="71">
        <f t="shared" ca="1" si="570"/>
        <v>1.2950681087171321E-5</v>
      </c>
      <c r="AU1263" s="72">
        <f t="shared" ca="1" si="563"/>
        <v>9.0370179501075842E-3</v>
      </c>
      <c r="AV1263" s="73">
        <f t="shared" ca="1" si="564"/>
        <v>1.0090370179501076</v>
      </c>
      <c r="AW1263" s="74">
        <f ca="1">PRODUCT(AV$4:AV1263)</f>
        <v>69874.806171692471</v>
      </c>
      <c r="BO1263" s="70">
        <f t="shared" si="568"/>
        <v>1260</v>
      </c>
      <c r="BP1263" s="171">
        <f t="shared" ca="1" si="567"/>
        <v>0.114</v>
      </c>
      <c r="BQ1263" s="172">
        <f t="shared" ca="1" si="565"/>
        <v>9.0370179501075842E-3</v>
      </c>
      <c r="BR1263" s="172">
        <f t="shared" ca="1" si="569"/>
        <v>1.4311309823784765E-5</v>
      </c>
    </row>
    <row r="1264" spans="44:70">
      <c r="AR1264" s="69">
        <f t="shared" si="562"/>
        <v>106</v>
      </c>
      <c r="AS1264" s="70">
        <f t="shared" si="566"/>
        <v>1261</v>
      </c>
      <c r="AT1264" s="71">
        <f t="shared" ca="1" si="570"/>
        <v>1.2833645549720436E-5</v>
      </c>
      <c r="AU1264" s="72">
        <f t="shared" ca="1" si="563"/>
        <v>9.0370179501075842E-3</v>
      </c>
      <c r="AV1264" s="73">
        <f t="shared" ca="1" si="564"/>
        <v>1.0090370179501076</v>
      </c>
      <c r="AW1264" s="74">
        <f ca="1">PRODUCT(AV$4:AV1264)</f>
        <v>70506.266049326339</v>
      </c>
      <c r="BO1264" s="70">
        <f t="shared" si="568"/>
        <v>1261</v>
      </c>
      <c r="BP1264" s="171">
        <f t="shared" ca="1" si="567"/>
        <v>0.114</v>
      </c>
      <c r="BQ1264" s="172">
        <f t="shared" ca="1" si="565"/>
        <v>9.0370179501075842E-3</v>
      </c>
      <c r="BR1264" s="172">
        <f t="shared" ca="1" si="569"/>
        <v>1.418313656406647E-5</v>
      </c>
    </row>
    <row r="1265" spans="44:70">
      <c r="AR1265" s="69">
        <f t="shared" si="562"/>
        <v>106</v>
      </c>
      <c r="AS1265" s="70">
        <f t="shared" si="566"/>
        <v>1262</v>
      </c>
      <c r="AT1265" s="71">
        <f t="shared" ca="1" si="570"/>
        <v>1.2717667664522294E-5</v>
      </c>
      <c r="AU1265" s="72">
        <f t="shared" ca="1" si="563"/>
        <v>9.0370179501075842E-3</v>
      </c>
      <c r="AV1265" s="73">
        <f t="shared" ca="1" si="564"/>
        <v>1.0090370179501076</v>
      </c>
      <c r="AW1265" s="74">
        <f ca="1">PRODUCT(AV$4:AV1265)</f>
        <v>71143.432441209166</v>
      </c>
      <c r="BO1265" s="70">
        <f t="shared" si="568"/>
        <v>1262</v>
      </c>
      <c r="BP1265" s="171">
        <f t="shared" ca="1" si="567"/>
        <v>0.114</v>
      </c>
      <c r="BQ1265" s="172">
        <f t="shared" ca="1" si="565"/>
        <v>9.0370179501075842E-3</v>
      </c>
      <c r="BR1265" s="172">
        <f t="shared" ca="1" si="569"/>
        <v>1.4056111234531301E-5</v>
      </c>
    </row>
    <row r="1266" spans="44:70">
      <c r="AR1266" s="69">
        <f t="shared" si="562"/>
        <v>106</v>
      </c>
      <c r="AS1266" s="70">
        <f t="shared" si="566"/>
        <v>1263</v>
      </c>
      <c r="AT1266" s="71">
        <f t="shared" ca="1" si="570"/>
        <v>1.2602737873554503E-5</v>
      </c>
      <c r="AU1266" s="72">
        <f t="shared" ca="1" si="563"/>
        <v>9.0370179501075842E-3</v>
      </c>
      <c r="AV1266" s="73">
        <f t="shared" ca="1" si="564"/>
        <v>1.0090370179501076</v>
      </c>
      <c r="AW1266" s="74">
        <f ca="1">PRODUCT(AV$4:AV1266)</f>
        <v>71786.356917212644</v>
      </c>
      <c r="BO1266" s="70">
        <f t="shared" si="568"/>
        <v>1263</v>
      </c>
      <c r="BP1266" s="171">
        <f t="shared" ca="1" si="567"/>
        <v>0.114</v>
      </c>
      <c r="BQ1266" s="172">
        <f t="shared" ca="1" si="565"/>
        <v>9.0370179501075842E-3</v>
      </c>
      <c r="BR1266" s="172">
        <f t="shared" ca="1" si="569"/>
        <v>1.3930223554222779E-5</v>
      </c>
    </row>
    <row r="1267" spans="44:70">
      <c r="AR1267" s="69">
        <f t="shared" si="562"/>
        <v>106</v>
      </c>
      <c r="AS1267" s="70">
        <f t="shared" si="566"/>
        <v>1264</v>
      </c>
      <c r="AT1267" s="71">
        <f t="shared" ca="1" si="570"/>
        <v>1.2488846705170689E-5</v>
      </c>
      <c r="AU1267" s="72">
        <f t="shared" ca="1" si="563"/>
        <v>9.0370179501075842E-3</v>
      </c>
      <c r="AV1267" s="73">
        <f t="shared" ca="1" si="564"/>
        <v>1.0090370179501076</v>
      </c>
      <c r="AW1267" s="74">
        <f ca="1">PRODUCT(AV$4:AV1267)</f>
        <v>72435.091513246327</v>
      </c>
      <c r="BO1267" s="70">
        <f t="shared" si="568"/>
        <v>1264</v>
      </c>
      <c r="BP1267" s="171">
        <f t="shared" ca="1" si="567"/>
        <v>0.114</v>
      </c>
      <c r="BQ1267" s="172">
        <f t="shared" ca="1" si="565"/>
        <v>9.0370179501075842E-3</v>
      </c>
      <c r="BR1267" s="172">
        <f t="shared" ca="1" si="569"/>
        <v>1.3805463334261506E-5</v>
      </c>
    </row>
    <row r="1268" spans="44:70">
      <c r="AR1268" s="69">
        <f t="shared" si="562"/>
        <v>106</v>
      </c>
      <c r="AS1268" s="70">
        <f t="shared" si="566"/>
        <v>1265</v>
      </c>
      <c r="AT1268" s="71">
        <f t="shared" ca="1" si="570"/>
        <v>1.237598477331992E-5</v>
      </c>
      <c r="AU1268" s="72">
        <f t="shared" ca="1" si="563"/>
        <v>9.0370179501075842E-3</v>
      </c>
      <c r="AV1268" s="73">
        <f t="shared" ca="1" si="564"/>
        <v>1.0090370179501076</v>
      </c>
      <c r="AW1268" s="74">
        <f ca="1">PRODUCT(AV$4:AV1268)</f>
        <v>73089.688735469215</v>
      </c>
      <c r="BO1268" s="70">
        <f t="shared" si="568"/>
        <v>1265</v>
      </c>
      <c r="BP1268" s="171">
        <f t="shared" ca="1" si="567"/>
        <v>0.114</v>
      </c>
      <c r="BQ1268" s="172">
        <f t="shared" ca="1" si="565"/>
        <v>9.0370179501075842E-3</v>
      </c>
      <c r="BR1268" s="172">
        <f t="shared" ca="1" si="569"/>
        <v>1.3681820477020522E-5</v>
      </c>
    </row>
    <row r="1269" spans="44:70">
      <c r="AR1269" s="69">
        <f t="shared" si="562"/>
        <v>106</v>
      </c>
      <c r="AS1269" s="70">
        <f t="shared" si="566"/>
        <v>1266</v>
      </c>
      <c r="AT1269" s="71">
        <f t="shared" ca="1" si="570"/>
        <v>1.2264142776773168E-5</v>
      </c>
      <c r="AU1269" s="72">
        <f t="shared" ca="1" si="563"/>
        <v>9.0370179501075842E-3</v>
      </c>
      <c r="AV1269" s="73">
        <f t="shared" ca="1" si="564"/>
        <v>1.0090370179501076</v>
      </c>
      <c r="AW1269" s="74">
        <f ca="1">PRODUCT(AV$4:AV1269)</f>
        <v>73750.201564539428</v>
      </c>
      <c r="BO1269" s="70">
        <f t="shared" si="568"/>
        <v>1266</v>
      </c>
      <c r="BP1269" s="171">
        <f t="shared" ca="1" si="567"/>
        <v>0.114</v>
      </c>
      <c r="BQ1269" s="172">
        <f t="shared" ca="1" si="565"/>
        <v>9.0370179501075842E-3</v>
      </c>
      <c r="BR1269" s="172">
        <f t="shared" ca="1" si="569"/>
        <v>1.3559284975308039E-5</v>
      </c>
    </row>
    <row r="1270" spans="44:70">
      <c r="AR1270" s="69">
        <f t="shared" si="562"/>
        <v>106</v>
      </c>
      <c r="AS1270" s="70">
        <f t="shared" si="566"/>
        <v>1267</v>
      </c>
      <c r="AT1270" s="71">
        <f t="shared" ca="1" si="570"/>
        <v>1.2153311498356787E-5</v>
      </c>
      <c r="AU1270" s="72">
        <f t="shared" ca="1" si="563"/>
        <v>9.0370179501075842E-3</v>
      </c>
      <c r="AV1270" s="73">
        <f t="shared" ca="1" si="564"/>
        <v>1.0090370179501076</v>
      </c>
      <c r="AW1270" s="74">
        <f ca="1">PRODUCT(AV$4:AV1270)</f>
        <v>74416.683459902226</v>
      </c>
      <c r="BO1270" s="70">
        <f t="shared" si="568"/>
        <v>1267</v>
      </c>
      <c r="BP1270" s="171">
        <f t="shared" ca="1" si="567"/>
        <v>0.114</v>
      </c>
      <c r="BQ1270" s="172">
        <f t="shared" ca="1" si="565"/>
        <v>9.0370179501075842E-3</v>
      </c>
      <c r="BR1270" s="172">
        <f t="shared" ca="1" si="569"/>
        <v>1.3437846911557496E-5</v>
      </c>
    </row>
    <row r="1271" spans="44:70">
      <c r="AR1271" s="69">
        <f t="shared" si="562"/>
        <v>106</v>
      </c>
      <c r="AS1271" s="70">
        <f t="shared" si="566"/>
        <v>1268</v>
      </c>
      <c r="AT1271" s="71">
        <f t="shared" ca="1" si="570"/>
        <v>1.2043481804192888E-5</v>
      </c>
      <c r="AU1271" s="72">
        <f t="shared" ca="1" si="563"/>
        <v>9.0370179501075842E-3</v>
      </c>
      <c r="AV1271" s="73">
        <f t="shared" ca="1" si="564"/>
        <v>1.0090370179501076</v>
      </c>
      <c r="AW1271" s="74">
        <f ca="1">PRODUCT(AV$4:AV1271)</f>
        <v>75089.188364116839</v>
      </c>
      <c r="BO1271" s="70">
        <f t="shared" si="568"/>
        <v>1268</v>
      </c>
      <c r="BP1271" s="171">
        <f t="shared" ca="1" si="567"/>
        <v>0.114</v>
      </c>
      <c r="BQ1271" s="172">
        <f t="shared" ca="1" si="565"/>
        <v>9.0370179501075842E-3</v>
      </c>
      <c r="BR1271" s="172">
        <f t="shared" ca="1" si="569"/>
        <v>1.3317496457024868E-5</v>
      </c>
    </row>
    <row r="1272" spans="44:70">
      <c r="AR1272" s="69">
        <f t="shared" si="562"/>
        <v>106</v>
      </c>
      <c r="AS1272" s="70">
        <f t="shared" si="566"/>
        <v>1269</v>
      </c>
      <c r="AT1272" s="71">
        <f t="shared" ca="1" si="570"/>
        <v>1.1934644642946603E-5</v>
      </c>
      <c r="AU1272" s="72">
        <f t="shared" ca="1" si="563"/>
        <v>9.0370179501075842E-3</v>
      </c>
      <c r="AV1272" s="73">
        <f t="shared" ca="1" si="564"/>
        <v>1.0090370179501076</v>
      </c>
      <c r="AW1272" s="74">
        <f ca="1">PRODUCT(AV$4:AV1272)</f>
        <v>75767.770707222371</v>
      </c>
      <c r="BO1272" s="70">
        <f t="shared" si="568"/>
        <v>1269</v>
      </c>
      <c r="BP1272" s="171">
        <f t="shared" ca="1" si="567"/>
        <v>0.114</v>
      </c>
      <c r="BQ1272" s="172">
        <f t="shared" ca="1" si="565"/>
        <v>9.0370179501075842E-3</v>
      </c>
      <c r="BR1272" s="172">
        <f t="shared" ca="1" si="569"/>
        <v>1.3198223870993164E-5</v>
      </c>
    </row>
    <row r="1273" spans="44:70">
      <c r="AR1273" s="69">
        <f t="shared" si="562"/>
        <v>106</v>
      </c>
      <c r="AS1273" s="70">
        <f t="shared" si="566"/>
        <v>1270</v>
      </c>
      <c r="AT1273" s="71">
        <f t="shared" ca="1" si="570"/>
        <v>1.1826791045080139E-5</v>
      </c>
      <c r="AU1273" s="72">
        <f t="shared" ca="1" si="563"/>
        <v>9.0370179501075842E-3</v>
      </c>
      <c r="AV1273" s="73">
        <f t="shared" ca="1" si="564"/>
        <v>1.0090370179501076</v>
      </c>
      <c r="AW1273" s="74">
        <f ca="1">PRODUCT(AV$4:AV1273)</f>
        <v>76452.485411143178</v>
      </c>
      <c r="BO1273" s="70">
        <f t="shared" si="568"/>
        <v>1270</v>
      </c>
      <c r="BP1273" s="171">
        <f t="shared" ca="1" si="567"/>
        <v>0.114</v>
      </c>
      <c r="BQ1273" s="172">
        <f t="shared" ca="1" si="565"/>
        <v>9.0370179501075842E-3</v>
      </c>
      <c r="BR1273" s="172">
        <f t="shared" ca="1" si="569"/>
        <v>1.3080019499984051E-5</v>
      </c>
    </row>
    <row r="1274" spans="44:70">
      <c r="AR1274" s="69">
        <f t="shared" si="562"/>
        <v>106</v>
      </c>
      <c r="AS1274" s="70">
        <f t="shared" si="566"/>
        <v>1271</v>
      </c>
      <c r="AT1274" s="71">
        <f t="shared" ca="1" si="570"/>
        <v>1.1719912122113578E-5</v>
      </c>
      <c r="AU1274" s="72">
        <f t="shared" ca="1" si="563"/>
        <v>9.0370179501075842E-3</v>
      </c>
      <c r="AV1274" s="73">
        <f t="shared" ca="1" si="564"/>
        <v>1.0090370179501076</v>
      </c>
      <c r="AW1274" s="74">
        <f ca="1">PRODUCT(AV$4:AV1274)</f>
        <v>77143.387894134023</v>
      </c>
      <c r="BO1274" s="70">
        <f t="shared" si="568"/>
        <v>1271</v>
      </c>
      <c r="BP1274" s="171">
        <f t="shared" ca="1" si="567"/>
        <v>0.114</v>
      </c>
      <c r="BQ1274" s="172">
        <f t="shared" ca="1" si="565"/>
        <v>9.0370179501075842E-3</v>
      </c>
      <c r="BR1274" s="172">
        <f t="shared" ca="1" si="569"/>
        <v>1.2962873776976535E-5</v>
      </c>
    </row>
    <row r="1275" spans="44:70">
      <c r="AR1275" s="69">
        <f t="shared" si="562"/>
        <v>106</v>
      </c>
      <c r="AS1275" s="70">
        <f t="shared" si="566"/>
        <v>1272</v>
      </c>
      <c r="AT1275" s="71">
        <f t="shared" ca="1" si="570"/>
        <v>1.1613999065892355E-5</v>
      </c>
      <c r="AU1275" s="72">
        <f t="shared" ca="1" si="563"/>
        <v>9.0370179501075842E-3</v>
      </c>
      <c r="AV1275" s="73">
        <f t="shared" ca="1" si="564"/>
        <v>1.0090370179501076</v>
      </c>
      <c r="AW1275" s="74">
        <f ca="1">PRODUCT(AV$4:AV1275)</f>
        <v>77840.53407526543</v>
      </c>
      <c r="BO1275" s="70">
        <f t="shared" si="568"/>
        <v>1272</v>
      </c>
      <c r="BP1275" s="171">
        <f t="shared" ca="1" si="567"/>
        <v>0.114</v>
      </c>
      <c r="BQ1275" s="172">
        <f t="shared" ca="1" si="565"/>
        <v>9.0370179501075842E-3</v>
      </c>
      <c r="BR1275" s="172">
        <f t="shared" ca="1" si="569"/>
        <v>1.2846777220632644E-5</v>
      </c>
    </row>
    <row r="1276" spans="44:70">
      <c r="AR1276" s="69">
        <f t="shared" si="562"/>
        <v>107</v>
      </c>
      <c r="AS1276" s="70">
        <f t="shared" si="566"/>
        <v>1273</v>
      </c>
      <c r="AT1276" s="71">
        <f t="shared" ca="1" si="570"/>
        <v>1.1509043147861353E-5</v>
      </c>
      <c r="AU1276" s="72">
        <f t="shared" ca="1" si="563"/>
        <v>9.0370179501075842E-3</v>
      </c>
      <c r="AV1276" s="73">
        <f t="shared" ca="1" si="564"/>
        <v>1.0090370179501076</v>
      </c>
      <c r="AW1276" s="74">
        <f ca="1">PRODUCT(AV$4:AV1276)</f>
        <v>78543.980378949564</v>
      </c>
      <c r="BO1276" s="70">
        <f t="shared" si="568"/>
        <v>1273</v>
      </c>
      <c r="BP1276" s="171">
        <f t="shared" ca="1" si="567"/>
        <v>0.114</v>
      </c>
      <c r="BQ1276" s="172">
        <f t="shared" ca="1" si="565"/>
        <v>9.0370179501075842E-3</v>
      </c>
      <c r="BR1276" s="172">
        <f t="shared" ca="1" si="569"/>
        <v>1.2731720434530045E-5</v>
      </c>
    </row>
    <row r="1277" spans="44:70">
      <c r="AR1277" s="69">
        <f t="shared" si="562"/>
        <v>107</v>
      </c>
      <c r="AS1277" s="70">
        <f t="shared" si="566"/>
        <v>1274</v>
      </c>
      <c r="AT1277" s="71">
        <f t="shared" ca="1" si="570"/>
        <v>1.1405035718345567E-5</v>
      </c>
      <c r="AU1277" s="72">
        <f t="shared" ca="1" si="563"/>
        <v>9.0370179501075842E-3</v>
      </c>
      <c r="AV1277" s="73">
        <f t="shared" ca="1" si="564"/>
        <v>1.0090370179501076</v>
      </c>
      <c r="AW1277" s="74">
        <f ca="1">PRODUCT(AV$4:AV1277)</f>
        <v>79253.783739507024</v>
      </c>
      <c r="BO1277" s="70">
        <f t="shared" si="568"/>
        <v>1274</v>
      </c>
      <c r="BP1277" s="171">
        <f t="shared" ca="1" si="567"/>
        <v>0.114</v>
      </c>
      <c r="BQ1277" s="172">
        <f t="shared" ca="1" si="565"/>
        <v>9.0370179501075842E-3</v>
      </c>
      <c r="BR1277" s="172">
        <f t="shared" ca="1" si="569"/>
        <v>1.2617694106401527E-5</v>
      </c>
    </row>
    <row r="1278" spans="44:70">
      <c r="AR1278" s="69">
        <f t="shared" si="562"/>
        <v>107</v>
      </c>
      <c r="AS1278" s="70">
        <f t="shared" si="566"/>
        <v>1275</v>
      </c>
      <c r="AT1278" s="71">
        <f t="shared" ca="1" si="570"/>
        <v>1.130196820583726E-5</v>
      </c>
      <c r="AU1278" s="72">
        <f t="shared" ca="1" si="563"/>
        <v>9.0370179501075842E-3</v>
      </c>
      <c r="AV1278" s="73">
        <f t="shared" ca="1" si="564"/>
        <v>1.0090370179501076</v>
      </c>
      <c r="AW1278" s="74">
        <f ca="1">PRODUCT(AV$4:AV1278)</f>
        <v>79970.001605774887</v>
      </c>
      <c r="BO1278" s="70">
        <f t="shared" si="568"/>
        <v>1275</v>
      </c>
      <c r="BP1278" s="171">
        <f t="shared" ca="1" si="567"/>
        <v>0.114</v>
      </c>
      <c r="BQ1278" s="172">
        <f t="shared" ca="1" si="565"/>
        <v>9.0370179501075842E-3</v>
      </c>
      <c r="BR1278" s="172">
        <f t="shared" ca="1" si="569"/>
        <v>1.250468900738131E-5</v>
      </c>
    </row>
    <row r="1279" spans="44:70">
      <c r="AR1279" s="69">
        <f t="shared" si="562"/>
        <v>107</v>
      </c>
      <c r="AS1279" s="70">
        <f t="shared" si="566"/>
        <v>1276</v>
      </c>
      <c r="AT1279" s="71">
        <f t="shared" ca="1" si="570"/>
        <v>1.1199832116289563E-5</v>
      </c>
      <c r="AU1279" s="72">
        <f t="shared" ca="1" si="563"/>
        <v>9.0370179501075842E-3</v>
      </c>
      <c r="AV1279" s="73">
        <f t="shared" ca="1" si="564"/>
        <v>1.0090370179501076</v>
      </c>
      <c r="AW1279" s="74">
        <f ca="1">PRODUCT(AV$4:AV1279)</f>
        <v>80692.691945756407</v>
      </c>
      <c r="BO1279" s="70">
        <f t="shared" si="568"/>
        <v>1276</v>
      </c>
      <c r="BP1279" s="171">
        <f t="shared" ca="1" si="567"/>
        <v>0.114</v>
      </c>
      <c r="BQ1279" s="172">
        <f t="shared" ca="1" si="565"/>
        <v>9.0370179501075842E-3</v>
      </c>
      <c r="BR1279" s="172">
        <f t="shared" ca="1" si="569"/>
        <v>1.2392695991258084E-5</v>
      </c>
    </row>
    <row r="1280" spans="44:70">
      <c r="AR1280" s="69">
        <f t="shared" si="562"/>
        <v>107</v>
      </c>
      <c r="AS1280" s="70">
        <f t="shared" si="566"/>
        <v>1277</v>
      </c>
      <c r="AT1280" s="71">
        <f t="shared" ca="1" si="570"/>
        <v>1.1098619032416464E-5</v>
      </c>
      <c r="AU1280" s="72">
        <f t="shared" ca="1" si="563"/>
        <v>9.0370179501075842E-3</v>
      </c>
      <c r="AV1280" s="73">
        <f t="shared" ca="1" si="564"/>
        <v>1.0090370179501076</v>
      </c>
      <c r="AW1280" s="74">
        <f ca="1">PRODUCT(AV$4:AV1280)</f>
        <v>81421.913251312712</v>
      </c>
      <c r="BO1280" s="70">
        <f t="shared" si="568"/>
        <v>1277</v>
      </c>
      <c r="BP1280" s="171">
        <f t="shared" ca="1" si="567"/>
        <v>0.114</v>
      </c>
      <c r="BQ1280" s="172">
        <f t="shared" ca="1" si="565"/>
        <v>9.0370179501075842E-3</v>
      </c>
      <c r="BR1280" s="172">
        <f t="shared" ca="1" si="569"/>
        <v>1.2281705993734759E-5</v>
      </c>
    </row>
    <row r="1281" spans="44:70">
      <c r="AR1281" s="69">
        <f t="shared" si="562"/>
        <v>107</v>
      </c>
      <c r="AS1281" s="70">
        <f t="shared" si="566"/>
        <v>1278</v>
      </c>
      <c r="AT1281" s="71">
        <f t="shared" ca="1" si="570"/>
        <v>1.099832061299911E-5</v>
      </c>
      <c r="AU1281" s="72">
        <f t="shared" ca="1" si="563"/>
        <v>9.0370179501075842E-3</v>
      </c>
      <c r="AV1281" s="73">
        <f t="shared" ca="1" si="564"/>
        <v>1.0090370179501076</v>
      </c>
      <c r="AW1281" s="74">
        <f ca="1">PRODUCT(AV$4:AV1281)</f>
        <v>82157.724542896933</v>
      </c>
      <c r="BO1281" s="70">
        <f t="shared" si="568"/>
        <v>1278</v>
      </c>
      <c r="BP1281" s="171">
        <f t="shared" ca="1" si="567"/>
        <v>0.114</v>
      </c>
      <c r="BQ1281" s="172">
        <f t="shared" ca="1" si="565"/>
        <v>9.0370179501075842E-3</v>
      </c>
      <c r="BR1281" s="172">
        <f t="shared" ca="1" si="569"/>
        <v>1.2171710031694829E-5</v>
      </c>
    </row>
    <row r="1282" spans="44:70">
      <c r="AR1282" s="69">
        <f t="shared" si="562"/>
        <v>107</v>
      </c>
      <c r="AS1282" s="70">
        <f t="shared" si="566"/>
        <v>1279</v>
      </c>
      <c r="AT1282" s="71">
        <f t="shared" ca="1" si="570"/>
        <v>1.0898928592198399E-5</v>
      </c>
      <c r="AU1282" s="72">
        <f t="shared" ca="1" si="563"/>
        <v>9.0370179501075842E-3</v>
      </c>
      <c r="AV1282" s="73">
        <f t="shared" ca="1" si="564"/>
        <v>1.0090370179501076</v>
      </c>
      <c r="AW1282" s="74">
        <f ca="1">PRODUCT(AV$4:AV1282)</f>
        <v>82900.185374331093</v>
      </c>
      <c r="BO1282" s="70">
        <f t="shared" si="568"/>
        <v>1279</v>
      </c>
      <c r="BP1282" s="171">
        <f t="shared" ca="1" si="567"/>
        <v>0.114</v>
      </c>
      <c r="BQ1282" s="172">
        <f t="shared" ca="1" si="565"/>
        <v>9.0370179501075842E-3</v>
      </c>
      <c r="BR1282" s="172">
        <f t="shared" ca="1" si="569"/>
        <v>1.2062699202475311E-5</v>
      </c>
    </row>
    <row r="1283" spans="44:70">
      <c r="AR1283" s="69">
        <f t="shared" si="562"/>
        <v>107</v>
      </c>
      <c r="AS1283" s="70">
        <f t="shared" si="566"/>
        <v>1280</v>
      </c>
      <c r="AT1283" s="71">
        <f t="shared" ca="1" si="570"/>
        <v>1.0800434778873762E-5</v>
      </c>
      <c r="AU1283" s="72">
        <f t="shared" ca="1" si="563"/>
        <v>9.0370179501075842E-3</v>
      </c>
      <c r="AV1283" s="73">
        <f t="shared" ca="1" si="564"/>
        <v>1.0090370179501076</v>
      </c>
      <c r="AW1283" s="74">
        <f ca="1">PRODUCT(AV$4:AV1283)</f>
        <v>83649.355837626164</v>
      </c>
      <c r="BO1283" s="70">
        <f t="shared" si="568"/>
        <v>1280</v>
      </c>
      <c r="BP1283" s="171">
        <f t="shared" ca="1" si="567"/>
        <v>0.114</v>
      </c>
      <c r="BQ1283" s="172">
        <f t="shared" ca="1" si="565"/>
        <v>9.0370179501075842E-3</v>
      </c>
      <c r="BR1283" s="172">
        <f t="shared" ca="1" si="569"/>
        <v>1.1954664683146201E-5</v>
      </c>
    </row>
    <row r="1284" spans="44:70">
      <c r="AR1284" s="69">
        <f t="shared" si="562"/>
        <v>107</v>
      </c>
      <c r="AS1284" s="70">
        <f t="shared" si="566"/>
        <v>1281</v>
      </c>
      <c r="AT1284" s="71">
        <f t="shared" ca="1" si="570"/>
        <v>1.0702831055908113E-5</v>
      </c>
      <c r="AU1284" s="72">
        <f t="shared" ca="1" si="563"/>
        <v>9.0370179501075842E-3</v>
      </c>
      <c r="AV1284" s="73">
        <f t="shared" ca="1" si="564"/>
        <v>1.0090370179501076</v>
      </c>
      <c r="AW1284" s="74">
        <f ca="1">PRODUCT(AV$4:AV1284)</f>
        <v>84405.296567845726</v>
      </c>
      <c r="BO1284" s="70">
        <f t="shared" si="568"/>
        <v>1281</v>
      </c>
      <c r="BP1284" s="171">
        <f t="shared" ca="1" si="567"/>
        <v>0.114</v>
      </c>
      <c r="BQ1284" s="172">
        <f t="shared" ca="1" si="565"/>
        <v>9.0370179501075842E-3</v>
      </c>
      <c r="BR1284" s="172">
        <f t="shared" ca="1" si="569"/>
        <v>1.1847597729796377E-5</v>
      </c>
    </row>
    <row r="1285" spans="44:70">
      <c r="AR1285" s="69">
        <f t="shared" ref="AR1285:AR1348" si="571">ROUNDDOWN((AS1285-1)/12,0)+1</f>
        <v>107</v>
      </c>
      <c r="AS1285" s="70">
        <f t="shared" si="566"/>
        <v>1282</v>
      </c>
      <c r="AT1285" s="71">
        <f t="shared" ca="1" si="570"/>
        <v>1.0606109379538902E-5</v>
      </c>
      <c r="AU1285" s="72">
        <f t="shared" ref="AU1285:AU1348" ca="1" si="572">IF($AU$2="Yes",BQ1285,((1+$AH$21)^(1/12))-1)</f>
        <v>9.0370179501075842E-3</v>
      </c>
      <c r="AV1285" s="73">
        <f t="shared" ref="AV1285:AV1348" ca="1" si="573">(1+AU1285)</f>
        <v>1.0090370179501076</v>
      </c>
      <c r="AW1285" s="74">
        <f ca="1">PRODUCT(AV$4:AV1285)</f>
        <v>85168.068748013495</v>
      </c>
      <c r="BO1285" s="70">
        <f t="shared" si="568"/>
        <v>1282</v>
      </c>
      <c r="BP1285" s="171">
        <f t="shared" ca="1" si="567"/>
        <v>0.114</v>
      </c>
      <c r="BQ1285" s="172">
        <f t="shared" ref="BQ1285:BQ1348" ca="1" si="574">(1+BP1285)^(1/12)-1</f>
        <v>9.0370179501075842E-3</v>
      </c>
      <c r="BR1285" s="172">
        <f t="shared" ca="1" si="569"/>
        <v>1.1741489676825899E-5</v>
      </c>
    </row>
    <row r="1286" spans="44:70">
      <c r="AR1286" s="69">
        <f t="shared" si="571"/>
        <v>107</v>
      </c>
      <c r="AS1286" s="70">
        <f t="shared" ref="AS1286:AS1349" si="575">AS1285+1</f>
        <v>1283</v>
      </c>
      <c r="AT1286" s="71">
        <f t="shared" ca="1" si="570"/>
        <v>1.0510261778695205E-5</v>
      </c>
      <c r="AU1286" s="72">
        <f t="shared" ca="1" si="572"/>
        <v>9.0370179501075842E-3</v>
      </c>
      <c r="AV1286" s="73">
        <f t="shared" ca="1" si="573"/>
        <v>1.0090370179501076</v>
      </c>
      <c r="AW1286" s="74">
        <f ca="1">PRODUCT(AV$4:AV1286)</f>
        <v>85937.734114065286</v>
      </c>
      <c r="BO1286" s="70">
        <f t="shared" si="568"/>
        <v>1283</v>
      </c>
      <c r="BP1286" s="171">
        <f t="shared" ca="1" si="567"/>
        <v>0.114</v>
      </c>
      <c r="BQ1286" s="172">
        <f t="shared" ca="1" si="574"/>
        <v>9.0370179501075842E-3</v>
      </c>
      <c r="BR1286" s="172">
        <f t="shared" ca="1" si="569"/>
        <v>1.1636331936244647E-5</v>
      </c>
    </row>
    <row r="1287" spans="44:70">
      <c r="AR1287" s="69">
        <f t="shared" si="571"/>
        <v>107</v>
      </c>
      <c r="AS1287" s="70">
        <f t="shared" si="575"/>
        <v>1284</v>
      </c>
      <c r="AT1287" s="71">
        <f t="shared" ca="1" si="570"/>
        <v>1.0415280354340806E-5</v>
      </c>
      <c r="AU1287" s="72">
        <f t="shared" ca="1" si="572"/>
        <v>9.0370179501075842E-3</v>
      </c>
      <c r="AV1287" s="73">
        <f t="shared" ca="1" si="573"/>
        <v>1.0090370179501076</v>
      </c>
      <c r="AW1287" s="74">
        <f ca="1">PRODUCT(AV$4:AV1287)</f>
        <v>86714.354959845674</v>
      </c>
      <c r="BO1287" s="70">
        <f t="shared" si="568"/>
        <v>1284</v>
      </c>
      <c r="BP1287" s="171">
        <f t="shared" ca="1" si="567"/>
        <v>0.114</v>
      </c>
      <c r="BQ1287" s="172">
        <f t="shared" ca="1" si="574"/>
        <v>9.0370179501075842E-3</v>
      </c>
      <c r="BR1287" s="172">
        <f t="shared" ca="1" si="569"/>
        <v>1.1532115996977241E-5</v>
      </c>
    </row>
    <row r="1288" spans="44:70">
      <c r="AR1288" s="69">
        <f t="shared" si="571"/>
        <v>108</v>
      </c>
      <c r="AS1288" s="70">
        <f t="shared" si="575"/>
        <v>1285</v>
      </c>
      <c r="AT1288" s="71">
        <f t="shared" ca="1" si="570"/>
        <v>1.0321157278823225E-5</v>
      </c>
      <c r="AU1288" s="72">
        <f t="shared" ca="1" si="572"/>
        <v>9.0370179501075842E-3</v>
      </c>
      <c r="AV1288" s="73">
        <f t="shared" ca="1" si="573"/>
        <v>1.0090370179501076</v>
      </c>
      <c r="AW1288" s="74">
        <f ca="1">PRODUCT(AV$4:AV1288)</f>
        <v>87497.994142149793</v>
      </c>
      <c r="BO1288" s="70">
        <f t="shared" si="568"/>
        <v>1285</v>
      </c>
      <c r="BP1288" s="171">
        <f t="shared" ref="BP1288:BP1351" ca="1" si="576">VLOOKUP(BO1288,$BT$4:$BX$13,5,TRUE)/100</f>
        <v>0.114</v>
      </c>
      <c r="BQ1288" s="172">
        <f t="shared" ca="1" si="574"/>
        <v>9.0370179501075842E-3</v>
      </c>
      <c r="BR1288" s="172">
        <f t="shared" ca="1" si="569"/>
        <v>1.142883342417419E-5</v>
      </c>
    </row>
    <row r="1289" spans="44:70">
      <c r="AR1289" s="69">
        <f t="shared" si="571"/>
        <v>108</v>
      </c>
      <c r="AS1289" s="70">
        <f t="shared" si="575"/>
        <v>1286</v>
      </c>
      <c r="AT1289" s="71">
        <f t="shared" ca="1" si="570"/>
        <v>1.0227884795228616E-5</v>
      </c>
      <c r="AU1289" s="72">
        <f t="shared" ca="1" si="572"/>
        <v>9.0370179501075842E-3</v>
      </c>
      <c r="AV1289" s="73">
        <f t="shared" ca="1" si="573"/>
        <v>1.0090370179501076</v>
      </c>
      <c r="AW1289" s="74">
        <f ca="1">PRODUCT(AV$4:AV1289)</f>
        <v>88288.715085810807</v>
      </c>
      <c r="BO1289" s="70">
        <f t="shared" si="568"/>
        <v>1286</v>
      </c>
      <c r="BP1289" s="171">
        <f t="shared" ca="1" si="576"/>
        <v>0.114</v>
      </c>
      <c r="BQ1289" s="172">
        <f t="shared" ca="1" si="574"/>
        <v>9.0370179501075842E-3</v>
      </c>
      <c r="BR1289" s="172">
        <f t="shared" ca="1" si="569"/>
        <v>1.1326475858529201E-5</v>
      </c>
    </row>
    <row r="1290" spans="44:70">
      <c r="AR1290" s="69">
        <f t="shared" si="571"/>
        <v>108</v>
      </c>
      <c r="AS1290" s="70">
        <f t="shared" si="575"/>
        <v>1287</v>
      </c>
      <c r="AT1290" s="71">
        <f t="shared" ca="1" si="570"/>
        <v>1.0135455216742502E-5</v>
      </c>
      <c r="AU1290" s="72">
        <f t="shared" ca="1" si="572"/>
        <v>9.0370179501075842E-3</v>
      </c>
      <c r="AV1290" s="73">
        <f t="shared" ca="1" si="573"/>
        <v>1.0090370179501076</v>
      </c>
      <c r="AW1290" s="74">
        <f ca="1">PRODUCT(AV$4:AV1290)</f>
        <v>89086.581788833209</v>
      </c>
      <c r="BO1290" s="70">
        <f t="shared" si="568"/>
        <v>1287</v>
      </c>
      <c r="BP1290" s="171">
        <f t="shared" ca="1" si="576"/>
        <v>0.114</v>
      </c>
      <c r="BQ1290" s="172">
        <f t="shared" ca="1" si="574"/>
        <v>9.0370179501075842E-3</v>
      </c>
      <c r="BR1290" s="172">
        <f t="shared" ca="1" si="569"/>
        <v>1.1225035015602614E-5</v>
      </c>
    </row>
    <row r="1291" spans="44:70">
      <c r="AR1291" s="69">
        <f t="shared" si="571"/>
        <v>108</v>
      </c>
      <c r="AS1291" s="70">
        <f t="shared" si="575"/>
        <v>1288</v>
      </c>
      <c r="AT1291" s="71">
        <f t="shared" ca="1" si="570"/>
        <v>1.0043860926016289E-5</v>
      </c>
      <c r="AU1291" s="72">
        <f t="shared" ca="1" si="572"/>
        <v>9.0370179501075842E-3</v>
      </c>
      <c r="AV1291" s="73">
        <f t="shared" ca="1" si="573"/>
        <v>1.0090370179501076</v>
      </c>
      <c r="AW1291" s="74">
        <f ca="1">PRODUCT(AV$4:AV1291)</f>
        <v>89891.658827572624</v>
      </c>
      <c r="BO1291" s="70">
        <f t="shared" si="568"/>
        <v>1288</v>
      </c>
      <c r="BP1291" s="171">
        <f t="shared" ca="1" si="576"/>
        <v>0.114</v>
      </c>
      <c r="BQ1291" s="172">
        <f t="shared" ca="1" si="574"/>
        <v>9.0370179501075842E-3</v>
      </c>
      <c r="BR1291" s="172">
        <f t="shared" ca="1" si="569"/>
        <v>1.1124502685150886E-5</v>
      </c>
    </row>
    <row r="1292" spans="44:70">
      <c r="AR1292" s="69">
        <f t="shared" si="571"/>
        <v>108</v>
      </c>
      <c r="AS1292" s="70">
        <f t="shared" si="575"/>
        <v>1289</v>
      </c>
      <c r="AT1292" s="71">
        <f t="shared" ca="1" si="570"/>
        <v>9.9530943745394954E-6</v>
      </c>
      <c r="AU1292" s="72">
        <f t="shared" ca="1" si="572"/>
        <v>9.0370179501075842E-3</v>
      </c>
      <c r="AV1292" s="73">
        <f t="shared" ca="1" si="573"/>
        <v>1.0090370179501076</v>
      </c>
      <c r="AW1292" s="74">
        <f ca="1">PRODUCT(AV$4:AV1292)</f>
        <v>90704.011361962344</v>
      </c>
      <c r="BO1292" s="70">
        <f t="shared" si="568"/>
        <v>1289</v>
      </c>
      <c r="BP1292" s="171">
        <f t="shared" ca="1" si="576"/>
        <v>0.114</v>
      </c>
      <c r="BQ1292" s="172">
        <f t="shared" ca="1" si="574"/>
        <v>9.0370179501075842E-3</v>
      </c>
      <c r="BR1292" s="172">
        <f t="shared" ca="1" si="569"/>
        <v>1.1024870730462084E-5</v>
      </c>
    </row>
    <row r="1293" spans="44:70">
      <c r="AR1293" s="69">
        <f t="shared" si="571"/>
        <v>108</v>
      </c>
      <c r="AS1293" s="70">
        <f t="shared" si="575"/>
        <v>1290</v>
      </c>
      <c r="AT1293" s="71">
        <f t="shared" ca="1" si="570"/>
        <v>9.8631480820176668E-6</v>
      </c>
      <c r="AU1293" s="72">
        <f t="shared" ca="1" si="572"/>
        <v>9.0370179501075842E-3</v>
      </c>
      <c r="AV1293" s="73">
        <f t="shared" ca="1" si="573"/>
        <v>1.0090370179501076</v>
      </c>
      <c r="AW1293" s="74">
        <f ca="1">PRODUCT(AV$4:AV1293)</f>
        <v>91523.705140787162</v>
      </c>
      <c r="BO1293" s="70">
        <f t="shared" si="568"/>
        <v>1290</v>
      </c>
      <c r="BP1293" s="171">
        <f t="shared" ca="1" si="576"/>
        <v>0.114</v>
      </c>
      <c r="BQ1293" s="172">
        <f t="shared" ca="1" si="574"/>
        <v>9.0370179501075842E-3</v>
      </c>
      <c r="BR1293" s="172">
        <f t="shared" ca="1" si="569"/>
        <v>1.0926131087697334E-5</v>
      </c>
    </row>
    <row r="1294" spans="44:70">
      <c r="AR1294" s="69">
        <f t="shared" si="571"/>
        <v>108</v>
      </c>
      <c r="AS1294" s="70">
        <f t="shared" si="575"/>
        <v>1291</v>
      </c>
      <c r="AT1294" s="71">
        <f t="shared" ca="1" si="570"/>
        <v>9.7740146357559047E-6</v>
      </c>
      <c r="AU1294" s="72">
        <f t="shared" ca="1" si="572"/>
        <v>9.0370179501075842E-3</v>
      </c>
      <c r="AV1294" s="73">
        <f t="shared" ca="1" si="573"/>
        <v>1.0090370179501076</v>
      </c>
      <c r="AW1294" s="74">
        <f ca="1">PRODUCT(AV$4:AV1294)</f>
        <v>92350.806507004803</v>
      </c>
      <c r="BO1294" s="70">
        <f t="shared" si="568"/>
        <v>1291</v>
      </c>
      <c r="BP1294" s="171">
        <f t="shared" ca="1" si="576"/>
        <v>0.114</v>
      </c>
      <c r="BQ1294" s="172">
        <f t="shared" ca="1" si="574"/>
        <v>9.0370179501075842E-3</v>
      </c>
      <c r="BR1294" s="172">
        <f t="shared" ca="1" si="569"/>
        <v>1.0828275765238161E-5</v>
      </c>
    </row>
    <row r="1295" spans="44:70">
      <c r="AR1295" s="69">
        <f t="shared" si="571"/>
        <v>108</v>
      </c>
      <c r="AS1295" s="70">
        <f t="shared" si="575"/>
        <v>1292</v>
      </c>
      <c r="AT1295" s="71">
        <f t="shared" ca="1" si="570"/>
        <v>9.685686690047965E-6</v>
      </c>
      <c r="AU1295" s="72">
        <f t="shared" ca="1" si="572"/>
        <v>9.0370179501075842E-3</v>
      </c>
      <c r="AV1295" s="73">
        <f t="shared" ca="1" si="573"/>
        <v>1.0090370179501076</v>
      </c>
      <c r="AW1295" s="74">
        <f ca="1">PRODUCT(AV$4:AV1295)</f>
        <v>93185.382403115524</v>
      </c>
      <c r="BO1295" s="70">
        <f t="shared" si="568"/>
        <v>1292</v>
      </c>
      <c r="BP1295" s="171">
        <f t="shared" ca="1" si="576"/>
        <v>0.114</v>
      </c>
      <c r="BQ1295" s="172">
        <f t="shared" ca="1" si="574"/>
        <v>9.0370179501075842E-3</v>
      </c>
      <c r="BR1295" s="172">
        <f t="shared" ca="1" si="569"/>
        <v>1.0731296843039679E-5</v>
      </c>
    </row>
    <row r="1296" spans="44:70">
      <c r="AR1296" s="69">
        <f t="shared" si="571"/>
        <v>108</v>
      </c>
      <c r="AS1296" s="70">
        <f t="shared" si="575"/>
        <v>1293</v>
      </c>
      <c r="AT1296" s="71">
        <f t="shared" ca="1" si="570"/>
        <v>9.5981569655708836E-6</v>
      </c>
      <c r="AU1296" s="72">
        <f t="shared" ca="1" si="572"/>
        <v>9.0370179501075842E-3</v>
      </c>
      <c r="AV1296" s="73">
        <f t="shared" ca="1" si="573"/>
        <v>1.0090370179501076</v>
      </c>
      <c r="AW1296" s="74">
        <f ca="1">PRODUCT(AV$4:AV1296)</f>
        <v>94027.500376580123</v>
      </c>
      <c r="BO1296" s="70">
        <f t="shared" si="568"/>
        <v>1293</v>
      </c>
      <c r="BP1296" s="171">
        <f t="shared" ca="1" si="576"/>
        <v>0.114</v>
      </c>
      <c r="BQ1296" s="172">
        <f t="shared" ca="1" si="574"/>
        <v>9.0370179501075842E-3</v>
      </c>
      <c r="BR1296" s="172">
        <f t="shared" ca="1" si="569"/>
        <v>1.0635186471989568E-5</v>
      </c>
    </row>
    <row r="1297" spans="44:70">
      <c r="AR1297" s="69">
        <f t="shared" si="571"/>
        <v>108</v>
      </c>
      <c r="AS1297" s="70">
        <f t="shared" si="575"/>
        <v>1294</v>
      </c>
      <c r="AT1297" s="71">
        <f t="shared" ca="1" si="570"/>
        <v>9.5114182487850702E-6</v>
      </c>
      <c r="AU1297" s="72">
        <f t="shared" ca="1" si="572"/>
        <v>9.0370179501075842E-3</v>
      </c>
      <c r="AV1297" s="73">
        <f t="shared" ca="1" si="573"/>
        <v>1.0090370179501076</v>
      </c>
      <c r="AW1297" s="74">
        <f ca="1">PRODUCT(AV$4:AV1297)</f>
        <v>94877.228585287026</v>
      </c>
      <c r="BO1297" s="70">
        <f t="shared" si="568"/>
        <v>1294</v>
      </c>
      <c r="BP1297" s="171">
        <f t="shared" ca="1" si="576"/>
        <v>0.114</v>
      </c>
      <c r="BQ1297" s="172">
        <f t="shared" ca="1" si="574"/>
        <v>9.0370179501075842E-3</v>
      </c>
      <c r="BR1297" s="172">
        <f t="shared" ca="1" si="569"/>
        <v>1.05399368732728E-5</v>
      </c>
    </row>
    <row r="1298" spans="44:70">
      <c r="AR1298" s="69">
        <f t="shared" si="571"/>
        <v>108</v>
      </c>
      <c r="AS1298" s="70">
        <f t="shared" si="575"/>
        <v>1295</v>
      </c>
      <c r="AT1298" s="71">
        <f t="shared" ca="1" si="570"/>
        <v>9.4254633913398183E-6</v>
      </c>
      <c r="AU1298" s="72">
        <f t="shared" ca="1" si="572"/>
        <v>9.0370179501075842E-3</v>
      </c>
      <c r="AV1298" s="73">
        <f t="shared" ca="1" si="573"/>
        <v>1.0090370179501076</v>
      </c>
      <c r="AW1298" s="74">
        <f ca="1">PRODUCT(AV$4:AV1298)</f>
        <v>95734.635803068726</v>
      </c>
      <c r="BO1298" s="70">
        <f t="shared" ref="BO1298:BO1361" si="577">BO1297+1</f>
        <v>1295</v>
      </c>
      <c r="BP1298" s="171">
        <f t="shared" ca="1" si="576"/>
        <v>0.114</v>
      </c>
      <c r="BQ1298" s="172">
        <f t="shared" ca="1" si="574"/>
        <v>9.0370179501075842E-3</v>
      </c>
      <c r="BR1298" s="172">
        <f t="shared" ref="BR1298:BR1361" ca="1" si="578">BR1297/(1+BQ1298)</f>
        <v>1.0445540337742053E-5</v>
      </c>
    </row>
    <row r="1299" spans="44:70">
      <c r="AR1299" s="69">
        <f t="shared" si="571"/>
        <v>108</v>
      </c>
      <c r="AS1299" s="70">
        <f t="shared" si="575"/>
        <v>1296</v>
      </c>
      <c r="AT1299" s="71">
        <f t="shared" ca="1" si="570"/>
        <v>9.3402853094841989E-6</v>
      </c>
      <c r="AU1299" s="72">
        <f t="shared" ca="1" si="572"/>
        <v>9.0370179501075842E-3</v>
      </c>
      <c r="AV1299" s="73">
        <f t="shared" ca="1" si="573"/>
        <v>1.0090370179501076</v>
      </c>
      <c r="AW1299" s="74">
        <f ca="1">PRODUCT(AV$4:AV1299)</f>
        <v>96599.791425268064</v>
      </c>
      <c r="BO1299" s="70">
        <f t="shared" si="577"/>
        <v>1296</v>
      </c>
      <c r="BP1299" s="171">
        <f t="shared" ca="1" si="576"/>
        <v>0.114</v>
      </c>
      <c r="BQ1299" s="172">
        <f t="shared" ca="1" si="574"/>
        <v>9.0370179501075842E-3</v>
      </c>
      <c r="BR1299" s="172">
        <f t="shared" ca="1" si="578"/>
        <v>1.0351989225293752E-5</v>
      </c>
    </row>
    <row r="1300" spans="44:70">
      <c r="AR1300" s="69">
        <f t="shared" si="571"/>
        <v>109</v>
      </c>
      <c r="AS1300" s="70">
        <f t="shared" si="575"/>
        <v>1297</v>
      </c>
      <c r="AT1300" s="71">
        <f t="shared" ca="1" si="570"/>
        <v>9.2558769834832634E-6</v>
      </c>
      <c r="AU1300" s="72">
        <f t="shared" ca="1" si="572"/>
        <v>9.0370179501075842E-3</v>
      </c>
      <c r="AV1300" s="73">
        <f t="shared" ca="1" si="573"/>
        <v>1.0090370179501076</v>
      </c>
      <c r="AW1300" s="74">
        <f ca="1">PRODUCT(AV$4:AV1300)</f>
        <v>97472.765474354863</v>
      </c>
      <c r="BO1300" s="70">
        <f t="shared" si="577"/>
        <v>1297</v>
      </c>
      <c r="BP1300" s="171">
        <f t="shared" ca="1" si="576"/>
        <v>0.114</v>
      </c>
      <c r="BQ1300" s="172">
        <f t="shared" ca="1" si="574"/>
        <v>9.0370179501075842E-3</v>
      </c>
      <c r="BR1300" s="172">
        <f t="shared" ca="1" si="578"/>
        <v>1.025927596424972E-5</v>
      </c>
    </row>
    <row r="1301" spans="44:70">
      <c r="AR1301" s="69">
        <f t="shared" si="571"/>
        <v>109</v>
      </c>
      <c r="AS1301" s="70">
        <f t="shared" si="575"/>
        <v>1298</v>
      </c>
      <c r="AT1301" s="71">
        <f t="shared" ca="1" si="570"/>
        <v>9.1722314570395371E-6</v>
      </c>
      <c r="AU1301" s="72">
        <f t="shared" ca="1" si="572"/>
        <v>9.0370179501075842E-3</v>
      </c>
      <c r="AV1301" s="73">
        <f t="shared" ca="1" si="573"/>
        <v>1.0090370179501076</v>
      </c>
      <c r="AW1301" s="74">
        <f ca="1">PRODUCT(AV$4:AV1301)</f>
        <v>98353.628605593229</v>
      </c>
      <c r="BO1301" s="70">
        <f t="shared" si="577"/>
        <v>1298</v>
      </c>
      <c r="BP1301" s="171">
        <f t="shared" ca="1" si="576"/>
        <v>0.114</v>
      </c>
      <c r="BQ1301" s="172">
        <f t="shared" ca="1" si="574"/>
        <v>9.0370179501075842E-3</v>
      </c>
      <c r="BR1301" s="172">
        <f t="shared" ca="1" si="578"/>
        <v>1.0167393050744344E-5</v>
      </c>
    </row>
    <row r="1302" spans="44:70">
      <c r="AR1302" s="69">
        <f t="shared" si="571"/>
        <v>109</v>
      </c>
      <c r="AS1302" s="70">
        <f t="shared" si="575"/>
        <v>1299</v>
      </c>
      <c r="AT1302" s="71">
        <f t="shared" ca="1" si="570"/>
        <v>9.0893418367197299E-6</v>
      </c>
      <c r="AU1302" s="72">
        <f t="shared" ca="1" si="572"/>
        <v>9.0370179501075842E-3</v>
      </c>
      <c r="AV1302" s="73">
        <f t="shared" ca="1" si="573"/>
        <v>1.0090370179501076</v>
      </c>
      <c r="AW1302" s="74">
        <f ca="1">PRODUCT(AV$4:AV1302)</f>
        <v>99242.452112760191</v>
      </c>
      <c r="BO1302" s="70">
        <f t="shared" si="577"/>
        <v>1299</v>
      </c>
      <c r="BP1302" s="171">
        <f t="shared" ca="1" si="576"/>
        <v>0.114</v>
      </c>
      <c r="BQ1302" s="172">
        <f t="shared" ca="1" si="574"/>
        <v>9.0370179501075842E-3</v>
      </c>
      <c r="BR1302" s="172">
        <f t="shared" ca="1" si="578"/>
        <v>1.0076333048117245E-5</v>
      </c>
    </row>
    <row r="1303" spans="44:70">
      <c r="AR1303" s="69">
        <f t="shared" si="571"/>
        <v>109</v>
      </c>
      <c r="AS1303" s="70">
        <f t="shared" si="575"/>
        <v>1300</v>
      </c>
      <c r="AT1303" s="71">
        <f t="shared" ref="AT1303:AT1366" ca="1" si="579">(1-AU1303)*AT1302</f>
        <v>9.0072012913866304E-6</v>
      </c>
      <c r="AU1303" s="72">
        <f t="shared" ca="1" si="572"/>
        <v>9.0370179501075842E-3</v>
      </c>
      <c r="AV1303" s="73">
        <f t="shared" ca="1" si="573"/>
        <v>1.0090370179501076</v>
      </c>
      <c r="AW1303" s="74">
        <f ca="1">PRODUCT(AV$4:AV1303)</f>
        <v>100139.3079339159</v>
      </c>
      <c r="BO1303" s="70">
        <f t="shared" si="577"/>
        <v>1300</v>
      </c>
      <c r="BP1303" s="171">
        <f t="shared" ca="1" si="576"/>
        <v>0.114</v>
      </c>
      <c r="BQ1303" s="172">
        <f t="shared" ca="1" si="574"/>
        <v>9.0370179501075842E-3</v>
      </c>
      <c r="BR1303" s="172">
        <f t="shared" ca="1" si="578"/>
        <v>9.9860885863113844E-6</v>
      </c>
    </row>
    <row r="1304" spans="44:70">
      <c r="AR1304" s="69">
        <f t="shared" si="571"/>
        <v>109</v>
      </c>
      <c r="AS1304" s="70">
        <f t="shared" si="575"/>
        <v>1301</v>
      </c>
      <c r="AT1304" s="71">
        <f t="shared" ca="1" si="579"/>
        <v>8.9258030516361365E-6</v>
      </c>
      <c r="AU1304" s="72">
        <f t="shared" ca="1" si="572"/>
        <v>9.0370179501075842E-3</v>
      </c>
      <c r="AV1304" s="73">
        <f t="shared" ca="1" si="573"/>
        <v>1.0090370179501076</v>
      </c>
      <c r="AW1304" s="74">
        <f ca="1">PRODUCT(AV$4:AV1304)</f>
        <v>101044.26865722606</v>
      </c>
      <c r="BO1304" s="70">
        <f t="shared" si="577"/>
        <v>1301</v>
      </c>
      <c r="BP1304" s="171">
        <f t="shared" ca="1" si="576"/>
        <v>0.114</v>
      </c>
      <c r="BQ1304" s="172">
        <f t="shared" ca="1" si="574"/>
        <v>9.0370179501075842E-3</v>
      </c>
      <c r="BR1304" s="172">
        <f t="shared" ca="1" si="578"/>
        <v>9.8966523612765536E-6</v>
      </c>
    </row>
    <row r="1305" spans="44:70">
      <c r="AR1305" s="69">
        <f t="shared" si="571"/>
        <v>109</v>
      </c>
      <c r="AS1305" s="70">
        <f t="shared" si="575"/>
        <v>1302</v>
      </c>
      <c r="AT1305" s="71">
        <f t="shared" ca="1" si="579"/>
        <v>8.8451404092393763E-6</v>
      </c>
      <c r="AU1305" s="72">
        <f t="shared" ca="1" si="572"/>
        <v>9.0370179501075842E-3</v>
      </c>
      <c r="AV1305" s="73">
        <f t="shared" ca="1" si="573"/>
        <v>1.0090370179501076</v>
      </c>
      <c r="AW1305" s="74">
        <f ca="1">PRODUCT(AV$4:AV1305)</f>
        <v>101957.40752683691</v>
      </c>
      <c r="BO1305" s="70">
        <f t="shared" si="577"/>
        <v>1302</v>
      </c>
      <c r="BP1305" s="171">
        <f t="shared" ca="1" si="576"/>
        <v>0.114</v>
      </c>
      <c r="BQ1305" s="172">
        <f t="shared" ca="1" si="574"/>
        <v>9.0370179501075842E-3</v>
      </c>
      <c r="BR1305" s="172">
        <f t="shared" ca="1" si="578"/>
        <v>9.8080171343782142E-6</v>
      </c>
    </row>
    <row r="1306" spans="44:70">
      <c r="AR1306" s="69">
        <f t="shared" si="571"/>
        <v>109</v>
      </c>
      <c r="AS1306" s="70">
        <f t="shared" si="575"/>
        <v>1303</v>
      </c>
      <c r="AT1306" s="71">
        <f t="shared" ca="1" si="579"/>
        <v>8.7652067165898582E-6</v>
      </c>
      <c r="AU1306" s="72">
        <f t="shared" ca="1" si="572"/>
        <v>9.0370179501075842E-3</v>
      </c>
      <c r="AV1306" s="73">
        <f t="shared" ca="1" si="573"/>
        <v>1.0090370179501076</v>
      </c>
      <c r="AW1306" s="74">
        <f ca="1">PRODUCT(AV$4:AV1306)</f>
        <v>102878.79844880337</v>
      </c>
      <c r="BO1306" s="70">
        <f t="shared" si="577"/>
        <v>1303</v>
      </c>
      <c r="BP1306" s="171">
        <f t="shared" ca="1" si="576"/>
        <v>0.114</v>
      </c>
      <c r="BQ1306" s="172">
        <f t="shared" ca="1" si="574"/>
        <v>9.0370179501075842E-3</v>
      </c>
      <c r="BR1306" s="172">
        <f t="shared" ca="1" si="578"/>
        <v>9.7201757318116319E-6</v>
      </c>
    </row>
    <row r="1307" spans="44:70">
      <c r="AR1307" s="69">
        <f t="shared" si="571"/>
        <v>109</v>
      </c>
      <c r="AS1307" s="70">
        <f t="shared" si="575"/>
        <v>1304</v>
      </c>
      <c r="AT1307" s="71">
        <f t="shared" ca="1" si="579"/>
        <v>8.6859953861556316E-6</v>
      </c>
      <c r="AU1307" s="72">
        <f t="shared" ca="1" si="572"/>
        <v>9.0370179501075842E-3</v>
      </c>
      <c r="AV1307" s="73">
        <f t="shared" ca="1" si="573"/>
        <v>1.0090370179501076</v>
      </c>
      <c r="AW1307" s="74">
        <f ca="1">PRODUCT(AV$4:AV1307)</f>
        <v>103808.5159970707</v>
      </c>
      <c r="BO1307" s="70">
        <f t="shared" si="577"/>
        <v>1304</v>
      </c>
      <c r="BP1307" s="171">
        <f t="shared" ca="1" si="576"/>
        <v>0.114</v>
      </c>
      <c r="BQ1307" s="172">
        <f t="shared" ca="1" si="574"/>
        <v>9.0370179501075842E-3</v>
      </c>
      <c r="BR1307" s="172">
        <f t="shared" ca="1" si="578"/>
        <v>9.6331210440212527E-6</v>
      </c>
    </row>
    <row r="1308" spans="44:70">
      <c r="AR1308" s="69">
        <f t="shared" si="571"/>
        <v>109</v>
      </c>
      <c r="AS1308" s="70">
        <f t="shared" si="575"/>
        <v>1305</v>
      </c>
      <c r="AT1308" s="71">
        <f t="shared" ca="1" si="579"/>
        <v>8.6074998899363916E-6</v>
      </c>
      <c r="AU1308" s="72">
        <f t="shared" ca="1" si="572"/>
        <v>9.0370179501075842E-3</v>
      </c>
      <c r="AV1308" s="73">
        <f t="shared" ca="1" si="573"/>
        <v>1.0090370179501076</v>
      </c>
      <c r="AW1308" s="74">
        <f ca="1">PRODUCT(AV$4:AV1308)</f>
        <v>104746.63541951026</v>
      </c>
      <c r="BO1308" s="70">
        <f t="shared" si="577"/>
        <v>1305</v>
      </c>
      <c r="BP1308" s="171">
        <f t="shared" ca="1" si="576"/>
        <v>0.114</v>
      </c>
      <c r="BQ1308" s="172">
        <f t="shared" ca="1" si="574"/>
        <v>9.0370179501075842E-3</v>
      </c>
      <c r="BR1308" s="172">
        <f t="shared" ca="1" si="578"/>
        <v>9.5468460251252815E-6</v>
      </c>
    </row>
    <row r="1309" spans="44:70">
      <c r="AR1309" s="69">
        <f t="shared" si="571"/>
        <v>109</v>
      </c>
      <c r="AS1309" s="70">
        <f t="shared" si="575"/>
        <v>1306</v>
      </c>
      <c r="AT1309" s="71">
        <f t="shared" ca="1" si="579"/>
        <v>8.5297137589254877E-6</v>
      </c>
      <c r="AU1309" s="72">
        <f t="shared" ca="1" si="572"/>
        <v>9.0370179501075842E-3</v>
      </c>
      <c r="AV1309" s="73">
        <f t="shared" ca="1" si="573"/>
        <v>1.0090370179501076</v>
      </c>
      <c r="AW1309" s="74">
        <f ca="1">PRODUCT(AV$4:AV1309)</f>
        <v>105693.23264400975</v>
      </c>
      <c r="BO1309" s="70">
        <f t="shared" si="577"/>
        <v>1306</v>
      </c>
      <c r="BP1309" s="171">
        <f t="shared" ca="1" si="576"/>
        <v>0.114</v>
      </c>
      <c r="BQ1309" s="172">
        <f t="shared" ca="1" si="574"/>
        <v>9.0370179501075842E-3</v>
      </c>
      <c r="BR1309" s="172">
        <f t="shared" ca="1" si="578"/>
        <v>9.4613436923454184E-6</v>
      </c>
    </row>
    <row r="1310" spans="44:70">
      <c r="AR1310" s="69">
        <f t="shared" si="571"/>
        <v>109</v>
      </c>
      <c r="AS1310" s="70">
        <f t="shared" si="575"/>
        <v>1307</v>
      </c>
      <c r="AT1310" s="71">
        <f t="shared" ca="1" si="579"/>
        <v>8.4526305825767976E-6</v>
      </c>
      <c r="AU1310" s="72">
        <f t="shared" ca="1" si="572"/>
        <v>9.0370179501075842E-3</v>
      </c>
      <c r="AV1310" s="73">
        <f t="shared" ca="1" si="573"/>
        <v>1.0090370179501076</v>
      </c>
      <c r="AW1310" s="74">
        <f ca="1">PRODUCT(AV$4:AV1310)</f>
        <v>106648.38428461857</v>
      </c>
      <c r="BO1310" s="70">
        <f t="shared" si="577"/>
        <v>1307</v>
      </c>
      <c r="BP1310" s="171">
        <f t="shared" ca="1" si="576"/>
        <v>0.114</v>
      </c>
      <c r="BQ1310" s="172">
        <f t="shared" ca="1" si="574"/>
        <v>9.0370179501075842E-3</v>
      </c>
      <c r="BR1310" s="172">
        <f t="shared" ca="1" si="578"/>
        <v>9.3766071254416951E-6</v>
      </c>
    </row>
    <row r="1311" spans="44:70">
      <c r="AR1311" s="69">
        <f t="shared" si="571"/>
        <v>109</v>
      </c>
      <c r="AS1311" s="70">
        <f t="shared" si="575"/>
        <v>1308</v>
      </c>
      <c r="AT1311" s="71">
        <f t="shared" ca="1" si="579"/>
        <v>8.3762440082764232E-6</v>
      </c>
      <c r="AU1311" s="72">
        <f t="shared" ca="1" si="572"/>
        <v>9.0370179501075842E-3</v>
      </c>
      <c r="AV1311" s="73">
        <f t="shared" ca="1" si="573"/>
        <v>1.0090370179501076</v>
      </c>
      <c r="AW1311" s="74">
        <f ca="1">PRODUCT(AV$4:AV1311)</f>
        <v>107612.16764774865</v>
      </c>
      <c r="BO1311" s="70">
        <f t="shared" si="577"/>
        <v>1308</v>
      </c>
      <c r="BP1311" s="171">
        <f t="shared" ca="1" si="576"/>
        <v>0.114</v>
      </c>
      <c r="BQ1311" s="172">
        <f t="shared" ca="1" si="574"/>
        <v>9.0370179501075842E-3</v>
      </c>
      <c r="BR1311" s="172">
        <f t="shared" ca="1" si="578"/>
        <v>9.2926294661523776E-6</v>
      </c>
    </row>
    <row r="1312" spans="44:70">
      <c r="AR1312" s="69">
        <f t="shared" si="571"/>
        <v>110</v>
      </c>
      <c r="AS1312" s="70">
        <f t="shared" si="575"/>
        <v>1309</v>
      </c>
      <c r="AT1312" s="71">
        <f t="shared" ca="1" si="579"/>
        <v>8.3005477408191473E-6</v>
      </c>
      <c r="AU1312" s="72">
        <f t="shared" ca="1" si="572"/>
        <v>9.0370179501075842E-3</v>
      </c>
      <c r="AV1312" s="73">
        <f t="shared" ca="1" si="573"/>
        <v>1.0090370179501076</v>
      </c>
      <c r="AW1312" s="74">
        <f ca="1">PRODUCT(AV$4:AV1312)</f>
        <v>108584.66073843134</v>
      </c>
      <c r="BO1312" s="70">
        <f t="shared" si="577"/>
        <v>1309</v>
      </c>
      <c r="BP1312" s="171">
        <f t="shared" ca="1" si="576"/>
        <v>0.114</v>
      </c>
      <c r="BQ1312" s="172">
        <f t="shared" ca="1" si="574"/>
        <v>9.0370179501075842E-3</v>
      </c>
      <c r="BR1312" s="172">
        <f t="shared" ca="1" si="578"/>
        <v>9.2094039176388831E-6</v>
      </c>
    </row>
    <row r="1313" spans="44:70">
      <c r="AR1313" s="69">
        <f t="shared" si="571"/>
        <v>110</v>
      </c>
      <c r="AS1313" s="70">
        <f t="shared" si="575"/>
        <v>1310</v>
      </c>
      <c r="AT1313" s="71">
        <f t="shared" ca="1" si="579"/>
        <v>8.2255355418896399E-6</v>
      </c>
      <c r="AU1313" s="72">
        <f t="shared" ca="1" si="572"/>
        <v>9.0370179501075842E-3</v>
      </c>
      <c r="AV1313" s="73">
        <f t="shared" ca="1" si="573"/>
        <v>1.0090370179501076</v>
      </c>
      <c r="AW1313" s="74">
        <f ca="1">PRODUCT(AV$4:AV1313)</f>
        <v>109565.94226663088</v>
      </c>
      <c r="BO1313" s="70">
        <f t="shared" si="577"/>
        <v>1310</v>
      </c>
      <c r="BP1313" s="171">
        <f t="shared" ca="1" si="576"/>
        <v>0.114</v>
      </c>
      <c r="BQ1313" s="172">
        <f t="shared" ca="1" si="574"/>
        <v>9.0370179501075842E-3</v>
      </c>
      <c r="BR1313" s="172">
        <f t="shared" ca="1" si="578"/>
        <v>9.1269237439356733E-6</v>
      </c>
    </row>
    <row r="1314" spans="44:70">
      <c r="AR1314" s="69">
        <f t="shared" si="571"/>
        <v>110</v>
      </c>
      <c r="AS1314" s="70">
        <f t="shared" si="575"/>
        <v>1311</v>
      </c>
      <c r="AT1314" s="71">
        <f t="shared" ca="1" si="579"/>
        <v>8.1512012295483345E-6</v>
      </c>
      <c r="AU1314" s="72">
        <f t="shared" ca="1" si="572"/>
        <v>9.0370179501075842E-3</v>
      </c>
      <c r="AV1314" s="73">
        <f t="shared" ca="1" si="573"/>
        <v>1.0090370179501076</v>
      </c>
      <c r="AW1314" s="74">
        <f ca="1">PRODUCT(AV$4:AV1314)</f>
        <v>110556.09165361487</v>
      </c>
      <c r="BO1314" s="70">
        <f t="shared" si="577"/>
        <v>1311</v>
      </c>
      <c r="BP1314" s="171">
        <f t="shared" ca="1" si="576"/>
        <v>0.114</v>
      </c>
      <c r="BQ1314" s="172">
        <f t="shared" ca="1" si="574"/>
        <v>9.0370179501075842E-3</v>
      </c>
      <c r="BR1314" s="172">
        <f t="shared" ca="1" si="578"/>
        <v>9.0451822694050649E-6</v>
      </c>
    </row>
    <row r="1315" spans="44:70">
      <c r="AR1315" s="69">
        <f t="shared" si="571"/>
        <v>110</v>
      </c>
      <c r="AS1315" s="70">
        <f t="shared" si="575"/>
        <v>1312</v>
      </c>
      <c r="AT1315" s="71">
        <f t="shared" ca="1" si="579"/>
        <v>8.0775386777219666E-6</v>
      </c>
      <c r="AU1315" s="72">
        <f t="shared" ca="1" si="572"/>
        <v>9.0370179501075842E-3</v>
      </c>
      <c r="AV1315" s="73">
        <f t="shared" ca="1" si="573"/>
        <v>1.0090370179501076</v>
      </c>
      <c r="AW1315" s="74">
        <f ca="1">PRODUCT(AV$4:AV1315)</f>
        <v>111555.18903838233</v>
      </c>
      <c r="BO1315" s="70">
        <f t="shared" si="577"/>
        <v>1312</v>
      </c>
      <c r="BP1315" s="171">
        <f t="shared" ca="1" si="576"/>
        <v>0.114</v>
      </c>
      <c r="BQ1315" s="172">
        <f t="shared" ca="1" si="574"/>
        <v>9.0370179501075842E-3</v>
      </c>
      <c r="BR1315" s="172">
        <f t="shared" ca="1" si="578"/>
        <v>8.9641728781969324E-6</v>
      </c>
    </row>
    <row r="1316" spans="44:70">
      <c r="AR1316" s="69">
        <f t="shared" si="571"/>
        <v>110</v>
      </c>
      <c r="AS1316" s="70">
        <f t="shared" si="575"/>
        <v>1313</v>
      </c>
      <c r="AT1316" s="71">
        <f t="shared" ca="1" si="579"/>
        <v>8.0045418156987047E-6</v>
      </c>
      <c r="AU1316" s="72">
        <f t="shared" ca="1" si="572"/>
        <v>9.0370179501075842E-3</v>
      </c>
      <c r="AV1316" s="73">
        <f t="shared" ca="1" si="573"/>
        <v>1.0090370179501076</v>
      </c>
      <c r="AW1316" s="74">
        <f ca="1">PRODUCT(AV$4:AV1316)</f>
        <v>112563.31528414984</v>
      </c>
      <c r="BO1316" s="70">
        <f t="shared" si="577"/>
        <v>1313</v>
      </c>
      <c r="BP1316" s="171">
        <f t="shared" ca="1" si="576"/>
        <v>0.114</v>
      </c>
      <c r="BQ1316" s="172">
        <f t="shared" ca="1" si="574"/>
        <v>9.0370179501075842E-3</v>
      </c>
      <c r="BR1316" s="172">
        <f t="shared" ca="1" si="578"/>
        <v>8.8838890137132429E-6</v>
      </c>
    </row>
    <row r="1317" spans="44:70">
      <c r="AR1317" s="69">
        <f t="shared" si="571"/>
        <v>110</v>
      </c>
      <c r="AS1317" s="70">
        <f t="shared" si="575"/>
        <v>1314</v>
      </c>
      <c r="AT1317" s="71">
        <f t="shared" ca="1" si="579"/>
        <v>7.9322046276278488E-6</v>
      </c>
      <c r="AU1317" s="72">
        <f t="shared" ca="1" si="572"/>
        <v>9.0370179501075842E-3</v>
      </c>
      <c r="AV1317" s="73">
        <f t="shared" ca="1" si="573"/>
        <v>1.0090370179501076</v>
      </c>
      <c r="AW1317" s="74">
        <f ca="1">PRODUCT(AV$4:AV1317)</f>
        <v>113580.55198489632</v>
      </c>
      <c r="BO1317" s="70">
        <f t="shared" si="577"/>
        <v>1314</v>
      </c>
      <c r="BP1317" s="171">
        <f t="shared" ca="1" si="576"/>
        <v>0.114</v>
      </c>
      <c r="BQ1317" s="172">
        <f t="shared" ca="1" si="574"/>
        <v>9.0370179501075842E-3</v>
      </c>
      <c r="BR1317" s="172">
        <f t="shared" ca="1" si="578"/>
        <v>8.8043241780773917E-6</v>
      </c>
    </row>
    <row r="1318" spans="44:70">
      <c r="AR1318" s="69">
        <f t="shared" si="571"/>
        <v>110</v>
      </c>
      <c r="AS1318" s="70">
        <f t="shared" si="575"/>
        <v>1315</v>
      </c>
      <c r="AT1318" s="71">
        <f t="shared" ca="1" si="579"/>
        <v>7.8605211520240498E-6</v>
      </c>
      <c r="AU1318" s="72">
        <f t="shared" ca="1" si="572"/>
        <v>9.0370179501075842E-3</v>
      </c>
      <c r="AV1318" s="73">
        <f t="shared" ca="1" si="573"/>
        <v>1.0090370179501076</v>
      </c>
      <c r="AW1318" s="74">
        <f ca="1">PRODUCT(AV$4:AV1318)</f>
        <v>114606.98147196695</v>
      </c>
      <c r="BO1318" s="70">
        <f t="shared" si="577"/>
        <v>1315</v>
      </c>
      <c r="BP1318" s="171">
        <f t="shared" ca="1" si="576"/>
        <v>0.114</v>
      </c>
      <c r="BQ1318" s="172">
        <f t="shared" ca="1" si="574"/>
        <v>9.0370179501075842E-3</v>
      </c>
      <c r="BR1318" s="172">
        <f t="shared" ca="1" si="578"/>
        <v>8.7254719316082879E-6</v>
      </c>
    </row>
    <row r="1319" spans="44:70">
      <c r="AR1319" s="69">
        <f t="shared" si="571"/>
        <v>110</v>
      </c>
      <c r="AS1319" s="70">
        <f t="shared" si="575"/>
        <v>1316</v>
      </c>
      <c r="AT1319" s="71">
        <f t="shared" ca="1" si="579"/>
        <v>7.7894854812760089E-6</v>
      </c>
      <c r="AU1319" s="72">
        <f t="shared" ca="1" si="572"/>
        <v>9.0370179501075842E-3</v>
      </c>
      <c r="AV1319" s="73">
        <f t="shared" ca="1" si="573"/>
        <v>1.0090370179501076</v>
      </c>
      <c r="AW1319" s="74">
        <f ca="1">PRODUCT(AV$4:AV1319)</f>
        <v>115642.68682073677</v>
      </c>
      <c r="BO1319" s="70">
        <f t="shared" si="577"/>
        <v>1316</v>
      </c>
      <c r="BP1319" s="171">
        <f t="shared" ca="1" si="576"/>
        <v>0.114</v>
      </c>
      <c r="BQ1319" s="172">
        <f t="shared" ca="1" si="574"/>
        <v>9.0370179501075842E-3</v>
      </c>
      <c r="BR1319" s="172">
        <f t="shared" ca="1" si="578"/>
        <v>8.6473258922991497E-6</v>
      </c>
    </row>
    <row r="1320" spans="44:70">
      <c r="AR1320" s="69">
        <f t="shared" si="571"/>
        <v>110</v>
      </c>
      <c r="AS1320" s="70">
        <f t="shared" si="575"/>
        <v>1317</v>
      </c>
      <c r="AT1320" s="71">
        <f t="shared" ca="1" si="579"/>
        <v>7.7190917611596145E-6</v>
      </c>
      <c r="AU1320" s="72">
        <f t="shared" ca="1" si="572"/>
        <v>9.0370179501075842E-3</v>
      </c>
      <c r="AV1320" s="73">
        <f t="shared" ca="1" si="573"/>
        <v>1.0090370179501076</v>
      </c>
      <c r="AW1320" s="74">
        <f ca="1">PRODUCT(AV$4:AV1320)</f>
        <v>116687.75185733443</v>
      </c>
      <c r="BO1320" s="70">
        <f t="shared" si="577"/>
        <v>1317</v>
      </c>
      <c r="BP1320" s="171">
        <f t="shared" ca="1" si="576"/>
        <v>0.114</v>
      </c>
      <c r="BQ1320" s="172">
        <f t="shared" ca="1" si="574"/>
        <v>9.0370179501075842E-3</v>
      </c>
      <c r="BR1320" s="172">
        <f t="shared" ca="1" si="578"/>
        <v>8.5698797353009717E-6</v>
      </c>
    </row>
    <row r="1321" spans="44:70">
      <c r="AR1321" s="69">
        <f t="shared" si="571"/>
        <v>110</v>
      </c>
      <c r="AS1321" s="70">
        <f t="shared" si="575"/>
        <v>1318</v>
      </c>
      <c r="AT1321" s="71">
        <f t="shared" ca="1" si="579"/>
        <v>7.6493341903554874E-6</v>
      </c>
      <c r="AU1321" s="72">
        <f t="shared" ca="1" si="572"/>
        <v>9.0370179501075842E-3</v>
      </c>
      <c r="AV1321" s="73">
        <f t="shared" ca="1" si="573"/>
        <v>1.0090370179501076</v>
      </c>
      <c r="AW1321" s="74">
        <f ca="1">PRODUCT(AV$4:AV1321)</f>
        <v>117742.26116542685</v>
      </c>
      <c r="BO1321" s="70">
        <f t="shared" si="577"/>
        <v>1318</v>
      </c>
      <c r="BP1321" s="171">
        <f t="shared" ca="1" si="576"/>
        <v>0.114</v>
      </c>
      <c r="BQ1321" s="172">
        <f t="shared" ca="1" si="574"/>
        <v>9.0370179501075842E-3</v>
      </c>
      <c r="BR1321" s="172">
        <f t="shared" ca="1" si="578"/>
        <v>8.4931271924106107E-6</v>
      </c>
    </row>
    <row r="1322" spans="44:70">
      <c r="AR1322" s="69">
        <f t="shared" si="571"/>
        <v>110</v>
      </c>
      <c r="AS1322" s="70">
        <f t="shared" si="575"/>
        <v>1319</v>
      </c>
      <c r="AT1322" s="71">
        <f t="shared" ca="1" si="579"/>
        <v>7.5802070199708734E-6</v>
      </c>
      <c r="AU1322" s="72">
        <f t="shared" ca="1" si="572"/>
        <v>9.0370179501075842E-3</v>
      </c>
      <c r="AV1322" s="73">
        <f t="shared" ca="1" si="573"/>
        <v>1.0090370179501076</v>
      </c>
      <c r="AW1322" s="74">
        <f ca="1">PRODUCT(AV$4:AV1322)</f>
        <v>118806.30009306507</v>
      </c>
      <c r="BO1322" s="70">
        <f t="shared" si="577"/>
        <v>1319</v>
      </c>
      <c r="BP1322" s="171">
        <f t="shared" ca="1" si="576"/>
        <v>0.114</v>
      </c>
      <c r="BQ1322" s="172">
        <f t="shared" ca="1" si="574"/>
        <v>9.0370179501075842E-3</v>
      </c>
      <c r="BR1322" s="172">
        <f t="shared" ca="1" si="578"/>
        <v>8.4170620515634615E-6</v>
      </c>
    </row>
    <row r="1323" spans="44:70">
      <c r="AR1323" s="69">
        <f t="shared" si="571"/>
        <v>110</v>
      </c>
      <c r="AS1323" s="70">
        <f t="shared" si="575"/>
        <v>1320</v>
      </c>
      <c r="AT1323" s="71">
        <f t="shared" ca="1" si="579"/>
        <v>7.5117045530658648E-6</v>
      </c>
      <c r="AU1323" s="72">
        <f t="shared" ca="1" si="572"/>
        <v>9.0370179501075842E-3</v>
      </c>
      <c r="AV1323" s="73">
        <f t="shared" ca="1" si="573"/>
        <v>1.0090370179501076</v>
      </c>
      <c r="AW1323" s="74">
        <f ca="1">PRODUCT(AV$4:AV1323)</f>
        <v>119879.95475959197</v>
      </c>
      <c r="BO1323" s="70">
        <f t="shared" si="577"/>
        <v>1320</v>
      </c>
      <c r="BP1323" s="171">
        <f t="shared" ca="1" si="576"/>
        <v>0.114</v>
      </c>
      <c r="BQ1323" s="172">
        <f t="shared" ca="1" si="574"/>
        <v>9.0370179501075842E-3</v>
      </c>
      <c r="BR1323" s="172">
        <f t="shared" ca="1" si="578"/>
        <v>8.3416781563306809E-6</v>
      </c>
    </row>
    <row r="1324" spans="44:70">
      <c r="AR1324" s="69">
        <f t="shared" si="571"/>
        <v>111</v>
      </c>
      <c r="AS1324" s="70">
        <f t="shared" si="575"/>
        <v>1321</v>
      </c>
      <c r="AT1324" s="71">
        <f t="shared" ca="1" si="579"/>
        <v>7.4438211441839038E-6</v>
      </c>
      <c r="AU1324" s="72">
        <f t="shared" ca="1" si="572"/>
        <v>9.0370179501075842E-3</v>
      </c>
      <c r="AV1324" s="73">
        <f t="shared" ca="1" si="573"/>
        <v>1.0090370179501076</v>
      </c>
      <c r="AW1324" s="74">
        <f ca="1">PRODUCT(AV$4:AV1324)</f>
        <v>120963.31206261249</v>
      </c>
      <c r="BO1324" s="70">
        <f t="shared" si="577"/>
        <v>1321</v>
      </c>
      <c r="BP1324" s="171">
        <f t="shared" ca="1" si="576"/>
        <v>0.114</v>
      </c>
      <c r="BQ1324" s="172">
        <f t="shared" ca="1" si="574"/>
        <v>9.0370179501075842E-3</v>
      </c>
      <c r="BR1324" s="172">
        <f t="shared" ca="1" si="578"/>
        <v>8.2669694054209013E-6</v>
      </c>
    </row>
    <row r="1325" spans="44:70">
      <c r="AR1325" s="69">
        <f t="shared" si="571"/>
        <v>111</v>
      </c>
      <c r="AS1325" s="70">
        <f t="shared" si="575"/>
        <v>1322</v>
      </c>
      <c r="AT1325" s="71">
        <f t="shared" ca="1" si="579"/>
        <v>7.3765511988865233E-6</v>
      </c>
      <c r="AU1325" s="72">
        <f t="shared" ca="1" si="572"/>
        <v>9.0370179501075842E-3</v>
      </c>
      <c r="AV1325" s="73">
        <f t="shared" ca="1" si="573"/>
        <v>1.0090370179501076</v>
      </c>
      <c r="AW1325" s="74">
        <f ca="1">PRODUCT(AV$4:AV1325)</f>
        <v>122056.45968502678</v>
      </c>
      <c r="BO1325" s="70">
        <f t="shared" si="577"/>
        <v>1322</v>
      </c>
      <c r="BP1325" s="171">
        <f t="shared" ca="1" si="576"/>
        <v>0.114</v>
      </c>
      <c r="BQ1325" s="172">
        <f t="shared" ca="1" si="574"/>
        <v>9.0370179501075842E-3</v>
      </c>
      <c r="BR1325" s="172">
        <f t="shared" ca="1" si="578"/>
        <v>8.1929297521864229E-6</v>
      </c>
    </row>
    <row r="1326" spans="44:70">
      <c r="AR1326" s="69">
        <f t="shared" si="571"/>
        <v>111</v>
      </c>
      <c r="AS1326" s="70">
        <f t="shared" si="575"/>
        <v>1323</v>
      </c>
      <c r="AT1326" s="71">
        <f t="shared" ca="1" si="579"/>
        <v>7.309889173292298E-6</v>
      </c>
      <c r="AU1326" s="72">
        <f t="shared" ca="1" si="572"/>
        <v>9.0370179501075842E-3</v>
      </c>
      <c r="AV1326" s="73">
        <f t="shared" ca="1" si="573"/>
        <v>1.0090370179501076</v>
      </c>
      <c r="AW1326" s="74">
        <f ca="1">PRODUCT(AV$4:AV1326)</f>
        <v>123159.48610212696</v>
      </c>
      <c r="BO1326" s="70">
        <f t="shared" si="577"/>
        <v>1323</v>
      </c>
      <c r="BP1326" s="171">
        <f t="shared" ca="1" si="576"/>
        <v>0.114</v>
      </c>
      <c r="BQ1326" s="172">
        <f t="shared" ca="1" si="574"/>
        <v>9.0370179501075842E-3</v>
      </c>
      <c r="BR1326" s="172">
        <f t="shared" ca="1" si="578"/>
        <v>8.1195532041338128E-6</v>
      </c>
    </row>
    <row r="1327" spans="44:70">
      <c r="AR1327" s="69">
        <f t="shared" si="571"/>
        <v>111</v>
      </c>
      <c r="AS1327" s="70">
        <f t="shared" si="575"/>
        <v>1324</v>
      </c>
      <c r="AT1327" s="71">
        <f t="shared" ca="1" si="579"/>
        <v>7.2438295736199583E-6</v>
      </c>
      <c r="AU1327" s="72">
        <f t="shared" ca="1" si="572"/>
        <v>9.0370179501075842E-3</v>
      </c>
      <c r="AV1327" s="73">
        <f t="shared" ca="1" si="573"/>
        <v>1.0090370179501076</v>
      </c>
      <c r="AW1327" s="74">
        <f ca="1">PRODUCT(AV$4:AV1327)</f>
        <v>124272.48058875791</v>
      </c>
      <c r="BO1327" s="70">
        <f t="shared" si="577"/>
        <v>1324</v>
      </c>
      <c r="BP1327" s="171">
        <f t="shared" ca="1" si="576"/>
        <v>0.114</v>
      </c>
      <c r="BQ1327" s="172">
        <f t="shared" ca="1" si="574"/>
        <v>9.0370179501075842E-3</v>
      </c>
      <c r="BR1327" s="172">
        <f t="shared" ca="1" si="578"/>
        <v>8.0468338224388993E-6</v>
      </c>
    </row>
    <row r="1328" spans="44:70">
      <c r="AR1328" s="69">
        <f t="shared" si="571"/>
        <v>111</v>
      </c>
      <c r="AS1328" s="70">
        <f t="shared" si="575"/>
        <v>1325</v>
      </c>
      <c r="AT1328" s="71">
        <f t="shared" ca="1" si="579"/>
        <v>7.1783669557356348E-6</v>
      </c>
      <c r="AU1328" s="72">
        <f t="shared" ca="1" si="572"/>
        <v>9.0370179501075842E-3</v>
      </c>
      <c r="AV1328" s="73">
        <f t="shared" ca="1" si="573"/>
        <v>1.0090370179501076</v>
      </c>
      <c r="AW1328" s="74">
        <f ca="1">PRODUCT(AV$4:AV1328)</f>
        <v>125395.53322654292</v>
      </c>
      <c r="BO1328" s="70">
        <f t="shared" si="577"/>
        <v>1325</v>
      </c>
      <c r="BP1328" s="171">
        <f t="shared" ca="1" si="576"/>
        <v>0.114</v>
      </c>
      <c r="BQ1328" s="172">
        <f t="shared" ca="1" si="574"/>
        <v>9.0370179501075842E-3</v>
      </c>
      <c r="BR1328" s="172">
        <f t="shared" ca="1" si="578"/>
        <v>7.9747657214661078E-6</v>
      </c>
    </row>
    <row r="1329" spans="44:70">
      <c r="AR1329" s="69">
        <f t="shared" si="571"/>
        <v>111</v>
      </c>
      <c r="AS1329" s="70">
        <f t="shared" si="575"/>
        <v>1326</v>
      </c>
      <c r="AT1329" s="71">
        <f t="shared" ca="1" si="579"/>
        <v>7.1134959247041925E-6</v>
      </c>
      <c r="AU1329" s="72">
        <f t="shared" ca="1" si="572"/>
        <v>9.0370179501075842E-3</v>
      </c>
      <c r="AV1329" s="73">
        <f t="shared" ca="1" si="573"/>
        <v>1.0090370179501076</v>
      </c>
      <c r="AW1329" s="74">
        <f ca="1">PRODUCT(AV$4:AV1329)</f>
        <v>126528.7349111745</v>
      </c>
      <c r="BO1329" s="70">
        <f t="shared" si="577"/>
        <v>1326</v>
      </c>
      <c r="BP1329" s="171">
        <f t="shared" ca="1" si="576"/>
        <v>0.114</v>
      </c>
      <c r="BQ1329" s="172">
        <f t="shared" ca="1" si="574"/>
        <v>9.0370179501075842E-3</v>
      </c>
      <c r="BR1329" s="172">
        <f t="shared" ca="1" si="578"/>
        <v>7.9033430682920944E-6</v>
      </c>
    </row>
    <row r="1330" spans="44:70">
      <c r="AR1330" s="69">
        <f t="shared" si="571"/>
        <v>111</v>
      </c>
      <c r="AS1330" s="70">
        <f t="shared" si="575"/>
        <v>1327</v>
      </c>
      <c r="AT1330" s="71">
        <f t="shared" ca="1" si="579"/>
        <v>7.0492111343446231E-6</v>
      </c>
      <c r="AU1330" s="72">
        <f t="shared" ca="1" si="572"/>
        <v>9.0370179501075842E-3</v>
      </c>
      <c r="AV1330" s="73">
        <f t="shared" ca="1" si="573"/>
        <v>1.0090370179501076</v>
      </c>
      <c r="AW1330" s="74">
        <f ca="1">PRODUCT(AV$4:AV1330)</f>
        <v>127672.17735977119</v>
      </c>
      <c r="BO1330" s="70">
        <f t="shared" si="577"/>
        <v>1327</v>
      </c>
      <c r="BP1330" s="171">
        <f t="shared" ca="1" si="576"/>
        <v>0.114</v>
      </c>
      <c r="BQ1330" s="172">
        <f t="shared" ca="1" si="574"/>
        <v>9.0370179501075842E-3</v>
      </c>
      <c r="BR1330" s="172">
        <f t="shared" ca="1" si="578"/>
        <v>7.8325600822336524E-6</v>
      </c>
    </row>
    <row r="1331" spans="44:70">
      <c r="AR1331" s="69">
        <f t="shared" si="571"/>
        <v>111</v>
      </c>
      <c r="AS1331" s="70">
        <f t="shared" si="575"/>
        <v>1328</v>
      </c>
      <c r="AT1331" s="71">
        <f t="shared" ca="1" si="579"/>
        <v>6.9855072867894523E-6</v>
      </c>
      <c r="AU1331" s="72">
        <f t="shared" ca="1" si="572"/>
        <v>9.0370179501075842E-3</v>
      </c>
      <c r="AV1331" s="73">
        <f t="shared" ca="1" si="573"/>
        <v>1.0090370179501076</v>
      </c>
      <c r="AW1331" s="74">
        <f ca="1">PRODUCT(AV$4:AV1331)</f>
        <v>128825.95311830076</v>
      </c>
      <c r="BO1331" s="70">
        <f t="shared" si="577"/>
        <v>1328</v>
      </c>
      <c r="BP1331" s="171">
        <f t="shared" ca="1" si="576"/>
        <v>0.114</v>
      </c>
      <c r="BQ1331" s="172">
        <f t="shared" ca="1" si="574"/>
        <v>9.0370179501075842E-3</v>
      </c>
      <c r="BR1331" s="172">
        <f t="shared" ca="1" si="578"/>
        <v>7.7624110343798481E-6</v>
      </c>
    </row>
    <row r="1332" spans="44:70">
      <c r="AR1332" s="69">
        <f t="shared" si="571"/>
        <v>111</v>
      </c>
      <c r="AS1332" s="70">
        <f t="shared" si="575"/>
        <v>1329</v>
      </c>
      <c r="AT1332" s="71">
        <f t="shared" ca="1" si="579"/>
        <v>6.9223791320481285E-6</v>
      </c>
      <c r="AU1332" s="72">
        <f t="shared" ca="1" si="572"/>
        <v>9.0370179501075842E-3</v>
      </c>
      <c r="AV1332" s="73">
        <f t="shared" ca="1" si="573"/>
        <v>1.0090370179501076</v>
      </c>
      <c r="AW1332" s="74">
        <f ca="1">PRODUCT(AV$4:AV1332)</f>
        <v>129990.15556907057</v>
      </c>
      <c r="BO1332" s="70">
        <f t="shared" si="577"/>
        <v>1329</v>
      </c>
      <c r="BP1332" s="171">
        <f t="shared" ca="1" si="576"/>
        <v>0.114</v>
      </c>
      <c r="BQ1332" s="172">
        <f t="shared" ca="1" si="574"/>
        <v>9.0370179501075842E-3</v>
      </c>
      <c r="BR1332" s="172">
        <f t="shared" ca="1" si="578"/>
        <v>7.692890247128342E-6</v>
      </c>
    </row>
    <row r="1333" spans="44:70">
      <c r="AR1333" s="69">
        <f t="shared" si="571"/>
        <v>111</v>
      </c>
      <c r="AS1333" s="70">
        <f t="shared" si="575"/>
        <v>1330</v>
      </c>
      <c r="AT1333" s="71">
        <f t="shared" ca="1" si="579"/>
        <v>6.8598214675743595E-6</v>
      </c>
      <c r="AU1333" s="72">
        <f t="shared" ca="1" si="572"/>
        <v>9.0370179501075842E-3</v>
      </c>
      <c r="AV1333" s="73">
        <f t="shared" ca="1" si="573"/>
        <v>1.0090370179501076</v>
      </c>
      <c r="AW1333" s="74">
        <f ca="1">PRODUCT(AV$4:AV1333)</f>
        <v>131164.87893828555</v>
      </c>
      <c r="BO1333" s="70">
        <f t="shared" si="577"/>
        <v>1330</v>
      </c>
      <c r="BP1333" s="171">
        <f t="shared" ca="1" si="576"/>
        <v>0.114</v>
      </c>
      <c r="BQ1333" s="172">
        <f t="shared" ca="1" si="574"/>
        <v>9.0370179501075842E-3</v>
      </c>
      <c r="BR1333" s="172">
        <f t="shared" ca="1" si="578"/>
        <v>7.6239920937258634E-6</v>
      </c>
    </row>
    <row r="1334" spans="44:70">
      <c r="AR1334" s="69">
        <f t="shared" si="571"/>
        <v>111</v>
      </c>
      <c r="AS1334" s="70">
        <f t="shared" si="575"/>
        <v>1331</v>
      </c>
      <c r="AT1334" s="71">
        <f t="shared" ca="1" si="579"/>
        <v>6.7978291378373569E-6</v>
      </c>
      <c r="AU1334" s="72">
        <f t="shared" ca="1" si="572"/>
        <v>9.0370179501075842E-3</v>
      </c>
      <c r="AV1334" s="73">
        <f t="shared" ca="1" si="573"/>
        <v>1.0090370179501076</v>
      </c>
      <c r="AW1334" s="74">
        <f ca="1">PRODUCT(AV$4:AV1334)</f>
        <v>132350.21830367451</v>
      </c>
      <c r="BO1334" s="70">
        <f t="shared" si="577"/>
        <v>1331</v>
      </c>
      <c r="BP1334" s="171">
        <f t="shared" ca="1" si="576"/>
        <v>0.114</v>
      </c>
      <c r="BQ1334" s="172">
        <f t="shared" ca="1" si="574"/>
        <v>9.0370179501075842E-3</v>
      </c>
      <c r="BR1334" s="172">
        <f t="shared" ca="1" si="578"/>
        <v>7.5557109978128038E-6</v>
      </c>
    </row>
    <row r="1335" spans="44:70">
      <c r="AR1335" s="69">
        <f t="shared" si="571"/>
        <v>111</v>
      </c>
      <c r="AS1335" s="70">
        <f t="shared" si="575"/>
        <v>1332</v>
      </c>
      <c r="AT1335" s="71">
        <f t="shared" ca="1" si="579"/>
        <v>6.7363970338969564E-6</v>
      </c>
      <c r="AU1335" s="72">
        <f t="shared" ca="1" si="572"/>
        <v>9.0370179501075842E-3</v>
      </c>
      <c r="AV1335" s="73">
        <f t="shared" ca="1" si="573"/>
        <v>1.0090370179501076</v>
      </c>
      <c r="AW1335" s="74">
        <f ca="1">PRODUCT(AV$4:AV1335)</f>
        <v>133546.26960218546</v>
      </c>
      <c r="BO1335" s="70">
        <f t="shared" si="577"/>
        <v>1332</v>
      </c>
      <c r="BP1335" s="171">
        <f t="shared" ca="1" si="576"/>
        <v>0.114</v>
      </c>
      <c r="BQ1335" s="172">
        <f t="shared" ca="1" si="574"/>
        <v>9.0370179501075842E-3</v>
      </c>
      <c r="BR1335" s="172">
        <f t="shared" ca="1" si="578"/>
        <v>7.4880414329718878E-6</v>
      </c>
    </row>
    <row r="1336" spans="44:70">
      <c r="AR1336" s="69">
        <f t="shared" si="571"/>
        <v>112</v>
      </c>
      <c r="AS1336" s="70">
        <f t="shared" si="575"/>
        <v>1333</v>
      </c>
      <c r="AT1336" s="71">
        <f t="shared" ca="1" si="579"/>
        <v>6.675520092982578E-6</v>
      </c>
      <c r="AU1336" s="72">
        <f t="shared" ca="1" si="572"/>
        <v>9.0370179501075842E-3</v>
      </c>
      <c r="AV1336" s="73">
        <f t="shared" ca="1" si="573"/>
        <v>1.0090370179501076</v>
      </c>
      <c r="AW1336" s="74">
        <f ca="1">PRODUCT(AV$4:AV1336)</f>
        <v>134753.12963775033</v>
      </c>
      <c r="BO1336" s="70">
        <f t="shared" si="577"/>
        <v>1333</v>
      </c>
      <c r="BP1336" s="171">
        <f t="shared" ca="1" si="576"/>
        <v>0.114</v>
      </c>
      <c r="BQ1336" s="172">
        <f t="shared" ca="1" si="574"/>
        <v>9.0370179501075842E-3</v>
      </c>
      <c r="BR1336" s="172">
        <f t="shared" ca="1" si="578"/>
        <v>7.4209779222808837E-6</v>
      </c>
    </row>
    <row r="1337" spans="44:70">
      <c r="AR1337" s="69">
        <f t="shared" si="571"/>
        <v>112</v>
      </c>
      <c r="AS1337" s="70">
        <f t="shared" si="575"/>
        <v>1334</v>
      </c>
      <c r="AT1337" s="71">
        <f t="shared" ca="1" si="579"/>
        <v>6.6151932980759905E-6</v>
      </c>
      <c r="AU1337" s="72">
        <f t="shared" ca="1" si="572"/>
        <v>9.0370179501075842E-3</v>
      </c>
      <c r="AV1337" s="73">
        <f t="shared" ca="1" si="573"/>
        <v>1.0090370179501076</v>
      </c>
      <c r="AW1337" s="74">
        <f ca="1">PRODUCT(AV$4:AV1337)</f>
        <v>135970.89608911987</v>
      </c>
      <c r="BO1337" s="70">
        <f t="shared" si="577"/>
        <v>1334</v>
      </c>
      <c r="BP1337" s="171">
        <f t="shared" ca="1" si="576"/>
        <v>0.114</v>
      </c>
      <c r="BQ1337" s="172">
        <f t="shared" ca="1" si="574"/>
        <v>9.0370179501075842E-3</v>
      </c>
      <c r="BR1337" s="172">
        <f t="shared" ca="1" si="578"/>
        <v>7.3545150378693225E-6</v>
      </c>
    </row>
    <row r="1338" spans="44:70">
      <c r="AR1338" s="69">
        <f t="shared" si="571"/>
        <v>112</v>
      </c>
      <c r="AS1338" s="70">
        <f t="shared" si="575"/>
        <v>1335</v>
      </c>
      <c r="AT1338" s="71">
        <f t="shared" ca="1" si="579"/>
        <v>6.555411677497846E-6</v>
      </c>
      <c r="AU1338" s="72">
        <f t="shared" ca="1" si="572"/>
        <v>9.0370179501075842E-3</v>
      </c>
      <c r="AV1338" s="73">
        <f t="shared" ca="1" si="573"/>
        <v>1.0090370179501076</v>
      </c>
      <c r="AW1338" s="74">
        <f ca="1">PRODUCT(AV$4:AV1338)</f>
        <v>137199.66751776944</v>
      </c>
      <c r="BO1338" s="70">
        <f t="shared" si="577"/>
        <v>1335</v>
      </c>
      <c r="BP1338" s="171">
        <f t="shared" ca="1" si="576"/>
        <v>0.114</v>
      </c>
      <c r="BQ1338" s="172">
        <f t="shared" ca="1" si="574"/>
        <v>9.0370179501075842E-3</v>
      </c>
      <c r="BR1338" s="172">
        <f t="shared" ca="1" si="578"/>
        <v>7.2886474004791868E-6</v>
      </c>
    </row>
    <row r="1339" spans="44:70">
      <c r="AR1339" s="69">
        <f t="shared" si="571"/>
        <v>112</v>
      </c>
      <c r="AS1339" s="70">
        <f t="shared" si="575"/>
        <v>1336</v>
      </c>
      <c r="AT1339" s="71">
        <f t="shared" ca="1" si="579"/>
        <v>6.4961703044979533E-6</v>
      </c>
      <c r="AU1339" s="72">
        <f t="shared" ca="1" si="572"/>
        <v>9.0370179501075842E-3</v>
      </c>
      <c r="AV1339" s="73">
        <f t="shared" ca="1" si="573"/>
        <v>1.0090370179501076</v>
      </c>
      <c r="AW1339" s="74">
        <f ca="1">PRODUCT(AV$4:AV1339)</f>
        <v>138439.54337587632</v>
      </c>
      <c r="BO1339" s="70">
        <f t="shared" si="577"/>
        <v>1336</v>
      </c>
      <c r="BP1339" s="171">
        <f t="shared" ca="1" si="576"/>
        <v>0.114</v>
      </c>
      <c r="BQ1339" s="172">
        <f t="shared" ca="1" si="574"/>
        <v>9.0370179501075842E-3</v>
      </c>
      <c r="BR1339" s="172">
        <f t="shared" ca="1" si="578"/>
        <v>7.2233696790295343E-6</v>
      </c>
    </row>
    <row r="1340" spans="44:70">
      <c r="AR1340" s="69">
        <f t="shared" si="571"/>
        <v>112</v>
      </c>
      <c r="AS1340" s="70">
        <f t="shared" si="575"/>
        <v>1337</v>
      </c>
      <c r="AT1340" s="71">
        <f t="shared" ca="1" si="579"/>
        <v>6.4374642968492495E-6</v>
      </c>
      <c r="AU1340" s="72">
        <f t="shared" ca="1" si="572"/>
        <v>9.0370179501075842E-3</v>
      </c>
      <c r="AV1340" s="73">
        <f t="shared" ca="1" si="573"/>
        <v>1.0090370179501076</v>
      </c>
      <c r="AW1340" s="74">
        <f ca="1">PRODUCT(AV$4:AV1340)</f>
        <v>139690.6240143688</v>
      </c>
      <c r="BO1340" s="70">
        <f t="shared" si="577"/>
        <v>1337</v>
      </c>
      <c r="BP1340" s="171">
        <f t="shared" ca="1" si="576"/>
        <v>0.114</v>
      </c>
      <c r="BQ1340" s="172">
        <f t="shared" ca="1" si="574"/>
        <v>9.0370179501075842E-3</v>
      </c>
      <c r="BR1340" s="172">
        <f t="shared" ca="1" si="578"/>
        <v>7.1586765901850171E-6</v>
      </c>
    </row>
    <row r="1341" spans="44:70">
      <c r="AR1341" s="69">
        <f t="shared" si="571"/>
        <v>112</v>
      </c>
      <c r="AS1341" s="70">
        <f t="shared" si="575"/>
        <v>1338</v>
      </c>
      <c r="AT1341" s="71">
        <f t="shared" ca="1" si="579"/>
        <v>6.3792888164454463E-6</v>
      </c>
      <c r="AU1341" s="72">
        <f t="shared" ca="1" si="572"/>
        <v>9.0370179501075842E-3</v>
      </c>
      <c r="AV1341" s="73">
        <f t="shared" ca="1" si="573"/>
        <v>1.0090370179501076</v>
      </c>
      <c r="AW1341" s="74">
        <f ca="1">PRODUCT(AV$4:AV1341)</f>
        <v>140953.01069104837</v>
      </c>
      <c r="BO1341" s="70">
        <f t="shared" si="577"/>
        <v>1338</v>
      </c>
      <c r="BP1341" s="171">
        <f t="shared" ca="1" si="576"/>
        <v>0.114</v>
      </c>
      <c r="BQ1341" s="172">
        <f t="shared" ca="1" si="574"/>
        <v>9.0370179501075842E-3</v>
      </c>
      <c r="BR1341" s="172">
        <f t="shared" ca="1" si="578"/>
        <v>7.0945628979282721E-6</v>
      </c>
    </row>
    <row r="1342" spans="44:70">
      <c r="AR1342" s="69">
        <f t="shared" si="571"/>
        <v>112</v>
      </c>
      <c r="AS1342" s="70">
        <f t="shared" si="575"/>
        <v>1339</v>
      </c>
      <c r="AT1342" s="71">
        <f t="shared" ca="1" si="579"/>
        <v>6.3216390689023082E-6</v>
      </c>
      <c r="AU1342" s="72">
        <f t="shared" ca="1" si="572"/>
        <v>9.0370179501075842E-3</v>
      </c>
      <c r="AV1342" s="73">
        <f t="shared" ca="1" si="573"/>
        <v>1.0090370179501076</v>
      </c>
      <c r="AW1342" s="74">
        <f ca="1">PRODUCT(AV$4:AV1342)</f>
        <v>142226.80557878508</v>
      </c>
      <c r="BO1342" s="70">
        <f t="shared" si="577"/>
        <v>1339</v>
      </c>
      <c r="BP1342" s="171">
        <f t="shared" ca="1" si="576"/>
        <v>0.114</v>
      </c>
      <c r="BQ1342" s="172">
        <f t="shared" ca="1" si="574"/>
        <v>9.0370179501075842E-3</v>
      </c>
      <c r="BR1342" s="172">
        <f t="shared" ca="1" si="578"/>
        <v>7.0310234131361345E-6</v>
      </c>
    </row>
    <row r="1343" spans="44:70">
      <c r="AR1343" s="69">
        <f t="shared" si="571"/>
        <v>112</v>
      </c>
      <c r="AS1343" s="70">
        <f t="shared" si="575"/>
        <v>1340</v>
      </c>
      <c r="AT1343" s="71">
        <f t="shared" ca="1" si="579"/>
        <v>6.2645103031625368E-6</v>
      </c>
      <c r="AU1343" s="72">
        <f t="shared" ca="1" si="572"/>
        <v>9.0370179501075842E-3</v>
      </c>
      <c r="AV1343" s="73">
        <f t="shared" ca="1" si="573"/>
        <v>1.0090370179501076</v>
      </c>
      <c r="AW1343" s="74">
        <f ca="1">PRODUCT(AV$4:AV1343)</f>
        <v>143512.11177378701</v>
      </c>
      <c r="BO1343" s="70">
        <f t="shared" si="577"/>
        <v>1340</v>
      </c>
      <c r="BP1343" s="171">
        <f t="shared" ca="1" si="576"/>
        <v>0.114</v>
      </c>
      <c r="BQ1343" s="172">
        <f t="shared" ca="1" si="574"/>
        <v>9.0370179501075842E-3</v>
      </c>
      <c r="BR1343" s="172">
        <f t="shared" ca="1" si="578"/>
        <v>6.9680529931596499E-6</v>
      </c>
    </row>
    <row r="1344" spans="44:70">
      <c r="AR1344" s="69">
        <f t="shared" si="571"/>
        <v>112</v>
      </c>
      <c r="AS1344" s="70">
        <f t="shared" si="575"/>
        <v>1341</v>
      </c>
      <c r="AT1344" s="71">
        <f t="shared" ca="1" si="579"/>
        <v>6.2078978111042233E-6</v>
      </c>
      <c r="AU1344" s="72">
        <f t="shared" ca="1" si="572"/>
        <v>9.0370179501075842E-3</v>
      </c>
      <c r="AV1344" s="73">
        <f t="shared" ca="1" si="573"/>
        <v>1.0090370179501076</v>
      </c>
      <c r="AW1344" s="74">
        <f ca="1">PRODUCT(AV$4:AV1344)</f>
        <v>144809.03330394457</v>
      </c>
      <c r="BO1344" s="70">
        <f t="shared" si="577"/>
        <v>1341</v>
      </c>
      <c r="BP1344" s="171">
        <f t="shared" ca="1" si="576"/>
        <v>0.114</v>
      </c>
      <c r="BQ1344" s="172">
        <f t="shared" ca="1" si="574"/>
        <v>9.0370179501075842E-3</v>
      </c>
      <c r="BR1344" s="172">
        <f t="shared" ca="1" si="578"/>
        <v>6.9056465414078486E-6</v>
      </c>
    </row>
    <row r="1345" spans="44:70">
      <c r="AR1345" s="69">
        <f t="shared" si="571"/>
        <v>112</v>
      </c>
      <c r="AS1345" s="70">
        <f t="shared" si="575"/>
        <v>1342</v>
      </c>
      <c r="AT1345" s="71">
        <f t="shared" ca="1" si="579"/>
        <v>6.1517969271528408E-6</v>
      </c>
      <c r="AU1345" s="72">
        <f t="shared" ca="1" si="572"/>
        <v>9.0370179501075842E-3</v>
      </c>
      <c r="AV1345" s="73">
        <f t="shared" ca="1" si="573"/>
        <v>1.0090370179501076</v>
      </c>
      <c r="AW1345" s="74">
        <f ca="1">PRODUCT(AV$4:AV1345)</f>
        <v>146117.67513725004</v>
      </c>
      <c r="BO1345" s="70">
        <f t="shared" si="577"/>
        <v>1342</v>
      </c>
      <c r="BP1345" s="171">
        <f t="shared" ca="1" si="576"/>
        <v>0.114</v>
      </c>
      <c r="BQ1345" s="172">
        <f t="shared" ca="1" si="574"/>
        <v>9.0370179501075842E-3</v>
      </c>
      <c r="BR1345" s="172">
        <f t="shared" ca="1" si="578"/>
        <v>6.8437990069352468E-6</v>
      </c>
    </row>
    <row r="1346" spans="44:70">
      <c r="AR1346" s="69">
        <f t="shared" si="571"/>
        <v>112</v>
      </c>
      <c r="AS1346" s="70">
        <f t="shared" si="575"/>
        <v>1343</v>
      </c>
      <c r="AT1346" s="71">
        <f t="shared" ca="1" si="579"/>
        <v>6.0962030278967439E-6</v>
      </c>
      <c r="AU1346" s="72">
        <f t="shared" ca="1" si="572"/>
        <v>9.0370179501075842E-3</v>
      </c>
      <c r="AV1346" s="73">
        <f t="shared" ca="1" si="573"/>
        <v>1.0090370179501076</v>
      </c>
      <c r="AW1346" s="74">
        <f ca="1">PRODUCT(AV$4:AV1346)</f>
        <v>147438.14319029337</v>
      </c>
      <c r="BO1346" s="70">
        <f t="shared" si="577"/>
        <v>1343</v>
      </c>
      <c r="BP1346" s="171">
        <f t="shared" ca="1" si="576"/>
        <v>0.114</v>
      </c>
      <c r="BQ1346" s="172">
        <f t="shared" ca="1" si="574"/>
        <v>9.0370179501075842E-3</v>
      </c>
      <c r="BR1346" s="172">
        <f t="shared" ca="1" si="578"/>
        <v>6.7825053840330393E-6</v>
      </c>
    </row>
    <row r="1347" spans="44:70">
      <c r="AR1347" s="69">
        <f t="shared" si="571"/>
        <v>112</v>
      </c>
      <c r="AS1347" s="70">
        <f t="shared" si="575"/>
        <v>1344</v>
      </c>
      <c r="AT1347" s="71">
        <f t="shared" ca="1" si="579"/>
        <v>6.0411115317061409E-6</v>
      </c>
      <c r="AU1347" s="72">
        <f t="shared" ca="1" si="572"/>
        <v>9.0370179501075842E-3</v>
      </c>
      <c r="AV1347" s="73">
        <f t="shared" ca="1" si="573"/>
        <v>1.0090370179501076</v>
      </c>
      <c r="AW1347" s="74">
        <f ca="1">PRODUCT(AV$4:AV1347)</f>
        <v>148770.54433683457</v>
      </c>
      <c r="BO1347" s="70">
        <f t="shared" si="577"/>
        <v>1344</v>
      </c>
      <c r="BP1347" s="171">
        <f t="shared" ca="1" si="576"/>
        <v>0.114</v>
      </c>
      <c r="BQ1347" s="172">
        <f t="shared" ca="1" si="574"/>
        <v>9.0370179501075842E-3</v>
      </c>
      <c r="BR1347" s="172">
        <f t="shared" ca="1" si="578"/>
        <v>6.7217607118239581E-6</v>
      </c>
    </row>
    <row r="1348" spans="44:70">
      <c r="AR1348" s="69">
        <f t="shared" si="571"/>
        <v>113</v>
      </c>
      <c r="AS1348" s="70">
        <f t="shared" si="575"/>
        <v>1345</v>
      </c>
      <c r="AT1348" s="71">
        <f t="shared" ca="1" si="579"/>
        <v>5.9865178983555104E-6</v>
      </c>
      <c r="AU1348" s="72">
        <f t="shared" ca="1" si="572"/>
        <v>9.0370179501075842E-3</v>
      </c>
      <c r="AV1348" s="73">
        <f t="shared" ca="1" si="573"/>
        <v>1.0090370179501076</v>
      </c>
      <c r="AW1348" s="74">
        <f ca="1">PRODUCT(AV$4:AV1348)</f>
        <v>150114.98641645382</v>
      </c>
      <c r="BO1348" s="70">
        <f t="shared" si="577"/>
        <v>1345</v>
      </c>
      <c r="BP1348" s="171">
        <f t="shared" ca="1" si="576"/>
        <v>0.114</v>
      </c>
      <c r="BQ1348" s="172">
        <f t="shared" ca="1" si="574"/>
        <v>9.0370179501075842E-3</v>
      </c>
      <c r="BR1348" s="172">
        <f t="shared" ca="1" si="578"/>
        <v>6.6615600738607585E-6</v>
      </c>
    </row>
    <row r="1349" spans="44:70">
      <c r="AR1349" s="69">
        <f t="shared" ref="AR1349:AR1412" si="580">ROUNDDOWN((AS1349-1)/12,0)+1</f>
        <v>113</v>
      </c>
      <c r="AS1349" s="70">
        <f t="shared" si="575"/>
        <v>1346</v>
      </c>
      <c r="AT1349" s="71">
        <f t="shared" ca="1" si="579"/>
        <v>5.9324176286494313E-6</v>
      </c>
      <c r="AU1349" s="72">
        <f t="shared" ref="AU1349:AU1412" ca="1" si="581">IF($AU$2="Yes",BQ1349,((1+$AH$21)^(1/12))-1)</f>
        <v>9.0370179501075842E-3</v>
      </c>
      <c r="AV1349" s="73">
        <f t="shared" ref="AV1349:AV1412" ca="1" si="582">(1+AU1349)</f>
        <v>1.0090370179501076</v>
      </c>
      <c r="AW1349" s="74">
        <f ca="1">PRODUCT(AV$4:AV1349)</f>
        <v>151471.57824327945</v>
      </c>
      <c r="BO1349" s="70">
        <f t="shared" si="577"/>
        <v>1346</v>
      </c>
      <c r="BP1349" s="171">
        <f t="shared" ca="1" si="576"/>
        <v>0.114</v>
      </c>
      <c r="BQ1349" s="172">
        <f t="shared" ref="BQ1349:BQ1412" ca="1" si="583">(1+BP1349)^(1/12)-1</f>
        <v>9.0370179501075842E-3</v>
      </c>
      <c r="BR1349" s="172">
        <f t="shared" ca="1" si="578"/>
        <v>6.6018985977282977E-6</v>
      </c>
    </row>
    <row r="1350" spans="44:70">
      <c r="AR1350" s="69">
        <f t="shared" si="580"/>
        <v>113</v>
      </c>
      <c r="AS1350" s="70">
        <f t="shared" ref="AS1350:AS1413" si="584">AS1349+1</f>
        <v>1347</v>
      </c>
      <c r="AT1350" s="71">
        <f t="shared" ca="1" si="579"/>
        <v>5.878806264051792E-6</v>
      </c>
      <c r="AU1350" s="72">
        <f t="shared" ca="1" si="581"/>
        <v>9.0370179501075842E-3</v>
      </c>
      <c r="AV1350" s="73">
        <f t="shared" ca="1" si="582"/>
        <v>1.0090370179501076</v>
      </c>
      <c r="AW1350" s="74">
        <f ca="1">PRODUCT(AV$4:AV1350)</f>
        <v>152840.42961479508</v>
      </c>
      <c r="BO1350" s="70">
        <f t="shared" si="577"/>
        <v>1347</v>
      </c>
      <c r="BP1350" s="171">
        <f t="shared" ca="1" si="576"/>
        <v>0.114</v>
      </c>
      <c r="BQ1350" s="172">
        <f t="shared" ca="1" si="583"/>
        <v>9.0370179501075842E-3</v>
      </c>
      <c r="BR1350" s="172">
        <f t="shared" ca="1" si="578"/>
        <v>6.5427714546491816E-6</v>
      </c>
    </row>
    <row r="1351" spans="44:70">
      <c r="AR1351" s="69">
        <f t="shared" si="580"/>
        <v>113</v>
      </c>
      <c r="AS1351" s="70">
        <f t="shared" si="584"/>
        <v>1348</v>
      </c>
      <c r="AT1351" s="71">
        <f t="shared" ca="1" si="579"/>
        <v>5.8256793863183509E-6</v>
      </c>
      <c r="AU1351" s="72">
        <f t="shared" ca="1" si="581"/>
        <v>9.0370179501075842E-3</v>
      </c>
      <c r="AV1351" s="73">
        <f t="shared" ca="1" si="582"/>
        <v>1.0090370179501076</v>
      </c>
      <c r="AW1351" s="74">
        <f ca="1">PRODUCT(AV$4:AV1351)</f>
        <v>154221.65132072615</v>
      </c>
      <c r="BO1351" s="70">
        <f t="shared" si="577"/>
        <v>1348</v>
      </c>
      <c r="BP1351" s="171">
        <f t="shared" ca="1" si="576"/>
        <v>0.114</v>
      </c>
      <c r="BQ1351" s="172">
        <f t="shared" ca="1" si="583"/>
        <v>9.0370179501075842E-3</v>
      </c>
      <c r="BR1351" s="172">
        <f t="shared" ca="1" si="578"/>
        <v>6.4841738590929405E-6</v>
      </c>
    </row>
    <row r="1352" spans="44:70">
      <c r="AR1352" s="69">
        <f t="shared" si="580"/>
        <v>113</v>
      </c>
      <c r="AS1352" s="70">
        <f t="shared" si="584"/>
        <v>1349</v>
      </c>
      <c r="AT1352" s="71">
        <f t="shared" ca="1" si="579"/>
        <v>5.7730326171326205E-6</v>
      </c>
      <c r="AU1352" s="72">
        <f t="shared" ca="1" si="581"/>
        <v>9.0370179501075842E-3</v>
      </c>
      <c r="AV1352" s="73">
        <f t="shared" ca="1" si="582"/>
        <v>1.0090370179501076</v>
      </c>
      <c r="AW1352" s="74">
        <f ca="1">PRODUCT(AV$4:AV1352)</f>
        <v>155615.35515200678</v>
      </c>
      <c r="BO1352" s="70">
        <f t="shared" si="577"/>
        <v>1349</v>
      </c>
      <c r="BP1352" s="171">
        <f t="shared" ref="BP1352:BP1415" ca="1" si="585">VLOOKUP(BO1352,$BT$4:$BX$13,5,TRUE)/100</f>
        <v>0.114</v>
      </c>
      <c r="BQ1352" s="172">
        <f t="shared" ca="1" si="583"/>
        <v>9.0370179501075842E-3</v>
      </c>
      <c r="BR1352" s="172">
        <f t="shared" ca="1" si="578"/>
        <v>6.4261010683887062E-6</v>
      </c>
    </row>
    <row r="1353" spans="44:70">
      <c r="AR1353" s="69">
        <f t="shared" si="580"/>
        <v>113</v>
      </c>
      <c r="AS1353" s="70">
        <f t="shared" si="584"/>
        <v>1350</v>
      </c>
      <c r="AT1353" s="71">
        <f t="shared" ca="1" si="579"/>
        <v>5.7208616177450363E-6</v>
      </c>
      <c r="AU1353" s="72">
        <f t="shared" ca="1" si="581"/>
        <v>9.0370179501075842E-3</v>
      </c>
      <c r="AV1353" s="73">
        <f t="shared" ca="1" si="582"/>
        <v>1.0090370179501076</v>
      </c>
      <c r="AW1353" s="74">
        <f ca="1">PRODUCT(AV$4:AV1353)</f>
        <v>157021.65390982784</v>
      </c>
      <c r="BO1353" s="70">
        <f t="shared" si="577"/>
        <v>1350</v>
      </c>
      <c r="BP1353" s="171">
        <f t="shared" ca="1" si="585"/>
        <v>0.114</v>
      </c>
      <c r="BQ1353" s="172">
        <f t="shared" ca="1" si="583"/>
        <v>9.0370179501075842E-3</v>
      </c>
      <c r="BR1353" s="172">
        <f t="shared" ca="1" si="578"/>
        <v>6.368548382341359E-6</v>
      </c>
    </row>
    <row r="1354" spans="44:70">
      <c r="AR1354" s="69">
        <f t="shared" si="580"/>
        <v>113</v>
      </c>
      <c r="AS1354" s="70">
        <f t="shared" si="584"/>
        <v>1351</v>
      </c>
      <c r="AT1354" s="71">
        <f t="shared" ca="1" si="579"/>
        <v>5.6691620886153927E-6</v>
      </c>
      <c r="AU1354" s="72">
        <f t="shared" ca="1" si="581"/>
        <v>9.0370179501075842E-3</v>
      </c>
      <c r="AV1354" s="73">
        <f t="shared" ca="1" si="582"/>
        <v>1.0090370179501076</v>
      </c>
      <c r="AW1354" s="74">
        <f ca="1">PRODUCT(AV$4:AV1354)</f>
        <v>158440.66141476654</v>
      </c>
      <c r="BO1354" s="70">
        <f t="shared" si="577"/>
        <v>1351</v>
      </c>
      <c r="BP1354" s="171">
        <f t="shared" ca="1" si="585"/>
        <v>0.114</v>
      </c>
      <c r="BQ1354" s="172">
        <f t="shared" ca="1" si="583"/>
        <v>9.0370179501075842E-3</v>
      </c>
      <c r="BR1354" s="172">
        <f t="shared" ca="1" si="578"/>
        <v>6.3115111428511093E-6</v>
      </c>
    </row>
    <row r="1355" spans="44:70">
      <c r="AR1355" s="69">
        <f t="shared" si="580"/>
        <v>113</v>
      </c>
      <c r="AS1355" s="70">
        <f t="shared" si="584"/>
        <v>1352</v>
      </c>
      <c r="AT1355" s="71">
        <f t="shared" ca="1" si="579"/>
        <v>5.6179297690585062E-6</v>
      </c>
      <c r="AU1355" s="72">
        <f t="shared" ca="1" si="581"/>
        <v>9.0370179501075842E-3</v>
      </c>
      <c r="AV1355" s="73">
        <f t="shared" ca="1" si="582"/>
        <v>1.0090370179501076</v>
      </c>
      <c r="AW1355" s="74">
        <f ca="1">PRODUCT(AV$4:AV1355)</f>
        <v>159872.49251599869</v>
      </c>
      <c r="BO1355" s="70">
        <f t="shared" si="577"/>
        <v>1352</v>
      </c>
      <c r="BP1355" s="171">
        <f t="shared" ca="1" si="585"/>
        <v>0.114</v>
      </c>
      <c r="BQ1355" s="172">
        <f t="shared" ca="1" si="583"/>
        <v>9.0370179501075842E-3</v>
      </c>
      <c r="BR1355" s="172">
        <f t="shared" ca="1" si="578"/>
        <v>6.254984733536491E-6</v>
      </c>
    </row>
    <row r="1356" spans="44:70">
      <c r="AR1356" s="69">
        <f t="shared" si="580"/>
        <v>113</v>
      </c>
      <c r="AS1356" s="70">
        <f t="shared" si="584"/>
        <v>1353</v>
      </c>
      <c r="AT1356" s="71">
        <f t="shared" ca="1" si="579"/>
        <v>5.5671604368930809E-6</v>
      </c>
      <c r="AU1356" s="72">
        <f t="shared" ca="1" si="581"/>
        <v>9.0370179501075842E-3</v>
      </c>
      <c r="AV1356" s="73">
        <f t="shared" ca="1" si="582"/>
        <v>1.0090370179501076</v>
      </c>
      <c r="AW1356" s="74">
        <f ca="1">PRODUCT(AV$4:AV1356)</f>
        <v>161317.26310059419</v>
      </c>
      <c r="BO1356" s="70">
        <f t="shared" si="577"/>
        <v>1353</v>
      </c>
      <c r="BP1356" s="171">
        <f t="shared" ca="1" si="585"/>
        <v>0.114</v>
      </c>
      <c r="BQ1356" s="172">
        <f t="shared" ca="1" si="583"/>
        <v>9.0370179501075842E-3</v>
      </c>
      <c r="BR1356" s="172">
        <f t="shared" ca="1" si="578"/>
        <v>6.1989645793607274E-6</v>
      </c>
    </row>
    <row r="1357" spans="44:70">
      <c r="AR1357" s="69">
        <f t="shared" si="580"/>
        <v>113</v>
      </c>
      <c r="AS1357" s="70">
        <f t="shared" si="584"/>
        <v>1354</v>
      </c>
      <c r="AT1357" s="71">
        <f t="shared" ca="1" si="579"/>
        <v>5.5168499080937492E-6</v>
      </c>
      <c r="AU1357" s="72">
        <f t="shared" ca="1" si="581"/>
        <v>9.0370179501075842E-3</v>
      </c>
      <c r="AV1357" s="73">
        <f t="shared" ca="1" si="582"/>
        <v>1.0090370179501076</v>
      </c>
      <c r="AW1357" s="74">
        <f ca="1">PRODUCT(AV$4:AV1357)</f>
        <v>162775.0901028965</v>
      </c>
      <c r="BO1357" s="70">
        <f t="shared" si="577"/>
        <v>1354</v>
      </c>
      <c r="BP1357" s="171">
        <f t="shared" ca="1" si="585"/>
        <v>0.114</v>
      </c>
      <c r="BQ1357" s="172">
        <f t="shared" ca="1" si="583"/>
        <v>9.0370179501075842E-3</v>
      </c>
      <c r="BR1357" s="172">
        <f t="shared" ca="1" si="578"/>
        <v>6.1434461462614433E-6</v>
      </c>
    </row>
    <row r="1358" spans="44:70">
      <c r="AR1358" s="69">
        <f t="shared" si="580"/>
        <v>113</v>
      </c>
      <c r="AS1358" s="70">
        <f t="shared" si="584"/>
        <v>1355</v>
      </c>
      <c r="AT1358" s="71">
        <f t="shared" ca="1" si="579"/>
        <v>5.4669940364462562E-6</v>
      </c>
      <c r="AU1358" s="72">
        <f t="shared" ca="1" si="581"/>
        <v>9.0370179501075842E-3</v>
      </c>
      <c r="AV1358" s="73">
        <f t="shared" ca="1" si="582"/>
        <v>1.0090370179501076</v>
      </c>
      <c r="AW1358" s="74">
        <f ca="1">PRODUCT(AV$4:AV1358)</f>
        <v>164246.09151398676</v>
      </c>
      <c r="BO1358" s="70">
        <f t="shared" si="577"/>
        <v>1355</v>
      </c>
      <c r="BP1358" s="171">
        <f t="shared" ca="1" si="585"/>
        <v>0.114</v>
      </c>
      <c r="BQ1358" s="172">
        <f t="shared" ca="1" si="583"/>
        <v>9.0370179501075842E-3</v>
      </c>
      <c r="BR1358" s="172">
        <f t="shared" ca="1" si="578"/>
        <v>6.088424940783698E-6</v>
      </c>
    </row>
    <row r="1359" spans="44:70">
      <c r="AR1359" s="69">
        <f t="shared" si="580"/>
        <v>113</v>
      </c>
      <c r="AS1359" s="70">
        <f t="shared" si="584"/>
        <v>1356</v>
      </c>
      <c r="AT1359" s="71">
        <f t="shared" ca="1" si="579"/>
        <v>5.41758871320576E-6</v>
      </c>
      <c r="AU1359" s="72">
        <f t="shared" ca="1" si="581"/>
        <v>9.0370179501075842E-3</v>
      </c>
      <c r="AV1359" s="73">
        <f t="shared" ca="1" si="582"/>
        <v>1.0090370179501076</v>
      </c>
      <c r="AW1359" s="74">
        <f ca="1">PRODUCT(AV$4:AV1359)</f>
        <v>165730.38639123368</v>
      </c>
      <c r="BO1359" s="70">
        <f t="shared" si="577"/>
        <v>1356</v>
      </c>
      <c r="BP1359" s="171">
        <f t="shared" ca="1" si="585"/>
        <v>0.114</v>
      </c>
      <c r="BQ1359" s="172">
        <f t="shared" ca="1" si="583"/>
        <v>9.0370179501075842E-3</v>
      </c>
      <c r="BR1359" s="172">
        <f t="shared" ca="1" si="578"/>
        <v>6.0338965097163001E-6</v>
      </c>
    </row>
    <row r="1360" spans="44:70">
      <c r="AR1360" s="69">
        <f t="shared" si="580"/>
        <v>114</v>
      </c>
      <c r="AS1360" s="70">
        <f t="shared" si="584"/>
        <v>1357</v>
      </c>
      <c r="AT1360" s="71">
        <f t="shared" ca="1" si="579"/>
        <v>5.3686298667582193E-6</v>
      </c>
      <c r="AU1360" s="72">
        <f t="shared" ca="1" si="581"/>
        <v>9.0370179501075842E-3</v>
      </c>
      <c r="AV1360" s="73">
        <f t="shared" ca="1" si="582"/>
        <v>1.0090370179501076</v>
      </c>
      <c r="AW1360" s="74">
        <f ca="1">PRODUCT(AV$4:AV1360)</f>
        <v>167228.09486792953</v>
      </c>
      <c r="BO1360" s="70">
        <f t="shared" si="577"/>
        <v>1357</v>
      </c>
      <c r="BP1360" s="171">
        <f t="shared" ca="1" si="585"/>
        <v>0.114</v>
      </c>
      <c r="BQ1360" s="172">
        <f t="shared" ca="1" si="583"/>
        <v>9.0370179501075842E-3</v>
      </c>
      <c r="BR1360" s="172">
        <f t="shared" ca="1" si="578"/>
        <v>5.9798564397313809E-6</v>
      </c>
    </row>
    <row r="1361" spans="44:70">
      <c r="AR1361" s="69">
        <f t="shared" si="580"/>
        <v>114</v>
      </c>
      <c r="AS1361" s="70">
        <f t="shared" si="584"/>
        <v>1358</v>
      </c>
      <c r="AT1361" s="71">
        <f t="shared" ca="1" si="579"/>
        <v>5.320113462284842E-6</v>
      </c>
      <c r="AU1361" s="72">
        <f t="shared" ca="1" si="581"/>
        <v>9.0370179501075842E-3</v>
      </c>
      <c r="AV1361" s="73">
        <f t="shared" ca="1" si="582"/>
        <v>1.0090370179501076</v>
      </c>
      <c r="AW1361" s="74">
        <f ca="1">PRODUCT(AV$4:AV1361)</f>
        <v>168739.33816301331</v>
      </c>
      <c r="BO1361" s="70">
        <f t="shared" si="577"/>
        <v>1358</v>
      </c>
      <c r="BP1361" s="171">
        <f t="shared" ca="1" si="585"/>
        <v>0.114</v>
      </c>
      <c r="BQ1361" s="172">
        <f t="shared" ca="1" si="583"/>
        <v>9.0370179501075842E-3</v>
      </c>
      <c r="BR1361" s="172">
        <f t="shared" ca="1" si="578"/>
        <v>5.9263003570271972E-6</v>
      </c>
    </row>
    <row r="1362" spans="44:70">
      <c r="AR1362" s="69">
        <f t="shared" si="580"/>
        <v>114</v>
      </c>
      <c r="AS1362" s="70">
        <f t="shared" si="584"/>
        <v>1359</v>
      </c>
      <c r="AT1362" s="71">
        <f t="shared" ca="1" si="579"/>
        <v>5.2720355014295647E-6</v>
      </c>
      <c r="AU1362" s="72">
        <f t="shared" ca="1" si="581"/>
        <v>9.0370179501075842E-3</v>
      </c>
      <c r="AV1362" s="73">
        <f t="shared" ca="1" si="582"/>
        <v>1.0090370179501076</v>
      </c>
      <c r="AW1362" s="74">
        <f ca="1">PRODUCT(AV$4:AV1362)</f>
        <v>170264.23859088172</v>
      </c>
      <c r="BO1362" s="70">
        <f t="shared" ref="BO1362:BO1425" si="586">BO1361+1</f>
        <v>1359</v>
      </c>
      <c r="BP1362" s="171">
        <f t="shared" ca="1" si="585"/>
        <v>0.114</v>
      </c>
      <c r="BQ1362" s="172">
        <f t="shared" ca="1" si="583"/>
        <v>9.0370179501075842E-3</v>
      </c>
      <c r="BR1362" s="172">
        <f t="shared" ref="BR1362:BR1425" ca="1" si="587">BR1361/(1+BQ1362)</f>
        <v>5.8732239269741308E-6</v>
      </c>
    </row>
    <row r="1363" spans="44:70">
      <c r="AR1363" s="69">
        <f t="shared" si="580"/>
        <v>114</v>
      </c>
      <c r="AS1363" s="70">
        <f t="shared" si="584"/>
        <v>1360</v>
      </c>
      <c r="AT1363" s="71">
        <f t="shared" ca="1" si="579"/>
        <v>5.2243920219695411E-6</v>
      </c>
      <c r="AU1363" s="72">
        <f t="shared" ca="1" si="581"/>
        <v>9.0370179501075842E-3</v>
      </c>
      <c r="AV1363" s="73">
        <f t="shared" ca="1" si="582"/>
        <v>1.0090370179501076</v>
      </c>
      <c r="AW1363" s="74">
        <f ca="1">PRODUCT(AV$4:AV1363)</f>
        <v>171802.91957128892</v>
      </c>
      <c r="BO1363" s="70">
        <f t="shared" si="586"/>
        <v>1360</v>
      </c>
      <c r="BP1363" s="171">
        <f t="shared" ca="1" si="585"/>
        <v>0.114</v>
      </c>
      <c r="BQ1363" s="172">
        <f t="shared" ca="1" si="583"/>
        <v>9.0370179501075842E-3</v>
      </c>
      <c r="BR1363" s="172">
        <f t="shared" ca="1" si="587"/>
        <v>5.8206228537638607E-6</v>
      </c>
    </row>
    <row r="1364" spans="44:70">
      <c r="AR1364" s="69">
        <f t="shared" si="580"/>
        <v>114</v>
      </c>
      <c r="AS1364" s="70">
        <f t="shared" si="584"/>
        <v>1361</v>
      </c>
      <c r="AT1364" s="71">
        <f t="shared" ca="1" si="579"/>
        <v>5.1771790974886034E-6</v>
      </c>
      <c r="AU1364" s="72">
        <f t="shared" ca="1" si="581"/>
        <v>9.0370179501075842E-3</v>
      </c>
      <c r="AV1364" s="73">
        <f t="shared" ca="1" si="582"/>
        <v>1.0090370179501076</v>
      </c>
      <c r="AW1364" s="74">
        <f ca="1">PRODUCT(AV$4:AV1364)</f>
        <v>173355.50563933555</v>
      </c>
      <c r="BO1364" s="70">
        <f t="shared" si="586"/>
        <v>1361</v>
      </c>
      <c r="BP1364" s="171">
        <f t="shared" ca="1" si="585"/>
        <v>0.114</v>
      </c>
      <c r="BQ1364" s="172">
        <f t="shared" ca="1" si="583"/>
        <v>9.0370179501075842E-3</v>
      </c>
      <c r="BR1364" s="172">
        <f t="shared" ca="1" si="587"/>
        <v>5.7684928800616754E-6</v>
      </c>
    </row>
    <row r="1365" spans="44:70">
      <c r="AR1365" s="69">
        <f t="shared" si="580"/>
        <v>114</v>
      </c>
      <c r="AS1365" s="70">
        <f t="shared" si="584"/>
        <v>1362</v>
      </c>
      <c r="AT1365" s="71">
        <f t="shared" ca="1" si="579"/>
        <v>5.1303928370536767E-6</v>
      </c>
      <c r="AU1365" s="72">
        <f t="shared" ca="1" si="581"/>
        <v>9.0370179501075842E-3</v>
      </c>
      <c r="AV1365" s="73">
        <f t="shared" ca="1" si="582"/>
        <v>1.0090370179501076</v>
      </c>
      <c r="AW1365" s="74">
        <f ca="1">PRODUCT(AV$4:AV1365)</f>
        <v>174922.1224555482</v>
      </c>
      <c r="BO1365" s="70">
        <f t="shared" si="586"/>
        <v>1362</v>
      </c>
      <c r="BP1365" s="171">
        <f t="shared" ca="1" si="585"/>
        <v>0.114</v>
      </c>
      <c r="BQ1365" s="172">
        <f t="shared" ca="1" si="583"/>
        <v>9.0370179501075842E-3</v>
      </c>
      <c r="BR1365" s="172">
        <f t="shared" ca="1" si="587"/>
        <v>5.7168297866619024E-6</v>
      </c>
    </row>
    <row r="1366" spans="44:70">
      <c r="AR1366" s="69">
        <f t="shared" si="580"/>
        <v>114</v>
      </c>
      <c r="AS1366" s="70">
        <f t="shared" si="584"/>
        <v>1363</v>
      </c>
      <c r="AT1366" s="71">
        <f t="shared" ca="1" si="579"/>
        <v>5.0840293848941193E-6</v>
      </c>
      <c r="AU1366" s="72">
        <f t="shared" ca="1" si="581"/>
        <v>9.0370179501075842E-3</v>
      </c>
      <c r="AV1366" s="73">
        <f t="shared" ca="1" si="582"/>
        <v>1.0090370179501076</v>
      </c>
      <c r="AW1366" s="74">
        <f ca="1">PRODUCT(AV$4:AV1366)</f>
        <v>176502.89681604991</v>
      </c>
      <c r="BO1366" s="70">
        <f t="shared" si="586"/>
        <v>1363</v>
      </c>
      <c r="BP1366" s="171">
        <f t="shared" ca="1" si="585"/>
        <v>0.114</v>
      </c>
      <c r="BQ1366" s="172">
        <f t="shared" ca="1" si="583"/>
        <v>9.0370179501075842E-3</v>
      </c>
      <c r="BR1366" s="172">
        <f t="shared" ca="1" si="587"/>
        <v>5.6656293921464184E-6</v>
      </c>
    </row>
    <row r="1367" spans="44:70">
      <c r="AR1367" s="69">
        <f t="shared" si="580"/>
        <v>114</v>
      </c>
      <c r="AS1367" s="70">
        <f t="shared" si="584"/>
        <v>1364</v>
      </c>
      <c r="AT1367" s="71">
        <f t="shared" ref="AT1367:AT1430" ca="1" si="588">(1-AU1367)*AT1366</f>
        <v>5.0380849200839567E-6</v>
      </c>
      <c r="AU1367" s="72">
        <f t="shared" ca="1" si="581"/>
        <v>9.0370179501075842E-3</v>
      </c>
      <c r="AV1367" s="73">
        <f t="shared" ca="1" si="582"/>
        <v>1.0090370179501076</v>
      </c>
      <c r="AW1367" s="74">
        <f ca="1">PRODUCT(AV$4:AV1367)</f>
        <v>178097.95666282254</v>
      </c>
      <c r="BO1367" s="70">
        <f t="shared" si="586"/>
        <v>1364</v>
      </c>
      <c r="BP1367" s="171">
        <f t="shared" ca="1" si="585"/>
        <v>0.114</v>
      </c>
      <c r="BQ1367" s="172">
        <f t="shared" ca="1" si="583"/>
        <v>9.0370179501075842E-3</v>
      </c>
      <c r="BR1367" s="172">
        <f t="shared" ca="1" si="587"/>
        <v>5.6148875525462227E-6</v>
      </c>
    </row>
    <row r="1368" spans="44:70">
      <c r="AR1368" s="69">
        <f t="shared" si="580"/>
        <v>114</v>
      </c>
      <c r="AS1368" s="70">
        <f t="shared" si="584"/>
        <v>1365</v>
      </c>
      <c r="AT1368" s="71">
        <f t="shared" ca="1" si="588"/>
        <v>4.9925556562269916E-6</v>
      </c>
      <c r="AU1368" s="72">
        <f t="shared" ca="1" si="581"/>
        <v>9.0370179501075842E-3</v>
      </c>
      <c r="AV1368" s="73">
        <f t="shared" ca="1" si="582"/>
        <v>1.0090370179501076</v>
      </c>
      <c r="AW1368" s="74">
        <f ca="1">PRODUCT(AV$4:AV1368)</f>
        <v>179707.43109406196</v>
      </c>
      <c r="BO1368" s="70">
        <f t="shared" si="586"/>
        <v>1365</v>
      </c>
      <c r="BP1368" s="171">
        <f t="shared" ca="1" si="585"/>
        <v>0.114</v>
      </c>
      <c r="BQ1368" s="172">
        <f t="shared" ca="1" si="583"/>
        <v>9.0370179501075842E-3</v>
      </c>
      <c r="BR1368" s="172">
        <f t="shared" ca="1" si="587"/>
        <v>5.5646001610060395E-6</v>
      </c>
    </row>
    <row r="1369" spans="44:70">
      <c r="AR1369" s="69">
        <f t="shared" si="580"/>
        <v>114</v>
      </c>
      <c r="AS1369" s="70">
        <f t="shared" si="584"/>
        <v>1366</v>
      </c>
      <c r="AT1369" s="71">
        <f t="shared" ca="1" si="588"/>
        <v>4.9474378411447569E-6</v>
      </c>
      <c r="AU1369" s="72">
        <f t="shared" ca="1" si="581"/>
        <v>9.0370179501075842E-3</v>
      </c>
      <c r="AV1369" s="73">
        <f t="shared" ca="1" si="582"/>
        <v>1.0090370179501076</v>
      </c>
      <c r="AW1369" s="74">
        <f ca="1">PRODUCT(AV$4:AV1369)</f>
        <v>181331.45037462673</v>
      </c>
      <c r="BO1369" s="70">
        <f t="shared" si="586"/>
        <v>1366</v>
      </c>
      <c r="BP1369" s="171">
        <f t="shared" ca="1" si="585"/>
        <v>0.114</v>
      </c>
      <c r="BQ1369" s="172">
        <f t="shared" ca="1" si="583"/>
        <v>9.0370179501075842E-3</v>
      </c>
      <c r="BR1369" s="172">
        <f t="shared" ca="1" si="587"/>
        <v>5.5147631474519246E-6</v>
      </c>
    </row>
    <row r="1370" spans="44:70">
      <c r="AR1370" s="69">
        <f t="shared" si="580"/>
        <v>114</v>
      </c>
      <c r="AS1370" s="70">
        <f t="shared" si="584"/>
        <v>1367</v>
      </c>
      <c r="AT1370" s="71">
        <f t="shared" ca="1" si="588"/>
        <v>4.9027277565672901E-6</v>
      </c>
      <c r="AU1370" s="72">
        <f t="shared" ca="1" si="581"/>
        <v>9.0370179501075842E-3</v>
      </c>
      <c r="AV1370" s="73">
        <f t="shared" ca="1" si="582"/>
        <v>1.0090370179501076</v>
      </c>
      <c r="AW1370" s="74">
        <f ca="1">PRODUCT(AV$4:AV1370)</f>
        <v>182970.14594658127</v>
      </c>
      <c r="BO1370" s="70">
        <f t="shared" si="586"/>
        <v>1367</v>
      </c>
      <c r="BP1370" s="171">
        <f t="shared" ca="1" si="585"/>
        <v>0.114</v>
      </c>
      <c r="BQ1370" s="172">
        <f t="shared" ca="1" si="583"/>
        <v>9.0370179501075842E-3</v>
      </c>
      <c r="BR1370" s="172">
        <f t="shared" ca="1" si="587"/>
        <v>5.4653724782618481E-6</v>
      </c>
    </row>
    <row r="1371" spans="44:70">
      <c r="AR1371" s="69">
        <f t="shared" si="580"/>
        <v>114</v>
      </c>
      <c r="AS1371" s="70">
        <f t="shared" si="584"/>
        <v>1368</v>
      </c>
      <c r="AT1371" s="71">
        <f t="shared" ca="1" si="588"/>
        <v>4.8584217178267006E-6</v>
      </c>
      <c r="AU1371" s="72">
        <f t="shared" ca="1" si="581"/>
        <v>9.0370179501075842E-3</v>
      </c>
      <c r="AV1371" s="73">
        <f t="shared" ca="1" si="582"/>
        <v>1.0090370179501076</v>
      </c>
      <c r="AW1371" s="74">
        <f ca="1">PRODUCT(AV$4:AV1371)</f>
        <v>184623.65043983434</v>
      </c>
      <c r="BO1371" s="70">
        <f t="shared" si="586"/>
        <v>1368</v>
      </c>
      <c r="BP1371" s="171">
        <f t="shared" ca="1" si="585"/>
        <v>0.114</v>
      </c>
      <c r="BQ1371" s="172">
        <f t="shared" ca="1" si="583"/>
        <v>9.0370179501075842E-3</v>
      </c>
      <c r="BR1371" s="172">
        <f t="shared" ca="1" si="587"/>
        <v>5.4164241559392291E-6</v>
      </c>
    </row>
    <row r="1372" spans="44:70">
      <c r="AR1372" s="69">
        <f t="shared" si="580"/>
        <v>115</v>
      </c>
      <c r="AS1372" s="70">
        <f t="shared" si="584"/>
        <v>1369</v>
      </c>
      <c r="AT1372" s="71">
        <f t="shared" ca="1" si="588"/>
        <v>4.8145160735535085E-6</v>
      </c>
      <c r="AU1372" s="72">
        <f t="shared" ca="1" si="581"/>
        <v>9.0370179501075842E-3</v>
      </c>
      <c r="AV1372" s="73">
        <f t="shared" ca="1" si="582"/>
        <v>1.0090370179501076</v>
      </c>
      <c r="AW1372" s="74">
        <f ca="1">PRODUCT(AV$4:AV1372)</f>
        <v>186292.09768287351</v>
      </c>
      <c r="BO1372" s="70">
        <f t="shared" si="586"/>
        <v>1369</v>
      </c>
      <c r="BP1372" s="171">
        <f t="shared" ca="1" si="585"/>
        <v>0.114</v>
      </c>
      <c r="BQ1372" s="172">
        <f t="shared" ca="1" si="583"/>
        <v>9.0370179501075842E-3</v>
      </c>
      <c r="BR1372" s="172">
        <f t="shared" ca="1" si="587"/>
        <v>5.3679142187893919E-6</v>
      </c>
    </row>
    <row r="1373" spans="44:70">
      <c r="AR1373" s="69">
        <f t="shared" si="580"/>
        <v>115</v>
      </c>
      <c r="AS1373" s="70">
        <f t="shared" si="584"/>
        <v>1370</v>
      </c>
      <c r="AT1373" s="71">
        <f t="shared" ca="1" si="588"/>
        <v>4.7710072053757238E-6</v>
      </c>
      <c r="AU1373" s="72">
        <f t="shared" ca="1" si="581"/>
        <v>9.0370179501075842E-3</v>
      </c>
      <c r="AV1373" s="73">
        <f t="shared" ca="1" si="582"/>
        <v>1.0090370179501076</v>
      </c>
      <c r="AW1373" s="74">
        <f ca="1">PRODUCT(AV$4:AV1373)</f>
        <v>187975.62271359685</v>
      </c>
      <c r="BO1373" s="70">
        <f t="shared" si="586"/>
        <v>1370</v>
      </c>
      <c r="BP1373" s="171">
        <f t="shared" ca="1" si="585"/>
        <v>0.114</v>
      </c>
      <c r="BQ1373" s="172">
        <f t="shared" ca="1" si="583"/>
        <v>9.0370179501075842E-3</v>
      </c>
      <c r="BR1373" s="172">
        <f t="shared" ca="1" si="587"/>
        <v>5.3198387405989215E-6</v>
      </c>
    </row>
    <row r="1374" spans="44:70">
      <c r="AR1374" s="69">
        <f t="shared" si="580"/>
        <v>115</v>
      </c>
      <c r="AS1374" s="70">
        <f t="shared" si="584"/>
        <v>1371</v>
      </c>
      <c r="AT1374" s="71">
        <f t="shared" ca="1" si="588"/>
        <v>4.7278915276206511E-6</v>
      </c>
      <c r="AU1374" s="72">
        <f t="shared" ca="1" si="581"/>
        <v>9.0370179501075842E-3</v>
      </c>
      <c r="AV1374" s="73">
        <f t="shared" ca="1" si="582"/>
        <v>1.0090370179501076</v>
      </c>
      <c r="AW1374" s="74">
        <f ca="1">PRODUCT(AV$4:AV1374)</f>
        <v>189674.36179024228</v>
      </c>
      <c r="BO1374" s="70">
        <f t="shared" si="586"/>
        <v>1371</v>
      </c>
      <c r="BP1374" s="171">
        <f t="shared" ca="1" si="585"/>
        <v>0.114</v>
      </c>
      <c r="BQ1374" s="172">
        <f t="shared" ca="1" si="583"/>
        <v>9.0370179501075842E-3</v>
      </c>
      <c r="BR1374" s="172">
        <f t="shared" ca="1" si="587"/>
        <v>5.2721938303178923E-6</v>
      </c>
    </row>
    <row r="1375" spans="44:70">
      <c r="AR1375" s="69">
        <f t="shared" si="580"/>
        <v>115</v>
      </c>
      <c r="AS1375" s="70">
        <f t="shared" si="584"/>
        <v>1372</v>
      </c>
      <c r="AT1375" s="71">
        <f t="shared" ca="1" si="588"/>
        <v>4.6851654870193813E-6</v>
      </c>
      <c r="AU1375" s="72">
        <f t="shared" ca="1" si="581"/>
        <v>9.0370179501075842E-3</v>
      </c>
      <c r="AV1375" s="73">
        <f t="shared" ca="1" si="582"/>
        <v>1.0090370179501076</v>
      </c>
      <c r="AW1375" s="74">
        <f ca="1">PRODUCT(AV$4:AV1375)</f>
        <v>191388.45240241592</v>
      </c>
      <c r="BO1375" s="70">
        <f t="shared" si="586"/>
        <v>1372</v>
      </c>
      <c r="BP1375" s="171">
        <f t="shared" ca="1" si="585"/>
        <v>0.114</v>
      </c>
      <c r="BQ1375" s="172">
        <f t="shared" ca="1" si="583"/>
        <v>9.0370179501075842E-3</v>
      </c>
      <c r="BR1375" s="172">
        <f t="shared" ca="1" si="587"/>
        <v>5.2249756317449385E-6</v>
      </c>
    </row>
    <row r="1376" spans="44:70">
      <c r="AR1376" s="69">
        <f t="shared" si="580"/>
        <v>115</v>
      </c>
      <c r="AS1376" s="70">
        <f t="shared" si="584"/>
        <v>1373</v>
      </c>
      <c r="AT1376" s="71">
        <f t="shared" ca="1" si="588"/>
        <v>4.6428255624139628E-6</v>
      </c>
      <c r="AU1376" s="72">
        <f t="shared" ca="1" si="581"/>
        <v>9.0370179501075842E-3</v>
      </c>
      <c r="AV1376" s="73">
        <f t="shared" ca="1" si="582"/>
        <v>1.0090370179501076</v>
      </c>
      <c r="AW1376" s="74">
        <f ca="1">PRODUCT(AV$4:AV1376)</f>
        <v>193118.03328221987</v>
      </c>
      <c r="BO1376" s="70">
        <f t="shared" si="586"/>
        <v>1373</v>
      </c>
      <c r="BP1376" s="171">
        <f t="shared" ca="1" si="585"/>
        <v>0.114</v>
      </c>
      <c r="BQ1376" s="172">
        <f t="shared" ca="1" si="583"/>
        <v>9.0370179501075842E-3</v>
      </c>
      <c r="BR1376" s="172">
        <f t="shared" ca="1" si="587"/>
        <v>5.1781803232151495E-6</v>
      </c>
    </row>
    <row r="1377" spans="44:70">
      <c r="AR1377" s="69">
        <f t="shared" si="580"/>
        <v>115</v>
      </c>
      <c r="AS1377" s="70">
        <f t="shared" si="584"/>
        <v>1374</v>
      </c>
      <c r="AT1377" s="71">
        <f t="shared" ca="1" si="588"/>
        <v>4.6008682644672093E-6</v>
      </c>
      <c r="AU1377" s="72">
        <f t="shared" ca="1" si="581"/>
        <v>9.0370179501075842E-3</v>
      </c>
      <c r="AV1377" s="73">
        <f t="shared" ca="1" si="582"/>
        <v>1.0090370179501076</v>
      </c>
      <c r="AW1377" s="74">
        <f ca="1">PRODUCT(AV$4:AV1377)</f>
        <v>194863.24441548076</v>
      </c>
      <c r="BO1377" s="70">
        <f t="shared" si="586"/>
        <v>1374</v>
      </c>
      <c r="BP1377" s="171">
        <f t="shared" ca="1" si="585"/>
        <v>0.114</v>
      </c>
      <c r="BQ1377" s="172">
        <f t="shared" ca="1" si="583"/>
        <v>9.0370179501075842E-3</v>
      </c>
      <c r="BR1377" s="172">
        <f t="shared" ca="1" si="587"/>
        <v>5.1318041172907569E-6</v>
      </c>
    </row>
    <row r="1378" spans="44:70">
      <c r="AR1378" s="69">
        <f t="shared" si="580"/>
        <v>115</v>
      </c>
      <c r="AS1378" s="70">
        <f t="shared" si="584"/>
        <v>1375</v>
      </c>
      <c r="AT1378" s="71">
        <f t="shared" ca="1" si="588"/>
        <v>4.5592901353751391E-6</v>
      </c>
      <c r="AU1378" s="72">
        <f t="shared" ca="1" si="581"/>
        <v>9.0370179501075842E-3</v>
      </c>
      <c r="AV1378" s="73">
        <f t="shared" ca="1" si="582"/>
        <v>1.0090370179501076</v>
      </c>
      <c r="AW1378" s="74">
        <f ca="1">PRODUCT(AV$4:AV1378)</f>
        <v>196624.22705307967</v>
      </c>
      <c r="BO1378" s="70">
        <f t="shared" si="586"/>
        <v>1375</v>
      </c>
      <c r="BP1378" s="171">
        <f t="shared" ca="1" si="585"/>
        <v>0.114</v>
      </c>
      <c r="BQ1378" s="172">
        <f t="shared" ca="1" si="583"/>
        <v>9.0370179501075842E-3</v>
      </c>
      <c r="BR1378" s="172">
        <f t="shared" ca="1" si="587"/>
        <v>5.0858432604545953E-6</v>
      </c>
    </row>
    <row r="1379" spans="44:70">
      <c r="AR1379" s="69">
        <f t="shared" si="580"/>
        <v>115</v>
      </c>
      <c r="AS1379" s="70">
        <f t="shared" si="584"/>
        <v>1376</v>
      </c>
      <c r="AT1379" s="71">
        <f t="shared" ca="1" si="588"/>
        <v>4.5180877485820057E-6</v>
      </c>
      <c r="AU1379" s="72">
        <f t="shared" ca="1" si="581"/>
        <v>9.0370179501075842E-3</v>
      </c>
      <c r="AV1379" s="73">
        <f t="shared" ca="1" si="582"/>
        <v>1.0090370179501076</v>
      </c>
      <c r="AW1379" s="74">
        <f ca="1">PRODUCT(AV$4:AV1379)</f>
        <v>198401.12372238436</v>
      </c>
      <c r="BO1379" s="70">
        <f t="shared" si="586"/>
        <v>1376</v>
      </c>
      <c r="BP1379" s="171">
        <f t="shared" ca="1" si="585"/>
        <v>0.114</v>
      </c>
      <c r="BQ1379" s="172">
        <f t="shared" ca="1" si="583"/>
        <v>9.0370179501075842E-3</v>
      </c>
      <c r="BR1379" s="172">
        <f t="shared" ca="1" si="587"/>
        <v>5.0402940328063044E-6</v>
      </c>
    </row>
    <row r="1380" spans="44:70">
      <c r="AR1380" s="69">
        <f t="shared" si="580"/>
        <v>115</v>
      </c>
      <c r="AS1380" s="70">
        <f t="shared" si="584"/>
        <v>1377</v>
      </c>
      <c r="AT1380" s="71">
        <f t="shared" ca="1" si="588"/>
        <v>4.4772577084979086E-6</v>
      </c>
      <c r="AU1380" s="72">
        <f t="shared" ca="1" si="581"/>
        <v>9.0370179501075842E-3</v>
      </c>
      <c r="AV1380" s="73">
        <f t="shared" ca="1" si="582"/>
        <v>1.0090370179501076</v>
      </c>
      <c r="AW1380" s="74">
        <f ca="1">PRODUCT(AV$4:AV1380)</f>
        <v>200194.07823878506</v>
      </c>
      <c r="BO1380" s="70">
        <f t="shared" si="586"/>
        <v>1377</v>
      </c>
      <c r="BP1380" s="171">
        <f t="shared" ca="1" si="585"/>
        <v>0.114</v>
      </c>
      <c r="BQ1380" s="172">
        <f t="shared" ca="1" si="583"/>
        <v>9.0370179501075842E-3</v>
      </c>
      <c r="BR1380" s="172">
        <f t="shared" ca="1" si="587"/>
        <v>4.9951527477612563E-6</v>
      </c>
    </row>
    <row r="1381" spans="44:70">
      <c r="AR1381" s="69">
        <f t="shared" si="580"/>
        <v>115</v>
      </c>
      <c r="AS1381" s="70">
        <f t="shared" si="584"/>
        <v>1378</v>
      </c>
      <c r="AT1381" s="71">
        <f t="shared" ca="1" si="588"/>
        <v>4.4367966502189554E-6</v>
      </c>
      <c r="AU1381" s="72">
        <f t="shared" ca="1" si="581"/>
        <v>9.0370179501075842E-3</v>
      </c>
      <c r="AV1381" s="73">
        <f t="shared" ca="1" si="582"/>
        <v>1.0090370179501076</v>
      </c>
      <c r="AW1381" s="74">
        <f ca="1">PRODUCT(AV$4:AV1381)</f>
        <v>202003.2357173342</v>
      </c>
      <c r="BO1381" s="70">
        <f t="shared" si="586"/>
        <v>1378</v>
      </c>
      <c r="BP1381" s="171">
        <f t="shared" ca="1" si="585"/>
        <v>0.114</v>
      </c>
      <c r="BQ1381" s="172">
        <f t="shared" ca="1" si="583"/>
        <v>9.0370179501075842E-3</v>
      </c>
      <c r="BR1381" s="172">
        <f t="shared" ca="1" si="587"/>
        <v>4.9504157517521764E-6</v>
      </c>
    </row>
    <row r="1382" spans="44:70">
      <c r="AR1382" s="69">
        <f t="shared" si="580"/>
        <v>115</v>
      </c>
      <c r="AS1382" s="70">
        <f t="shared" si="584"/>
        <v>1379</v>
      </c>
      <c r="AT1382" s="71">
        <f t="shared" ca="1" si="588"/>
        <v>4.3967012392499498E-6</v>
      </c>
      <c r="AU1382" s="72">
        <f t="shared" ca="1" si="581"/>
        <v>9.0370179501075842E-3</v>
      </c>
      <c r="AV1382" s="73">
        <f t="shared" ca="1" si="582"/>
        <v>1.0090370179501076</v>
      </c>
      <c r="AW1382" s="74">
        <f ca="1">PRODUCT(AV$4:AV1382)</f>
        <v>203828.74258449156</v>
      </c>
      <c r="BO1382" s="70">
        <f t="shared" si="586"/>
        <v>1379</v>
      </c>
      <c r="BP1382" s="171">
        <f t="shared" ca="1" si="585"/>
        <v>0.114</v>
      </c>
      <c r="BQ1382" s="172">
        <f t="shared" ca="1" si="583"/>
        <v>9.0370179501075842E-3</v>
      </c>
      <c r="BR1382" s="172">
        <f t="shared" ca="1" si="587"/>
        <v>4.9060794239334362E-6</v>
      </c>
    </row>
    <row r="1383" spans="44:70">
      <c r="AR1383" s="69">
        <f t="shared" si="580"/>
        <v>115</v>
      </c>
      <c r="AS1383" s="70">
        <f t="shared" si="584"/>
        <v>1380</v>
      </c>
      <c r="AT1383" s="71">
        <f t="shared" ca="1" si="588"/>
        <v>4.3569681712295881E-6</v>
      </c>
      <c r="AU1383" s="72">
        <f t="shared" ca="1" si="581"/>
        <v>9.0370179501075842E-3</v>
      </c>
      <c r="AV1383" s="73">
        <f t="shared" ca="1" si="582"/>
        <v>1.0090370179501076</v>
      </c>
      <c r="AW1383" s="74">
        <f ca="1">PRODUCT(AV$4:AV1383)</f>
        <v>205670.74658997546</v>
      </c>
      <c r="BO1383" s="70">
        <f t="shared" si="586"/>
        <v>1380</v>
      </c>
      <c r="BP1383" s="171">
        <f t="shared" ca="1" si="585"/>
        <v>0.114</v>
      </c>
      <c r="BQ1383" s="172">
        <f t="shared" ca="1" si="583"/>
        <v>9.0370179501075842E-3</v>
      </c>
      <c r="BR1383" s="172">
        <f t="shared" ca="1" si="587"/>
        <v>4.8621401758879973E-6</v>
      </c>
    </row>
    <row r="1384" spans="44:70">
      <c r="AR1384" s="69">
        <f t="shared" si="580"/>
        <v>116</v>
      </c>
      <c r="AS1384" s="70">
        <f t="shared" si="584"/>
        <v>1381</v>
      </c>
      <c r="AT1384" s="71">
        <f t="shared" ca="1" si="588"/>
        <v>4.3175941716581388E-6</v>
      </c>
      <c r="AU1384" s="72">
        <f t="shared" ca="1" si="581"/>
        <v>9.0370179501075842E-3</v>
      </c>
      <c r="AV1384" s="73">
        <f t="shared" ca="1" si="582"/>
        <v>1.0090370179501076</v>
      </c>
      <c r="AW1384" s="74">
        <f ca="1">PRODUCT(AV$4:AV1384)</f>
        <v>207529.39681872108</v>
      </c>
      <c r="BO1384" s="70">
        <f t="shared" si="586"/>
        <v>1381</v>
      </c>
      <c r="BP1384" s="171">
        <f t="shared" ca="1" si="585"/>
        <v>0.114</v>
      </c>
      <c r="BQ1384" s="172">
        <f t="shared" ca="1" si="583"/>
        <v>9.0370179501075842E-3</v>
      </c>
      <c r="BR1384" s="172">
        <f t="shared" ca="1" si="587"/>
        <v>4.8185944513369762E-6</v>
      </c>
    </row>
    <row r="1385" spans="44:70">
      <c r="AR1385" s="69">
        <f t="shared" si="580"/>
        <v>116</v>
      </c>
      <c r="AS1385" s="70">
        <f t="shared" si="584"/>
        <v>1382</v>
      </c>
      <c r="AT1385" s="71">
        <f t="shared" ca="1" si="588"/>
        <v>4.2785759956275839E-6</v>
      </c>
      <c r="AU1385" s="72">
        <f t="shared" ca="1" si="581"/>
        <v>9.0370179501075842E-3</v>
      </c>
      <c r="AV1385" s="73">
        <f t="shared" ca="1" si="582"/>
        <v>1.0090370179501076</v>
      </c>
      <c r="AW1385" s="74">
        <f ca="1">PRODUCT(AV$4:AV1385)</f>
        <v>209404.84370294688</v>
      </c>
      <c r="BO1385" s="70">
        <f t="shared" si="586"/>
        <v>1382</v>
      </c>
      <c r="BP1385" s="171">
        <f t="shared" ca="1" si="585"/>
        <v>0.114</v>
      </c>
      <c r="BQ1385" s="172">
        <f t="shared" ca="1" si="583"/>
        <v>9.0370179501075842E-3</v>
      </c>
      <c r="BR1385" s="172">
        <f t="shared" ca="1" si="587"/>
        <v>4.7754387258518143E-6</v>
      </c>
    </row>
    <row r="1386" spans="44:70">
      <c r="AR1386" s="69">
        <f t="shared" si="580"/>
        <v>116</v>
      </c>
      <c r="AS1386" s="70">
        <f t="shared" si="584"/>
        <v>1383</v>
      </c>
      <c r="AT1386" s="71">
        <f t="shared" ca="1" si="588"/>
        <v>4.2399104275541981E-6</v>
      </c>
      <c r="AU1386" s="72">
        <f t="shared" ca="1" si="581"/>
        <v>9.0370179501075842E-3</v>
      </c>
      <c r="AV1386" s="73">
        <f t="shared" ca="1" si="582"/>
        <v>1.0090370179501076</v>
      </c>
      <c r="AW1386" s="74">
        <f ca="1">PRODUCT(AV$4:AV1386)</f>
        <v>211297.23903432989</v>
      </c>
      <c r="BO1386" s="70">
        <f t="shared" si="586"/>
        <v>1383</v>
      </c>
      <c r="BP1386" s="171">
        <f t="shared" ca="1" si="585"/>
        <v>0.114</v>
      </c>
      <c r="BQ1386" s="172">
        <f t="shared" ca="1" si="583"/>
        <v>9.0370179501075842E-3</v>
      </c>
      <c r="BR1386" s="172">
        <f t="shared" ca="1" si="587"/>
        <v>4.7326695065690229E-6</v>
      </c>
    </row>
    <row r="1387" spans="44:70">
      <c r="AR1387" s="69">
        <f t="shared" si="580"/>
        <v>116</v>
      </c>
      <c r="AS1387" s="70">
        <f t="shared" si="584"/>
        <v>1384</v>
      </c>
      <c r="AT1387" s="71">
        <f t="shared" ca="1" si="588"/>
        <v>4.2015942809135421E-6</v>
      </c>
      <c r="AU1387" s="72">
        <f t="shared" ca="1" si="581"/>
        <v>9.0370179501075842E-3</v>
      </c>
      <c r="AV1387" s="73">
        <f t="shared" ca="1" si="582"/>
        <v>1.0090370179501076</v>
      </c>
      <c r="AW1387" s="74">
        <f ca="1">PRODUCT(AV$4:AV1387)</f>
        <v>213206.7359762913</v>
      </c>
      <c r="BO1387" s="70">
        <f t="shared" si="586"/>
        <v>1384</v>
      </c>
      <c r="BP1387" s="171">
        <f t="shared" ca="1" si="585"/>
        <v>0.114</v>
      </c>
      <c r="BQ1387" s="172">
        <f t="shared" ca="1" si="583"/>
        <v>9.0370179501075842E-3</v>
      </c>
      <c r="BR1387" s="172">
        <f t="shared" ca="1" si="587"/>
        <v>4.6902833319074844E-6</v>
      </c>
    </row>
    <row r="1388" spans="44:70">
      <c r="AR1388" s="69">
        <f t="shared" si="580"/>
        <v>116</v>
      </c>
      <c r="AS1388" s="70">
        <f t="shared" si="584"/>
        <v>1385</v>
      </c>
      <c r="AT1388" s="71">
        <f t="shared" ca="1" si="588"/>
        <v>4.1636243979778569E-6</v>
      </c>
      <c r="AU1388" s="72">
        <f t="shared" ca="1" si="581"/>
        <v>9.0370179501075842E-3</v>
      </c>
      <c r="AV1388" s="73">
        <f t="shared" ca="1" si="582"/>
        <v>1.0090370179501076</v>
      </c>
      <c r="AW1388" s="74">
        <f ca="1">PRODUCT(AV$4:AV1388)</f>
        <v>215133.4890763929</v>
      </c>
      <c r="BO1388" s="70">
        <f t="shared" si="586"/>
        <v>1385</v>
      </c>
      <c r="BP1388" s="171">
        <f t="shared" ca="1" si="585"/>
        <v>0.114</v>
      </c>
      <c r="BQ1388" s="172">
        <f t="shared" ca="1" si="583"/>
        <v>9.0370179501075842E-3</v>
      </c>
      <c r="BR1388" s="172">
        <f t="shared" ca="1" si="587"/>
        <v>4.648276771288284E-6</v>
      </c>
    </row>
    <row r="1389" spans="44:70">
      <c r="AR1389" s="69">
        <f t="shared" si="580"/>
        <v>116</v>
      </c>
      <c r="AS1389" s="70">
        <f t="shared" si="584"/>
        <v>1386</v>
      </c>
      <c r="AT1389" s="71">
        <f t="shared" ca="1" si="588"/>
        <v>4.1259976495558249E-6</v>
      </c>
      <c r="AU1389" s="72">
        <f t="shared" ca="1" si="581"/>
        <v>9.0370179501075842E-3</v>
      </c>
      <c r="AV1389" s="73">
        <f t="shared" ca="1" si="582"/>
        <v>1.0090370179501076</v>
      </c>
      <c r="AW1389" s="74">
        <f ca="1">PRODUCT(AV$4:AV1389)</f>
        <v>217077.65427884553</v>
      </c>
      <c r="BO1389" s="70">
        <f t="shared" si="586"/>
        <v>1386</v>
      </c>
      <c r="BP1389" s="171">
        <f t="shared" ca="1" si="585"/>
        <v>0.114</v>
      </c>
      <c r="BQ1389" s="172">
        <f t="shared" ca="1" si="583"/>
        <v>9.0370179501075842E-3</v>
      </c>
      <c r="BR1389" s="172">
        <f t="shared" ca="1" si="587"/>
        <v>4.6066464248570516E-6</v>
      </c>
    </row>
    <row r="1390" spans="44:70">
      <c r="AR1390" s="69">
        <f t="shared" si="580"/>
        <v>116</v>
      </c>
      <c r="AS1390" s="70">
        <f t="shared" si="584"/>
        <v>1387</v>
      </c>
      <c r="AT1390" s="71">
        <f t="shared" ca="1" si="588"/>
        <v>4.0887109347346871E-6</v>
      </c>
      <c r="AU1390" s="72">
        <f t="shared" ca="1" si="581"/>
        <v>9.0370179501075842E-3</v>
      </c>
      <c r="AV1390" s="73">
        <f t="shared" ca="1" si="582"/>
        <v>1.0090370179501076</v>
      </c>
      <c r="AW1390" s="74">
        <f ca="1">PRODUCT(AV$4:AV1390)</f>
        <v>219039.38893713072</v>
      </c>
      <c r="BO1390" s="70">
        <f t="shared" si="586"/>
        <v>1387</v>
      </c>
      <c r="BP1390" s="171">
        <f t="shared" ca="1" si="585"/>
        <v>0.114</v>
      </c>
      <c r="BQ1390" s="172">
        <f t="shared" ca="1" si="583"/>
        <v>9.0370179501075842E-3</v>
      </c>
      <c r="BR1390" s="172">
        <f t="shared" ca="1" si="587"/>
        <v>4.5653889232087912E-6</v>
      </c>
    </row>
    <row r="1391" spans="44:70">
      <c r="AR1391" s="69">
        <f t="shared" si="580"/>
        <v>116</v>
      </c>
      <c r="AS1391" s="70">
        <f t="shared" si="584"/>
        <v>1388</v>
      </c>
      <c r="AT1391" s="71">
        <f t="shared" ca="1" si="588"/>
        <v>4.0517611806246886E-6</v>
      </c>
      <c r="AU1391" s="72">
        <f t="shared" ca="1" si="581"/>
        <v>9.0370179501075842E-3</v>
      </c>
      <c r="AV1391" s="73">
        <f t="shared" ca="1" si="582"/>
        <v>1.0090370179501076</v>
      </c>
      <c r="AW1391" s="74">
        <f ca="1">PRODUCT(AV$4:AV1391)</f>
        <v>221018.85182673615</v>
      </c>
      <c r="BO1391" s="70">
        <f t="shared" si="586"/>
        <v>1388</v>
      </c>
      <c r="BP1391" s="171">
        <f t="shared" ca="1" si="585"/>
        <v>0.114</v>
      </c>
      <c r="BQ1391" s="172">
        <f t="shared" ca="1" si="583"/>
        <v>9.0370179501075842E-3</v>
      </c>
      <c r="BR1391" s="172">
        <f t="shared" ca="1" si="587"/>
        <v>4.5245009271151729E-6</v>
      </c>
    </row>
    <row r="1392" spans="44:70">
      <c r="AR1392" s="69">
        <f t="shared" si="580"/>
        <v>116</v>
      </c>
      <c r="AS1392" s="70">
        <f t="shared" si="584"/>
        <v>1389</v>
      </c>
      <c r="AT1392" s="71">
        <f t="shared" ca="1" si="588"/>
        <v>4.0151453421058345E-6</v>
      </c>
      <c r="AU1392" s="72">
        <f t="shared" ca="1" si="581"/>
        <v>9.0370179501075842E-3</v>
      </c>
      <c r="AV1392" s="73">
        <f t="shared" ca="1" si="582"/>
        <v>1.0090370179501076</v>
      </c>
      <c r="AW1392" s="74">
        <f ca="1">PRODUCT(AV$4:AV1392)</f>
        <v>223016.20315800654</v>
      </c>
      <c r="BO1392" s="70">
        <f t="shared" si="586"/>
        <v>1389</v>
      </c>
      <c r="BP1392" s="171">
        <f t="shared" ca="1" si="585"/>
        <v>0.114</v>
      </c>
      <c r="BQ1392" s="172">
        <f t="shared" ca="1" si="583"/>
        <v>9.0370179501075842E-3</v>
      </c>
      <c r="BR1392" s="172">
        <f t="shared" ca="1" si="587"/>
        <v>4.4839791272542682E-6</v>
      </c>
    </row>
    <row r="1393" spans="44:70">
      <c r="AR1393" s="69">
        <f t="shared" si="580"/>
        <v>116</v>
      </c>
      <c r="AS1393" s="70">
        <f t="shared" si="584"/>
        <v>1390</v>
      </c>
      <c r="AT1393" s="71">
        <f t="shared" ca="1" si="588"/>
        <v>3.9788604015769336E-6</v>
      </c>
      <c r="AU1393" s="72">
        <f t="shared" ca="1" si="581"/>
        <v>9.0370179501075842E-3</v>
      </c>
      <c r="AV1393" s="73">
        <f t="shared" ca="1" si="582"/>
        <v>1.0090370179501076</v>
      </c>
      <c r="AW1393" s="74">
        <f ca="1">PRODUCT(AV$4:AV1393)</f>
        <v>225031.60458911027</v>
      </c>
      <c r="BO1393" s="70">
        <f t="shared" si="586"/>
        <v>1390</v>
      </c>
      <c r="BP1393" s="171">
        <f t="shared" ca="1" si="585"/>
        <v>0.114</v>
      </c>
      <c r="BQ1393" s="172">
        <f t="shared" ca="1" si="583"/>
        <v>9.0370179501075842E-3</v>
      </c>
      <c r="BR1393" s="172">
        <f t="shared" ca="1" si="587"/>
        <v>4.4438202439427066E-6</v>
      </c>
    </row>
    <row r="1394" spans="44:70">
      <c r="AR1394" s="69">
        <f t="shared" si="580"/>
        <v>116</v>
      </c>
      <c r="AS1394" s="70">
        <f t="shared" si="584"/>
        <v>1391</v>
      </c>
      <c r="AT1394" s="71">
        <f t="shared" ca="1" si="588"/>
        <v>3.9429033687069103E-6</v>
      </c>
      <c r="AU1394" s="72">
        <f t="shared" ca="1" si="581"/>
        <v>9.0370179501075842E-3</v>
      </c>
      <c r="AV1394" s="73">
        <f t="shared" ca="1" si="582"/>
        <v>1.0090370179501076</v>
      </c>
      <c r="AW1394" s="74">
        <f ca="1">PRODUCT(AV$4:AV1394)</f>
        <v>227065.21923912357</v>
      </c>
      <c r="BO1394" s="70">
        <f t="shared" si="586"/>
        <v>1391</v>
      </c>
      <c r="BP1394" s="171">
        <f t="shared" ca="1" si="585"/>
        <v>0.114</v>
      </c>
      <c r="BQ1394" s="172">
        <f t="shared" ca="1" si="583"/>
        <v>9.0370179501075842E-3</v>
      </c>
      <c r="BR1394" s="172">
        <f t="shared" ca="1" si="587"/>
        <v>4.4040210268702293E-6</v>
      </c>
    </row>
    <row r="1395" spans="44:70">
      <c r="AR1395" s="69">
        <f t="shared" si="580"/>
        <v>116</v>
      </c>
      <c r="AS1395" s="70">
        <f t="shared" si="584"/>
        <v>1392</v>
      </c>
      <c r="AT1395" s="71">
        <f t="shared" ca="1" si="588"/>
        <v>3.9072712801883664E-6</v>
      </c>
      <c r="AU1395" s="72">
        <f t="shared" ca="1" si="581"/>
        <v>9.0370179501075842E-3</v>
      </c>
      <c r="AV1395" s="73">
        <f t="shared" ca="1" si="582"/>
        <v>1.0090370179501076</v>
      </c>
      <c r="AW1395" s="74">
        <f ca="1">PRODUCT(AV$4:AV1395)</f>
        <v>229117.21170123265</v>
      </c>
      <c r="BO1395" s="70">
        <f t="shared" si="586"/>
        <v>1392</v>
      </c>
      <c r="BP1395" s="171">
        <f t="shared" ca="1" si="585"/>
        <v>0.114</v>
      </c>
      <c r="BQ1395" s="172">
        <f t="shared" ca="1" si="583"/>
        <v>9.0370179501075842E-3</v>
      </c>
      <c r="BR1395" s="172">
        <f t="shared" ca="1" si="587"/>
        <v>4.3645782548366219E-6</v>
      </c>
    </row>
    <row r="1396" spans="44:70">
      <c r="AR1396" s="69">
        <f t="shared" si="580"/>
        <v>117</v>
      </c>
      <c r="AS1396" s="70">
        <f t="shared" si="584"/>
        <v>1393</v>
      </c>
      <c r="AT1396" s="71">
        <f t="shared" ca="1" si="588"/>
        <v>3.8719611994933644E-6</v>
      </c>
      <c r="AU1396" s="72">
        <f t="shared" ca="1" si="581"/>
        <v>9.0370179501075842E-3</v>
      </c>
      <c r="AV1396" s="73">
        <f t="shared" ca="1" si="582"/>
        <v>1.0090370179501076</v>
      </c>
      <c r="AW1396" s="74">
        <f ca="1">PRODUCT(AV$4:AV1396)</f>
        <v>231187.74805605528</v>
      </c>
      <c r="BO1396" s="70">
        <f t="shared" si="586"/>
        <v>1393</v>
      </c>
      <c r="BP1396" s="171">
        <f t="shared" ca="1" si="585"/>
        <v>0.114</v>
      </c>
      <c r="BQ1396" s="172">
        <f t="shared" ca="1" si="583"/>
        <v>9.0370179501075842E-3</v>
      </c>
      <c r="BR1396" s="172">
        <f t="shared" ca="1" si="587"/>
        <v>4.3254887354910011E-6</v>
      </c>
    </row>
    <row r="1397" spans="44:70">
      <c r="AR1397" s="69">
        <f t="shared" si="580"/>
        <v>117</v>
      </c>
      <c r="AS1397" s="70">
        <f t="shared" si="584"/>
        <v>1394</v>
      </c>
      <c r="AT1397" s="71">
        <f t="shared" ca="1" si="588"/>
        <v>3.8369702166314226E-6</v>
      </c>
      <c r="AU1397" s="72">
        <f t="shared" ca="1" si="581"/>
        <v>9.0370179501075842E-3</v>
      </c>
      <c r="AV1397" s="73">
        <f t="shared" ca="1" si="582"/>
        <v>1.0090370179501076</v>
      </c>
      <c r="AW1397" s="74">
        <f ca="1">PRODUCT(AV$4:AV1397)</f>
        <v>233276.99588508281</v>
      </c>
      <c r="BO1397" s="70">
        <f t="shared" si="586"/>
        <v>1394</v>
      </c>
      <c r="BP1397" s="171">
        <f t="shared" ca="1" si="585"/>
        <v>0.114</v>
      </c>
      <c r="BQ1397" s="172">
        <f t="shared" ca="1" si="583"/>
        <v>9.0370179501075842E-3</v>
      </c>
      <c r="BR1397" s="172">
        <f t="shared" ca="1" si="587"/>
        <v>4.2867493050734416E-6</v>
      </c>
    </row>
    <row r="1398" spans="44:70">
      <c r="AR1398" s="69">
        <f t="shared" si="580"/>
        <v>117</v>
      </c>
      <c r="AS1398" s="70">
        <f t="shared" si="584"/>
        <v>1395</v>
      </c>
      <c r="AT1398" s="71">
        <f t="shared" ca="1" si="588"/>
        <v>3.8022954479096961E-6</v>
      </c>
      <c r="AU1398" s="72">
        <f t="shared" ca="1" si="581"/>
        <v>9.0370179501075842E-3</v>
      </c>
      <c r="AV1398" s="73">
        <f t="shared" ca="1" si="582"/>
        <v>1.0090370179501076</v>
      </c>
      <c r="AW1398" s="74">
        <f ca="1">PRODUCT(AV$4:AV1398)</f>
        <v>235385.12428424347</v>
      </c>
      <c r="BO1398" s="70">
        <f t="shared" si="586"/>
        <v>1395</v>
      </c>
      <c r="BP1398" s="171">
        <f t="shared" ca="1" si="585"/>
        <v>0.114</v>
      </c>
      <c r="BQ1398" s="172">
        <f t="shared" ca="1" si="583"/>
        <v>9.0370179501075842E-3</v>
      </c>
      <c r="BR1398" s="172">
        <f t="shared" ca="1" si="587"/>
        <v>4.2483568281589071E-6</v>
      </c>
    </row>
    <row r="1399" spans="44:70">
      <c r="AR1399" s="69">
        <f t="shared" si="580"/>
        <v>117</v>
      </c>
      <c r="AS1399" s="70">
        <f t="shared" si="584"/>
        <v>1396</v>
      </c>
      <c r="AT1399" s="71">
        <f t="shared" ca="1" si="588"/>
        <v>3.7679340356953237E-6</v>
      </c>
      <c r="AU1399" s="72">
        <f t="shared" ca="1" si="581"/>
        <v>9.0370179501075842E-3</v>
      </c>
      <c r="AV1399" s="73">
        <f t="shared" ca="1" si="582"/>
        <v>1.0090370179501076</v>
      </c>
      <c r="AW1399" s="74">
        <f ca="1">PRODUCT(AV$4:AV1399)</f>
        <v>237512.30387758848</v>
      </c>
      <c r="BO1399" s="70">
        <f t="shared" si="586"/>
        <v>1396</v>
      </c>
      <c r="BP1399" s="171">
        <f t="shared" ca="1" si="585"/>
        <v>0.114</v>
      </c>
      <c r="BQ1399" s="172">
        <f t="shared" ca="1" si="583"/>
        <v>9.0370179501075842E-3</v>
      </c>
      <c r="BR1399" s="172">
        <f t="shared" ca="1" si="587"/>
        <v>4.2103081974034868E-6</v>
      </c>
    </row>
    <row r="1400" spans="44:70">
      <c r="AR1400" s="69">
        <f t="shared" si="580"/>
        <v>117</v>
      </c>
      <c r="AS1400" s="70">
        <f t="shared" si="584"/>
        <v>1397</v>
      </c>
      <c r="AT1400" s="71">
        <f t="shared" ca="1" si="588"/>
        <v>3.7338831481799236E-6</v>
      </c>
      <c r="AU1400" s="72">
        <f t="shared" ca="1" si="581"/>
        <v>9.0370179501075842E-3</v>
      </c>
      <c r="AV1400" s="73">
        <f t="shared" ca="1" si="582"/>
        <v>1.0090370179501076</v>
      </c>
      <c r="AW1400" s="74">
        <f ca="1">PRODUCT(AV$4:AV1400)</f>
        <v>239658.70683110165</v>
      </c>
      <c r="BO1400" s="70">
        <f t="shared" si="586"/>
        <v>1397</v>
      </c>
      <c r="BP1400" s="171">
        <f t="shared" ca="1" si="585"/>
        <v>0.114</v>
      </c>
      <c r="BQ1400" s="172">
        <f t="shared" ca="1" si="583"/>
        <v>9.0370179501075842E-3</v>
      </c>
      <c r="BR1400" s="172">
        <f t="shared" ca="1" si="587"/>
        <v>4.1726003332928937E-6</v>
      </c>
    </row>
    <row r="1401" spans="44:70">
      <c r="AR1401" s="69">
        <f t="shared" si="580"/>
        <v>117</v>
      </c>
      <c r="AS1401" s="70">
        <f t="shared" si="584"/>
        <v>1398</v>
      </c>
      <c r="AT1401" s="71">
        <f t="shared" ca="1" si="588"/>
        <v>3.7001399791462172E-6</v>
      </c>
      <c r="AU1401" s="72">
        <f t="shared" ca="1" si="581"/>
        <v>9.0370179501075842E-3</v>
      </c>
      <c r="AV1401" s="73">
        <f t="shared" ca="1" si="582"/>
        <v>1.0090370179501076</v>
      </c>
      <c r="AW1401" s="74">
        <f ca="1">PRODUCT(AV$4:AV1401)</f>
        <v>241824.50686663389</v>
      </c>
      <c r="BO1401" s="70">
        <f t="shared" si="586"/>
        <v>1398</v>
      </c>
      <c r="BP1401" s="171">
        <f t="shared" ca="1" si="585"/>
        <v>0.114</v>
      </c>
      <c r="BQ1401" s="172">
        <f t="shared" ca="1" si="583"/>
        <v>9.0370179501075842E-3</v>
      </c>
      <c r="BR1401" s="172">
        <f t="shared" ca="1" si="587"/>
        <v>4.1352301838932239E-6</v>
      </c>
    </row>
    <row r="1402" spans="44:70">
      <c r="AR1402" s="69">
        <f t="shared" si="580"/>
        <v>117</v>
      </c>
      <c r="AS1402" s="70">
        <f t="shared" si="584"/>
        <v>1399</v>
      </c>
      <c r="AT1402" s="71">
        <f t="shared" ca="1" si="588"/>
        <v>3.666701747736762E-6</v>
      </c>
      <c r="AU1402" s="72">
        <f t="shared" ca="1" si="581"/>
        <v>9.0370179501075842E-3</v>
      </c>
      <c r="AV1402" s="73">
        <f t="shared" ca="1" si="582"/>
        <v>1.0090370179501076</v>
      </c>
      <c r="AW1402" s="74">
        <f ca="1">PRODUCT(AV$4:AV1402)</f>
        <v>244009.87927596358</v>
      </c>
      <c r="BO1402" s="70">
        <f t="shared" si="586"/>
        <v>1399</v>
      </c>
      <c r="BP1402" s="171">
        <f t="shared" ca="1" si="585"/>
        <v>0.114</v>
      </c>
      <c r="BQ1402" s="172">
        <f t="shared" ca="1" si="583"/>
        <v>9.0370179501075842E-3</v>
      </c>
      <c r="BR1402" s="172">
        <f t="shared" ca="1" si="587"/>
        <v>4.098194724603942E-6</v>
      </c>
    </row>
    <row r="1403" spans="44:70">
      <c r="AR1403" s="69">
        <f t="shared" si="580"/>
        <v>117</v>
      </c>
      <c r="AS1403" s="70">
        <f t="shared" si="584"/>
        <v>1400</v>
      </c>
      <c r="AT1403" s="71">
        <f t="shared" ca="1" si="588"/>
        <v>3.6335656982247739E-6</v>
      </c>
      <c r="AU1403" s="72">
        <f t="shared" ca="1" si="581"/>
        <v>9.0370179501075842E-3</v>
      </c>
      <c r="AV1403" s="73">
        <f t="shared" ca="1" si="582"/>
        <v>1.0090370179501076</v>
      </c>
      <c r="AW1403" s="74">
        <f ca="1">PRODUCT(AV$4:AV1403)</f>
        <v>246215.00093498404</v>
      </c>
      <c r="BO1403" s="70">
        <f t="shared" si="586"/>
        <v>1400</v>
      </c>
      <c r="BP1403" s="171">
        <f t="shared" ca="1" si="585"/>
        <v>0.114</v>
      </c>
      <c r="BQ1403" s="172">
        <f t="shared" ca="1" si="583"/>
        <v>9.0370179501075842E-3</v>
      </c>
      <c r="BR1403" s="172">
        <f t="shared" ca="1" si="587"/>
        <v>4.0614909579130822E-6</v>
      </c>
    </row>
    <row r="1404" spans="44:70">
      <c r="AR1404" s="69">
        <f t="shared" si="580"/>
        <v>117</v>
      </c>
      <c r="AS1404" s="70">
        <f t="shared" si="584"/>
        <v>1401</v>
      </c>
      <c r="AT1404" s="71">
        <f t="shared" ca="1" si="588"/>
        <v>3.6007290997870214E-6</v>
      </c>
      <c r="AU1404" s="72">
        <f t="shared" ca="1" si="581"/>
        <v>9.0370179501075842E-3</v>
      </c>
      <c r="AV1404" s="73">
        <f t="shared" ca="1" si="582"/>
        <v>1.0090370179501076</v>
      </c>
      <c r="AW1404" s="74">
        <f ca="1">PRODUCT(AV$4:AV1404)</f>
        <v>248440.05031801926</v>
      </c>
      <c r="BO1404" s="70">
        <f t="shared" si="586"/>
        <v>1401</v>
      </c>
      <c r="BP1404" s="171">
        <f t="shared" ca="1" si="585"/>
        <v>0.114</v>
      </c>
      <c r="BQ1404" s="172">
        <f t="shared" ca="1" si="583"/>
        <v>9.0370179501075842E-3</v>
      </c>
      <c r="BR1404" s="172">
        <f t="shared" ca="1" si="587"/>
        <v>4.0251159131546397E-6</v>
      </c>
    </row>
    <row r="1405" spans="44:70">
      <c r="AR1405" s="69">
        <f t="shared" si="580"/>
        <v>117</v>
      </c>
      <c r="AS1405" s="70">
        <f t="shared" si="584"/>
        <v>1402</v>
      </c>
      <c r="AT1405" s="71">
        <f t="shared" ca="1" si="588"/>
        <v>3.5681892462787714E-6</v>
      </c>
      <c r="AU1405" s="72">
        <f t="shared" ca="1" si="581"/>
        <v>9.0370179501075842E-3</v>
      </c>
      <c r="AV1405" s="73">
        <f t="shared" ca="1" si="582"/>
        <v>1.0090370179501076</v>
      </c>
      <c r="AW1405" s="74">
        <f ca="1">PRODUCT(AV$4:AV1405)</f>
        <v>250685.20751226883</v>
      </c>
      <c r="BO1405" s="70">
        <f t="shared" si="586"/>
        <v>1402</v>
      </c>
      <c r="BP1405" s="171">
        <f t="shared" ca="1" si="585"/>
        <v>0.114</v>
      </c>
      <c r="BQ1405" s="172">
        <f t="shared" ca="1" si="583"/>
        <v>9.0370179501075842E-3</v>
      </c>
      <c r="BR1405" s="172">
        <f t="shared" ca="1" si="587"/>
        <v>3.9890666462681393E-6</v>
      </c>
    </row>
    <row r="1406" spans="44:70">
      <c r="AR1406" s="69">
        <f t="shared" si="580"/>
        <v>117</v>
      </c>
      <c r="AS1406" s="70">
        <f t="shared" si="584"/>
        <v>1403</v>
      </c>
      <c r="AT1406" s="71">
        <f t="shared" ca="1" si="588"/>
        <v>3.5359434560107692E-6</v>
      </c>
      <c r="AU1406" s="72">
        <f t="shared" ca="1" si="581"/>
        <v>9.0370179501075842E-3</v>
      </c>
      <c r="AV1406" s="73">
        <f t="shared" ca="1" si="582"/>
        <v>1.0090370179501076</v>
      </c>
      <c r="AW1406" s="74">
        <f ca="1">PRODUCT(AV$4:AV1406)</f>
        <v>252950.65423238365</v>
      </c>
      <c r="BO1406" s="70">
        <f t="shared" si="586"/>
        <v>1403</v>
      </c>
      <c r="BP1406" s="171">
        <f t="shared" ca="1" si="585"/>
        <v>0.114</v>
      </c>
      <c r="BQ1406" s="172">
        <f t="shared" ca="1" si="583"/>
        <v>9.0370179501075842E-3</v>
      </c>
      <c r="BR1406" s="172">
        <f t="shared" ca="1" si="587"/>
        <v>3.9533402395603494E-6</v>
      </c>
    </row>
    <row r="1407" spans="44:70">
      <c r="AR1407" s="69">
        <f t="shared" si="580"/>
        <v>117</v>
      </c>
      <c r="AS1407" s="70">
        <f t="shared" si="584"/>
        <v>1404</v>
      </c>
      <c r="AT1407" s="71">
        <f t="shared" ca="1" si="588"/>
        <v>3.5039890715282344E-6</v>
      </c>
      <c r="AU1407" s="72">
        <f t="shared" ca="1" si="581"/>
        <v>9.0370179501075842E-3</v>
      </c>
      <c r="AV1407" s="73">
        <f t="shared" ca="1" si="582"/>
        <v>1.0090370179501076</v>
      </c>
      <c r="AW1407" s="74">
        <f ca="1">PRODUCT(AV$4:AV1407)</f>
        <v>255236.57383517316</v>
      </c>
      <c r="BO1407" s="70">
        <f t="shared" si="586"/>
        <v>1404</v>
      </c>
      <c r="BP1407" s="171">
        <f t="shared" ca="1" si="585"/>
        <v>0.114</v>
      </c>
      <c r="BQ1407" s="172">
        <f t="shared" ca="1" si="583"/>
        <v>9.0370179501075842E-3</v>
      </c>
      <c r="BR1407" s="172">
        <f t="shared" ca="1" si="587"/>
        <v>3.9179338014691397E-6</v>
      </c>
    </row>
    <row r="1408" spans="44:70">
      <c r="AR1408" s="69">
        <f t="shared" si="580"/>
        <v>118</v>
      </c>
      <c r="AS1408" s="70">
        <f t="shared" si="584"/>
        <v>1405</v>
      </c>
      <c r="AT1408" s="71">
        <f t="shared" ca="1" si="588"/>
        <v>3.472323459391853E-6</v>
      </c>
      <c r="AU1408" s="72">
        <f t="shared" ca="1" si="581"/>
        <v>9.0370179501075842E-3</v>
      </c>
      <c r="AV1408" s="73">
        <f t="shared" ca="1" si="582"/>
        <v>1.0090370179501076</v>
      </c>
      <c r="AW1408" s="74">
        <f ca="1">PRODUCT(AV$4:AV1408)</f>
        <v>257543.15133444557</v>
      </c>
      <c r="BO1408" s="70">
        <f t="shared" si="586"/>
        <v>1405</v>
      </c>
      <c r="BP1408" s="171">
        <f t="shared" ca="1" si="585"/>
        <v>0.114</v>
      </c>
      <c r="BQ1408" s="172">
        <f t="shared" ca="1" si="583"/>
        <v>9.0370179501075842E-3</v>
      </c>
      <c r="BR1408" s="172">
        <f t="shared" ca="1" si="587"/>
        <v>3.8828444663294446E-6</v>
      </c>
    </row>
    <row r="1409" spans="44:70">
      <c r="AR1409" s="69">
        <f t="shared" si="580"/>
        <v>118</v>
      </c>
      <c r="AS1409" s="70">
        <f t="shared" si="584"/>
        <v>1406</v>
      </c>
      <c r="AT1409" s="71">
        <f t="shared" ca="1" si="588"/>
        <v>3.4409440099607491E-6</v>
      </c>
      <c r="AU1409" s="72">
        <f t="shared" ca="1" si="581"/>
        <v>9.0370179501075842E-3</v>
      </c>
      <c r="AV1409" s="73">
        <f t="shared" ca="1" si="582"/>
        <v>1.0090370179501076</v>
      </c>
      <c r="AW1409" s="74">
        <f ca="1">PRODUCT(AV$4:AV1409)</f>
        <v>259870.57341598225</v>
      </c>
      <c r="BO1409" s="70">
        <f t="shared" si="586"/>
        <v>1406</v>
      </c>
      <c r="BP1409" s="171">
        <f t="shared" ca="1" si="585"/>
        <v>0.114</v>
      </c>
      <c r="BQ1409" s="172">
        <f t="shared" ca="1" si="583"/>
        <v>9.0370179501075842E-3</v>
      </c>
      <c r="BR1409" s="172">
        <f t="shared" ca="1" si="587"/>
        <v>3.8480693941413302E-6</v>
      </c>
    </row>
    <row r="1410" spans="44:70">
      <c r="AR1410" s="69">
        <f t="shared" si="580"/>
        <v>118</v>
      </c>
      <c r="AS1410" s="70">
        <f t="shared" si="584"/>
        <v>1407</v>
      </c>
      <c r="AT1410" s="71">
        <f t="shared" ca="1" si="588"/>
        <v>3.4098481371774186E-6</v>
      </c>
      <c r="AU1410" s="72">
        <f t="shared" ca="1" si="581"/>
        <v>9.0370179501075842E-3</v>
      </c>
      <c r="AV1410" s="73">
        <f t="shared" ca="1" si="582"/>
        <v>1.0090370179501076</v>
      </c>
      <c r="AW1410" s="74">
        <f ca="1">PRODUCT(AV$4:AV1410)</f>
        <v>262219.02845264721</v>
      </c>
      <c r="BO1410" s="70">
        <f t="shared" si="586"/>
        <v>1407</v>
      </c>
      <c r="BP1410" s="171">
        <f t="shared" ca="1" si="585"/>
        <v>0.114</v>
      </c>
      <c r="BQ1410" s="172">
        <f t="shared" ca="1" si="583"/>
        <v>9.0370179501075842E-3</v>
      </c>
      <c r="BR1410" s="172">
        <f t="shared" ca="1" si="587"/>
        <v>3.8136057703401326E-6</v>
      </c>
    </row>
    <row r="1411" spans="44:70">
      <c r="AR1411" s="69">
        <f t="shared" si="580"/>
        <v>118</v>
      </c>
      <c r="AS1411" s="70">
        <f t="shared" si="584"/>
        <v>1408</v>
      </c>
      <c r="AT1411" s="71">
        <f t="shared" ca="1" si="588"/>
        <v>3.3790332783546052E-6</v>
      </c>
      <c r="AU1411" s="72">
        <f t="shared" ca="1" si="581"/>
        <v>9.0370179501075842E-3</v>
      </c>
      <c r="AV1411" s="73">
        <f t="shared" ca="1" si="582"/>
        <v>1.0090370179501076</v>
      </c>
      <c r="AW1411" s="74">
        <f ca="1">PRODUCT(AV$4:AV1411)</f>
        <v>264588.70651963353</v>
      </c>
      <c r="BO1411" s="70">
        <f t="shared" si="586"/>
        <v>1408</v>
      </c>
      <c r="BP1411" s="171">
        <f t="shared" ca="1" si="585"/>
        <v>0.114</v>
      </c>
      <c r="BQ1411" s="172">
        <f t="shared" ca="1" si="583"/>
        <v>9.0370179501075842E-3</v>
      </c>
      <c r="BR1411" s="172">
        <f t="shared" ca="1" si="587"/>
        <v>3.7794508055686599E-6</v>
      </c>
    </row>
    <row r="1412" spans="44:70">
      <c r="AR1412" s="69">
        <f t="shared" si="580"/>
        <v>118</v>
      </c>
      <c r="AS1412" s="70">
        <f t="shared" si="584"/>
        <v>1409</v>
      </c>
      <c r="AT1412" s="71">
        <f t="shared" ca="1" si="588"/>
        <v>3.3484968939641038E-6</v>
      </c>
      <c r="AU1412" s="72">
        <f t="shared" ca="1" si="581"/>
        <v>9.0370179501075842E-3</v>
      </c>
      <c r="AV1412" s="73">
        <f t="shared" ca="1" si="582"/>
        <v>1.0090370179501076</v>
      </c>
      <c r="AW1412" s="74">
        <f ca="1">PRODUCT(AV$4:AV1412)</f>
        <v>266979.79940984718</v>
      </c>
      <c r="BO1412" s="70">
        <f t="shared" si="586"/>
        <v>1409</v>
      </c>
      <c r="BP1412" s="171">
        <f t="shared" ca="1" si="585"/>
        <v>0.114</v>
      </c>
      <c r="BQ1412" s="172">
        <f t="shared" ca="1" si="583"/>
        <v>9.0370179501075842E-3</v>
      </c>
      <c r="BR1412" s="172">
        <f t="shared" ca="1" si="587"/>
        <v>3.7456017354514311E-6</v>
      </c>
    </row>
    <row r="1413" spans="44:70">
      <c r="AR1413" s="69">
        <f t="shared" ref="AR1413:AR1476" si="589">ROUNDDOWN((AS1413-1)/12,0)+1</f>
        <v>118</v>
      </c>
      <c r="AS1413" s="70">
        <f t="shared" si="584"/>
        <v>1410</v>
      </c>
      <c r="AT1413" s="71">
        <f t="shared" ca="1" si="588"/>
        <v>3.3182364674274705E-6</v>
      </c>
      <c r="AU1413" s="72">
        <f t="shared" ref="AU1413:AU1476" ca="1" si="590">IF($AU$2="Yes",BQ1413,((1+$AH$21)^(1/12))-1)</f>
        <v>9.0370179501075842E-3</v>
      </c>
      <c r="AV1413" s="73">
        <f t="shared" ref="AV1413:AV1476" ca="1" si="591">(1+AU1413)</f>
        <v>1.0090370179501076</v>
      </c>
      <c r="AW1413" s="74">
        <f ca="1">PRODUCT(AV$4:AV1413)</f>
        <v>269392.50064943009</v>
      </c>
      <c r="BO1413" s="70">
        <f t="shared" si="586"/>
        <v>1410</v>
      </c>
      <c r="BP1413" s="171">
        <f t="shared" ca="1" si="585"/>
        <v>0.114</v>
      </c>
      <c r="BQ1413" s="172">
        <f t="shared" ref="BQ1413:BQ1476" ca="1" si="592">(1+BP1413)^(1/12)-1</f>
        <v>9.0370179501075842E-3</v>
      </c>
      <c r="BR1413" s="172">
        <f t="shared" ca="1" si="587"/>
        <v>3.7120558203709376E-6</v>
      </c>
    </row>
    <row r="1414" spans="44:70">
      <c r="AR1414" s="69">
        <f t="shared" si="589"/>
        <v>118</v>
      </c>
      <c r="AS1414" s="70">
        <f t="shared" ref="AS1414:AS1477" si="593">AS1413+1</f>
        <v>1411</v>
      </c>
      <c r="AT1414" s="71">
        <f t="shared" ca="1" si="588"/>
        <v>3.2882495049086268E-6</v>
      </c>
      <c r="AU1414" s="72">
        <f t="shared" ca="1" si="590"/>
        <v>9.0370179501075842E-3</v>
      </c>
      <c r="AV1414" s="73">
        <f t="shared" ca="1" si="591"/>
        <v>1.0090370179501076</v>
      </c>
      <c r="AW1414" s="74">
        <f ca="1">PRODUCT(AV$4:AV1414)</f>
        <v>271827.00551342336</v>
      </c>
      <c r="BO1414" s="70">
        <f t="shared" si="586"/>
        <v>1411</v>
      </c>
      <c r="BP1414" s="171">
        <f t="shared" ca="1" si="585"/>
        <v>0.114</v>
      </c>
      <c r="BQ1414" s="172">
        <f t="shared" ca="1" si="592"/>
        <v>9.0370179501075842E-3</v>
      </c>
      <c r="BR1414" s="172">
        <f t="shared" ca="1" si="587"/>
        <v>3.6788103452459089E-6</v>
      </c>
    </row>
    <row r="1415" spans="44:70">
      <c r="AR1415" s="69">
        <f t="shared" si="589"/>
        <v>118</v>
      </c>
      <c r="AS1415" s="70">
        <f t="shared" si="593"/>
        <v>1412</v>
      </c>
      <c r="AT1415" s="71">
        <f t="shared" ca="1" si="588"/>
        <v>3.2585335351083351E-6</v>
      </c>
      <c r="AU1415" s="72">
        <f t="shared" ca="1" si="590"/>
        <v>9.0370179501075842E-3</v>
      </c>
      <c r="AV1415" s="73">
        <f t="shared" ca="1" si="591"/>
        <v>1.0090370179501076</v>
      </c>
      <c r="AW1415" s="74">
        <f ca="1">PRODUCT(AV$4:AV1415)</f>
        <v>274283.51104157214</v>
      </c>
      <c r="BO1415" s="70">
        <f t="shared" si="586"/>
        <v>1412</v>
      </c>
      <c r="BP1415" s="171">
        <f t="shared" ca="1" si="585"/>
        <v>0.114</v>
      </c>
      <c r="BQ1415" s="172">
        <f t="shared" ca="1" si="592"/>
        <v>9.0370179501075842E-3</v>
      </c>
      <c r="BR1415" s="172">
        <f t="shared" ca="1" si="587"/>
        <v>3.6458626193115638E-6</v>
      </c>
    </row>
    <row r="1416" spans="44:70">
      <c r="AR1416" s="69">
        <f t="shared" si="589"/>
        <v>118</v>
      </c>
      <c r="AS1416" s="70">
        <f t="shared" si="593"/>
        <v>1413</v>
      </c>
      <c r="AT1416" s="71">
        <f t="shared" ca="1" si="588"/>
        <v>3.2290861090605337E-6</v>
      </c>
      <c r="AU1416" s="72">
        <f t="shared" ca="1" si="590"/>
        <v>9.0370179501075842E-3</v>
      </c>
      <c r="AV1416" s="73">
        <f t="shared" ca="1" si="591"/>
        <v>1.0090370179501076</v>
      </c>
      <c r="AW1416" s="74">
        <f ca="1">PRODUCT(AV$4:AV1416)</f>
        <v>276762.21605427336</v>
      </c>
      <c r="BO1416" s="70">
        <f t="shared" si="586"/>
        <v>1413</v>
      </c>
      <c r="BP1416" s="171">
        <f t="shared" ref="BP1416:BP1479" ca="1" si="594">VLOOKUP(BO1416,$BT$4:$BX$13,5,TRUE)/100</f>
        <v>0.114</v>
      </c>
      <c r="BQ1416" s="172">
        <f t="shared" ca="1" si="592"/>
        <v>9.0370179501075842E-3</v>
      </c>
      <c r="BR1416" s="172">
        <f t="shared" ca="1" si="587"/>
        <v>3.6132099759018312E-6</v>
      </c>
    </row>
    <row r="1417" spans="44:70">
      <c r="AR1417" s="69">
        <f t="shared" si="589"/>
        <v>118</v>
      </c>
      <c r="AS1417" s="70">
        <f t="shared" si="593"/>
        <v>1414</v>
      </c>
      <c r="AT1417" s="71">
        <f t="shared" ca="1" si="588"/>
        <v>3.1999047999305104E-6</v>
      </c>
      <c r="AU1417" s="72">
        <f t="shared" ca="1" si="590"/>
        <v>9.0370179501075842E-3</v>
      </c>
      <c r="AV1417" s="73">
        <f t="shared" ca="1" si="591"/>
        <v>1.0090370179501076</v>
      </c>
      <c r="AW1417" s="74">
        <f ca="1">PRODUCT(AV$4:AV1417)</f>
        <v>279263.3211686674</v>
      </c>
      <c r="BO1417" s="70">
        <f t="shared" si="586"/>
        <v>1414</v>
      </c>
      <c r="BP1417" s="171">
        <f t="shared" ca="1" si="594"/>
        <v>0.114</v>
      </c>
      <c r="BQ1417" s="172">
        <f t="shared" ca="1" si="592"/>
        <v>9.0370179501075842E-3</v>
      </c>
      <c r="BR1417" s="172">
        <f t="shared" ca="1" si="587"/>
        <v>3.5808497722335183E-6</v>
      </c>
    </row>
    <row r="1418" spans="44:70">
      <c r="AR1418" s="69">
        <f t="shared" si="589"/>
        <v>118</v>
      </c>
      <c r="AS1418" s="70">
        <f t="shared" si="593"/>
        <v>1415</v>
      </c>
      <c r="AT1418" s="71">
        <f t="shared" ca="1" si="588"/>
        <v>3.170987202814903E-6</v>
      </c>
      <c r="AU1418" s="72">
        <f t="shared" ca="1" si="590"/>
        <v>9.0370179501075842E-3</v>
      </c>
      <c r="AV1418" s="73">
        <f t="shared" ca="1" si="591"/>
        <v>1.0090370179501076</v>
      </c>
      <c r="AW1418" s="74">
        <f ca="1">PRODUCT(AV$4:AV1418)</f>
        <v>281787.02881487529</v>
      </c>
      <c r="BO1418" s="70">
        <f t="shared" si="586"/>
        <v>1415</v>
      </c>
      <c r="BP1418" s="171">
        <f t="shared" ca="1" si="594"/>
        <v>0.114</v>
      </c>
      <c r="BQ1418" s="172">
        <f t="shared" ca="1" si="592"/>
        <v>9.0370179501075842E-3</v>
      </c>
      <c r="BR1418" s="172">
        <f t="shared" ca="1" si="587"/>
        <v>3.5487793891924144E-6</v>
      </c>
    </row>
    <row r="1419" spans="44:70">
      <c r="AR1419" s="69">
        <f t="shared" si="589"/>
        <v>118</v>
      </c>
      <c r="AS1419" s="70">
        <f t="shared" si="593"/>
        <v>1416</v>
      </c>
      <c r="AT1419" s="71">
        <f t="shared" ca="1" si="588"/>
        <v>3.1423309345435035E-6</v>
      </c>
      <c r="AU1419" s="72">
        <f t="shared" ca="1" si="590"/>
        <v>9.0370179501075842E-3</v>
      </c>
      <c r="AV1419" s="73">
        <f t="shared" ca="1" si="591"/>
        <v>1.0090370179501076</v>
      </c>
      <c r="AW1419" s="74">
        <f ca="1">PRODUCT(AV$4:AV1419)</f>
        <v>284333.54325238278</v>
      </c>
      <c r="BO1419" s="70">
        <f t="shared" si="586"/>
        <v>1416</v>
      </c>
      <c r="BP1419" s="171">
        <f t="shared" ca="1" si="594"/>
        <v>0.114</v>
      </c>
      <c r="BQ1419" s="172">
        <f t="shared" ca="1" si="592"/>
        <v>9.0370179501075842E-3</v>
      </c>
      <c r="BR1419" s="172">
        <f t="shared" ca="1" si="587"/>
        <v>3.5169962311213103E-6</v>
      </c>
    </row>
    <row r="1420" spans="44:70">
      <c r="AR1420" s="69">
        <f t="shared" si="589"/>
        <v>119</v>
      </c>
      <c r="AS1420" s="70">
        <f t="shared" si="593"/>
        <v>1417</v>
      </c>
      <c r="AT1420" s="71">
        <f t="shared" ca="1" si="588"/>
        <v>3.1139336334828557E-6</v>
      </c>
      <c r="AU1420" s="72">
        <f t="shared" ca="1" si="590"/>
        <v>9.0370179501075842E-3</v>
      </c>
      <c r="AV1420" s="73">
        <f t="shared" ca="1" si="591"/>
        <v>1.0090370179501076</v>
      </c>
      <c r="AW1420" s="74">
        <f ca="1">PRODUCT(AV$4:AV1420)</f>
        <v>286903.07058657223</v>
      </c>
      <c r="BO1420" s="70">
        <f t="shared" si="586"/>
        <v>1417</v>
      </c>
      <c r="BP1420" s="171">
        <f t="shared" ca="1" si="594"/>
        <v>0.114</v>
      </c>
      <c r="BQ1420" s="172">
        <f t="shared" ca="1" si="592"/>
        <v>9.0370179501075842E-3</v>
      </c>
      <c r="BR1420" s="172">
        <f t="shared" ca="1" si="587"/>
        <v>3.4854977256099141E-6</v>
      </c>
    </row>
    <row r="1421" spans="44:70">
      <c r="AR1421" s="69">
        <f t="shared" si="589"/>
        <v>119</v>
      </c>
      <c r="AS1421" s="70">
        <f t="shared" si="593"/>
        <v>1418</v>
      </c>
      <c r="AT1421" s="71">
        <f t="shared" ca="1" si="588"/>
        <v>3.0857929593416272E-6</v>
      </c>
      <c r="AU1421" s="72">
        <f t="shared" ca="1" si="590"/>
        <v>9.0370179501075842E-3</v>
      </c>
      <c r="AV1421" s="73">
        <f t="shared" ca="1" si="591"/>
        <v>1.0090370179501076</v>
      </c>
      <c r="AW1421" s="74">
        <f ca="1">PRODUCT(AV$4:AV1421)</f>
        <v>289495.81878540409</v>
      </c>
      <c r="BO1421" s="70">
        <f t="shared" si="586"/>
        <v>1418</v>
      </c>
      <c r="BP1421" s="171">
        <f t="shared" ca="1" si="594"/>
        <v>0.114</v>
      </c>
      <c r="BQ1421" s="172">
        <f t="shared" ca="1" si="592"/>
        <v>9.0370179501075842E-3</v>
      </c>
      <c r="BR1421" s="172">
        <f t="shared" ca="1" si="587"/>
        <v>3.4542813232866514E-6</v>
      </c>
    </row>
    <row r="1422" spans="44:70">
      <c r="AR1422" s="69">
        <f t="shared" si="589"/>
        <v>119</v>
      </c>
      <c r="AS1422" s="70">
        <f t="shared" si="593"/>
        <v>1419</v>
      </c>
      <c r="AT1422" s="71">
        <f t="shared" ca="1" si="588"/>
        <v>3.0579065929777413E-6</v>
      </c>
      <c r="AU1422" s="72">
        <f t="shared" ca="1" si="590"/>
        <v>9.0370179501075842E-3</v>
      </c>
      <c r="AV1422" s="73">
        <f t="shared" ca="1" si="591"/>
        <v>1.0090370179501076</v>
      </c>
      <c r="AW1422" s="74">
        <f ca="1">PRODUCT(AV$4:AV1422)</f>
        <v>292111.99769624887</v>
      </c>
      <c r="BO1422" s="70">
        <f t="shared" si="586"/>
        <v>1419</v>
      </c>
      <c r="BP1422" s="171">
        <f t="shared" ca="1" si="594"/>
        <v>0.114</v>
      </c>
      <c r="BQ1422" s="172">
        <f t="shared" ca="1" si="592"/>
        <v>9.0370179501075842E-3</v>
      </c>
      <c r="BR1422" s="172">
        <f t="shared" ca="1" si="587"/>
        <v>3.4233444976123267E-6</v>
      </c>
    </row>
    <row r="1423" spans="44:70">
      <c r="AR1423" s="69">
        <f t="shared" si="589"/>
        <v>119</v>
      </c>
      <c r="AS1423" s="70">
        <f t="shared" si="593"/>
        <v>1420</v>
      </c>
      <c r="AT1423" s="71">
        <f t="shared" ca="1" si="588"/>
        <v>3.0302722362072492E-6</v>
      </c>
      <c r="AU1423" s="72">
        <f t="shared" ca="1" si="590"/>
        <v>9.0370179501075842E-3</v>
      </c>
      <c r="AV1423" s="73">
        <f t="shared" ca="1" si="591"/>
        <v>1.0090370179501076</v>
      </c>
      <c r="AW1423" s="74">
        <f ca="1">PRODUCT(AV$4:AV1423)</f>
        <v>294751.81906287168</v>
      </c>
      <c r="BO1423" s="70">
        <f t="shared" si="586"/>
        <v>1420</v>
      </c>
      <c r="BP1423" s="171">
        <f t="shared" ca="1" si="594"/>
        <v>0.114</v>
      </c>
      <c r="BQ1423" s="172">
        <f t="shared" ca="1" si="592"/>
        <v>9.0370179501075842E-3</v>
      </c>
      <c r="BR1423" s="172">
        <f t="shared" ca="1" si="587"/>
        <v>3.392684744675637E-6</v>
      </c>
    </row>
    <row r="1424" spans="44:70">
      <c r="AR1424" s="69">
        <f t="shared" si="589"/>
        <v>119</v>
      </c>
      <c r="AS1424" s="70">
        <f t="shared" si="593"/>
        <v>1421</v>
      </c>
      <c r="AT1424" s="71">
        <f t="shared" ca="1" si="588"/>
        <v>3.0028876116149317E-6</v>
      </c>
      <c r="AU1424" s="72">
        <f t="shared" ca="1" si="590"/>
        <v>9.0370179501075842E-3</v>
      </c>
      <c r="AV1424" s="73">
        <f t="shared" ca="1" si="591"/>
        <v>1.0090370179501076</v>
      </c>
      <c r="AW1424" s="74">
        <f ca="1">PRODUCT(AV$4:AV1424)</f>
        <v>297415.49654256972</v>
      </c>
      <c r="BO1424" s="70">
        <f t="shared" si="586"/>
        <v>1421</v>
      </c>
      <c r="BP1424" s="171">
        <f t="shared" ca="1" si="594"/>
        <v>0.114</v>
      </c>
      <c r="BQ1424" s="172">
        <f t="shared" ca="1" si="592"/>
        <v>9.0370179501075842E-3</v>
      </c>
      <c r="BR1424" s="172">
        <f t="shared" ca="1" si="587"/>
        <v>3.3622995829905126E-6</v>
      </c>
    </row>
    <row r="1425" spans="44:70">
      <c r="AR1425" s="69">
        <f t="shared" si="589"/>
        <v>119</v>
      </c>
      <c r="AS1425" s="70">
        <f t="shared" si="593"/>
        <v>1422</v>
      </c>
      <c r="AT1425" s="71">
        <f t="shared" ca="1" si="588"/>
        <v>2.975750462366612E-6</v>
      </c>
      <c r="AU1425" s="72">
        <f t="shared" ca="1" si="590"/>
        <v>9.0370179501075842E-3</v>
      </c>
      <c r="AV1425" s="73">
        <f t="shared" ca="1" si="591"/>
        <v>1.0090370179501076</v>
      </c>
      <c r="AW1425" s="74">
        <f ca="1">PRODUCT(AV$4:AV1425)</f>
        <v>300103.24572346505</v>
      </c>
      <c r="BO1425" s="70">
        <f t="shared" si="586"/>
        <v>1422</v>
      </c>
      <c r="BP1425" s="171">
        <f t="shared" ca="1" si="594"/>
        <v>0.114</v>
      </c>
      <c r="BQ1425" s="172">
        <f t="shared" ca="1" si="592"/>
        <v>9.0370179501075842E-3</v>
      </c>
      <c r="BR1425" s="172">
        <f t="shared" ca="1" si="587"/>
        <v>3.332186553295276E-6</v>
      </c>
    </row>
    <row r="1426" spans="44:70">
      <c r="AR1426" s="69">
        <f t="shared" si="589"/>
        <v>119</v>
      </c>
      <c r="AS1426" s="70">
        <f t="shared" si="593"/>
        <v>1423</v>
      </c>
      <c r="AT1426" s="71">
        <f t="shared" ca="1" si="588"/>
        <v>2.9488585520231641E-6</v>
      </c>
      <c r="AU1426" s="72">
        <f t="shared" ca="1" si="590"/>
        <v>9.0370179501075842E-3</v>
      </c>
      <c r="AV1426" s="73">
        <f t="shared" ca="1" si="591"/>
        <v>1.0090370179501076</v>
      </c>
      <c r="AW1426" s="74">
        <f ca="1">PRODUCT(AV$4:AV1426)</f>
        <v>302815.28414195357</v>
      </c>
      <c r="BO1426" s="70">
        <f t="shared" ref="BO1426:BO1489" si="595">BO1425+1</f>
        <v>1423</v>
      </c>
      <c r="BP1426" s="171">
        <f t="shared" ca="1" si="594"/>
        <v>0.114</v>
      </c>
      <c r="BQ1426" s="172">
        <f t="shared" ca="1" si="592"/>
        <v>9.0370179501075842E-3</v>
      </c>
      <c r="BR1426" s="172">
        <f t="shared" ref="BR1426:BR1489" ca="1" si="596">BR1425/(1+BQ1426)</f>
        <v>3.3023432183535986E-6</v>
      </c>
    </row>
    <row r="1427" spans="44:70">
      <c r="AR1427" s="69">
        <f t="shared" si="589"/>
        <v>119</v>
      </c>
      <c r="AS1427" s="70">
        <f t="shared" si="593"/>
        <v>1424</v>
      </c>
      <c r="AT1427" s="71">
        <f t="shared" ca="1" si="588"/>
        <v>2.9222096643562024E-6</v>
      </c>
      <c r="AU1427" s="72">
        <f t="shared" ca="1" si="590"/>
        <v>9.0370179501075842E-3</v>
      </c>
      <c r="AV1427" s="73">
        <f t="shared" ca="1" si="591"/>
        <v>1.0090370179501076</v>
      </c>
      <c r="AW1427" s="74">
        <f ca="1">PRODUCT(AV$4:AV1427)</f>
        <v>305551.83130031131</v>
      </c>
      <c r="BO1427" s="70">
        <f t="shared" si="595"/>
        <v>1424</v>
      </c>
      <c r="BP1427" s="171">
        <f t="shared" ca="1" si="594"/>
        <v>0.114</v>
      </c>
      <c r="BQ1427" s="172">
        <f t="shared" ca="1" si="592"/>
        <v>9.0370179501075842E-3</v>
      </c>
      <c r="BR1427" s="172">
        <f t="shared" ca="1" si="596"/>
        <v>3.2727671627572389E-6</v>
      </c>
    </row>
    <row r="1428" spans="44:70">
      <c r="AR1428" s="69">
        <f t="shared" si="589"/>
        <v>119</v>
      </c>
      <c r="AS1428" s="70">
        <f t="shared" si="593"/>
        <v>1425</v>
      </c>
      <c r="AT1428" s="71">
        <f t="shared" ca="1" si="588"/>
        <v>2.8958016031654377E-6</v>
      </c>
      <c r="AU1428" s="72">
        <f t="shared" ca="1" si="590"/>
        <v>9.0370179501075842E-3</v>
      </c>
      <c r="AV1428" s="73">
        <f t="shared" ca="1" si="591"/>
        <v>1.0090370179501076</v>
      </c>
      <c r="AW1428" s="74">
        <f ca="1">PRODUCT(AV$4:AV1428)</f>
        <v>308313.10868446046</v>
      </c>
      <c r="BO1428" s="70">
        <f t="shared" si="595"/>
        <v>1425</v>
      </c>
      <c r="BP1428" s="171">
        <f t="shared" ca="1" si="594"/>
        <v>0.114</v>
      </c>
      <c r="BQ1428" s="172">
        <f t="shared" ca="1" si="592"/>
        <v>9.0370179501075842E-3</v>
      </c>
      <c r="BR1428" s="172">
        <f t="shared" ca="1" si="596"/>
        <v>3.243455992730549E-6</v>
      </c>
    </row>
    <row r="1429" spans="44:70">
      <c r="AR1429" s="69">
        <f t="shared" si="589"/>
        <v>119</v>
      </c>
      <c r="AS1429" s="70">
        <f t="shared" si="593"/>
        <v>1426</v>
      </c>
      <c r="AT1429" s="71">
        <f t="shared" ca="1" si="588"/>
        <v>2.8696321920976814E-6</v>
      </c>
      <c r="AU1429" s="72">
        <f t="shared" ca="1" si="590"/>
        <v>9.0370179501075842E-3</v>
      </c>
      <c r="AV1429" s="73">
        <f t="shared" ca="1" si="591"/>
        <v>1.0090370179501076</v>
      </c>
      <c r="AW1429" s="74">
        <f ca="1">PRODUCT(AV$4:AV1429)</f>
        <v>311099.3397818954</v>
      </c>
      <c r="BO1429" s="70">
        <f t="shared" si="595"/>
        <v>1426</v>
      </c>
      <c r="BP1429" s="171">
        <f t="shared" ca="1" si="594"/>
        <v>0.114</v>
      </c>
      <c r="BQ1429" s="172">
        <f t="shared" ca="1" si="592"/>
        <v>9.0370179501075842E-3</v>
      </c>
      <c r="BR1429" s="172">
        <f t="shared" ca="1" si="596"/>
        <v>3.2144073359367313E-6</v>
      </c>
    </row>
    <row r="1430" spans="44:70">
      <c r="AR1430" s="69">
        <f t="shared" si="589"/>
        <v>119</v>
      </c>
      <c r="AS1430" s="70">
        <f t="shared" si="593"/>
        <v>1427</v>
      </c>
      <c r="AT1430" s="71">
        <f t="shared" ca="1" si="588"/>
        <v>2.8436992744674882E-6</v>
      </c>
      <c r="AU1430" s="72">
        <f t="shared" ca="1" si="590"/>
        <v>9.0370179501075842E-3</v>
      </c>
      <c r="AV1430" s="73">
        <f t="shared" ca="1" si="591"/>
        <v>1.0090370179501076</v>
      </c>
      <c r="AW1430" s="74">
        <f ca="1">PRODUCT(AV$4:AV1430)</f>
        <v>313910.75009977102</v>
      </c>
      <c r="BO1430" s="70">
        <f t="shared" si="595"/>
        <v>1427</v>
      </c>
      <c r="BP1430" s="171">
        <f t="shared" ca="1" si="594"/>
        <v>0.114</v>
      </c>
      <c r="BQ1430" s="172">
        <f t="shared" ca="1" si="592"/>
        <v>9.0370179501075842E-3</v>
      </c>
      <c r="BR1430" s="172">
        <f t="shared" ca="1" si="596"/>
        <v>3.1856188412858305E-6</v>
      </c>
    </row>
    <row r="1431" spans="44:70">
      <c r="AR1431" s="69">
        <f t="shared" si="589"/>
        <v>119</v>
      </c>
      <c r="AS1431" s="70">
        <f t="shared" si="593"/>
        <v>1428</v>
      </c>
      <c r="AT1431" s="71">
        <f t="shared" ref="AT1431:AT1494" ca="1" si="597">(1-AU1431)*AT1430</f>
        <v>2.8180007130794177E-6</v>
      </c>
      <c r="AU1431" s="72">
        <f t="shared" ca="1" si="590"/>
        <v>9.0370179501075842E-3</v>
      </c>
      <c r="AV1431" s="73">
        <f t="shared" ca="1" si="591"/>
        <v>1.0090370179501076</v>
      </c>
      <c r="AW1431" s="74">
        <f ca="1">PRODUCT(AV$4:AV1431)</f>
        <v>316747.5671831544</v>
      </c>
      <c r="BO1431" s="70">
        <f t="shared" si="595"/>
        <v>1428</v>
      </c>
      <c r="BP1431" s="171">
        <f t="shared" ca="1" si="594"/>
        <v>0.114</v>
      </c>
      <c r="BQ1431" s="172">
        <f t="shared" ca="1" si="592"/>
        <v>9.0370179501075842E-3</v>
      </c>
      <c r="BR1431" s="172">
        <f t="shared" ca="1" si="596"/>
        <v>3.1570881787444445E-6</v>
      </c>
    </row>
    <row r="1432" spans="44:70">
      <c r="AR1432" s="69">
        <f t="shared" si="589"/>
        <v>120</v>
      </c>
      <c r="AS1432" s="70">
        <f t="shared" si="593"/>
        <v>1429</v>
      </c>
      <c r="AT1432" s="71">
        <f t="shared" ca="1" si="597"/>
        <v>2.7925343900519032E-6</v>
      </c>
      <c r="AU1432" s="72">
        <f t="shared" ca="1" si="590"/>
        <v>9.0370179501075842E-3</v>
      </c>
      <c r="AV1432" s="73">
        <f t="shared" ca="1" si="591"/>
        <v>1.0090370179501076</v>
      </c>
      <c r="AW1432" s="74">
        <f ca="1">PRODUCT(AV$4:AV1432)</f>
        <v>319610.02063344145</v>
      </c>
      <c r="BO1432" s="70">
        <f t="shared" si="595"/>
        <v>1429</v>
      </c>
      <c r="BP1432" s="171">
        <f t="shared" ca="1" si="594"/>
        <v>0.114</v>
      </c>
      <c r="BQ1432" s="172">
        <f t="shared" ca="1" si="592"/>
        <v>9.0370179501075842E-3</v>
      </c>
      <c r="BR1432" s="172">
        <f t="shared" ca="1" si="596"/>
        <v>3.128813039147141E-6</v>
      </c>
    </row>
    <row r="1433" spans="44:70">
      <c r="AR1433" s="69">
        <f t="shared" si="589"/>
        <v>120</v>
      </c>
      <c r="AS1433" s="70">
        <f t="shared" si="593"/>
        <v>1430</v>
      </c>
      <c r="AT1433" s="71">
        <f t="shared" ca="1" si="597"/>
        <v>2.7672982066427115E-6</v>
      </c>
      <c r="AU1433" s="72">
        <f t="shared" ca="1" si="590"/>
        <v>9.0370179501075842E-3</v>
      </c>
      <c r="AV1433" s="73">
        <f t="shared" ca="1" si="591"/>
        <v>1.0090370179501076</v>
      </c>
      <c r="AW1433" s="74">
        <f ca="1">PRODUCT(AV$4:AV1433)</f>
        <v>322498.34212694014</v>
      </c>
      <c r="BO1433" s="70">
        <f t="shared" si="595"/>
        <v>1430</v>
      </c>
      <c r="BP1433" s="171">
        <f t="shared" ca="1" si="594"/>
        <v>0.114</v>
      </c>
      <c r="BQ1433" s="172">
        <f t="shared" ca="1" si="592"/>
        <v>9.0370179501075842E-3</v>
      </c>
      <c r="BR1433" s="172">
        <f t="shared" ca="1" si="596"/>
        <v>3.100791134009562E-6</v>
      </c>
    </row>
    <row r="1434" spans="44:70">
      <c r="AR1434" s="69">
        <f t="shared" si="589"/>
        <v>120</v>
      </c>
      <c r="AS1434" s="70">
        <f t="shared" si="593"/>
        <v>1431</v>
      </c>
      <c r="AT1434" s="71">
        <f t="shared" ca="1" si="597"/>
        <v>2.7422900830759807E-6</v>
      </c>
      <c r="AU1434" s="72">
        <f t="shared" ca="1" si="590"/>
        <v>9.0370179501075842E-3</v>
      </c>
      <c r="AV1434" s="73">
        <f t="shared" ca="1" si="591"/>
        <v>1.0090370179501076</v>
      </c>
      <c r="AW1434" s="74">
        <f ca="1">PRODUCT(AV$4:AV1434)</f>
        <v>325412.76543362124</v>
      </c>
      <c r="BO1434" s="70">
        <f t="shared" si="595"/>
        <v>1431</v>
      </c>
      <c r="BP1434" s="171">
        <f t="shared" ca="1" si="594"/>
        <v>0.114</v>
      </c>
      <c r="BQ1434" s="172">
        <f t="shared" ca="1" si="592"/>
        <v>9.0370179501075842E-3</v>
      </c>
      <c r="BR1434" s="172">
        <f t="shared" ca="1" si="596"/>
        <v>3.0730201953432022E-6</v>
      </c>
    </row>
    <row r="1435" spans="44:70">
      <c r="AR1435" s="69">
        <f t="shared" si="589"/>
        <v>120</v>
      </c>
      <c r="AS1435" s="70">
        <f t="shared" si="593"/>
        <v>1432</v>
      </c>
      <c r="AT1435" s="71">
        <f t="shared" ca="1" si="597"/>
        <v>2.717507958370821E-6</v>
      </c>
      <c r="AU1435" s="72">
        <f t="shared" ca="1" si="590"/>
        <v>9.0370179501075842E-3</v>
      </c>
      <c r="AV1435" s="73">
        <f t="shared" ca="1" si="591"/>
        <v>1.0090370179501076</v>
      </c>
      <c r="AW1435" s="74">
        <f ca="1">PRODUCT(AV$4:AV1435)</f>
        <v>328353.52643603901</v>
      </c>
      <c r="BO1435" s="70">
        <f t="shared" si="595"/>
        <v>1432</v>
      </c>
      <c r="BP1435" s="171">
        <f t="shared" ca="1" si="594"/>
        <v>0.114</v>
      </c>
      <c r="BQ1435" s="172">
        <f t="shared" ca="1" si="592"/>
        <v>9.0370179501075842E-3</v>
      </c>
      <c r="BR1435" s="172">
        <f t="shared" ca="1" si="596"/>
        <v>3.0454979754718468E-6</v>
      </c>
    </row>
    <row r="1436" spans="44:70">
      <c r="AR1436" s="69">
        <f t="shared" si="589"/>
        <v>120</v>
      </c>
      <c r="AS1436" s="70">
        <f t="shared" si="593"/>
        <v>1433</v>
      </c>
      <c r="AT1436" s="71">
        <f t="shared" ca="1" si="597"/>
        <v>2.6929497901714637E-6</v>
      </c>
      <c r="AU1436" s="72">
        <f t="shared" ca="1" si="590"/>
        <v>9.0370179501075842E-3</v>
      </c>
      <c r="AV1436" s="73">
        <f t="shared" ca="1" si="591"/>
        <v>1.0090370179501076</v>
      </c>
      <c r="AW1436" s="74">
        <f ca="1">PRODUCT(AV$4:AV1436)</f>
        <v>331320.86314842262</v>
      </c>
      <c r="BO1436" s="70">
        <f t="shared" si="595"/>
        <v>1433</v>
      </c>
      <c r="BP1436" s="171">
        <f t="shared" ca="1" si="594"/>
        <v>0.114</v>
      </c>
      <c r="BQ1436" s="172">
        <f t="shared" ca="1" si="592"/>
        <v>9.0370179501075842E-3</v>
      </c>
      <c r="BR1436" s="172">
        <f t="shared" ca="1" si="596"/>
        <v>3.0182222468496526E-6</v>
      </c>
    </row>
    <row r="1437" spans="44:70">
      <c r="AR1437" s="69">
        <f t="shared" si="589"/>
        <v>120</v>
      </c>
      <c r="AS1437" s="70">
        <f t="shared" si="593"/>
        <v>1434</v>
      </c>
      <c r="AT1437" s="71">
        <f t="shared" ca="1" si="597"/>
        <v>2.6686135545789457E-6</v>
      </c>
      <c r="AU1437" s="72">
        <f t="shared" ca="1" si="590"/>
        <v>9.0370179501075842E-3</v>
      </c>
      <c r="AV1437" s="73">
        <f t="shared" ca="1" si="591"/>
        <v>1.0090370179501076</v>
      </c>
      <c r="AW1437" s="74">
        <f ca="1">PRODUCT(AV$4:AV1437)</f>
        <v>334315.01573594008</v>
      </c>
      <c r="BO1437" s="70">
        <f t="shared" si="595"/>
        <v>1434</v>
      </c>
      <c r="BP1437" s="171">
        <f t="shared" ca="1" si="594"/>
        <v>0.114</v>
      </c>
      <c r="BQ1437" s="172">
        <f t="shared" ca="1" si="592"/>
        <v>9.0370179501075842E-3</v>
      </c>
      <c r="BR1437" s="172">
        <f t="shared" ca="1" si="596"/>
        <v>2.9911908018808586E-6</v>
      </c>
    </row>
    <row r="1438" spans="44:70">
      <c r="AR1438" s="69">
        <f t="shared" si="589"/>
        <v>120</v>
      </c>
      <c r="AS1438" s="70">
        <f t="shared" si="593"/>
        <v>1435</v>
      </c>
      <c r="AT1438" s="71">
        <f t="shared" ca="1" si="597"/>
        <v>2.6444972459843153E-6</v>
      </c>
      <c r="AU1438" s="72">
        <f t="shared" ca="1" si="590"/>
        <v>9.0370179501075842E-3</v>
      </c>
      <c r="AV1438" s="73">
        <f t="shared" ca="1" si="591"/>
        <v>1.0090370179501076</v>
      </c>
      <c r="AW1438" s="74">
        <f ca="1">PRODUCT(AV$4:AV1438)</f>
        <v>337336.22653413628</v>
      </c>
      <c r="BO1438" s="70">
        <f t="shared" si="595"/>
        <v>1435</v>
      </c>
      <c r="BP1438" s="171">
        <f t="shared" ca="1" si="594"/>
        <v>0.114</v>
      </c>
      <c r="BQ1438" s="172">
        <f t="shared" ca="1" si="592"/>
        <v>9.0370179501075842E-3</v>
      </c>
      <c r="BR1438" s="172">
        <f t="shared" ca="1" si="596"/>
        <v>2.964401452741112E-6</v>
      </c>
    </row>
    <row r="1439" spans="44:70">
      <c r="AR1439" s="69">
        <f t="shared" si="589"/>
        <v>120</v>
      </c>
      <c r="AS1439" s="70">
        <f t="shared" si="593"/>
        <v>1436</v>
      </c>
      <c r="AT1439" s="71">
        <f t="shared" ca="1" si="597"/>
        <v>2.6205988769033451E-6</v>
      </c>
      <c r="AU1439" s="72">
        <f t="shared" ca="1" si="590"/>
        <v>9.0370179501075842E-3</v>
      </c>
      <c r="AV1439" s="73">
        <f t="shared" ca="1" si="591"/>
        <v>1.0090370179501076</v>
      </c>
      <c r="AW1439" s="74">
        <f ca="1">PRODUCT(AV$4:AV1439)</f>
        <v>340384.74006854685</v>
      </c>
      <c r="BO1439" s="70">
        <f t="shared" si="595"/>
        <v>1436</v>
      </c>
      <c r="BP1439" s="171">
        <f t="shared" ca="1" si="594"/>
        <v>0.114</v>
      </c>
      <c r="BQ1439" s="172">
        <f t="shared" ca="1" si="592"/>
        <v>9.0370179501075842E-3</v>
      </c>
      <c r="BR1439" s="172">
        <f t="shared" ca="1" si="596"/>
        <v>2.937852031200394E-6</v>
      </c>
    </row>
    <row r="1440" spans="44:70">
      <c r="AR1440" s="69">
        <f t="shared" si="589"/>
        <v>120</v>
      </c>
      <c r="AS1440" s="70">
        <f t="shared" si="593"/>
        <v>1437</v>
      </c>
      <c r="AT1440" s="71">
        <f t="shared" ca="1" si="597"/>
        <v>2.5969164778127379E-6</v>
      </c>
      <c r="AU1440" s="72">
        <f t="shared" ca="1" si="590"/>
        <v>9.0370179501075842E-3</v>
      </c>
      <c r="AV1440" s="73">
        <f t="shared" ca="1" si="591"/>
        <v>1.0090370179501076</v>
      </c>
      <c r="AW1440" s="74">
        <f ca="1">PRODUCT(AV$4:AV1440)</f>
        <v>343460.803074489</v>
      </c>
      <c r="BO1440" s="70">
        <f t="shared" si="595"/>
        <v>1437</v>
      </c>
      <c r="BP1440" s="171">
        <f t="shared" ca="1" si="594"/>
        <v>0.114</v>
      </c>
      <c r="BQ1440" s="172">
        <f t="shared" ca="1" si="592"/>
        <v>9.0370179501075842E-3</v>
      </c>
      <c r="BR1440" s="172">
        <f t="shared" ca="1" si="596"/>
        <v>2.9115403884475307E-6</v>
      </c>
    </row>
    <row r="1441" spans="44:70">
      <c r="AR1441" s="69">
        <f t="shared" si="589"/>
        <v>120</v>
      </c>
      <c r="AS1441" s="70">
        <f t="shared" si="593"/>
        <v>1438</v>
      </c>
      <c r="AT1441" s="71">
        <f t="shared" ca="1" si="597"/>
        <v>2.5734480969878138E-6</v>
      </c>
      <c r="AU1441" s="72">
        <f t="shared" ca="1" si="590"/>
        <v>9.0370179501075842E-3</v>
      </c>
      <c r="AV1441" s="73">
        <f t="shared" ca="1" si="591"/>
        <v>1.0090370179501076</v>
      </c>
      <c r="AW1441" s="74">
        <f ca="1">PRODUCT(AV$4:AV1441)</f>
        <v>346564.66451703152</v>
      </c>
      <c r="BO1441" s="70">
        <f t="shared" si="595"/>
        <v>1438</v>
      </c>
      <c r="BP1441" s="171">
        <f t="shared" ca="1" si="594"/>
        <v>0.114</v>
      </c>
      <c r="BQ1441" s="172">
        <f t="shared" ca="1" si="592"/>
        <v>9.0370179501075842E-3</v>
      </c>
      <c r="BR1441" s="172">
        <f t="shared" ca="1" si="596"/>
        <v>2.8854643949162762E-6</v>
      </c>
    </row>
    <row r="1442" spans="44:70">
      <c r="AR1442" s="69">
        <f t="shared" si="589"/>
        <v>120</v>
      </c>
      <c r="AS1442" s="70">
        <f t="shared" si="593"/>
        <v>1439</v>
      </c>
      <c r="AT1442" s="71">
        <f t="shared" ca="1" si="597"/>
        <v>2.5501918003416648E-6</v>
      </c>
      <c r="AU1442" s="72">
        <f t="shared" ca="1" si="590"/>
        <v>9.0370179501075842E-3</v>
      </c>
      <c r="AV1442" s="73">
        <f t="shared" ca="1" si="591"/>
        <v>1.0090370179501076</v>
      </c>
      <c r="AW1442" s="74">
        <f ca="1">PRODUCT(AV$4:AV1442)</f>
        <v>349696.57561114494</v>
      </c>
      <c r="BO1442" s="70">
        <f t="shared" si="595"/>
        <v>1439</v>
      </c>
      <c r="BP1442" s="171">
        <f t="shared" ca="1" si="594"/>
        <v>0.114</v>
      </c>
      <c r="BQ1442" s="172">
        <f t="shared" ca="1" si="592"/>
        <v>9.0370179501075842E-3</v>
      </c>
      <c r="BR1442" s="172">
        <f t="shared" ca="1" si="596"/>
        <v>2.859621940112954E-6</v>
      </c>
    </row>
    <row r="1443" spans="44:70">
      <c r="AR1443" s="69">
        <f t="shared" si="589"/>
        <v>120</v>
      </c>
      <c r="AS1443" s="70">
        <f t="shared" si="593"/>
        <v>1440</v>
      </c>
      <c r="AT1443" s="71">
        <f t="shared" ca="1" si="597"/>
        <v>2.5271456712657601E-6</v>
      </c>
      <c r="AU1443" s="72">
        <f t="shared" ca="1" si="590"/>
        <v>9.0370179501075842E-3</v>
      </c>
      <c r="AV1443" s="73">
        <f t="shared" ca="1" si="591"/>
        <v>1.0090370179501076</v>
      </c>
      <c r="AW1443" s="74">
        <f ca="1">PRODUCT(AV$4:AV1443)</f>
        <v>352856.78984203399</v>
      </c>
      <c r="BO1443" s="70">
        <f t="shared" si="595"/>
        <v>1440</v>
      </c>
      <c r="BP1443" s="171">
        <f t="shared" ca="1" si="594"/>
        <v>0.114</v>
      </c>
      <c r="BQ1443" s="172">
        <f t="shared" ca="1" si="592"/>
        <v>9.0370179501075842E-3</v>
      </c>
      <c r="BR1443" s="172">
        <f t="shared" ca="1" si="596"/>
        <v>2.8340109324456416E-6</v>
      </c>
    </row>
    <row r="1444" spans="44:70">
      <c r="AR1444" s="69">
        <f t="shared" si="589"/>
        <v>121</v>
      </c>
      <c r="AS1444" s="70">
        <f t="shared" si="593"/>
        <v>1441</v>
      </c>
      <c r="AT1444" s="71">
        <f t="shared" ca="1" si="597"/>
        <v>2.5043078104719948E-6</v>
      </c>
      <c r="AU1444" s="72">
        <f t="shared" ca="1" si="590"/>
        <v>9.0370179501075842E-3</v>
      </c>
      <c r="AV1444" s="73">
        <f t="shared" ca="1" si="591"/>
        <v>1.0090370179501076</v>
      </c>
      <c r="AW1444" s="74">
        <f ca="1">PRODUCT(AV$4:AV1444)</f>
        <v>356045.56298565381</v>
      </c>
      <c r="BO1444" s="70">
        <f t="shared" si="595"/>
        <v>1441</v>
      </c>
      <c r="BP1444" s="171">
        <f t="shared" ca="1" si="594"/>
        <v>0.114</v>
      </c>
      <c r="BQ1444" s="172">
        <f t="shared" ca="1" si="592"/>
        <v>9.0370179501075842E-3</v>
      </c>
      <c r="BR1444" s="172">
        <f t="shared" ca="1" si="596"/>
        <v>2.8086292990548845E-6</v>
      </c>
    </row>
    <row r="1445" spans="44:70">
      <c r="AR1445" s="69">
        <f t="shared" si="589"/>
        <v>121</v>
      </c>
      <c r="AS1445" s="70">
        <f t="shared" si="593"/>
        <v>1442</v>
      </c>
      <c r="AT1445" s="71">
        <f t="shared" ca="1" si="597"/>
        <v>2.4816763358361648E-6</v>
      </c>
      <c r="AU1445" s="72">
        <f t="shared" ca="1" si="590"/>
        <v>9.0370179501075842E-3</v>
      </c>
      <c r="AV1445" s="73">
        <f t="shared" ca="1" si="591"/>
        <v>1.0090370179501076</v>
      </c>
      <c r="AW1445" s="74">
        <f ca="1">PRODUCT(AV$4:AV1445)</f>
        <v>359263.15312941134</v>
      </c>
      <c r="BO1445" s="70">
        <f t="shared" si="595"/>
        <v>1442</v>
      </c>
      <c r="BP1445" s="171">
        <f t="shared" ca="1" si="594"/>
        <v>0.114</v>
      </c>
      <c r="BQ1445" s="172">
        <f t="shared" ca="1" si="592"/>
        <v>9.0370179501075842E-3</v>
      </c>
      <c r="BR1445" s="172">
        <f t="shared" ca="1" si="596"/>
        <v>2.7834749856459269E-6</v>
      </c>
    </row>
    <row r="1446" spans="44:70">
      <c r="AR1446" s="69">
        <f t="shared" si="589"/>
        <v>121</v>
      </c>
      <c r="AS1446" s="70">
        <f t="shared" si="593"/>
        <v>1443</v>
      </c>
      <c r="AT1446" s="71">
        <f t="shared" ca="1" si="597"/>
        <v>2.4592493822428561E-6</v>
      </c>
      <c r="AU1446" s="72">
        <f t="shared" ca="1" si="590"/>
        <v>9.0370179501075842E-3</v>
      </c>
      <c r="AV1446" s="73">
        <f t="shared" ca="1" si="591"/>
        <v>1.0090370179501076</v>
      </c>
      <c r="AW1446" s="74">
        <f ca="1">PRODUCT(AV$4:AV1446)</f>
        <v>362509.82069305406</v>
      </c>
      <c r="BO1446" s="70">
        <f t="shared" si="595"/>
        <v>1443</v>
      </c>
      <c r="BP1446" s="171">
        <f t="shared" ca="1" si="594"/>
        <v>0.114</v>
      </c>
      <c r="BQ1446" s="172">
        <f t="shared" ca="1" si="592"/>
        <v>9.0370179501075842E-3</v>
      </c>
      <c r="BR1446" s="172">
        <f t="shared" ca="1" si="596"/>
        <v>2.7585459563224445E-6</v>
      </c>
    </row>
    <row r="1447" spans="44:70">
      <c r="AR1447" s="69">
        <f t="shared" si="589"/>
        <v>121</v>
      </c>
      <c r="AS1447" s="70">
        <f t="shared" si="593"/>
        <v>1444</v>
      </c>
      <c r="AT1447" s="71">
        <f t="shared" ca="1" si="597"/>
        <v>2.4370251014317365E-6</v>
      </c>
      <c r="AU1447" s="72">
        <f t="shared" ca="1" si="590"/>
        <v>9.0370179501075842E-3</v>
      </c>
      <c r="AV1447" s="73">
        <f t="shared" ca="1" si="591"/>
        <v>1.0090370179501076</v>
      </c>
      <c r="AW1447" s="74">
        <f ca="1">PRODUCT(AV$4:AV1447)</f>
        <v>365785.82844974747</v>
      </c>
      <c r="BO1447" s="70">
        <f t="shared" si="595"/>
        <v>1444</v>
      </c>
      <c r="BP1447" s="171">
        <f t="shared" ca="1" si="594"/>
        <v>0.114</v>
      </c>
      <c r="BQ1447" s="172">
        <f t="shared" ca="1" si="592"/>
        <v>9.0370179501075842E-3</v>
      </c>
      <c r="BR1447" s="172">
        <f t="shared" ca="1" si="596"/>
        <v>2.7338401934217665E-6</v>
      </c>
    </row>
    <row r="1448" spans="44:70">
      <c r="AR1448" s="69">
        <f t="shared" si="589"/>
        <v>121</v>
      </c>
      <c r="AS1448" s="70">
        <f t="shared" si="593"/>
        <v>1445</v>
      </c>
      <c r="AT1448" s="71">
        <f t="shared" ca="1" si="597"/>
        <v>2.4150016618452353E-6</v>
      </c>
      <c r="AU1448" s="72">
        <f t="shared" ca="1" si="590"/>
        <v>9.0370179501075842E-3</v>
      </c>
      <c r="AV1448" s="73">
        <f t="shared" ca="1" si="591"/>
        <v>1.0090370179501076</v>
      </c>
      <c r="AW1448" s="74">
        <f ca="1">PRODUCT(AV$4:AV1448)</f>
        <v>369091.44154734281</v>
      </c>
      <c r="BO1448" s="70">
        <f t="shared" si="595"/>
        <v>1445</v>
      </c>
      <c r="BP1448" s="171">
        <f t="shared" ca="1" si="594"/>
        <v>0.114</v>
      </c>
      <c r="BQ1448" s="172">
        <f t="shared" ca="1" si="592"/>
        <v>9.0370179501075842E-3</v>
      </c>
      <c r="BR1448" s="172">
        <f t="shared" ca="1" si="596"/>
        <v>2.7093556973515741E-6</v>
      </c>
    </row>
    <row r="1449" spans="44:70">
      <c r="AR1449" s="69">
        <f t="shared" si="589"/>
        <v>121</v>
      </c>
      <c r="AS1449" s="70">
        <f t="shared" si="593"/>
        <v>1446</v>
      </c>
      <c r="AT1449" s="71">
        <f t="shared" ca="1" si="597"/>
        <v>2.3931772484776002E-6</v>
      </c>
      <c r="AU1449" s="72">
        <f t="shared" ca="1" si="590"/>
        <v>9.0370179501075842E-3</v>
      </c>
      <c r="AV1449" s="73">
        <f t="shared" ca="1" si="591"/>
        <v>1.0090370179501076</v>
      </c>
      <c r="AW1449" s="74">
        <f ca="1">PRODUCT(AV$4:AV1449)</f>
        <v>372426.92752983724</v>
      </c>
      <c r="BO1449" s="70">
        <f t="shared" si="595"/>
        <v>1446</v>
      </c>
      <c r="BP1449" s="171">
        <f t="shared" ca="1" si="594"/>
        <v>0.114</v>
      </c>
      <c r="BQ1449" s="172">
        <f t="shared" ca="1" si="592"/>
        <v>9.0370179501075842E-3</v>
      </c>
      <c r="BR1449" s="172">
        <f t="shared" ca="1" si="596"/>
        <v>2.6850904864280607E-6</v>
      </c>
    </row>
    <row r="1450" spans="44:70">
      <c r="AR1450" s="69">
        <f t="shared" si="589"/>
        <v>121</v>
      </c>
      <c r="AS1450" s="70">
        <f t="shared" si="593"/>
        <v>1447</v>
      </c>
      <c r="AT1450" s="71">
        <f t="shared" ca="1" si="597"/>
        <v>2.3715500627253192E-6</v>
      </c>
      <c r="AU1450" s="72">
        <f t="shared" ca="1" si="590"/>
        <v>9.0370179501075842E-3</v>
      </c>
      <c r="AV1450" s="73">
        <f t="shared" ca="1" si="591"/>
        <v>1.0090370179501076</v>
      </c>
      <c r="AW1450" s="74">
        <f ca="1">PRODUCT(AV$4:AV1450)</f>
        <v>375792.5563590278</v>
      </c>
      <c r="BO1450" s="70">
        <f t="shared" si="595"/>
        <v>1447</v>
      </c>
      <c r="BP1450" s="171">
        <f t="shared" ca="1" si="594"/>
        <v>0.114</v>
      </c>
      <c r="BQ1450" s="172">
        <f t="shared" ca="1" si="592"/>
        <v>9.0370179501075842E-3</v>
      </c>
      <c r="BR1450" s="172">
        <f t="shared" ca="1" si="596"/>
        <v>2.6610425967155416E-6</v>
      </c>
    </row>
    <row r="1451" spans="44:70">
      <c r="AR1451" s="69">
        <f t="shared" si="589"/>
        <v>121</v>
      </c>
      <c r="AS1451" s="70">
        <f t="shared" si="593"/>
        <v>1448</v>
      </c>
      <c r="AT1451" s="71">
        <f t="shared" ca="1" si="597"/>
        <v>2.3501183222388916E-6</v>
      </c>
      <c r="AU1451" s="72">
        <f t="shared" ca="1" si="590"/>
        <v>9.0370179501075842E-3</v>
      </c>
      <c r="AV1451" s="73">
        <f t="shared" ca="1" si="591"/>
        <v>1.0090370179501076</v>
      </c>
      <c r="AW1451" s="74">
        <f ca="1">PRODUCT(AV$4:AV1451)</f>
        <v>379188.60043636116</v>
      </c>
      <c r="BO1451" s="70">
        <f t="shared" si="595"/>
        <v>1448</v>
      </c>
      <c r="BP1451" s="171">
        <f t="shared" ca="1" si="594"/>
        <v>0.114</v>
      </c>
      <c r="BQ1451" s="172">
        <f t="shared" ca="1" si="592"/>
        <v>9.0370179501075842E-3</v>
      </c>
      <c r="BR1451" s="172">
        <f t="shared" ca="1" si="596"/>
        <v>2.6372100818675002E-6</v>
      </c>
    </row>
    <row r="1452" spans="44:70">
      <c r="AR1452" s="69">
        <f t="shared" si="589"/>
        <v>121</v>
      </c>
      <c r="AS1452" s="70">
        <f t="shared" si="593"/>
        <v>1449</v>
      </c>
      <c r="AT1452" s="71">
        <f t="shared" ca="1" si="597"/>
        <v>2.3288802607759421E-6</v>
      </c>
      <c r="AU1452" s="72">
        <f t="shared" ca="1" si="590"/>
        <v>9.0370179501075842E-3</v>
      </c>
      <c r="AV1452" s="73">
        <f t="shared" ca="1" si="591"/>
        <v>1.0090370179501076</v>
      </c>
      <c r="AW1452" s="74">
        <f ca="1">PRODUCT(AV$4:AV1452)</f>
        <v>382615.33462498075</v>
      </c>
      <c r="BO1452" s="70">
        <f t="shared" si="595"/>
        <v>1449</v>
      </c>
      <c r="BP1452" s="171">
        <f t="shared" ca="1" si="594"/>
        <v>0.114</v>
      </c>
      <c r="BQ1452" s="172">
        <f t="shared" ca="1" si="592"/>
        <v>9.0370179501075842E-3</v>
      </c>
      <c r="BR1452" s="172">
        <f t="shared" ca="1" si="596"/>
        <v>2.6135910129690589E-6</v>
      </c>
    </row>
    <row r="1453" spans="44:70">
      <c r="AR1453" s="69">
        <f t="shared" si="589"/>
        <v>121</v>
      </c>
      <c r="AS1453" s="70">
        <f t="shared" si="593"/>
        <v>1450</v>
      </c>
      <c r="AT1453" s="71">
        <f t="shared" ca="1" si="597"/>
        <v>2.3078341280556588E-6</v>
      </c>
      <c r="AU1453" s="72">
        <f t="shared" ca="1" si="590"/>
        <v>9.0370179501075842E-3</v>
      </c>
      <c r="AV1453" s="73">
        <f t="shared" ca="1" si="591"/>
        <v>1.0090370179501076</v>
      </c>
      <c r="AW1453" s="74">
        <f ca="1">PRODUCT(AV$4:AV1453)</f>
        <v>386073.03627197311</v>
      </c>
      <c r="BO1453" s="70">
        <f t="shared" si="595"/>
        <v>1450</v>
      </c>
      <c r="BP1453" s="171">
        <f t="shared" ca="1" si="594"/>
        <v>0.114</v>
      </c>
      <c r="BQ1453" s="172">
        <f t="shared" ca="1" si="592"/>
        <v>9.0370179501075842E-3</v>
      </c>
      <c r="BR1453" s="172">
        <f t="shared" ca="1" si="596"/>
        <v>2.5901834783808588E-6</v>
      </c>
    </row>
    <row r="1454" spans="44:70">
      <c r="AR1454" s="69">
        <f t="shared" si="589"/>
        <v>121</v>
      </c>
      <c r="AS1454" s="70">
        <f t="shared" si="593"/>
        <v>1451</v>
      </c>
      <c r="AT1454" s="71">
        <f t="shared" ca="1" si="597"/>
        <v>2.2869781896145489E-6</v>
      </c>
      <c r="AU1454" s="72">
        <f t="shared" ca="1" si="590"/>
        <v>9.0370179501075842E-3</v>
      </c>
      <c r="AV1454" s="73">
        <f t="shared" ca="1" si="591"/>
        <v>1.0090370179501076</v>
      </c>
      <c r="AW1454" s="74">
        <f ca="1">PRODUCT(AV$4:AV1454)</f>
        <v>389561.98523081548</v>
      </c>
      <c r="BO1454" s="70">
        <f t="shared" si="595"/>
        <v>1451</v>
      </c>
      <c r="BP1454" s="171">
        <f t="shared" ca="1" si="594"/>
        <v>0.114</v>
      </c>
      <c r="BQ1454" s="172">
        <f t="shared" ca="1" si="592"/>
        <v>9.0370179501075842E-3</v>
      </c>
      <c r="BR1454" s="172">
        <f t="shared" ca="1" si="596"/>
        <v>2.5669855835843397E-6</v>
      </c>
    </row>
    <row r="1455" spans="44:70">
      <c r="AR1455" s="69">
        <f t="shared" si="589"/>
        <v>121</v>
      </c>
      <c r="AS1455" s="70">
        <f t="shared" si="593"/>
        <v>1452</v>
      </c>
      <c r="AT1455" s="71">
        <f t="shared" ca="1" si="597"/>
        <v>2.2663107266634978E-6</v>
      </c>
      <c r="AU1455" s="72">
        <f t="shared" ca="1" si="590"/>
        <v>9.0370179501075842E-3</v>
      </c>
      <c r="AV1455" s="73">
        <f t="shared" ca="1" si="591"/>
        <v>1.0090370179501076</v>
      </c>
      <c r="AW1455" s="74">
        <f ca="1">PRODUCT(AV$4:AV1455)</f>
        <v>393082.46388402593</v>
      </c>
      <c r="BO1455" s="70">
        <f t="shared" si="595"/>
        <v>1452</v>
      </c>
      <c r="BP1455" s="171">
        <f t="shared" ca="1" si="594"/>
        <v>0.114</v>
      </c>
      <c r="BQ1455" s="172">
        <f t="shared" ca="1" si="592"/>
        <v>9.0370179501075842E-3</v>
      </c>
      <c r="BR1455" s="172">
        <f t="shared" ca="1" si="596"/>
        <v>2.5439954510284038E-6</v>
      </c>
    </row>
    <row r="1456" spans="44:70">
      <c r="AR1456" s="69">
        <f t="shared" si="589"/>
        <v>122</v>
      </c>
      <c r="AS1456" s="70">
        <f t="shared" si="593"/>
        <v>1453</v>
      </c>
      <c r="AT1456" s="71">
        <f t="shared" ca="1" si="597"/>
        <v>2.2458300359461184E-6</v>
      </c>
      <c r="AU1456" s="72">
        <f t="shared" ca="1" si="590"/>
        <v>9.0370179501075842E-3</v>
      </c>
      <c r="AV1456" s="73">
        <f t="shared" ca="1" si="591"/>
        <v>1.0090370179501076</v>
      </c>
      <c r="AW1456" s="74">
        <f ca="1">PRODUCT(AV$4:AV1456)</f>
        <v>396634.75716601836</v>
      </c>
      <c r="BO1456" s="70">
        <f t="shared" si="595"/>
        <v>1453</v>
      </c>
      <c r="BP1456" s="171">
        <f t="shared" ca="1" si="594"/>
        <v>0.114</v>
      </c>
      <c r="BQ1456" s="172">
        <f t="shared" ca="1" si="592"/>
        <v>9.0370179501075842E-3</v>
      </c>
      <c r="BR1456" s="172">
        <f t="shared" ca="1" si="596"/>
        <v>2.5212112199774551E-6</v>
      </c>
    </row>
    <row r="1457" spans="44:70">
      <c r="AR1457" s="69">
        <f t="shared" si="589"/>
        <v>122</v>
      </c>
      <c r="AS1457" s="70">
        <f t="shared" si="593"/>
        <v>1454</v>
      </c>
      <c r="AT1457" s="71">
        <f t="shared" ca="1" si="597"/>
        <v>2.2255344295983826E-6</v>
      </c>
      <c r="AU1457" s="72">
        <f t="shared" ca="1" si="590"/>
        <v>9.0370179501075842E-3</v>
      </c>
      <c r="AV1457" s="73">
        <f t="shared" ca="1" si="591"/>
        <v>1.0090370179501076</v>
      </c>
      <c r="AW1457" s="74">
        <f ca="1">PRODUCT(AV$4:AV1457)</f>
        <v>400219.15258616424</v>
      </c>
      <c r="BO1457" s="70">
        <f t="shared" si="595"/>
        <v>1454</v>
      </c>
      <c r="BP1457" s="171">
        <f t="shared" ca="1" si="594"/>
        <v>0.114</v>
      </c>
      <c r="BQ1457" s="172">
        <f t="shared" ca="1" si="592"/>
        <v>9.0370179501075842E-3</v>
      </c>
      <c r="BR1457" s="172">
        <f t="shared" ca="1" si="596"/>
        <v>2.4986310463607965E-6</v>
      </c>
    </row>
    <row r="1458" spans="44:70">
      <c r="AR1458" s="69">
        <f t="shared" si="589"/>
        <v>122</v>
      </c>
      <c r="AS1458" s="70">
        <f t="shared" si="593"/>
        <v>1455</v>
      </c>
      <c r="AT1458" s="71">
        <f t="shared" ca="1" si="597"/>
        <v>2.2054222350095193E-6</v>
      </c>
      <c r="AU1458" s="72">
        <f t="shared" ca="1" si="590"/>
        <v>9.0370179501075842E-3</v>
      </c>
      <c r="AV1458" s="73">
        <f t="shared" ca="1" si="591"/>
        <v>1.0090370179501076</v>
      </c>
      <c r="AW1458" s="74">
        <f ca="1">PRODUCT(AV$4:AV1458)</f>
        <v>403835.94025206228</v>
      </c>
      <c r="BO1458" s="70">
        <f t="shared" si="595"/>
        <v>1455</v>
      </c>
      <c r="BP1458" s="171">
        <f t="shared" ca="1" si="594"/>
        <v>0.114</v>
      </c>
      <c r="BQ1458" s="172">
        <f t="shared" ca="1" si="592"/>
        <v>9.0370179501075842E-3</v>
      </c>
      <c r="BR1458" s="172">
        <f t="shared" ca="1" si="596"/>
        <v>2.4762531026233792E-6</v>
      </c>
    </row>
    <row r="1459" spans="44:70">
      <c r="AR1459" s="69">
        <f t="shared" si="589"/>
        <v>122</v>
      </c>
      <c r="AS1459" s="70">
        <f t="shared" si="593"/>
        <v>1456</v>
      </c>
      <c r="AT1459" s="71">
        <f t="shared" ca="1" si="597"/>
        <v>2.185491794684172E-6</v>
      </c>
      <c r="AU1459" s="72">
        <f t="shared" ca="1" si="590"/>
        <v>9.0370179501075842E-3</v>
      </c>
      <c r="AV1459" s="73">
        <f t="shared" ca="1" si="591"/>
        <v>1.0090370179501076</v>
      </c>
      <c r="AW1459" s="74">
        <f ca="1">PRODUCT(AV$4:AV1459)</f>
        <v>407485.41289301874</v>
      </c>
      <c r="BO1459" s="70">
        <f t="shared" si="595"/>
        <v>1456</v>
      </c>
      <c r="BP1459" s="171">
        <f t="shared" ca="1" si="594"/>
        <v>0.114</v>
      </c>
      <c r="BQ1459" s="172">
        <f t="shared" ca="1" si="592"/>
        <v>9.0370179501075842E-3</v>
      </c>
      <c r="BR1459" s="172">
        <f t="shared" ca="1" si="596"/>
        <v>2.4540755775778871E-6</v>
      </c>
    </row>
    <row r="1460" spans="44:70">
      <c r="AR1460" s="69">
        <f t="shared" si="589"/>
        <v>122</v>
      </c>
      <c r="AS1460" s="70">
        <f t="shared" si="593"/>
        <v>1457</v>
      </c>
      <c r="AT1460" s="71">
        <f t="shared" ca="1" si="597"/>
        <v>2.1657414661057984E-6</v>
      </c>
      <c r="AU1460" s="72">
        <f t="shared" ca="1" si="590"/>
        <v>9.0370179501075842E-3</v>
      </c>
      <c r="AV1460" s="73">
        <f t="shared" ca="1" si="591"/>
        <v>1.0090370179501076</v>
      </c>
      <c r="AW1460" s="74">
        <f ca="1">PRODUCT(AV$4:AV1460)</f>
        <v>411167.86588373996</v>
      </c>
      <c r="BO1460" s="70">
        <f t="shared" si="595"/>
        <v>1457</v>
      </c>
      <c r="BP1460" s="171">
        <f t="shared" ca="1" si="594"/>
        <v>0.114</v>
      </c>
      <c r="BQ1460" s="172">
        <f t="shared" ca="1" si="592"/>
        <v>9.0370179501075842E-3</v>
      </c>
      <c r="BR1460" s="172">
        <f t="shared" ca="1" si="596"/>
        <v>2.4320966762581453E-6</v>
      </c>
    </row>
    <row r="1461" spans="44:70">
      <c r="AR1461" s="69">
        <f t="shared" si="589"/>
        <v>122</v>
      </c>
      <c r="AS1461" s="70">
        <f t="shared" si="593"/>
        <v>1458</v>
      </c>
      <c r="AT1461" s="71">
        <f t="shared" ca="1" si="597"/>
        <v>2.146169621601308E-6</v>
      </c>
      <c r="AU1461" s="72">
        <f t="shared" ca="1" si="590"/>
        <v>9.0370179501075842E-3</v>
      </c>
      <c r="AV1461" s="73">
        <f t="shared" ca="1" si="591"/>
        <v>1.0090370179501076</v>
      </c>
      <c r="AW1461" s="74">
        <f ca="1">PRODUCT(AV$4:AV1461)</f>
        <v>414883.59726823872</v>
      </c>
      <c r="BO1461" s="70">
        <f t="shared" si="595"/>
        <v>1458</v>
      </c>
      <c r="BP1461" s="171">
        <f t="shared" ca="1" si="594"/>
        <v>0.114</v>
      </c>
      <c r="BQ1461" s="172">
        <f t="shared" ca="1" si="592"/>
        <v>9.0370179501075842E-3</v>
      </c>
      <c r="BR1461" s="172">
        <f t="shared" ca="1" si="596"/>
        <v>2.4103146197738423E-6</v>
      </c>
    </row>
    <row r="1462" spans="44:70">
      <c r="AR1462" s="69">
        <f t="shared" si="589"/>
        <v>122</v>
      </c>
      <c r="AS1462" s="70">
        <f t="shared" si="593"/>
        <v>1459</v>
      </c>
      <c r="AT1462" s="71">
        <f t="shared" ca="1" si="597"/>
        <v>2.1267746482069213E-6</v>
      </c>
      <c r="AU1462" s="72">
        <f t="shared" ca="1" si="590"/>
        <v>9.0370179501075842E-3</v>
      </c>
      <c r="AV1462" s="73">
        <f t="shared" ca="1" si="591"/>
        <v>1.0090370179501076</v>
      </c>
      <c r="AW1462" s="74">
        <f ca="1">PRODUCT(AV$4:AV1462)</f>
        <v>418632.90778395702</v>
      </c>
      <c r="BO1462" s="70">
        <f t="shared" si="595"/>
        <v>1459</v>
      </c>
      <c r="BP1462" s="171">
        <f t="shared" ca="1" si="594"/>
        <v>0.114</v>
      </c>
      <c r="BQ1462" s="172">
        <f t="shared" ca="1" si="592"/>
        <v>9.0370179501075842E-3</v>
      </c>
      <c r="BR1462" s="172">
        <f t="shared" ca="1" si="596"/>
        <v>2.3887276451665541E-6</v>
      </c>
    </row>
    <row r="1463" spans="44:70">
      <c r="AR1463" s="69">
        <f t="shared" si="589"/>
        <v>122</v>
      </c>
      <c r="AS1463" s="70">
        <f t="shared" si="593"/>
        <v>1460</v>
      </c>
      <c r="AT1463" s="71">
        <f t="shared" ca="1" si="597"/>
        <v>2.1075549475352415E-6</v>
      </c>
      <c r="AU1463" s="72">
        <f t="shared" ca="1" si="590"/>
        <v>9.0370179501075842E-3</v>
      </c>
      <c r="AV1463" s="73">
        <f t="shared" ca="1" si="591"/>
        <v>1.0090370179501076</v>
      </c>
      <c r="AW1463" s="74">
        <f ca="1">PRODUCT(AV$4:AV1463)</f>
        <v>422416.10088610637</v>
      </c>
      <c r="BO1463" s="70">
        <f t="shared" si="595"/>
        <v>1460</v>
      </c>
      <c r="BP1463" s="171">
        <f t="shared" ca="1" si="594"/>
        <v>0.114</v>
      </c>
      <c r="BQ1463" s="172">
        <f t="shared" ca="1" si="592"/>
        <v>9.0370179501075842E-3</v>
      </c>
      <c r="BR1463" s="172">
        <f t="shared" ca="1" si="596"/>
        <v>2.3673340052670557E-6</v>
      </c>
    </row>
    <row r="1464" spans="44:70">
      <c r="AR1464" s="69">
        <f t="shared" si="589"/>
        <v>122</v>
      </c>
      <c r="AS1464" s="70">
        <f t="shared" si="593"/>
        <v>1461</v>
      </c>
      <c r="AT1464" s="71">
        <f t="shared" ca="1" si="597"/>
        <v>2.0885089356435277E-6</v>
      </c>
      <c r="AU1464" s="72">
        <f t="shared" ca="1" si="590"/>
        <v>9.0370179501075842E-3</v>
      </c>
      <c r="AV1464" s="73">
        <f t="shared" ca="1" si="591"/>
        <v>1.0090370179501076</v>
      </c>
      <c r="AW1464" s="74">
        <f ca="1">PRODUCT(AV$4:AV1464)</f>
        <v>426233.4827722286</v>
      </c>
      <c r="BO1464" s="70">
        <f t="shared" si="595"/>
        <v>1461</v>
      </c>
      <c r="BP1464" s="171">
        <f t="shared" ca="1" si="594"/>
        <v>0.114</v>
      </c>
      <c r="BQ1464" s="172">
        <f t="shared" ca="1" si="592"/>
        <v>9.0370179501075842E-3</v>
      </c>
      <c r="BR1464" s="172">
        <f t="shared" ca="1" si="596"/>
        <v>2.3461319685539127E-6</v>
      </c>
    </row>
    <row r="1465" spans="44:70">
      <c r="AR1465" s="69">
        <f t="shared" si="589"/>
        <v>122</v>
      </c>
      <c r="AS1465" s="70">
        <f t="shared" si="593"/>
        <v>1462</v>
      </c>
      <c r="AT1465" s="71">
        <f t="shared" ca="1" si="597"/>
        <v>2.0696350429031568E-6</v>
      </c>
      <c r="AU1465" s="72">
        <f t="shared" ca="1" si="590"/>
        <v>9.0370179501075842E-3</v>
      </c>
      <c r="AV1465" s="73">
        <f t="shared" ca="1" si="591"/>
        <v>1.0090370179501076</v>
      </c>
      <c r="AW1465" s="74">
        <f ca="1">PRODUCT(AV$4:AV1465)</f>
        <v>430085.36240697809</v>
      </c>
      <c r="BO1465" s="70">
        <f t="shared" si="595"/>
        <v>1462</v>
      </c>
      <c r="BP1465" s="171">
        <f t="shared" ca="1" si="594"/>
        <v>0.114</v>
      </c>
      <c r="BQ1465" s="172">
        <f t="shared" ca="1" si="592"/>
        <v>9.0370179501075842E-3</v>
      </c>
      <c r="BR1465" s="172">
        <f t="shared" ca="1" si="596"/>
        <v>2.3251198190133382E-6</v>
      </c>
    </row>
    <row r="1466" spans="44:70">
      <c r="AR1466" s="69">
        <f t="shared" si="589"/>
        <v>122</v>
      </c>
      <c r="AS1466" s="70">
        <f t="shared" si="593"/>
        <v>1463</v>
      </c>
      <c r="AT1466" s="71">
        <f t="shared" ca="1" si="597"/>
        <v>2.0509317138702695E-6</v>
      </c>
      <c r="AU1466" s="72">
        <f t="shared" ca="1" si="590"/>
        <v>9.0370179501075842E-3</v>
      </c>
      <c r="AV1466" s="73">
        <f t="shared" ca="1" si="591"/>
        <v>1.0090370179501076</v>
      </c>
      <c r="AW1466" s="74">
        <f ca="1">PRODUCT(AV$4:AV1466)</f>
        <v>433972.05154712847</v>
      </c>
      <c r="BO1466" s="70">
        <f t="shared" si="595"/>
        <v>1463</v>
      </c>
      <c r="BP1466" s="171">
        <f t="shared" ca="1" si="594"/>
        <v>0.114</v>
      </c>
      <c r="BQ1466" s="172">
        <f t="shared" ca="1" si="592"/>
        <v>9.0370179501075842E-3</v>
      </c>
      <c r="BR1466" s="172">
        <f t="shared" ca="1" si="596"/>
        <v>2.3042958560003048E-6</v>
      </c>
    </row>
    <row r="1467" spans="44:70">
      <c r="AR1467" s="69">
        <f t="shared" si="589"/>
        <v>122</v>
      </c>
      <c r="AS1467" s="70">
        <f t="shared" si="593"/>
        <v>1464</v>
      </c>
      <c r="AT1467" s="71">
        <f t="shared" ca="1" si="597"/>
        <v>2.0323974071575789E-6</v>
      </c>
      <c r="AU1467" s="72">
        <f t="shared" ca="1" si="590"/>
        <v>9.0370179501075842E-3</v>
      </c>
      <c r="AV1467" s="73">
        <f t="shared" ca="1" si="591"/>
        <v>1.0090370179501076</v>
      </c>
      <c r="AW1467" s="74">
        <f ca="1">PRODUCT(AV$4:AV1467)</f>
        <v>437893.86476680491</v>
      </c>
      <c r="BO1467" s="70">
        <f t="shared" si="595"/>
        <v>1464</v>
      </c>
      <c r="BP1467" s="171">
        <f t="shared" ca="1" si="594"/>
        <v>0.114</v>
      </c>
      <c r="BQ1467" s="172">
        <f t="shared" ca="1" si="592"/>
        <v>9.0370179501075842E-3</v>
      </c>
      <c r="BR1467" s="172">
        <f t="shared" ca="1" si="596"/>
        <v>2.283658394100901E-6</v>
      </c>
    </row>
    <row r="1468" spans="44:70">
      <c r="AR1468" s="69">
        <f t="shared" si="589"/>
        <v>123</v>
      </c>
      <c r="AS1468" s="70">
        <f t="shared" si="593"/>
        <v>1465</v>
      </c>
      <c r="AT1468" s="71">
        <f t="shared" ca="1" si="597"/>
        <v>2.0140305953073436E-6</v>
      </c>
      <c r="AU1468" s="72">
        <f t="shared" ca="1" si="590"/>
        <v>9.0370179501075842E-3</v>
      </c>
      <c r="AV1468" s="73">
        <f t="shared" ca="1" si="591"/>
        <v>1.0090370179501076</v>
      </c>
      <c r="AW1468" s="74">
        <f ca="1">PRODUCT(AV$4:AV1468)</f>
        <v>441851.11948294449</v>
      </c>
      <c r="BO1468" s="70">
        <f t="shared" si="595"/>
        <v>1465</v>
      </c>
      <c r="BP1468" s="171">
        <f t="shared" ca="1" si="594"/>
        <v>0.114</v>
      </c>
      <c r="BQ1468" s="172">
        <f t="shared" ca="1" si="592"/>
        <v>9.0370179501075842E-3</v>
      </c>
      <c r="BR1468" s="172">
        <f t="shared" ca="1" si="596"/>
        <v>2.2632057629959199E-6</v>
      </c>
    </row>
    <row r="1469" spans="44:70">
      <c r="AR1469" s="69">
        <f t="shared" si="589"/>
        <v>123</v>
      </c>
      <c r="AS1469" s="70">
        <f t="shared" si="593"/>
        <v>1466</v>
      </c>
      <c r="AT1469" s="71">
        <f t="shared" ca="1" si="597"/>
        <v>1.9958297646654854E-6</v>
      </c>
      <c r="AU1469" s="72">
        <f t="shared" ca="1" si="590"/>
        <v>9.0370179501075842E-3</v>
      </c>
      <c r="AV1469" s="73">
        <f t="shared" ca="1" si="591"/>
        <v>1.0090370179501076</v>
      </c>
      <c r="AW1469" s="74">
        <f ca="1">PRODUCT(AV$4:AV1469)</f>
        <v>445844.13598098699</v>
      </c>
      <c r="BO1469" s="70">
        <f t="shared" si="595"/>
        <v>1466</v>
      </c>
      <c r="BP1469" s="171">
        <f t="shared" ca="1" si="594"/>
        <v>0.114</v>
      </c>
      <c r="BQ1469" s="172">
        <f t="shared" ca="1" si="592"/>
        <v>9.0370179501075842E-3</v>
      </c>
      <c r="BR1469" s="172">
        <f t="shared" ca="1" si="596"/>
        <v>2.2429363073256696E-6</v>
      </c>
    </row>
    <row r="1470" spans="44:70">
      <c r="AR1470" s="69">
        <f t="shared" si="589"/>
        <v>123</v>
      </c>
      <c r="AS1470" s="70">
        <f t="shared" si="593"/>
        <v>1467</v>
      </c>
      <c r="AT1470" s="71">
        <f t="shared" ca="1" si="597"/>
        <v>1.9777934152568444E-6</v>
      </c>
      <c r="AU1470" s="72">
        <f t="shared" ca="1" si="590"/>
        <v>9.0370179501075842E-3</v>
      </c>
      <c r="AV1470" s="73">
        <f t="shared" ca="1" si="591"/>
        <v>1.0090370179501076</v>
      </c>
      <c r="AW1470" s="74">
        <f ca="1">PRODUCT(AV$4:AV1470)</f>
        <v>449873.23744079738</v>
      </c>
      <c r="BO1470" s="70">
        <f t="shared" si="595"/>
        <v>1467</v>
      </c>
      <c r="BP1470" s="171">
        <f t="shared" ca="1" si="594"/>
        <v>0.114</v>
      </c>
      <c r="BQ1470" s="172">
        <f t="shared" ca="1" si="592"/>
        <v>9.0370179501075842E-3</v>
      </c>
      <c r="BR1470" s="172">
        <f t="shared" ca="1" si="596"/>
        <v>2.2228483865559955E-6</v>
      </c>
    </row>
    <row r="1471" spans="44:70">
      <c r="AR1471" s="69">
        <f t="shared" si="589"/>
        <v>123</v>
      </c>
      <c r="AS1471" s="70">
        <f t="shared" si="593"/>
        <v>1468</v>
      </c>
      <c r="AT1471" s="71">
        <f t="shared" ca="1" si="597"/>
        <v>1.9599200606615636E-6</v>
      </c>
      <c r="AU1471" s="72">
        <f t="shared" ca="1" si="590"/>
        <v>9.0370179501075842E-3</v>
      </c>
      <c r="AV1471" s="73">
        <f t="shared" ca="1" si="591"/>
        <v>1.0090370179501076</v>
      </c>
      <c r="AW1471" s="74">
        <f ca="1">PRODUCT(AV$4:AV1471)</f>
        <v>453938.74996282288</v>
      </c>
      <c r="BO1471" s="70">
        <f t="shared" si="595"/>
        <v>1468</v>
      </c>
      <c r="BP1471" s="171">
        <f t="shared" ca="1" si="594"/>
        <v>0.114</v>
      </c>
      <c r="BQ1471" s="172">
        <f t="shared" ca="1" si="592"/>
        <v>9.0370179501075842E-3</v>
      </c>
      <c r="BR1471" s="172">
        <f t="shared" ca="1" si="596"/>
        <v>2.2029403748455001E-6</v>
      </c>
    </row>
    <row r="1472" spans="44:70">
      <c r="AR1472" s="69">
        <f t="shared" si="589"/>
        <v>123</v>
      </c>
      <c r="AS1472" s="70">
        <f t="shared" si="593"/>
        <v>1469</v>
      </c>
      <c r="AT1472" s="71">
        <f t="shared" ca="1" si="597"/>
        <v>1.942208227892589E-6</v>
      </c>
      <c r="AU1472" s="72">
        <f t="shared" ca="1" si="590"/>
        <v>9.0370179501075842E-3</v>
      </c>
      <c r="AV1472" s="73">
        <f t="shared" ca="1" si="591"/>
        <v>1.0090370179501076</v>
      </c>
      <c r="AW1472" s="74">
        <f ca="1">PRODUCT(AV$4:AV1472)</f>
        <v>458041.00259448629</v>
      </c>
      <c r="BO1472" s="70">
        <f t="shared" si="595"/>
        <v>1469</v>
      </c>
      <c r="BP1472" s="171">
        <f t="shared" ca="1" si="594"/>
        <v>0.114</v>
      </c>
      <c r="BQ1472" s="172">
        <f t="shared" ca="1" si="592"/>
        <v>9.0370179501075842E-3</v>
      </c>
      <c r="BR1472" s="172">
        <f t="shared" ca="1" si="596"/>
        <v>2.1832106609139543E-6</v>
      </c>
    </row>
    <row r="1473" spans="44:70">
      <c r="AR1473" s="69">
        <f t="shared" si="589"/>
        <v>123</v>
      </c>
      <c r="AS1473" s="70">
        <f t="shared" si="593"/>
        <v>1470</v>
      </c>
      <c r="AT1473" s="71">
        <f t="shared" ca="1" si="597"/>
        <v>1.9246564572742772E-6</v>
      </c>
      <c r="AU1473" s="72">
        <f t="shared" ca="1" si="590"/>
        <v>9.0370179501075842E-3</v>
      </c>
      <c r="AV1473" s="73">
        <f t="shared" ca="1" si="591"/>
        <v>1.0090370179501076</v>
      </c>
      <c r="AW1473" s="74">
        <f ca="1">PRODUCT(AV$4:AV1473)</f>
        <v>462180.32735681796</v>
      </c>
      <c r="BO1473" s="70">
        <f t="shared" si="595"/>
        <v>1470</v>
      </c>
      <c r="BP1473" s="171">
        <f t="shared" ca="1" si="594"/>
        <v>0.114</v>
      </c>
      <c r="BQ1473" s="172">
        <f t="shared" ca="1" si="592"/>
        <v>9.0370179501075842E-3</v>
      </c>
      <c r="BR1473" s="172">
        <f t="shared" ca="1" si="596"/>
        <v>2.1636576479118872E-6</v>
      </c>
    </row>
    <row r="1474" spans="44:70">
      <c r="AR1474" s="69">
        <f t="shared" si="589"/>
        <v>123</v>
      </c>
      <c r="AS1474" s="70">
        <f t="shared" si="593"/>
        <v>1471</v>
      </c>
      <c r="AT1474" s="71">
        <f t="shared" ca="1" si="597"/>
        <v>1.9072633023220991E-6</v>
      </c>
      <c r="AU1474" s="72">
        <f t="shared" ca="1" si="590"/>
        <v>9.0370179501075842E-3</v>
      </c>
      <c r="AV1474" s="73">
        <f t="shared" ca="1" si="591"/>
        <v>1.0090370179501076</v>
      </c>
      <c r="AW1474" s="74">
        <f ca="1">PRODUCT(AV$4:AV1474)</f>
        <v>466357.05927132809</v>
      </c>
      <c r="BO1474" s="70">
        <f t="shared" si="595"/>
        <v>1471</v>
      </c>
      <c r="BP1474" s="171">
        <f t="shared" ca="1" si="594"/>
        <v>0.114</v>
      </c>
      <c r="BQ1474" s="172">
        <f t="shared" ca="1" si="592"/>
        <v>9.0370179501075842E-3</v>
      </c>
      <c r="BR1474" s="172">
        <f t="shared" ca="1" si="596"/>
        <v>2.1442797532913413E-6</v>
      </c>
    </row>
    <row r="1475" spans="44:70">
      <c r="AR1475" s="69">
        <f t="shared" si="589"/>
        <v>123</v>
      </c>
      <c r="AS1475" s="70">
        <f t="shared" si="593"/>
        <v>1472</v>
      </c>
      <c r="AT1475" s="71">
        <f t="shared" ca="1" si="597"/>
        <v>1.8900273296234328E-6</v>
      </c>
      <c r="AU1475" s="72">
        <f t="shared" ca="1" si="590"/>
        <v>9.0370179501075842E-3</v>
      </c>
      <c r="AV1475" s="73">
        <f t="shared" ca="1" si="591"/>
        <v>1.0090370179501076</v>
      </c>
      <c r="AW1475" s="74">
        <f ca="1">PRODUCT(AV$4:AV1475)</f>
        <v>470571.53638712247</v>
      </c>
      <c r="BO1475" s="70">
        <f t="shared" si="595"/>
        <v>1472</v>
      </c>
      <c r="BP1475" s="171">
        <f t="shared" ca="1" si="594"/>
        <v>0.114</v>
      </c>
      <c r="BQ1475" s="172">
        <f t="shared" ca="1" si="592"/>
        <v>9.0370179501075842E-3</v>
      </c>
      <c r="BR1475" s="172">
        <f t="shared" ca="1" si="596"/>
        <v>2.1250754086777881E-6</v>
      </c>
    </row>
    <row r="1476" spans="44:70">
      <c r="AR1476" s="69">
        <f t="shared" si="589"/>
        <v>123</v>
      </c>
      <c r="AS1476" s="70">
        <f t="shared" si="593"/>
        <v>1473</v>
      </c>
      <c r="AT1476" s="71">
        <f t="shared" ca="1" si="597"/>
        <v>1.872947118719432E-6</v>
      </c>
      <c r="AU1476" s="72">
        <f t="shared" ca="1" si="590"/>
        <v>9.0370179501075842E-3</v>
      </c>
      <c r="AV1476" s="73">
        <f t="shared" ca="1" si="591"/>
        <v>1.0090370179501076</v>
      </c>
      <c r="AW1476" s="74">
        <f ca="1">PRODUCT(AV$4:AV1476)</f>
        <v>474824.0998082626</v>
      </c>
      <c r="BO1476" s="70">
        <f t="shared" si="595"/>
        <v>1473</v>
      </c>
      <c r="BP1476" s="171">
        <f t="shared" ca="1" si="594"/>
        <v>0.114</v>
      </c>
      <c r="BQ1476" s="172">
        <f t="shared" ca="1" si="592"/>
        <v>9.0370179501075842E-3</v>
      </c>
      <c r="BR1476" s="172">
        <f t="shared" ca="1" si="596"/>
        <v>2.1060430597431895E-6</v>
      </c>
    </row>
    <row r="1477" spans="44:70">
      <c r="AR1477" s="69">
        <f t="shared" ref="AR1477:AR1540" si="598">ROUNDDOWN((AS1477-1)/12,0)+1</f>
        <v>123</v>
      </c>
      <c r="AS1477" s="70">
        <f t="shared" si="593"/>
        <v>1474</v>
      </c>
      <c r="AT1477" s="71">
        <f t="shared" ca="1" si="597"/>
        <v>1.8560212619879623E-6</v>
      </c>
      <c r="AU1477" s="72">
        <f t="shared" ref="AU1477:AU1540" ca="1" si="599">IF($AU$2="Yes",BQ1477,((1+$AH$21)^(1/12))-1)</f>
        <v>9.0370179501075842E-3</v>
      </c>
      <c r="AV1477" s="73">
        <f t="shared" ref="AV1477:AV1540" ca="1" si="600">(1+AU1477)</f>
        <v>1.0090370179501076</v>
      </c>
      <c r="AW1477" s="74">
        <f ca="1">PRODUCT(AV$4:AV1477)</f>
        <v>479115.09372137353</v>
      </c>
      <c r="BO1477" s="70">
        <f t="shared" si="595"/>
        <v>1474</v>
      </c>
      <c r="BP1477" s="171">
        <f t="shared" ca="1" si="594"/>
        <v>0.114</v>
      </c>
      <c r="BQ1477" s="172">
        <f t="shared" ref="BQ1477:BQ1540" ca="1" si="601">(1+BP1477)^(1/12)-1</f>
        <v>9.0370179501075842E-3</v>
      </c>
      <c r="BR1477" s="172">
        <f t="shared" ca="1" si="596"/>
        <v>2.0871811660801964E-6</v>
      </c>
    </row>
    <row r="1478" spans="44:70">
      <c r="AR1478" s="69">
        <f t="shared" si="598"/>
        <v>123</v>
      </c>
      <c r="AS1478" s="70">
        <f t="shared" ref="AS1478:AS1541" si="602">AS1477+1</f>
        <v>1475</v>
      </c>
      <c r="AT1478" s="71">
        <f t="shared" ca="1" si="597"/>
        <v>1.8392483645275959E-6</v>
      </c>
      <c r="AU1478" s="72">
        <f t="shared" ca="1" si="599"/>
        <v>9.0370179501075842E-3</v>
      </c>
      <c r="AV1478" s="73">
        <f t="shared" ca="1" si="600"/>
        <v>1.0090370179501076</v>
      </c>
      <c r="AW1478" s="74">
        <f ca="1">PRODUCT(AV$4:AV1478)</f>
        <v>483444.86542350106</v>
      </c>
      <c r="BO1478" s="70">
        <f t="shared" si="595"/>
        <v>1475</v>
      </c>
      <c r="BP1478" s="171">
        <f t="shared" ca="1" si="594"/>
        <v>0.114</v>
      </c>
      <c r="BQ1478" s="172">
        <f t="shared" ca="1" si="601"/>
        <v>9.0370179501075842E-3</v>
      </c>
      <c r="BR1478" s="172">
        <f t="shared" ca="1" si="596"/>
        <v>2.0684882010774735E-6</v>
      </c>
    </row>
    <row r="1479" spans="44:70">
      <c r="AR1479" s="69">
        <f t="shared" si="598"/>
        <v>123</v>
      </c>
      <c r="AS1479" s="70">
        <f t="shared" si="602"/>
        <v>1476</v>
      </c>
      <c r="AT1479" s="71">
        <f t="shared" ca="1" si="597"/>
        <v>1.822627044042654E-6</v>
      </c>
      <c r="AU1479" s="72">
        <f t="shared" ca="1" si="599"/>
        <v>9.0370179501075842E-3</v>
      </c>
      <c r="AV1479" s="73">
        <f t="shared" ca="1" si="600"/>
        <v>1.0090370179501076</v>
      </c>
      <c r="AW1479" s="74">
        <f ca="1">PRODUCT(AV$4:AV1479)</f>
        <v>487813.76535022061</v>
      </c>
      <c r="BO1479" s="70">
        <f t="shared" si="595"/>
        <v>1476</v>
      </c>
      <c r="BP1479" s="171">
        <f t="shared" ca="1" si="594"/>
        <v>0.114</v>
      </c>
      <c r="BQ1479" s="172">
        <f t="shared" ca="1" si="601"/>
        <v>9.0370179501075842E-3</v>
      </c>
      <c r="BR1479" s="172">
        <f t="shared" ca="1" si="596"/>
        <v>2.0499626517961415E-6</v>
      </c>
    </row>
    <row r="1480" spans="44:70">
      <c r="AR1480" s="69">
        <f t="shared" si="598"/>
        <v>124</v>
      </c>
      <c r="AS1480" s="70">
        <f t="shared" si="602"/>
        <v>1477</v>
      </c>
      <c r="AT1480" s="71">
        <f t="shared" ca="1" si="597"/>
        <v>1.806155930729289E-6</v>
      </c>
      <c r="AU1480" s="72">
        <f t="shared" ca="1" si="599"/>
        <v>9.0370179501075842E-3</v>
      </c>
      <c r="AV1480" s="73">
        <f t="shared" ca="1" si="600"/>
        <v>1.0090370179501076</v>
      </c>
      <c r="AW1480" s="74">
        <f ca="1">PRODUCT(AV$4:AV1480)</f>
        <v>492222.14710400015</v>
      </c>
      <c r="BO1480" s="70">
        <f t="shared" si="595"/>
        <v>1477</v>
      </c>
      <c r="BP1480" s="171">
        <f t="shared" ref="BP1480:BP1543" ca="1" si="603">VLOOKUP(BO1480,$BT$4:$BX$13,5,TRUE)/100</f>
        <v>0.114</v>
      </c>
      <c r="BQ1480" s="172">
        <f t="shared" ca="1" si="601"/>
        <v>9.0370179501075842E-3</v>
      </c>
      <c r="BR1480" s="172">
        <f t="shared" ca="1" si="596"/>
        <v>2.0316030188473255E-6</v>
      </c>
    </row>
    <row r="1481" spans="44:70">
      <c r="AR1481" s="69">
        <f t="shared" si="598"/>
        <v>124</v>
      </c>
      <c r="AS1481" s="70">
        <f t="shared" si="602"/>
        <v>1478</v>
      </c>
      <c r="AT1481" s="71">
        <f t="shared" ca="1" si="597"/>
        <v>1.7898336671625952E-6</v>
      </c>
      <c r="AU1481" s="72">
        <f t="shared" ca="1" si="599"/>
        <v>9.0370179501075842E-3</v>
      </c>
      <c r="AV1481" s="73">
        <f t="shared" ca="1" si="600"/>
        <v>1.0090370179501076</v>
      </c>
      <c r="AW1481" s="74">
        <f ca="1">PRODUCT(AV$4:AV1481)</f>
        <v>496670.36748281948</v>
      </c>
      <c r="BO1481" s="70">
        <f t="shared" si="595"/>
        <v>1478</v>
      </c>
      <c r="BP1481" s="171">
        <f t="shared" ca="1" si="603"/>
        <v>0.114</v>
      </c>
      <c r="BQ1481" s="172">
        <f t="shared" ca="1" si="601"/>
        <v>9.0370179501075842E-3</v>
      </c>
      <c r="BR1481" s="172">
        <f t="shared" ca="1" si="596"/>
        <v>2.0134078162707994E-6</v>
      </c>
    </row>
    <row r="1482" spans="44:70">
      <c r="AR1482" s="69">
        <f t="shared" si="598"/>
        <v>124</v>
      </c>
      <c r="AS1482" s="70">
        <f t="shared" si="602"/>
        <v>1479</v>
      </c>
      <c r="AT1482" s="71">
        <f t="shared" ca="1" si="597"/>
        <v>1.7736589081847399E-6</v>
      </c>
      <c r="AU1482" s="72">
        <f t="shared" ca="1" si="599"/>
        <v>9.0370179501075842E-3</v>
      </c>
      <c r="AV1482" s="73">
        <f t="shared" ca="1" si="600"/>
        <v>1.0090370179501076</v>
      </c>
      <c r="AW1482" s="74">
        <f ca="1">PRODUCT(AV$4:AV1482)</f>
        <v>501158.78650904825</v>
      </c>
      <c r="BO1482" s="70">
        <f t="shared" si="595"/>
        <v>1479</v>
      </c>
      <c r="BP1482" s="171">
        <f t="shared" ca="1" si="603"/>
        <v>0.114</v>
      </c>
      <c r="BQ1482" s="172">
        <f t="shared" ca="1" si="601"/>
        <v>9.0370179501075842E-3</v>
      </c>
      <c r="BR1482" s="172">
        <f t="shared" ca="1" si="596"/>
        <v>1.9953755714147183E-6</v>
      </c>
    </row>
    <row r="1483" spans="44:70">
      <c r="AR1483" s="69">
        <f t="shared" si="598"/>
        <v>124</v>
      </c>
      <c r="AS1483" s="70">
        <f t="shared" si="602"/>
        <v>1480</v>
      </c>
      <c r="AT1483" s="71">
        <f t="shared" ca="1" si="597"/>
        <v>1.7576303207941061E-6</v>
      </c>
      <c r="AU1483" s="72">
        <f t="shared" ca="1" si="599"/>
        <v>9.0370179501075842E-3</v>
      </c>
      <c r="AV1483" s="73">
        <f t="shared" ca="1" si="600"/>
        <v>1.0090370179501076</v>
      </c>
      <c r="AW1483" s="74">
        <f ca="1">PRODUCT(AV$4:AV1483)</f>
        <v>505687.76745858468</v>
      </c>
      <c r="BO1483" s="70">
        <f t="shared" si="595"/>
        <v>1480</v>
      </c>
      <c r="BP1483" s="171">
        <f t="shared" ca="1" si="603"/>
        <v>0.114</v>
      </c>
      <c r="BQ1483" s="172">
        <f t="shared" ca="1" si="601"/>
        <v>9.0370179501075842E-3</v>
      </c>
      <c r="BR1483" s="172">
        <f t="shared" ca="1" si="596"/>
        <v>1.9775048248164278E-6</v>
      </c>
    </row>
    <row r="1484" spans="44:70">
      <c r="AR1484" s="69">
        <f t="shared" si="598"/>
        <v>124</v>
      </c>
      <c r="AS1484" s="70">
        <f t="shared" si="602"/>
        <v>1481</v>
      </c>
      <c r="AT1484" s="71">
        <f t="shared" ca="1" si="597"/>
        <v>1.7417465840354365E-6</v>
      </c>
      <c r="AU1484" s="72">
        <f t="shared" ca="1" si="599"/>
        <v>9.0370179501075842E-3</v>
      </c>
      <c r="AV1484" s="73">
        <f t="shared" ca="1" si="600"/>
        <v>1.0090370179501076</v>
      </c>
      <c r="AW1484" s="74">
        <f ca="1">PRODUCT(AV$4:AV1484)</f>
        <v>510257.67689025775</v>
      </c>
      <c r="BO1484" s="70">
        <f t="shared" si="595"/>
        <v>1481</v>
      </c>
      <c r="BP1484" s="171">
        <f t="shared" ca="1" si="603"/>
        <v>0.114</v>
      </c>
      <c r="BQ1484" s="172">
        <f t="shared" ca="1" si="601"/>
        <v>9.0370179501075842E-3</v>
      </c>
      <c r="BR1484" s="172">
        <f t="shared" ca="1" si="596"/>
        <v>1.9597941300843403E-6</v>
      </c>
    </row>
    <row r="1485" spans="44:70">
      <c r="AR1485" s="69">
        <f t="shared" si="598"/>
        <v>124</v>
      </c>
      <c r="AS1485" s="70">
        <f t="shared" si="602"/>
        <v>1482</v>
      </c>
      <c r="AT1485" s="71">
        <f t="shared" ca="1" si="597"/>
        <v>1.7260063888909696E-6</v>
      </c>
      <c r="AU1485" s="72">
        <f t="shared" ca="1" si="599"/>
        <v>9.0370179501075842E-3</v>
      </c>
      <c r="AV1485" s="73">
        <f t="shared" ca="1" si="600"/>
        <v>1.0090370179501076</v>
      </c>
      <c r="AW1485" s="74">
        <f ca="1">PRODUCT(AV$4:AV1485)</f>
        <v>514868.88467549521</v>
      </c>
      <c r="BO1485" s="70">
        <f t="shared" si="595"/>
        <v>1482</v>
      </c>
      <c r="BP1485" s="171">
        <f t="shared" ca="1" si="603"/>
        <v>0.114</v>
      </c>
      <c r="BQ1485" s="172">
        <f t="shared" ca="1" si="601"/>
        <v>9.0370179501075842E-3</v>
      </c>
      <c r="BR1485" s="172">
        <f t="shared" ca="1" si="596"/>
        <v>1.9422420537808689E-6</v>
      </c>
    </row>
    <row r="1486" spans="44:70">
      <c r="AR1486" s="69">
        <f t="shared" si="598"/>
        <v>124</v>
      </c>
      <c r="AS1486" s="70">
        <f t="shared" si="602"/>
        <v>1483</v>
      </c>
      <c r="AT1486" s="71">
        <f t="shared" ca="1" si="597"/>
        <v>1.7104084381725614E-6</v>
      </c>
      <c r="AU1486" s="72">
        <f t="shared" ca="1" si="599"/>
        <v>9.0370179501075842E-3</v>
      </c>
      <c r="AV1486" s="73">
        <f t="shared" ca="1" si="600"/>
        <v>1.0090370179501076</v>
      </c>
      <c r="AW1486" s="74">
        <f ca="1">PRODUCT(AV$4:AV1486)</f>
        <v>519521.76402825955</v>
      </c>
      <c r="BO1486" s="70">
        <f t="shared" si="595"/>
        <v>1483</v>
      </c>
      <c r="BP1486" s="171">
        <f t="shared" ca="1" si="603"/>
        <v>0.114</v>
      </c>
      <c r="BQ1486" s="172">
        <f t="shared" ca="1" si="601"/>
        <v>9.0370179501075842E-3</v>
      </c>
      <c r="BR1486" s="172">
        <f t="shared" ca="1" si="596"/>
        <v>1.9248471753064111E-6</v>
      </c>
    </row>
    <row r="1487" spans="44:70">
      <c r="AR1487" s="69">
        <f t="shared" si="598"/>
        <v>124</v>
      </c>
      <c r="AS1487" s="70">
        <f t="shared" si="602"/>
        <v>1484</v>
      </c>
      <c r="AT1487" s="71">
        <f t="shared" ca="1" si="597"/>
        <v>1.6949514464147805E-6</v>
      </c>
      <c r="AU1487" s="72">
        <f t="shared" ca="1" si="599"/>
        <v>9.0370179501075842E-3</v>
      </c>
      <c r="AV1487" s="73">
        <f t="shared" ca="1" si="600"/>
        <v>1.0090370179501076</v>
      </c>
      <c r="AW1487" s="74">
        <f ca="1">PRODUCT(AV$4:AV1487)</f>
        <v>524216.69153525447</v>
      </c>
      <c r="BO1487" s="70">
        <f t="shared" si="595"/>
        <v>1484</v>
      </c>
      <c r="BP1487" s="171">
        <f t="shared" ca="1" si="603"/>
        <v>0.114</v>
      </c>
      <c r="BQ1487" s="172">
        <f t="shared" ca="1" si="601"/>
        <v>9.0370179501075842E-3</v>
      </c>
      <c r="BR1487" s="172">
        <f t="shared" ca="1" si="596"/>
        <v>1.9076080867843704E-6</v>
      </c>
    </row>
    <row r="1488" spans="44:70">
      <c r="AR1488" s="69">
        <f t="shared" si="598"/>
        <v>124</v>
      </c>
      <c r="AS1488" s="70">
        <f t="shared" si="602"/>
        <v>1485</v>
      </c>
      <c r="AT1488" s="71">
        <f t="shared" ca="1" si="597"/>
        <v>1.6796341397689694E-6</v>
      </c>
      <c r="AU1488" s="72">
        <f t="shared" ca="1" si="599"/>
        <v>9.0370179501075842E-3</v>
      </c>
      <c r="AV1488" s="73">
        <f t="shared" ca="1" si="600"/>
        <v>1.0090370179501076</v>
      </c>
      <c r="AW1488" s="74">
        <f ca="1">PRODUCT(AV$4:AV1488)</f>
        <v>528954.04718640458</v>
      </c>
      <c r="BO1488" s="70">
        <f t="shared" si="595"/>
        <v>1485</v>
      </c>
      <c r="BP1488" s="171">
        <f t="shared" ca="1" si="603"/>
        <v>0.114</v>
      </c>
      <c r="BQ1488" s="172">
        <f t="shared" ca="1" si="601"/>
        <v>9.0370179501075842E-3</v>
      </c>
      <c r="BR1488" s="172">
        <f t="shared" ca="1" si="596"/>
        <v>1.8905233929472082E-6</v>
      </c>
    </row>
    <row r="1489" spans="44:70">
      <c r="AR1489" s="69">
        <f t="shared" si="598"/>
        <v>124</v>
      </c>
      <c r="AS1489" s="70">
        <f t="shared" si="602"/>
        <v>1486</v>
      </c>
      <c r="AT1489" s="71">
        <f t="shared" ca="1" si="597"/>
        <v>1.6644552558982637E-6</v>
      </c>
      <c r="AU1489" s="72">
        <f t="shared" ca="1" si="599"/>
        <v>9.0370179501075842E-3</v>
      </c>
      <c r="AV1489" s="73">
        <f t="shared" ca="1" si="600"/>
        <v>1.0090370179501076</v>
      </c>
      <c r="AW1489" s="74">
        <f ca="1">PRODUCT(AV$4:AV1489)</f>
        <v>533734.21440561023</v>
      </c>
      <c r="BO1489" s="70">
        <f t="shared" si="595"/>
        <v>1486</v>
      </c>
      <c r="BP1489" s="171">
        <f t="shared" ca="1" si="603"/>
        <v>0.114</v>
      </c>
      <c r="BQ1489" s="172">
        <f t="shared" ca="1" si="601"/>
        <v>9.0370179501075842E-3</v>
      </c>
      <c r="BR1489" s="172">
        <f t="shared" ca="1" si="596"/>
        <v>1.873591711023516E-6</v>
      </c>
    </row>
    <row r="1490" spans="44:70">
      <c r="AR1490" s="69">
        <f t="shared" si="598"/>
        <v>124</v>
      </c>
      <c r="AS1490" s="70">
        <f t="shared" si="602"/>
        <v>1487</v>
      </c>
      <c r="AT1490" s="71">
        <f t="shared" ca="1" si="597"/>
        <v>1.6494135438735603E-6</v>
      </c>
      <c r="AU1490" s="72">
        <f t="shared" ca="1" si="599"/>
        <v>9.0370179501075842E-3</v>
      </c>
      <c r="AV1490" s="73">
        <f t="shared" ca="1" si="600"/>
        <v>1.0090370179501076</v>
      </c>
      <c r="AW1490" s="74">
        <f ca="1">PRODUCT(AV$4:AV1490)</f>
        <v>538557.58008178032</v>
      </c>
      <c r="BO1490" s="70">
        <f t="shared" ref="BO1490:BO1553" si="604">BO1489+1</f>
        <v>1487</v>
      </c>
      <c r="BP1490" s="171">
        <f t="shared" ca="1" si="603"/>
        <v>0.114</v>
      </c>
      <c r="BQ1490" s="172">
        <f t="shared" ca="1" si="601"/>
        <v>9.0370179501075842E-3</v>
      </c>
      <c r="BR1490" s="172">
        <f t="shared" ref="BR1490:BR1553" ca="1" si="605">BR1489/(1+BQ1490)</f>
        <v>1.8568116706260987E-6</v>
      </c>
    </row>
    <row r="1491" spans="44:70">
      <c r="AR1491" s="69">
        <f t="shared" si="598"/>
        <v>124</v>
      </c>
      <c r="AS1491" s="70">
        <f t="shared" si="602"/>
        <v>1488</v>
      </c>
      <c r="AT1491" s="71">
        <f t="shared" ca="1" si="597"/>
        <v>1.6345077640704244E-6</v>
      </c>
      <c r="AU1491" s="72">
        <f t="shared" ca="1" si="599"/>
        <v>9.0370179501075842E-3</v>
      </c>
      <c r="AV1491" s="73">
        <f t="shared" ca="1" si="600"/>
        <v>1.0090370179501076</v>
      </c>
      <c r="AW1491" s="74">
        <f ca="1">PRODUCT(AV$4:AV1491)</f>
        <v>543424.53460014588</v>
      </c>
      <c r="BO1491" s="70">
        <f t="shared" si="604"/>
        <v>1488</v>
      </c>
      <c r="BP1491" s="171">
        <f t="shared" ca="1" si="603"/>
        <v>0.114</v>
      </c>
      <c r="BQ1491" s="172">
        <f t="shared" ca="1" si="601"/>
        <v>9.0370179501075842E-3</v>
      </c>
      <c r="BR1491" s="172">
        <f t="shared" ca="1" si="605"/>
        <v>1.8401819136410611E-6</v>
      </c>
    </row>
    <row r="1492" spans="44:70">
      <c r="AR1492" s="69">
        <f t="shared" si="598"/>
        <v>125</v>
      </c>
      <c r="AS1492" s="70">
        <f t="shared" si="602"/>
        <v>1489</v>
      </c>
      <c r="AT1492" s="71">
        <f t="shared" ca="1" si="597"/>
        <v>1.6197366880669298E-6</v>
      </c>
      <c r="AU1492" s="72">
        <f t="shared" ca="1" si="599"/>
        <v>9.0370179501075842E-3</v>
      </c>
      <c r="AV1492" s="73">
        <f t="shared" ca="1" si="600"/>
        <v>1.0090370179501076</v>
      </c>
      <c r="AW1492" s="74">
        <f ca="1">PRODUCT(AV$4:AV1492)</f>
        <v>548335.47187385627</v>
      </c>
      <c r="BO1492" s="70">
        <f t="shared" si="604"/>
        <v>1489</v>
      </c>
      <c r="BP1492" s="171">
        <f t="shared" ca="1" si="603"/>
        <v>0.114</v>
      </c>
      <c r="BQ1492" s="172">
        <f t="shared" ca="1" si="601"/>
        <v>9.0370179501075842E-3</v>
      </c>
      <c r="BR1492" s="172">
        <f t="shared" ca="1" si="605"/>
        <v>1.823701094117887E-6</v>
      </c>
    </row>
    <row r="1493" spans="44:70">
      <c r="AR1493" s="69">
        <f t="shared" si="598"/>
        <v>125</v>
      </c>
      <c r="AS1493" s="70">
        <f t="shared" si="602"/>
        <v>1490</v>
      </c>
      <c r="AT1493" s="71">
        <f t="shared" ca="1" si="597"/>
        <v>1.6050990985424213E-6</v>
      </c>
      <c r="AU1493" s="72">
        <f t="shared" ca="1" si="599"/>
        <v>9.0370179501075842E-3</v>
      </c>
      <c r="AV1493" s="73">
        <f t="shared" ca="1" si="600"/>
        <v>1.0090370179501076</v>
      </c>
      <c r="AW1493" s="74">
        <f ca="1">PRODUCT(AV$4:AV1493)</f>
        <v>553290.78937586106</v>
      </c>
      <c r="BO1493" s="70">
        <f t="shared" si="604"/>
        <v>1490</v>
      </c>
      <c r="BP1493" s="171">
        <f t="shared" ca="1" si="603"/>
        <v>0.114</v>
      </c>
      <c r="BQ1493" s="172">
        <f t="shared" ca="1" si="601"/>
        <v>9.0370179501075842E-3</v>
      </c>
      <c r="BR1493" s="172">
        <f t="shared" ca="1" si="605"/>
        <v>1.8073678781605028E-6</v>
      </c>
    </row>
    <row r="1494" spans="44:70">
      <c r="AR1494" s="69">
        <f t="shared" si="598"/>
        <v>125</v>
      </c>
      <c r="AS1494" s="70">
        <f t="shared" si="602"/>
        <v>1491</v>
      </c>
      <c r="AT1494" s="71">
        <f t="shared" ca="1" si="597"/>
        <v>1.590593789177192E-6</v>
      </c>
      <c r="AU1494" s="72">
        <f t="shared" ca="1" si="599"/>
        <v>9.0370179501075842E-3</v>
      </c>
      <c r="AV1494" s="73">
        <f t="shared" ca="1" si="600"/>
        <v>1.0090370179501076</v>
      </c>
      <c r="AW1494" s="74">
        <f ca="1">PRODUCT(AV$4:AV1494)</f>
        <v>558290.88817107992</v>
      </c>
      <c r="BO1494" s="70">
        <f t="shared" si="604"/>
        <v>1491</v>
      </c>
      <c r="BP1494" s="171">
        <f t="shared" ca="1" si="603"/>
        <v>0.114</v>
      </c>
      <c r="BQ1494" s="172">
        <f t="shared" ca="1" si="601"/>
        <v>9.0370179501075842E-3</v>
      </c>
      <c r="BR1494" s="172">
        <f t="shared" ca="1" si="605"/>
        <v>1.7911809438193169E-6</v>
      </c>
    </row>
    <row r="1495" spans="44:70">
      <c r="AR1495" s="69">
        <f t="shared" si="598"/>
        <v>125</v>
      </c>
      <c r="AS1495" s="70">
        <f t="shared" si="602"/>
        <v>1492</v>
      </c>
      <c r="AT1495" s="71">
        <f t="shared" ref="AT1495:AT1558" ca="1" si="606">(1-AU1495)*AT1494</f>
        <v>1.5762195645530681E-6</v>
      </c>
      <c r="AU1495" s="72">
        <f t="shared" ca="1" si="599"/>
        <v>9.0370179501075842E-3</v>
      </c>
      <c r="AV1495" s="73">
        <f t="shared" ca="1" si="600"/>
        <v>1.0090370179501076</v>
      </c>
      <c r="AW1495" s="74">
        <f ca="1">PRODUCT(AV$4:AV1495)</f>
        <v>563336.17294886347</v>
      </c>
      <c r="BO1495" s="70">
        <f t="shared" si="604"/>
        <v>1492</v>
      </c>
      <c r="BP1495" s="171">
        <f t="shared" ca="1" si="603"/>
        <v>0.114</v>
      </c>
      <c r="BQ1495" s="172">
        <f t="shared" ca="1" si="601"/>
        <v>9.0370179501075842E-3</v>
      </c>
      <c r="BR1495" s="172">
        <f t="shared" ca="1" si="605"/>
        <v>1.7751389809842268E-6</v>
      </c>
    </row>
    <row r="1496" spans="44:70">
      <c r="AR1496" s="69">
        <f t="shared" si="598"/>
        <v>125</v>
      </c>
      <c r="AS1496" s="70">
        <f t="shared" si="602"/>
        <v>1493</v>
      </c>
      <c r="AT1496" s="71">
        <f t="shared" ca="1" si="606"/>
        <v>1.5619752400548913E-6</v>
      </c>
      <c r="AU1496" s="72">
        <f t="shared" ca="1" si="599"/>
        <v>9.0370179501075842E-3</v>
      </c>
      <c r="AV1496" s="73">
        <f t="shared" ca="1" si="600"/>
        <v>1.0090370179501076</v>
      </c>
      <c r="AW1496" s="74">
        <f ca="1">PRODUCT(AV$4:AV1496)</f>
        <v>568427.05205574725</v>
      </c>
      <c r="BO1496" s="70">
        <f t="shared" si="604"/>
        <v>1493</v>
      </c>
      <c r="BP1496" s="171">
        <f t="shared" ca="1" si="603"/>
        <v>0.114</v>
      </c>
      <c r="BQ1496" s="172">
        <f t="shared" ca="1" si="601"/>
        <v>9.0370179501075842E-3</v>
      </c>
      <c r="BR1496" s="172">
        <f t="shared" ca="1" si="605"/>
        <v>1.7592406912785825E-6</v>
      </c>
    </row>
    <row r="1497" spans="44:70">
      <c r="AR1497" s="69">
        <f t="shared" si="598"/>
        <v>125</v>
      </c>
      <c r="AS1497" s="70">
        <f t="shared" si="602"/>
        <v>1494</v>
      </c>
      <c r="AT1497" s="71">
        <f t="shared" ca="1" si="606"/>
        <v>1.5478596417728916E-6</v>
      </c>
      <c r="AU1497" s="72">
        <f t="shared" ca="1" si="599"/>
        <v>9.0370179501075842E-3</v>
      </c>
      <c r="AV1497" s="73">
        <f t="shared" ca="1" si="600"/>
        <v>1.0090370179501076</v>
      </c>
      <c r="AW1497" s="74">
        <f ca="1">PRODUCT(AV$4:AV1497)</f>
        <v>573563.93752850173</v>
      </c>
      <c r="BO1497" s="70">
        <f t="shared" si="604"/>
        <v>1494</v>
      </c>
      <c r="BP1497" s="171">
        <f t="shared" ca="1" si="603"/>
        <v>0.114</v>
      </c>
      <c r="BQ1497" s="172">
        <f t="shared" ca="1" si="601"/>
        <v>9.0370179501075842E-3</v>
      </c>
      <c r="BR1497" s="172">
        <f t="shared" ca="1" si="605"/>
        <v>1.7434847879541018E-6</v>
      </c>
    </row>
    <row r="1498" spans="44:70">
      <c r="AR1498" s="69">
        <f t="shared" si="598"/>
        <v>125</v>
      </c>
      <c r="AS1498" s="70">
        <f t="shared" si="602"/>
        <v>1495</v>
      </c>
      <c r="AT1498" s="71">
        <f t="shared" ca="1" si="606"/>
        <v>1.5338716064059428E-6</v>
      </c>
      <c r="AU1498" s="72">
        <f t="shared" ca="1" si="599"/>
        <v>9.0370179501075842E-3</v>
      </c>
      <c r="AV1498" s="73">
        <f t="shared" ca="1" si="600"/>
        <v>1.0090370179501076</v>
      </c>
      <c r="AW1498" s="74">
        <f ca="1">PRODUCT(AV$4:AV1498)</f>
        <v>578747.24512748118</v>
      </c>
      <c r="BO1498" s="70">
        <f t="shared" si="604"/>
        <v>1495</v>
      </c>
      <c r="BP1498" s="171">
        <f t="shared" ca="1" si="603"/>
        <v>0.114</v>
      </c>
      <c r="BQ1498" s="172">
        <f t="shared" ca="1" si="601"/>
        <v>9.0370179501075842E-3</v>
      </c>
      <c r="BR1498" s="172">
        <f t="shared" ca="1" si="605"/>
        <v>1.727869995786725E-6</v>
      </c>
    </row>
    <row r="1499" spans="44:70">
      <c r="AR1499" s="69">
        <f t="shared" si="598"/>
        <v>125</v>
      </c>
      <c r="AS1499" s="70">
        <f t="shared" si="602"/>
        <v>1496</v>
      </c>
      <c r="AT1499" s="71">
        <f t="shared" ca="1" si="606"/>
        <v>1.5200099811656919E-6</v>
      </c>
      <c r="AU1499" s="72">
        <f t="shared" ca="1" si="599"/>
        <v>9.0370179501075842E-3</v>
      </c>
      <c r="AV1499" s="73">
        <f t="shared" ca="1" si="600"/>
        <v>1.0090370179501076</v>
      </c>
      <c r="AW1499" s="74">
        <f ca="1">PRODUCT(AV$4:AV1499)</f>
        <v>583977.39437027357</v>
      </c>
      <c r="BO1499" s="70">
        <f t="shared" si="604"/>
        <v>1496</v>
      </c>
      <c r="BP1499" s="171">
        <f t="shared" ca="1" si="603"/>
        <v>0.114</v>
      </c>
      <c r="BQ1499" s="172">
        <f t="shared" ca="1" si="601"/>
        <v>9.0370179501075842E-3</v>
      </c>
      <c r="BR1499" s="172">
        <f t="shared" ca="1" si="605"/>
        <v>1.712395050973403E-6</v>
      </c>
    </row>
    <row r="1500" spans="44:70">
      <c r="AR1500" s="69">
        <f t="shared" si="598"/>
        <v>125</v>
      </c>
      <c r="AS1500" s="70">
        <f t="shared" si="602"/>
        <v>1497</v>
      </c>
      <c r="AT1500" s="71">
        <f t="shared" ca="1" si="606"/>
        <v>1.5062736236815549E-6</v>
      </c>
      <c r="AU1500" s="72">
        <f t="shared" ca="1" si="599"/>
        <v>9.0370179501075842E-3</v>
      </c>
      <c r="AV1500" s="73">
        <f t="shared" ca="1" si="600"/>
        <v>1.0090370179501076</v>
      </c>
      <c r="AW1500" s="74">
        <f ca="1">PRODUCT(AV$4:AV1500)</f>
        <v>589254.80856565479</v>
      </c>
      <c r="BO1500" s="70">
        <f t="shared" si="604"/>
        <v>1497</v>
      </c>
      <c r="BP1500" s="171">
        <f t="shared" ca="1" si="603"/>
        <v>0.114</v>
      </c>
      <c r="BQ1500" s="172">
        <f t="shared" ca="1" si="601"/>
        <v>9.0370179501075842E-3</v>
      </c>
      <c r="BR1500" s="172">
        <f t="shared" ca="1" si="605"/>
        <v>1.6970587010298103E-6</v>
      </c>
    </row>
    <row r="1501" spans="44:70">
      <c r="AR1501" s="69">
        <f t="shared" si="598"/>
        <v>125</v>
      </c>
      <c r="AS1501" s="70">
        <f t="shared" si="602"/>
        <v>1498</v>
      </c>
      <c r="AT1501" s="71">
        <f t="shared" ca="1" si="606"/>
        <v>1.4926614019065711E-6</v>
      </c>
      <c r="AU1501" s="72">
        <f t="shared" ca="1" si="599"/>
        <v>9.0370179501075842E-3</v>
      </c>
      <c r="AV1501" s="73">
        <f t="shared" ca="1" si="600"/>
        <v>1.0090370179501076</v>
      </c>
      <c r="AW1501" s="74">
        <f ca="1">PRODUCT(AV$4:AV1501)</f>
        <v>594579.91484784987</v>
      </c>
      <c r="BO1501" s="70">
        <f t="shared" si="604"/>
        <v>1498</v>
      </c>
      <c r="BP1501" s="171">
        <f t="shared" ca="1" si="603"/>
        <v>0.114</v>
      </c>
      <c r="BQ1501" s="172">
        <f t="shared" ca="1" si="601"/>
        <v>9.0370179501075842E-3</v>
      </c>
      <c r="BR1501" s="172">
        <f t="shared" ca="1" si="605"/>
        <v>1.6818597046889733E-6</v>
      </c>
    </row>
    <row r="1502" spans="44:70">
      <c r="AR1502" s="69">
        <f t="shared" si="598"/>
        <v>125</v>
      </c>
      <c r="AS1502" s="70">
        <f t="shared" si="602"/>
        <v>1499</v>
      </c>
      <c r="AT1502" s="71">
        <f t="shared" ca="1" si="606"/>
        <v>1.4791721940241086E-6</v>
      </c>
      <c r="AU1502" s="72">
        <f t="shared" ca="1" si="599"/>
        <v>9.0370179501075842E-3</v>
      </c>
      <c r="AV1502" s="73">
        <f t="shared" ca="1" si="600"/>
        <v>1.0090370179501076</v>
      </c>
      <c r="AW1502" s="74">
        <f ca="1">PRODUCT(AV$4:AV1502)</f>
        <v>599953.14421110332</v>
      </c>
      <c r="BO1502" s="70">
        <f t="shared" si="604"/>
        <v>1499</v>
      </c>
      <c r="BP1502" s="171">
        <f t="shared" ca="1" si="603"/>
        <v>0.114</v>
      </c>
      <c r="BQ1502" s="172">
        <f t="shared" ca="1" si="601"/>
        <v>9.0370179501075842E-3</v>
      </c>
      <c r="BR1502" s="172">
        <f t="shared" ca="1" si="605"/>
        <v>1.6667968318008069E-6</v>
      </c>
    </row>
    <row r="1503" spans="44:70">
      <c r="AR1503" s="69">
        <f t="shared" si="598"/>
        <v>125</v>
      </c>
      <c r="AS1503" s="70">
        <f t="shared" si="602"/>
        <v>1500</v>
      </c>
      <c r="AT1503" s="71">
        <f t="shared" ca="1" si="606"/>
        <v>1.4658048883554126E-6</v>
      </c>
      <c r="AU1503" s="72">
        <f t="shared" ca="1" si="599"/>
        <v>9.0370179501075842E-3</v>
      </c>
      <c r="AV1503" s="73">
        <f t="shared" ca="1" si="600"/>
        <v>1.0090370179501076</v>
      </c>
      <c r="AW1503" s="74">
        <f ca="1">PRODUCT(AV$4:AV1503)</f>
        <v>605374.93154456257</v>
      </c>
      <c r="BO1503" s="70">
        <f t="shared" si="604"/>
        <v>1500</v>
      </c>
      <c r="BP1503" s="171">
        <f t="shared" ca="1" si="603"/>
        <v>0.114</v>
      </c>
      <c r="BQ1503" s="172">
        <f t="shared" ca="1" si="601"/>
        <v>9.0370179501075842E-3</v>
      </c>
      <c r="BR1503" s="172">
        <f t="shared" ca="1" si="605"/>
        <v>1.6518688632325506E-6</v>
      </c>
    </row>
    <row r="1504" spans="44:70">
      <c r="AR1504" s="69">
        <f t="shared" si="598"/>
        <v>126</v>
      </c>
      <c r="AS1504" s="70">
        <f t="shared" si="602"/>
        <v>1501</v>
      </c>
      <c r="AT1504" s="71">
        <f t="shared" ca="1" si="606"/>
        <v>1.4525583832679894E-6</v>
      </c>
      <c r="AU1504" s="72">
        <f t="shared" ca="1" si="599"/>
        <v>9.0370179501075842E-3</v>
      </c>
      <c r="AV1504" s="73">
        <f t="shared" ca="1" si="600"/>
        <v>1.0090370179501076</v>
      </c>
      <c r="AW1504" s="74">
        <f ca="1">PRODUCT(AV$4:AV1504)</f>
        <v>610845.71566747595</v>
      </c>
      <c r="BO1504" s="70">
        <f t="shared" si="604"/>
        <v>1501</v>
      </c>
      <c r="BP1504" s="171">
        <f t="shared" ca="1" si="603"/>
        <v>0.114</v>
      </c>
      <c r="BQ1504" s="172">
        <f t="shared" ca="1" si="601"/>
        <v>9.0370179501075842E-3</v>
      </c>
      <c r="BR1504" s="172">
        <f t="shared" ca="1" si="605"/>
        <v>1.6370745907700962E-6</v>
      </c>
    </row>
    <row r="1505" spans="44:70">
      <c r="AR1505" s="69">
        <f t="shared" si="598"/>
        <v>126</v>
      </c>
      <c r="AS1505" s="70">
        <f t="shared" si="602"/>
        <v>1502</v>
      </c>
      <c r="AT1505" s="71">
        <f t="shared" ca="1" si="606"/>
        <v>1.4394315870848173E-6</v>
      </c>
      <c r="AU1505" s="72">
        <f t="shared" ca="1" si="599"/>
        <v>9.0370179501075842E-3</v>
      </c>
      <c r="AV1505" s="73">
        <f t="shared" ca="1" si="600"/>
        <v>1.0090370179501076</v>
      </c>
      <c r="AW1505" s="74">
        <f ca="1">PRODUCT(AV$4:AV1505)</f>
        <v>616365.93936470919</v>
      </c>
      <c r="BO1505" s="70">
        <f t="shared" si="604"/>
        <v>1502</v>
      </c>
      <c r="BP1505" s="171">
        <f t="shared" ca="1" si="603"/>
        <v>0.114</v>
      </c>
      <c r="BQ1505" s="172">
        <f t="shared" ca="1" si="601"/>
        <v>9.0370179501075842E-3</v>
      </c>
      <c r="BR1505" s="172">
        <f t="shared" ca="1" si="605"/>
        <v>1.6224128170202E-6</v>
      </c>
    </row>
    <row r="1506" spans="44:70">
      <c r="AR1506" s="69">
        <f t="shared" si="598"/>
        <v>126</v>
      </c>
      <c r="AS1506" s="70">
        <f t="shared" si="602"/>
        <v>1503</v>
      </c>
      <c r="AT1506" s="71">
        <f t="shared" ca="1" si="606"/>
        <v>1.42642341799438E-6</v>
      </c>
      <c r="AU1506" s="72">
        <f t="shared" ca="1" si="599"/>
        <v>9.0370179501075842E-3</v>
      </c>
      <c r="AV1506" s="73">
        <f t="shared" ca="1" si="600"/>
        <v>1.0090370179501076</v>
      </c>
      <c r="AW1506" s="74">
        <f ca="1">PRODUCT(AV$4:AV1506)</f>
        <v>621936.04942258296</v>
      </c>
      <c r="BO1506" s="70">
        <f t="shared" si="604"/>
        <v>1503</v>
      </c>
      <c r="BP1506" s="171">
        <f t="shared" ca="1" si="603"/>
        <v>0.114</v>
      </c>
      <c r="BQ1506" s="172">
        <f t="shared" ca="1" si="601"/>
        <v>9.0370179501075842E-3</v>
      </c>
      <c r="BR1506" s="172">
        <f t="shared" ca="1" si="605"/>
        <v>1.6078823553135701E-6</v>
      </c>
    </row>
    <row r="1507" spans="44:70">
      <c r="AR1507" s="69">
        <f t="shared" si="598"/>
        <v>126</v>
      </c>
      <c r="AS1507" s="70">
        <f t="shared" si="602"/>
        <v>1504</v>
      </c>
      <c r="AT1507" s="71">
        <f t="shared" ca="1" si="606"/>
        <v>1.4135328039615109E-6</v>
      </c>
      <c r="AU1507" s="72">
        <f t="shared" ca="1" si="599"/>
        <v>9.0370179501075842E-3</v>
      </c>
      <c r="AV1507" s="73">
        <f t="shared" ca="1" si="600"/>
        <v>1.0090370179501076</v>
      </c>
      <c r="AW1507" s="74">
        <f ca="1">PRODUCT(AV$4:AV1507)</f>
        <v>627556.49666503386</v>
      </c>
      <c r="BO1507" s="70">
        <f t="shared" si="604"/>
        <v>1504</v>
      </c>
      <c r="BP1507" s="171">
        <f t="shared" ca="1" si="603"/>
        <v>0.114</v>
      </c>
      <c r="BQ1507" s="172">
        <f t="shared" ca="1" si="601"/>
        <v>9.0370179501075842E-3</v>
      </c>
      <c r="BR1507" s="172">
        <f t="shared" ca="1" si="605"/>
        <v>1.5934820296088212E-6</v>
      </c>
    </row>
    <row r="1508" spans="44:70">
      <c r="AR1508" s="69">
        <f t="shared" si="598"/>
        <v>126</v>
      </c>
      <c r="AS1508" s="70">
        <f t="shared" si="602"/>
        <v>1505</v>
      </c>
      <c r="AT1508" s="71">
        <f t="shared" ca="1" si="606"/>
        <v>1.4007586826390449E-6</v>
      </c>
      <c r="AU1508" s="72">
        <f t="shared" ca="1" si="599"/>
        <v>9.0370179501075842E-3</v>
      </c>
      <c r="AV1508" s="73">
        <f t="shared" ca="1" si="600"/>
        <v>1.0090370179501076</v>
      </c>
      <c r="AW1508" s="74">
        <f ca="1">PRODUCT(AV$4:AV1508)</f>
        <v>633227.7359901024</v>
      </c>
      <c r="BO1508" s="70">
        <f t="shared" si="604"/>
        <v>1505</v>
      </c>
      <c r="BP1508" s="171">
        <f t="shared" ca="1" si="603"/>
        <v>0.114</v>
      </c>
      <c r="BQ1508" s="172">
        <f t="shared" ca="1" si="601"/>
        <v>9.0370179501075842E-3</v>
      </c>
      <c r="BR1508" s="172">
        <f t="shared" ca="1" si="605"/>
        <v>1.5792106743972915E-6</v>
      </c>
    </row>
    <row r="1509" spans="44:70">
      <c r="AR1509" s="69">
        <f t="shared" si="598"/>
        <v>126</v>
      </c>
      <c r="AS1509" s="70">
        <f t="shared" si="602"/>
        <v>1506</v>
      </c>
      <c r="AT1509" s="71">
        <f t="shared" ca="1" si="606"/>
        <v>1.3881000012802669E-6</v>
      </c>
      <c r="AU1509" s="72">
        <f t="shared" ca="1" si="599"/>
        <v>9.0370179501075842E-3</v>
      </c>
      <c r="AV1509" s="73">
        <f t="shared" ca="1" si="600"/>
        <v>1.0090370179501076</v>
      </c>
      <c r="AW1509" s="74">
        <f ca="1">PRODUCT(AV$4:AV1509)</f>
        <v>638950.22640675097</v>
      </c>
      <c r="BO1509" s="70">
        <f t="shared" si="604"/>
        <v>1506</v>
      </c>
      <c r="BP1509" s="171">
        <f t="shared" ca="1" si="603"/>
        <v>0.114</v>
      </c>
      <c r="BQ1509" s="172">
        <f t="shared" ca="1" si="601"/>
        <v>9.0370179501075842E-3</v>
      </c>
      <c r="BR1509" s="172">
        <f t="shared" ca="1" si="605"/>
        <v>1.5650671346087091E-6</v>
      </c>
    </row>
    <row r="1510" spans="44:70">
      <c r="AR1510" s="69">
        <f t="shared" si="598"/>
        <v>126</v>
      </c>
      <c r="AS1510" s="70">
        <f t="shared" si="602"/>
        <v>1507</v>
      </c>
      <c r="AT1510" s="71">
        <f t="shared" ca="1" si="606"/>
        <v>1.3755557166521528E-6</v>
      </c>
      <c r="AU1510" s="72">
        <f t="shared" ca="1" si="599"/>
        <v>9.0370179501075842E-3</v>
      </c>
      <c r="AV1510" s="73">
        <f t="shared" ca="1" si="600"/>
        <v>1.0090370179501076</v>
      </c>
      <c r="AW1510" s="74">
        <f ca="1">PRODUCT(AV$4:AV1510)</f>
        <v>644724.43107201403</v>
      </c>
      <c r="BO1510" s="70">
        <f t="shared" si="604"/>
        <v>1507</v>
      </c>
      <c r="BP1510" s="171">
        <f t="shared" ca="1" si="603"/>
        <v>0.114</v>
      </c>
      <c r="BQ1510" s="172">
        <f t="shared" ca="1" si="601"/>
        <v>9.0370179501075842E-3</v>
      </c>
      <c r="BR1510" s="172">
        <f t="shared" ca="1" si="605"/>
        <v>1.5510502655177065E-6</v>
      </c>
    </row>
    <row r="1511" spans="44:70">
      <c r="AR1511" s="69">
        <f t="shared" si="598"/>
        <v>126</v>
      </c>
      <c r="AS1511" s="70">
        <f t="shared" si="602"/>
        <v>1508</v>
      </c>
      <c r="AT1511" s="71">
        <f t="shared" ca="1" si="606"/>
        <v>1.3631247949493942E-6</v>
      </c>
      <c r="AU1511" s="72">
        <f t="shared" ca="1" si="599"/>
        <v>9.0370179501075842E-3</v>
      </c>
      <c r="AV1511" s="73">
        <f t="shared" ca="1" si="600"/>
        <v>1.0090370179501076</v>
      </c>
      <c r="AW1511" s="74">
        <f ca="1">PRODUCT(AV$4:AV1511)</f>
        <v>650550.81732848473</v>
      </c>
      <c r="BO1511" s="70">
        <f t="shared" si="604"/>
        <v>1508</v>
      </c>
      <c r="BP1511" s="171">
        <f t="shared" ca="1" si="603"/>
        <v>0.114</v>
      </c>
      <c r="BQ1511" s="172">
        <f t="shared" ca="1" si="601"/>
        <v>9.0370179501075842E-3</v>
      </c>
      <c r="BR1511" s="172">
        <f t="shared" ca="1" si="605"/>
        <v>1.5371589326511697E-6</v>
      </c>
    </row>
    <row r="1512" spans="44:70">
      <c r="AR1512" s="69">
        <f t="shared" si="598"/>
        <v>126</v>
      </c>
      <c r="AS1512" s="70">
        <f t="shared" si="602"/>
        <v>1509</v>
      </c>
      <c r="AT1512" s="71">
        <f t="shared" ca="1" si="606"/>
        <v>1.3508062117091998E-6</v>
      </c>
      <c r="AU1512" s="72">
        <f t="shared" ca="1" si="599"/>
        <v>9.0370179501075842E-3</v>
      </c>
      <c r="AV1512" s="73">
        <f t="shared" ca="1" si="600"/>
        <v>1.0090370179501076</v>
      </c>
      <c r="AW1512" s="74">
        <f ca="1">PRODUCT(AV$4:AV1512)</f>
        <v>656429.85674213944</v>
      </c>
      <c r="BO1512" s="70">
        <f t="shared" si="604"/>
        <v>1509</v>
      </c>
      <c r="BP1512" s="171">
        <f t="shared" ca="1" si="603"/>
        <v>0.114</v>
      </c>
      <c r="BQ1512" s="172">
        <f t="shared" ca="1" si="601"/>
        <v>9.0370179501075842E-3</v>
      </c>
      <c r="BR1512" s="172">
        <f t="shared" ca="1" si="605"/>
        <v>1.5233920116964187E-6</v>
      </c>
    </row>
    <row r="1513" spans="44:70">
      <c r="AR1513" s="69">
        <f t="shared" si="598"/>
        <v>126</v>
      </c>
      <c r="AS1513" s="70">
        <f t="shared" si="602"/>
        <v>1510</v>
      </c>
      <c r="AT1513" s="71">
        <f t="shared" ca="1" si="606"/>
        <v>1.3385989517268668E-6</v>
      </c>
      <c r="AU1513" s="72">
        <f t="shared" ca="1" si="599"/>
        <v>9.0370179501075842E-3</v>
      </c>
      <c r="AV1513" s="73">
        <f t="shared" ca="1" si="600"/>
        <v>1.0090370179501076</v>
      </c>
      <c r="AW1513" s="74">
        <f ca="1">PRODUCT(AV$4:AV1513)</f>
        <v>662362.0251405047</v>
      </c>
      <c r="BO1513" s="70">
        <f t="shared" si="604"/>
        <v>1510</v>
      </c>
      <c r="BP1513" s="171">
        <f t="shared" ca="1" si="603"/>
        <v>0.114</v>
      </c>
      <c r="BQ1513" s="172">
        <f t="shared" ca="1" si="601"/>
        <v>9.0370179501075842E-3</v>
      </c>
      <c r="BR1513" s="172">
        <f t="shared" ca="1" si="605"/>
        <v>1.5097483884102097E-6</v>
      </c>
    </row>
    <row r="1514" spans="44:70">
      <c r="AR1514" s="69">
        <f t="shared" si="598"/>
        <v>126</v>
      </c>
      <c r="AS1514" s="70">
        <f t="shared" si="602"/>
        <v>1511</v>
      </c>
      <c r="AT1514" s="71">
        <f t="shared" ca="1" si="606"/>
        <v>1.326502008972116E-6</v>
      </c>
      <c r="AU1514" s="72">
        <f t="shared" ca="1" si="599"/>
        <v>9.0370179501075842E-3</v>
      </c>
      <c r="AV1514" s="73">
        <f t="shared" ca="1" si="600"/>
        <v>1.0090370179501076</v>
      </c>
      <c r="AW1514" s="74">
        <f ca="1">PRODUCT(AV$4:AV1514)</f>
        <v>668347.80265116901</v>
      </c>
      <c r="BO1514" s="70">
        <f t="shared" si="604"/>
        <v>1511</v>
      </c>
      <c r="BP1514" s="171">
        <f t="shared" ca="1" si="603"/>
        <v>0.114</v>
      </c>
      <c r="BQ1514" s="172">
        <f t="shared" ca="1" si="601"/>
        <v>9.0370179501075842E-3</v>
      </c>
      <c r="BR1514" s="172">
        <f t="shared" ca="1" si="605"/>
        <v>1.4962269585285523E-6</v>
      </c>
    </row>
    <row r="1515" spans="44:70">
      <c r="AR1515" s="69">
        <f t="shared" si="598"/>
        <v>126</v>
      </c>
      <c r="AS1515" s="70">
        <f t="shared" si="602"/>
        <v>1512</v>
      </c>
      <c r="AT1515" s="71">
        <f t="shared" ca="1" si="606"/>
        <v>1.3145143865061811E-6</v>
      </c>
      <c r="AU1515" s="72">
        <f t="shared" ca="1" si="599"/>
        <v>9.0370179501075842E-3</v>
      </c>
      <c r="AV1515" s="73">
        <f t="shared" ca="1" si="600"/>
        <v>1.0090370179501076</v>
      </c>
      <c r="AW1515" s="74">
        <f ca="1">PRODUCT(AV$4:AV1515)</f>
        <v>674387.67374064261</v>
      </c>
      <c r="BO1515" s="70">
        <f t="shared" si="604"/>
        <v>1512</v>
      </c>
      <c r="BP1515" s="171">
        <f t="shared" ca="1" si="603"/>
        <v>0.114</v>
      </c>
      <c r="BQ1515" s="172">
        <f t="shared" ca="1" si="601"/>
        <v>9.0370179501075842E-3</v>
      </c>
      <c r="BR1515" s="172">
        <f t="shared" ca="1" si="605"/>
        <v>1.4828266276773347E-6</v>
      </c>
    </row>
    <row r="1516" spans="44:70">
      <c r="AR1516" s="69">
        <f t="shared" si="598"/>
        <v>127</v>
      </c>
      <c r="AS1516" s="70">
        <f t="shared" si="602"/>
        <v>1513</v>
      </c>
      <c r="AT1516" s="71">
        <f t="shared" ca="1" si="606"/>
        <v>1.3026350963996501E-6</v>
      </c>
      <c r="AU1516" s="72">
        <f t="shared" ca="1" si="599"/>
        <v>9.0370179501075842E-3</v>
      </c>
      <c r="AV1516" s="73">
        <f t="shared" ca="1" si="600"/>
        <v>1.0090370179501076</v>
      </c>
      <c r="AW1516" s="74">
        <f ca="1">PRODUCT(AV$4:AV1516)</f>
        <v>680482.12725356815</v>
      </c>
      <c r="BO1516" s="70">
        <f t="shared" si="604"/>
        <v>1513</v>
      </c>
      <c r="BP1516" s="171">
        <f t="shared" ca="1" si="603"/>
        <v>0.114</v>
      </c>
      <c r="BQ1516" s="172">
        <f t="shared" ca="1" si="601"/>
        <v>9.0370179501075842E-3</v>
      </c>
      <c r="BR1516" s="172">
        <f t="shared" ca="1" si="605"/>
        <v>1.4695463112837491E-6</v>
      </c>
    </row>
    <row r="1517" spans="44:70">
      <c r="AR1517" s="69">
        <f t="shared" si="598"/>
        <v>127</v>
      </c>
      <c r="AS1517" s="70">
        <f t="shared" si="602"/>
        <v>1514</v>
      </c>
      <c r="AT1517" s="71">
        <f t="shared" ca="1" si="606"/>
        <v>1.2908631596510463E-6</v>
      </c>
      <c r="AU1517" s="72">
        <f t="shared" ca="1" si="599"/>
        <v>9.0370179501075842E-3</v>
      </c>
      <c r="AV1517" s="73">
        <f t="shared" ca="1" si="600"/>
        <v>1.0090370179501076</v>
      </c>
      <c r="AW1517" s="74">
        <f ca="1">PRODUCT(AV$4:AV1517)</f>
        <v>686631.65645228606</v>
      </c>
      <c r="BO1517" s="70">
        <f t="shared" si="604"/>
        <v>1514</v>
      </c>
      <c r="BP1517" s="171">
        <f t="shared" ca="1" si="603"/>
        <v>0.114</v>
      </c>
      <c r="BQ1517" s="172">
        <f t="shared" ca="1" si="601"/>
        <v>9.0370179501075842E-3</v>
      </c>
      <c r="BR1517" s="172">
        <f t="shared" ca="1" si="605"/>
        <v>1.4563849344885101E-6</v>
      </c>
    </row>
    <row r="1518" spans="44:70">
      <c r="AR1518" s="69">
        <f t="shared" si="598"/>
        <v>127</v>
      </c>
      <c r="AS1518" s="70">
        <f t="shared" si="602"/>
        <v>1515</v>
      </c>
      <c r="AT1518" s="71">
        <f t="shared" ca="1" si="606"/>
        <v>1.2791976061061472E-6</v>
      </c>
      <c r="AU1518" s="72">
        <f t="shared" ca="1" si="599"/>
        <v>9.0370179501075842E-3</v>
      </c>
      <c r="AV1518" s="73">
        <f t="shared" ca="1" si="600"/>
        <v>1.0090370179501076</v>
      </c>
      <c r="AW1518" s="74">
        <f ca="1">PRODUCT(AV$4:AV1518)</f>
        <v>692836.75905675744</v>
      </c>
      <c r="BO1518" s="70">
        <f t="shared" si="604"/>
        <v>1515</v>
      </c>
      <c r="BP1518" s="171">
        <f t="shared" ca="1" si="603"/>
        <v>0.114</v>
      </c>
      <c r="BQ1518" s="172">
        <f t="shared" ca="1" si="601"/>
        <v>9.0370179501075842E-3</v>
      </c>
      <c r="BR1518" s="172">
        <f t="shared" ca="1" si="605"/>
        <v>1.4433414320588603E-6</v>
      </c>
    </row>
    <row r="1519" spans="44:70">
      <c r="AR1519" s="69">
        <f t="shared" si="598"/>
        <v>127</v>
      </c>
      <c r="AS1519" s="70">
        <f t="shared" si="602"/>
        <v>1516</v>
      </c>
      <c r="AT1519" s="71">
        <f t="shared" ca="1" si="606"/>
        <v>1.2676374743780314E-6</v>
      </c>
      <c r="AU1519" s="72">
        <f t="shared" ca="1" si="599"/>
        <v>9.0370179501075842E-3</v>
      </c>
      <c r="AV1519" s="73">
        <f t="shared" ca="1" si="600"/>
        <v>1.0090370179501076</v>
      </c>
      <c r="AW1519" s="74">
        <f ca="1">PRODUCT(AV$4:AV1519)</f>
        <v>699097.93728484772</v>
      </c>
      <c r="BO1519" s="70">
        <f t="shared" si="604"/>
        <v>1516</v>
      </c>
      <c r="BP1519" s="171">
        <f t="shared" ca="1" si="603"/>
        <v>0.114</v>
      </c>
      <c r="BQ1519" s="172">
        <f t="shared" ca="1" si="601"/>
        <v>9.0370179501075842E-3</v>
      </c>
      <c r="BR1519" s="172">
        <f t="shared" ca="1" si="605"/>
        <v>1.4304147483023533E-6</v>
      </c>
    </row>
    <row r="1520" spans="44:70">
      <c r="AR1520" s="69">
        <f t="shared" si="598"/>
        <v>127</v>
      </c>
      <c r="AS1520" s="70">
        <f t="shared" si="602"/>
        <v>1517</v>
      </c>
      <c r="AT1520" s="71">
        <f t="shared" ca="1" si="606"/>
        <v>1.256181811767848E-6</v>
      </c>
      <c r="AU1520" s="72">
        <f t="shared" ca="1" si="599"/>
        <v>9.0370179501075842E-3</v>
      </c>
      <c r="AV1520" s="73">
        <f t="shared" ca="1" si="600"/>
        <v>1.0090370179501076</v>
      </c>
      <c r="AW1520" s="74">
        <f ca="1">PRODUCT(AV$4:AV1520)</f>
        <v>705415.69789297413</v>
      </c>
      <c r="BO1520" s="70">
        <f t="shared" si="604"/>
        <v>1517</v>
      </c>
      <c r="BP1520" s="171">
        <f t="shared" ca="1" si="603"/>
        <v>0.114</v>
      </c>
      <c r="BQ1520" s="172">
        <f t="shared" ca="1" si="601"/>
        <v>9.0370179501075842E-3</v>
      </c>
      <c r="BR1520" s="172">
        <f t="shared" ca="1" si="605"/>
        <v>1.4176038369814108E-6</v>
      </c>
    </row>
    <row r="1521" spans="44:70">
      <c r="AR1521" s="69">
        <f t="shared" si="598"/>
        <v>127</v>
      </c>
      <c r="AS1521" s="70">
        <f t="shared" si="602"/>
        <v>1518</v>
      </c>
      <c r="AT1521" s="71">
        <f t="shared" ca="1" si="606"/>
        <v>1.2448296741863032E-6</v>
      </c>
      <c r="AU1521" s="72">
        <f t="shared" ca="1" si="599"/>
        <v>9.0370179501075842E-3</v>
      </c>
      <c r="AV1521" s="73">
        <f t="shared" ca="1" si="600"/>
        <v>1.0090370179501076</v>
      </c>
      <c r="AW1521" s="74">
        <f ca="1">PRODUCT(AV$4:AV1521)</f>
        <v>711790.55221712065</v>
      </c>
      <c r="BO1521" s="70">
        <f t="shared" si="604"/>
        <v>1518</v>
      </c>
      <c r="BP1521" s="171">
        <f t="shared" ca="1" si="603"/>
        <v>0.114</v>
      </c>
      <c r="BQ1521" s="172">
        <f t="shared" ca="1" si="601"/>
        <v>9.0370179501075842E-3</v>
      </c>
      <c r="BR1521" s="172">
        <f t="shared" ca="1" si="605"/>
        <v>1.4049076612286439E-6</v>
      </c>
    </row>
    <row r="1522" spans="44:70">
      <c r="AR1522" s="69">
        <f t="shared" si="598"/>
        <v>127</v>
      </c>
      <c r="AS1522" s="70">
        <f t="shared" si="602"/>
        <v>1519</v>
      </c>
      <c r="AT1522" s="71">
        <f t="shared" ca="1" si="606"/>
        <v>1.233580126075855E-6</v>
      </c>
      <c r="AU1522" s="72">
        <f t="shared" ca="1" si="599"/>
        <v>9.0370179501075842E-3</v>
      </c>
      <c r="AV1522" s="73">
        <f t="shared" ca="1" si="600"/>
        <v>1.0090370179501076</v>
      </c>
      <c r="AW1522" s="74">
        <f ca="1">PRODUCT(AV$4:AV1522)</f>
        <v>718223.01621422381</v>
      </c>
      <c r="BO1522" s="70">
        <f t="shared" si="604"/>
        <v>1519</v>
      </c>
      <c r="BP1522" s="171">
        <f t="shared" ca="1" si="603"/>
        <v>0.114</v>
      </c>
      <c r="BQ1522" s="172">
        <f t="shared" ca="1" si="601"/>
        <v>9.0370179501075842E-3</v>
      </c>
      <c r="BR1522" s="172">
        <f t="shared" ca="1" si="605"/>
        <v>1.3923251934629323E-6</v>
      </c>
    </row>
    <row r="1523" spans="44:70">
      <c r="AR1523" s="69">
        <f t="shared" si="598"/>
        <v>127</v>
      </c>
      <c r="AS1523" s="70">
        <f t="shared" si="602"/>
        <v>1520</v>
      </c>
      <c r="AT1523" s="71">
        <f t="shared" ca="1" si="606"/>
        <v>1.2224322403336115E-6</v>
      </c>
      <c r="AU1523" s="72">
        <f t="shared" ca="1" si="599"/>
        <v>9.0370179501075842E-3</v>
      </c>
      <c r="AV1523" s="73">
        <f t="shared" ca="1" si="600"/>
        <v>1.0090370179501076</v>
      </c>
      <c r="AW1523" s="74">
        <f ca="1">PRODUCT(AV$4:AV1523)</f>
        <v>724713.61050393211</v>
      </c>
      <c r="BO1523" s="70">
        <f t="shared" si="604"/>
        <v>1520</v>
      </c>
      <c r="BP1523" s="171">
        <f t="shared" ca="1" si="603"/>
        <v>0.114</v>
      </c>
      <c r="BQ1523" s="172">
        <f t="shared" ca="1" si="601"/>
        <v>9.0370179501075842E-3</v>
      </c>
      <c r="BR1523" s="172">
        <f t="shared" ca="1" si="605"/>
        <v>1.3798554153062565E-6</v>
      </c>
    </row>
    <row r="1524" spans="44:70">
      <c r="AR1524" s="69">
        <f t="shared" si="598"/>
        <v>127</v>
      </c>
      <c r="AS1524" s="70">
        <f t="shared" si="602"/>
        <v>1521</v>
      </c>
      <c r="AT1524" s="71">
        <f t="shared" ca="1" si="606"/>
        <v>1.2113850982349264E-6</v>
      </c>
      <c r="AU1524" s="72">
        <f t="shared" ca="1" si="599"/>
        <v>9.0370179501075842E-3</v>
      </c>
      <c r="AV1524" s="73">
        <f t="shared" ca="1" si="600"/>
        <v>1.0090370179501076</v>
      </c>
      <c r="AW1524" s="74">
        <f ca="1">PRODUCT(AV$4:AV1524)</f>
        <v>731262.86041074339</v>
      </c>
      <c r="BO1524" s="70">
        <f t="shared" si="604"/>
        <v>1521</v>
      </c>
      <c r="BP1524" s="171">
        <f t="shared" ca="1" si="603"/>
        <v>0.114</v>
      </c>
      <c r="BQ1524" s="172">
        <f t="shared" ca="1" si="601"/>
        <v>9.0370179501075842E-3</v>
      </c>
      <c r="BR1524" s="172">
        <f t="shared" ca="1" si="605"/>
        <v>1.3674973175012734E-6</v>
      </c>
    </row>
    <row r="1525" spans="44:70">
      <c r="AR1525" s="69">
        <f t="shared" si="598"/>
        <v>127</v>
      </c>
      <c r="AS1525" s="70">
        <f t="shared" si="602"/>
        <v>1522</v>
      </c>
      <c r="AT1525" s="71">
        <f t="shared" ca="1" si="606"/>
        <v>1.2004377893576846E-6</v>
      </c>
      <c r="AU1525" s="72">
        <f t="shared" ca="1" si="599"/>
        <v>9.0370179501075842E-3</v>
      </c>
      <c r="AV1525" s="73">
        <f t="shared" ca="1" si="600"/>
        <v>1.0090370179501076</v>
      </c>
      <c r="AW1525" s="74">
        <f ca="1">PRODUCT(AV$4:AV1525)</f>
        <v>737871.29600652226</v>
      </c>
      <c r="BO1525" s="70">
        <f t="shared" si="604"/>
        <v>1522</v>
      </c>
      <c r="BP1525" s="171">
        <f t="shared" ca="1" si="603"/>
        <v>0.114</v>
      </c>
      <c r="BQ1525" s="172">
        <f t="shared" ca="1" si="601"/>
        <v>9.0370179501075842E-3</v>
      </c>
      <c r="BR1525" s="172">
        <f t="shared" ca="1" si="605"/>
        <v>1.3552498998296315E-6</v>
      </c>
    </row>
    <row r="1526" spans="44:70">
      <c r="AR1526" s="69">
        <f t="shared" si="598"/>
        <v>127</v>
      </c>
      <c r="AS1526" s="70">
        <f t="shared" si="602"/>
        <v>1523</v>
      </c>
      <c r="AT1526" s="71">
        <f t="shared" ca="1" si="606"/>
        <v>1.1895894115072718E-6</v>
      </c>
      <c r="AU1526" s="72">
        <f t="shared" ca="1" si="599"/>
        <v>9.0370179501075842E-3</v>
      </c>
      <c r="AV1526" s="73">
        <f t="shared" ca="1" si="600"/>
        <v>1.0090370179501076</v>
      </c>
      <c r="AW1526" s="74">
        <f ca="1">PRODUCT(AV$4:AV1526)</f>
        <v>744539.45215340238</v>
      </c>
      <c r="BO1526" s="70">
        <f t="shared" si="604"/>
        <v>1523</v>
      </c>
      <c r="BP1526" s="171">
        <f t="shared" ca="1" si="603"/>
        <v>0.114</v>
      </c>
      <c r="BQ1526" s="172">
        <f t="shared" ca="1" si="601"/>
        <v>9.0370179501075842E-3</v>
      </c>
      <c r="BR1526" s="172">
        <f t="shared" ca="1" si="605"/>
        <v>1.3431121710310163E-6</v>
      </c>
    </row>
    <row r="1527" spans="44:70">
      <c r="AR1527" s="69">
        <f t="shared" si="598"/>
        <v>127</v>
      </c>
      <c r="AS1527" s="70">
        <f t="shared" si="602"/>
        <v>1524</v>
      </c>
      <c r="AT1527" s="71">
        <f t="shared" ca="1" si="606"/>
        <v>1.1788390706422226E-6</v>
      </c>
      <c r="AU1527" s="72">
        <f t="shared" ca="1" si="599"/>
        <v>9.0370179501075842E-3</v>
      </c>
      <c r="AV1527" s="73">
        <f t="shared" ca="1" si="600"/>
        <v>1.0090370179501076</v>
      </c>
      <c r="AW1527" s="74">
        <f ca="1">PRODUCT(AV$4:AV1527)</f>
        <v>751267.86854707589</v>
      </c>
      <c r="BO1527" s="70">
        <f t="shared" si="604"/>
        <v>1524</v>
      </c>
      <c r="BP1527" s="171">
        <f t="shared" ca="1" si="603"/>
        <v>0.114</v>
      </c>
      <c r="BQ1527" s="172">
        <f t="shared" ca="1" si="601"/>
        <v>9.0370179501075842E-3</v>
      </c>
      <c r="BR1527" s="172">
        <f t="shared" ca="1" si="605"/>
        <v>1.3310831487229216E-6</v>
      </c>
    </row>
    <row r="1528" spans="44:70">
      <c r="AR1528" s="69">
        <f t="shared" si="598"/>
        <v>128</v>
      </c>
      <c r="AS1528" s="70">
        <f t="shared" si="602"/>
        <v>1525</v>
      </c>
      <c r="AT1528" s="71">
        <f t="shared" ca="1" si="606"/>
        <v>1.1681858808005407E-6</v>
      </c>
      <c r="AU1528" s="72">
        <f t="shared" ca="1" si="599"/>
        <v>9.0370179501075842E-3</v>
      </c>
      <c r="AV1528" s="73">
        <f t="shared" ca="1" si="600"/>
        <v>1.0090370179501076</v>
      </c>
      <c r="AW1528" s="74">
        <f ca="1">PRODUCT(AV$4:AV1528)</f>
        <v>758057.08976047486</v>
      </c>
      <c r="BO1528" s="70">
        <f t="shared" si="604"/>
        <v>1525</v>
      </c>
      <c r="BP1528" s="171">
        <f t="shared" ca="1" si="603"/>
        <v>0.114</v>
      </c>
      <c r="BQ1528" s="172">
        <f t="shared" ca="1" si="601"/>
        <v>9.0370179501075842E-3</v>
      </c>
      <c r="BR1528" s="172">
        <f t="shared" ca="1" si="605"/>
        <v>1.3191618593211392E-6</v>
      </c>
    </row>
    <row r="1529" spans="44:70">
      <c r="AR1529" s="69">
        <f t="shared" si="598"/>
        <v>128</v>
      </c>
      <c r="AS1529" s="70">
        <f t="shared" si="602"/>
        <v>1526</v>
      </c>
      <c r="AT1529" s="71">
        <f t="shared" ca="1" si="606"/>
        <v>1.1576289640266841E-6</v>
      </c>
      <c r="AU1529" s="72">
        <f t="shared" ca="1" si="599"/>
        <v>9.0370179501075842E-3</v>
      </c>
      <c r="AV1529" s="73">
        <f t="shared" ca="1" si="600"/>
        <v>1.0090370179501076</v>
      </c>
      <c r="AW1529" s="74">
        <f ca="1">PRODUCT(AV$4:AV1529)</f>
        <v>764907.66528784658</v>
      </c>
      <c r="BO1529" s="70">
        <f t="shared" si="604"/>
        <v>1526</v>
      </c>
      <c r="BP1529" s="171">
        <f t="shared" ca="1" si="603"/>
        <v>0.114</v>
      </c>
      <c r="BQ1529" s="172">
        <f t="shared" ca="1" si="601"/>
        <v>9.0370179501075842E-3</v>
      </c>
      <c r="BR1529" s="172">
        <f t="shared" ca="1" si="605"/>
        <v>1.3073473379609606E-6</v>
      </c>
    </row>
    <row r="1530" spans="44:70">
      <c r="AR1530" s="69">
        <f t="shared" si="598"/>
        <v>128</v>
      </c>
      <c r="AS1530" s="70">
        <f t="shared" si="602"/>
        <v>1527</v>
      </c>
      <c r="AT1530" s="71">
        <f t="shared" ca="1" si="606"/>
        <v>1.1471674502992105E-6</v>
      </c>
      <c r="AU1530" s="72">
        <f t="shared" ca="1" si="599"/>
        <v>9.0370179501075842E-3</v>
      </c>
      <c r="AV1530" s="73">
        <f t="shared" ca="1" si="600"/>
        <v>1.0090370179501076</v>
      </c>
      <c r="AW1530" s="74">
        <f ca="1">PRODUCT(AV$4:AV1530)</f>
        <v>771820.14958922775</v>
      </c>
      <c r="BO1530" s="70">
        <f t="shared" si="604"/>
        <v>1527</v>
      </c>
      <c r="BP1530" s="171">
        <f t="shared" ca="1" si="603"/>
        <v>0.114</v>
      </c>
      <c r="BQ1530" s="172">
        <f t="shared" ca="1" si="601"/>
        <v>9.0370179501075842E-3</v>
      </c>
      <c r="BR1530" s="172">
        <f t="shared" ca="1" si="605"/>
        <v>1.2956386284190847E-6</v>
      </c>
    </row>
    <row r="1531" spans="44:70">
      <c r="AR1531" s="69">
        <f t="shared" si="598"/>
        <v>128</v>
      </c>
      <c r="AS1531" s="70">
        <f t="shared" si="602"/>
        <v>1528</v>
      </c>
      <c r="AT1531" s="71">
        <f t="shared" ca="1" si="606"/>
        <v>1.1368004774590772E-6</v>
      </c>
      <c r="AU1531" s="72">
        <f t="shared" ca="1" si="599"/>
        <v>9.0370179501075842E-3</v>
      </c>
      <c r="AV1531" s="73">
        <f t="shared" ca="1" si="600"/>
        <v>1.0090370179501076</v>
      </c>
      <c r="AW1531" s="74">
        <f ca="1">PRODUCT(AV$4:AV1531)</f>
        <v>778795.10213532031</v>
      </c>
      <c r="BO1531" s="70">
        <f t="shared" si="604"/>
        <v>1528</v>
      </c>
      <c r="BP1531" s="171">
        <f t="shared" ca="1" si="603"/>
        <v>0.114</v>
      </c>
      <c r="BQ1531" s="172">
        <f t="shared" ca="1" si="601"/>
        <v>9.0370179501075842E-3</v>
      </c>
      <c r="BR1531" s="172">
        <f t="shared" ca="1" si="605"/>
        <v>1.2840347830362238E-6</v>
      </c>
    </row>
    <row r="1532" spans="44:70">
      <c r="AR1532" s="69">
        <f t="shared" si="598"/>
        <v>128</v>
      </c>
      <c r="AS1532" s="70">
        <f t="shared" si="602"/>
        <v>1529</v>
      </c>
      <c r="AT1532" s="71">
        <f t="shared" ca="1" si="606"/>
        <v>1.1265271911385888E-6</v>
      </c>
      <c r="AU1532" s="72">
        <f t="shared" ca="1" si="599"/>
        <v>9.0370179501075842E-3</v>
      </c>
      <c r="AV1532" s="73">
        <f t="shared" ca="1" si="600"/>
        <v>1.0090370179501076</v>
      </c>
      <c r="AW1532" s="74">
        <f ca="1">PRODUCT(AV$4:AV1532)</f>
        <v>785833.08745277312</v>
      </c>
      <c r="BO1532" s="70">
        <f t="shared" si="604"/>
        <v>1529</v>
      </c>
      <c r="BP1532" s="171">
        <f t="shared" ca="1" si="603"/>
        <v>0.114</v>
      </c>
      <c r="BQ1532" s="172">
        <f t="shared" ca="1" si="601"/>
        <v>9.0370179501075842E-3</v>
      </c>
      <c r="BR1532" s="172">
        <f t="shared" ca="1" si="605"/>
        <v>1.2725348626404047E-6</v>
      </c>
    </row>
    <row r="1533" spans="44:70">
      <c r="AR1533" s="69">
        <f t="shared" si="598"/>
        <v>128</v>
      </c>
      <c r="AS1533" s="70">
        <f t="shared" si="602"/>
        <v>1530</v>
      </c>
      <c r="AT1533" s="71">
        <f t="shared" ca="1" si="606"/>
        <v>1.1163467446909851E-6</v>
      </c>
      <c r="AU1533" s="72">
        <f t="shared" ca="1" si="599"/>
        <v>9.0370179501075842E-3</v>
      </c>
      <c r="AV1533" s="73">
        <f t="shared" ca="1" si="600"/>
        <v>1.0090370179501076</v>
      </c>
      <c r="AW1533" s="74">
        <f ca="1">PRODUCT(AV$4:AV1533)</f>
        <v>792934.67516987235</v>
      </c>
      <c r="BO1533" s="70">
        <f t="shared" si="604"/>
        <v>1530</v>
      </c>
      <c r="BP1533" s="171">
        <f t="shared" ca="1" si="603"/>
        <v>0.114</v>
      </c>
      <c r="BQ1533" s="172">
        <f t="shared" ca="1" si="601"/>
        <v>9.0370179501075842E-3</v>
      </c>
      <c r="BR1533" s="172">
        <f t="shared" ca="1" si="605"/>
        <v>1.261137936470955E-6</v>
      </c>
    </row>
    <row r="1534" spans="44:70">
      <c r="AR1534" s="69">
        <f t="shared" si="598"/>
        <v>128</v>
      </c>
      <c r="AS1534" s="70">
        <f t="shared" si="602"/>
        <v>1531</v>
      </c>
      <c r="AT1534" s="71">
        <f t="shared" ca="1" si="606"/>
        <v>1.1062582991206685E-6</v>
      </c>
      <c r="AU1534" s="72">
        <f t="shared" ca="1" si="599"/>
        <v>9.0370179501075842E-3</v>
      </c>
      <c r="AV1534" s="73">
        <f t="shared" ca="1" si="600"/>
        <v>1.0090370179501076</v>
      </c>
      <c r="AW1534" s="74">
        <f ca="1">PRODUCT(AV$4:AV1534)</f>
        <v>800100.44006264524</v>
      </c>
      <c r="BO1534" s="70">
        <f t="shared" si="604"/>
        <v>1531</v>
      </c>
      <c r="BP1534" s="171">
        <f t="shared" ca="1" si="603"/>
        <v>0.114</v>
      </c>
      <c r="BQ1534" s="172">
        <f t="shared" ca="1" si="601"/>
        <v>9.0370179501075842E-3</v>
      </c>
      <c r="BR1534" s="172">
        <f t="shared" ca="1" si="605"/>
        <v>1.2498430821031708E-6</v>
      </c>
    </row>
    <row r="1535" spans="44:70">
      <c r="AR1535" s="69">
        <f t="shared" si="598"/>
        <v>128</v>
      </c>
      <c r="AS1535" s="70">
        <f t="shared" si="602"/>
        <v>1532</v>
      </c>
      <c r="AT1535" s="71">
        <f t="shared" ca="1" si="606"/>
        <v>1.0962610230140594E-6</v>
      </c>
      <c r="AU1535" s="72">
        <f t="shared" ca="1" si="599"/>
        <v>9.0370179501075842E-3</v>
      </c>
      <c r="AV1535" s="73">
        <f t="shared" ca="1" si="600"/>
        <v>1.0090370179501076</v>
      </c>
      <c r="AW1535" s="74">
        <f ca="1">PRODUCT(AV$4:AV1535)</f>
        <v>807330.96210138034</v>
      </c>
      <c r="BO1535" s="70">
        <f t="shared" si="604"/>
        <v>1532</v>
      </c>
      <c r="BP1535" s="171">
        <f t="shared" ca="1" si="603"/>
        <v>0.114</v>
      </c>
      <c r="BQ1535" s="172">
        <f t="shared" ca="1" si="601"/>
        <v>9.0370179501075842E-3</v>
      </c>
      <c r="BR1535" s="172">
        <f t="shared" ca="1" si="605"/>
        <v>1.2386493853736593E-6</v>
      </c>
    </row>
    <row r="1536" spans="44:70">
      <c r="AR1536" s="69">
        <f t="shared" si="598"/>
        <v>128</v>
      </c>
      <c r="AS1536" s="70">
        <f t="shared" si="602"/>
        <v>1533</v>
      </c>
      <c r="AT1536" s="71">
        <f t="shared" ca="1" si="606"/>
        <v>1.086354092471078E-6</v>
      </c>
      <c r="AU1536" s="72">
        <f t="shared" ca="1" si="599"/>
        <v>9.0370179501075842E-3</v>
      </c>
      <c r="AV1536" s="73">
        <f t="shared" ca="1" si="600"/>
        <v>1.0090370179501076</v>
      </c>
      <c r="AW1536" s="74">
        <f ca="1">PRODUCT(AV$4:AV1536)</f>
        <v>814626.82649756817</v>
      </c>
      <c r="BO1536" s="70">
        <f t="shared" si="604"/>
        <v>1533</v>
      </c>
      <c r="BP1536" s="171">
        <f t="shared" ca="1" si="603"/>
        <v>0.114</v>
      </c>
      <c r="BQ1536" s="172">
        <f t="shared" ca="1" si="601"/>
        <v>9.0370179501075842E-3</v>
      </c>
      <c r="BR1536" s="172">
        <f t="shared" ca="1" si="605"/>
        <v>1.2275559403063495E-6</v>
      </c>
    </row>
    <row r="1537" spans="44:70">
      <c r="AR1537" s="69">
        <f t="shared" si="598"/>
        <v>128</v>
      </c>
      <c r="AS1537" s="70">
        <f t="shared" si="602"/>
        <v>1534</v>
      </c>
      <c r="AT1537" s="71">
        <f t="shared" ca="1" si="606"/>
        <v>1.076536691037244E-6</v>
      </c>
      <c r="AU1537" s="72">
        <f t="shared" ca="1" si="599"/>
        <v>9.0370179501075842E-3</v>
      </c>
      <c r="AV1537" s="73">
        <f t="shared" ca="1" si="600"/>
        <v>1.0090370179501076</v>
      </c>
      <c r="AW1537" s="74">
        <f ca="1">PRODUCT(AV$4:AV1537)</f>
        <v>821988.62375126581</v>
      </c>
      <c r="BO1537" s="70">
        <f t="shared" si="604"/>
        <v>1534</v>
      </c>
      <c r="BP1537" s="171">
        <f t="shared" ca="1" si="603"/>
        <v>0.114</v>
      </c>
      <c r="BQ1537" s="172">
        <f t="shared" ca="1" si="601"/>
        <v>9.0370179501075842E-3</v>
      </c>
      <c r="BR1537" s="172">
        <f t="shared" ca="1" si="605"/>
        <v>1.2165618490391665E-6</v>
      </c>
    </row>
    <row r="1538" spans="44:70">
      <c r="AR1538" s="69">
        <f t="shared" si="598"/>
        <v>128</v>
      </c>
      <c r="AS1538" s="70">
        <f t="shared" si="602"/>
        <v>1535</v>
      </c>
      <c r="AT1538" s="71">
        <f t="shared" ca="1" si="606"/>
        <v>1.0668080096363911E-6</v>
      </c>
      <c r="AU1538" s="72">
        <f t="shared" ca="1" si="599"/>
        <v>9.0370179501075842E-3</v>
      </c>
      <c r="AV1538" s="73">
        <f t="shared" ca="1" si="600"/>
        <v>1.0090370179501076</v>
      </c>
      <c r="AW1538" s="74">
        <f ca="1">PRODUCT(AV$4:AV1538)</f>
        <v>829416.94969889021</v>
      </c>
      <c r="BO1538" s="70">
        <f t="shared" si="604"/>
        <v>1535</v>
      </c>
      <c r="BP1538" s="171">
        <f t="shared" ca="1" si="603"/>
        <v>0.114</v>
      </c>
      <c r="BQ1538" s="172">
        <f t="shared" ca="1" si="601"/>
        <v>9.0370179501075842E-3</v>
      </c>
      <c r="BR1538" s="172">
        <f t="shared" ca="1" si="605"/>
        <v>1.2056662217513611E-6</v>
      </c>
    </row>
    <row r="1539" spans="44:70">
      <c r="AR1539" s="69">
        <f t="shared" si="598"/>
        <v>128</v>
      </c>
      <c r="AS1539" s="70">
        <f t="shared" si="602"/>
        <v>1536</v>
      </c>
      <c r="AT1539" s="71">
        <f t="shared" ca="1" si="606"/>
        <v>1.0571672465039886E-6</v>
      </c>
      <c r="AU1539" s="72">
        <f t="shared" ca="1" si="599"/>
        <v>9.0370179501075842E-3</v>
      </c>
      <c r="AV1539" s="73">
        <f t="shared" ca="1" si="600"/>
        <v>1.0090370179501076</v>
      </c>
      <c r="AW1539" s="74">
        <f ca="1">PRODUCT(AV$4:AV1539)</f>
        <v>836912.4055614426</v>
      </c>
      <c r="BO1539" s="70">
        <f t="shared" si="604"/>
        <v>1536</v>
      </c>
      <c r="BP1539" s="171">
        <f t="shared" ca="1" si="603"/>
        <v>0.114</v>
      </c>
      <c r="BQ1539" s="172">
        <f t="shared" ca="1" si="601"/>
        <v>9.0370179501075842E-3</v>
      </c>
      <c r="BR1539" s="172">
        <f t="shared" ca="1" si="605"/>
        <v>1.1948681765914915E-6</v>
      </c>
    </row>
    <row r="1540" spans="44:70">
      <c r="AR1540" s="69">
        <f t="shared" si="598"/>
        <v>129</v>
      </c>
      <c r="AS1540" s="70">
        <f t="shared" si="602"/>
        <v>1537</v>
      </c>
      <c r="AT1540" s="71">
        <f t="shared" ca="1" si="606"/>
        <v>1.0476136071210663E-6</v>
      </c>
      <c r="AU1540" s="72">
        <f t="shared" ca="1" si="599"/>
        <v>9.0370179501075842E-3</v>
      </c>
      <c r="AV1540" s="73">
        <f t="shared" ca="1" si="600"/>
        <v>1.0090370179501076</v>
      </c>
      <c r="AW1540" s="74">
        <f ca="1">PRODUCT(AV$4:AV1540)</f>
        <v>844475.5979931691</v>
      </c>
      <c r="BO1540" s="70">
        <f t="shared" si="604"/>
        <v>1537</v>
      </c>
      <c r="BP1540" s="171">
        <f t="shared" ca="1" si="603"/>
        <v>0.114</v>
      </c>
      <c r="BQ1540" s="172">
        <f t="shared" ca="1" si="601"/>
        <v>9.0370179501075842E-3</v>
      </c>
      <c r="BR1540" s="172">
        <f t="shared" ca="1" si="605"/>
        <v>1.1841668396060494E-6</v>
      </c>
    </row>
    <row r="1541" spans="44:70">
      <c r="AR1541" s="69">
        <f t="shared" ref="AR1541:AR1604" si="607">ROUNDDOWN((AS1541-1)/12,0)+1</f>
        <v>129</v>
      </c>
      <c r="AS1541" s="70">
        <f t="shared" si="602"/>
        <v>1538</v>
      </c>
      <c r="AT1541" s="71">
        <f t="shared" ca="1" si="606"/>
        <v>1.0381463041487361E-6</v>
      </c>
      <c r="AU1541" s="72">
        <f t="shared" ref="AU1541:AU1604" ca="1" si="608">IF($AU$2="Yes",BQ1541,((1+$AH$21)^(1/12))-1)</f>
        <v>9.0370179501075842E-3</v>
      </c>
      <c r="AV1541" s="73">
        <f t="shared" ref="AV1541:AV1604" ca="1" si="609">(1+AU1541)</f>
        <v>1.0090370179501076</v>
      </c>
      <c r="AW1541" s="74">
        <f ca="1">PRODUCT(AV$4:AV1541)</f>
        <v>852107.13913066115</v>
      </c>
      <c r="BO1541" s="70">
        <f t="shared" si="604"/>
        <v>1538</v>
      </c>
      <c r="BP1541" s="171">
        <f t="shared" ca="1" si="603"/>
        <v>0.114</v>
      </c>
      <c r="BQ1541" s="172">
        <f t="shared" ref="BQ1541:BQ1604" ca="1" si="610">(1+BP1541)^(1/12)-1</f>
        <v>9.0370179501075842E-3</v>
      </c>
      <c r="BR1541" s="172">
        <f t="shared" ca="1" si="605"/>
        <v>1.1735613446687258E-6</v>
      </c>
    </row>
    <row r="1542" spans="44:70">
      <c r="AR1542" s="69">
        <f t="shared" si="607"/>
        <v>129</v>
      </c>
      <c r="AS1542" s="70">
        <f t="shared" ref="AS1542:AS1605" si="611">AS1541+1</f>
        <v>1539</v>
      </c>
      <c r="AT1542" s="71">
        <f t="shared" ca="1" si="606"/>
        <v>1.0287645573633061E-6</v>
      </c>
      <c r="AU1542" s="72">
        <f t="shared" ca="1" si="608"/>
        <v>9.0370179501075842E-3</v>
      </c>
      <c r="AV1542" s="73">
        <f t="shared" ca="1" si="609"/>
        <v>1.0090370179501076</v>
      </c>
      <c r="AW1542" s="74">
        <f ca="1">PRODUCT(AV$4:AV1542)</f>
        <v>859807.64664239972</v>
      </c>
      <c r="BO1542" s="70">
        <f t="shared" si="604"/>
        <v>1539</v>
      </c>
      <c r="BP1542" s="171">
        <f t="shared" ca="1" si="603"/>
        <v>0.114</v>
      </c>
      <c r="BQ1542" s="172">
        <f t="shared" ca="1" si="610"/>
        <v>9.0370179501075842E-3</v>
      </c>
      <c r="BR1542" s="172">
        <f t="shared" ca="1" si="605"/>
        <v>1.1630508334103093E-6</v>
      </c>
    </row>
    <row r="1543" spans="44:70">
      <c r="AR1543" s="69">
        <f t="shared" si="607"/>
        <v>129</v>
      </c>
      <c r="AS1543" s="70">
        <f t="shared" si="611"/>
        <v>1540</v>
      </c>
      <c r="AT1543" s="71">
        <f t="shared" ca="1" si="606"/>
        <v>1.0194675935919795E-6</v>
      </c>
      <c r="AU1543" s="72">
        <f t="shared" ca="1" si="608"/>
        <v>9.0370179501075842E-3</v>
      </c>
      <c r="AV1543" s="73">
        <f t="shared" ca="1" si="609"/>
        <v>1.0090370179501076</v>
      </c>
      <c r="AW1543" s="74">
        <f ca="1">PRODUCT(AV$4:AV1543)</f>
        <v>867577.74377874681</v>
      </c>
      <c r="BO1543" s="70">
        <f t="shared" si="604"/>
        <v>1540</v>
      </c>
      <c r="BP1543" s="171">
        <f t="shared" ca="1" si="603"/>
        <v>0.114</v>
      </c>
      <c r="BQ1543" s="172">
        <f t="shared" ca="1" si="610"/>
        <v>9.0370179501075842E-3</v>
      </c>
      <c r="BR1543" s="172">
        <f t="shared" ca="1" si="605"/>
        <v>1.1526344551492135E-6</v>
      </c>
    </row>
    <row r="1544" spans="44:70">
      <c r="AR1544" s="69">
        <f t="shared" si="607"/>
        <v>129</v>
      </c>
      <c r="AS1544" s="70">
        <f t="shared" si="611"/>
        <v>1541</v>
      </c>
      <c r="AT1544" s="71">
        <f t="shared" ca="1" si="606"/>
        <v>1.0102546466491359E-6</v>
      </c>
      <c r="AU1544" s="72">
        <f t="shared" ca="1" si="608"/>
        <v>9.0370179501075842E-3</v>
      </c>
      <c r="AV1544" s="73">
        <f t="shared" ca="1" si="609"/>
        <v>1.0090370179501076</v>
      </c>
      <c r="AW1544" s="74">
        <f ca="1">PRODUCT(AV$4:AV1544)</f>
        <v>875418.05942238914</v>
      </c>
      <c r="BO1544" s="70">
        <f t="shared" si="604"/>
        <v>1541</v>
      </c>
      <c r="BP1544" s="171">
        <f t="shared" ref="BP1544:BP1607" ca="1" si="612">VLOOKUP(BO1544,$BT$4:$BX$13,5,TRUE)/100</f>
        <v>0.114</v>
      </c>
      <c r="BQ1544" s="172">
        <f t="shared" ca="1" si="610"/>
        <v>9.0370179501075842E-3</v>
      </c>
      <c r="BR1544" s="172">
        <f t="shared" ca="1" si="605"/>
        <v>1.1423113668226255E-6</v>
      </c>
    </row>
    <row r="1545" spans="44:70">
      <c r="AR1545" s="69">
        <f t="shared" si="607"/>
        <v>129</v>
      </c>
      <c r="AS1545" s="70">
        <f t="shared" si="611"/>
        <v>1542</v>
      </c>
      <c r="AT1545" s="71">
        <f t="shared" ca="1" si="606"/>
        <v>1.0011249572731881E-6</v>
      </c>
      <c r="AU1545" s="72">
        <f t="shared" ca="1" si="608"/>
        <v>9.0370179501075842E-3</v>
      </c>
      <c r="AV1545" s="73">
        <f t="shared" ca="1" si="609"/>
        <v>1.0090370179501076</v>
      </c>
      <c r="AW1545" s="74">
        <f ca="1">PRODUCT(AV$4:AV1545)</f>
        <v>883329.22813923762</v>
      </c>
      <c r="BO1545" s="70">
        <f t="shared" si="604"/>
        <v>1542</v>
      </c>
      <c r="BP1545" s="171">
        <f t="shared" ca="1" si="612"/>
        <v>0.114</v>
      </c>
      <c r="BQ1545" s="172">
        <f t="shared" ca="1" si="610"/>
        <v>9.0370179501075842E-3</v>
      </c>
      <c r="BR1545" s="172">
        <f t="shared" ca="1" si="605"/>
        <v>1.1320807329182721E-6</v>
      </c>
    </row>
    <row r="1546" spans="44:70">
      <c r="AR1546" s="69">
        <f t="shared" si="607"/>
        <v>129</v>
      </c>
      <c r="AS1546" s="70">
        <f t="shared" si="611"/>
        <v>1543</v>
      </c>
      <c r="AT1546" s="71">
        <f t="shared" ca="1" si="606"/>
        <v>9.9207777306400959E-7</v>
      </c>
      <c r="AU1546" s="72">
        <f t="shared" ca="1" si="608"/>
        <v>9.0370179501075842E-3</v>
      </c>
      <c r="AV1546" s="73">
        <f t="shared" ca="1" si="609"/>
        <v>1.0090370179501076</v>
      </c>
      <c r="AW1546" s="74">
        <f ca="1">PRODUCT(AV$4:AV1546)</f>
        <v>891311.89022978663</v>
      </c>
      <c r="BO1546" s="70">
        <f t="shared" si="604"/>
        <v>1543</v>
      </c>
      <c r="BP1546" s="171">
        <f t="shared" ca="1" si="612"/>
        <v>0.114</v>
      </c>
      <c r="BQ1546" s="172">
        <f t="shared" ca="1" si="610"/>
        <v>9.0370179501075842E-3</v>
      </c>
      <c r="BR1546" s="172">
        <f t="shared" ca="1" si="605"/>
        <v>1.1219417254067963E-6</v>
      </c>
    </row>
    <row r="1547" spans="44:70">
      <c r="AR1547" s="69">
        <f t="shared" si="607"/>
        <v>129</v>
      </c>
      <c r="AS1547" s="70">
        <f t="shared" si="611"/>
        <v>1544</v>
      </c>
      <c r="AT1547" s="71">
        <f t="shared" ca="1" si="606"/>
        <v>9.8311234842092737E-7</v>
      </c>
      <c r="AU1547" s="72">
        <f t="shared" ca="1" si="608"/>
        <v>9.0370179501075842E-3</v>
      </c>
      <c r="AV1547" s="73">
        <f t="shared" ca="1" si="609"/>
        <v>1.0090370179501076</v>
      </c>
      <c r="AW1547" s="74">
        <f ca="1">PRODUCT(AV$4:AV1547)</f>
        <v>899366.69178093749</v>
      </c>
      <c r="BO1547" s="70">
        <f t="shared" si="604"/>
        <v>1544</v>
      </c>
      <c r="BP1547" s="171">
        <f t="shared" ca="1" si="612"/>
        <v>0.114</v>
      </c>
      <c r="BQ1547" s="172">
        <f t="shared" ca="1" si="610"/>
        <v>9.0370179501075842E-3</v>
      </c>
      <c r="BR1547" s="172">
        <f t="shared" ca="1" si="605"/>
        <v>1.1118935236747393E-6</v>
      </c>
    </row>
    <row r="1548" spans="44:70">
      <c r="AR1548" s="69">
        <f t="shared" si="607"/>
        <v>129</v>
      </c>
      <c r="AS1548" s="70">
        <f t="shared" si="611"/>
        <v>1545</v>
      </c>
      <c r="AT1548" s="71">
        <f t="shared" ca="1" si="606"/>
        <v>9.7422794448127508E-7</v>
      </c>
      <c r="AU1548" s="72">
        <f t="shared" ca="1" si="608"/>
        <v>9.0370179501075842E-3</v>
      </c>
      <c r="AV1548" s="73">
        <f t="shared" ca="1" si="609"/>
        <v>1.0090370179501076</v>
      </c>
      <c r="AW1548" s="74">
        <f ca="1">PRODUCT(AV$4:AV1548)</f>
        <v>907494.28471829067</v>
      </c>
      <c r="BO1548" s="70">
        <f t="shared" si="604"/>
        <v>1545</v>
      </c>
      <c r="BP1548" s="171">
        <f t="shared" ca="1" si="612"/>
        <v>0.114</v>
      </c>
      <c r="BQ1548" s="172">
        <f t="shared" ca="1" si="610"/>
        <v>9.0370179501075842E-3</v>
      </c>
      <c r="BR1548" s="172">
        <f t="shared" ca="1" si="605"/>
        <v>1.1019353144581237E-6</v>
      </c>
    </row>
    <row r="1549" spans="44:70">
      <c r="AR1549" s="69">
        <f t="shared" si="607"/>
        <v>129</v>
      </c>
      <c r="AS1549" s="70">
        <f t="shared" si="611"/>
        <v>1546</v>
      </c>
      <c r="AT1549" s="71">
        <f t="shared" ca="1" si="606"/>
        <v>9.6542382905950136E-7</v>
      </c>
      <c r="AU1549" s="72">
        <f t="shared" ca="1" si="608"/>
        <v>9.0370179501075842E-3</v>
      </c>
      <c r="AV1549" s="73">
        <f t="shared" ca="1" si="609"/>
        <v>1.0090370179501076</v>
      </c>
      <c r="AW1549" s="74">
        <f ca="1">PRODUCT(AV$4:AV1549)</f>
        <v>915695.32685890992</v>
      </c>
      <c r="BO1549" s="70">
        <f t="shared" si="604"/>
        <v>1546</v>
      </c>
      <c r="BP1549" s="171">
        <f t="shared" ca="1" si="612"/>
        <v>0.114</v>
      </c>
      <c r="BQ1549" s="172">
        <f t="shared" ca="1" si="610"/>
        <v>9.0370179501075842E-3</v>
      </c>
      <c r="BR1549" s="172">
        <f t="shared" ca="1" si="605"/>
        <v>1.0920662917766309E-6</v>
      </c>
    </row>
    <row r="1550" spans="44:70">
      <c r="AR1550" s="69">
        <f t="shared" si="607"/>
        <v>129</v>
      </c>
      <c r="AS1550" s="70">
        <f t="shared" si="611"/>
        <v>1547</v>
      </c>
      <c r="AT1550" s="71">
        <f t="shared" ca="1" si="606"/>
        <v>9.5669927658682909E-7</v>
      </c>
      <c r="AU1550" s="72">
        <f t="shared" ca="1" si="608"/>
        <v>9.0370179501075842E-3</v>
      </c>
      <c r="AV1550" s="73">
        <f t="shared" ca="1" si="609"/>
        <v>1.0090370179501076</v>
      </c>
      <c r="AW1550" s="74">
        <f ca="1">PRODUCT(AV$4:AV1550)</f>
        <v>923970.48196456349</v>
      </c>
      <c r="BO1550" s="70">
        <f t="shared" si="604"/>
        <v>1547</v>
      </c>
      <c r="BP1550" s="171">
        <f t="shared" ca="1" si="612"/>
        <v>0.114</v>
      </c>
      <c r="BQ1550" s="172">
        <f t="shared" ca="1" si="610"/>
        <v>9.0370179501075842E-3</v>
      </c>
      <c r="BR1550" s="172">
        <f t="shared" ca="1" si="605"/>
        <v>1.0822856568683674E-6</v>
      </c>
    </row>
    <row r="1551" spans="44:70">
      <c r="AR1551" s="69">
        <f t="shared" si="607"/>
        <v>129</v>
      </c>
      <c r="AS1551" s="70">
        <f t="shared" si="611"/>
        <v>1548</v>
      </c>
      <c r="AT1551" s="71">
        <f t="shared" ca="1" si="606"/>
        <v>9.4805356805145894E-7</v>
      </c>
      <c r="AU1551" s="72">
        <f t="shared" ca="1" si="608"/>
        <v>9.0370179501075842E-3</v>
      </c>
      <c r="AV1551" s="73">
        <f t="shared" ca="1" si="609"/>
        <v>1.0090370179501076</v>
      </c>
      <c r="AW1551" s="74">
        <f ca="1">PRODUCT(AV$4:AV1551)</f>
        <v>932320.4197954468</v>
      </c>
      <c r="BO1551" s="70">
        <f t="shared" si="604"/>
        <v>1548</v>
      </c>
      <c r="BP1551" s="171">
        <f t="shared" ca="1" si="612"/>
        <v>0.114</v>
      </c>
      <c r="BQ1551" s="172">
        <f t="shared" ca="1" si="610"/>
        <v>9.0370179501075842E-3</v>
      </c>
      <c r="BR1551" s="172">
        <f t="shared" ca="1" si="605"/>
        <v>1.0725926181252169E-6</v>
      </c>
    </row>
    <row r="1552" spans="44:70">
      <c r="AR1552" s="69">
        <f t="shared" si="607"/>
        <v>130</v>
      </c>
      <c r="AS1552" s="70">
        <f t="shared" si="611"/>
        <v>1549</v>
      </c>
      <c r="AT1552" s="71">
        <f t="shared" ca="1" si="606"/>
        <v>9.394859909393144E-7</v>
      </c>
      <c r="AU1552" s="72">
        <f t="shared" ca="1" si="608"/>
        <v>9.0370179501075842E-3</v>
      </c>
      <c r="AV1552" s="73">
        <f t="shared" ca="1" si="609"/>
        <v>1.0090370179501076</v>
      </c>
      <c r="AW1552" s="74">
        <f ca="1">PRODUCT(AV$4:AV1552)</f>
        <v>940745.81616439007</v>
      </c>
      <c r="BO1552" s="70">
        <f t="shared" si="604"/>
        <v>1549</v>
      </c>
      <c r="BP1552" s="171">
        <f t="shared" ca="1" si="612"/>
        <v>0.114</v>
      </c>
      <c r="BQ1552" s="172">
        <f t="shared" ca="1" si="610"/>
        <v>9.0370179501075842E-3</v>
      </c>
      <c r="BR1552" s="172">
        <f t="shared" ca="1" si="605"/>
        <v>1.0629863910287698E-6</v>
      </c>
    </row>
    <row r="1553" spans="44:70">
      <c r="AR1553" s="69">
        <f t="shared" si="607"/>
        <v>130</v>
      </c>
      <c r="AS1553" s="70">
        <f t="shared" si="611"/>
        <v>1550</v>
      </c>
      <c r="AT1553" s="71">
        <f t="shared" ca="1" si="606"/>
        <v>9.3099583917532121E-7</v>
      </c>
      <c r="AU1553" s="72">
        <f t="shared" ca="1" si="608"/>
        <v>9.0370179501075842E-3</v>
      </c>
      <c r="AV1553" s="73">
        <f t="shared" ca="1" si="609"/>
        <v>1.0090370179501076</v>
      </c>
      <c r="AW1553" s="74">
        <f ca="1">PRODUCT(AV$4:AV1553)</f>
        <v>949247.35299155628</v>
      </c>
      <c r="BO1553" s="70">
        <f t="shared" si="604"/>
        <v>1550</v>
      </c>
      <c r="BP1553" s="171">
        <f t="shared" ca="1" si="612"/>
        <v>0.114</v>
      </c>
      <c r="BQ1553" s="172">
        <f t="shared" ca="1" si="610"/>
        <v>9.0370179501075842E-3</v>
      </c>
      <c r="BR1553" s="172">
        <f t="shared" ca="1" si="605"/>
        <v>1.0534661980868276E-6</v>
      </c>
    </row>
    <row r="1554" spans="44:70">
      <c r="AR1554" s="69">
        <f t="shared" si="607"/>
        <v>130</v>
      </c>
      <c r="AS1554" s="70">
        <f t="shared" si="611"/>
        <v>1551</v>
      </c>
      <c r="AT1554" s="71">
        <f t="shared" ca="1" si="606"/>
        <v>9.2258241306521837E-7</v>
      </c>
      <c r="AU1554" s="72">
        <f t="shared" ca="1" si="608"/>
        <v>9.0370179501075842E-3</v>
      </c>
      <c r="AV1554" s="73">
        <f t="shared" ca="1" si="609"/>
        <v>1.0090370179501076</v>
      </c>
      <c r="AW1554" s="74">
        <f ca="1">PRODUCT(AV$4:AV1554)</f>
        <v>957825.71835963312</v>
      </c>
      <c r="BO1554" s="70">
        <f t="shared" ref="BO1554:BO1617" si="613">BO1553+1</f>
        <v>1551</v>
      </c>
      <c r="BP1554" s="171">
        <f t="shared" ca="1" si="612"/>
        <v>0.114</v>
      </c>
      <c r="BQ1554" s="172">
        <f t="shared" ca="1" si="610"/>
        <v>9.0370179501075842E-3</v>
      </c>
      <c r="BR1554" s="172">
        <f t="shared" ref="BR1554:BR1617" ca="1" si="614">BR1553/(1+BQ1554)</f>
        <v>1.0440312687704752E-6</v>
      </c>
    </row>
    <row r="1555" spans="44:70">
      <c r="AR1555" s="69">
        <f t="shared" si="607"/>
        <v>130</v>
      </c>
      <c r="AS1555" s="70">
        <f t="shared" si="611"/>
        <v>1552</v>
      </c>
      <c r="AT1555" s="71">
        <f t="shared" ca="1" si="606"/>
        <v>9.142450192378944E-7</v>
      </c>
      <c r="AU1555" s="72">
        <f t="shared" ca="1" si="608"/>
        <v>9.0370179501075842E-3</v>
      </c>
      <c r="AV1555" s="73">
        <f t="shared" ca="1" si="609"/>
        <v>1.0090370179501076</v>
      </c>
      <c r="AW1555" s="74">
        <f ca="1">PRODUCT(AV$4:AV1555)</f>
        <v>966481.60656952381</v>
      </c>
      <c r="BO1555" s="70">
        <f t="shared" si="613"/>
        <v>1552</v>
      </c>
      <c r="BP1555" s="171">
        <f t="shared" ca="1" si="612"/>
        <v>0.114</v>
      </c>
      <c r="BQ1555" s="172">
        <f t="shared" ca="1" si="610"/>
        <v>9.0370179501075842E-3</v>
      </c>
      <c r="BR1555" s="172">
        <f t="shared" ca="1" si="614"/>
        <v>1.0346808394517177E-6</v>
      </c>
    </row>
    <row r="1556" spans="44:70">
      <c r="AR1556" s="69">
        <f t="shared" si="607"/>
        <v>130</v>
      </c>
      <c r="AS1556" s="70">
        <f t="shared" si="611"/>
        <v>1553</v>
      </c>
      <c r="AT1556" s="71">
        <f t="shared" ca="1" si="606"/>
        <v>9.0598297058824505E-7</v>
      </c>
      <c r="AU1556" s="72">
        <f t="shared" ca="1" si="608"/>
        <v>9.0370179501075842E-3</v>
      </c>
      <c r="AV1556" s="73">
        <f t="shared" ca="1" si="609"/>
        <v>1.0090370179501076</v>
      </c>
      <c r="AW1556" s="74">
        <f ca="1">PRODUCT(AV$4:AV1556)</f>
        <v>975215.71819654142</v>
      </c>
      <c r="BO1556" s="70">
        <f t="shared" si="613"/>
        <v>1553</v>
      </c>
      <c r="BP1556" s="171">
        <f t="shared" ca="1" si="612"/>
        <v>0.114</v>
      </c>
      <c r="BQ1556" s="172">
        <f t="shared" ca="1" si="610"/>
        <v>9.0370179501075842E-3</v>
      </c>
      <c r="BR1556" s="172">
        <f t="shared" ca="1" si="614"/>
        <v>1.0254141533416746E-6</v>
      </c>
    </row>
    <row r="1557" spans="44:70">
      <c r="AR1557" s="69">
        <f t="shared" si="607"/>
        <v>130</v>
      </c>
      <c r="AS1557" s="70">
        <f t="shared" si="611"/>
        <v>1554</v>
      </c>
      <c r="AT1557" s="71">
        <f t="shared" ca="1" si="606"/>
        <v>8.9779558622054724E-7</v>
      </c>
      <c r="AU1557" s="72">
        <f t="shared" ca="1" si="608"/>
        <v>9.0370179501075842E-3</v>
      </c>
      <c r="AV1557" s="73">
        <f t="shared" ca="1" si="609"/>
        <v>1.0090370179501076</v>
      </c>
      <c r="AW1557" s="74">
        <f ca="1">PRODUCT(AV$4:AV1557)</f>
        <v>984028.76014711068</v>
      </c>
      <c r="BO1557" s="70">
        <f t="shared" si="613"/>
        <v>1554</v>
      </c>
      <c r="BP1557" s="171">
        <f t="shared" ca="1" si="612"/>
        <v>0.114</v>
      </c>
      <c r="BQ1557" s="172">
        <f t="shared" ca="1" si="610"/>
        <v>9.0370179501075842E-3</v>
      </c>
      <c r="BR1557" s="172">
        <f t="shared" ca="1" si="614"/>
        <v>1.0162304604293287E-6</v>
      </c>
    </row>
    <row r="1558" spans="44:70">
      <c r="AR1558" s="69">
        <f t="shared" si="607"/>
        <v>130</v>
      </c>
      <c r="AS1558" s="70">
        <f t="shared" si="611"/>
        <v>1555</v>
      </c>
      <c r="AT1558" s="71">
        <f t="shared" ca="1" si="606"/>
        <v>8.8968219139234483E-7</v>
      </c>
      <c r="AU1558" s="72">
        <f t="shared" ca="1" si="608"/>
        <v>9.0370179501075842E-3</v>
      </c>
      <c r="AV1558" s="73">
        <f t="shared" ca="1" si="609"/>
        <v>1.0090370179501076</v>
      </c>
      <c r="AW1558" s="74">
        <f ca="1">PRODUCT(AV$4:AV1558)</f>
        <v>992921.44571598223</v>
      </c>
      <c r="BO1558" s="70">
        <f t="shared" si="613"/>
        <v>1555</v>
      </c>
      <c r="BP1558" s="171">
        <f t="shared" ca="1" si="612"/>
        <v>0.114</v>
      </c>
      <c r="BQ1558" s="172">
        <f t="shared" ca="1" si="610"/>
        <v>9.0370179501075842E-3</v>
      </c>
      <c r="BR1558" s="172">
        <f t="shared" ca="1" si="614"/>
        <v>1.0071290174208225E-6</v>
      </c>
    </row>
    <row r="1559" spans="44:70">
      <c r="AR1559" s="69">
        <f t="shared" si="607"/>
        <v>130</v>
      </c>
      <c r="AS1559" s="70">
        <f t="shared" si="611"/>
        <v>1556</v>
      </c>
      <c r="AT1559" s="71">
        <f t="shared" ref="AT1559:AT1614" ca="1" si="615">(1-AU1559)*AT1558</f>
        <v>8.8164211745884119E-7</v>
      </c>
      <c r="AU1559" s="72">
        <f t="shared" ca="1" si="608"/>
        <v>9.0370179501075842E-3</v>
      </c>
      <c r="AV1559" s="73">
        <f t="shared" ca="1" si="609"/>
        <v>1.0090370179501076</v>
      </c>
      <c r="AW1559" s="74">
        <f ca="1">PRODUCT(AV$4:AV1559)</f>
        <v>1001894.4946439643</v>
      </c>
      <c r="BO1559" s="70">
        <f t="shared" si="613"/>
        <v>1556</v>
      </c>
      <c r="BP1559" s="171">
        <f t="shared" ca="1" si="612"/>
        <v>0.114</v>
      </c>
      <c r="BQ1559" s="172">
        <f t="shared" ca="1" si="610"/>
        <v>9.0370179501075842E-3</v>
      </c>
      <c r="BR1559" s="172">
        <f t="shared" ca="1" si="614"/>
        <v>9.9810908767929909E-7</v>
      </c>
    </row>
    <row r="1560" spans="44:70">
      <c r="AR1560" s="69">
        <f t="shared" si="607"/>
        <v>130</v>
      </c>
      <c r="AS1560" s="70">
        <f t="shared" si="611"/>
        <v>1557</v>
      </c>
      <c r="AT1560" s="71">
        <f t="shared" ca="1" si="615"/>
        <v>8.7367470181779477E-7</v>
      </c>
      <c r="AU1560" s="72">
        <f t="shared" ca="1" si="608"/>
        <v>9.0370179501075842E-3</v>
      </c>
      <c r="AV1560" s="73">
        <f t="shared" ca="1" si="609"/>
        <v>1.0090370179501076</v>
      </c>
      <c r="AW1560" s="74">
        <f ca="1">PRODUCT(AV$4:AV1560)</f>
        <v>1010948.6331761758</v>
      </c>
      <c r="BO1560" s="70">
        <f t="shared" si="613"/>
        <v>1557</v>
      </c>
      <c r="BP1560" s="171">
        <f t="shared" ca="1" si="612"/>
        <v>0.114</v>
      </c>
      <c r="BQ1560" s="172">
        <f t="shared" ca="1" si="610"/>
        <v>9.0370179501075842E-3</v>
      </c>
      <c r="BR1560" s="172">
        <f t="shared" ca="1" si="614"/>
        <v>9.8916994116528165E-7</v>
      </c>
    </row>
    <row r="1561" spans="44:70">
      <c r="AR1561" s="69">
        <f t="shared" si="607"/>
        <v>130</v>
      </c>
      <c r="AS1561" s="70">
        <f t="shared" si="611"/>
        <v>1558</v>
      </c>
      <c r="AT1561" s="71">
        <f t="shared" ca="1" si="615"/>
        <v>8.6577928785491244E-7</v>
      </c>
      <c r="AU1561" s="72">
        <f t="shared" ca="1" si="608"/>
        <v>9.0370179501075842E-3</v>
      </c>
      <c r="AV1561" s="73">
        <f t="shared" ca="1" si="609"/>
        <v>1.0090370179501076</v>
      </c>
      <c r="AW1561" s="74">
        <f ca="1">PRODUCT(AV$4:AV1561)</f>
        <v>1020084.5941208256</v>
      </c>
      <c r="BO1561" s="70">
        <f t="shared" si="613"/>
        <v>1558</v>
      </c>
      <c r="BP1561" s="171">
        <f t="shared" ca="1" si="612"/>
        <v>0.114</v>
      </c>
      <c r="BQ1561" s="172">
        <f t="shared" ca="1" si="610"/>
        <v>9.0370179501075842E-3</v>
      </c>
      <c r="BR1561" s="172">
        <f t="shared" ca="1" si="614"/>
        <v>9.8031085437758605E-7</v>
      </c>
    </row>
    <row r="1562" spans="44:70">
      <c r="AR1562" s="69">
        <f t="shared" si="607"/>
        <v>130</v>
      </c>
      <c r="AS1562" s="70">
        <f t="shared" si="611"/>
        <v>1559</v>
      </c>
      <c r="AT1562" s="71">
        <f t="shared" ca="1" si="615"/>
        <v>8.5795522488973619E-7</v>
      </c>
      <c r="AU1562" s="72">
        <f t="shared" ca="1" si="608"/>
        <v>9.0370179501075842E-3</v>
      </c>
      <c r="AV1562" s="73">
        <f t="shared" ca="1" si="609"/>
        <v>1.0090370179501076</v>
      </c>
      <c r="AW1562" s="74">
        <f ca="1">PRODUCT(AV$4:AV1562)</f>
        <v>1029303.1169085237</v>
      </c>
      <c r="BO1562" s="70">
        <f t="shared" si="613"/>
        <v>1559</v>
      </c>
      <c r="BP1562" s="171">
        <f t="shared" ca="1" si="612"/>
        <v>0.114</v>
      </c>
      <c r="BQ1562" s="172">
        <f t="shared" ca="1" si="610"/>
        <v>9.0370179501075842E-3</v>
      </c>
      <c r="BR1562" s="172">
        <f t="shared" ca="1" si="614"/>
        <v>9.7153111029476442E-7</v>
      </c>
    </row>
    <row r="1563" spans="44:70">
      <c r="AR1563" s="69">
        <f t="shared" si="607"/>
        <v>130</v>
      </c>
      <c r="AS1563" s="70">
        <f t="shared" si="611"/>
        <v>1560</v>
      </c>
      <c r="AT1563" s="71">
        <f t="shared" ca="1" si="615"/>
        <v>8.5020186812201904E-7</v>
      </c>
      <c r="AU1563" s="72">
        <f t="shared" ca="1" si="608"/>
        <v>9.0370179501075842E-3</v>
      </c>
      <c r="AV1563" s="73">
        <f t="shared" ca="1" si="609"/>
        <v>1.0090370179501076</v>
      </c>
      <c r="AW1563" s="74">
        <f ca="1">PRODUCT(AV$4:AV1563)</f>
        <v>1038604.9476521277</v>
      </c>
      <c r="BO1563" s="70">
        <f t="shared" si="613"/>
        <v>1560</v>
      </c>
      <c r="BP1563" s="171">
        <f t="shared" ca="1" si="612"/>
        <v>0.114</v>
      </c>
      <c r="BQ1563" s="172">
        <f t="shared" ca="1" si="610"/>
        <v>9.0370179501075842E-3</v>
      </c>
      <c r="BR1563" s="172">
        <f t="shared" ca="1" si="614"/>
        <v>9.62829998317071E-7</v>
      </c>
    </row>
    <row r="1564" spans="44:70">
      <c r="AR1564" s="69">
        <f t="shared" si="607"/>
        <v>131</v>
      </c>
      <c r="AS1564" s="70">
        <f t="shared" si="611"/>
        <v>1561</v>
      </c>
      <c r="AT1564" s="71">
        <f t="shared" ca="1" si="615"/>
        <v>8.4251857857858537E-7</v>
      </c>
      <c r="AU1564" s="72">
        <f t="shared" ca="1" si="608"/>
        <v>9.0370179501075842E-3</v>
      </c>
      <c r="AV1564" s="73">
        <f t="shared" ca="1" si="609"/>
        <v>1.0090370179501076</v>
      </c>
      <c r="AW1564" s="74">
        <f ca="1">PRODUCT(AV$4:AV1564)</f>
        <v>1047990.8392071305</v>
      </c>
      <c r="BO1564" s="70">
        <f t="shared" si="613"/>
        <v>1561</v>
      </c>
      <c r="BP1564" s="171">
        <f t="shared" ca="1" si="612"/>
        <v>0.114</v>
      </c>
      <c r="BQ1564" s="172">
        <f t="shared" ca="1" si="610"/>
        <v>9.0370179501075842E-3</v>
      </c>
      <c r="BR1564" s="172">
        <f t="shared" ca="1" si="614"/>
        <v>9.5420681420894974E-7</v>
      </c>
    </row>
    <row r="1565" spans="44:70">
      <c r="AR1565" s="69">
        <f t="shared" si="607"/>
        <v>131</v>
      </c>
      <c r="AS1565" s="70">
        <f t="shared" si="611"/>
        <v>1562</v>
      </c>
      <c r="AT1565" s="71">
        <f t="shared" ca="1" si="615"/>
        <v>8.3490472306067162E-7</v>
      </c>
      <c r="AU1565" s="72">
        <f t="shared" ca="1" si="608"/>
        <v>9.0370179501075842E-3</v>
      </c>
      <c r="AV1565" s="73">
        <f t="shared" ca="1" si="609"/>
        <v>1.0090370179501076</v>
      </c>
      <c r="AW1565" s="74">
        <f ca="1">PRODUCT(AV$4:AV1565)</f>
        <v>1057461.5512325936</v>
      </c>
      <c r="BO1565" s="70">
        <f t="shared" si="613"/>
        <v>1562</v>
      </c>
      <c r="BP1565" s="171">
        <f t="shared" ca="1" si="612"/>
        <v>0.114</v>
      </c>
      <c r="BQ1565" s="172">
        <f t="shared" ca="1" si="610"/>
        <v>9.0370179501075842E-3</v>
      </c>
      <c r="BR1565" s="172">
        <f t="shared" ca="1" si="614"/>
        <v>9.4566086004203571E-7</v>
      </c>
    </row>
    <row r="1566" spans="44:70">
      <c r="AR1566" s="69">
        <f t="shared" si="607"/>
        <v>131</v>
      </c>
      <c r="AS1566" s="70">
        <f t="shared" si="611"/>
        <v>1563</v>
      </c>
      <c r="AT1566" s="71">
        <f t="shared" ca="1" si="615"/>
        <v>8.2735967409174272E-7</v>
      </c>
      <c r="AU1566" s="72">
        <f t="shared" ca="1" si="608"/>
        <v>9.0370179501075842E-3</v>
      </c>
      <c r="AV1566" s="73">
        <f t="shared" ca="1" si="609"/>
        <v>1.0090370179501076</v>
      </c>
      <c r="AW1566" s="74">
        <f ca="1">PRODUCT(AV$4:AV1566)</f>
        <v>1067017.8502526311</v>
      </c>
      <c r="BO1566" s="70">
        <f t="shared" si="613"/>
        <v>1563</v>
      </c>
      <c r="BP1566" s="171">
        <f t="shared" ca="1" si="612"/>
        <v>0.114</v>
      </c>
      <c r="BQ1566" s="172">
        <f t="shared" ca="1" si="610"/>
        <v>9.0370179501075842E-3</v>
      </c>
      <c r="BR1566" s="172">
        <f t="shared" ca="1" si="614"/>
        <v>9.3719144413866733E-7</v>
      </c>
    </row>
    <row r="1567" spans="44:70">
      <c r="AR1567" s="69">
        <f t="shared" si="607"/>
        <v>131</v>
      </c>
      <c r="AS1567" s="70">
        <f t="shared" si="611"/>
        <v>1564</v>
      </c>
      <c r="AT1567" s="71">
        <f t="shared" ca="1" si="615"/>
        <v>8.1988280986578052E-7</v>
      </c>
      <c r="AU1567" s="72">
        <f t="shared" ca="1" si="608"/>
        <v>9.0370179501075842E-3</v>
      </c>
      <c r="AV1567" s="73">
        <f t="shared" ca="1" si="609"/>
        <v>1.0090370179501076</v>
      </c>
      <c r="AW1567" s="74">
        <f ca="1">PRODUCT(AV$4:AV1567)</f>
        <v>1076660.5097184493</v>
      </c>
      <c r="BO1567" s="70">
        <f t="shared" si="613"/>
        <v>1564</v>
      </c>
      <c r="BP1567" s="171">
        <f t="shared" ca="1" si="612"/>
        <v>0.114</v>
      </c>
      <c r="BQ1567" s="172">
        <f t="shared" ca="1" si="610"/>
        <v>9.0370179501075842E-3</v>
      </c>
      <c r="BR1567" s="172">
        <f t="shared" ca="1" si="614"/>
        <v>9.2879788101590468E-7</v>
      </c>
    </row>
    <row r="1568" spans="44:70">
      <c r="AR1568" s="69">
        <f t="shared" si="607"/>
        <v>131</v>
      </c>
      <c r="AS1568" s="70">
        <f t="shared" si="611"/>
        <v>1565</v>
      </c>
      <c r="AT1568" s="71">
        <f t="shared" ca="1" si="615"/>
        <v>8.124735141960388E-7</v>
      </c>
      <c r="AU1568" s="72">
        <f t="shared" ca="1" si="608"/>
        <v>9.0370179501075842E-3</v>
      </c>
      <c r="AV1568" s="73">
        <f t="shared" ca="1" si="609"/>
        <v>1.0090370179501076</v>
      </c>
      <c r="AW1568" s="74">
        <f ca="1">PRODUCT(AV$4:AV1568)</f>
        <v>1086390.3100709468</v>
      </c>
      <c r="BO1568" s="70">
        <f t="shared" si="613"/>
        <v>1565</v>
      </c>
      <c r="BP1568" s="171">
        <f t="shared" ca="1" si="612"/>
        <v>0.114</v>
      </c>
      <c r="BQ1568" s="172">
        <f t="shared" ca="1" si="610"/>
        <v>9.0370179501075842E-3</v>
      </c>
      <c r="BR1568" s="172">
        <f t="shared" ca="1" si="614"/>
        <v>9.2047949133004909E-7</v>
      </c>
    </row>
    <row r="1569" spans="44:70">
      <c r="AR1569" s="69">
        <f t="shared" si="607"/>
        <v>131</v>
      </c>
      <c r="AS1569" s="70">
        <f t="shared" si="611"/>
        <v>1566</v>
      </c>
      <c r="AT1569" s="71">
        <f t="shared" ca="1" si="615"/>
        <v>8.0513117646426219E-7</v>
      </c>
      <c r="AU1569" s="72">
        <f t="shared" ca="1" si="608"/>
        <v>9.0370179501075842E-3</v>
      </c>
      <c r="AV1569" s="73">
        <f t="shared" ca="1" si="609"/>
        <v>1.0090370179501076</v>
      </c>
      <c r="AW1569" s="74">
        <f ca="1">PRODUCT(AV$4:AV1569)</f>
        <v>1096208.0388038808</v>
      </c>
      <c r="BO1569" s="70">
        <f t="shared" si="613"/>
        <v>1566</v>
      </c>
      <c r="BP1569" s="171">
        <f t="shared" ca="1" si="612"/>
        <v>0.114</v>
      </c>
      <c r="BQ1569" s="172">
        <f t="shared" ca="1" si="610"/>
        <v>9.0370179501075842E-3</v>
      </c>
      <c r="BR1569" s="172">
        <f t="shared" ca="1" si="614"/>
        <v>9.1223560182165954E-7</v>
      </c>
    </row>
    <row r="1570" spans="44:70">
      <c r="AR1570" s="69">
        <f t="shared" si="607"/>
        <v>131</v>
      </c>
      <c r="AS1570" s="70">
        <f t="shared" si="611"/>
        <v>1567</v>
      </c>
      <c r="AT1570" s="71">
        <f t="shared" ca="1" si="615"/>
        <v>7.978551915703634E-7</v>
      </c>
      <c r="AU1570" s="72">
        <f t="shared" ca="1" si="608"/>
        <v>9.0370179501075842E-3</v>
      </c>
      <c r="AV1570" s="73">
        <f t="shared" ca="1" si="609"/>
        <v>1.0090370179501076</v>
      </c>
      <c r="AW1570" s="74">
        <f ca="1">PRODUCT(AV$4:AV1570)</f>
        <v>1106114.4905276038</v>
      </c>
      <c r="BO1570" s="70">
        <f t="shared" si="613"/>
        <v>1567</v>
      </c>
      <c r="BP1570" s="171">
        <f t="shared" ca="1" si="612"/>
        <v>0.114</v>
      </c>
      <c r="BQ1570" s="172">
        <f t="shared" ca="1" si="610"/>
        <v>9.0370179501075842E-3</v>
      </c>
      <c r="BR1570" s="172">
        <f t="shared" ca="1" si="614"/>
        <v>9.0406554526106149E-7</v>
      </c>
    </row>
    <row r="1571" spans="44:70">
      <c r="AR1571" s="69">
        <f t="shared" si="607"/>
        <v>131</v>
      </c>
      <c r="AS1571" s="70">
        <f t="shared" si="611"/>
        <v>1568</v>
      </c>
      <c r="AT1571" s="71">
        <f t="shared" ca="1" si="615"/>
        <v>7.9064495988255553E-7</v>
      </c>
      <c r="AU1571" s="72">
        <f t="shared" ca="1" si="608"/>
        <v>9.0370179501075842E-3</v>
      </c>
      <c r="AV1571" s="73">
        <f t="shared" ca="1" si="609"/>
        <v>1.0090370179501076</v>
      </c>
      <c r="AW1571" s="74">
        <f ca="1">PRODUCT(AV$4:AV1571)</f>
        <v>1116110.4670333758</v>
      </c>
      <c r="BO1571" s="70">
        <f t="shared" si="613"/>
        <v>1568</v>
      </c>
      <c r="BP1571" s="171">
        <f t="shared" ca="1" si="612"/>
        <v>0.114</v>
      </c>
      <c r="BQ1571" s="172">
        <f t="shared" ca="1" si="610"/>
        <v>9.0370179501075842E-3</v>
      </c>
      <c r="BR1571" s="172">
        <f t="shared" ca="1" si="614"/>
        <v>8.9596866039434392E-7</v>
      </c>
    </row>
    <row r="1572" spans="44:70">
      <c r="AR1572" s="69">
        <f t="shared" si="607"/>
        <v>131</v>
      </c>
      <c r="AS1572" s="70">
        <f t="shared" si="611"/>
        <v>1569</v>
      </c>
      <c r="AT1572" s="71">
        <f t="shared" ca="1" si="615"/>
        <v>7.8349988718793481E-7</v>
      </c>
      <c r="AU1572" s="72">
        <f t="shared" ca="1" si="608"/>
        <v>9.0370179501075842E-3</v>
      </c>
      <c r="AV1572" s="73">
        <f t="shared" ca="1" si="609"/>
        <v>1.0090370179501076</v>
      </c>
      <c r="AW1572" s="74">
        <f ca="1">PRODUCT(AV$4:AV1572)</f>
        <v>1126196.7773582593</v>
      </c>
      <c r="BO1572" s="70">
        <f t="shared" si="613"/>
        <v>1569</v>
      </c>
      <c r="BP1572" s="171">
        <f t="shared" ca="1" si="612"/>
        <v>0.114</v>
      </c>
      <c r="BQ1572" s="172">
        <f t="shared" ca="1" si="610"/>
        <v>9.0370179501075842E-3</v>
      </c>
      <c r="BR1572" s="172">
        <f t="shared" ca="1" si="614"/>
        <v>8.8794429188983982E-7</v>
      </c>
    </row>
    <row r="1573" spans="44:70">
      <c r="AR1573" s="69">
        <f t="shared" si="607"/>
        <v>131</v>
      </c>
      <c r="AS1573" s="70">
        <f t="shared" si="611"/>
        <v>1570</v>
      </c>
      <c r="AT1573" s="71">
        <f t="shared" ca="1" si="615"/>
        <v>7.764193846435102E-7</v>
      </c>
      <c r="AU1573" s="72">
        <f t="shared" ca="1" si="608"/>
        <v>9.0370179501075842E-3</v>
      </c>
      <c r="AV1573" s="73">
        <f t="shared" ca="1" si="609"/>
        <v>1.0090370179501076</v>
      </c>
      <c r="AW1573" s="74">
        <f ca="1">PRODUCT(AV$4:AV1573)</f>
        <v>1136374.2378505992</v>
      </c>
      <c r="BO1573" s="70">
        <f t="shared" si="613"/>
        <v>1570</v>
      </c>
      <c r="BP1573" s="171">
        <f t="shared" ca="1" si="612"/>
        <v>0.114</v>
      </c>
      <c r="BQ1573" s="172">
        <f t="shared" ca="1" si="610"/>
        <v>9.0370179501075842E-3</v>
      </c>
      <c r="BR1573" s="172">
        <f t="shared" ca="1" si="614"/>
        <v>8.7999179028508621E-7</v>
      </c>
    </row>
    <row r="1574" spans="44:70">
      <c r="AR1574" s="69">
        <f t="shared" si="607"/>
        <v>131</v>
      </c>
      <c r="AS1574" s="70">
        <f t="shared" si="611"/>
        <v>1571</v>
      </c>
      <c r="AT1574" s="71">
        <f t="shared" ca="1" si="615"/>
        <v>7.6940286872767533E-7</v>
      </c>
      <c r="AU1574" s="72">
        <f t="shared" ca="1" si="608"/>
        <v>9.0370179501075842E-3</v>
      </c>
      <c r="AV1574" s="73">
        <f t="shared" ca="1" si="609"/>
        <v>1.0090370179501076</v>
      </c>
      <c r="AW1574" s="74">
        <f ca="1">PRODUCT(AV$4:AV1574)</f>
        <v>1146643.6722360949</v>
      </c>
      <c r="BO1574" s="70">
        <f t="shared" si="613"/>
        <v>1571</v>
      </c>
      <c r="BP1574" s="171">
        <f t="shared" ca="1" si="612"/>
        <v>0.114</v>
      </c>
      <c r="BQ1574" s="172">
        <f t="shared" ca="1" si="610"/>
        <v>9.0370179501075842E-3</v>
      </c>
      <c r="BR1574" s="172">
        <f t="shared" ca="1" si="614"/>
        <v>8.721105119342588E-7</v>
      </c>
    </row>
    <row r="1575" spans="44:70">
      <c r="AR1575" s="69">
        <f t="shared" si="607"/>
        <v>131</v>
      </c>
      <c r="AS1575" s="70">
        <f t="shared" si="611"/>
        <v>1572</v>
      </c>
      <c r="AT1575" s="71">
        <f t="shared" ca="1" si="615"/>
        <v>7.6244976119211902E-7</v>
      </c>
      <c r="AU1575" s="72">
        <f t="shared" ca="1" si="608"/>
        <v>9.0370179501075842E-3</v>
      </c>
      <c r="AV1575" s="73">
        <f t="shared" ca="1" si="609"/>
        <v>1.0090370179501076</v>
      </c>
      <c r="AW1575" s="74">
        <f ca="1">PRODUCT(AV$4:AV1575)</f>
        <v>1157005.9116844698</v>
      </c>
      <c r="BO1575" s="70">
        <f t="shared" si="613"/>
        <v>1572</v>
      </c>
      <c r="BP1575" s="171">
        <f t="shared" ca="1" si="612"/>
        <v>0.114</v>
      </c>
      <c r="BQ1575" s="172">
        <f t="shared" ca="1" si="610"/>
        <v>9.0370179501075842E-3</v>
      </c>
      <c r="BR1575" s="172">
        <f t="shared" ca="1" si="614"/>
        <v>8.6429981895607796E-7</v>
      </c>
    </row>
    <row r="1576" spans="44:70">
      <c r="AR1576" s="69">
        <f t="shared" si="607"/>
        <v>132</v>
      </c>
      <c r="AS1576" s="70">
        <f t="shared" si="611"/>
        <v>1573</v>
      </c>
      <c r="AT1576" s="71">
        <f t="shared" ca="1" si="615"/>
        <v>7.5555948901417057E-7</v>
      </c>
      <c r="AU1576" s="72">
        <f t="shared" ca="1" si="608"/>
        <v>9.0370179501075842E-3</v>
      </c>
      <c r="AV1576" s="73">
        <f t="shared" ca="1" si="609"/>
        <v>1.0090370179501076</v>
      </c>
      <c r="AW1576" s="74">
        <f ca="1">PRODUCT(AV$4:AV1576)</f>
        <v>1167461.7948767429</v>
      </c>
      <c r="BO1576" s="70">
        <f t="shared" si="613"/>
        <v>1573</v>
      </c>
      <c r="BP1576" s="171">
        <f t="shared" ca="1" si="612"/>
        <v>0.114</v>
      </c>
      <c r="BQ1576" s="172">
        <f t="shared" ca="1" si="610"/>
        <v>9.0370179501075842E-3</v>
      </c>
      <c r="BR1576" s="172">
        <f t="shared" ca="1" si="614"/>
        <v>8.5655907918218099E-7</v>
      </c>
    </row>
    <row r="1577" spans="44:70">
      <c r="AR1577" s="69">
        <f t="shared" si="607"/>
        <v>132</v>
      </c>
      <c r="AS1577" s="70">
        <f t="shared" si="611"/>
        <v>1574</v>
      </c>
      <c r="AT1577" s="71">
        <f t="shared" ca="1" si="615"/>
        <v>7.4873148434957536E-7</v>
      </c>
      <c r="AU1577" s="72">
        <f t="shared" ca="1" si="608"/>
        <v>9.0370179501075842E-3</v>
      </c>
      <c r="AV1577" s="73">
        <f t="shared" ca="1" si="609"/>
        <v>1.0090370179501076</v>
      </c>
      <c r="AW1577" s="74">
        <f ca="1">PRODUCT(AV$4:AV1577)</f>
        <v>1178012.1680731089</v>
      </c>
      <c r="BO1577" s="70">
        <f t="shared" si="613"/>
        <v>1574</v>
      </c>
      <c r="BP1577" s="171">
        <f t="shared" ca="1" si="612"/>
        <v>0.114</v>
      </c>
      <c r="BQ1577" s="172">
        <f t="shared" ca="1" si="610"/>
        <v>9.0370179501075842E-3</v>
      </c>
      <c r="BR1577" s="172">
        <f t="shared" ca="1" si="614"/>
        <v>8.4888766610595649E-7</v>
      </c>
    </row>
    <row r="1578" spans="44:70">
      <c r="AR1578" s="69">
        <f t="shared" si="607"/>
        <v>132</v>
      </c>
      <c r="AS1578" s="70">
        <f t="shared" si="611"/>
        <v>1575</v>
      </c>
      <c r="AT1578" s="71">
        <f t="shared" ca="1" si="615"/>
        <v>7.4196518448569755E-7</v>
      </c>
      <c r="AU1578" s="72">
        <f t="shared" ca="1" si="608"/>
        <v>9.0370179501075842E-3</v>
      </c>
      <c r="AV1578" s="73">
        <f t="shared" ca="1" si="609"/>
        <v>1.0090370179501076</v>
      </c>
      <c r="AW1578" s="74">
        <f ca="1">PRODUCT(AV$4:AV1578)</f>
        <v>1188657.8851814307</v>
      </c>
      <c r="BO1578" s="70">
        <f t="shared" si="613"/>
        <v>1575</v>
      </c>
      <c r="BP1578" s="171">
        <f t="shared" ca="1" si="612"/>
        <v>0.114</v>
      </c>
      <c r="BQ1578" s="172">
        <f t="shared" ca="1" si="610"/>
        <v>9.0370179501075842E-3</v>
      </c>
      <c r="BR1578" s="172">
        <f t="shared" ca="1" si="614"/>
        <v>8.4128495883183766E-7</v>
      </c>
    </row>
    <row r="1579" spans="44:70">
      <c r="AR1579" s="69">
        <f t="shared" si="607"/>
        <v>132</v>
      </c>
      <c r="AS1579" s="70">
        <f t="shared" si="611"/>
        <v>1576</v>
      </c>
      <c r="AT1579" s="71">
        <f t="shared" ca="1" si="615"/>
        <v>7.3526003179514544E-7</v>
      </c>
      <c r="AU1579" s="72">
        <f t="shared" ca="1" si="608"/>
        <v>9.0370179501075842E-3</v>
      </c>
      <c r="AV1579" s="73">
        <f t="shared" ca="1" si="609"/>
        <v>1.0090370179501076</v>
      </c>
      <c r="AW1579" s="74">
        <f ca="1">PRODUCT(AV$4:AV1579)</f>
        <v>1199399.8078263523</v>
      </c>
      <c r="BO1579" s="70">
        <f t="shared" si="613"/>
        <v>1576</v>
      </c>
      <c r="BP1579" s="171">
        <f t="shared" ca="1" si="612"/>
        <v>0.114</v>
      </c>
      <c r="BQ1579" s="172">
        <f t="shared" ca="1" si="610"/>
        <v>9.0370179501075842E-3</v>
      </c>
      <c r="BR1579" s="172">
        <f t="shared" ca="1" si="614"/>
        <v>8.3375034202504892E-7</v>
      </c>
    </row>
    <row r="1580" spans="44:70">
      <c r="AR1580" s="69">
        <f t="shared" si="607"/>
        <v>132</v>
      </c>
      <c r="AS1580" s="70">
        <f t="shared" si="611"/>
        <v>1577</v>
      </c>
      <c r="AT1580" s="71">
        <f t="shared" ca="1" si="615"/>
        <v>7.2861547368981602E-7</v>
      </c>
      <c r="AU1580" s="72">
        <f t="shared" ca="1" si="608"/>
        <v>9.0370179501075842E-3</v>
      </c>
      <c r="AV1580" s="73">
        <f t="shared" ca="1" si="609"/>
        <v>1.0090370179501076</v>
      </c>
      <c r="AW1580" s="74">
        <f ca="1">PRODUCT(AV$4:AV1580)</f>
        <v>1210238.8054190346</v>
      </c>
      <c r="BO1580" s="70">
        <f t="shared" si="613"/>
        <v>1577</v>
      </c>
      <c r="BP1580" s="171">
        <f t="shared" ca="1" si="612"/>
        <v>0.114</v>
      </c>
      <c r="BQ1580" s="172">
        <f t="shared" ca="1" si="610"/>
        <v>9.0370179501075842E-3</v>
      </c>
      <c r="BR1580" s="172">
        <f t="shared" ca="1" si="614"/>
        <v>8.2628320586180339E-7</v>
      </c>
    </row>
    <row r="1581" spans="44:70">
      <c r="AR1581" s="69">
        <f t="shared" si="607"/>
        <v>132</v>
      </c>
      <c r="AS1581" s="70">
        <f t="shared" si="611"/>
        <v>1578</v>
      </c>
      <c r="AT1581" s="71">
        <f t="shared" ca="1" si="615"/>
        <v>7.2203096257535497E-7</v>
      </c>
      <c r="AU1581" s="72">
        <f t="shared" ca="1" si="608"/>
        <v>9.0370179501075842E-3</v>
      </c>
      <c r="AV1581" s="73">
        <f t="shared" ca="1" si="609"/>
        <v>1.0090370179501076</v>
      </c>
      <c r="AW1581" s="74">
        <f ca="1">PRODUCT(AV$4:AV1581)</f>
        <v>1221175.7552275232</v>
      </c>
      <c r="BO1581" s="70">
        <f t="shared" si="613"/>
        <v>1578</v>
      </c>
      <c r="BP1581" s="171">
        <f t="shared" ca="1" si="612"/>
        <v>0.114</v>
      </c>
      <c r="BQ1581" s="172">
        <f t="shared" ca="1" si="610"/>
        <v>9.0370179501075842E-3</v>
      </c>
      <c r="BR1581" s="172">
        <f t="shared" ca="1" si="614"/>
        <v>8.1888294597994563E-7</v>
      </c>
    </row>
    <row r="1582" spans="44:70">
      <c r="AR1582" s="69">
        <f t="shared" si="607"/>
        <v>132</v>
      </c>
      <c r="AS1582" s="70">
        <f t="shared" si="611"/>
        <v>1579</v>
      </c>
      <c r="AT1582" s="71">
        <f t="shared" ca="1" si="615"/>
        <v>7.1550595580602805E-7</v>
      </c>
      <c r="AU1582" s="72">
        <f t="shared" ca="1" si="608"/>
        <v>9.0370179501075842E-3</v>
      </c>
      <c r="AV1582" s="73">
        <f t="shared" ca="1" si="609"/>
        <v>1.0090370179501076</v>
      </c>
      <c r="AW1582" s="74">
        <f ca="1">PRODUCT(AV$4:AV1582)</f>
        <v>1232211.5424477505</v>
      </c>
      <c r="BO1582" s="70">
        <f t="shared" si="613"/>
        <v>1579</v>
      </c>
      <c r="BP1582" s="171">
        <f t="shared" ca="1" si="612"/>
        <v>0.114</v>
      </c>
      <c r="BQ1582" s="172">
        <f t="shared" ca="1" si="610"/>
        <v>9.0370179501075842E-3</v>
      </c>
      <c r="BR1582" s="172">
        <f t="shared" ca="1" si="614"/>
        <v>8.1154896343003718E-7</v>
      </c>
    </row>
    <row r="1583" spans="44:70">
      <c r="AR1583" s="69">
        <f t="shared" si="607"/>
        <v>132</v>
      </c>
      <c r="AS1583" s="70">
        <f t="shared" si="611"/>
        <v>1580</v>
      </c>
      <c r="AT1583" s="71">
        <f t="shared" ca="1" si="615"/>
        <v>7.0903991564000005E-7</v>
      </c>
      <c r="AU1583" s="72">
        <f t="shared" ca="1" si="608"/>
        <v>9.0370179501075842E-3</v>
      </c>
      <c r="AV1583" s="73">
        <f t="shared" ca="1" si="609"/>
        <v>1.0090370179501076</v>
      </c>
      <c r="AW1583" s="74">
        <f ca="1">PRODUCT(AV$4:AV1583)</f>
        <v>1243347.0602751805</v>
      </c>
      <c r="BO1583" s="70">
        <f t="shared" si="613"/>
        <v>1580</v>
      </c>
      <c r="BP1583" s="171">
        <f t="shared" ca="1" si="612"/>
        <v>0.114</v>
      </c>
      <c r="BQ1583" s="172">
        <f t="shared" ca="1" si="610"/>
        <v>9.0370179501075842E-3</v>
      </c>
      <c r="BR1583" s="172">
        <f t="shared" ca="1" si="614"/>
        <v>8.0428066462687958E-7</v>
      </c>
    </row>
    <row r="1584" spans="44:70">
      <c r="AR1584" s="69">
        <f t="shared" si="607"/>
        <v>132</v>
      </c>
      <c r="AS1584" s="70">
        <f t="shared" si="611"/>
        <v>1581</v>
      </c>
      <c r="AT1584" s="71">
        <f t="shared" ca="1" si="615"/>
        <v>7.0263230919501859E-7</v>
      </c>
      <c r="AU1584" s="72">
        <f t="shared" ca="1" si="608"/>
        <v>9.0370179501075842E-3</v>
      </c>
      <c r="AV1584" s="73">
        <f t="shared" ca="1" si="609"/>
        <v>1.0090370179501076</v>
      </c>
      <c r="AW1584" s="74">
        <f ca="1">PRODUCT(AV$4:AV1584)</f>
        <v>1254583.2099771008</v>
      </c>
      <c r="BO1584" s="70">
        <f t="shared" si="613"/>
        <v>1581</v>
      </c>
      <c r="BP1584" s="171">
        <f t="shared" ca="1" si="612"/>
        <v>0.114</v>
      </c>
      <c r="BQ1584" s="172">
        <f t="shared" ca="1" si="610"/>
        <v>9.0370179501075842E-3</v>
      </c>
      <c r="BR1584" s="172">
        <f t="shared" ca="1" si="614"/>
        <v>7.9707746130147199E-7</v>
      </c>
    </row>
    <row r="1585" spans="44:70">
      <c r="AR1585" s="69">
        <f t="shared" si="607"/>
        <v>132</v>
      </c>
      <c r="AS1585" s="70">
        <f t="shared" si="611"/>
        <v>1582</v>
      </c>
      <c r="AT1585" s="71">
        <f t="shared" ca="1" si="615"/>
        <v>6.9628260840449764E-7</v>
      </c>
      <c r="AU1585" s="72">
        <f t="shared" ca="1" si="608"/>
        <v>9.0370179501075842E-3</v>
      </c>
      <c r="AV1585" s="73">
        <f t="shared" ca="1" si="609"/>
        <v>1.0090370179501076</v>
      </c>
      <c r="AW1585" s="74">
        <f ca="1">PRODUCT(AV$4:AV1585)</f>
        <v>1265920.9009655674</v>
      </c>
      <c r="BO1585" s="70">
        <f t="shared" si="613"/>
        <v>1582</v>
      </c>
      <c r="BP1585" s="171">
        <f t="shared" ca="1" si="612"/>
        <v>0.114</v>
      </c>
      <c r="BQ1585" s="172">
        <f t="shared" ca="1" si="610"/>
        <v>9.0370179501075842E-3</v>
      </c>
      <c r="BR1585" s="172">
        <f t="shared" ca="1" si="614"/>
        <v>7.8993877045339871E-7</v>
      </c>
    </row>
    <row r="1586" spans="44:70">
      <c r="AR1586" s="69">
        <f t="shared" si="607"/>
        <v>132</v>
      </c>
      <c r="AS1586" s="70">
        <f t="shared" si="611"/>
        <v>1583</v>
      </c>
      <c r="AT1586" s="71">
        <f t="shared" ca="1" si="615"/>
        <v>6.8999028997399852E-7</v>
      </c>
      <c r="AU1586" s="72">
        <f t="shared" ca="1" si="608"/>
        <v>9.0370179501075842E-3</v>
      </c>
      <c r="AV1586" s="73">
        <f t="shared" ca="1" si="609"/>
        <v>1.0090370179501076</v>
      </c>
      <c r="AW1586" s="74">
        <f ca="1">PRODUCT(AV$4:AV1586)</f>
        <v>1277361.0508710097</v>
      </c>
      <c r="BO1586" s="70">
        <f t="shared" si="613"/>
        <v>1583</v>
      </c>
      <c r="BP1586" s="171">
        <f t="shared" ca="1" si="612"/>
        <v>0.114</v>
      </c>
      <c r="BQ1586" s="172">
        <f t="shared" ca="1" si="610"/>
        <v>9.0370179501075842E-3</v>
      </c>
      <c r="BR1586" s="172">
        <f t="shared" ca="1" si="614"/>
        <v>7.8286401430364338E-7</v>
      </c>
    </row>
    <row r="1587" spans="44:70">
      <c r="AR1587" s="69">
        <f t="shared" si="607"/>
        <v>132</v>
      </c>
      <c r="AS1587" s="70">
        <f t="shared" si="611"/>
        <v>1584</v>
      </c>
      <c r="AT1587" s="71">
        <f t="shared" ca="1" si="615"/>
        <v>6.8375483533810356E-7</v>
      </c>
      <c r="AU1587" s="72">
        <f t="shared" ca="1" si="608"/>
        <v>9.0370179501075842E-3</v>
      </c>
      <c r="AV1587" s="73">
        <f t="shared" ca="1" si="609"/>
        <v>1.0090370179501076</v>
      </c>
      <c r="AW1587" s="74">
        <f ca="1">PRODUCT(AV$4:AV1587)</f>
        <v>1288904.5856164994</v>
      </c>
      <c r="BO1587" s="70">
        <f t="shared" si="613"/>
        <v>1584</v>
      </c>
      <c r="BP1587" s="171">
        <f t="shared" ca="1" si="612"/>
        <v>0.114</v>
      </c>
      <c r="BQ1587" s="172">
        <f t="shared" ca="1" si="610"/>
        <v>9.0370179501075842E-3</v>
      </c>
      <c r="BR1587" s="172">
        <f t="shared" ca="1" si="614"/>
        <v>7.7585262024782578E-7</v>
      </c>
    </row>
    <row r="1588" spans="44:70">
      <c r="AR1588" s="69">
        <f t="shared" si="607"/>
        <v>133</v>
      </c>
      <c r="AS1588" s="70">
        <f t="shared" si="611"/>
        <v>1585</v>
      </c>
      <c r="AT1588" s="71">
        <f t="shared" ca="1" si="615"/>
        <v>6.7757573061768028E-7</v>
      </c>
      <c r="AU1588" s="72">
        <f t="shared" ca="1" si="608"/>
        <v>9.0370179501075842E-3</v>
      </c>
      <c r="AV1588" s="73">
        <f t="shared" ca="1" si="609"/>
        <v>1.0090370179501076</v>
      </c>
      <c r="AW1588" s="74">
        <f ca="1">PRODUCT(AV$4:AV1588)</f>
        <v>1300552.4394926918</v>
      </c>
      <c r="BO1588" s="70">
        <f t="shared" si="613"/>
        <v>1585</v>
      </c>
      <c r="BP1588" s="171">
        <f t="shared" ca="1" si="612"/>
        <v>0.114</v>
      </c>
      <c r="BQ1588" s="172">
        <f t="shared" ca="1" si="610"/>
        <v>9.0370179501075842E-3</v>
      </c>
      <c r="BR1588" s="172">
        <f t="shared" ca="1" si="614"/>
        <v>7.6890402080985723E-7</v>
      </c>
    </row>
    <row r="1589" spans="44:70">
      <c r="AR1589" s="69">
        <f t="shared" si="607"/>
        <v>133</v>
      </c>
      <c r="AS1589" s="70">
        <f t="shared" si="611"/>
        <v>1586</v>
      </c>
      <c r="AT1589" s="71">
        <f t="shared" ca="1" si="615"/>
        <v>6.7145246657753109E-7</v>
      </c>
      <c r="AU1589" s="72">
        <f t="shared" ca="1" si="608"/>
        <v>9.0370179501075842E-3</v>
      </c>
      <c r="AV1589" s="73">
        <f t="shared" ca="1" si="609"/>
        <v>1.0090370179501076</v>
      </c>
      <c r="AW1589" s="74">
        <f ca="1">PRODUCT(AV$4:AV1589)</f>
        <v>1312305.5552334434</v>
      </c>
      <c r="BO1589" s="70">
        <f t="shared" si="613"/>
        <v>1586</v>
      </c>
      <c r="BP1589" s="171">
        <f t="shared" ca="1" si="612"/>
        <v>0.114</v>
      </c>
      <c r="BQ1589" s="172">
        <f t="shared" ca="1" si="610"/>
        <v>9.0370179501075842E-3</v>
      </c>
      <c r="BR1589" s="172">
        <f t="shared" ca="1" si="614"/>
        <v>7.6201765359601119E-7</v>
      </c>
    </row>
    <row r="1590" spans="44:70">
      <c r="AR1590" s="69">
        <f t="shared" si="607"/>
        <v>133</v>
      </c>
      <c r="AS1590" s="70">
        <f t="shared" si="611"/>
        <v>1587</v>
      </c>
      <c r="AT1590" s="71">
        <f t="shared" ca="1" si="615"/>
        <v>6.6538453858442588E-7</v>
      </c>
      <c r="AU1590" s="72">
        <f t="shared" ca="1" si="608"/>
        <v>9.0370179501075842E-3</v>
      </c>
      <c r="AV1590" s="73">
        <f t="shared" ca="1" si="609"/>
        <v>1.0090370179501076</v>
      </c>
      <c r="AW1590" s="74">
        <f ca="1">PRODUCT(AV$4:AV1590)</f>
        <v>1324164.8840921139</v>
      </c>
      <c r="BO1590" s="70">
        <f t="shared" si="613"/>
        <v>1587</v>
      </c>
      <c r="BP1590" s="171">
        <f t="shared" ca="1" si="612"/>
        <v>0.114</v>
      </c>
      <c r="BQ1590" s="172">
        <f t="shared" ca="1" si="610"/>
        <v>9.0370179501075842E-3</v>
      </c>
      <c r="BR1590" s="172">
        <f t="shared" ca="1" si="614"/>
        <v>7.5519296124940543E-7</v>
      </c>
    </row>
    <row r="1591" spans="44:70">
      <c r="AR1591" s="69">
        <f t="shared" si="607"/>
        <v>133</v>
      </c>
      <c r="AS1591" s="70">
        <f t="shared" si="611"/>
        <v>1588</v>
      </c>
      <c r="AT1591" s="71">
        <f t="shared" ca="1" si="615"/>
        <v>6.5937144656551441E-7</v>
      </c>
      <c r="AU1591" s="72">
        <f t="shared" ca="1" si="608"/>
        <v>9.0370179501075842E-3</v>
      </c>
      <c r="AV1591" s="73">
        <f t="shared" ca="1" si="609"/>
        <v>1.0090370179501076</v>
      </c>
      <c r="AW1591" s="74">
        <f ca="1">PRODUCT(AV$4:AV1591)</f>
        <v>1336131.3859185565</v>
      </c>
      <c r="BO1591" s="70">
        <f t="shared" si="613"/>
        <v>1588</v>
      </c>
      <c r="BP1591" s="171">
        <f t="shared" ca="1" si="612"/>
        <v>0.114</v>
      </c>
      <c r="BQ1591" s="172">
        <f t="shared" ca="1" si="610"/>
        <v>9.0370179501075842E-3</v>
      </c>
      <c r="BR1591" s="172">
        <f t="shared" ca="1" si="614"/>
        <v>7.4842939140489138E-7</v>
      </c>
    </row>
    <row r="1592" spans="44:70">
      <c r="AR1592" s="69">
        <f t="shared" si="607"/>
        <v>133</v>
      </c>
      <c r="AS1592" s="70">
        <f t="shared" si="611"/>
        <v>1589</v>
      </c>
      <c r="AT1592" s="71">
        <f t="shared" ca="1" si="615"/>
        <v>6.5341269496711348E-7</v>
      </c>
      <c r="AU1592" s="72">
        <f t="shared" ca="1" si="608"/>
        <v>9.0370179501075842E-3</v>
      </c>
      <c r="AV1592" s="73">
        <f t="shared" ca="1" si="609"/>
        <v>1.0090370179501076</v>
      </c>
      <c r="AW1592" s="74">
        <f ca="1">PRODUCT(AV$4:AV1592)</f>
        <v>1348206.0292368047</v>
      </c>
      <c r="BO1592" s="70">
        <f t="shared" si="613"/>
        <v>1589</v>
      </c>
      <c r="BP1592" s="171">
        <f t="shared" ca="1" si="612"/>
        <v>0.114</v>
      </c>
      <c r="BQ1592" s="172">
        <f t="shared" ca="1" si="610"/>
        <v>9.0370179501075842E-3</v>
      </c>
      <c r="BR1592" s="172">
        <f t="shared" ca="1" si="614"/>
        <v>7.4172639664434777E-7</v>
      </c>
    </row>
    <row r="1593" spans="44:70">
      <c r="AR1593" s="69">
        <f t="shared" si="607"/>
        <v>133</v>
      </c>
      <c r="AS1593" s="70">
        <f t="shared" si="611"/>
        <v>1590</v>
      </c>
      <c r="AT1593" s="71">
        <f t="shared" ca="1" si="615"/>
        <v>6.4750779271386755E-7</v>
      </c>
      <c r="AU1593" s="72">
        <f t="shared" ca="1" si="608"/>
        <v>9.0370179501075842E-3</v>
      </c>
      <c r="AV1593" s="73">
        <f t="shared" ca="1" si="609"/>
        <v>1.0090370179501076</v>
      </c>
      <c r="AW1593" s="74">
        <f ca="1">PRODUCT(AV$4:AV1593)</f>
        <v>1360389.7913234609</v>
      </c>
      <c r="BO1593" s="70">
        <f t="shared" si="613"/>
        <v>1590</v>
      </c>
      <c r="BP1593" s="171">
        <f t="shared" ca="1" si="612"/>
        <v>0.114</v>
      </c>
      <c r="BQ1593" s="172">
        <f t="shared" ca="1" si="610"/>
        <v>9.0370179501075842E-3</v>
      </c>
      <c r="BR1593" s="172">
        <f t="shared" ca="1" si="614"/>
        <v>7.3508343445237489E-7</v>
      </c>
    </row>
    <row r="1594" spans="44:70">
      <c r="AR1594" s="69">
        <f t="shared" si="607"/>
        <v>133</v>
      </c>
      <c r="AS1594" s="70">
        <f t="shared" si="611"/>
        <v>1591</v>
      </c>
      <c r="AT1594" s="71">
        <f t="shared" ca="1" si="615"/>
        <v>6.4165625316827776E-7</v>
      </c>
      <c r="AU1594" s="72">
        <f t="shared" ca="1" si="608"/>
        <v>9.0370179501075842E-3</v>
      </c>
      <c r="AV1594" s="73">
        <f t="shared" ca="1" si="609"/>
        <v>1.0090370179501076</v>
      </c>
      <c r="AW1594" s="74">
        <f ca="1">PRODUCT(AV$4:AV1594)</f>
        <v>1372683.6582867941</v>
      </c>
      <c r="BO1594" s="70">
        <f t="shared" si="613"/>
        <v>1591</v>
      </c>
      <c r="BP1594" s="171">
        <f t="shared" ca="1" si="612"/>
        <v>0.114</v>
      </c>
      <c r="BQ1594" s="172">
        <f t="shared" ca="1" si="610"/>
        <v>9.0370179501075842E-3</v>
      </c>
      <c r="BR1594" s="172">
        <f t="shared" ca="1" si="614"/>
        <v>7.2849996717238526E-7</v>
      </c>
    </row>
    <row r="1595" spans="44:70">
      <c r="AR1595" s="69">
        <f t="shared" si="607"/>
        <v>133</v>
      </c>
      <c r="AS1595" s="70">
        <f t="shared" si="611"/>
        <v>1592</v>
      </c>
      <c r="AT1595" s="71">
        <f t="shared" ca="1" si="615"/>
        <v>6.3585759409059731E-7</v>
      </c>
      <c r="AU1595" s="72">
        <f t="shared" ca="1" si="608"/>
        <v>9.0370179501075842E-3</v>
      </c>
      <c r="AV1595" s="73">
        <f t="shared" ca="1" si="609"/>
        <v>1.0090370179501076</v>
      </c>
      <c r="AW1595" s="74">
        <f ca="1">PRODUCT(AV$4:AV1595)</f>
        <v>1385088.6251465513</v>
      </c>
      <c r="BO1595" s="70">
        <f t="shared" si="613"/>
        <v>1592</v>
      </c>
      <c r="BP1595" s="171">
        <f t="shared" ca="1" si="612"/>
        <v>0.114</v>
      </c>
      <c r="BQ1595" s="172">
        <f t="shared" ca="1" si="610"/>
        <v>9.0370179501075842E-3</v>
      </c>
      <c r="BR1595" s="172">
        <f t="shared" ca="1" si="614"/>
        <v>7.2197546196308764E-7</v>
      </c>
    </row>
    <row r="1596" spans="44:70">
      <c r="AR1596" s="69">
        <f t="shared" si="607"/>
        <v>133</v>
      </c>
      <c r="AS1596" s="70">
        <f t="shared" si="611"/>
        <v>1593</v>
      </c>
      <c r="AT1596" s="71">
        <f t="shared" ca="1" si="615"/>
        <v>6.3011133759908835E-7</v>
      </c>
      <c r="AU1596" s="72">
        <f t="shared" ca="1" si="608"/>
        <v>9.0370179501075842E-3</v>
      </c>
      <c r="AV1596" s="73">
        <f t="shared" ca="1" si="609"/>
        <v>1.0090370179501076</v>
      </c>
      <c r="AW1596" s="74">
        <f ca="1">PRODUCT(AV$4:AV1596)</f>
        <v>1397605.6959144906</v>
      </c>
      <c r="BO1596" s="70">
        <f t="shared" si="613"/>
        <v>1593</v>
      </c>
      <c r="BP1596" s="171">
        <f t="shared" ca="1" si="612"/>
        <v>0.114</v>
      </c>
      <c r="BQ1596" s="172">
        <f t="shared" ca="1" si="610"/>
        <v>9.0370179501075842E-3</v>
      </c>
      <c r="BR1596" s="172">
        <f t="shared" ca="1" si="614"/>
        <v>7.1550939075536094E-7</v>
      </c>
    </row>
    <row r="1597" spans="44:70">
      <c r="AR1597" s="69">
        <f t="shared" si="607"/>
        <v>133</v>
      </c>
      <c r="AS1597" s="70">
        <f t="shared" si="611"/>
        <v>1594</v>
      </c>
      <c r="AT1597" s="71">
        <f t="shared" ca="1" si="615"/>
        <v>6.2441701013063914E-7</v>
      </c>
      <c r="AU1597" s="72">
        <f t="shared" ca="1" si="608"/>
        <v>9.0370179501075842E-3</v>
      </c>
      <c r="AV1597" s="73">
        <f t="shared" ca="1" si="609"/>
        <v>1.0090370179501076</v>
      </c>
      <c r="AW1597" s="74">
        <f ca="1">PRODUCT(AV$4:AV1597)</f>
        <v>1410235.8836756425</v>
      </c>
      <c r="BO1597" s="70">
        <f t="shared" si="613"/>
        <v>1594</v>
      </c>
      <c r="BP1597" s="171">
        <f t="shared" ca="1" si="612"/>
        <v>0.114</v>
      </c>
      <c r="BQ1597" s="172">
        <f t="shared" ca="1" si="610"/>
        <v>9.0370179501075842E-3</v>
      </c>
      <c r="BR1597" s="172">
        <f t="shared" ca="1" si="614"/>
        <v>7.0910123020951416E-7</v>
      </c>
    </row>
    <row r="1598" spans="44:70">
      <c r="AR1598" s="69">
        <f t="shared" si="607"/>
        <v>133</v>
      </c>
      <c r="AS1598" s="70">
        <f t="shared" si="611"/>
        <v>1595</v>
      </c>
      <c r="AT1598" s="71">
        <f t="shared" ca="1" si="615"/>
        <v>6.187741424017361E-7</v>
      </c>
      <c r="AU1598" s="72">
        <f t="shared" ca="1" si="608"/>
        <v>9.0370179501075842E-3</v>
      </c>
      <c r="AV1598" s="73">
        <f t="shared" ca="1" si="609"/>
        <v>1.0090370179501076</v>
      </c>
      <c r="AW1598" s="74">
        <f ca="1">PRODUCT(AV$4:AV1598)</f>
        <v>1422980.2106703052</v>
      </c>
      <c r="BO1598" s="70">
        <f t="shared" si="613"/>
        <v>1595</v>
      </c>
      <c r="BP1598" s="171">
        <f t="shared" ca="1" si="612"/>
        <v>0.114</v>
      </c>
      <c r="BQ1598" s="172">
        <f t="shared" ca="1" si="610"/>
        <v>9.0370179501075842E-3</v>
      </c>
      <c r="BR1598" s="172">
        <f t="shared" ca="1" si="614"/>
        <v>7.027504616729295E-7</v>
      </c>
    </row>
    <row r="1599" spans="44:70">
      <c r="AR1599" s="69">
        <f t="shared" si="607"/>
        <v>133</v>
      </c>
      <c r="AS1599" s="70">
        <f t="shared" si="611"/>
        <v>1596</v>
      </c>
      <c r="AT1599" s="71">
        <f t="shared" ca="1" si="615"/>
        <v>6.1318226936978913E-7</v>
      </c>
      <c r="AU1599" s="72">
        <f t="shared" ca="1" si="608"/>
        <v>9.0370179501075842E-3</v>
      </c>
      <c r="AV1599" s="73">
        <f t="shared" ca="1" si="609"/>
        <v>1.0090370179501076</v>
      </c>
      <c r="AW1599" s="74">
        <f ca="1">PRODUCT(AV$4:AV1599)</f>
        <v>1435839.7083767806</v>
      </c>
      <c r="BO1599" s="70">
        <f t="shared" si="613"/>
        <v>1596</v>
      </c>
      <c r="BP1599" s="171">
        <f t="shared" ca="1" si="612"/>
        <v>0.114</v>
      </c>
      <c r="BQ1599" s="172">
        <f t="shared" ca="1" si="610"/>
        <v>9.0370179501075842E-3</v>
      </c>
      <c r="BR1599" s="172">
        <f t="shared" ca="1" si="614"/>
        <v>6.964565711380843E-7</v>
      </c>
    </row>
    <row r="1600" spans="44:70">
      <c r="AR1600" s="69">
        <f t="shared" si="607"/>
        <v>134</v>
      </c>
      <c r="AS1600" s="70">
        <f t="shared" si="611"/>
        <v>1597</v>
      </c>
      <c r="AT1600" s="71">
        <f t="shared" ca="1" si="615"/>
        <v>6.0764093019480661E-7</v>
      </c>
      <c r="AU1600" s="72">
        <f t="shared" ca="1" si="608"/>
        <v>9.0370179501075842E-3</v>
      </c>
      <c r="AV1600" s="73">
        <f t="shared" ca="1" si="609"/>
        <v>1.0090370179501076</v>
      </c>
      <c r="AW1600" s="74">
        <f ca="1">PRODUCT(AV$4:AV1600)</f>
        <v>1448815.4175948589</v>
      </c>
      <c r="BO1600" s="70">
        <f t="shared" si="613"/>
        <v>1597</v>
      </c>
      <c r="BP1600" s="171">
        <f t="shared" ca="1" si="612"/>
        <v>0.114</v>
      </c>
      <c r="BQ1600" s="172">
        <f t="shared" ca="1" si="610"/>
        <v>9.0370179501075842E-3</v>
      </c>
      <c r="BR1600" s="172">
        <f t="shared" ca="1" si="614"/>
        <v>6.9021904920094908E-7</v>
      </c>
    </row>
    <row r="1601" spans="44:70">
      <c r="AR1601" s="69">
        <f t="shared" si="607"/>
        <v>134</v>
      </c>
      <c r="AS1601" s="70">
        <f t="shared" si="611"/>
        <v>1598</v>
      </c>
      <c r="AT1601" s="71">
        <f t="shared" ca="1" si="615"/>
        <v>6.0214966820141606E-7</v>
      </c>
      <c r="AU1601" s="72">
        <f t="shared" ca="1" si="608"/>
        <v>9.0370179501075842E-3</v>
      </c>
      <c r="AV1601" s="73">
        <f t="shared" ca="1" si="609"/>
        <v>1.0090370179501076</v>
      </c>
      <c r="AW1601" s="74">
        <f ca="1">PRODUCT(AV$4:AV1601)</f>
        <v>1461908.3885300562</v>
      </c>
      <c r="BO1601" s="70">
        <f t="shared" si="613"/>
        <v>1598</v>
      </c>
      <c r="BP1601" s="171">
        <f t="shared" ca="1" si="612"/>
        <v>0.114</v>
      </c>
      <c r="BQ1601" s="172">
        <f t="shared" ca="1" si="610"/>
        <v>9.0370179501075842E-3</v>
      </c>
      <c r="BR1601" s="172">
        <f t="shared" ca="1" si="614"/>
        <v>6.8403739101975878E-7</v>
      </c>
    </row>
    <row r="1602" spans="44:70">
      <c r="AR1602" s="69">
        <f t="shared" si="607"/>
        <v>134</v>
      </c>
      <c r="AS1602" s="70">
        <f t="shared" si="611"/>
        <v>1599</v>
      </c>
      <c r="AT1602" s="71">
        <f t="shared" ca="1" si="615"/>
        <v>5.967080308412285E-7</v>
      </c>
      <c r="AU1602" s="72">
        <f t="shared" ca="1" si="608"/>
        <v>9.0370179501075842E-3</v>
      </c>
      <c r="AV1602" s="73">
        <f t="shared" ca="1" si="609"/>
        <v>1.0090370179501076</v>
      </c>
      <c r="AW1602" s="74">
        <f ca="1">PRODUCT(AV$4:AV1602)</f>
        <v>1475119.6808786152</v>
      </c>
      <c r="BO1602" s="70">
        <f t="shared" si="613"/>
        <v>1599</v>
      </c>
      <c r="BP1602" s="171">
        <f t="shared" ca="1" si="612"/>
        <v>0.114</v>
      </c>
      <c r="BQ1602" s="172">
        <f t="shared" ca="1" si="610"/>
        <v>9.0370179501075842E-3</v>
      </c>
      <c r="BR1602" s="172">
        <f t="shared" ca="1" si="614"/>
        <v>6.7791109627415218E-7</v>
      </c>
    </row>
    <row r="1603" spans="44:70">
      <c r="AR1603" s="69">
        <f t="shared" si="607"/>
        <v>134</v>
      </c>
      <c r="AS1603" s="70">
        <f t="shared" si="611"/>
        <v>1600</v>
      </c>
      <c r="AT1603" s="71">
        <f t="shared" ca="1" si="615"/>
        <v>5.9131556965554294E-7</v>
      </c>
      <c r="AU1603" s="72">
        <f t="shared" ca="1" si="608"/>
        <v>9.0370179501075842E-3</v>
      </c>
      <c r="AV1603" s="73">
        <f t="shared" ca="1" si="609"/>
        <v>1.0090370179501076</v>
      </c>
      <c r="AW1603" s="74">
        <f ca="1">PRODUCT(AV$4:AV1603)</f>
        <v>1488450.3639132723</v>
      </c>
      <c r="BO1603" s="70">
        <f t="shared" si="613"/>
        <v>1600</v>
      </c>
      <c r="BP1603" s="171">
        <f t="shared" ca="1" si="612"/>
        <v>0.114</v>
      </c>
      <c r="BQ1603" s="172">
        <f t="shared" ca="1" si="610"/>
        <v>9.0370179501075842E-3</v>
      </c>
      <c r="BR1603" s="172">
        <f t="shared" ca="1" si="614"/>
        <v>6.7183966912467814E-7</v>
      </c>
    </row>
    <row r="1604" spans="44:70">
      <c r="AR1604" s="69">
        <f t="shared" si="607"/>
        <v>134</v>
      </c>
      <c r="AS1604" s="70">
        <f t="shared" si="611"/>
        <v>1601</v>
      </c>
      <c r="AT1604" s="71">
        <f t="shared" ca="1" si="615"/>
        <v>5.8597184023838769E-7</v>
      </c>
      <c r="AU1604" s="72">
        <f t="shared" ca="1" si="608"/>
        <v>9.0370179501075842E-3</v>
      </c>
      <c r="AV1604" s="73">
        <f t="shared" ca="1" si="609"/>
        <v>1.0090370179501076</v>
      </c>
      <c r="AW1604" s="74">
        <f ca="1">PRODUCT(AV$4:AV1604)</f>
        <v>1501901.5165698007</v>
      </c>
      <c r="BO1604" s="70">
        <f t="shared" si="613"/>
        <v>1601</v>
      </c>
      <c r="BP1604" s="171">
        <f t="shared" ca="1" si="612"/>
        <v>0.114</v>
      </c>
      <c r="BQ1604" s="172">
        <f t="shared" ca="1" si="610"/>
        <v>9.0370179501075842E-3</v>
      </c>
      <c r="BR1604" s="172">
        <f t="shared" ca="1" si="614"/>
        <v>6.658226181726641E-7</v>
      </c>
    </row>
    <row r="1605" spans="44:70">
      <c r="AR1605" s="69">
        <f t="shared" ref="AR1605:AR1668" si="616">ROUNDDOWN((AS1605-1)/12,0)+1</f>
        <v>134</v>
      </c>
      <c r="AS1605" s="70">
        <f t="shared" si="611"/>
        <v>1602</v>
      </c>
      <c r="AT1605" s="71">
        <f t="shared" ca="1" si="615"/>
        <v>5.8067640219989581E-7</v>
      </c>
      <c r="AU1605" s="72">
        <f t="shared" ref="AU1605:AU1668" ca="1" si="617">IF($AU$2="Yes",BQ1605,((1+$AH$21)^(1/12))-1)</f>
        <v>9.0370179501075842E-3</v>
      </c>
      <c r="AV1605" s="73">
        <f t="shared" ref="AV1605:AV1668" ca="1" si="618">(1+AU1605)</f>
        <v>1.0090370179501076</v>
      </c>
      <c r="AW1605" s="74">
        <f ca="1">PRODUCT(AV$4:AV1605)</f>
        <v>1515474.2275343358</v>
      </c>
      <c r="BO1605" s="70">
        <f t="shared" si="613"/>
        <v>1602</v>
      </c>
      <c r="BP1605" s="171">
        <f t="shared" ca="1" si="612"/>
        <v>0.114</v>
      </c>
      <c r="BQ1605" s="172">
        <f t="shared" ref="BQ1605:BQ1668" ca="1" si="619">(1+BP1605)^(1/12)-1</f>
        <v>9.0370179501075842E-3</v>
      </c>
      <c r="BR1605" s="172">
        <f t="shared" ca="1" si="614"/>
        <v>6.598594564204443E-7</v>
      </c>
    </row>
    <row r="1606" spans="44:70">
      <c r="AR1606" s="69">
        <f t="shared" si="616"/>
        <v>134</v>
      </c>
      <c r="AS1606" s="70">
        <f t="shared" ref="AS1606:AS1669" si="620">AS1605+1</f>
        <v>1603</v>
      </c>
      <c r="AT1606" s="71">
        <f t="shared" ca="1" si="615"/>
        <v>5.7542881913001147E-7</v>
      </c>
      <c r="AU1606" s="72">
        <f t="shared" ca="1" si="617"/>
        <v>9.0370179501075842E-3</v>
      </c>
      <c r="AV1606" s="73">
        <f t="shared" ca="1" si="618"/>
        <v>1.0090370179501076</v>
      </c>
      <c r="AW1606" s="74">
        <f ca="1">PRODUCT(AV$4:AV1606)</f>
        <v>1529169.5953314891</v>
      </c>
      <c r="BO1606" s="70">
        <f t="shared" si="613"/>
        <v>1603</v>
      </c>
      <c r="BP1606" s="171">
        <f t="shared" ca="1" si="612"/>
        <v>0.114</v>
      </c>
      <c r="BQ1606" s="172">
        <f t="shared" ca="1" si="619"/>
        <v>9.0370179501075842E-3</v>
      </c>
      <c r="BR1606" s="172">
        <f t="shared" ca="1" si="614"/>
        <v>6.5394970123194375E-7</v>
      </c>
    </row>
    <row r="1607" spans="44:70">
      <c r="AR1607" s="69">
        <f t="shared" si="616"/>
        <v>134</v>
      </c>
      <c r="AS1607" s="70">
        <f t="shared" si="620"/>
        <v>1604</v>
      </c>
      <c r="AT1607" s="71">
        <f t="shared" ca="1" si="615"/>
        <v>5.7022865856252437E-7</v>
      </c>
      <c r="AU1607" s="72">
        <f t="shared" ca="1" si="617"/>
        <v>9.0370179501075842E-3</v>
      </c>
      <c r="AV1607" s="73">
        <f t="shared" ca="1" si="618"/>
        <v>1.0090370179501076</v>
      </c>
      <c r="AW1607" s="74">
        <f ca="1">PRODUCT(AV$4:AV1607)</f>
        <v>1542988.7284132584</v>
      </c>
      <c r="BO1607" s="70">
        <f t="shared" si="613"/>
        <v>1604</v>
      </c>
      <c r="BP1607" s="171">
        <f t="shared" ca="1" si="612"/>
        <v>0.114</v>
      </c>
      <c r="BQ1607" s="172">
        <f t="shared" ca="1" si="619"/>
        <v>9.0370179501075842E-3</v>
      </c>
      <c r="BR1607" s="172">
        <f t="shared" ca="1" si="614"/>
        <v>6.4809287429361558E-7</v>
      </c>
    </row>
    <row r="1608" spans="44:70">
      <c r="AR1608" s="69">
        <f t="shared" si="616"/>
        <v>134</v>
      </c>
      <c r="AS1608" s="70">
        <f t="shared" si="620"/>
        <v>1605</v>
      </c>
      <c r="AT1608" s="71">
        <f t="shared" ca="1" si="615"/>
        <v>5.6507549193942903E-7</v>
      </c>
      <c r="AU1608" s="72">
        <f t="shared" ca="1" si="617"/>
        <v>9.0370179501075842E-3</v>
      </c>
      <c r="AV1608" s="73">
        <f t="shared" ca="1" si="618"/>
        <v>1.0090370179501076</v>
      </c>
      <c r="AW1608" s="74">
        <f ca="1">PRODUCT(AV$4:AV1608)</f>
        <v>1556932.7452487426</v>
      </c>
      <c r="BO1608" s="70">
        <f t="shared" si="613"/>
        <v>1605</v>
      </c>
      <c r="BP1608" s="171">
        <f t="shared" ref="BP1608:BP1671" ca="1" si="621">VLOOKUP(BO1608,$BT$4:$BX$13,5,TRUE)/100</f>
        <v>0.114</v>
      </c>
      <c r="BQ1608" s="172">
        <f t="shared" ca="1" si="619"/>
        <v>9.0370179501075842E-3</v>
      </c>
      <c r="BR1608" s="172">
        <f t="shared" ca="1" si="614"/>
        <v>6.4228850157572806E-7</v>
      </c>
    </row>
    <row r="1609" spans="44:70">
      <c r="AR1609" s="69">
        <f t="shared" si="616"/>
        <v>134</v>
      </c>
      <c r="AS1609" s="70">
        <f t="shared" si="620"/>
        <v>1606</v>
      </c>
      <c r="AT1609" s="71">
        <f t="shared" ca="1" si="615"/>
        <v>5.599688945756065E-7</v>
      </c>
      <c r="AU1609" s="72">
        <f t="shared" ca="1" si="617"/>
        <v>9.0370179501075842E-3</v>
      </c>
      <c r="AV1609" s="73">
        <f t="shared" ca="1" si="618"/>
        <v>1.0090370179501076</v>
      </c>
      <c r="AW1609" s="74">
        <f ca="1">PRODUCT(AV$4:AV1609)</f>
        <v>1571002.7744146658</v>
      </c>
      <c r="BO1609" s="70">
        <f t="shared" si="613"/>
        <v>1606</v>
      </c>
      <c r="BP1609" s="171">
        <f t="shared" ca="1" si="621"/>
        <v>0.114</v>
      </c>
      <c r="BQ1609" s="172">
        <f t="shared" ca="1" si="619"/>
        <v>9.0370179501075842E-3</v>
      </c>
      <c r="BR1609" s="172">
        <f t="shared" ca="1" si="614"/>
        <v>6.3653611329399846E-7</v>
      </c>
    </row>
    <row r="1610" spans="44:70">
      <c r="AR1610" s="69">
        <f t="shared" si="616"/>
        <v>134</v>
      </c>
      <c r="AS1610" s="70">
        <f t="shared" si="620"/>
        <v>1607</v>
      </c>
      <c r="AT1610" s="71">
        <f t="shared" ca="1" si="615"/>
        <v>5.5490844562382484E-7</v>
      </c>
      <c r="AU1610" s="72">
        <f t="shared" ca="1" si="617"/>
        <v>9.0370179501075842E-3</v>
      </c>
      <c r="AV1610" s="73">
        <f t="shared" ca="1" si="618"/>
        <v>1.0090370179501076</v>
      </c>
      <c r="AW1610" s="74">
        <f ca="1">PRODUCT(AV$4:AV1610)</f>
        <v>1585199.9546867199</v>
      </c>
      <c r="BO1610" s="70">
        <f t="shared" si="613"/>
        <v>1607</v>
      </c>
      <c r="BP1610" s="171">
        <f t="shared" ca="1" si="621"/>
        <v>0.114</v>
      </c>
      <c r="BQ1610" s="172">
        <f t="shared" ca="1" si="619"/>
        <v>9.0370179501075842E-3</v>
      </c>
      <c r="BR1610" s="172">
        <f t="shared" ca="1" si="614"/>
        <v>6.3083524387157054E-7</v>
      </c>
    </row>
    <row r="1611" spans="44:70">
      <c r="AR1611" s="69">
        <f t="shared" si="616"/>
        <v>134</v>
      </c>
      <c r="AS1611" s="70">
        <f t="shared" si="620"/>
        <v>1608</v>
      </c>
      <c r="AT1611" s="71">
        <f t="shared" ca="1" si="615"/>
        <v>5.4989372804005601E-7</v>
      </c>
      <c r="AU1611" s="72">
        <f t="shared" ca="1" si="617"/>
        <v>9.0370179501075842E-3</v>
      </c>
      <c r="AV1611" s="73">
        <f t="shared" ca="1" si="618"/>
        <v>1.0090370179501076</v>
      </c>
      <c r="AW1611" s="74">
        <f ca="1">PRODUCT(AV$4:AV1611)</f>
        <v>1599525.4351317335</v>
      </c>
      <c r="BO1611" s="70">
        <f t="shared" si="613"/>
        <v>1608</v>
      </c>
      <c r="BP1611" s="171">
        <f t="shared" ca="1" si="621"/>
        <v>0.114</v>
      </c>
      <c r="BQ1611" s="172">
        <f t="shared" ca="1" si="619"/>
        <v>9.0370179501075842E-3</v>
      </c>
      <c r="BR1611" s="172">
        <f t="shared" ca="1" si="614"/>
        <v>6.2518543190133247E-7</v>
      </c>
    </row>
    <row r="1612" spans="44:70">
      <c r="AR1612" s="69">
        <f t="shared" si="616"/>
        <v>135</v>
      </c>
      <c r="AS1612" s="70">
        <f t="shared" si="620"/>
        <v>1609</v>
      </c>
      <c r="AT1612" s="71">
        <f t="shared" ca="1" si="615"/>
        <v>5.4492432854910649E-7</v>
      </c>
      <c r="AU1612" s="72">
        <f t="shared" ca="1" si="617"/>
        <v>9.0370179501075842E-3</v>
      </c>
      <c r="AV1612" s="73">
        <f t="shared" ca="1" si="618"/>
        <v>1.0090370179501076</v>
      </c>
      <c r="AW1612" s="74">
        <f ca="1">PRODUCT(AV$4:AV1612)</f>
        <v>1613980.3752006728</v>
      </c>
      <c r="BO1612" s="70">
        <f t="shared" si="613"/>
        <v>1609</v>
      </c>
      <c r="BP1612" s="171">
        <f t="shared" ca="1" si="621"/>
        <v>0.114</v>
      </c>
      <c r="BQ1612" s="172">
        <f t="shared" ca="1" si="619"/>
        <v>9.0370179501075842E-3</v>
      </c>
      <c r="BR1612" s="172">
        <f t="shared" ca="1" si="614"/>
        <v>6.19586220108572E-7</v>
      </c>
    </row>
    <row r="1613" spans="44:70">
      <c r="AR1613" s="69">
        <f t="shared" si="616"/>
        <v>135</v>
      </c>
      <c r="AS1613" s="70">
        <f t="shared" si="620"/>
        <v>1610</v>
      </c>
      <c r="AT1613" s="71">
        <f t="shared" ca="1" si="615"/>
        <v>5.3999983761055793E-7</v>
      </c>
      <c r="AU1613" s="72">
        <f t="shared" ca="1" si="617"/>
        <v>9.0370179501075842E-3</v>
      </c>
      <c r="AV1613" s="73">
        <f t="shared" ca="1" si="618"/>
        <v>1.0090370179501076</v>
      </c>
      <c r="AW1613" s="74">
        <f ca="1">PRODUCT(AV$4:AV1613)</f>
        <v>1628565.9448224825</v>
      </c>
      <c r="BO1613" s="70">
        <f t="shared" si="613"/>
        <v>1610</v>
      </c>
      <c r="BP1613" s="171">
        <f t="shared" ca="1" si="621"/>
        <v>0.114</v>
      </c>
      <c r="BQ1613" s="172">
        <f t="shared" ca="1" si="619"/>
        <v>9.0370179501075842E-3</v>
      </c>
      <c r="BR1613" s="172">
        <f t="shared" ca="1" si="614"/>
        <v>6.140371553139667E-7</v>
      </c>
    </row>
    <row r="1614" spans="44:70">
      <c r="AR1614" s="69">
        <f t="shared" si="616"/>
        <v>135</v>
      </c>
      <c r="AS1614" s="70">
        <f t="shared" si="620"/>
        <v>1611</v>
      </c>
      <c r="AT1614" s="71">
        <f t="shared" ca="1" si="615"/>
        <v>5.3511984938501615E-7</v>
      </c>
      <c r="AU1614" s="72">
        <f t="shared" ca="1" si="617"/>
        <v>9.0370179501075842E-3</v>
      </c>
      <c r="AV1614" s="73">
        <f t="shared" ca="1" si="618"/>
        <v>1.0090370179501076</v>
      </c>
      <c r="AW1614" s="74">
        <f ca="1">PRODUCT(AV$4:AV1614)</f>
        <v>1643283.3244987773</v>
      </c>
      <c r="BO1614" s="70">
        <f t="shared" si="613"/>
        <v>1611</v>
      </c>
      <c r="BP1614" s="171">
        <f t="shared" ca="1" si="621"/>
        <v>0.114</v>
      </c>
      <c r="BQ1614" s="172">
        <f t="shared" ca="1" si="619"/>
        <v>9.0370179501075842E-3</v>
      </c>
      <c r="BR1614" s="172">
        <f t="shared" ca="1" si="614"/>
        <v>6.0853778839690507E-7</v>
      </c>
    </row>
    <row r="1615" spans="44:70">
      <c r="AR1615" s="69">
        <f t="shared" si="616"/>
        <v>135</v>
      </c>
      <c r="AS1615" s="70">
        <f t="shared" si="620"/>
        <v>1612</v>
      </c>
      <c r="AT1615" s="71">
        <f t="shared" ref="AT1615:AT1678" ca="1" si="622">(1-AU1615)*AT1614</f>
        <v>5.3028396170066489E-7</v>
      </c>
      <c r="AU1615" s="72">
        <f t="shared" ca="1" si="617"/>
        <v>9.0370179501075842E-3</v>
      </c>
      <c r="AV1615" s="73">
        <f t="shared" ca="1" si="618"/>
        <v>1.0090370179501076</v>
      </c>
      <c r="AW1615" s="74">
        <f ca="1">PRODUCT(AV$4:AV1615)</f>
        <v>1658133.7053993852</v>
      </c>
      <c r="BO1615" s="70">
        <f t="shared" si="613"/>
        <v>1612</v>
      </c>
      <c r="BP1615" s="171">
        <f t="shared" ca="1" si="621"/>
        <v>0.114</v>
      </c>
      <c r="BQ1615" s="172">
        <f t="shared" ca="1" si="619"/>
        <v>9.0370179501075842E-3</v>
      </c>
      <c r="BR1615" s="172">
        <f t="shared" ca="1" si="614"/>
        <v>6.0308767425913667E-7</v>
      </c>
    </row>
    <row r="1616" spans="44:70">
      <c r="AR1616" s="69">
        <f t="shared" si="616"/>
        <v>135</v>
      </c>
      <c r="AS1616" s="70">
        <f t="shared" si="620"/>
        <v>1613</v>
      </c>
      <c r="AT1616" s="71">
        <f t="shared" ca="1" si="622"/>
        <v>5.2549177602012181E-7</v>
      </c>
      <c r="AU1616" s="72">
        <f t="shared" ca="1" si="617"/>
        <v>9.0370179501075842E-3</v>
      </c>
      <c r="AV1616" s="73">
        <f t="shared" ca="1" si="618"/>
        <v>1.0090370179501076</v>
      </c>
      <c r="AW1616" s="74">
        <f ca="1">PRODUCT(AV$4:AV1616)</f>
        <v>1673118.2894587577</v>
      </c>
      <c r="BO1616" s="70">
        <f t="shared" si="613"/>
        <v>1613</v>
      </c>
      <c r="BP1616" s="171">
        <f t="shared" ca="1" si="621"/>
        <v>0.114</v>
      </c>
      <c r="BQ1616" s="172">
        <f t="shared" ca="1" si="619"/>
        <v>9.0370179501075842E-3</v>
      </c>
      <c r="BR1616" s="172">
        <f t="shared" ca="1" si="614"/>
        <v>5.9768637178874704E-7</v>
      </c>
    </row>
    <row r="1617" spans="44:70">
      <c r="AR1617" s="69">
        <f t="shared" si="616"/>
        <v>135</v>
      </c>
      <c r="AS1617" s="70">
        <f t="shared" si="620"/>
        <v>1614</v>
      </c>
      <c r="AT1617" s="71">
        <f t="shared" ca="1" si="622"/>
        <v>5.2074289740759407E-7</v>
      </c>
      <c r="AU1617" s="72">
        <f t="shared" ca="1" si="617"/>
        <v>9.0370179501075842E-3</v>
      </c>
      <c r="AV1617" s="73">
        <f t="shared" ca="1" si="618"/>
        <v>1.0090370179501076</v>
      </c>
      <c r="AW1617" s="74">
        <f ca="1">PRODUCT(AV$4:AV1617)</f>
        <v>1688238.2894732498</v>
      </c>
      <c r="BO1617" s="70">
        <f t="shared" si="613"/>
        <v>1614</v>
      </c>
      <c r="BP1617" s="171">
        <f t="shared" ca="1" si="621"/>
        <v>0.114</v>
      </c>
      <c r="BQ1617" s="172">
        <f t="shared" ca="1" si="619"/>
        <v>9.0370179501075842E-3</v>
      </c>
      <c r="BR1617" s="172">
        <f t="shared" ca="1" si="614"/>
        <v>5.9233344382445635E-7</v>
      </c>
    </row>
    <row r="1618" spans="44:70">
      <c r="AR1618" s="69">
        <f t="shared" si="616"/>
        <v>135</v>
      </c>
      <c r="AS1618" s="70">
        <f t="shared" si="620"/>
        <v>1615</v>
      </c>
      <c r="AT1618" s="71">
        <f t="shared" ca="1" si="622"/>
        <v>5.1603693449633066E-7</v>
      </c>
      <c r="AU1618" s="72">
        <f t="shared" ca="1" si="617"/>
        <v>9.0370179501075842E-3</v>
      </c>
      <c r="AV1618" s="73">
        <f t="shared" ca="1" si="618"/>
        <v>1.0090370179501076</v>
      </c>
      <c r="AW1618" s="74">
        <f ca="1">PRODUCT(AV$4:AV1618)</f>
        <v>1703494.9291992786</v>
      </c>
      <c r="BO1618" s="70">
        <f t="shared" ref="BO1618:BO1681" si="623">BO1617+1</f>
        <v>1615</v>
      </c>
      <c r="BP1618" s="171">
        <f t="shared" ca="1" si="621"/>
        <v>0.114</v>
      </c>
      <c r="BQ1618" s="172">
        <f t="shared" ca="1" si="619"/>
        <v>9.0370179501075842E-3</v>
      </c>
      <c r="BR1618" s="172">
        <f t="shared" ref="BR1618:BR1681" ca="1" si="624">BR1617/(1+BQ1618)</f>
        <v>5.870284571202368E-7</v>
      </c>
    </row>
    <row r="1619" spans="44:70">
      <c r="AR1619" s="69">
        <f t="shared" si="616"/>
        <v>135</v>
      </c>
      <c r="AS1619" s="70">
        <f t="shared" si="620"/>
        <v>1616</v>
      </c>
      <c r="AT1619" s="71">
        <f t="shared" ca="1" si="622"/>
        <v>5.1137349945636885E-7</v>
      </c>
      <c r="AU1619" s="72">
        <f t="shared" ca="1" si="617"/>
        <v>9.0370179501075842E-3</v>
      </c>
      <c r="AV1619" s="73">
        <f t="shared" ca="1" si="618"/>
        <v>1.0090370179501076</v>
      </c>
      <c r="AW1619" s="74">
        <f ca="1">PRODUCT(AV$4:AV1619)</f>
        <v>1718889.4434523697</v>
      </c>
      <c r="BO1619" s="70">
        <f t="shared" si="623"/>
        <v>1616</v>
      </c>
      <c r="BP1619" s="171">
        <f t="shared" ca="1" si="621"/>
        <v>0.114</v>
      </c>
      <c r="BQ1619" s="172">
        <f t="shared" ca="1" si="619"/>
        <v>9.0370179501075842E-3</v>
      </c>
      <c r="BR1619" s="172">
        <f t="shared" ca="1" si="624"/>
        <v>5.8177098231024738E-7</v>
      </c>
    </row>
    <row r="1620" spans="44:70">
      <c r="AR1620" s="69">
        <f t="shared" si="616"/>
        <v>135</v>
      </c>
      <c r="AS1620" s="70">
        <f t="shared" si="620"/>
        <v>1617</v>
      </c>
      <c r="AT1620" s="71">
        <f t="shared" ca="1" si="622"/>
        <v>5.0675220796257228E-7</v>
      </c>
      <c r="AU1620" s="72">
        <f t="shared" ca="1" si="617"/>
        <v>9.0370179501075842E-3</v>
      </c>
      <c r="AV1620" s="73">
        <f t="shared" ca="1" si="618"/>
        <v>1.0090370179501076</v>
      </c>
      <c r="AW1620" s="74">
        <f ca="1">PRODUCT(AV$4:AV1620)</f>
        <v>1734423.0782070991</v>
      </c>
      <c r="BO1620" s="70">
        <f t="shared" si="623"/>
        <v>1617</v>
      </c>
      <c r="BP1620" s="171">
        <f t="shared" ca="1" si="621"/>
        <v>0.114</v>
      </c>
      <c r="BQ1620" s="172">
        <f t="shared" ca="1" si="619"/>
        <v>9.0370179501075842E-3</v>
      </c>
      <c r="BR1620" s="172">
        <f t="shared" ca="1" si="624"/>
        <v>5.7656059387408263E-7</v>
      </c>
    </row>
    <row r="1621" spans="44:70">
      <c r="AR1621" s="69">
        <f t="shared" si="616"/>
        <v>135</v>
      </c>
      <c r="AS1621" s="70">
        <f t="shared" si="620"/>
        <v>1618</v>
      </c>
      <c r="AT1621" s="71">
        <f t="shared" ca="1" si="622"/>
        <v>5.0217267916295784E-7</v>
      </c>
      <c r="AU1621" s="72">
        <f t="shared" ca="1" si="617"/>
        <v>9.0370179501075842E-3</v>
      </c>
      <c r="AV1621" s="73">
        <f t="shared" ca="1" si="618"/>
        <v>1.0090370179501076</v>
      </c>
      <c r="AW1621" s="74">
        <f ca="1">PRODUCT(AV$4:AV1621)</f>
        <v>1750097.0906979374</v>
      </c>
      <c r="BO1621" s="70">
        <f t="shared" si="623"/>
        <v>1618</v>
      </c>
      <c r="BP1621" s="171">
        <f t="shared" ca="1" si="621"/>
        <v>0.114</v>
      </c>
      <c r="BQ1621" s="172">
        <f t="shared" ca="1" si="619"/>
        <v>9.0370179501075842E-3</v>
      </c>
      <c r="BR1621" s="172">
        <f t="shared" ca="1" si="624"/>
        <v>5.7139687010233251E-7</v>
      </c>
    </row>
    <row r="1622" spans="44:70">
      <c r="AR1622" s="69">
        <f t="shared" si="616"/>
        <v>135</v>
      </c>
      <c r="AS1622" s="70">
        <f t="shared" si="620"/>
        <v>1619</v>
      </c>
      <c r="AT1622" s="71">
        <f t="shared" ca="1" si="622"/>
        <v>4.9763453564730854E-7</v>
      </c>
      <c r="AU1622" s="72">
        <f t="shared" ca="1" si="617"/>
        <v>9.0370179501075842E-3</v>
      </c>
      <c r="AV1622" s="73">
        <f t="shared" ca="1" si="618"/>
        <v>1.0090370179501076</v>
      </c>
      <c r="AW1622" s="74">
        <f ca="1">PRODUCT(AV$4:AV1622)</f>
        <v>1765912.7495210057</v>
      </c>
      <c r="BO1622" s="70">
        <f t="shared" si="623"/>
        <v>1619</v>
      </c>
      <c r="BP1622" s="171">
        <f t="shared" ca="1" si="621"/>
        <v>0.114</v>
      </c>
      <c r="BQ1622" s="172">
        <f t="shared" ca="1" si="619"/>
        <v>9.0370179501075842E-3</v>
      </c>
      <c r="BR1622" s="172">
        <f t="shared" ca="1" si="624"/>
        <v>5.6627939306245108E-7</v>
      </c>
    </row>
    <row r="1623" spans="44:70">
      <c r="AR1623" s="69">
        <f t="shared" si="616"/>
        <v>135</v>
      </c>
      <c r="AS1623" s="70">
        <f t="shared" si="620"/>
        <v>1620</v>
      </c>
      <c r="AT1623" s="71">
        <f t="shared" ca="1" si="622"/>
        <v>4.9313740341607035E-7</v>
      </c>
      <c r="AU1623" s="72">
        <f t="shared" ca="1" si="617"/>
        <v>9.0370179501075842E-3</v>
      </c>
      <c r="AV1623" s="73">
        <f t="shared" ca="1" si="618"/>
        <v>1.0090370179501076</v>
      </c>
      <c r="AW1623" s="74">
        <f ca="1">PRODUCT(AV$4:AV1623)</f>
        <v>1781871.3347367509</v>
      </c>
      <c r="BO1623" s="70">
        <f t="shared" si="623"/>
        <v>1620</v>
      </c>
      <c r="BP1623" s="171">
        <f t="shared" ca="1" si="621"/>
        <v>0.114</v>
      </c>
      <c r="BQ1623" s="172">
        <f t="shared" ca="1" si="619"/>
        <v>9.0370179501075842E-3</v>
      </c>
      <c r="BR1623" s="172">
        <f t="shared" ca="1" si="624"/>
        <v>5.6120774856493039E-7</v>
      </c>
    </row>
    <row r="1624" spans="44:70">
      <c r="AR1624" s="69">
        <f t="shared" si="616"/>
        <v>136</v>
      </c>
      <c r="AS1624" s="70">
        <f t="shared" si="620"/>
        <v>1621</v>
      </c>
      <c r="AT1624" s="71">
        <f t="shared" ca="1" si="622"/>
        <v>4.8868091184952987E-7</v>
      </c>
      <c r="AU1624" s="72">
        <f t="shared" ca="1" si="617"/>
        <v>9.0370179501075842E-3</v>
      </c>
      <c r="AV1624" s="73">
        <f t="shared" ca="1" si="618"/>
        <v>1.0090370179501076</v>
      </c>
      <c r="AW1624" s="74">
        <f ca="1">PRODUCT(AV$4:AV1624)</f>
        <v>1797974.1379735491</v>
      </c>
      <c r="BO1624" s="70">
        <f t="shared" si="623"/>
        <v>1621</v>
      </c>
      <c r="BP1624" s="171">
        <f t="shared" ca="1" si="621"/>
        <v>0.114</v>
      </c>
      <c r="BQ1624" s="172">
        <f t="shared" ca="1" si="619"/>
        <v>9.0370179501075842E-3</v>
      </c>
      <c r="BR1624" s="172">
        <f t="shared" ca="1" si="624"/>
        <v>5.5618152612977738E-7</v>
      </c>
    </row>
    <row r="1625" spans="44:70">
      <c r="AR1625" s="69">
        <f t="shared" si="616"/>
        <v>136</v>
      </c>
      <c r="AS1625" s="70">
        <f t="shared" si="620"/>
        <v>1622</v>
      </c>
      <c r="AT1625" s="71">
        <f t="shared" ca="1" si="622"/>
        <v>4.8426469367727071E-7</v>
      </c>
      <c r="AU1625" s="72">
        <f t="shared" ca="1" si="617"/>
        <v>9.0370179501075842E-3</v>
      </c>
      <c r="AV1625" s="73">
        <f t="shared" ca="1" si="618"/>
        <v>1.0090370179501076</v>
      </c>
      <c r="AW1625" s="74">
        <f ca="1">PRODUCT(AV$4:AV1625)</f>
        <v>1814222.4625322453</v>
      </c>
      <c r="BO1625" s="70">
        <f t="shared" si="623"/>
        <v>1622</v>
      </c>
      <c r="BP1625" s="171">
        <f t="shared" ca="1" si="621"/>
        <v>0.114</v>
      </c>
      <c r="BQ1625" s="172">
        <f t="shared" ca="1" si="619"/>
        <v>9.0370179501075842E-3</v>
      </c>
      <c r="BR1625" s="172">
        <f t="shared" ca="1" si="624"/>
        <v>5.5120031895329143E-7</v>
      </c>
    </row>
    <row r="1626" spans="44:70">
      <c r="AR1626" s="69">
        <f t="shared" si="616"/>
        <v>136</v>
      </c>
      <c r="AS1626" s="70">
        <f t="shared" si="620"/>
        <v>1623</v>
      </c>
      <c r="AT1626" s="71">
        <f t="shared" ca="1" si="622"/>
        <v>4.7988838494790584E-7</v>
      </c>
      <c r="AU1626" s="72">
        <f t="shared" ca="1" si="617"/>
        <v>9.0370179501075842E-3</v>
      </c>
      <c r="AV1626" s="73">
        <f t="shared" ca="1" si="618"/>
        <v>1.0090370179501076</v>
      </c>
      <c r="AW1626" s="74">
        <f ca="1">PRODUCT(AV$4:AV1626)</f>
        <v>1830617.6234916376</v>
      </c>
      <c r="BO1626" s="70">
        <f t="shared" si="623"/>
        <v>1623</v>
      </c>
      <c r="BP1626" s="171">
        <f t="shared" ca="1" si="621"/>
        <v>0.114</v>
      </c>
      <c r="BQ1626" s="172">
        <f t="shared" ca="1" si="619"/>
        <v>9.0370179501075842E-3</v>
      </c>
      <c r="BR1626" s="172">
        <f t="shared" ca="1" si="624"/>
        <v>5.4626372387513917E-7</v>
      </c>
    </row>
    <row r="1627" spans="44:70">
      <c r="AR1627" s="69">
        <f t="shared" si="616"/>
        <v>136</v>
      </c>
      <c r="AS1627" s="70">
        <f t="shared" si="620"/>
        <v>1624</v>
      </c>
      <c r="AT1627" s="71">
        <f t="shared" ca="1" si="622"/>
        <v>4.7555162499908347E-7</v>
      </c>
      <c r="AU1627" s="72">
        <f t="shared" ca="1" si="617"/>
        <v>9.0370179501075842E-3</v>
      </c>
      <c r="AV1627" s="73">
        <f t="shared" ca="1" si="618"/>
        <v>1.0090370179501076</v>
      </c>
      <c r="AW1627" s="74">
        <f ca="1">PRODUCT(AV$4:AV1627)</f>
        <v>1847160.9478149149</v>
      </c>
      <c r="BO1627" s="70">
        <f t="shared" si="623"/>
        <v>1624</v>
      </c>
      <c r="BP1627" s="171">
        <f t="shared" ca="1" si="621"/>
        <v>0.114</v>
      </c>
      <c r="BQ1627" s="172">
        <f t="shared" ca="1" si="619"/>
        <v>9.0370179501075842E-3</v>
      </c>
      <c r="BR1627" s="172">
        <f t="shared" ca="1" si="624"/>
        <v>5.4137134134572405E-7</v>
      </c>
    </row>
    <row r="1628" spans="44:70">
      <c r="AR1628" s="69">
        <f t="shared" si="616"/>
        <v>136</v>
      </c>
      <c r="AS1628" s="70">
        <f t="shared" si="620"/>
        <v>1625</v>
      </c>
      <c r="AT1628" s="71">
        <f t="shared" ca="1" si="622"/>
        <v>4.712540564277639E-7</v>
      </c>
      <c r="AU1628" s="72">
        <f t="shared" ca="1" si="617"/>
        <v>9.0370179501075842E-3</v>
      </c>
      <c r="AV1628" s="73">
        <f t="shared" ca="1" si="618"/>
        <v>1.0090370179501076</v>
      </c>
      <c r="AW1628" s="74">
        <f ca="1">PRODUCT(AV$4:AV1628)</f>
        <v>1863853.7744570561</v>
      </c>
      <c r="BO1628" s="70">
        <f t="shared" si="623"/>
        <v>1625</v>
      </c>
      <c r="BP1628" s="171">
        <f t="shared" ca="1" si="621"/>
        <v>0.114</v>
      </c>
      <c r="BQ1628" s="172">
        <f t="shared" ca="1" si="619"/>
        <v>9.0370179501075842E-3</v>
      </c>
      <c r="BR1628" s="172">
        <f t="shared" ca="1" si="624"/>
        <v>5.3652277539384829E-7</v>
      </c>
    </row>
    <row r="1629" spans="44:70">
      <c r="AR1629" s="69">
        <f t="shared" si="616"/>
        <v>136</v>
      </c>
      <c r="AS1629" s="70">
        <f t="shared" si="620"/>
        <v>1626</v>
      </c>
      <c r="AT1629" s="71">
        <f t="shared" ca="1" si="622"/>
        <v>4.6699532506076521E-7</v>
      </c>
      <c r="AU1629" s="72">
        <f t="shared" ca="1" si="617"/>
        <v>9.0370179501075842E-3</v>
      </c>
      <c r="AV1629" s="73">
        <f t="shared" ca="1" si="618"/>
        <v>1.0090370179501076</v>
      </c>
      <c r="AW1629" s="74">
        <f ca="1">PRODUCT(AV$4:AV1629)</f>
        <v>1880697.4544732003</v>
      </c>
      <c r="BO1629" s="70">
        <f t="shared" si="623"/>
        <v>1626</v>
      </c>
      <c r="BP1629" s="171">
        <f t="shared" ca="1" si="621"/>
        <v>0.114</v>
      </c>
      <c r="BQ1629" s="172">
        <f t="shared" ca="1" si="619"/>
        <v>9.0370179501075842E-3</v>
      </c>
      <c r="BR1629" s="172">
        <f t="shared" ca="1" si="624"/>
        <v>5.3171763359466461E-7</v>
      </c>
    </row>
    <row r="1630" spans="44:70">
      <c r="AR1630" s="69">
        <f t="shared" si="616"/>
        <v>136</v>
      </c>
      <c r="AS1630" s="70">
        <f t="shared" si="620"/>
        <v>1627</v>
      </c>
      <c r="AT1630" s="71">
        <f t="shared" ca="1" si="622"/>
        <v>4.6277507992557477E-7</v>
      </c>
      <c r="AU1630" s="72">
        <f t="shared" ca="1" si="617"/>
        <v>9.0370179501075842E-3</v>
      </c>
      <c r="AV1630" s="73">
        <f t="shared" ca="1" si="618"/>
        <v>1.0090370179501076</v>
      </c>
      <c r="AW1630" s="74">
        <f ca="1">PRODUCT(AV$4:AV1630)</f>
        <v>1897693.3511279961</v>
      </c>
      <c r="BO1630" s="70">
        <f t="shared" si="623"/>
        <v>1627</v>
      </c>
      <c r="BP1630" s="171">
        <f t="shared" ca="1" si="621"/>
        <v>0.114</v>
      </c>
      <c r="BQ1630" s="172">
        <f t="shared" ca="1" si="619"/>
        <v>9.0370179501075842E-3</v>
      </c>
      <c r="BR1630" s="172">
        <f t="shared" ca="1" si="624"/>
        <v>5.269555270379146E-7</v>
      </c>
    </row>
    <row r="1631" spans="44:70">
      <c r="AR1631" s="69">
        <f t="shared" si="616"/>
        <v>136</v>
      </c>
      <c r="AS1631" s="70">
        <f t="shared" si="620"/>
        <v>1628</v>
      </c>
      <c r="AT1631" s="71">
        <f t="shared" ca="1" si="622"/>
        <v>4.5859297322142486E-7</v>
      </c>
      <c r="AU1631" s="72">
        <f t="shared" ca="1" si="617"/>
        <v>9.0370179501075842E-3</v>
      </c>
      <c r="AV1631" s="73">
        <f t="shared" ca="1" si="618"/>
        <v>1.0090370179501076</v>
      </c>
      <c r="AW1631" s="74">
        <f ca="1">PRODUCT(AV$4:AV1631)</f>
        <v>1914842.8400059396</v>
      </c>
      <c r="BO1631" s="70">
        <f t="shared" si="623"/>
        <v>1628</v>
      </c>
      <c r="BP1631" s="171">
        <f t="shared" ca="1" si="621"/>
        <v>0.114</v>
      </c>
      <c r="BQ1631" s="172">
        <f t="shared" ca="1" si="619"/>
        <v>9.0370179501075842E-3</v>
      </c>
      <c r="BR1631" s="172">
        <f t="shared" ca="1" si="624"/>
        <v>5.2223607029645193E-7</v>
      </c>
    </row>
    <row r="1632" spans="44:70">
      <c r="AR1632" s="69">
        <f t="shared" si="616"/>
        <v>136</v>
      </c>
      <c r="AS1632" s="70">
        <f t="shared" si="620"/>
        <v>1629</v>
      </c>
      <c r="AT1632" s="71">
        <f t="shared" ca="1" si="622"/>
        <v>4.5444866029062961E-7</v>
      </c>
      <c r="AU1632" s="72">
        <f t="shared" ca="1" si="617"/>
        <v>9.0370179501075842E-3</v>
      </c>
      <c r="AV1632" s="73">
        <f t="shared" ca="1" si="618"/>
        <v>1.0090370179501076</v>
      </c>
      <c r="AW1632" s="74">
        <f ca="1">PRODUCT(AV$4:AV1632)</f>
        <v>1932147.3091227082</v>
      </c>
      <c r="BO1632" s="70">
        <f t="shared" si="623"/>
        <v>1629</v>
      </c>
      <c r="BP1632" s="171">
        <f t="shared" ca="1" si="621"/>
        <v>0.114</v>
      </c>
      <c r="BQ1632" s="172">
        <f t="shared" ca="1" si="619"/>
        <v>9.0370179501075842E-3</v>
      </c>
      <c r="BR1632" s="172">
        <f t="shared" ca="1" si="624"/>
        <v>5.1755888139504733E-7</v>
      </c>
    </row>
    <row r="1633" spans="44:70">
      <c r="AR1633" s="69">
        <f t="shared" si="616"/>
        <v>136</v>
      </c>
      <c r="AS1633" s="70">
        <f t="shared" si="620"/>
        <v>1630</v>
      </c>
      <c r="AT1633" s="71">
        <f t="shared" ca="1" si="622"/>
        <v>4.5034179959018086E-7</v>
      </c>
      <c r="AU1633" s="72">
        <f t="shared" ca="1" si="617"/>
        <v>9.0370179501075842E-3</v>
      </c>
      <c r="AV1633" s="73">
        <f t="shared" ca="1" si="618"/>
        <v>1.0090370179501076</v>
      </c>
      <c r="AW1633" s="74">
        <f ca="1">PRODUCT(AV$4:AV1633)</f>
        <v>1949608.1590375022</v>
      </c>
      <c r="BO1633" s="70">
        <f t="shared" si="623"/>
        <v>1630</v>
      </c>
      <c r="BP1633" s="171">
        <f t="shared" ca="1" si="621"/>
        <v>0.114</v>
      </c>
      <c r="BQ1633" s="172">
        <f t="shared" ca="1" si="619"/>
        <v>9.0370179501075842E-3</v>
      </c>
      <c r="BR1633" s="172">
        <f t="shared" ca="1" si="624"/>
        <v>5.1292358177947274E-7</v>
      </c>
    </row>
    <row r="1634" spans="44:70">
      <c r="AR1634" s="69">
        <f t="shared" si="616"/>
        <v>136</v>
      </c>
      <c r="AS1634" s="70">
        <f t="shared" si="620"/>
        <v>1631</v>
      </c>
      <c r="AT1634" s="71">
        <f t="shared" ca="1" si="622"/>
        <v>4.4627205266360062E-7</v>
      </c>
      <c r="AU1634" s="72">
        <f t="shared" ca="1" si="617"/>
        <v>9.0370179501075842E-3</v>
      </c>
      <c r="AV1634" s="73">
        <f t="shared" ca="1" si="618"/>
        <v>1.0090370179501076</v>
      </c>
      <c r="AW1634" s="74">
        <f ca="1">PRODUCT(AV$4:AV1634)</f>
        <v>1967226.8029664003</v>
      </c>
      <c r="BO1634" s="70">
        <f t="shared" si="623"/>
        <v>1631</v>
      </c>
      <c r="BP1634" s="171">
        <f t="shared" ca="1" si="621"/>
        <v>0.114</v>
      </c>
      <c r="BQ1634" s="172">
        <f t="shared" ca="1" si="619"/>
        <v>9.0370179501075842E-3</v>
      </c>
      <c r="BR1634" s="172">
        <f t="shared" ca="1" si="624"/>
        <v>5.0832979628586287E-7</v>
      </c>
    </row>
    <row r="1635" spans="44:70">
      <c r="AR1635" s="69">
        <f t="shared" si="616"/>
        <v>136</v>
      </c>
      <c r="AS1635" s="70">
        <f t="shared" si="620"/>
        <v>1632</v>
      </c>
      <c r="AT1635" s="71">
        <f t="shared" ca="1" si="622"/>
        <v>4.4223908411304828E-7</v>
      </c>
      <c r="AU1635" s="72">
        <f t="shared" ca="1" si="617"/>
        <v>9.0370179501075842E-3</v>
      </c>
      <c r="AV1635" s="73">
        <f t="shared" ca="1" si="618"/>
        <v>1.0090370179501076</v>
      </c>
      <c r="AW1635" s="74">
        <f ca="1">PRODUCT(AV$4:AV1635)</f>
        <v>1985004.6668967404</v>
      </c>
      <c r="BO1635" s="70">
        <f t="shared" si="623"/>
        <v>1632</v>
      </c>
      <c r="BP1635" s="171">
        <f t="shared" ca="1" si="621"/>
        <v>0.114</v>
      </c>
      <c r="BQ1635" s="172">
        <f t="shared" ca="1" si="619"/>
        <v>9.0370179501075842E-3</v>
      </c>
      <c r="BR1635" s="172">
        <f t="shared" ca="1" si="624"/>
        <v>5.0377715311035058E-7</v>
      </c>
    </row>
    <row r="1636" spans="44:70">
      <c r="AR1636" s="69">
        <f t="shared" si="616"/>
        <v>137</v>
      </c>
      <c r="AS1636" s="70">
        <f t="shared" si="620"/>
        <v>1633</v>
      </c>
      <c r="AT1636" s="71">
        <f t="shared" ca="1" si="622"/>
        <v>4.3824256157167954E-7</v>
      </c>
      <c r="AU1636" s="72">
        <f t="shared" ca="1" si="617"/>
        <v>9.0370179501075842E-3</v>
      </c>
      <c r="AV1636" s="73">
        <f t="shared" ca="1" si="618"/>
        <v>1.0090370179501076</v>
      </c>
      <c r="AW1636" s="74">
        <f ca="1">PRODUCT(AV$4:AV1636)</f>
        <v>2002943.1897025337</v>
      </c>
      <c r="BO1636" s="70">
        <f t="shared" si="623"/>
        <v>1633</v>
      </c>
      <c r="BP1636" s="171">
        <f t="shared" ca="1" si="621"/>
        <v>0.114</v>
      </c>
      <c r="BQ1636" s="172">
        <f t="shared" ca="1" si="619"/>
        <v>9.0370179501075842E-3</v>
      </c>
      <c r="BR1636" s="172">
        <f t="shared" ca="1" si="624"/>
        <v>4.9926528377897447E-7</v>
      </c>
    </row>
    <row r="1637" spans="44:70">
      <c r="AR1637" s="69">
        <f t="shared" si="616"/>
        <v>137</v>
      </c>
      <c r="AS1637" s="70">
        <f t="shared" si="620"/>
        <v>1634</v>
      </c>
      <c r="AT1637" s="71">
        <f t="shared" ca="1" si="622"/>
        <v>4.3428215567625515E-7</v>
      </c>
      <c r="AU1637" s="72">
        <f t="shared" ca="1" si="617"/>
        <v>9.0370179501075842E-3</v>
      </c>
      <c r="AV1637" s="73">
        <f t="shared" ca="1" si="618"/>
        <v>1.0090370179501076</v>
      </c>
      <c r="AW1637" s="74">
        <f ca="1">PRODUCT(AV$4:AV1637)</f>
        <v>2021043.8232609213</v>
      </c>
      <c r="BO1637" s="70">
        <f t="shared" si="623"/>
        <v>1634</v>
      </c>
      <c r="BP1637" s="171">
        <f t="shared" ca="1" si="621"/>
        <v>0.114</v>
      </c>
      <c r="BQ1637" s="172">
        <f t="shared" ca="1" si="619"/>
        <v>9.0370179501075842E-3</v>
      </c>
      <c r="BR1637" s="172">
        <f t="shared" ca="1" si="624"/>
        <v>4.94793823117856E-7</v>
      </c>
    </row>
    <row r="1638" spans="44:70">
      <c r="AR1638" s="69">
        <f t="shared" si="616"/>
        <v>137</v>
      </c>
      <c r="AS1638" s="70">
        <f t="shared" si="620"/>
        <v>1635</v>
      </c>
      <c r="AT1638" s="71">
        <f t="shared" ca="1" si="622"/>
        <v>4.3035754003999739E-7</v>
      </c>
      <c r="AU1638" s="72">
        <f t="shared" ca="1" si="617"/>
        <v>9.0370179501075842E-3</v>
      </c>
      <c r="AV1638" s="73">
        <f t="shared" ca="1" si="618"/>
        <v>1.0090370179501076</v>
      </c>
      <c r="AW1638" s="74">
        <f ca="1">PRODUCT(AV$4:AV1638)</f>
        <v>2039308.0325696843</v>
      </c>
      <c r="BO1638" s="70">
        <f t="shared" si="623"/>
        <v>1635</v>
      </c>
      <c r="BP1638" s="171">
        <f t="shared" ca="1" si="621"/>
        <v>0.114</v>
      </c>
      <c r="BQ1638" s="172">
        <f t="shared" ca="1" si="619"/>
        <v>9.0370179501075842E-3</v>
      </c>
      <c r="BR1638" s="172">
        <f t="shared" ca="1" si="624"/>
        <v>4.9036240922364392E-7</v>
      </c>
    </row>
    <row r="1639" spans="44:70">
      <c r="AR1639" s="69">
        <f t="shared" si="616"/>
        <v>137</v>
      </c>
      <c r="AS1639" s="70">
        <f t="shared" si="620"/>
        <v>1636</v>
      </c>
      <c r="AT1639" s="71">
        <f t="shared" ca="1" si="622"/>
        <v>4.2646839122569179E-7</v>
      </c>
      <c r="AU1639" s="72">
        <f t="shared" ca="1" si="617"/>
        <v>9.0370179501075842E-3</v>
      </c>
      <c r="AV1639" s="73">
        <f t="shared" ca="1" si="618"/>
        <v>1.0090370179501076</v>
      </c>
      <c r="AW1639" s="74">
        <f ca="1">PRODUCT(AV$4:AV1639)</f>
        <v>2057737.2958658151</v>
      </c>
      <c r="BO1639" s="70">
        <f t="shared" si="623"/>
        <v>1636</v>
      </c>
      <c r="BP1639" s="171">
        <f t="shared" ca="1" si="621"/>
        <v>0.114</v>
      </c>
      <c r="BQ1639" s="172">
        <f t="shared" ca="1" si="619"/>
        <v>9.0370179501075842E-3</v>
      </c>
      <c r="BR1639" s="172">
        <f t="shared" ca="1" si="624"/>
        <v>4.859706834342228E-7</v>
      </c>
    </row>
    <row r="1640" spans="44:70">
      <c r="AR1640" s="69">
        <f t="shared" si="616"/>
        <v>137</v>
      </c>
      <c r="AS1640" s="70">
        <f t="shared" si="620"/>
        <v>1637</v>
      </c>
      <c r="AT1640" s="71">
        <f t="shared" ca="1" si="622"/>
        <v>4.2261438871903169E-7</v>
      </c>
      <c r="AU1640" s="72">
        <f t="shared" ca="1" si="617"/>
        <v>9.0370179501075842E-3</v>
      </c>
      <c r="AV1640" s="73">
        <f t="shared" ca="1" si="618"/>
        <v>1.0090370179501076</v>
      </c>
      <c r="AW1640" s="74">
        <f ca="1">PRODUCT(AV$4:AV1640)</f>
        <v>2076333.1047451603</v>
      </c>
      <c r="BO1640" s="70">
        <f t="shared" si="623"/>
        <v>1637</v>
      </c>
      <c r="BP1640" s="171">
        <f t="shared" ca="1" si="621"/>
        <v>0.114</v>
      </c>
      <c r="BQ1640" s="172">
        <f t="shared" ca="1" si="619"/>
        <v>9.0370179501075842E-3</v>
      </c>
      <c r="BR1640" s="172">
        <f t="shared" ca="1" si="624"/>
        <v>4.8161829029968442E-7</v>
      </c>
    </row>
    <row r="1641" spans="44:70">
      <c r="AR1641" s="69">
        <f t="shared" si="616"/>
        <v>137</v>
      </c>
      <c r="AS1641" s="70">
        <f t="shared" si="620"/>
        <v>1638</v>
      </c>
      <c r="AT1641" s="71">
        <f t="shared" ca="1" si="622"/>
        <v>4.1879521490220404E-7</v>
      </c>
      <c r="AU1641" s="72">
        <f t="shared" ca="1" si="617"/>
        <v>9.0370179501075842E-3</v>
      </c>
      <c r="AV1641" s="73">
        <f t="shared" ca="1" si="618"/>
        <v>1.0090370179501076</v>
      </c>
      <c r="AW1641" s="74">
        <f ca="1">PRODUCT(AV$4:AV1641)</f>
        <v>2095096.964283145</v>
      </c>
      <c r="BO1641" s="70">
        <f t="shared" si="623"/>
        <v>1638</v>
      </c>
      <c r="BP1641" s="171">
        <f t="shared" ca="1" si="621"/>
        <v>0.114</v>
      </c>
      <c r="BQ1641" s="172">
        <f t="shared" ca="1" si="619"/>
        <v>9.0370179501075842E-3</v>
      </c>
      <c r="BR1641" s="172">
        <f t="shared" ca="1" si="624"/>
        <v>4.7730487755355898E-7</v>
      </c>
    </row>
    <row r="1642" spans="44:70">
      <c r="AR1642" s="69">
        <f t="shared" si="616"/>
        <v>137</v>
      </c>
      <c r="AS1642" s="70">
        <f t="shared" si="620"/>
        <v>1639</v>
      </c>
      <c r="AT1642" s="71">
        <f t="shared" ca="1" si="622"/>
        <v>4.1501055502771366E-7</v>
      </c>
      <c r="AU1642" s="72">
        <f t="shared" ca="1" si="617"/>
        <v>9.0370179501075842E-3</v>
      </c>
      <c r="AV1642" s="73">
        <f t="shared" ca="1" si="618"/>
        <v>1.0090370179501076</v>
      </c>
      <c r="AW1642" s="74">
        <f ca="1">PRODUCT(AV$4:AV1642)</f>
        <v>2114030.3931565876</v>
      </c>
      <c r="BO1642" s="70">
        <f t="shared" si="623"/>
        <v>1639</v>
      </c>
      <c r="BP1642" s="171">
        <f t="shared" ca="1" si="621"/>
        <v>0.114</v>
      </c>
      <c r="BQ1642" s="172">
        <f t="shared" ca="1" si="619"/>
        <v>9.0370179501075842E-3</v>
      </c>
      <c r="BR1642" s="172">
        <f t="shared" ca="1" si="624"/>
        <v>4.73030096084304E-7</v>
      </c>
    </row>
    <row r="1643" spans="44:70">
      <c r="AR1643" s="69">
        <f t="shared" si="616"/>
        <v>137</v>
      </c>
      <c r="AS1643" s="70">
        <f t="shared" si="620"/>
        <v>1640</v>
      </c>
      <c r="AT1643" s="71">
        <f t="shared" ca="1" si="622"/>
        <v>4.1126009719244411E-7</v>
      </c>
      <c r="AU1643" s="72">
        <f t="shared" ca="1" si="617"/>
        <v>9.0370179501075842E-3</v>
      </c>
      <c r="AV1643" s="73">
        <f t="shared" ca="1" si="618"/>
        <v>1.0090370179501076</v>
      </c>
      <c r="AW1643" s="74">
        <f ca="1">PRODUCT(AV$4:AV1643)</f>
        <v>2133134.9237666167</v>
      </c>
      <c r="BO1643" s="70">
        <f t="shared" si="623"/>
        <v>1640</v>
      </c>
      <c r="BP1643" s="171">
        <f t="shared" ca="1" si="621"/>
        <v>0.114</v>
      </c>
      <c r="BQ1643" s="172">
        <f t="shared" ca="1" si="619"/>
        <v>9.0370179501075842E-3</v>
      </c>
      <c r="BR1643" s="172">
        <f t="shared" ca="1" si="624"/>
        <v>4.6879359990704844E-7</v>
      </c>
    </row>
    <row r="1644" spans="44:70">
      <c r="AR1644" s="69">
        <f t="shared" si="616"/>
        <v>137</v>
      </c>
      <c r="AS1644" s="70">
        <f t="shared" si="620"/>
        <v>1641</v>
      </c>
      <c r="AT1644" s="71">
        <f t="shared" ca="1" si="622"/>
        <v>4.0754353231195298E-7</v>
      </c>
      <c r="AU1644" s="72">
        <f t="shared" ca="1" si="617"/>
        <v>9.0370179501075842E-3</v>
      </c>
      <c r="AV1644" s="73">
        <f t="shared" ca="1" si="618"/>
        <v>1.0090370179501076</v>
      </c>
      <c r="AW1644" s="74">
        <f ca="1">PRODUCT(AV$4:AV1644)</f>
        <v>2152412.102362697</v>
      </c>
      <c r="BO1644" s="70">
        <f t="shared" si="623"/>
        <v>1641</v>
      </c>
      <c r="BP1644" s="171">
        <f t="shared" ca="1" si="621"/>
        <v>0.114</v>
      </c>
      <c r="BQ1644" s="172">
        <f t="shared" ca="1" si="619"/>
        <v>9.0370179501075842E-3</v>
      </c>
      <c r="BR1644" s="172">
        <f t="shared" ca="1" si="624"/>
        <v>4.6459504613559006E-7</v>
      </c>
    </row>
    <row r="1645" spans="44:70">
      <c r="AR1645" s="69">
        <f t="shared" si="616"/>
        <v>137</v>
      </c>
      <c r="AS1645" s="70">
        <f t="shared" si="620"/>
        <v>1642</v>
      </c>
      <c r="AT1645" s="71">
        <f t="shared" ca="1" si="622"/>
        <v>4.0386055409499963E-7</v>
      </c>
      <c r="AU1645" s="72">
        <f t="shared" ca="1" si="617"/>
        <v>9.0370179501075842E-3</v>
      </c>
      <c r="AV1645" s="73">
        <f t="shared" ca="1" si="618"/>
        <v>1.0090370179501076</v>
      </c>
      <c r="AW1645" s="74">
        <f ca="1">PRODUCT(AV$4:AV1645)</f>
        <v>2171863.4891677774</v>
      </c>
      <c r="BO1645" s="70">
        <f t="shared" si="623"/>
        <v>1642</v>
      </c>
      <c r="BP1645" s="171">
        <f t="shared" ca="1" si="621"/>
        <v>0.114</v>
      </c>
      <c r="BQ1645" s="172">
        <f t="shared" ca="1" si="619"/>
        <v>9.0370179501075842E-3</v>
      </c>
      <c r="BR1645" s="172">
        <f t="shared" ca="1" si="624"/>
        <v>4.6043409495464343E-7</v>
      </c>
    </row>
    <row r="1646" spans="44:70">
      <c r="AR1646" s="69">
        <f t="shared" si="616"/>
        <v>137</v>
      </c>
      <c r="AS1646" s="70">
        <f t="shared" si="620"/>
        <v>1643</v>
      </c>
      <c r="AT1646" s="71">
        <f t="shared" ca="1" si="622"/>
        <v>4.0021085901830274E-7</v>
      </c>
      <c r="AU1646" s="72">
        <f t="shared" ca="1" si="617"/>
        <v>9.0370179501075842E-3</v>
      </c>
      <c r="AV1646" s="73">
        <f t="shared" ca="1" si="618"/>
        <v>1.0090370179501076</v>
      </c>
      <c r="AW1646" s="74">
        <f ca="1">PRODUCT(AV$4:AV1646)</f>
        <v>2191490.6585045699</v>
      </c>
      <c r="BO1646" s="70">
        <f t="shared" si="623"/>
        <v>1643</v>
      </c>
      <c r="BP1646" s="171">
        <f t="shared" ca="1" si="621"/>
        <v>0.114</v>
      </c>
      <c r="BQ1646" s="172">
        <f t="shared" ca="1" si="619"/>
        <v>9.0370179501075842E-3</v>
      </c>
      <c r="BR1646" s="172">
        <f t="shared" ca="1" si="624"/>
        <v>4.5631040959233653E-7</v>
      </c>
    </row>
    <row r="1647" spans="44:70">
      <c r="AR1647" s="69">
        <f t="shared" si="616"/>
        <v>137</v>
      </c>
      <c r="AS1647" s="70">
        <f t="shared" si="620"/>
        <v>1644</v>
      </c>
      <c r="AT1647" s="71">
        <f t="shared" ca="1" si="622"/>
        <v>3.9659414630152635E-7</v>
      </c>
      <c r="AU1647" s="72">
        <f t="shared" ca="1" si="617"/>
        <v>9.0370179501075842E-3</v>
      </c>
      <c r="AV1647" s="73">
        <f t="shared" ca="1" si="618"/>
        <v>1.0090370179501076</v>
      </c>
      <c r="AW1647" s="74">
        <f ca="1">PRODUCT(AV$4:AV1647)</f>
        <v>2211295.1989229689</v>
      </c>
      <c r="BO1647" s="70">
        <f t="shared" si="623"/>
        <v>1644</v>
      </c>
      <c r="BP1647" s="171">
        <f t="shared" ca="1" si="621"/>
        <v>0.114</v>
      </c>
      <c r="BQ1647" s="172">
        <f t="shared" ca="1" si="619"/>
        <v>9.0370179501075842E-3</v>
      </c>
      <c r="BR1647" s="172">
        <f t="shared" ca="1" si="624"/>
        <v>4.5222365629295385E-7</v>
      </c>
    </row>
    <row r="1648" spans="44:70">
      <c r="AR1648" s="69">
        <f t="shared" si="616"/>
        <v>138</v>
      </c>
      <c r="AS1648" s="70">
        <f t="shared" si="620"/>
        <v>1645</v>
      </c>
      <c r="AT1648" s="71">
        <f t="shared" ca="1" si="622"/>
        <v>3.9301011788249186E-7</v>
      </c>
      <c r="AU1648" s="72">
        <f t="shared" ca="1" si="617"/>
        <v>9.0370179501075842E-3</v>
      </c>
      <c r="AV1648" s="73">
        <f t="shared" ca="1" si="618"/>
        <v>1.0090370179501076</v>
      </c>
      <c r="AW1648" s="74">
        <f ca="1">PRODUCT(AV$4:AV1648)</f>
        <v>2231278.7133286227</v>
      </c>
      <c r="BO1648" s="70">
        <f t="shared" si="623"/>
        <v>1645</v>
      </c>
      <c r="BP1648" s="171">
        <f t="shared" ca="1" si="621"/>
        <v>0.114</v>
      </c>
      <c r="BQ1648" s="172">
        <f t="shared" ca="1" si="619"/>
        <v>9.0370179501075842E-3</v>
      </c>
      <c r="BR1648" s="172">
        <f t="shared" ca="1" si="624"/>
        <v>4.4817350428992321E-7</v>
      </c>
    </row>
    <row r="1649" spans="44:70">
      <c r="AR1649" s="69">
        <f t="shared" si="616"/>
        <v>138</v>
      </c>
      <c r="AS1649" s="70">
        <f t="shared" si="620"/>
        <v>1646</v>
      </c>
      <c r="AT1649" s="71">
        <f t="shared" ca="1" si="622"/>
        <v>3.8945847839261389E-7</v>
      </c>
      <c r="AU1649" s="72">
        <f t="shared" ca="1" si="617"/>
        <v>9.0370179501075842E-3</v>
      </c>
      <c r="AV1649" s="73">
        <f t="shared" ca="1" si="618"/>
        <v>1.0090370179501076</v>
      </c>
      <c r="AW1649" s="74">
        <f ca="1">PRODUCT(AV$4:AV1649)</f>
        <v>2251442.8191126664</v>
      </c>
      <c r="BO1649" s="70">
        <f t="shared" si="623"/>
        <v>1646</v>
      </c>
      <c r="BP1649" s="171">
        <f t="shared" ca="1" si="621"/>
        <v>0.114</v>
      </c>
      <c r="BQ1649" s="172">
        <f t="shared" ca="1" si="619"/>
        <v>9.0370179501075842E-3</v>
      </c>
      <c r="BR1649" s="172">
        <f t="shared" ca="1" si="624"/>
        <v>4.4415962577904489E-7</v>
      </c>
    </row>
    <row r="1650" spans="44:70">
      <c r="AR1650" s="69">
        <f t="shared" si="616"/>
        <v>138</v>
      </c>
      <c r="AS1650" s="70">
        <f t="shared" si="620"/>
        <v>1647</v>
      </c>
      <c r="AT1650" s="71">
        <f t="shared" ca="1" si="622"/>
        <v>3.8593893513255825E-7</v>
      </c>
      <c r="AU1650" s="72">
        <f t="shared" ca="1" si="617"/>
        <v>9.0370179501075842E-3</v>
      </c>
      <c r="AV1650" s="73">
        <f t="shared" ca="1" si="618"/>
        <v>1.0090370179501076</v>
      </c>
      <c r="AW1650" s="74">
        <f ca="1">PRODUCT(AV$4:AV1650)</f>
        <v>2271789.1482826285</v>
      </c>
      <c r="BO1650" s="70">
        <f t="shared" si="623"/>
        <v>1647</v>
      </c>
      <c r="BP1650" s="171">
        <f t="shared" ca="1" si="621"/>
        <v>0.114</v>
      </c>
      <c r="BQ1650" s="172">
        <f t="shared" ca="1" si="619"/>
        <v>9.0370179501075842E-3</v>
      </c>
      <c r="BR1650" s="172">
        <f t="shared" ca="1" si="624"/>
        <v>4.4018169589196044E-7</v>
      </c>
    </row>
    <row r="1651" spans="44:70">
      <c r="AR1651" s="69">
        <f t="shared" si="616"/>
        <v>138</v>
      </c>
      <c r="AS1651" s="70">
        <f t="shared" si="620"/>
        <v>1648</v>
      </c>
      <c r="AT1651" s="71">
        <f t="shared" ca="1" si="622"/>
        <v>3.8245119804811993E-7</v>
      </c>
      <c r="AU1651" s="72">
        <f t="shared" ca="1" si="617"/>
        <v>9.0370179501075842E-3</v>
      </c>
      <c r="AV1651" s="73">
        <f t="shared" ca="1" si="618"/>
        <v>1.0090370179501076</v>
      </c>
      <c r="AW1651" s="74">
        <f ca="1">PRODUCT(AV$4:AV1651)</f>
        <v>2292319.3475945182</v>
      </c>
      <c r="BO1651" s="70">
        <f t="shared" si="623"/>
        <v>1648</v>
      </c>
      <c r="BP1651" s="171">
        <f t="shared" ca="1" si="621"/>
        <v>0.114</v>
      </c>
      <c r="BQ1651" s="172">
        <f t="shared" ca="1" si="619"/>
        <v>9.0370179501075842E-3</v>
      </c>
      <c r="BR1651" s="172">
        <f t="shared" ca="1" si="624"/>
        <v>4.3623939266985892E-7</v>
      </c>
    </row>
    <row r="1652" spans="44:70">
      <c r="AR1652" s="69">
        <f t="shared" si="616"/>
        <v>138</v>
      </c>
      <c r="AS1652" s="70">
        <f t="shared" si="620"/>
        <v>1649</v>
      </c>
      <c r="AT1652" s="71">
        <f t="shared" ca="1" si="622"/>
        <v>3.789949797063189E-7</v>
      </c>
      <c r="AU1652" s="72">
        <f t="shared" ca="1" si="617"/>
        <v>9.0370179501075842E-3</v>
      </c>
      <c r="AV1652" s="73">
        <f t="shared" ca="1" si="618"/>
        <v>1.0090370179501076</v>
      </c>
      <c r="AW1652" s="74">
        <f ca="1">PRODUCT(AV$4:AV1652)</f>
        <v>2313035.0786861088</v>
      </c>
      <c r="BO1652" s="70">
        <f t="shared" si="623"/>
        <v>1649</v>
      </c>
      <c r="BP1652" s="171">
        <f t="shared" ca="1" si="621"/>
        <v>0.114</v>
      </c>
      <c r="BQ1652" s="172">
        <f t="shared" ca="1" si="619"/>
        <v>9.0370179501075842E-3</v>
      </c>
      <c r="BR1652" s="172">
        <f t="shared" ca="1" si="624"/>
        <v>4.3233239703741871E-7</v>
      </c>
    </row>
    <row r="1653" spans="44:70">
      <c r="AR1653" s="69">
        <f t="shared" si="616"/>
        <v>138</v>
      </c>
      <c r="AS1653" s="70">
        <f t="shared" si="620"/>
        <v>1650</v>
      </c>
      <c r="AT1653" s="71">
        <f t="shared" ca="1" si="622"/>
        <v>3.7556999527171224E-7</v>
      </c>
      <c r="AU1653" s="72">
        <f t="shared" ca="1" si="617"/>
        <v>9.0370179501075842E-3</v>
      </c>
      <c r="AV1653" s="73">
        <f t="shared" ca="1" si="618"/>
        <v>1.0090370179501076</v>
      </c>
      <c r="AW1653" s="74">
        <f ca="1">PRODUCT(AV$4:AV1653)</f>
        <v>2333938.0182114239</v>
      </c>
      <c r="BO1653" s="70">
        <f t="shared" si="623"/>
        <v>1650</v>
      </c>
      <c r="BP1653" s="171">
        <f t="shared" ca="1" si="621"/>
        <v>0.114</v>
      </c>
      <c r="BQ1653" s="172">
        <f t="shared" ca="1" si="619"/>
        <v>9.0370179501075842E-3</v>
      </c>
      <c r="BR1653" s="172">
        <f t="shared" ca="1" si="624"/>
        <v>4.2846039277698296E-7</v>
      </c>
    </row>
    <row r="1654" spans="44:70">
      <c r="AR1654" s="69">
        <f t="shared" si="616"/>
        <v>138</v>
      </c>
      <c r="AS1654" s="70">
        <f t="shared" si="620"/>
        <v>1651</v>
      </c>
      <c r="AT1654" s="71">
        <f t="shared" ca="1" si="622"/>
        <v>3.7217596248291996E-7</v>
      </c>
      <c r="AU1654" s="72">
        <f t="shared" ca="1" si="617"/>
        <v>9.0370179501075842E-3</v>
      </c>
      <c r="AV1654" s="73">
        <f t="shared" ca="1" si="618"/>
        <v>1.0090370179501076</v>
      </c>
      <c r="AW1654" s="74">
        <f ca="1">PRODUCT(AV$4:AV1654)</f>
        <v>2355029.8579764389</v>
      </c>
      <c r="BO1654" s="70">
        <f t="shared" si="623"/>
        <v>1651</v>
      </c>
      <c r="BP1654" s="171">
        <f t="shared" ca="1" si="621"/>
        <v>0.114</v>
      </c>
      <c r="BQ1654" s="172">
        <f t="shared" ca="1" si="619"/>
        <v>9.0370179501075842E-3</v>
      </c>
      <c r="BR1654" s="172">
        <f t="shared" ca="1" si="624"/>
        <v>4.2462306650296595E-7</v>
      </c>
    </row>
    <row r="1655" spans="44:70">
      <c r="AR1655" s="69">
        <f t="shared" si="616"/>
        <v>138</v>
      </c>
      <c r="AS1655" s="70">
        <f t="shared" si="620"/>
        <v>1652</v>
      </c>
      <c r="AT1655" s="71">
        <f t="shared" ca="1" si="622"/>
        <v>3.6881260162936326E-7</v>
      </c>
      <c r="AU1655" s="72">
        <f t="shared" ca="1" si="617"/>
        <v>9.0370179501075842E-3</v>
      </c>
      <c r="AV1655" s="73">
        <f t="shared" ca="1" si="618"/>
        <v>1.0090370179501076</v>
      </c>
      <c r="AW1655" s="74">
        <f ca="1">PRODUCT(AV$4:AV1655)</f>
        <v>2376312.3050760115</v>
      </c>
      <c r="BO1655" s="70">
        <f t="shared" si="623"/>
        <v>1652</v>
      </c>
      <c r="BP1655" s="171">
        <f t="shared" ca="1" si="621"/>
        <v>0.114</v>
      </c>
      <c r="BQ1655" s="172">
        <f t="shared" ca="1" si="619"/>
        <v>9.0370179501075842E-3</v>
      </c>
      <c r="BR1655" s="172">
        <f t="shared" ca="1" si="624"/>
        <v>4.2082010763648877E-7</v>
      </c>
    </row>
    <row r="1656" spans="44:70">
      <c r="AR1656" s="69">
        <f t="shared" si="616"/>
        <v>138</v>
      </c>
      <c r="AS1656" s="70">
        <f t="shared" si="620"/>
        <v>1653</v>
      </c>
      <c r="AT1656" s="71">
        <f t="shared" ca="1" si="622"/>
        <v>3.6547963552821283E-7</v>
      </c>
      <c r="AU1656" s="72">
        <f t="shared" ca="1" si="617"/>
        <v>9.0370179501075842E-3</v>
      </c>
      <c r="AV1656" s="73">
        <f t="shared" ca="1" si="618"/>
        <v>1.0090370179501076</v>
      </c>
      <c r="AW1656" s="74">
        <f ca="1">PRODUCT(AV$4:AV1656)</f>
        <v>2397787.0820320449</v>
      </c>
      <c r="BO1656" s="70">
        <f t="shared" si="623"/>
        <v>1653</v>
      </c>
      <c r="BP1656" s="171">
        <f t="shared" ca="1" si="621"/>
        <v>0.114</v>
      </c>
      <c r="BQ1656" s="172">
        <f t="shared" ca="1" si="619"/>
        <v>9.0370179501075842E-3</v>
      </c>
      <c r="BR1656" s="172">
        <f t="shared" ca="1" si="624"/>
        <v>4.1705120838024244E-7</v>
      </c>
    </row>
    <row r="1657" spans="44:70">
      <c r="AR1657" s="69">
        <f t="shared" si="616"/>
        <v>138</v>
      </c>
      <c r="AS1657" s="70">
        <f t="shared" si="620"/>
        <v>1654</v>
      </c>
      <c r="AT1657" s="71">
        <f t="shared" ca="1" si="622"/>
        <v>3.621767895015456E-7</v>
      </c>
      <c r="AU1657" s="72">
        <f t="shared" ca="1" si="617"/>
        <v>9.0370179501075842E-3</v>
      </c>
      <c r="AV1657" s="73">
        <f t="shared" ca="1" si="618"/>
        <v>1.0090370179501076</v>
      </c>
      <c r="AW1657" s="74">
        <f ca="1">PRODUCT(AV$4:AV1657)</f>
        <v>2419455.9269329044</v>
      </c>
      <c r="BO1657" s="70">
        <f t="shared" si="623"/>
        <v>1654</v>
      </c>
      <c r="BP1657" s="171">
        <f t="shared" ca="1" si="621"/>
        <v>0.114</v>
      </c>
      <c r="BQ1657" s="172">
        <f t="shared" ca="1" si="619"/>
        <v>9.0370179501075842E-3</v>
      </c>
      <c r="BR1657" s="172">
        <f t="shared" ca="1" si="624"/>
        <v>4.1331606369357579E-7</v>
      </c>
    </row>
    <row r="1658" spans="44:70">
      <c r="AR1658" s="69">
        <f t="shared" si="616"/>
        <v>138</v>
      </c>
      <c r="AS1658" s="70">
        <f t="shared" si="620"/>
        <v>1655</v>
      </c>
      <c r="AT1658" s="71">
        <f t="shared" ca="1" si="622"/>
        <v>3.5890379135370778E-7</v>
      </c>
      <c r="AU1658" s="72">
        <f t="shared" ca="1" si="617"/>
        <v>9.0370179501075842E-3</v>
      </c>
      <c r="AV1658" s="73">
        <f t="shared" ca="1" si="618"/>
        <v>1.0090370179501076</v>
      </c>
      <c r="AW1658" s="74">
        <f ca="1">PRODUCT(AV$4:AV1658)</f>
        <v>2441320.5935740913</v>
      </c>
      <c r="BO1658" s="70">
        <f t="shared" si="623"/>
        <v>1655</v>
      </c>
      <c r="BP1658" s="171">
        <f t="shared" ca="1" si="621"/>
        <v>0.114</v>
      </c>
      <c r="BQ1658" s="172">
        <f t="shared" ca="1" si="619"/>
        <v>9.0370179501075842E-3</v>
      </c>
      <c r="BR1658" s="172">
        <f t="shared" ca="1" si="624"/>
        <v>4.0961437126780657E-7</v>
      </c>
    </row>
    <row r="1659" spans="44:70">
      <c r="AR1659" s="69">
        <f t="shared" si="616"/>
        <v>138</v>
      </c>
      <c r="AS1659" s="70">
        <f t="shared" si="620"/>
        <v>1656</v>
      </c>
      <c r="AT1659" s="71">
        <f t="shared" ca="1" si="622"/>
        <v>3.5566037134888267E-7</v>
      </c>
      <c r="AU1659" s="72">
        <f t="shared" ca="1" si="617"/>
        <v>9.0370179501075842E-3</v>
      </c>
      <c r="AV1659" s="73">
        <f t="shared" ca="1" si="618"/>
        <v>1.0090370179501076</v>
      </c>
      <c r="AW1659" s="74">
        <f ca="1">PRODUCT(AV$4:AV1659)</f>
        <v>2463382.8516001878</v>
      </c>
      <c r="BO1659" s="70">
        <f t="shared" si="623"/>
        <v>1656</v>
      </c>
      <c r="BP1659" s="171">
        <f t="shared" ca="1" si="621"/>
        <v>0.114</v>
      </c>
      <c r="BQ1659" s="172">
        <f t="shared" ca="1" si="619"/>
        <v>9.0370179501075842E-3</v>
      </c>
      <c r="BR1659" s="172">
        <f t="shared" ca="1" si="624"/>
        <v>4.0594583150175386E-7</v>
      </c>
    </row>
    <row r="1660" spans="44:70">
      <c r="AR1660" s="69">
        <f t="shared" si="616"/>
        <v>139</v>
      </c>
      <c r="AS1660" s="70">
        <f t="shared" si="620"/>
        <v>1657</v>
      </c>
      <c r="AT1660" s="71">
        <f t="shared" ca="1" si="622"/>
        <v>3.5244626218886087E-7</v>
      </c>
      <c r="AU1660" s="72">
        <f t="shared" ca="1" si="617"/>
        <v>9.0370179501075842E-3</v>
      </c>
      <c r="AV1660" s="73">
        <f t="shared" ca="1" si="618"/>
        <v>1.0090370179501076</v>
      </c>
      <c r="AW1660" s="74">
        <f ca="1">PRODUCT(AV$4:AV1660)</f>
        <v>2485644.486648086</v>
      </c>
      <c r="BO1660" s="70">
        <f t="shared" si="623"/>
        <v>1657</v>
      </c>
      <c r="BP1660" s="171">
        <f t="shared" ca="1" si="621"/>
        <v>0.114</v>
      </c>
      <c r="BQ1660" s="172">
        <f t="shared" ca="1" si="619"/>
        <v>9.0370179501075842E-3</v>
      </c>
      <c r="BR1660" s="172">
        <f t="shared" ca="1" si="624"/>
        <v>4.0231014747748937E-7</v>
      </c>
    </row>
    <row r="1661" spans="44:70">
      <c r="AR1661" s="69">
        <f t="shared" si="616"/>
        <v>139</v>
      </c>
      <c r="AS1661" s="70">
        <f t="shared" si="620"/>
        <v>1658</v>
      </c>
      <c r="AT1661" s="71">
        <f t="shared" ca="1" si="622"/>
        <v>3.4926119899101182E-7</v>
      </c>
      <c r="AU1661" s="72">
        <f t="shared" ca="1" si="617"/>
        <v>9.0370179501075842E-3</v>
      </c>
      <c r="AV1661" s="73">
        <f t="shared" ca="1" si="618"/>
        <v>1.0090370179501076</v>
      </c>
      <c r="AW1661" s="74">
        <f ca="1">PRODUCT(AV$4:AV1661)</f>
        <v>2508107.3004915109</v>
      </c>
      <c r="BO1661" s="70">
        <f t="shared" si="623"/>
        <v>1658</v>
      </c>
      <c r="BP1661" s="171">
        <f t="shared" ca="1" si="621"/>
        <v>0.114</v>
      </c>
      <c r="BQ1661" s="172">
        <f t="shared" ca="1" si="619"/>
        <v>9.0370179501075842E-3</v>
      </c>
      <c r="BR1661" s="172">
        <f t="shared" ca="1" si="624"/>
        <v>3.9870702493630599E-7</v>
      </c>
    </row>
    <row r="1662" spans="44:70">
      <c r="AR1662" s="69">
        <f t="shared" si="616"/>
        <v>139</v>
      </c>
      <c r="AS1662" s="70">
        <f t="shared" si="620"/>
        <v>1659</v>
      </c>
      <c r="AT1662" s="71">
        <f t="shared" ca="1" si="622"/>
        <v>3.4610491926645397E-7</v>
      </c>
      <c r="AU1662" s="72">
        <f t="shared" ca="1" si="617"/>
        <v>9.0370179501075842E-3</v>
      </c>
      <c r="AV1662" s="73">
        <f t="shared" ca="1" si="618"/>
        <v>1.0090370179501076</v>
      </c>
      <c r="AW1662" s="74">
        <f ca="1">PRODUCT(AV$4:AV1662)</f>
        <v>2530773.1111868485</v>
      </c>
      <c r="BO1662" s="70">
        <f t="shared" si="623"/>
        <v>1659</v>
      </c>
      <c r="BP1662" s="171">
        <f t="shared" ca="1" si="621"/>
        <v>0.114</v>
      </c>
      <c r="BQ1662" s="172">
        <f t="shared" ca="1" si="619"/>
        <v>9.0370179501075842E-3</v>
      </c>
      <c r="BR1662" s="172">
        <f t="shared" ca="1" si="624"/>
        <v>3.9513617225490166E-7</v>
      </c>
    </row>
    <row r="1663" spans="44:70">
      <c r="AR1663" s="69">
        <f t="shared" si="616"/>
        <v>139</v>
      </c>
      <c r="AS1663" s="70">
        <f t="shared" si="620"/>
        <v>1660</v>
      </c>
      <c r="AT1663" s="71">
        <f t="shared" ca="1" si="622"/>
        <v>3.4297716289842248E-7</v>
      </c>
      <c r="AU1663" s="72">
        <f t="shared" ca="1" si="617"/>
        <v>9.0370179501075842E-3</v>
      </c>
      <c r="AV1663" s="73">
        <f t="shared" ca="1" si="618"/>
        <v>1.0090370179501076</v>
      </c>
      <c r="AW1663" s="74">
        <f ca="1">PRODUCT(AV$4:AV1663)</f>
        <v>2553643.7532202937</v>
      </c>
      <c r="BO1663" s="70">
        <f t="shared" si="623"/>
        <v>1660</v>
      </c>
      <c r="BP1663" s="171">
        <f t="shared" ca="1" si="621"/>
        <v>0.114</v>
      </c>
      <c r="BQ1663" s="172">
        <f t="shared" ca="1" si="619"/>
        <v>9.0370179501075842E-3</v>
      </c>
      <c r="BR1663" s="172">
        <f t="shared" ca="1" si="624"/>
        <v>3.9159730042177639E-7</v>
      </c>
    </row>
    <row r="1664" spans="44:70">
      <c r="AR1664" s="69">
        <f t="shared" si="616"/>
        <v>139</v>
      </c>
      <c r="AS1664" s="70">
        <f t="shared" si="620"/>
        <v>1661</v>
      </c>
      <c r="AT1664" s="71">
        <f t="shared" ca="1" si="622"/>
        <v>3.3987767212083245E-7</v>
      </c>
      <c r="AU1664" s="72">
        <f t="shared" ca="1" si="617"/>
        <v>9.0370179501075842E-3</v>
      </c>
      <c r="AV1664" s="73">
        <f t="shared" ca="1" si="618"/>
        <v>1.0090370179501076</v>
      </c>
      <c r="AW1664" s="74">
        <f ca="1">PRODUCT(AV$4:AV1664)</f>
        <v>2576721.0776563254</v>
      </c>
      <c r="BO1664" s="70">
        <f t="shared" si="623"/>
        <v>1661</v>
      </c>
      <c r="BP1664" s="171">
        <f t="shared" ca="1" si="621"/>
        <v>0.114</v>
      </c>
      <c r="BQ1664" s="172">
        <f t="shared" ca="1" si="619"/>
        <v>9.0370179501075842E-3</v>
      </c>
      <c r="BR1664" s="172">
        <f t="shared" ca="1" si="624"/>
        <v>3.8809012301384084E-7</v>
      </c>
    </row>
    <row r="1665" spans="44:70">
      <c r="AR1665" s="69">
        <f t="shared" si="616"/>
        <v>139</v>
      </c>
      <c r="AS1665" s="70">
        <f t="shared" si="620"/>
        <v>1662</v>
      </c>
      <c r="AT1665" s="71">
        <f t="shared" ca="1" si="622"/>
        <v>3.3680619149703571E-7</v>
      </c>
      <c r="AU1665" s="72">
        <f t="shared" ca="1" si="617"/>
        <v>9.0370179501075842E-3</v>
      </c>
      <c r="AV1665" s="73">
        <f t="shared" ca="1" si="618"/>
        <v>1.0090370179501076</v>
      </c>
      <c r="AW1665" s="74">
        <f ca="1">PRODUCT(AV$4:AV1665)</f>
        <v>2600006.9522875263</v>
      </c>
      <c r="BO1665" s="70">
        <f t="shared" si="623"/>
        <v>1662</v>
      </c>
      <c r="BP1665" s="171">
        <f t="shared" ca="1" si="621"/>
        <v>0.114</v>
      </c>
      <c r="BQ1665" s="172">
        <f t="shared" ca="1" si="619"/>
        <v>9.0370179501075842E-3</v>
      </c>
      <c r="BR1665" s="172">
        <f t="shared" ca="1" si="624"/>
        <v>3.8461435617323425E-7</v>
      </c>
    </row>
    <row r="1666" spans="44:70">
      <c r="AR1666" s="69">
        <f t="shared" si="616"/>
        <v>139</v>
      </c>
      <c r="AS1666" s="70">
        <f t="shared" si="620"/>
        <v>1663</v>
      </c>
      <c r="AT1666" s="71">
        <f t="shared" ca="1" si="622"/>
        <v>3.3376246789876961E-7</v>
      </c>
      <c r="AU1666" s="72">
        <f t="shared" ca="1" si="617"/>
        <v>9.0370179501075842E-3</v>
      </c>
      <c r="AV1666" s="73">
        <f t="shared" ca="1" si="618"/>
        <v>1.0090370179501076</v>
      </c>
      <c r="AW1666" s="74">
        <f ca="1">PRODUCT(AV$4:AV1666)</f>
        <v>2623503.2617857531</v>
      </c>
      <c r="BO1666" s="70">
        <f t="shared" si="623"/>
        <v>1663</v>
      </c>
      <c r="BP1666" s="171">
        <f t="shared" ca="1" si="621"/>
        <v>0.114</v>
      </c>
      <c r="BQ1666" s="172">
        <f t="shared" ca="1" si="619"/>
        <v>9.0370179501075842E-3</v>
      </c>
      <c r="BR1666" s="172">
        <f t="shared" ca="1" si="624"/>
        <v>3.8116971858435003E-7</v>
      </c>
    </row>
    <row r="1667" spans="44:70">
      <c r="AR1667" s="69">
        <f t="shared" si="616"/>
        <v>139</v>
      </c>
      <c r="AS1667" s="70">
        <f t="shared" si="620"/>
        <v>1664</v>
      </c>
      <c r="AT1667" s="71">
        <f t="shared" ca="1" si="622"/>
        <v>3.3074625048529622E-7</v>
      </c>
      <c r="AU1667" s="72">
        <f t="shared" ca="1" si="617"/>
        <v>9.0370179501075842E-3</v>
      </c>
      <c r="AV1667" s="73">
        <f t="shared" ca="1" si="618"/>
        <v>1.0090370179501076</v>
      </c>
      <c r="AW1667" s="74">
        <f ca="1">PRODUCT(AV$4:AV1667)</f>
        <v>2647211.9078546767</v>
      </c>
      <c r="BO1667" s="70">
        <f t="shared" si="623"/>
        <v>1664</v>
      </c>
      <c r="BP1667" s="171">
        <f t="shared" ca="1" si="621"/>
        <v>0.114</v>
      </c>
      <c r="BQ1667" s="172">
        <f t="shared" ca="1" si="619"/>
        <v>9.0370179501075842E-3</v>
      </c>
      <c r="BR1667" s="172">
        <f t="shared" ca="1" si="624"/>
        <v>3.7775593145106715E-7</v>
      </c>
    </row>
    <row r="1668" spans="44:70">
      <c r="AR1668" s="69">
        <f t="shared" si="616"/>
        <v>139</v>
      </c>
      <c r="AS1668" s="70">
        <f t="shared" si="620"/>
        <v>1665</v>
      </c>
      <c r="AT1668" s="71">
        <f t="shared" ca="1" si="622"/>
        <v>3.2775729068272982E-7</v>
      </c>
      <c r="AU1668" s="72">
        <f t="shared" ca="1" si="617"/>
        <v>9.0370179501075842E-3</v>
      </c>
      <c r="AV1668" s="73">
        <f t="shared" ca="1" si="618"/>
        <v>1.0090370179501076</v>
      </c>
      <c r="AW1668" s="74">
        <f ca="1">PRODUCT(AV$4:AV1668)</f>
        <v>2671134.8093836978</v>
      </c>
      <c r="BO1668" s="70">
        <f t="shared" si="623"/>
        <v>1665</v>
      </c>
      <c r="BP1668" s="171">
        <f t="shared" ca="1" si="621"/>
        <v>0.114</v>
      </c>
      <c r="BQ1668" s="172">
        <f t="shared" ca="1" si="619"/>
        <v>9.0370179501075842E-3</v>
      </c>
      <c r="BR1668" s="172">
        <f t="shared" ca="1" si="624"/>
        <v>3.7437271847418535E-7</v>
      </c>
    </row>
    <row r="1669" spans="44:70">
      <c r="AR1669" s="69">
        <f t="shared" ref="AR1669:AR1732" si="625">ROUNDDOWN((AS1669-1)/12,0)+1</f>
        <v>139</v>
      </c>
      <c r="AS1669" s="70">
        <f t="shared" si="620"/>
        <v>1666</v>
      </c>
      <c r="AT1669" s="71">
        <f t="shared" ca="1" si="622"/>
        <v>3.2479534216355136E-7</v>
      </c>
      <c r="AU1669" s="72">
        <f t="shared" ref="AU1669:AU1732" ca="1" si="626">IF($AU$2="Yes",BQ1669,((1+$AH$21)^(1/12))-1)</f>
        <v>9.0370179501075842E-3</v>
      </c>
      <c r="AV1669" s="73">
        <f t="shared" ref="AV1669:AV1732" ca="1" si="627">(1+AU1669)</f>
        <v>1.0090370179501076</v>
      </c>
      <c r="AW1669" s="74">
        <f ca="1">PRODUCT(AV$4:AV1669)</f>
        <v>2695273.9026032556</v>
      </c>
      <c r="BO1669" s="70">
        <f t="shared" si="623"/>
        <v>1666</v>
      </c>
      <c r="BP1669" s="171">
        <f t="shared" ca="1" si="621"/>
        <v>0.114</v>
      </c>
      <c r="BQ1669" s="172">
        <f t="shared" ref="BQ1669:BQ1732" ca="1" si="628">(1+BP1669)^(1/12)-1</f>
        <v>9.0370179501075842E-3</v>
      </c>
      <c r="BR1669" s="172">
        <f t="shared" ca="1" si="624"/>
        <v>3.710198058290627E-7</v>
      </c>
    </row>
    <row r="1670" spans="44:70">
      <c r="AR1670" s="69">
        <f t="shared" si="625"/>
        <v>139</v>
      </c>
      <c r="AS1670" s="70">
        <f t="shared" ref="AS1670:AS1733" si="629">AS1669+1</f>
        <v>1667</v>
      </c>
      <c r="AT1670" s="71">
        <f t="shared" ca="1" si="622"/>
        <v>3.2186016082630801E-7</v>
      </c>
      <c r="AU1670" s="72">
        <f t="shared" ca="1" si="626"/>
        <v>9.0370179501075842E-3</v>
      </c>
      <c r="AV1670" s="73">
        <f t="shared" ca="1" si="627"/>
        <v>1.0090370179501076</v>
      </c>
      <c r="AW1670" s="74">
        <f ca="1">PRODUCT(AV$4:AV1670)</f>
        <v>2719631.1412415379</v>
      </c>
      <c r="BO1670" s="70">
        <f t="shared" si="623"/>
        <v>1667</v>
      </c>
      <c r="BP1670" s="171">
        <f t="shared" ca="1" si="621"/>
        <v>0.114</v>
      </c>
      <c r="BQ1670" s="172">
        <f t="shared" ca="1" si="628"/>
        <v>9.0370179501075842E-3</v>
      </c>
      <c r="BR1670" s="172">
        <f t="shared" ca="1" si="624"/>
        <v>3.6769692214345302E-7</v>
      </c>
    </row>
    <row r="1671" spans="44:70">
      <c r="AR1671" s="69">
        <f t="shared" si="625"/>
        <v>139</v>
      </c>
      <c r="AS1671" s="70">
        <f t="shared" si="629"/>
        <v>1668</v>
      </c>
      <c r="AT1671" s="71">
        <f t="shared" ca="1" si="622"/>
        <v>3.1895150477549613E-7</v>
      </c>
      <c r="AU1671" s="72">
        <f t="shared" ca="1" si="626"/>
        <v>9.0370179501075842E-3</v>
      </c>
      <c r="AV1671" s="73">
        <f t="shared" ca="1" si="627"/>
        <v>1.0090370179501076</v>
      </c>
      <c r="AW1671" s="74">
        <f ca="1">PRODUCT(AV$4:AV1671)</f>
        <v>2744208.4966826094</v>
      </c>
      <c r="BO1671" s="70">
        <f t="shared" si="623"/>
        <v>1668</v>
      </c>
      <c r="BP1671" s="171">
        <f t="shared" ca="1" si="621"/>
        <v>0.114</v>
      </c>
      <c r="BQ1671" s="172">
        <f t="shared" ca="1" si="628"/>
        <v>9.0370179501075842E-3</v>
      </c>
      <c r="BR1671" s="172">
        <f t="shared" ca="1" si="624"/>
        <v>3.6440379847554216E-7</v>
      </c>
    </row>
    <row r="1672" spans="44:70">
      <c r="AR1672" s="69">
        <f t="shared" si="625"/>
        <v>140</v>
      </c>
      <c r="AS1672" s="70">
        <f t="shared" si="629"/>
        <v>1669</v>
      </c>
      <c r="AT1672" s="71">
        <f t="shared" ca="1" si="622"/>
        <v>3.1606913430162614E-7</v>
      </c>
      <c r="AU1672" s="72">
        <f t="shared" ca="1" si="626"/>
        <v>9.0370179501075842E-3</v>
      </c>
      <c r="AV1672" s="73">
        <f t="shared" ca="1" si="627"/>
        <v>1.0090370179501076</v>
      </c>
      <c r="AW1672" s="74">
        <f ca="1">PRODUCT(AV$4:AV1672)</f>
        <v>2769007.958125968</v>
      </c>
      <c r="BO1672" s="70">
        <f t="shared" si="623"/>
        <v>1669</v>
      </c>
      <c r="BP1672" s="171">
        <f t="shared" ref="BP1672:BP1735" ca="1" si="630">VLOOKUP(BO1672,$BT$4:$BX$13,5,TRUE)/100</f>
        <v>0.114</v>
      </c>
      <c r="BQ1672" s="172">
        <f t="shared" ca="1" si="628"/>
        <v>9.0370179501075842E-3</v>
      </c>
      <c r="BR1672" s="172">
        <f t="shared" ca="1" si="624"/>
        <v>3.6114016829218083E-7</v>
      </c>
    </row>
    <row r="1673" spans="44:70">
      <c r="AR1673" s="69">
        <f t="shared" si="625"/>
        <v>140</v>
      </c>
      <c r="AS1673" s="70">
        <f t="shared" si="629"/>
        <v>1670</v>
      </c>
      <c r="AT1673" s="71">
        <f t="shared" ca="1" si="622"/>
        <v>3.1321281186146736E-7</v>
      </c>
      <c r="AU1673" s="72">
        <f t="shared" ca="1" si="626"/>
        <v>9.0370179501075842E-3</v>
      </c>
      <c r="AV1673" s="73">
        <f t="shared" ca="1" si="627"/>
        <v>1.0090370179501076</v>
      </c>
      <c r="AW1673" s="74">
        <f ca="1">PRODUCT(AV$4:AV1673)</f>
        <v>2794031.532747543</v>
      </c>
      <c r="BO1673" s="70">
        <f t="shared" si="623"/>
        <v>1670</v>
      </c>
      <c r="BP1673" s="171">
        <f t="shared" ca="1" si="630"/>
        <v>0.114</v>
      </c>
      <c r="BQ1673" s="172">
        <f t="shared" ca="1" si="628"/>
        <v>9.0370179501075842E-3</v>
      </c>
      <c r="BR1673" s="172">
        <f t="shared" ca="1" si="624"/>
        <v>3.5790576744731244E-7</v>
      </c>
    </row>
    <row r="1674" spans="44:70">
      <c r="AR1674" s="69">
        <f t="shared" si="625"/>
        <v>140</v>
      </c>
      <c r="AS1674" s="70">
        <f t="shared" si="629"/>
        <v>1671</v>
      </c>
      <c r="AT1674" s="71">
        <f t="shared" ca="1" si="622"/>
        <v>3.1038230205847163E-7</v>
      </c>
      <c r="AU1674" s="72">
        <f t="shared" ca="1" si="626"/>
        <v>9.0370179501075842E-3</v>
      </c>
      <c r="AV1674" s="73">
        <f t="shared" ca="1" si="627"/>
        <v>1.0090370179501076</v>
      </c>
      <c r="AW1674" s="74">
        <f ca="1">PRODUCT(AV$4:AV1674)</f>
        <v>2819281.2458621492</v>
      </c>
      <c r="BO1674" s="70">
        <f t="shared" si="623"/>
        <v>1671</v>
      </c>
      <c r="BP1674" s="171">
        <f t="shared" ca="1" si="630"/>
        <v>0.114</v>
      </c>
      <c r="BQ1674" s="172">
        <f t="shared" ca="1" si="628"/>
        <v>9.0370179501075842E-3</v>
      </c>
      <c r="BR1674" s="172">
        <f t="shared" ca="1" si="624"/>
        <v>3.5470033416059397E-7</v>
      </c>
    </row>
    <row r="1675" spans="44:70">
      <c r="AR1675" s="69">
        <f t="shared" si="625"/>
        <v>140</v>
      </c>
      <c r="AS1675" s="70">
        <f t="shared" si="629"/>
        <v>1672</v>
      </c>
      <c r="AT1675" s="71">
        <f t="shared" ca="1" si="622"/>
        <v>3.0757737162337352E-7</v>
      </c>
      <c r="AU1675" s="72">
        <f t="shared" ca="1" si="626"/>
        <v>9.0370179501075842E-3</v>
      </c>
      <c r="AV1675" s="73">
        <f t="shared" ca="1" si="627"/>
        <v>1.0090370179501076</v>
      </c>
      <c r="AW1675" s="74">
        <f ca="1">PRODUCT(AV$4:AV1675)</f>
        <v>2844759.1410874072</v>
      </c>
      <c r="BO1675" s="70">
        <f t="shared" si="623"/>
        <v>1672</v>
      </c>
      <c r="BP1675" s="171">
        <f t="shared" ca="1" si="630"/>
        <v>0.114</v>
      </c>
      <c r="BQ1675" s="172">
        <f t="shared" ca="1" si="628"/>
        <v>9.0370179501075842E-3</v>
      </c>
      <c r="BR1675" s="172">
        <f t="shared" ca="1" si="624"/>
        <v>3.515236089962086E-7</v>
      </c>
    </row>
    <row r="1676" spans="44:70">
      <c r="AR1676" s="69">
        <f t="shared" si="625"/>
        <v>140</v>
      </c>
      <c r="AS1676" s="70">
        <f t="shared" si="629"/>
        <v>1673</v>
      </c>
      <c r="AT1676" s="71">
        <f t="shared" ca="1" si="622"/>
        <v>3.0479778939496617E-7</v>
      </c>
      <c r="AU1676" s="72">
        <f t="shared" ca="1" si="626"/>
        <v>9.0370179501075842E-3</v>
      </c>
      <c r="AV1676" s="73">
        <f t="shared" ca="1" si="627"/>
        <v>1.0090370179501076</v>
      </c>
      <c r="AW1676" s="74">
        <f ca="1">PRODUCT(AV$4:AV1676)</f>
        <v>2870467.2805091469</v>
      </c>
      <c r="BO1676" s="70">
        <f t="shared" si="623"/>
        <v>1673</v>
      </c>
      <c r="BP1676" s="171">
        <f t="shared" ca="1" si="630"/>
        <v>0.114</v>
      </c>
      <c r="BQ1676" s="172">
        <f t="shared" ca="1" si="628"/>
        <v>9.0370179501075842E-3</v>
      </c>
      <c r="BR1676" s="172">
        <f t="shared" ca="1" si="624"/>
        <v>3.4837533484186791E-7</v>
      </c>
    </row>
    <row r="1677" spans="44:70">
      <c r="AR1677" s="69">
        <f t="shared" si="625"/>
        <v>140</v>
      </c>
      <c r="AS1677" s="70">
        <f t="shared" si="629"/>
        <v>1674</v>
      </c>
      <c r="AT1677" s="71">
        <f t="shared" ca="1" si="622"/>
        <v>3.0204332630105077E-7</v>
      </c>
      <c r="AU1677" s="72">
        <f t="shared" ca="1" si="626"/>
        <v>9.0370179501075842E-3</v>
      </c>
      <c r="AV1677" s="73">
        <f t="shared" ca="1" si="627"/>
        <v>1.0090370179501076</v>
      </c>
      <c r="AW1677" s="74">
        <f ca="1">PRODUCT(AV$4:AV1677)</f>
        <v>2896407.7448483044</v>
      </c>
      <c r="BO1677" s="70">
        <f t="shared" si="623"/>
        <v>1674</v>
      </c>
      <c r="BP1677" s="171">
        <f t="shared" ca="1" si="630"/>
        <v>0.114</v>
      </c>
      <c r="BQ1677" s="172">
        <f t="shared" ca="1" si="628"/>
        <v>9.0370179501075842E-3</v>
      </c>
      <c r="BR1677" s="172">
        <f t="shared" ca="1" si="624"/>
        <v>3.4525525688800203E-7</v>
      </c>
    </row>
    <row r="1678" spans="44:70">
      <c r="AR1678" s="69">
        <f t="shared" si="625"/>
        <v>140</v>
      </c>
      <c r="AS1678" s="70">
        <f t="shared" si="629"/>
        <v>1675</v>
      </c>
      <c r="AT1678" s="71">
        <f t="shared" ca="1" si="622"/>
        <v>2.99313755339558E-7</v>
      </c>
      <c r="AU1678" s="72">
        <f t="shared" ca="1" si="626"/>
        <v>9.0370179501075842E-3</v>
      </c>
      <c r="AV1678" s="73">
        <f t="shared" ca="1" si="627"/>
        <v>1.0090370179501076</v>
      </c>
      <c r="AW1678" s="74">
        <f ca="1">PRODUCT(AV$4:AV1678)</f>
        <v>2922582.633629329</v>
      </c>
      <c r="BO1678" s="70">
        <f t="shared" si="623"/>
        <v>1675</v>
      </c>
      <c r="BP1678" s="171">
        <f t="shared" ca="1" si="630"/>
        <v>0.114</v>
      </c>
      <c r="BQ1678" s="172">
        <f t="shared" ca="1" si="628"/>
        <v>9.0370179501075842E-3</v>
      </c>
      <c r="BR1678" s="172">
        <f t="shared" ca="1" si="624"/>
        <v>3.4216312260713647E-7</v>
      </c>
    </row>
    <row r="1679" spans="44:70">
      <c r="AR1679" s="69">
        <f t="shared" si="625"/>
        <v>140</v>
      </c>
      <c r="AS1679" s="70">
        <f t="shared" si="629"/>
        <v>1676</v>
      </c>
      <c r="AT1679" s="71">
        <f t="shared" ref="AT1679:AT1742" ca="1" si="631">(1-AU1679)*AT1678</f>
        <v>2.9660885155984031E-7</v>
      </c>
      <c r="AU1679" s="72">
        <f t="shared" ca="1" si="626"/>
        <v>9.0370179501075842E-3</v>
      </c>
      <c r="AV1679" s="73">
        <f t="shared" ca="1" si="627"/>
        <v>1.0090370179501076</v>
      </c>
      <c r="AW1679" s="74">
        <f ca="1">PRODUCT(AV$4:AV1679)</f>
        <v>2948994.0653501102</v>
      </c>
      <c r="BO1679" s="70">
        <f t="shared" si="623"/>
        <v>1676</v>
      </c>
      <c r="BP1679" s="171">
        <f t="shared" ca="1" si="630"/>
        <v>0.114</v>
      </c>
      <c r="BQ1679" s="172">
        <f t="shared" ca="1" si="628"/>
        <v>9.0370179501075842E-3</v>
      </c>
      <c r="BR1679" s="172">
        <f t="shared" ca="1" si="624"/>
        <v>3.3909868173345344E-7</v>
      </c>
    </row>
    <row r="1680" spans="44:70">
      <c r="AR1680" s="69">
        <f t="shared" si="625"/>
        <v>140</v>
      </c>
      <c r="AS1680" s="70">
        <f t="shared" si="629"/>
        <v>1677</v>
      </c>
      <c r="AT1680" s="71">
        <f t="shared" ca="1" si="631"/>
        <v>2.9392839204413325E-7</v>
      </c>
      <c r="AU1680" s="72">
        <f t="shared" ca="1" si="626"/>
        <v>9.0370179501075842E-3</v>
      </c>
      <c r="AV1680" s="73">
        <f t="shared" ca="1" si="627"/>
        <v>1.0090370179501076</v>
      </c>
      <c r="AW1680" s="74">
        <f ca="1">PRODUCT(AV$4:AV1680)</f>
        <v>2975644.1776534398</v>
      </c>
      <c r="BO1680" s="70">
        <f t="shared" si="623"/>
        <v>1677</v>
      </c>
      <c r="BP1680" s="171">
        <f t="shared" ca="1" si="630"/>
        <v>0.114</v>
      </c>
      <c r="BQ1680" s="172">
        <f t="shared" ca="1" si="628"/>
        <v>9.0370179501075842E-3</v>
      </c>
      <c r="BR1680" s="172">
        <f t="shared" ca="1" si="624"/>
        <v>3.3606168624253622E-7</v>
      </c>
    </row>
    <row r="1681" spans="44:70">
      <c r="AR1681" s="69">
        <f t="shared" si="625"/>
        <v>140</v>
      </c>
      <c r="AS1681" s="70">
        <f t="shared" si="629"/>
        <v>1678</v>
      </c>
      <c r="AT1681" s="71">
        <f t="shared" ca="1" si="631"/>
        <v>2.9127215588918413E-7</v>
      </c>
      <c r="AU1681" s="72">
        <f t="shared" ca="1" si="626"/>
        <v>9.0370179501075842E-3</v>
      </c>
      <c r="AV1681" s="73">
        <f t="shared" ca="1" si="627"/>
        <v>1.0090370179501076</v>
      </c>
      <c r="AW1681" s="74">
        <f ca="1">PRODUCT(AV$4:AV1681)</f>
        <v>3002535.127500027</v>
      </c>
      <c r="BO1681" s="70">
        <f t="shared" si="623"/>
        <v>1678</v>
      </c>
      <c r="BP1681" s="171">
        <f t="shared" ca="1" si="630"/>
        <v>0.114</v>
      </c>
      <c r="BQ1681" s="172">
        <f t="shared" ca="1" si="628"/>
        <v>9.0370179501075842E-3</v>
      </c>
      <c r="BR1681" s="172">
        <f t="shared" ca="1" si="624"/>
        <v>3.3305189033129503E-7</v>
      </c>
    </row>
    <row r="1682" spans="44:70">
      <c r="AR1682" s="69">
        <f t="shared" si="625"/>
        <v>140</v>
      </c>
      <c r="AS1682" s="70">
        <f t="shared" si="629"/>
        <v>1679</v>
      </c>
      <c r="AT1682" s="71">
        <f t="shared" ca="1" si="631"/>
        <v>2.8863992418804704E-7</v>
      </c>
      <c r="AU1682" s="72">
        <f t="shared" ca="1" si="626"/>
        <v>9.0370179501075842E-3</v>
      </c>
      <c r="AV1682" s="73">
        <f t="shared" ca="1" si="627"/>
        <v>1.0090370179501076</v>
      </c>
      <c r="AW1682" s="74">
        <f ca="1">PRODUCT(AV$4:AV1682)</f>
        <v>3029669.0913430732</v>
      </c>
      <c r="BO1682" s="70">
        <f t="shared" ref="BO1682:BO1745" si="632">BO1681+1</f>
        <v>1679</v>
      </c>
      <c r="BP1682" s="171">
        <f t="shared" ca="1" si="630"/>
        <v>0.114</v>
      </c>
      <c r="BQ1682" s="172">
        <f t="shared" ca="1" si="628"/>
        <v>9.0370179501075842E-3</v>
      </c>
      <c r="BR1682" s="172">
        <f t="shared" ref="BR1682:BR1745" ca="1" si="633">BR1681/(1+BQ1682)</f>
        <v>3.300690503980727E-7</v>
      </c>
    </row>
    <row r="1683" spans="44:70">
      <c r="AR1683" s="69">
        <f t="shared" si="625"/>
        <v>140</v>
      </c>
      <c r="AS1683" s="70">
        <f t="shared" si="629"/>
        <v>1680</v>
      </c>
      <c r="AT1683" s="71">
        <f t="shared" ca="1" si="631"/>
        <v>2.8603148001204195E-7</v>
      </c>
      <c r="AU1683" s="72">
        <f t="shared" ca="1" si="626"/>
        <v>9.0370179501075842E-3</v>
      </c>
      <c r="AV1683" s="73">
        <f t="shared" ca="1" si="627"/>
        <v>1.0090370179501076</v>
      </c>
      <c r="AW1683" s="74">
        <f ca="1">PRODUCT(AV$4:AV1683)</f>
        <v>3057048.2653044267</v>
      </c>
      <c r="BO1683" s="70">
        <f t="shared" si="632"/>
        <v>1680</v>
      </c>
      <c r="BP1683" s="171">
        <f t="shared" ca="1" si="630"/>
        <v>0.114</v>
      </c>
      <c r="BQ1683" s="172">
        <f t="shared" ca="1" si="628"/>
        <v>9.0370179501075842E-3</v>
      </c>
      <c r="BR1683" s="172">
        <f t="shared" ca="1" si="633"/>
        <v>3.2711292502292833E-7</v>
      </c>
    </row>
    <row r="1684" spans="44:70">
      <c r="AR1684" s="69">
        <f t="shared" si="625"/>
        <v>141</v>
      </c>
      <c r="AS1684" s="70">
        <f t="shared" si="629"/>
        <v>1681</v>
      </c>
      <c r="AT1684" s="71">
        <f t="shared" ca="1" si="631"/>
        <v>2.8344660839287727E-7</v>
      </c>
      <c r="AU1684" s="72">
        <f t="shared" ca="1" si="626"/>
        <v>9.0370179501075842E-3</v>
      </c>
      <c r="AV1684" s="73">
        <f t="shared" ca="1" si="627"/>
        <v>1.0090370179501076</v>
      </c>
      <c r="AW1684" s="74">
        <f ca="1">PRODUCT(AV$4:AV1684)</f>
        <v>3084674.8653523279</v>
      </c>
      <c r="BO1684" s="70">
        <f t="shared" si="632"/>
        <v>1681</v>
      </c>
      <c r="BP1684" s="171">
        <f t="shared" ca="1" si="630"/>
        <v>0.114</v>
      </c>
      <c r="BQ1684" s="172">
        <f t="shared" ca="1" si="628"/>
        <v>9.0370179501075842E-3</v>
      </c>
      <c r="BR1684" s="172">
        <f t="shared" ca="1" si="633"/>
        <v>3.2418327494809769E-7</v>
      </c>
    </row>
    <row r="1685" spans="44:70">
      <c r="AR1685" s="69">
        <f t="shared" si="625"/>
        <v>141</v>
      </c>
      <c r="AS1685" s="70">
        <f t="shared" si="629"/>
        <v>1682</v>
      </c>
      <c r="AT1685" s="71">
        <f t="shared" ca="1" si="631"/>
        <v>2.8088509630493373E-7</v>
      </c>
      <c r="AU1685" s="72">
        <f t="shared" ca="1" si="626"/>
        <v>9.0370179501075842E-3</v>
      </c>
      <c r="AV1685" s="73">
        <f t="shared" ca="1" si="627"/>
        <v>1.0090370179501076</v>
      </c>
      <c r="AW1685" s="74">
        <f ca="1">PRODUCT(AV$4:AV1685)</f>
        <v>3112551.1274807625</v>
      </c>
      <c r="BO1685" s="70">
        <f t="shared" si="632"/>
        <v>1682</v>
      </c>
      <c r="BP1685" s="171">
        <f t="shared" ca="1" si="630"/>
        <v>0.114</v>
      </c>
      <c r="BQ1685" s="172">
        <f t="shared" ca="1" si="628"/>
        <v>9.0370179501075842E-3</v>
      </c>
      <c r="BR1685" s="172">
        <f t="shared" ca="1" si="633"/>
        <v>3.2127986305862877E-7</v>
      </c>
    </row>
    <row r="1686" spans="44:70">
      <c r="AR1686" s="69">
        <f t="shared" si="625"/>
        <v>141</v>
      </c>
      <c r="AS1686" s="70">
        <f t="shared" si="629"/>
        <v>1683</v>
      </c>
      <c r="AT1686" s="71">
        <f t="shared" ca="1" si="631"/>
        <v>2.7834673264770836E-7</v>
      </c>
      <c r="AU1686" s="72">
        <f t="shared" ca="1" si="626"/>
        <v>9.0370179501075842E-3</v>
      </c>
      <c r="AV1686" s="73">
        <f t="shared" ca="1" si="627"/>
        <v>1.0090370179501076</v>
      </c>
      <c r="AW1686" s="74">
        <f ca="1">PRODUCT(AV$4:AV1686)</f>
        <v>3140679.3078904338</v>
      </c>
      <c r="BO1686" s="70">
        <f t="shared" si="632"/>
        <v>1683</v>
      </c>
      <c r="BP1686" s="171">
        <f t="shared" ca="1" si="630"/>
        <v>0.114</v>
      </c>
      <c r="BQ1686" s="172">
        <f t="shared" ca="1" si="628"/>
        <v>9.0370179501075842E-3</v>
      </c>
      <c r="BR1686" s="172">
        <f t="shared" ca="1" si="633"/>
        <v>3.1840245436319031E-7</v>
      </c>
    </row>
    <row r="1687" spans="44:70">
      <c r="AR1687" s="69">
        <f t="shared" si="625"/>
        <v>141</v>
      </c>
      <c r="AS1687" s="70">
        <f t="shared" si="629"/>
        <v>1684</v>
      </c>
      <c r="AT1687" s="71">
        <f t="shared" ca="1" si="631"/>
        <v>2.7583130822841724E-7</v>
      </c>
      <c r="AU1687" s="72">
        <f t="shared" ca="1" si="626"/>
        <v>9.0370179501075842E-3</v>
      </c>
      <c r="AV1687" s="73">
        <f t="shared" ca="1" si="627"/>
        <v>1.0090370179501076</v>
      </c>
      <c r="AW1687" s="74">
        <f ca="1">PRODUCT(AV$4:AV1687)</f>
        <v>3169061.683171371</v>
      </c>
      <c r="BO1687" s="70">
        <f t="shared" si="632"/>
        <v>1684</v>
      </c>
      <c r="BP1687" s="171">
        <f t="shared" ca="1" si="630"/>
        <v>0.114</v>
      </c>
      <c r="BQ1687" s="172">
        <f t="shared" ca="1" si="628"/>
        <v>9.0370179501075842E-3</v>
      </c>
      <c r="BR1687" s="172">
        <f t="shared" ca="1" si="633"/>
        <v>3.1555081597505264E-7</v>
      </c>
    </row>
    <row r="1688" spans="44:70">
      <c r="AR1688" s="69">
        <f t="shared" si="625"/>
        <v>141</v>
      </c>
      <c r="AS1688" s="70">
        <f t="shared" si="629"/>
        <v>1685</v>
      </c>
      <c r="AT1688" s="71">
        <f t="shared" ca="1" si="631"/>
        <v>2.7333861574475535E-7</v>
      </c>
      <c r="AU1688" s="72">
        <f t="shared" ca="1" si="626"/>
        <v>9.0370179501075842E-3</v>
      </c>
      <c r="AV1688" s="73">
        <f t="shared" ca="1" si="627"/>
        <v>1.0090370179501076</v>
      </c>
      <c r="AW1688" s="74">
        <f ca="1">PRODUCT(AV$4:AV1688)</f>
        <v>3197700.5504871886</v>
      </c>
      <c r="BO1688" s="70">
        <f t="shared" si="632"/>
        <v>1685</v>
      </c>
      <c r="BP1688" s="171">
        <f t="shared" ca="1" si="630"/>
        <v>0.114</v>
      </c>
      <c r="BQ1688" s="172">
        <f t="shared" ca="1" si="628"/>
        <v>9.0370179501075842E-3</v>
      </c>
      <c r="BR1688" s="172">
        <f t="shared" ca="1" si="633"/>
        <v>3.1272471709323871E-7</v>
      </c>
    </row>
    <row r="1689" spans="44:70">
      <c r="AR1689" s="69">
        <f t="shared" si="625"/>
        <v>141</v>
      </c>
      <c r="AS1689" s="70">
        <f t="shared" si="629"/>
        <v>1686</v>
      </c>
      <c r="AT1689" s="71">
        <f t="shared" ca="1" si="631"/>
        <v>2.7086844976781242E-7</v>
      </c>
      <c r="AU1689" s="72">
        <f t="shared" ca="1" si="626"/>
        <v>9.0370179501075842E-3</v>
      </c>
      <c r="AV1689" s="73">
        <f t="shared" ca="1" si="627"/>
        <v>1.0090370179501076</v>
      </c>
      <c r="AW1689" s="74">
        <f ca="1">PRODUCT(AV$4:AV1689)</f>
        <v>3226598.2277610102</v>
      </c>
      <c r="BO1689" s="70">
        <f t="shared" si="632"/>
        <v>1686</v>
      </c>
      <c r="BP1689" s="171">
        <f t="shared" ca="1" si="630"/>
        <v>0.114</v>
      </c>
      <c r="BQ1689" s="172">
        <f t="shared" ca="1" si="628"/>
        <v>9.0370179501075842E-3</v>
      </c>
      <c r="BR1689" s="172">
        <f t="shared" ca="1" si="633"/>
        <v>3.0992392898384382E-7</v>
      </c>
    </row>
    <row r="1690" spans="44:70">
      <c r="AR1690" s="69">
        <f t="shared" si="625"/>
        <v>141</v>
      </c>
      <c r="AS1690" s="70">
        <f t="shared" si="629"/>
        <v>1687</v>
      </c>
      <c r="AT1690" s="71">
        <f t="shared" ca="1" si="631"/>
        <v>2.6842060672514289E-7</v>
      </c>
      <c r="AU1690" s="72">
        <f t="shared" ca="1" si="626"/>
        <v>9.0370179501075842E-3</v>
      </c>
      <c r="AV1690" s="73">
        <f t="shared" ca="1" si="627"/>
        <v>1.0090370179501076</v>
      </c>
      <c r="AW1690" s="74">
        <f ca="1">PRODUCT(AV$4:AV1690)</f>
        <v>3255757.0538630718</v>
      </c>
      <c r="BO1690" s="70">
        <f t="shared" si="632"/>
        <v>1687</v>
      </c>
      <c r="BP1690" s="171">
        <f t="shared" ca="1" si="630"/>
        <v>0.114</v>
      </c>
      <c r="BQ1690" s="172">
        <f t="shared" ca="1" si="628"/>
        <v>9.0370179501075842E-3</v>
      </c>
      <c r="BR1690" s="172">
        <f t="shared" ca="1" si="633"/>
        <v>3.0714822496152285E-7</v>
      </c>
    </row>
    <row r="1691" spans="44:70">
      <c r="AR1691" s="69">
        <f t="shared" si="625"/>
        <v>141</v>
      </c>
      <c r="AS1691" s="70">
        <f t="shared" si="629"/>
        <v>1688</v>
      </c>
      <c r="AT1691" s="71">
        <f t="shared" ca="1" si="631"/>
        <v>2.6599488488398899E-7</v>
      </c>
      <c r="AU1691" s="72">
        <f t="shared" ca="1" si="626"/>
        <v>9.0370179501075842E-3</v>
      </c>
      <c r="AV1691" s="73">
        <f t="shared" ca="1" si="627"/>
        <v>1.0090370179501076</v>
      </c>
      <c r="AW1691" s="74">
        <f ca="1">PRODUCT(AV$4:AV1691)</f>
        <v>3285179.3888000217</v>
      </c>
      <c r="BO1691" s="70">
        <f t="shared" si="632"/>
        <v>1688</v>
      </c>
      <c r="BP1691" s="171">
        <f t="shared" ca="1" si="630"/>
        <v>0.114</v>
      </c>
      <c r="BQ1691" s="172">
        <f t="shared" ca="1" si="628"/>
        <v>9.0370179501075842E-3</v>
      </c>
      <c r="BR1691" s="172">
        <f t="shared" ca="1" si="633"/>
        <v>3.0439738037114313E-7</v>
      </c>
    </row>
    <row r="1692" spans="44:70">
      <c r="AR1692" s="69">
        <f t="shared" si="625"/>
        <v>141</v>
      </c>
      <c r="AS1692" s="70">
        <f t="shared" si="629"/>
        <v>1689</v>
      </c>
      <c r="AT1692" s="71">
        <f t="shared" ca="1" si="631"/>
        <v>2.6359108433465558E-7</v>
      </c>
      <c r="AU1692" s="72">
        <f t="shared" ca="1" si="626"/>
        <v>9.0370179501075842E-3</v>
      </c>
      <c r="AV1692" s="73">
        <f t="shared" ca="1" si="627"/>
        <v>1.0090370179501076</v>
      </c>
      <c r="AW1692" s="74">
        <f ca="1">PRODUCT(AV$4:AV1692)</f>
        <v>3314867.6139059309</v>
      </c>
      <c r="BO1692" s="70">
        <f t="shared" si="632"/>
        <v>1689</v>
      </c>
      <c r="BP1692" s="171">
        <f t="shared" ca="1" si="630"/>
        <v>0.114</v>
      </c>
      <c r="BQ1692" s="172">
        <f t="shared" ca="1" si="628"/>
        <v>9.0370179501075842E-3</v>
      </c>
      <c r="BR1692" s="172">
        <f t="shared" ca="1" si="633"/>
        <v>3.0167117256960164E-7</v>
      </c>
    </row>
    <row r="1693" spans="44:70">
      <c r="AR1693" s="69">
        <f t="shared" si="625"/>
        <v>141</v>
      </c>
      <c r="AS1693" s="70">
        <f t="shared" si="629"/>
        <v>1690</v>
      </c>
      <c r="AT1693" s="71">
        <f t="shared" ca="1" si="631"/>
        <v>2.6120900697403499E-7</v>
      </c>
      <c r="AU1693" s="72">
        <f t="shared" ca="1" si="626"/>
        <v>9.0370179501075842E-3</v>
      </c>
      <c r="AV1693" s="73">
        <f t="shared" ca="1" si="627"/>
        <v>1.0090370179501076</v>
      </c>
      <c r="AW1693" s="74">
        <f ca="1">PRODUCT(AV$4:AV1693)</f>
        <v>3344824.1320350291</v>
      </c>
      <c r="BO1693" s="70">
        <f t="shared" si="632"/>
        <v>1690</v>
      </c>
      <c r="BP1693" s="171">
        <f t="shared" ca="1" si="630"/>
        <v>0.114</v>
      </c>
      <c r="BQ1693" s="172">
        <f t="shared" ca="1" si="628"/>
        <v>9.0370179501075842E-3</v>
      </c>
      <c r="BR1693" s="172">
        <f t="shared" ca="1" si="633"/>
        <v>2.9896938090780524E-7</v>
      </c>
    </row>
    <row r="1694" spans="44:70">
      <c r="AR1694" s="69">
        <f t="shared" si="625"/>
        <v>141</v>
      </c>
      <c r="AS1694" s="70">
        <f t="shared" si="629"/>
        <v>1691</v>
      </c>
      <c r="AT1694" s="71">
        <f t="shared" ca="1" si="631"/>
        <v>2.5884845648928088E-7</v>
      </c>
      <c r="AU1694" s="72">
        <f t="shared" ca="1" si="626"/>
        <v>9.0370179501075842E-3</v>
      </c>
      <c r="AV1694" s="73">
        <f t="shared" ca="1" si="627"/>
        <v>1.0090370179501076</v>
      </c>
      <c r="AW1694" s="74">
        <f ca="1">PRODUCT(AV$4:AV1694)</f>
        <v>3375051.3677561828</v>
      </c>
      <c r="BO1694" s="70">
        <f t="shared" si="632"/>
        <v>1691</v>
      </c>
      <c r="BP1694" s="171">
        <f t="shared" ca="1" si="630"/>
        <v>0.114</v>
      </c>
      <c r="BQ1694" s="172">
        <f t="shared" ca="1" si="628"/>
        <v>9.0370179501075842E-3</v>
      </c>
      <c r="BR1694" s="172">
        <f t="shared" ca="1" si="633"/>
        <v>2.9629178671281209E-7</v>
      </c>
    </row>
    <row r="1695" spans="44:70">
      <c r="AR1695" s="69">
        <f t="shared" si="625"/>
        <v>141</v>
      </c>
      <c r="AS1695" s="70">
        <f t="shared" si="629"/>
        <v>1692</v>
      </c>
      <c r="AT1695" s="71">
        <f t="shared" ca="1" si="631"/>
        <v>2.5650923834162962E-7</v>
      </c>
      <c r="AU1695" s="72">
        <f t="shared" ca="1" si="626"/>
        <v>9.0370179501075842E-3</v>
      </c>
      <c r="AV1695" s="73">
        <f t="shared" ca="1" si="627"/>
        <v>1.0090370179501076</v>
      </c>
      <c r="AW1695" s="74">
        <f ca="1">PRODUCT(AV$4:AV1695)</f>
        <v>3405551.7675491306</v>
      </c>
      <c r="BO1695" s="70">
        <f t="shared" si="632"/>
        <v>1692</v>
      </c>
      <c r="BP1695" s="171">
        <f t="shared" ca="1" si="630"/>
        <v>0.114</v>
      </c>
      <c r="BQ1695" s="172">
        <f t="shared" ca="1" si="628"/>
        <v>9.0370179501075842E-3</v>
      </c>
      <c r="BR1695" s="172">
        <f t="shared" ca="1" si="633"/>
        <v>2.9363817327013312E-7</v>
      </c>
    </row>
    <row r="1696" spans="44:70">
      <c r="AR1696" s="69">
        <f t="shared" si="625"/>
        <v>142</v>
      </c>
      <c r="AS1696" s="70">
        <f t="shared" si="629"/>
        <v>1693</v>
      </c>
      <c r="AT1696" s="71">
        <f t="shared" ca="1" si="631"/>
        <v>2.541911597503679E-7</v>
      </c>
      <c r="AU1696" s="72">
        <f t="shared" ca="1" si="626"/>
        <v>9.0370179501075842E-3</v>
      </c>
      <c r="AV1696" s="73">
        <f t="shared" ca="1" si="627"/>
        <v>1.0090370179501076</v>
      </c>
      <c r="AW1696" s="74">
        <f ca="1">PRODUCT(AV$4:AV1696)</f>
        <v>3436327.8000024925</v>
      </c>
      <c r="BO1696" s="70">
        <f t="shared" si="632"/>
        <v>1693</v>
      </c>
      <c r="BP1696" s="171">
        <f t="shared" ca="1" si="630"/>
        <v>0.114</v>
      </c>
      <c r="BQ1696" s="172">
        <f t="shared" ca="1" si="628"/>
        <v>9.0370179501075842E-3</v>
      </c>
      <c r="BR1696" s="172">
        <f t="shared" ca="1" si="633"/>
        <v>2.9100832580619179E-7</v>
      </c>
    </row>
    <row r="1697" spans="44:70">
      <c r="AR1697" s="69">
        <f t="shared" si="625"/>
        <v>142</v>
      </c>
      <c r="AS1697" s="70">
        <f t="shared" si="629"/>
        <v>1694</v>
      </c>
      <c r="AT1697" s="71">
        <f t="shared" ca="1" si="631"/>
        <v>2.5189402967694515E-7</v>
      </c>
      <c r="AU1697" s="72">
        <f t="shared" ca="1" si="626"/>
        <v>9.0370179501075842E-3</v>
      </c>
      <c r="AV1697" s="73">
        <f t="shared" ca="1" si="627"/>
        <v>1.0090370179501076</v>
      </c>
      <c r="AW1697" s="74">
        <f ca="1">PRODUCT(AV$4:AV1697)</f>
        <v>3467381.9560135687</v>
      </c>
      <c r="BO1697" s="70">
        <f t="shared" si="632"/>
        <v>1694</v>
      </c>
      <c r="BP1697" s="171">
        <f t="shared" ca="1" si="630"/>
        <v>0.114</v>
      </c>
      <c r="BQ1697" s="172">
        <f t="shared" ca="1" si="628"/>
        <v>9.0370179501075842E-3</v>
      </c>
      <c r="BR1697" s="172">
        <f t="shared" ca="1" si="633"/>
        <v>2.884020314709414E-7</v>
      </c>
    </row>
    <row r="1698" spans="44:70">
      <c r="AR1698" s="69">
        <f t="shared" si="625"/>
        <v>142</v>
      </c>
      <c r="AS1698" s="70">
        <f t="shared" si="629"/>
        <v>1695</v>
      </c>
      <c r="AT1698" s="71">
        <f t="shared" ca="1" si="631"/>
        <v>2.4961765880922966E-7</v>
      </c>
      <c r="AU1698" s="72">
        <f t="shared" ca="1" si="626"/>
        <v>9.0370179501075842E-3</v>
      </c>
      <c r="AV1698" s="73">
        <f t="shared" ca="1" si="627"/>
        <v>1.0090370179501076</v>
      </c>
      <c r="AW1698" s="74">
        <f ca="1">PRODUCT(AV$4:AV1698)</f>
        <v>3498716.7489899425</v>
      </c>
      <c r="BO1698" s="70">
        <f t="shared" si="632"/>
        <v>1695</v>
      </c>
      <c r="BP1698" s="171">
        <f t="shared" ca="1" si="630"/>
        <v>0.114</v>
      </c>
      <c r="BQ1698" s="172">
        <f t="shared" ca="1" si="628"/>
        <v>9.0370179501075842E-3</v>
      </c>
      <c r="BR1698" s="172">
        <f t="shared" ca="1" si="633"/>
        <v>2.8581907932063759E-7</v>
      </c>
    </row>
    <row r="1699" spans="44:70">
      <c r="AR1699" s="69">
        <f t="shared" si="625"/>
        <v>142</v>
      </c>
      <c r="AS1699" s="70">
        <f t="shared" si="629"/>
        <v>1696</v>
      </c>
      <c r="AT1699" s="71">
        <f t="shared" ca="1" si="631"/>
        <v>2.4736185954590684E-7</v>
      </c>
      <c r="AU1699" s="72">
        <f t="shared" ca="1" si="626"/>
        <v>9.0370179501075842E-3</v>
      </c>
      <c r="AV1699" s="73">
        <f t="shared" ca="1" si="627"/>
        <v>1.0090370179501076</v>
      </c>
      <c r="AW1699" s="74">
        <f ca="1">PRODUCT(AV$4:AV1699)</f>
        <v>3530334.7150529064</v>
      </c>
      <c r="BO1699" s="70">
        <f t="shared" si="632"/>
        <v>1696</v>
      </c>
      <c r="BP1699" s="171">
        <f t="shared" ca="1" si="630"/>
        <v>0.114</v>
      </c>
      <c r="BQ1699" s="172">
        <f t="shared" ca="1" si="628"/>
        <v>9.0370179501075842E-3</v>
      </c>
      <c r="BR1699" s="172">
        <f t="shared" ca="1" si="633"/>
        <v>2.8325926030076538E-7</v>
      </c>
    </row>
    <row r="1700" spans="44:70">
      <c r="AR1700" s="69">
        <f t="shared" si="625"/>
        <v>142</v>
      </c>
      <c r="AS1700" s="70">
        <f t="shared" si="629"/>
        <v>1697</v>
      </c>
      <c r="AT1700" s="71">
        <f t="shared" ca="1" si="631"/>
        <v>2.4512644598101847E-7</v>
      </c>
      <c r="AU1700" s="72">
        <f t="shared" ca="1" si="626"/>
        <v>9.0370179501075842E-3</v>
      </c>
      <c r="AV1700" s="73">
        <f t="shared" ca="1" si="627"/>
        <v>1.0090370179501076</v>
      </c>
      <c r="AW1700" s="74">
        <f ca="1">PRODUCT(AV$4:AV1700)</f>
        <v>3562238.4132427275</v>
      </c>
      <c r="BO1700" s="70">
        <f t="shared" si="632"/>
        <v>1697</v>
      </c>
      <c r="BP1700" s="171">
        <f t="shared" ca="1" si="630"/>
        <v>0.114</v>
      </c>
      <c r="BQ1700" s="172">
        <f t="shared" ca="1" si="628"/>
        <v>9.0370179501075842E-3</v>
      </c>
      <c r="BR1700" s="172">
        <f t="shared" ca="1" si="633"/>
        <v>2.8072236722911913E-7</v>
      </c>
    </row>
    <row r="1701" spans="44:70">
      <c r="AR1701" s="69">
        <f t="shared" si="625"/>
        <v>142</v>
      </c>
      <c r="AS1701" s="70">
        <f t="shared" si="629"/>
        <v>1698</v>
      </c>
      <c r="AT1701" s="71">
        <f t="shared" ca="1" si="631"/>
        <v>2.4291123388864193E-7</v>
      </c>
      <c r="AU1701" s="72">
        <f t="shared" ca="1" si="626"/>
        <v>9.0370179501075842E-3</v>
      </c>
      <c r="AV1701" s="73">
        <f t="shared" ca="1" si="627"/>
        <v>1.0090370179501076</v>
      </c>
      <c r="AW1701" s="74">
        <f ca="1">PRODUCT(AV$4:AV1701)</f>
        <v>3594430.4257257646</v>
      </c>
      <c r="BO1701" s="70">
        <f t="shared" si="632"/>
        <v>1698</v>
      </c>
      <c r="BP1701" s="171">
        <f t="shared" ca="1" si="630"/>
        <v>0.114</v>
      </c>
      <c r="BQ1701" s="172">
        <f t="shared" ca="1" si="628"/>
        <v>9.0370179501075842E-3</v>
      </c>
      <c r="BR1701" s="172">
        <f t="shared" ca="1" si="633"/>
        <v>2.7820819477903395E-7</v>
      </c>
    </row>
    <row r="1702" spans="44:70">
      <c r="AR1702" s="69">
        <f t="shared" si="625"/>
        <v>142</v>
      </c>
      <c r="AS1702" s="70">
        <f t="shared" si="629"/>
        <v>1699</v>
      </c>
      <c r="AT1702" s="71">
        <f t="shared" ca="1" si="631"/>
        <v>2.407160407077075E-7</v>
      </c>
      <c r="AU1702" s="72">
        <f t="shared" ca="1" si="626"/>
        <v>9.0370179501075842E-3</v>
      </c>
      <c r="AV1702" s="73">
        <f t="shared" ca="1" si="627"/>
        <v>1.0090370179501076</v>
      </c>
      <c r="AW1702" s="74">
        <f ca="1">PRODUCT(AV$4:AV1702)</f>
        <v>3626913.3580034613</v>
      </c>
      <c r="BO1702" s="70">
        <f t="shared" si="632"/>
        <v>1699</v>
      </c>
      <c r="BP1702" s="171">
        <f t="shared" ca="1" si="630"/>
        <v>0.114</v>
      </c>
      <c r="BQ1702" s="172">
        <f t="shared" ca="1" si="628"/>
        <v>9.0370179501075842E-3</v>
      </c>
      <c r="BR1702" s="172">
        <f t="shared" ca="1" si="633"/>
        <v>2.7571653946276737E-7</v>
      </c>
    </row>
    <row r="1703" spans="44:70">
      <c r="AR1703" s="69">
        <f t="shared" si="625"/>
        <v>142</v>
      </c>
      <c r="AS1703" s="70">
        <f t="shared" si="629"/>
        <v>1700</v>
      </c>
      <c r="AT1703" s="71">
        <f t="shared" ca="1" si="631"/>
        <v>2.3854068552695313E-7</v>
      </c>
      <c r="AU1703" s="72">
        <f t="shared" ca="1" si="626"/>
        <v>9.0370179501075842E-3</v>
      </c>
      <c r="AV1703" s="73">
        <f t="shared" ca="1" si="627"/>
        <v>1.0090370179501076</v>
      </c>
      <c r="AW1703" s="74">
        <f ca="1">PRODUCT(AV$4:AV1703)</f>
        <v>3659689.8391232234</v>
      </c>
      <c r="BO1703" s="70">
        <f t="shared" si="632"/>
        <v>1700</v>
      </c>
      <c r="BP1703" s="171">
        <f t="shared" ca="1" si="630"/>
        <v>0.114</v>
      </c>
      <c r="BQ1703" s="172">
        <f t="shared" ca="1" si="628"/>
        <v>9.0370179501075842E-3</v>
      </c>
      <c r="BR1703" s="172">
        <f t="shared" ca="1" si="633"/>
        <v>2.7324719961502972E-7</v>
      </c>
    </row>
    <row r="1704" spans="44:70">
      <c r="AR1704" s="69">
        <f t="shared" si="625"/>
        <v>142</v>
      </c>
      <c r="AS1704" s="70">
        <f t="shared" si="629"/>
        <v>1701</v>
      </c>
      <c r="AT1704" s="71">
        <f t="shared" ca="1" si="631"/>
        <v>2.3638498907001508E-7</v>
      </c>
      <c r="AU1704" s="72">
        <f t="shared" ca="1" si="626"/>
        <v>9.0370179501075842E-3</v>
      </c>
      <c r="AV1704" s="73">
        <f t="shared" ca="1" si="627"/>
        <v>1.0090370179501076</v>
      </c>
      <c r="AW1704" s="74">
        <f ca="1">PRODUCT(AV$4:AV1704)</f>
        <v>3692762.5218912065</v>
      </c>
      <c r="BO1704" s="70">
        <f t="shared" si="632"/>
        <v>1701</v>
      </c>
      <c r="BP1704" s="171">
        <f t="shared" ca="1" si="630"/>
        <v>0.114</v>
      </c>
      <c r="BQ1704" s="172">
        <f t="shared" ca="1" si="628"/>
        <v>9.0370179501075842E-3</v>
      </c>
      <c r="BR1704" s="172">
        <f t="shared" ca="1" si="633"/>
        <v>2.7079997537666214E-7</v>
      </c>
    </row>
    <row r="1705" spans="44:70">
      <c r="AR1705" s="69">
        <f t="shared" si="625"/>
        <v>142</v>
      </c>
      <c r="AS1705" s="70">
        <f t="shared" si="629"/>
        <v>1702</v>
      </c>
      <c r="AT1705" s="71">
        <f t="shared" ca="1" si="631"/>
        <v>2.3424877368065335E-7</v>
      </c>
      <c r="AU1705" s="72">
        <f t="shared" ca="1" si="626"/>
        <v>9.0370179501075842E-3</v>
      </c>
      <c r="AV1705" s="73">
        <f t="shared" ca="1" si="627"/>
        <v>1.0090370179501076</v>
      </c>
      <c r="AW1705" s="74">
        <f ca="1">PRODUCT(AV$4:AV1705)</f>
        <v>3726134.083087022</v>
      </c>
      <c r="BO1705" s="70">
        <f t="shared" si="632"/>
        <v>1702</v>
      </c>
      <c r="BP1705" s="171">
        <f t="shared" ca="1" si="630"/>
        <v>0.114</v>
      </c>
      <c r="BQ1705" s="172">
        <f t="shared" ca="1" si="628"/>
        <v>9.0370179501075842E-3</v>
      </c>
      <c r="BR1705" s="172">
        <f t="shared" ca="1" si="633"/>
        <v>2.6837466867846069E-7</v>
      </c>
    </row>
    <row r="1706" spans="44:70">
      <c r="AR1706" s="69">
        <f t="shared" si="625"/>
        <v>142</v>
      </c>
      <c r="AS1706" s="70">
        <f t="shared" si="629"/>
        <v>1703</v>
      </c>
      <c r="AT1706" s="71">
        <f t="shared" ca="1" si="631"/>
        <v>2.321318633081106E-7</v>
      </c>
      <c r="AU1706" s="72">
        <f t="shared" ca="1" si="626"/>
        <v>9.0370179501075842E-3</v>
      </c>
      <c r="AV1706" s="73">
        <f t="shared" ca="1" si="627"/>
        <v>1.0090370179501076</v>
      </c>
      <c r="AW1706" s="74">
        <f ca="1">PRODUCT(AV$4:AV1706)</f>
        <v>3759807.2236803873</v>
      </c>
      <c r="BO1706" s="70">
        <f t="shared" si="632"/>
        <v>1703</v>
      </c>
      <c r="BP1706" s="171">
        <f t="shared" ca="1" si="630"/>
        <v>0.114</v>
      </c>
      <c r="BQ1706" s="172">
        <f t="shared" ca="1" si="628"/>
        <v>9.0370179501075842E-3</v>
      </c>
      <c r="BR1706" s="172">
        <f t="shared" ca="1" si="633"/>
        <v>2.6597108322514549E-7</v>
      </c>
    </row>
    <row r="1707" spans="44:70">
      <c r="AR1707" s="69">
        <f t="shared" si="625"/>
        <v>142</v>
      </c>
      <c r="AS1707" s="70">
        <f t="shared" si="629"/>
        <v>1704</v>
      </c>
      <c r="AT1707" s="71">
        <f t="shared" ca="1" si="631"/>
        <v>2.3003408349260328E-7</v>
      </c>
      <c r="AU1707" s="72">
        <f t="shared" ca="1" si="626"/>
        <v>9.0370179501075842E-3</v>
      </c>
      <c r="AV1707" s="73">
        <f t="shared" ca="1" si="627"/>
        <v>1.0090370179501076</v>
      </c>
      <c r="AW1707" s="74">
        <f ca="1">PRODUCT(AV$4:AV1707)</f>
        <v>3793784.669049731</v>
      </c>
      <c r="BO1707" s="70">
        <f t="shared" si="632"/>
        <v>1704</v>
      </c>
      <c r="BP1707" s="171">
        <f t="shared" ca="1" si="630"/>
        <v>0.114</v>
      </c>
      <c r="BQ1707" s="172">
        <f t="shared" ca="1" si="628"/>
        <v>9.0370179501075842E-3</v>
      </c>
      <c r="BR1707" s="172">
        <f t="shared" ca="1" si="633"/>
        <v>2.6358902447947316E-7</v>
      </c>
    </row>
    <row r="1708" spans="44:70">
      <c r="AR1708" s="69">
        <f t="shared" si="625"/>
        <v>143</v>
      </c>
      <c r="AS1708" s="70">
        <f t="shared" si="629"/>
        <v>1705</v>
      </c>
      <c r="AT1708" s="71">
        <f t="shared" ca="1" si="631"/>
        <v>2.2795526135094407E-7</v>
      </c>
      <c r="AU1708" s="72">
        <f t="shared" ca="1" si="626"/>
        <v>9.0370179501075842E-3</v>
      </c>
      <c r="AV1708" s="73">
        <f t="shared" ca="1" si="627"/>
        <v>1.0090370179501076</v>
      </c>
      <c r="AW1708" s="74">
        <f ca="1">PRODUCT(AV$4:AV1708)</f>
        <v>3828069.1692027762</v>
      </c>
      <c r="BO1708" s="70">
        <f t="shared" si="632"/>
        <v>1705</v>
      </c>
      <c r="BP1708" s="171">
        <f t="shared" ca="1" si="630"/>
        <v>0.114</v>
      </c>
      <c r="BQ1708" s="172">
        <f t="shared" ca="1" si="628"/>
        <v>9.0370179501075842E-3</v>
      </c>
      <c r="BR1708" s="172">
        <f t="shared" ca="1" si="633"/>
        <v>2.6122829964649174E-7</v>
      </c>
    </row>
    <row r="1709" spans="44:70">
      <c r="AR1709" s="69">
        <f t="shared" si="625"/>
        <v>143</v>
      </c>
      <c r="AS1709" s="70">
        <f t="shared" si="629"/>
        <v>1706</v>
      </c>
      <c r="AT1709" s="71">
        <f t="shared" ca="1" si="631"/>
        <v>2.2589522556229411E-7</v>
      </c>
      <c r="AU1709" s="72">
        <f t="shared" ca="1" si="626"/>
        <v>9.0370179501075842E-3</v>
      </c>
      <c r="AV1709" s="73">
        <f t="shared" ca="1" si="627"/>
        <v>1.0090370179501076</v>
      </c>
      <c r="AW1709" s="74">
        <f ca="1">PRODUCT(AV$4:AV1709)</f>
        <v>3862663.4989991151</v>
      </c>
      <c r="BO1709" s="70">
        <f t="shared" si="632"/>
        <v>1706</v>
      </c>
      <c r="BP1709" s="171">
        <f t="shared" ca="1" si="630"/>
        <v>0.114</v>
      </c>
      <c r="BQ1709" s="172">
        <f t="shared" ca="1" si="628"/>
        <v>9.0370179501075842E-3</v>
      </c>
      <c r="BR1709" s="172">
        <f t="shared" ca="1" si="633"/>
        <v>2.5888871765793662E-7</v>
      </c>
    </row>
    <row r="1710" spans="44:70">
      <c r="AR1710" s="69">
        <f t="shared" si="625"/>
        <v>143</v>
      </c>
      <c r="AS1710" s="70">
        <f t="shared" si="629"/>
        <v>1707</v>
      </c>
      <c r="AT1710" s="71">
        <f t="shared" ca="1" si="631"/>
        <v>2.2385380635404405E-7</v>
      </c>
      <c r="AU1710" s="72">
        <f t="shared" ca="1" si="626"/>
        <v>9.0370179501075842E-3</v>
      </c>
      <c r="AV1710" s="73">
        <f t="shared" ca="1" si="627"/>
        <v>1.0090370179501076</v>
      </c>
      <c r="AW1710" s="74">
        <f ca="1">PRODUCT(AV$4:AV1710)</f>
        <v>3897570.4583747955</v>
      </c>
      <c r="BO1710" s="70">
        <f t="shared" si="632"/>
        <v>1707</v>
      </c>
      <c r="BP1710" s="171">
        <f t="shared" ca="1" si="630"/>
        <v>0.114</v>
      </c>
      <c r="BQ1710" s="172">
        <f t="shared" ca="1" si="628"/>
        <v>9.0370179501075842E-3</v>
      </c>
      <c r="BR1710" s="172">
        <f t="shared" ca="1" si="633"/>
        <v>2.5657008915676619E-7</v>
      </c>
    </row>
    <row r="1711" spans="44:70">
      <c r="AR1711" s="69">
        <f t="shared" si="625"/>
        <v>143</v>
      </c>
      <c r="AS1711" s="70">
        <f t="shared" si="629"/>
        <v>1708</v>
      </c>
      <c r="AT1711" s="71">
        <f t="shared" ca="1" si="631"/>
        <v>2.2183083548782264E-7</v>
      </c>
      <c r="AU1711" s="72">
        <f t="shared" ca="1" si="626"/>
        <v>9.0370179501075842E-3</v>
      </c>
      <c r="AV1711" s="73">
        <f t="shared" ca="1" si="627"/>
        <v>1.0090370179501076</v>
      </c>
      <c r="AW1711" s="74">
        <f ca="1">PRODUCT(AV$4:AV1711)</f>
        <v>3932792.8725689375</v>
      </c>
      <c r="BO1711" s="70">
        <f t="shared" si="632"/>
        <v>1708</v>
      </c>
      <c r="BP1711" s="171">
        <f t="shared" ca="1" si="630"/>
        <v>0.114</v>
      </c>
      <c r="BQ1711" s="172">
        <f t="shared" ca="1" si="628"/>
        <v>9.0370179501075842E-3</v>
      </c>
      <c r="BR1711" s="172">
        <f t="shared" ca="1" si="633"/>
        <v>2.54272226481836E-7</v>
      </c>
    </row>
    <row r="1712" spans="44:70">
      <c r="AR1712" s="69">
        <f t="shared" si="625"/>
        <v>143</v>
      </c>
      <c r="AS1712" s="70">
        <f t="shared" si="629"/>
        <v>1709</v>
      </c>
      <c r="AT1712" s="71">
        <f t="shared" ca="1" si="631"/>
        <v>2.1982614624563182E-7</v>
      </c>
      <c r="AU1712" s="72">
        <f t="shared" ca="1" si="626"/>
        <v>9.0370179501075842E-3</v>
      </c>
      <c r="AV1712" s="73">
        <f t="shared" ca="1" si="627"/>
        <v>1.0090370179501076</v>
      </c>
      <c r="AW1712" s="74">
        <f ca="1">PRODUCT(AV$4:AV1712)</f>
        <v>3968333.5923523982</v>
      </c>
      <c r="BO1712" s="70">
        <f t="shared" si="632"/>
        <v>1709</v>
      </c>
      <c r="BP1712" s="171">
        <f t="shared" ca="1" si="630"/>
        <v>0.114</v>
      </c>
      <c r="BQ1712" s="172">
        <f t="shared" ca="1" si="628"/>
        <v>9.0370179501075842E-3</v>
      </c>
      <c r="BR1712" s="172">
        <f t="shared" ca="1" si="633"/>
        <v>2.519949436527101E-7</v>
      </c>
    </row>
    <row r="1713" spans="44:70">
      <c r="AR1713" s="69">
        <f t="shared" si="625"/>
        <v>143</v>
      </c>
      <c r="AS1713" s="70">
        <f t="shared" si="629"/>
        <v>1710</v>
      </c>
      <c r="AT1713" s="71">
        <f t="shared" ca="1" si="631"/>
        <v>2.1783957341610706E-7</v>
      </c>
      <c r="AU1713" s="72">
        <f t="shared" ca="1" si="626"/>
        <v>9.0370179501075842E-3</v>
      </c>
      <c r="AV1713" s="73">
        <f t="shared" ca="1" si="627"/>
        <v>1.0090370179501076</v>
      </c>
      <c r="AW1713" s="74">
        <f ca="1">PRODUCT(AV$4:AV1713)</f>
        <v>4004195.4942585016</v>
      </c>
      <c r="BO1713" s="70">
        <f t="shared" si="632"/>
        <v>1710</v>
      </c>
      <c r="BP1713" s="171">
        <f t="shared" ca="1" si="630"/>
        <v>0.114</v>
      </c>
      <c r="BQ1713" s="172">
        <f t="shared" ca="1" si="628"/>
        <v>9.0370179501075842E-3</v>
      </c>
      <c r="BR1713" s="172">
        <f t="shared" ca="1" si="633"/>
        <v>2.4973805635460854E-7</v>
      </c>
    </row>
    <row r="1714" spans="44:70">
      <c r="AR1714" s="69">
        <f t="shared" si="625"/>
        <v>143</v>
      </c>
      <c r="AS1714" s="70">
        <f t="shared" si="629"/>
        <v>1711</v>
      </c>
      <c r="AT1714" s="71">
        <f t="shared" ca="1" si="631"/>
        <v>2.1587095328090194E-7</v>
      </c>
      <c r="AU1714" s="72">
        <f t="shared" ca="1" si="626"/>
        <v>9.0370179501075842E-3</v>
      </c>
      <c r="AV1714" s="73">
        <f t="shared" ca="1" si="627"/>
        <v>1.0090370179501076</v>
      </c>
      <c r="AW1714" s="74">
        <f ca="1">PRODUCT(AV$4:AV1714)</f>
        <v>4040381.4808158558</v>
      </c>
      <c r="BO1714" s="70">
        <f t="shared" si="632"/>
        <v>1711</v>
      </c>
      <c r="BP1714" s="171">
        <f t="shared" ca="1" si="630"/>
        <v>0.114</v>
      </c>
      <c r="BQ1714" s="172">
        <f t="shared" ca="1" si="628"/>
        <v>9.0370179501075842E-3</v>
      </c>
      <c r="BR1714" s="172">
        <f t="shared" ca="1" si="633"/>
        <v>2.4750138192348952E-7</v>
      </c>
    </row>
    <row r="1715" spans="44:70">
      <c r="AR1715" s="69">
        <f t="shared" si="625"/>
        <v>143</v>
      </c>
      <c r="AS1715" s="70">
        <f t="shared" si="629"/>
        <v>1712</v>
      </c>
      <c r="AT1715" s="71">
        <f t="shared" ca="1" si="631"/>
        <v>2.1392012360119558E-7</v>
      </c>
      <c r="AU1715" s="72">
        <f t="shared" ca="1" si="626"/>
        <v>9.0370179501075842E-3</v>
      </c>
      <c r="AV1715" s="73">
        <f t="shared" ca="1" si="627"/>
        <v>1.0090370179501076</v>
      </c>
      <c r="AW1715" s="74">
        <f ca="1">PRODUCT(AV$4:AV1715)</f>
        <v>4076894.4807832711</v>
      </c>
      <c r="BO1715" s="70">
        <f t="shared" si="632"/>
        <v>1712</v>
      </c>
      <c r="BP1715" s="171">
        <f t="shared" ca="1" si="630"/>
        <v>0.114</v>
      </c>
      <c r="BQ1715" s="172">
        <f t="shared" ca="1" si="628"/>
        <v>9.0370179501075842E-3</v>
      </c>
      <c r="BR1715" s="172">
        <f t="shared" ca="1" si="633"/>
        <v>2.452847393312654E-7</v>
      </c>
    </row>
    <row r="1716" spans="44:70">
      <c r="AR1716" s="69">
        <f t="shared" si="625"/>
        <v>143</v>
      </c>
      <c r="AS1716" s="70">
        <f t="shared" si="629"/>
        <v>1713</v>
      </c>
      <c r="AT1716" s="71">
        <f t="shared" ca="1" si="631"/>
        <v>2.1198692360432234E-7</v>
      </c>
      <c r="AU1716" s="72">
        <f t="shared" ca="1" si="626"/>
        <v>9.0370179501075842E-3</v>
      </c>
      <c r="AV1716" s="73">
        <f t="shared" ca="1" si="627"/>
        <v>1.0090370179501076</v>
      </c>
      <c r="AW1716" s="74">
        <f ca="1">PRODUCT(AV$4:AV1716)</f>
        <v>4113737.4493868039</v>
      </c>
      <c r="BO1716" s="70">
        <f t="shared" si="632"/>
        <v>1713</v>
      </c>
      <c r="BP1716" s="171">
        <f t="shared" ca="1" si="630"/>
        <v>0.114</v>
      </c>
      <c r="BQ1716" s="172">
        <f t="shared" ca="1" si="628"/>
        <v>9.0370179501075842E-3</v>
      </c>
      <c r="BR1716" s="172">
        <f t="shared" ca="1" si="633"/>
        <v>2.4308794917115085E-7</v>
      </c>
    </row>
    <row r="1717" spans="44:70">
      <c r="AR1717" s="69">
        <f t="shared" si="625"/>
        <v>143</v>
      </c>
      <c r="AS1717" s="70">
        <f t="shared" si="629"/>
        <v>1714</v>
      </c>
      <c r="AT1717" s="71">
        <f t="shared" ca="1" si="631"/>
        <v>2.10071193970522E-7</v>
      </c>
      <c r="AU1717" s="72">
        <f t="shared" ca="1" si="626"/>
        <v>9.0370179501075842E-3</v>
      </c>
      <c r="AV1717" s="73">
        <f t="shared" ca="1" si="627"/>
        <v>1.0090370179501076</v>
      </c>
      <c r="AW1717" s="74">
        <f ca="1">PRODUCT(AV$4:AV1717)</f>
        <v>4150913.3685589423</v>
      </c>
      <c r="BO1717" s="70">
        <f t="shared" si="632"/>
        <v>1714</v>
      </c>
      <c r="BP1717" s="171">
        <f t="shared" ca="1" si="630"/>
        <v>0.114</v>
      </c>
      <c r="BQ1717" s="172">
        <f t="shared" ca="1" si="628"/>
        <v>9.0370179501075842E-3</v>
      </c>
      <c r="BR1717" s="172">
        <f t="shared" ca="1" si="633"/>
        <v>2.4091083364314238E-7</v>
      </c>
    </row>
    <row r="1718" spans="44:70">
      <c r="AR1718" s="69">
        <f t="shared" si="625"/>
        <v>143</v>
      </c>
      <c r="AS1718" s="70">
        <f t="shared" si="629"/>
        <v>1715</v>
      </c>
      <c r="AT1718" s="71">
        <f t="shared" ca="1" si="631"/>
        <v>2.0817277681980987E-7</v>
      </c>
      <c r="AU1718" s="72">
        <f t="shared" ca="1" si="626"/>
        <v>9.0370179501075842E-3</v>
      </c>
      <c r="AV1718" s="73">
        <f t="shared" ca="1" si="627"/>
        <v>1.0090370179501076</v>
      </c>
      <c r="AW1718" s="74">
        <f ca="1">PRODUCT(AV$4:AV1718)</f>
        <v>4188425.2471799511</v>
      </c>
      <c r="BO1718" s="70">
        <f t="shared" si="632"/>
        <v>1715</v>
      </c>
      <c r="BP1718" s="171">
        <f t="shared" ca="1" si="630"/>
        <v>0.114</v>
      </c>
      <c r="BQ1718" s="172">
        <f t="shared" ca="1" si="628"/>
        <v>9.0370179501075842E-3</v>
      </c>
      <c r="BR1718" s="172">
        <f t="shared" ca="1" si="633"/>
        <v>2.3875321653962787E-7</v>
      </c>
    </row>
    <row r="1719" spans="44:70">
      <c r="AR1719" s="69">
        <f t="shared" si="625"/>
        <v>143</v>
      </c>
      <c r="AS1719" s="70">
        <f t="shared" si="629"/>
        <v>1716</v>
      </c>
      <c r="AT1719" s="71">
        <f t="shared" ca="1" si="631"/>
        <v>2.0629151569896549E-7</v>
      </c>
      <c r="AU1719" s="72">
        <f t="shared" ca="1" si="626"/>
        <v>9.0370179501075842E-3</v>
      </c>
      <c r="AV1719" s="73">
        <f t="shared" ca="1" si="627"/>
        <v>1.0090370179501076</v>
      </c>
      <c r="AW1719" s="74">
        <f ca="1">PRODUCT(AV$4:AV1719)</f>
        <v>4226276.1213213997</v>
      </c>
      <c r="BO1719" s="70">
        <f t="shared" si="632"/>
        <v>1716</v>
      </c>
      <c r="BP1719" s="171">
        <f t="shared" ca="1" si="630"/>
        <v>0.114</v>
      </c>
      <c r="BQ1719" s="172">
        <f t="shared" ca="1" si="628"/>
        <v>9.0370179501075842E-3</v>
      </c>
      <c r="BR1719" s="172">
        <f t="shared" ca="1" si="633"/>
        <v>2.3661492323112487E-7</v>
      </c>
    </row>
    <row r="1720" spans="44:70">
      <c r="AR1720" s="69">
        <f t="shared" si="625"/>
        <v>144</v>
      </c>
      <c r="AS1720" s="70">
        <f t="shared" si="629"/>
        <v>1717</v>
      </c>
      <c r="AT1720" s="71">
        <f t="shared" ca="1" si="631"/>
        <v>2.0442725556863903E-7</v>
      </c>
      <c r="AU1720" s="72">
        <f t="shared" ca="1" si="626"/>
        <v>9.0370179501075842E-3</v>
      </c>
      <c r="AV1720" s="73">
        <f t="shared" ca="1" si="627"/>
        <v>1.0090370179501076</v>
      </c>
      <c r="AW1720" s="74">
        <f ca="1">PRODUCT(AV$4:AV1720)</f>
        <v>4264469.0544918925</v>
      </c>
      <c r="BO1720" s="70">
        <f t="shared" si="632"/>
        <v>1717</v>
      </c>
      <c r="BP1720" s="171">
        <f t="shared" ca="1" si="630"/>
        <v>0.114</v>
      </c>
      <c r="BQ1720" s="172">
        <f t="shared" ca="1" si="628"/>
        <v>9.0370179501075842E-3</v>
      </c>
      <c r="BR1720" s="172">
        <f t="shared" ca="1" si="633"/>
        <v>2.3449578065214693E-7</v>
      </c>
    </row>
    <row r="1721" spans="44:70">
      <c r="AR1721" s="69">
        <f t="shared" si="625"/>
        <v>144</v>
      </c>
      <c r="AS1721" s="70">
        <f t="shared" si="629"/>
        <v>1718</v>
      </c>
      <c r="AT1721" s="71">
        <f t="shared" ca="1" si="631"/>
        <v>2.0257984279057401E-7</v>
      </c>
      <c r="AU1721" s="72">
        <f t="shared" ca="1" si="626"/>
        <v>9.0370179501075842E-3</v>
      </c>
      <c r="AV1721" s="73">
        <f t="shared" ca="1" si="627"/>
        <v>1.0090370179501076</v>
      </c>
      <c r="AW1721" s="74">
        <f ca="1">PRODUCT(AV$4:AV1721)</f>
        <v>4303007.1378850136</v>
      </c>
      <c r="BO1721" s="70">
        <f t="shared" si="632"/>
        <v>1718</v>
      </c>
      <c r="BP1721" s="171">
        <f t="shared" ca="1" si="630"/>
        <v>0.114</v>
      </c>
      <c r="BQ1721" s="172">
        <f t="shared" ca="1" si="628"/>
        <v>9.0370179501075842E-3</v>
      </c>
      <c r="BR1721" s="172">
        <f t="shared" ca="1" si="633"/>
        <v>2.3239561728719621E-7</v>
      </c>
    </row>
    <row r="1722" spans="44:70">
      <c r="AR1722" s="69">
        <f t="shared" si="625"/>
        <v>144</v>
      </c>
      <c r="AS1722" s="70">
        <f t="shared" si="629"/>
        <v>1719</v>
      </c>
      <c r="AT1722" s="71">
        <f t="shared" ca="1" si="631"/>
        <v>2.0074912511494562E-7</v>
      </c>
      <c r="AU1722" s="72">
        <f t="shared" ca="1" si="626"/>
        <v>9.0370179501075842E-3</v>
      </c>
      <c r="AV1722" s="73">
        <f t="shared" ca="1" si="627"/>
        <v>1.0090370179501076</v>
      </c>
      <c r="AW1722" s="74">
        <f ca="1">PRODUCT(AV$4:AV1722)</f>
        <v>4341893.4906295212</v>
      </c>
      <c r="BO1722" s="70">
        <f t="shared" si="632"/>
        <v>1719</v>
      </c>
      <c r="BP1722" s="171">
        <f t="shared" ca="1" si="630"/>
        <v>0.114</v>
      </c>
      <c r="BQ1722" s="172">
        <f t="shared" ca="1" si="628"/>
        <v>9.0370179501075842E-3</v>
      </c>
      <c r="BR1722" s="172">
        <f t="shared" ca="1" si="633"/>
        <v>2.3031426315688165E-7</v>
      </c>
    </row>
    <row r="1723" spans="44:70">
      <c r="AR1723" s="69">
        <f t="shared" si="625"/>
        <v>144</v>
      </c>
      <c r="AS1723" s="70">
        <f t="shared" si="629"/>
        <v>1720</v>
      </c>
      <c r="AT1723" s="71">
        <f t="shared" ca="1" si="631"/>
        <v>1.9893495166781346E-7</v>
      </c>
      <c r="AU1723" s="72">
        <f t="shared" ca="1" si="626"/>
        <v>9.0370179501075842E-3</v>
      </c>
      <c r="AV1723" s="73">
        <f t="shared" ca="1" si="627"/>
        <v>1.0090370179501076</v>
      </c>
      <c r="AW1723" s="74">
        <f ca="1">PRODUCT(AV$4:AV1723)</f>
        <v>4381131.2600417957</v>
      </c>
      <c r="BO1723" s="70">
        <f t="shared" si="632"/>
        <v>1720</v>
      </c>
      <c r="BP1723" s="171">
        <f t="shared" ca="1" si="630"/>
        <v>0.114</v>
      </c>
      <c r="BQ1723" s="172">
        <f t="shared" ca="1" si="628"/>
        <v>9.0370179501075842E-3</v>
      </c>
      <c r="BR1723" s="172">
        <f t="shared" ca="1" si="633"/>
        <v>2.2825154980416157E-7</v>
      </c>
    </row>
    <row r="1724" spans="44:70">
      <c r="AR1724" s="69">
        <f t="shared" si="625"/>
        <v>144</v>
      </c>
      <c r="AS1724" s="70">
        <f t="shared" si="629"/>
        <v>1721</v>
      </c>
      <c r="AT1724" s="71">
        <f t="shared" ca="1" si="631"/>
        <v>1.9713717293868765E-7</v>
      </c>
      <c r="AU1724" s="72">
        <f t="shared" ca="1" si="626"/>
        <v>9.0370179501075842E-3</v>
      </c>
      <c r="AV1724" s="73">
        <f t="shared" ca="1" si="627"/>
        <v>1.0090370179501076</v>
      </c>
      <c r="AW1724" s="74">
        <f ca="1">PRODUCT(AV$4:AV1724)</f>
        <v>4420723.6218805704</v>
      </c>
      <c r="BO1724" s="70">
        <f t="shared" si="632"/>
        <v>1721</v>
      </c>
      <c r="BP1724" s="171">
        <f t="shared" ca="1" si="630"/>
        <v>0.114</v>
      </c>
      <c r="BQ1724" s="172">
        <f t="shared" ca="1" si="628"/>
        <v>9.0370179501075842E-3</v>
      </c>
      <c r="BR1724" s="172">
        <f t="shared" ca="1" si="633"/>
        <v>2.2620731028070925E-7</v>
      </c>
    </row>
    <row r="1725" spans="44:70">
      <c r="AR1725" s="69">
        <f t="shared" si="625"/>
        <v>144</v>
      </c>
      <c r="AS1725" s="70">
        <f t="shared" si="629"/>
        <v>1722</v>
      </c>
      <c r="AT1725" s="71">
        <f t="shared" ca="1" si="631"/>
        <v>1.9535564076820725E-7</v>
      </c>
      <c r="AU1725" s="72">
        <f t="shared" ca="1" si="626"/>
        <v>9.0370179501075842E-3</v>
      </c>
      <c r="AV1725" s="73">
        <f t="shared" ca="1" si="627"/>
        <v>1.0090370179501076</v>
      </c>
      <c r="AW1725" s="74">
        <f ca="1">PRODUCT(AV$4:AV1725)</f>
        <v>4460673.7806039695</v>
      </c>
      <c r="BO1725" s="70">
        <f t="shared" si="632"/>
        <v>1722</v>
      </c>
      <c r="BP1725" s="171">
        <f t="shared" ca="1" si="630"/>
        <v>0.114</v>
      </c>
      <c r="BQ1725" s="172">
        <f t="shared" ca="1" si="628"/>
        <v>9.0370179501075842E-3</v>
      </c>
      <c r="BR1725" s="172">
        <f t="shared" ca="1" si="633"/>
        <v>2.2418137913340085E-7</v>
      </c>
    </row>
    <row r="1726" spans="44:70">
      <c r="AR1726" s="69">
        <f t="shared" si="625"/>
        <v>144</v>
      </c>
      <c r="AS1726" s="70">
        <f t="shared" si="629"/>
        <v>1723</v>
      </c>
      <c r="AT1726" s="71">
        <f t="shared" ca="1" si="631"/>
        <v>1.9359020833593018E-7</v>
      </c>
      <c r="AU1726" s="72">
        <f t="shared" ca="1" si="626"/>
        <v>9.0370179501075842E-3</v>
      </c>
      <c r="AV1726" s="73">
        <f t="shared" ca="1" si="627"/>
        <v>1.0090370179501076</v>
      </c>
      <c r="AW1726" s="74">
        <f ca="1">PRODUCT(AV$4:AV1726)</f>
        <v>4500984.9696288621</v>
      </c>
      <c r="BO1726" s="70">
        <f t="shared" si="632"/>
        <v>1723</v>
      </c>
      <c r="BP1726" s="171">
        <f t="shared" ca="1" si="630"/>
        <v>0.114</v>
      </c>
      <c r="BQ1726" s="172">
        <f t="shared" ca="1" si="628"/>
        <v>9.0370179501075842E-3</v>
      </c>
      <c r="BR1726" s="172">
        <f t="shared" ca="1" si="633"/>
        <v>2.2217359239092417E-7</v>
      </c>
    </row>
    <row r="1727" spans="44:70">
      <c r="AR1727" s="69">
        <f t="shared" si="625"/>
        <v>144</v>
      </c>
      <c r="AS1727" s="70">
        <f t="shared" si="629"/>
        <v>1724</v>
      </c>
      <c r="AT1727" s="71">
        <f t="shared" ca="1" si="631"/>
        <v>1.9184073014823331E-7</v>
      </c>
      <c r="AU1727" s="72">
        <f t="shared" ca="1" si="626"/>
        <v>9.0370179501075842E-3</v>
      </c>
      <c r="AV1727" s="73">
        <f t="shared" ca="1" si="627"/>
        <v>1.0090370179501076</v>
      </c>
      <c r="AW1727" s="74">
        <f ca="1">PRODUCT(AV$4:AV1727)</f>
        <v>4541660.4515925627</v>
      </c>
      <c r="BO1727" s="70">
        <f t="shared" si="632"/>
        <v>1724</v>
      </c>
      <c r="BP1727" s="171">
        <f t="shared" ca="1" si="630"/>
        <v>0.114</v>
      </c>
      <c r="BQ1727" s="172">
        <f t="shared" ca="1" si="628"/>
        <v>9.0370179501075842E-3</v>
      </c>
      <c r="BR1727" s="172">
        <f t="shared" ca="1" si="633"/>
        <v>2.2018378755050755E-7</v>
      </c>
    </row>
    <row r="1728" spans="44:70">
      <c r="AR1728" s="69">
        <f t="shared" si="625"/>
        <v>144</v>
      </c>
      <c r="AS1728" s="70">
        <f t="shared" si="629"/>
        <v>1725</v>
      </c>
      <c r="AT1728" s="71">
        <f t="shared" ca="1" si="631"/>
        <v>1.9010706202632198E-7</v>
      </c>
      <c r="AU1728" s="72">
        <f t="shared" ca="1" si="626"/>
        <v>9.0370179501075842E-3</v>
      </c>
      <c r="AV1728" s="73">
        <f t="shared" ca="1" si="627"/>
        <v>1.0090370179501076</v>
      </c>
      <c r="AW1728" s="74">
        <f ca="1">PRODUCT(AV$4:AV1728)</f>
        <v>4582703.518616898</v>
      </c>
      <c r="BO1728" s="70">
        <f t="shared" si="632"/>
        <v>1725</v>
      </c>
      <c r="BP1728" s="171">
        <f t="shared" ca="1" si="630"/>
        <v>0.114</v>
      </c>
      <c r="BQ1728" s="172">
        <f t="shared" ca="1" si="628"/>
        <v>9.0370179501075842E-3</v>
      </c>
      <c r="BR1728" s="172">
        <f t="shared" ca="1" si="633"/>
        <v>2.1821180356476739E-7</v>
      </c>
    </row>
    <row r="1729" spans="44:70">
      <c r="AR1729" s="69">
        <f t="shared" si="625"/>
        <v>144</v>
      </c>
      <c r="AS1729" s="70">
        <f t="shared" si="629"/>
        <v>1726</v>
      </c>
      <c r="AT1729" s="71">
        <f t="shared" ca="1" si="631"/>
        <v>1.8838906109434789E-7</v>
      </c>
      <c r="AU1729" s="72">
        <f t="shared" ca="1" si="626"/>
        <v>9.0370179501075842E-3</v>
      </c>
      <c r="AV1729" s="73">
        <f t="shared" ca="1" si="627"/>
        <v>1.0090370179501076</v>
      </c>
      <c r="AW1729" s="74">
        <f ca="1">PRODUCT(AV$4:AV1729)</f>
        <v>4624117.4925746601</v>
      </c>
      <c r="BO1729" s="70">
        <f t="shared" si="632"/>
        <v>1726</v>
      </c>
      <c r="BP1729" s="171">
        <f t="shared" ca="1" si="630"/>
        <v>0.114</v>
      </c>
      <c r="BQ1729" s="172">
        <f t="shared" ca="1" si="628"/>
        <v>9.0370179501075842E-3</v>
      </c>
      <c r="BR1729" s="172">
        <f t="shared" ca="1" si="633"/>
        <v>2.1625748082867361E-7</v>
      </c>
    </row>
    <row r="1730" spans="44:70">
      <c r="AR1730" s="69">
        <f t="shared" si="625"/>
        <v>144</v>
      </c>
      <c r="AS1730" s="70">
        <f t="shared" si="629"/>
        <v>1727</v>
      </c>
      <c r="AT1730" s="71">
        <f t="shared" ca="1" si="631"/>
        <v>1.8668658576763437E-7</v>
      </c>
      <c r="AU1730" s="72">
        <f t="shared" ca="1" si="626"/>
        <v>9.0370179501075842E-3</v>
      </c>
      <c r="AV1730" s="73">
        <f t="shared" ca="1" si="627"/>
        <v>1.0090370179501076</v>
      </c>
      <c r="AW1730" s="74">
        <f ca="1">PRODUCT(AV$4:AV1730)</f>
        <v>4665905.7253584638</v>
      </c>
      <c r="BO1730" s="70">
        <f t="shared" si="632"/>
        <v>1727</v>
      </c>
      <c r="BP1730" s="171">
        <f t="shared" ca="1" si="630"/>
        <v>0.114</v>
      </c>
      <c r="BQ1730" s="172">
        <f t="shared" ca="1" si="628"/>
        <v>9.0370179501075842E-3</v>
      </c>
      <c r="BR1730" s="172">
        <f t="shared" ca="1" si="633"/>
        <v>2.1432066116663183E-7</v>
      </c>
    </row>
    <row r="1731" spans="44:70">
      <c r="AR1731" s="69">
        <f t="shared" si="625"/>
        <v>144</v>
      </c>
      <c r="AS1731" s="70">
        <f t="shared" si="629"/>
        <v>1728</v>
      </c>
      <c r="AT1731" s="71">
        <f t="shared" ca="1" si="631"/>
        <v>1.8499949574100795E-7</v>
      </c>
      <c r="AU1731" s="72">
        <f t="shared" ca="1" si="626"/>
        <v>9.0370179501075842E-3</v>
      </c>
      <c r="AV1731" s="73">
        <f t="shared" ca="1" si="627"/>
        <v>1.0090370179501076</v>
      </c>
      <c r="AW1731" s="74">
        <f ca="1">PRODUCT(AV$4:AV1731)</f>
        <v>4708071.5991520379</v>
      </c>
      <c r="BO1731" s="70">
        <f t="shared" si="632"/>
        <v>1728</v>
      </c>
      <c r="BP1731" s="171">
        <f t="shared" ca="1" si="630"/>
        <v>0.114</v>
      </c>
      <c r="BQ1731" s="172">
        <f t="shared" ca="1" si="628"/>
        <v>9.0370179501075842E-3</v>
      </c>
      <c r="BR1731" s="172">
        <f t="shared" ca="1" si="633"/>
        <v>2.1240118781968121E-7</v>
      </c>
    </row>
    <row r="1732" spans="44:70">
      <c r="AR1732" s="69">
        <f t="shared" si="625"/>
        <v>145</v>
      </c>
      <c r="AS1732" s="70">
        <f t="shared" si="629"/>
        <v>1729</v>
      </c>
      <c r="AT1732" s="71">
        <f t="shared" ca="1" si="631"/>
        <v>1.8332765197723561E-7</v>
      </c>
      <c r="AU1732" s="72">
        <f t="shared" ca="1" si="626"/>
        <v>9.0370179501075842E-3</v>
      </c>
      <c r="AV1732" s="73">
        <f t="shared" ca="1" si="627"/>
        <v>1.0090370179501076</v>
      </c>
      <c r="AW1732" s="74">
        <f ca="1">PRODUCT(AV$4:AV1732)</f>
        <v>4750618.5267039668</v>
      </c>
      <c r="BO1732" s="70">
        <f t="shared" si="632"/>
        <v>1729</v>
      </c>
      <c r="BP1732" s="171">
        <f t="shared" ca="1" si="630"/>
        <v>0.114</v>
      </c>
      <c r="BQ1732" s="172">
        <f t="shared" ca="1" si="628"/>
        <v>9.0370179501075842E-3</v>
      </c>
      <c r="BR1732" s="172">
        <f t="shared" ca="1" si="633"/>
        <v>2.1049890543280693E-7</v>
      </c>
    </row>
    <row r="1733" spans="44:70">
      <c r="AR1733" s="69">
        <f t="shared" ref="AR1733:AR1796" si="634">ROUNDDOWN((AS1733-1)/12,0)+1</f>
        <v>145</v>
      </c>
      <c r="AS1733" s="70">
        <f t="shared" si="629"/>
        <v>1730</v>
      </c>
      <c r="AT1733" s="71">
        <f t="shared" ca="1" si="631"/>
        <v>1.8167091669556625E-7</v>
      </c>
      <c r="AU1733" s="72">
        <f t="shared" ref="AU1733:AU1796" ca="1" si="635">IF($AU$2="Yes",BQ1733,((1+$AH$21)^(1/12))-1)</f>
        <v>9.0370179501075842E-3</v>
      </c>
      <c r="AV1733" s="73">
        <f t="shared" ref="AV1733:AV1796" ca="1" si="636">(1+AU1733)</f>
        <v>1.0090370179501076</v>
      </c>
      <c r="AW1733" s="74">
        <f ca="1">PRODUCT(AV$4:AV1733)</f>
        <v>4793549.9516039044</v>
      </c>
      <c r="BO1733" s="70">
        <f t="shared" si="632"/>
        <v>1730</v>
      </c>
      <c r="BP1733" s="171">
        <f t="shared" ca="1" si="630"/>
        <v>0.114</v>
      </c>
      <c r="BQ1733" s="172">
        <f t="shared" ref="BQ1733:BQ1796" ca="1" si="637">(1+BP1733)^(1/12)-1</f>
        <v>9.0370179501075842E-3</v>
      </c>
      <c r="BR1733" s="172">
        <f t="shared" ca="1" si="633"/>
        <v>2.0861366004236642E-7</v>
      </c>
    </row>
    <row r="1734" spans="44:70">
      <c r="AR1734" s="69">
        <f t="shared" si="634"/>
        <v>145</v>
      </c>
      <c r="AS1734" s="70">
        <f t="shared" ref="AS1734:AS1797" si="638">AS1733+1</f>
        <v>1731</v>
      </c>
      <c r="AT1734" s="71">
        <f t="shared" ca="1" si="631"/>
        <v>1.8002915336037591E-7</v>
      </c>
      <c r="AU1734" s="72">
        <f t="shared" ca="1" si="635"/>
        <v>9.0370179501075842E-3</v>
      </c>
      <c r="AV1734" s="73">
        <f t="shared" ca="1" si="636"/>
        <v>1.0090370179501076</v>
      </c>
      <c r="AW1734" s="74">
        <f ca="1">PRODUCT(AV$4:AV1734)</f>
        <v>4836869.348561286</v>
      </c>
      <c r="BO1734" s="70">
        <f t="shared" si="632"/>
        <v>1731</v>
      </c>
      <c r="BP1734" s="171">
        <f t="shared" ca="1" si="630"/>
        <v>0.114</v>
      </c>
      <c r="BQ1734" s="172">
        <f t="shared" ca="1" si="637"/>
        <v>9.0370179501075842E-3</v>
      </c>
      <c r="BR1734" s="172">
        <f t="shared" ca="1" si="633"/>
        <v>2.0674529906362805E-7</v>
      </c>
    </row>
    <row r="1735" spans="44:70">
      <c r="AR1735" s="69">
        <f t="shared" si="634"/>
        <v>145</v>
      </c>
      <c r="AS1735" s="70">
        <f t="shared" si="638"/>
        <v>1732</v>
      </c>
      <c r="AT1735" s="71">
        <f t="shared" ca="1" si="631"/>
        <v>1.7840222666991554E-7</v>
      </c>
      <c r="AU1735" s="72">
        <f t="shared" ca="1" si="635"/>
        <v>9.0370179501075842E-3</v>
      </c>
      <c r="AV1735" s="73">
        <f t="shared" ca="1" si="636"/>
        <v>1.0090370179501076</v>
      </c>
      <c r="AW1735" s="74">
        <f ca="1">PRODUCT(AV$4:AV1735)</f>
        <v>4880580.2236865591</v>
      </c>
      <c r="BO1735" s="70">
        <f t="shared" si="632"/>
        <v>1732</v>
      </c>
      <c r="BP1735" s="171">
        <f t="shared" ca="1" si="630"/>
        <v>0.114</v>
      </c>
      <c r="BQ1735" s="172">
        <f t="shared" ca="1" si="637"/>
        <v>9.0370179501075842E-3</v>
      </c>
      <c r="BR1735" s="172">
        <f t="shared" ca="1" si="633"/>
        <v>2.0489367127842151E-7</v>
      </c>
    </row>
    <row r="1736" spans="44:70">
      <c r="AR1736" s="69">
        <f t="shared" si="634"/>
        <v>145</v>
      </c>
      <c r="AS1736" s="70">
        <f t="shared" si="638"/>
        <v>1733</v>
      </c>
      <c r="AT1736" s="71">
        <f t="shared" ca="1" si="631"/>
        <v>1.7679000254516035E-7</v>
      </c>
      <c r="AU1736" s="72">
        <f t="shared" ca="1" si="635"/>
        <v>9.0370179501075842E-3</v>
      </c>
      <c r="AV1736" s="73">
        <f t="shared" ca="1" si="636"/>
        <v>1.0090370179501076</v>
      </c>
      <c r="AW1736" s="74">
        <f ca="1">PRODUCT(AV$4:AV1736)</f>
        <v>4924686.1147749545</v>
      </c>
      <c r="BO1736" s="70">
        <f t="shared" si="632"/>
        <v>1733</v>
      </c>
      <c r="BP1736" s="171">
        <f t="shared" ref="BP1736:BP1799" ca="1" si="639">VLOOKUP(BO1736,$BT$4:$BX$13,5,TRUE)/100</f>
        <v>0.114</v>
      </c>
      <c r="BQ1736" s="172">
        <f t="shared" ca="1" si="637"/>
        <v>9.0370179501075842E-3</v>
      </c>
      <c r="BR1736" s="172">
        <f t="shared" ca="1" si="633"/>
        <v>2.0305862682289877E-7</v>
      </c>
    </row>
    <row r="1737" spans="44:70">
      <c r="AR1737" s="69">
        <f t="shared" si="634"/>
        <v>145</v>
      </c>
      <c r="AS1737" s="70">
        <f t="shared" si="638"/>
        <v>1734</v>
      </c>
      <c r="AT1737" s="71">
        <f t="shared" ca="1" si="631"/>
        <v>1.7519234811876018E-7</v>
      </c>
      <c r="AU1737" s="72">
        <f t="shared" ca="1" si="635"/>
        <v>9.0370179501075842E-3</v>
      </c>
      <c r="AV1737" s="73">
        <f t="shared" ca="1" si="636"/>
        <v>1.0090370179501076</v>
      </c>
      <c r="AW1737" s="74">
        <f ca="1">PRODUCT(AV$4:AV1737)</f>
        <v>4969190.5915928213</v>
      </c>
      <c r="BO1737" s="70">
        <f t="shared" si="632"/>
        <v>1734</v>
      </c>
      <c r="BP1737" s="171">
        <f t="shared" ca="1" si="639"/>
        <v>0.114</v>
      </c>
      <c r="BQ1737" s="172">
        <f t="shared" ca="1" si="637"/>
        <v>9.0370179501075842E-3</v>
      </c>
      <c r="BR1737" s="172">
        <f t="shared" ca="1" si="633"/>
        <v>2.0124001717540467E-7</v>
      </c>
    </row>
    <row r="1738" spans="44:70">
      <c r="AR1738" s="69">
        <f t="shared" si="634"/>
        <v>145</v>
      </c>
      <c r="AS1738" s="70">
        <f t="shared" si="638"/>
        <v>1735</v>
      </c>
      <c r="AT1738" s="71">
        <f t="shared" ca="1" si="631"/>
        <v>1.7360913172408945E-7</v>
      </c>
      <c r="AU1738" s="72">
        <f t="shared" ca="1" si="635"/>
        <v>9.0370179501075842E-3</v>
      </c>
      <c r="AV1738" s="73">
        <f t="shared" ca="1" si="636"/>
        <v>1.0090370179501076</v>
      </c>
      <c r="AW1738" s="74">
        <f ca="1">PRODUCT(AV$4:AV1738)</f>
        <v>5014097.2561665513</v>
      </c>
      <c r="BO1738" s="70">
        <f t="shared" si="632"/>
        <v>1735</v>
      </c>
      <c r="BP1738" s="171">
        <f t="shared" ca="1" si="639"/>
        <v>0.114</v>
      </c>
      <c r="BQ1738" s="172">
        <f t="shared" ca="1" si="637"/>
        <v>9.0370179501075842E-3</v>
      </c>
      <c r="BR1738" s="172">
        <f t="shared" ca="1" si="633"/>
        <v>1.9943769514445614E-7</v>
      </c>
    </row>
    <row r="1739" spans="44:70">
      <c r="AR1739" s="69">
        <f t="shared" si="634"/>
        <v>145</v>
      </c>
      <c r="AS1739" s="70">
        <f t="shared" si="638"/>
        <v>1736</v>
      </c>
      <c r="AT1739" s="71">
        <f t="shared" ca="1" si="631"/>
        <v>1.7204022288439627E-7</v>
      </c>
      <c r="AU1739" s="72">
        <f t="shared" ca="1" si="635"/>
        <v>9.0370179501075842E-3</v>
      </c>
      <c r="AV1739" s="73">
        <f t="shared" ca="1" si="636"/>
        <v>1.0090370179501076</v>
      </c>
      <c r="AW1739" s="74">
        <f ca="1">PRODUCT(AV$4:AV1739)</f>
        <v>5059409.7430741135</v>
      </c>
      <c r="BO1739" s="70">
        <f t="shared" si="632"/>
        <v>1736</v>
      </c>
      <c r="BP1739" s="171">
        <f t="shared" ca="1" si="639"/>
        <v>0.114</v>
      </c>
      <c r="BQ1739" s="172">
        <f t="shared" ca="1" si="637"/>
        <v>9.0370179501075842E-3</v>
      </c>
      <c r="BR1739" s="172">
        <f t="shared" ca="1" si="633"/>
        <v>1.9765151485682903E-7</v>
      </c>
    </row>
    <row r="1740" spans="44:70">
      <c r="AR1740" s="69">
        <f t="shared" si="634"/>
        <v>145</v>
      </c>
      <c r="AS1740" s="70">
        <f t="shared" si="638"/>
        <v>1737</v>
      </c>
      <c r="AT1740" s="71">
        <f t="shared" ca="1" si="631"/>
        <v>1.7048549230204948E-7</v>
      </c>
      <c r="AU1740" s="72">
        <f t="shared" ca="1" si="635"/>
        <v>9.0370179501075842E-3</v>
      </c>
      <c r="AV1740" s="73">
        <f t="shared" ca="1" si="636"/>
        <v>1.0090370179501076</v>
      </c>
      <c r="AW1740" s="74">
        <f ca="1">PRODUCT(AV$4:AV1740)</f>
        <v>5105131.7197392238</v>
      </c>
      <c r="BO1740" s="70">
        <f t="shared" si="632"/>
        <v>1737</v>
      </c>
      <c r="BP1740" s="171">
        <f t="shared" ca="1" si="639"/>
        <v>0.114</v>
      </c>
      <c r="BQ1740" s="172">
        <f t="shared" ca="1" si="637"/>
        <v>9.0370179501075842E-3</v>
      </c>
      <c r="BR1740" s="172">
        <f t="shared" ca="1" si="633"/>
        <v>1.958813317457517E-7</v>
      </c>
    </row>
    <row r="1741" spans="44:70">
      <c r="AR1741" s="69">
        <f t="shared" si="634"/>
        <v>145</v>
      </c>
      <c r="AS1741" s="70">
        <f t="shared" si="638"/>
        <v>1738</v>
      </c>
      <c r="AT1741" s="71">
        <f t="shared" ca="1" si="631"/>
        <v>1.6894481184788293E-7</v>
      </c>
      <c r="AU1741" s="72">
        <f t="shared" ca="1" si="635"/>
        <v>9.0370179501075842E-3</v>
      </c>
      <c r="AV1741" s="73">
        <f t="shared" ca="1" si="636"/>
        <v>1.0090370179501076</v>
      </c>
      <c r="AW1741" s="74">
        <f ca="1">PRODUCT(AV$4:AV1741)</f>
        <v>5151266.8867281713</v>
      </c>
      <c r="BO1741" s="70">
        <f t="shared" si="632"/>
        <v>1738</v>
      </c>
      <c r="BP1741" s="171">
        <f t="shared" ca="1" si="639"/>
        <v>0.114</v>
      </c>
      <c r="BQ1741" s="172">
        <f t="shared" ca="1" si="637"/>
        <v>9.0370179501075842E-3</v>
      </c>
      <c r="BR1741" s="172">
        <f t="shared" ca="1" si="633"/>
        <v>1.9412700253920432E-7</v>
      </c>
    </row>
    <row r="1742" spans="44:70">
      <c r="AR1742" s="69">
        <f t="shared" si="634"/>
        <v>145</v>
      </c>
      <c r="AS1742" s="70">
        <f t="shared" si="638"/>
        <v>1739</v>
      </c>
      <c r="AT1742" s="71">
        <f t="shared" ca="1" si="631"/>
        <v>1.6741805455063606E-7</v>
      </c>
      <c r="AU1742" s="72">
        <f t="shared" ca="1" si="635"/>
        <v>9.0370179501075842E-3</v>
      </c>
      <c r="AV1742" s="73">
        <f t="shared" ca="1" si="636"/>
        <v>1.0090370179501076</v>
      </c>
      <c r="AW1742" s="74">
        <f ca="1">PRODUCT(AV$4:AV1742)</f>
        <v>5197818.9780493286</v>
      </c>
      <c r="BO1742" s="70">
        <f t="shared" si="632"/>
        <v>1739</v>
      </c>
      <c r="BP1742" s="171">
        <f t="shared" ca="1" si="639"/>
        <v>0.114</v>
      </c>
      <c r="BQ1742" s="172">
        <f t="shared" ca="1" si="637"/>
        <v>9.0370179501075842E-3</v>
      </c>
      <c r="BR1742" s="172">
        <f t="shared" ca="1" si="633"/>
        <v>1.9238838524832302E-7</v>
      </c>
    </row>
    <row r="1743" spans="44:70">
      <c r="AR1743" s="69">
        <f t="shared" si="634"/>
        <v>145</v>
      </c>
      <c r="AS1743" s="70">
        <f t="shared" si="638"/>
        <v>1740</v>
      </c>
      <c r="AT1743" s="71">
        <f t="shared" ref="AT1743:AT1774" ca="1" si="640">(1-AU1743)*AT1742</f>
        <v>1.6590509458648987E-7</v>
      </c>
      <c r="AU1743" s="72">
        <f t="shared" ca="1" si="635"/>
        <v>9.0370179501075842E-3</v>
      </c>
      <c r="AV1743" s="73">
        <f t="shared" ca="1" si="636"/>
        <v>1.0090370179501076</v>
      </c>
      <c r="AW1743" s="74">
        <f ca="1">PRODUCT(AV$4:AV1743)</f>
        <v>5244791.7614553701</v>
      </c>
      <c r="BO1743" s="70">
        <f t="shared" si="632"/>
        <v>1740</v>
      </c>
      <c r="BP1743" s="171">
        <f t="shared" ca="1" si="639"/>
        <v>0.114</v>
      </c>
      <c r="BQ1743" s="172">
        <f t="shared" ca="1" si="637"/>
        <v>9.0370179501075842E-3</v>
      </c>
      <c r="BR1743" s="172">
        <f t="shared" ca="1" si="633"/>
        <v>1.9066533915590772E-7</v>
      </c>
    </row>
    <row r="1744" spans="44:70">
      <c r="AR1744" s="69">
        <f t="shared" si="634"/>
        <v>146</v>
      </c>
      <c r="AS1744" s="70">
        <f t="shared" si="638"/>
        <v>1741</v>
      </c>
      <c r="AT1744" s="71">
        <f t="shared" ca="1" si="640"/>
        <v>1.6440580726869747E-7</v>
      </c>
      <c r="AU1744" s="72">
        <f t="shared" ca="1" si="635"/>
        <v>9.0370179501075842E-3</v>
      </c>
      <c r="AV1744" s="73">
        <f t="shared" ca="1" si="636"/>
        <v>1.0090370179501076</v>
      </c>
      <c r="AW1744" s="74">
        <f ca="1">PRODUCT(AV$4:AV1744)</f>
        <v>5292189.0387482187</v>
      </c>
      <c r="BO1744" s="70">
        <f t="shared" si="632"/>
        <v>1741</v>
      </c>
      <c r="BP1744" s="171">
        <f t="shared" ca="1" si="639"/>
        <v>0.114</v>
      </c>
      <c r="BQ1744" s="172">
        <f t="shared" ca="1" si="637"/>
        <v>9.0370179501075842E-3</v>
      </c>
      <c r="BR1744" s="172">
        <f t="shared" ca="1" si="633"/>
        <v>1.8895772480503316E-7</v>
      </c>
    </row>
    <row r="1745" spans="44:70">
      <c r="AR1745" s="69">
        <f t="shared" si="634"/>
        <v>146</v>
      </c>
      <c r="AS1745" s="70">
        <f t="shared" si="638"/>
        <v>1742</v>
      </c>
      <c r="AT1745" s="71">
        <f t="shared" ca="1" si="640"/>
        <v>1.6292006903730833E-7</v>
      </c>
      <c r="AU1745" s="72">
        <f t="shared" ca="1" si="635"/>
        <v>9.0370179501075842E-3</v>
      </c>
      <c r="AV1745" s="73">
        <f t="shared" ca="1" si="636"/>
        <v>1.0090370179501076</v>
      </c>
      <c r="AW1745" s="74">
        <f ca="1">PRODUCT(AV$4:AV1745)</f>
        <v>5340014.6460867487</v>
      </c>
      <c r="BO1745" s="70">
        <f t="shared" si="632"/>
        <v>1742</v>
      </c>
      <c r="BP1745" s="171">
        <f t="shared" ca="1" si="639"/>
        <v>0.114</v>
      </c>
      <c r="BQ1745" s="172">
        <f t="shared" ca="1" si="637"/>
        <v>9.0370179501075842E-3</v>
      </c>
      <c r="BR1745" s="172">
        <f t="shared" ca="1" si="633"/>
        <v>1.872654039877616E-7</v>
      </c>
    </row>
    <row r="1746" spans="44:70">
      <c r="AR1746" s="69">
        <f t="shared" si="634"/>
        <v>146</v>
      </c>
      <c r="AS1746" s="70">
        <f t="shared" si="638"/>
        <v>1743</v>
      </c>
      <c r="AT1746" s="71">
        <f t="shared" ca="1" si="640"/>
        <v>1.614477574489854E-7</v>
      </c>
      <c r="AU1746" s="72">
        <f t="shared" ca="1" si="635"/>
        <v>9.0370179501075842E-3</v>
      </c>
      <c r="AV1746" s="73">
        <f t="shared" ca="1" si="636"/>
        <v>1.0090370179501076</v>
      </c>
      <c r="AW1746" s="74">
        <f ca="1">PRODUCT(AV$4:AV1746)</f>
        <v>5388272.4542972725</v>
      </c>
      <c r="BO1746" s="70">
        <f t="shared" ref="BO1746:BO1803" si="641">BO1745+1</f>
        <v>1743</v>
      </c>
      <c r="BP1746" s="171">
        <f t="shared" ca="1" si="639"/>
        <v>0.114</v>
      </c>
      <c r="BQ1746" s="172">
        <f t="shared" ca="1" si="637"/>
        <v>9.0370179501075842E-3</v>
      </c>
      <c r="BR1746" s="172">
        <f t="shared" ref="BR1746:BR1803" ca="1" si="642">BR1745/(1+BQ1746)</f>
        <v>1.8558823973395696E-7</v>
      </c>
    </row>
    <row r="1747" spans="44:70">
      <c r="AR1747" s="69">
        <f t="shared" si="634"/>
        <v>146</v>
      </c>
      <c r="AS1747" s="70">
        <f t="shared" si="638"/>
        <v>1744</v>
      </c>
      <c r="AT1747" s="71">
        <f t="shared" ca="1" si="640"/>
        <v>1.5998875116691431E-7</v>
      </c>
      <c r="AU1747" s="72">
        <f t="shared" ca="1" si="635"/>
        <v>9.0370179501075842E-3</v>
      </c>
      <c r="AV1747" s="73">
        <f t="shared" ca="1" si="636"/>
        <v>1.0090370179501076</v>
      </c>
      <c r="AW1747" s="74">
        <f ca="1">PRODUCT(AV$4:AV1747)</f>
        <v>5436966.369186827</v>
      </c>
      <c r="BO1747" s="70">
        <f t="shared" si="641"/>
        <v>1744</v>
      </c>
      <c r="BP1747" s="171">
        <f t="shared" ca="1" si="639"/>
        <v>0.114</v>
      </c>
      <c r="BQ1747" s="172">
        <f t="shared" ca="1" si="637"/>
        <v>9.0370179501075842E-3</v>
      </c>
      <c r="BR1747" s="172">
        <f t="shared" ca="1" si="642"/>
        <v>1.8392609630019886E-7</v>
      </c>
    </row>
    <row r="1748" spans="44:70">
      <c r="AR1748" s="69">
        <f t="shared" si="634"/>
        <v>146</v>
      </c>
      <c r="AS1748" s="70">
        <f t="shared" si="638"/>
        <v>1745</v>
      </c>
      <c r="AT1748" s="71">
        <f t="shared" ca="1" si="640"/>
        <v>1.5854292995080361E-7</v>
      </c>
      <c r="AU1748" s="72">
        <f t="shared" ca="1" si="635"/>
        <v>9.0370179501075842E-3</v>
      </c>
      <c r="AV1748" s="73">
        <f t="shared" ca="1" si="636"/>
        <v>1.0090370179501076</v>
      </c>
      <c r="AW1748" s="74">
        <f ca="1">PRODUCT(AV$4:AV1748)</f>
        <v>5486100.3318592999</v>
      </c>
      <c r="BO1748" s="70">
        <f t="shared" si="641"/>
        <v>1745</v>
      </c>
      <c r="BP1748" s="171">
        <f t="shared" ca="1" si="639"/>
        <v>0.114</v>
      </c>
      <c r="BQ1748" s="172">
        <f t="shared" ca="1" si="637"/>
        <v>9.0370179501075842E-3</v>
      </c>
      <c r="BR1748" s="172">
        <f t="shared" ca="1" si="642"/>
        <v>1.8227883915879606E-7</v>
      </c>
    </row>
    <row r="1749" spans="44:70">
      <c r="AR1749" s="69">
        <f t="shared" si="634"/>
        <v>146</v>
      </c>
      <c r="AS1749" s="70">
        <f t="shared" si="638"/>
        <v>1746</v>
      </c>
      <c r="AT1749" s="71">
        <f t="shared" ca="1" si="640"/>
        <v>1.5711017464697555E-7</v>
      </c>
      <c r="AU1749" s="72">
        <f t="shared" ca="1" si="635"/>
        <v>9.0370179501075842E-3</v>
      </c>
      <c r="AV1749" s="73">
        <f t="shared" ca="1" si="636"/>
        <v>1.0090370179501076</v>
      </c>
      <c r="AW1749" s="74">
        <f ca="1">PRODUCT(AV$4:AV1749)</f>
        <v>5535678.3190344032</v>
      </c>
      <c r="BO1749" s="70">
        <f t="shared" si="641"/>
        <v>1746</v>
      </c>
      <c r="BP1749" s="171">
        <f t="shared" ca="1" si="639"/>
        <v>0.114</v>
      </c>
      <c r="BQ1749" s="172">
        <f t="shared" ca="1" si="637"/>
        <v>9.0370179501075842E-3</v>
      </c>
      <c r="BR1749" s="172">
        <f t="shared" ca="1" si="642"/>
        <v>1.8064633498689832E-7</v>
      </c>
    </row>
    <row r="1750" spans="44:70">
      <c r="AR1750" s="69">
        <f t="shared" si="634"/>
        <v>146</v>
      </c>
      <c r="AS1750" s="70">
        <f t="shared" si="638"/>
        <v>1747</v>
      </c>
      <c r="AT1750" s="71">
        <f t="shared" ca="1" si="640"/>
        <v>1.5569036717854628E-7</v>
      </c>
      <c r="AU1750" s="72">
        <f t="shared" ca="1" si="635"/>
        <v>9.0370179501075842E-3</v>
      </c>
      <c r="AV1750" s="73">
        <f t="shared" ca="1" si="636"/>
        <v>1.0090370179501076</v>
      </c>
      <c r="AW1750" s="74">
        <f ca="1">PRODUCT(AV$4:AV1750)</f>
        <v>5585704.3433695389</v>
      </c>
      <c r="BO1750" s="70">
        <f t="shared" si="641"/>
        <v>1747</v>
      </c>
      <c r="BP1750" s="171">
        <f t="shared" ca="1" si="639"/>
        <v>0.114</v>
      </c>
      <c r="BQ1750" s="172">
        <f t="shared" ca="1" si="637"/>
        <v>9.0370179501075842E-3</v>
      </c>
      <c r="BR1750" s="172">
        <f t="shared" ca="1" si="642"/>
        <v>1.7902845165570573E-7</v>
      </c>
    </row>
    <row r="1751" spans="44:70">
      <c r="AR1751" s="69">
        <f t="shared" si="634"/>
        <v>146</v>
      </c>
      <c r="AS1751" s="70">
        <f t="shared" si="638"/>
        <v>1748</v>
      </c>
      <c r="AT1751" s="71">
        <f t="shared" ca="1" si="640"/>
        <v>1.5428339053569491E-7</v>
      </c>
      <c r="AU1751" s="72">
        <f t="shared" ca="1" si="635"/>
        <v>9.0370179501075842E-3</v>
      </c>
      <c r="AV1751" s="73">
        <f t="shared" ca="1" si="636"/>
        <v>1.0090370179501076</v>
      </c>
      <c r="AW1751" s="74">
        <f ca="1">PRODUCT(AV$4:AV1751)</f>
        <v>5636182.4537845636</v>
      </c>
      <c r="BO1751" s="70">
        <f t="shared" si="641"/>
        <v>1748</v>
      </c>
      <c r="BP1751" s="171">
        <f t="shared" ca="1" si="639"/>
        <v>0.114</v>
      </c>
      <c r="BQ1751" s="172">
        <f t="shared" ca="1" si="637"/>
        <v>9.0370179501075842E-3</v>
      </c>
      <c r="BR1751" s="172">
        <f t="shared" ca="1" si="642"/>
        <v>1.7742505821977473E-7</v>
      </c>
    </row>
    <row r="1752" spans="44:70">
      <c r="AR1752" s="69">
        <f t="shared" si="634"/>
        <v>146</v>
      </c>
      <c r="AS1752" s="70">
        <f t="shared" si="638"/>
        <v>1749</v>
      </c>
      <c r="AT1752" s="71">
        <f t="shared" ca="1" si="640"/>
        <v>1.5288912876602039E-7</v>
      </c>
      <c r="AU1752" s="72">
        <f t="shared" ca="1" si="635"/>
        <v>9.0370179501075842E-3</v>
      </c>
      <c r="AV1752" s="73">
        <f t="shared" ca="1" si="636"/>
        <v>1.0090370179501076</v>
      </c>
      <c r="AW1752" s="74">
        <f ca="1">PRODUCT(AV$4:AV1752)</f>
        <v>5687116.7357894965</v>
      </c>
      <c r="BO1752" s="70">
        <f t="shared" si="641"/>
        <v>1749</v>
      </c>
      <c r="BP1752" s="171">
        <f t="shared" ca="1" si="639"/>
        <v>0.114</v>
      </c>
      <c r="BQ1752" s="172">
        <f t="shared" ca="1" si="637"/>
        <v>9.0370179501075842E-3</v>
      </c>
      <c r="BR1752" s="172">
        <f t="shared" ca="1" si="642"/>
        <v>1.7583602490641985E-7</v>
      </c>
    </row>
    <row r="1753" spans="44:70">
      <c r="AR1753" s="69">
        <f t="shared" si="634"/>
        <v>146</v>
      </c>
      <c r="AS1753" s="70">
        <f t="shared" si="638"/>
        <v>1750</v>
      </c>
      <c r="AT1753" s="71">
        <f t="shared" ca="1" si="640"/>
        <v>1.5150746696498555E-7</v>
      </c>
      <c r="AU1753" s="72">
        <f t="shared" ca="1" si="635"/>
        <v>9.0370179501075842E-3</v>
      </c>
      <c r="AV1753" s="73">
        <f t="shared" ca="1" si="636"/>
        <v>1.0090370179501076</v>
      </c>
      <c r="AW1753" s="74">
        <f ca="1">PRODUCT(AV$4:AV1753)</f>
        <v>5738511.3118151836</v>
      </c>
      <c r="BO1753" s="70">
        <f t="shared" si="641"/>
        <v>1750</v>
      </c>
      <c r="BP1753" s="171">
        <f t="shared" ca="1" si="639"/>
        <v>0.114</v>
      </c>
      <c r="BQ1753" s="172">
        <f t="shared" ca="1" si="637"/>
        <v>9.0370179501075842E-3</v>
      </c>
      <c r="BR1753" s="172">
        <f t="shared" ca="1" si="642"/>
        <v>1.7426122310521038E-7</v>
      </c>
    </row>
    <row r="1754" spans="44:70">
      <c r="AR1754" s="69">
        <f t="shared" si="634"/>
        <v>146</v>
      </c>
      <c r="AS1754" s="70">
        <f t="shared" si="638"/>
        <v>1751</v>
      </c>
      <c r="AT1754" s="71">
        <f t="shared" ca="1" si="640"/>
        <v>1.5013829126644765E-7</v>
      </c>
      <c r="AU1754" s="72">
        <f t="shared" ca="1" si="635"/>
        <v>9.0370179501075842E-3</v>
      </c>
      <c r="AV1754" s="73">
        <f t="shared" ca="1" si="636"/>
        <v>1.0090370179501076</v>
      </c>
      <c r="AW1754" s="74">
        <f ca="1">PRODUCT(AV$4:AV1754)</f>
        <v>5790370.3415469527</v>
      </c>
      <c r="BO1754" s="70">
        <f t="shared" si="641"/>
        <v>1751</v>
      </c>
      <c r="BP1754" s="171">
        <f t="shared" ca="1" si="639"/>
        <v>0.114</v>
      </c>
      <c r="BQ1754" s="172">
        <f t="shared" ca="1" si="637"/>
        <v>9.0370179501075842E-3</v>
      </c>
      <c r="BR1754" s="172">
        <f t="shared" ca="1" si="642"/>
        <v>1.7270052535756109E-7</v>
      </c>
    </row>
    <row r="1755" spans="44:70">
      <c r="AR1755" s="69">
        <f t="shared" si="634"/>
        <v>146</v>
      </c>
      <c r="AS1755" s="70">
        <f t="shared" si="638"/>
        <v>1752</v>
      </c>
      <c r="AT1755" s="71">
        <f t="shared" ca="1" si="640"/>
        <v>1.4878148883327428E-7</v>
      </c>
      <c r="AU1755" s="72">
        <f t="shared" ca="1" si="635"/>
        <v>9.0370179501075842E-3</v>
      </c>
      <c r="AV1755" s="73">
        <f t="shared" ca="1" si="636"/>
        <v>1.0090370179501076</v>
      </c>
      <c r="AW1755" s="74">
        <f ca="1">PRODUCT(AV$4:AV1755)</f>
        <v>5842698.0222612834</v>
      </c>
      <c r="BO1755" s="70">
        <f t="shared" si="641"/>
        <v>1752</v>
      </c>
      <c r="BP1755" s="171">
        <f t="shared" ca="1" si="639"/>
        <v>0.114</v>
      </c>
      <c r="BQ1755" s="172">
        <f t="shared" ca="1" si="637"/>
        <v>9.0370179501075842E-3</v>
      </c>
      <c r="BR1755" s="172">
        <f t="shared" ca="1" si="642"/>
        <v>1.7115380534641631E-7</v>
      </c>
    </row>
    <row r="1756" spans="44:70">
      <c r="AR1756" s="69">
        <f t="shared" si="634"/>
        <v>147</v>
      </c>
      <c r="AS1756" s="70">
        <f t="shared" si="638"/>
        <v>1753</v>
      </c>
      <c r="AT1756" s="71">
        <f t="shared" ca="1" si="640"/>
        <v>1.4743694784804424E-7</v>
      </c>
      <c r="AU1756" s="72">
        <f t="shared" ca="1" si="635"/>
        <v>9.0370179501075842E-3</v>
      </c>
      <c r="AV1756" s="73">
        <f t="shared" ca="1" si="636"/>
        <v>1.0090370179501076</v>
      </c>
      <c r="AW1756" s="74">
        <f ca="1">PRODUCT(AV$4:AV1756)</f>
        <v>5895498.5891655162</v>
      </c>
      <c r="BO1756" s="70">
        <f t="shared" si="641"/>
        <v>1753</v>
      </c>
      <c r="BP1756" s="171">
        <f t="shared" ca="1" si="639"/>
        <v>0.114</v>
      </c>
      <c r="BQ1756" s="172">
        <f t="shared" ca="1" si="637"/>
        <v>9.0370179501075842E-3</v>
      </c>
      <c r="BR1756" s="172">
        <f t="shared" ca="1" si="642"/>
        <v>1.6962093788602621E-7</v>
      </c>
    </row>
    <row r="1757" spans="44:70">
      <c r="AR1757" s="69">
        <f t="shared" si="634"/>
        <v>147</v>
      </c>
      <c r="AS1757" s="70">
        <f t="shared" si="638"/>
        <v>1754</v>
      </c>
      <c r="AT1757" s="71">
        <f t="shared" ca="1" si="640"/>
        <v>1.4610455750383238E-7</v>
      </c>
      <c r="AU1757" s="72">
        <f t="shared" ca="1" si="635"/>
        <v>9.0370179501075842E-3</v>
      </c>
      <c r="AV1757" s="73">
        <f t="shared" ca="1" si="636"/>
        <v>1.0090370179501076</v>
      </c>
      <c r="AW1757" s="74">
        <f ca="1">PRODUCT(AV$4:AV1757)</f>
        <v>5948776.3157406393</v>
      </c>
      <c r="BO1757" s="70">
        <f t="shared" si="641"/>
        <v>1754</v>
      </c>
      <c r="BP1757" s="171">
        <f t="shared" ca="1" si="639"/>
        <v>0.114</v>
      </c>
      <c r="BQ1757" s="172">
        <f t="shared" ca="1" si="637"/>
        <v>9.0370179501075842E-3</v>
      </c>
      <c r="BR1757" s="172">
        <f t="shared" ca="1" si="642"/>
        <v>1.6810179891181476E-7</v>
      </c>
    </row>
    <row r="1758" spans="44:70">
      <c r="AR1758" s="69">
        <f t="shared" si="634"/>
        <v>147</v>
      </c>
      <c r="AS1758" s="70">
        <f t="shared" si="638"/>
        <v>1755</v>
      </c>
      <c r="AT1758" s="71">
        <f t="shared" ca="1" si="640"/>
        <v>1.4478420799507773E-7</v>
      </c>
      <c r="AU1758" s="72">
        <f t="shared" ca="1" si="635"/>
        <v>9.0370179501075842E-3</v>
      </c>
      <c r="AV1758" s="73">
        <f t="shared" ca="1" si="636"/>
        <v>1.0090370179501076</v>
      </c>
      <c r="AW1758" s="74">
        <f ca="1">PRODUCT(AV$4:AV1758)</f>
        <v>6002535.514087162</v>
      </c>
      <c r="BO1758" s="70">
        <f t="shared" si="641"/>
        <v>1755</v>
      </c>
      <c r="BP1758" s="171">
        <f t="shared" ca="1" si="639"/>
        <v>0.114</v>
      </c>
      <c r="BQ1758" s="172">
        <f t="shared" ca="1" si="637"/>
        <v>9.0370179501075842E-3</v>
      </c>
      <c r="BR1758" s="172">
        <f t="shared" ca="1" si="642"/>
        <v>1.6659626547033842E-7</v>
      </c>
    </row>
    <row r="1759" spans="44:70">
      <c r="AR1759" s="69">
        <f t="shared" si="634"/>
        <v>147</v>
      </c>
      <c r="AS1759" s="70">
        <f t="shared" si="638"/>
        <v>1756</v>
      </c>
      <c r="AT1759" s="71">
        <f t="shared" ca="1" si="640"/>
        <v>1.4347579050853411E-7</v>
      </c>
      <c r="AU1759" s="72">
        <f t="shared" ca="1" si="635"/>
        <v>9.0370179501075842E-3</v>
      </c>
      <c r="AV1759" s="73">
        <f t="shared" ca="1" si="636"/>
        <v>1.0090370179501076</v>
      </c>
      <c r="AW1759" s="74">
        <f ca="1">PRODUCT(AV$4:AV1759)</f>
        <v>6056780.5352741256</v>
      </c>
      <c r="BO1759" s="70">
        <f t="shared" si="641"/>
        <v>1756</v>
      </c>
      <c r="BP1759" s="171">
        <f t="shared" ca="1" si="639"/>
        <v>0.114</v>
      </c>
      <c r="BQ1759" s="172">
        <f t="shared" ca="1" si="637"/>
        <v>9.0370179501075842E-3</v>
      </c>
      <c r="BR1759" s="172">
        <f t="shared" ca="1" si="642"/>
        <v>1.6510421570933472E-7</v>
      </c>
    </row>
    <row r="1760" spans="44:70">
      <c r="AR1760" s="69">
        <f t="shared" si="634"/>
        <v>147</v>
      </c>
      <c r="AS1760" s="70">
        <f t="shared" si="638"/>
        <v>1757</v>
      </c>
      <c r="AT1760" s="71">
        <f t="shared" ca="1" si="640"/>
        <v>1.4217919721430261E-7</v>
      </c>
      <c r="AU1760" s="72">
        <f t="shared" ca="1" si="635"/>
        <v>9.0370179501075842E-3</v>
      </c>
      <c r="AV1760" s="73">
        <f t="shared" ca="1" si="636"/>
        <v>1.0090370179501076</v>
      </c>
      <c r="AW1760" s="74">
        <f ca="1">PRODUCT(AV$4:AV1760)</f>
        <v>6111515.7696912605</v>
      </c>
      <c r="BO1760" s="70">
        <f t="shared" si="641"/>
        <v>1757</v>
      </c>
      <c r="BP1760" s="171">
        <f t="shared" ca="1" si="639"/>
        <v>0.114</v>
      </c>
      <c r="BQ1760" s="172">
        <f t="shared" ca="1" si="637"/>
        <v>9.0370179501075842E-3</v>
      </c>
      <c r="BR1760" s="172">
        <f t="shared" ca="1" si="642"/>
        <v>1.6362552886786003E-7</v>
      </c>
    </row>
    <row r="1761" spans="44:70">
      <c r="AR1761" s="69">
        <f t="shared" si="634"/>
        <v>147</v>
      </c>
      <c r="AS1761" s="70">
        <f t="shared" si="638"/>
        <v>1758</v>
      </c>
      <c r="AT1761" s="71">
        <f t="shared" ca="1" si="640"/>
        <v>1.4089432125694508E-7</v>
      </c>
      <c r="AU1761" s="72">
        <f t="shared" ca="1" si="635"/>
        <v>9.0370179501075842E-3</v>
      </c>
      <c r="AV1761" s="73">
        <f t="shared" ca="1" si="636"/>
        <v>1.0090370179501076</v>
      </c>
      <c r="AW1761" s="74">
        <f ca="1">PRODUCT(AV$4:AV1761)</f>
        <v>6166745.6474043261</v>
      </c>
      <c r="BO1761" s="70">
        <f t="shared" si="641"/>
        <v>1758</v>
      </c>
      <c r="BP1761" s="171">
        <f t="shared" ca="1" si="639"/>
        <v>0.114</v>
      </c>
      <c r="BQ1761" s="172">
        <f t="shared" ca="1" si="637"/>
        <v>9.0370179501075842E-3</v>
      </c>
      <c r="BR1761" s="172">
        <f t="shared" ca="1" si="642"/>
        <v>1.6216008526651554E-7</v>
      </c>
    </row>
    <row r="1762" spans="44:70">
      <c r="AR1762" s="69">
        <f t="shared" si="634"/>
        <v>147</v>
      </c>
      <c r="AS1762" s="70">
        <f t="shared" si="638"/>
        <v>1759</v>
      </c>
      <c r="AT1762" s="71">
        <f t="shared" ca="1" si="640"/>
        <v>1.3962105674667785E-7</v>
      </c>
      <c r="AU1762" s="72">
        <f t="shared" ca="1" si="635"/>
        <v>9.0370179501075842E-3</v>
      </c>
      <c r="AV1762" s="73">
        <f t="shared" ca="1" si="636"/>
        <v>1.0090370179501076</v>
      </c>
      <c r="AW1762" s="74">
        <f ca="1">PRODUCT(AV$4:AV1762)</f>
        <v>6222474.6385136666</v>
      </c>
      <c r="BO1762" s="70">
        <f t="shared" si="641"/>
        <v>1759</v>
      </c>
      <c r="BP1762" s="171">
        <f t="shared" ca="1" si="639"/>
        <v>0.114</v>
      </c>
      <c r="BQ1762" s="172">
        <f t="shared" ca="1" si="637"/>
        <v>9.0370179501075842E-3</v>
      </c>
      <c r="BR1762" s="172">
        <f t="shared" ca="1" si="642"/>
        <v>1.6070776629776097E-7</v>
      </c>
    </row>
    <row r="1763" spans="44:70">
      <c r="AR1763" s="69">
        <f t="shared" si="634"/>
        <v>147</v>
      </c>
      <c r="AS1763" s="70">
        <f t="shared" si="638"/>
        <v>1760</v>
      </c>
      <c r="AT1763" s="71">
        <f t="shared" ca="1" si="640"/>
        <v>1.3835929875064515E-7</v>
      </c>
      <c r="AU1763" s="72">
        <f t="shared" ca="1" si="635"/>
        <v>9.0370179501075842E-3</v>
      </c>
      <c r="AV1763" s="73">
        <f t="shared" ca="1" si="636"/>
        <v>1.0090370179501076</v>
      </c>
      <c r="AW1763" s="74">
        <f ca="1">PRODUCT(AV$4:AV1763)</f>
        <v>6278707.2535160035</v>
      </c>
      <c r="BO1763" s="70">
        <f t="shared" si="641"/>
        <v>1760</v>
      </c>
      <c r="BP1763" s="171">
        <f t="shared" ca="1" si="639"/>
        <v>0.114</v>
      </c>
      <c r="BQ1763" s="172">
        <f t="shared" ca="1" si="637"/>
        <v>9.0370179501075842E-3</v>
      </c>
      <c r="BR1763" s="172">
        <f t="shared" ca="1" si="642"/>
        <v>1.5926845441631484E-7</v>
      </c>
    </row>
    <row r="1764" spans="44:70">
      <c r="AR1764" s="69">
        <f t="shared" si="634"/>
        <v>147</v>
      </c>
      <c r="AS1764" s="70">
        <f t="shared" si="638"/>
        <v>1761</v>
      </c>
      <c r="AT1764" s="71">
        <f t="shared" ca="1" si="640"/>
        <v>1.3710894328427126E-7</v>
      </c>
      <c r="AU1764" s="72">
        <f t="shared" ca="1" si="635"/>
        <v>9.0370179501075842E-3</v>
      </c>
      <c r="AV1764" s="73">
        <f t="shared" ca="1" si="636"/>
        <v>1.0090370179501076</v>
      </c>
      <c r="AW1764" s="74">
        <f ca="1">PRODUCT(AV$4:AV1764)</f>
        <v>6335448.0436694985</v>
      </c>
      <c r="BO1764" s="70">
        <f t="shared" si="641"/>
        <v>1761</v>
      </c>
      <c r="BP1764" s="171">
        <f t="shared" ca="1" si="639"/>
        <v>0.114</v>
      </c>
      <c r="BQ1764" s="172">
        <f t="shared" ca="1" si="637"/>
        <v>9.0370179501075842E-3</v>
      </c>
      <c r="BR1764" s="172">
        <f t="shared" ca="1" si="642"/>
        <v>1.5784203312964081E-7</v>
      </c>
    </row>
    <row r="1765" spans="44:70">
      <c r="AR1765" s="69">
        <f t="shared" si="634"/>
        <v>147</v>
      </c>
      <c r="AS1765" s="70">
        <f t="shared" si="638"/>
        <v>1762</v>
      </c>
      <c r="AT1765" s="71">
        <f t="shared" ca="1" si="640"/>
        <v>1.3586988730269103E-7</v>
      </c>
      <c r="AU1765" s="72">
        <f t="shared" ca="1" si="635"/>
        <v>9.0370179501075842E-3</v>
      </c>
      <c r="AV1765" s="73">
        <f t="shared" ca="1" si="636"/>
        <v>1.0090370179501076</v>
      </c>
      <c r="AW1765" s="74">
        <f ca="1">PRODUCT(AV$4:AV1765)</f>
        <v>6392701.6013621138</v>
      </c>
      <c r="BO1765" s="70">
        <f t="shared" si="641"/>
        <v>1762</v>
      </c>
      <c r="BP1765" s="171">
        <f t="shared" ca="1" si="639"/>
        <v>0.114</v>
      </c>
      <c r="BQ1765" s="172">
        <f t="shared" ca="1" si="637"/>
        <v>9.0370179501075842E-3</v>
      </c>
      <c r="BR1765" s="172">
        <f t="shared" ca="1" si="642"/>
        <v>1.5642838698851919E-7</v>
      </c>
    </row>
    <row r="1766" spans="44:70">
      <c r="AR1766" s="69">
        <f t="shared" si="634"/>
        <v>147</v>
      </c>
      <c r="AS1766" s="70">
        <f t="shared" si="638"/>
        <v>1763</v>
      </c>
      <c r="AT1766" s="71">
        <f t="shared" ca="1" si="640"/>
        <v>1.3464202869225752E-7</v>
      </c>
      <c r="AU1766" s="72">
        <f t="shared" ca="1" si="635"/>
        <v>9.0370179501075842E-3</v>
      </c>
      <c r="AV1766" s="73">
        <f t="shared" ca="1" si="636"/>
        <v>1.0090370179501076</v>
      </c>
      <c r="AW1766" s="74">
        <f ca="1">PRODUCT(AV$4:AV1766)</f>
        <v>6450472.5604833048</v>
      </c>
      <c r="BO1766" s="70">
        <f t="shared" si="641"/>
        <v>1763</v>
      </c>
      <c r="BP1766" s="171">
        <f t="shared" ca="1" si="639"/>
        <v>0.114</v>
      </c>
      <c r="BQ1766" s="172">
        <f t="shared" ca="1" si="637"/>
        <v>9.0370179501075842E-3</v>
      </c>
      <c r="BR1766" s="172">
        <f t="shared" ca="1" si="642"/>
        <v>1.5502740157770294E-7</v>
      </c>
    </row>
    <row r="1767" spans="44:70">
      <c r="AR1767" s="69">
        <f t="shared" si="634"/>
        <v>147</v>
      </c>
      <c r="AS1767" s="70">
        <f t="shared" si="638"/>
        <v>1764</v>
      </c>
      <c r="AT1767" s="71">
        <f t="shared" ca="1" si="640"/>
        <v>1.3342526626212668E-7</v>
      </c>
      <c r="AU1767" s="72">
        <f t="shared" ca="1" si="635"/>
        <v>9.0370179501075842E-3</v>
      </c>
      <c r="AV1767" s="73">
        <f t="shared" ca="1" si="636"/>
        <v>1.0090370179501076</v>
      </c>
      <c r="AW1767" s="74">
        <f ca="1">PRODUCT(AV$4:AV1767)</f>
        <v>6508765.5967990691</v>
      </c>
      <c r="BO1767" s="70">
        <f t="shared" si="641"/>
        <v>1764</v>
      </c>
      <c r="BP1767" s="171">
        <f t="shared" ca="1" si="639"/>
        <v>0.114</v>
      </c>
      <c r="BQ1767" s="172">
        <f t="shared" ca="1" si="637"/>
        <v>9.0370179501075842E-3</v>
      </c>
      <c r="BR1767" s="172">
        <f t="shared" ca="1" si="642"/>
        <v>1.5363896350665735E-7</v>
      </c>
    </row>
    <row r="1768" spans="44:70">
      <c r="AR1768" s="69">
        <f t="shared" si="634"/>
        <v>148</v>
      </c>
      <c r="AS1768" s="70">
        <f t="shared" si="638"/>
        <v>1765</v>
      </c>
      <c r="AT1768" s="71">
        <f t="shared" ca="1" si="640"/>
        <v>1.3221949973591796E-7</v>
      </c>
      <c r="AU1768" s="72">
        <f t="shared" ca="1" si="635"/>
        <v>9.0370179501075842E-3</v>
      </c>
      <c r="AV1768" s="73">
        <f t="shared" ca="1" si="636"/>
        <v>1.0090370179501076</v>
      </c>
      <c r="AW1768" s="74">
        <f ca="1">PRODUCT(AV$4:AV1768)</f>
        <v>6567585.4283303851</v>
      </c>
      <c r="BO1768" s="70">
        <f t="shared" si="641"/>
        <v>1765</v>
      </c>
      <c r="BP1768" s="171">
        <f t="shared" ca="1" si="639"/>
        <v>0.114</v>
      </c>
      <c r="BQ1768" s="172">
        <f t="shared" ca="1" si="637"/>
        <v>9.0370179501075842E-3</v>
      </c>
      <c r="BR1768" s="172">
        <f t="shared" ca="1" si="642"/>
        <v>1.5226296040038258E-7</v>
      </c>
    </row>
    <row r="1769" spans="44:70">
      <c r="AR1769" s="69">
        <f t="shared" si="634"/>
        <v>148</v>
      </c>
      <c r="AS1769" s="70">
        <f t="shared" si="638"/>
        <v>1766</v>
      </c>
      <c r="AT1769" s="71">
        <f t="shared" ca="1" si="640"/>
        <v>1.3102462974345022E-7</v>
      </c>
      <c r="AU1769" s="72">
        <f t="shared" ca="1" si="635"/>
        <v>9.0370179501075842E-3</v>
      </c>
      <c r="AV1769" s="73">
        <f t="shared" ca="1" si="636"/>
        <v>1.0090370179501076</v>
      </c>
      <c r="AW1769" s="74">
        <f ca="1">PRODUCT(AV$4:AV1769)</f>
        <v>6626936.8157350719</v>
      </c>
      <c r="BO1769" s="70">
        <f t="shared" si="641"/>
        <v>1766</v>
      </c>
      <c r="BP1769" s="171">
        <f t="shared" ca="1" si="639"/>
        <v>0.114</v>
      </c>
      <c r="BQ1769" s="172">
        <f t="shared" ca="1" si="637"/>
        <v>9.0370179501075842E-3</v>
      </c>
      <c r="BR1769" s="172">
        <f t="shared" ca="1" si="642"/>
        <v>1.5089928089031844E-7</v>
      </c>
    </row>
    <row r="1770" spans="44:70">
      <c r="AR1770" s="69">
        <f t="shared" si="634"/>
        <v>148</v>
      </c>
      <c r="AS1770" s="70">
        <f t="shared" si="638"/>
        <v>1767</v>
      </c>
      <c r="AT1770" s="71">
        <f t="shared" ca="1" si="640"/>
        <v>1.2984055781255245E-7</v>
      </c>
      <c r="AU1770" s="72">
        <f t="shared" ca="1" si="635"/>
        <v>9.0370179501075842E-3</v>
      </c>
      <c r="AV1770" s="73">
        <f t="shared" ca="1" si="636"/>
        <v>1.0090370179501076</v>
      </c>
      <c r="AW1770" s="74">
        <f ca="1">PRODUCT(AV$4:AV1770)</f>
        <v>6686824.5626930986</v>
      </c>
      <c r="BO1770" s="70">
        <f t="shared" si="641"/>
        <v>1767</v>
      </c>
      <c r="BP1770" s="171">
        <f t="shared" ca="1" si="639"/>
        <v>0.114</v>
      </c>
      <c r="BQ1770" s="172">
        <f t="shared" ca="1" si="637"/>
        <v>9.0370179501075842E-3</v>
      </c>
      <c r="BR1770" s="172">
        <f t="shared" ca="1" si="642"/>
        <v>1.4954781460533072E-7</v>
      </c>
    </row>
    <row r="1771" spans="44:70">
      <c r="AR1771" s="69">
        <f t="shared" si="634"/>
        <v>148</v>
      </c>
      <c r="AS1771" s="70">
        <f t="shared" si="638"/>
        <v>1768</v>
      </c>
      <c r="AT1771" s="71">
        <f t="shared" ca="1" si="640"/>
        <v>1.2866718636094844E-7</v>
      </c>
      <c r="AU1771" s="72">
        <f t="shared" ca="1" si="635"/>
        <v>9.0370179501075842E-3</v>
      </c>
      <c r="AV1771" s="73">
        <f t="shared" ca="1" si="636"/>
        <v>1.0090370179501076</v>
      </c>
      <c r="AW1771" s="74">
        <f ca="1">PRODUCT(AV$4:AV1771)</f>
        <v>6747253.5162953762</v>
      </c>
      <c r="BO1771" s="70">
        <f t="shared" si="641"/>
        <v>1768</v>
      </c>
      <c r="BP1771" s="171">
        <f t="shared" ca="1" si="639"/>
        <v>0.114</v>
      </c>
      <c r="BQ1771" s="172">
        <f t="shared" ca="1" si="637"/>
        <v>9.0370179501075842E-3</v>
      </c>
      <c r="BR1771" s="172">
        <f t="shared" ca="1" si="642"/>
        <v>1.4820845216277803E-7</v>
      </c>
    </row>
    <row r="1772" spans="44:70">
      <c r="AR1772" s="69">
        <f t="shared" si="634"/>
        <v>148</v>
      </c>
      <c r="AS1772" s="70">
        <f t="shared" si="638"/>
        <v>1769</v>
      </c>
      <c r="AT1772" s="71">
        <f t="shared" ca="1" si="640"/>
        <v>1.275044186882147E-7</v>
      </c>
      <c r="AU1772" s="72">
        <f t="shared" ca="1" si="635"/>
        <v>9.0370179501075842E-3</v>
      </c>
      <c r="AV1772" s="73">
        <f t="shared" ca="1" si="636"/>
        <v>1.0090370179501076</v>
      </c>
      <c r="AW1772" s="74">
        <f ca="1">PRODUCT(AV$4:AV1772)</f>
        <v>6808228.5674360637</v>
      </c>
      <c r="BO1772" s="70">
        <f t="shared" si="641"/>
        <v>1769</v>
      </c>
      <c r="BP1772" s="171">
        <f t="shared" ca="1" si="639"/>
        <v>0.114</v>
      </c>
      <c r="BQ1772" s="172">
        <f t="shared" ca="1" si="637"/>
        <v>9.0370179501075842E-3</v>
      </c>
      <c r="BR1772" s="172">
        <f t="shared" ca="1" si="642"/>
        <v>1.468810851596589E-7</v>
      </c>
    </row>
    <row r="1773" spans="44:70">
      <c r="AR1773" s="69">
        <f t="shared" si="634"/>
        <v>148</v>
      </c>
      <c r="AS1773" s="70">
        <f t="shared" si="638"/>
        <v>1770</v>
      </c>
      <c r="AT1773" s="71">
        <f t="shared" ca="1" si="640"/>
        <v>1.2635215896781128E-7</v>
      </c>
      <c r="AU1773" s="72">
        <f t="shared" ca="1" si="635"/>
        <v>9.0370179501075842E-3</v>
      </c>
      <c r="AV1773" s="73">
        <f t="shared" ca="1" si="636"/>
        <v>1.0090370179501076</v>
      </c>
      <c r="AW1773" s="74">
        <f ca="1">PRODUCT(AV$4:AV1773)</f>
        <v>6869754.6512084184</v>
      </c>
      <c r="BO1773" s="70">
        <f t="shared" si="641"/>
        <v>1770</v>
      </c>
      <c r="BP1773" s="171">
        <f t="shared" ca="1" si="639"/>
        <v>0.114</v>
      </c>
      <c r="BQ1773" s="172">
        <f t="shared" ca="1" si="637"/>
        <v>9.0370179501075842E-3</v>
      </c>
      <c r="BR1773" s="172">
        <f t="shared" ca="1" si="642"/>
        <v>1.45565606163838E-7</v>
      </c>
    </row>
    <row r="1774" spans="44:70">
      <c r="AR1774" s="69">
        <f t="shared" si="634"/>
        <v>148</v>
      </c>
      <c r="AS1774" s="70">
        <f t="shared" si="638"/>
        <v>1771</v>
      </c>
      <c r="AT1774" s="71">
        <f t="shared" ca="1" si="640"/>
        <v>1.2521031223918433E-7</v>
      </c>
      <c r="AU1774" s="72">
        <f t="shared" ca="1" si="635"/>
        <v>9.0370179501075842E-3</v>
      </c>
      <c r="AV1774" s="73">
        <f t="shared" ca="1" si="636"/>
        <v>1.0090370179501076</v>
      </c>
      <c r="AW1774" s="74">
        <f ca="1">PRODUCT(AV$4:AV1774)</f>
        <v>6931836.7473042244</v>
      </c>
      <c r="BO1774" s="70">
        <f t="shared" si="641"/>
        <v>1771</v>
      </c>
      <c r="BP1774" s="171">
        <f t="shared" ca="1" si="639"/>
        <v>0.114</v>
      </c>
      <c r="BQ1774" s="172">
        <f t="shared" ca="1" si="637"/>
        <v>9.0370179501075842E-3</v>
      </c>
      <c r="BR1774" s="172">
        <f t="shared" ca="1" si="642"/>
        <v>1.4426190870535097E-7</v>
      </c>
    </row>
    <row r="1775" spans="44:70">
      <c r="AR1775" s="69">
        <f t="shared" si="634"/>
        <v>148</v>
      </c>
      <c r="AS1775" s="70">
        <f t="shared" si="638"/>
        <v>1772</v>
      </c>
      <c r="AT1775" s="71">
        <f t="shared" ref="AT1775:AT1803" ca="1" si="643">(1-AU1775)*AT1774</f>
        <v>1.2407878439994026E-7</v>
      </c>
      <c r="AU1775" s="72">
        <f t="shared" ca="1" si="635"/>
        <v>9.0370179501075842E-3</v>
      </c>
      <c r="AV1775" s="73">
        <f t="shared" ca="1" si="636"/>
        <v>1.0090370179501076</v>
      </c>
      <c r="AW1775" s="74">
        <f ca="1">PRODUCT(AV$4:AV1775)</f>
        <v>6994479.8804168282</v>
      </c>
      <c r="BO1775" s="70">
        <f t="shared" si="641"/>
        <v>1772</v>
      </c>
      <c r="BP1775" s="171">
        <f t="shared" ca="1" si="639"/>
        <v>0.114</v>
      </c>
      <c r="BQ1775" s="172">
        <f t="shared" ca="1" si="637"/>
        <v>9.0370179501075842E-3</v>
      </c>
      <c r="BR1775" s="172">
        <f t="shared" ca="1" si="642"/>
        <v>1.4296988726778711E-7</v>
      </c>
    </row>
    <row r="1776" spans="44:70">
      <c r="AR1776" s="69">
        <f t="shared" si="634"/>
        <v>148</v>
      </c>
      <c r="AS1776" s="70">
        <f t="shared" si="638"/>
        <v>1773</v>
      </c>
      <c r="AT1776" s="71">
        <f t="shared" ca="1" si="643"/>
        <v>1.2295748219809047E-7</v>
      </c>
      <c r="AU1776" s="72">
        <f t="shared" ca="1" si="635"/>
        <v>9.0370179501075842E-3</v>
      </c>
      <c r="AV1776" s="73">
        <f t="shared" ca="1" si="636"/>
        <v>1.0090370179501076</v>
      </c>
      <c r="AW1776" s="74">
        <f ca="1">PRODUCT(AV$4:AV1776)</f>
        <v>7057689.1206478216</v>
      </c>
      <c r="BO1776" s="70">
        <f t="shared" si="641"/>
        <v>1773</v>
      </c>
      <c r="BP1776" s="171">
        <f t="shared" ca="1" si="639"/>
        <v>0.114</v>
      </c>
      <c r="BQ1776" s="172">
        <f t="shared" ca="1" si="637"/>
        <v>9.0370179501075842E-3</v>
      </c>
      <c r="BR1776" s="172">
        <f t="shared" ca="1" si="642"/>
        <v>1.4168943727974938E-7</v>
      </c>
    </row>
    <row r="1777" spans="44:70">
      <c r="AR1777" s="69">
        <f t="shared" si="634"/>
        <v>148</v>
      </c>
      <c r="AS1777" s="70">
        <f t="shared" si="638"/>
        <v>1774</v>
      </c>
      <c r="AT1777" s="71">
        <f t="shared" ca="1" si="643"/>
        <v>1.2184631322436628E-7</v>
      </c>
      <c r="AU1777" s="72">
        <f t="shared" ca="1" si="635"/>
        <v>9.0370179501075842E-3</v>
      </c>
      <c r="AV1777" s="73">
        <f t="shared" ca="1" si="636"/>
        <v>1.0090370179501076</v>
      </c>
      <c r="AW1777" s="74">
        <f ca="1">PRODUCT(AV$4:AV1777)</f>
        <v>7121469.5839173952</v>
      </c>
      <c r="BO1777" s="70">
        <f t="shared" si="641"/>
        <v>1774</v>
      </c>
      <c r="BP1777" s="171">
        <f t="shared" ca="1" si="639"/>
        <v>0.114</v>
      </c>
      <c r="BQ1777" s="172">
        <f t="shared" ca="1" si="637"/>
        <v>9.0370179501075842E-3</v>
      </c>
      <c r="BR1777" s="172">
        <f t="shared" ca="1" si="642"/>
        <v>1.4042045510639064E-7</v>
      </c>
    </row>
    <row r="1778" spans="44:70">
      <c r="AR1778" s="69">
        <f t="shared" si="634"/>
        <v>148</v>
      </c>
      <c r="AS1778" s="70">
        <f t="shared" si="638"/>
        <v>1775</v>
      </c>
      <c r="AT1778" s="71">
        <f t="shared" ca="1" si="643"/>
        <v>1.2074518590460326E-7</v>
      </c>
      <c r="AU1778" s="72">
        <f t="shared" ca="1" si="635"/>
        <v>9.0370179501075842E-3</v>
      </c>
      <c r="AV1778" s="73">
        <f t="shared" ca="1" si="636"/>
        <v>1.0090370179501076</v>
      </c>
      <c r="AW1778" s="74">
        <f ca="1">PRODUCT(AV$4:AV1778)</f>
        <v>7185826.432378402</v>
      </c>
      <c r="BO1778" s="70">
        <f t="shared" si="641"/>
        <v>1775</v>
      </c>
      <c r="BP1778" s="171">
        <f t="shared" ca="1" si="639"/>
        <v>0.114</v>
      </c>
      <c r="BQ1778" s="172">
        <f t="shared" ca="1" si="637"/>
        <v>9.0370179501075842E-3</v>
      </c>
      <c r="BR1778" s="172">
        <f t="shared" ca="1" si="642"/>
        <v>1.3916283804102597E-7</v>
      </c>
    </row>
    <row r="1779" spans="44:70">
      <c r="AR1779" s="69">
        <f t="shared" si="634"/>
        <v>148</v>
      </c>
      <c r="AS1779" s="70">
        <f t="shared" si="638"/>
        <v>1776</v>
      </c>
      <c r="AT1779" s="71">
        <f t="shared" ca="1" si="643"/>
        <v>1.1965400949219428E-7</v>
      </c>
      <c r="AU1779" s="72">
        <f t="shared" ca="1" si="635"/>
        <v>9.0370179501075842E-3</v>
      </c>
      <c r="AV1779" s="73">
        <f t="shared" ca="1" si="636"/>
        <v>1.0090370179501076</v>
      </c>
      <c r="AW1779" s="74">
        <f ca="1">PRODUCT(AV$4:AV1779)</f>
        <v>7250764.8748341631</v>
      </c>
      <c r="BO1779" s="70">
        <f t="shared" si="641"/>
        <v>1776</v>
      </c>
      <c r="BP1779" s="171">
        <f t="shared" ca="1" si="639"/>
        <v>0.114</v>
      </c>
      <c r="BQ1779" s="172">
        <f t="shared" ca="1" si="637"/>
        <v>9.0370179501075842E-3</v>
      </c>
      <c r="BR1779" s="172">
        <f t="shared" ca="1" si="642"/>
        <v>1.3791648429681989E-7</v>
      </c>
    </row>
    <row r="1780" spans="44:70">
      <c r="AR1780" s="69">
        <f t="shared" si="634"/>
        <v>149</v>
      </c>
      <c r="AS1780" s="70">
        <f t="shared" si="638"/>
        <v>1777</v>
      </c>
      <c r="AT1780" s="71">
        <f t="shared" ca="1" si="643"/>
        <v>1.1857269406061098E-7</v>
      </c>
      <c r="AU1780" s="72">
        <f t="shared" ca="1" si="635"/>
        <v>9.0370179501075842E-3</v>
      </c>
      <c r="AV1780" s="73">
        <f t="shared" ca="1" si="636"/>
        <v>1.0090370179501076</v>
      </c>
      <c r="AW1780" s="74">
        <f ca="1">PRODUCT(AV$4:AV1780)</f>
        <v>7316290.1671600491</v>
      </c>
      <c r="BO1780" s="70">
        <f t="shared" si="641"/>
        <v>1777</v>
      </c>
      <c r="BP1780" s="171">
        <f t="shared" ca="1" si="639"/>
        <v>0.114</v>
      </c>
      <c r="BQ1780" s="172">
        <f t="shared" ca="1" si="637"/>
        <v>9.0370179501075842E-3</v>
      </c>
      <c r="BR1780" s="172">
        <f t="shared" ca="1" si="642"/>
        <v>1.3668129299854809E-7</v>
      </c>
    </row>
    <row r="1781" spans="44:70">
      <c r="AR1781" s="69">
        <f t="shared" si="634"/>
        <v>149</v>
      </c>
      <c r="AS1781" s="70">
        <f t="shared" si="638"/>
        <v>1778</v>
      </c>
      <c r="AT1781" s="71">
        <f t="shared" ca="1" si="643"/>
        <v>1.1750115049599263E-7</v>
      </c>
      <c r="AU1781" s="72">
        <f t="shared" ca="1" si="635"/>
        <v>9.0370179501075842E-3</v>
      </c>
      <c r="AV1781" s="73">
        <f t="shared" ca="1" si="636"/>
        <v>1.0090370179501076</v>
      </c>
      <c r="AW1781" s="74">
        <f ca="1">PRODUCT(AV$4:AV1781)</f>
        <v>7382407.6127288705</v>
      </c>
      <c r="BO1781" s="70">
        <f t="shared" si="641"/>
        <v>1778</v>
      </c>
      <c r="BP1781" s="171">
        <f t="shared" ca="1" si="639"/>
        <v>0.114</v>
      </c>
      <c r="BQ1781" s="172">
        <f t="shared" ca="1" si="637"/>
        <v>9.0370179501075842E-3</v>
      </c>
      <c r="BR1781" s="172">
        <f t="shared" ca="1" si="642"/>
        <v>1.3545716417443307E-7</v>
      </c>
    </row>
    <row r="1782" spans="44:70">
      <c r="AR1782" s="69">
        <f t="shared" si="634"/>
        <v>149</v>
      </c>
      <c r="AS1782" s="70">
        <f t="shared" si="638"/>
        <v>1779</v>
      </c>
      <c r="AT1782" s="71">
        <f t="shared" ca="1" si="643"/>
        <v>1.1643929048980205E-7</v>
      </c>
      <c r="AU1782" s="72">
        <f t="shared" ca="1" si="635"/>
        <v>9.0370179501075842E-3</v>
      </c>
      <c r="AV1782" s="73">
        <f t="shared" ca="1" si="636"/>
        <v>1.0090370179501076</v>
      </c>
      <c r="AW1782" s="74">
        <f ca="1">PRODUCT(AV$4:AV1782)</f>
        <v>7449122.5628401125</v>
      </c>
      <c r="BO1782" s="70">
        <f t="shared" si="641"/>
        <v>1779</v>
      </c>
      <c r="BP1782" s="171">
        <f t="shared" ca="1" si="639"/>
        <v>0.114</v>
      </c>
      <c r="BQ1782" s="172">
        <f t="shared" ca="1" si="637"/>
        <v>9.0370179501075842E-3</v>
      </c>
      <c r="BR1782" s="172">
        <f t="shared" ca="1" si="642"/>
        <v>1.3424399874805271E-7</v>
      </c>
    </row>
    <row r="1783" spans="44:70">
      <c r="AR1783" s="69">
        <f t="shared" si="634"/>
        <v>149</v>
      </c>
      <c r="AS1783" s="70">
        <f t="shared" si="638"/>
        <v>1780</v>
      </c>
      <c r="AT1783" s="71">
        <f t="shared" ca="1" si="643"/>
        <v>1.1538702653154792E-7</v>
      </c>
      <c r="AU1783" s="72">
        <f t="shared" ca="1" si="635"/>
        <v>9.0370179501075842E-3</v>
      </c>
      <c r="AV1783" s="73">
        <f t="shared" ca="1" si="636"/>
        <v>1.0090370179501076</v>
      </c>
      <c r="AW1783" s="74">
        <f ca="1">PRODUCT(AV$4:AV1783)</f>
        <v>7516440.4171530502</v>
      </c>
      <c r="BO1783" s="70">
        <f t="shared" si="641"/>
        <v>1780</v>
      </c>
      <c r="BP1783" s="171">
        <f t="shared" ca="1" si="639"/>
        <v>0.114</v>
      </c>
      <c r="BQ1783" s="172">
        <f t="shared" ca="1" si="637"/>
        <v>9.0370179501075842E-3</v>
      </c>
      <c r="BR1783" s="172">
        <f t="shared" ca="1" si="642"/>
        <v>1.330416985303214E-7</v>
      </c>
    </row>
    <row r="1784" spans="44:70">
      <c r="AR1784" s="69">
        <f t="shared" si="634"/>
        <v>149</v>
      </c>
      <c r="AS1784" s="70">
        <f t="shared" si="638"/>
        <v>1781</v>
      </c>
      <c r="AT1784" s="71">
        <f t="shared" ca="1" si="643"/>
        <v>1.1434427190157278E-7</v>
      </c>
      <c r="AU1784" s="72">
        <f t="shared" ca="1" si="635"/>
        <v>9.0370179501075842E-3</v>
      </c>
      <c r="AV1784" s="73">
        <f t="shared" ca="1" si="636"/>
        <v>1.0090370179501076</v>
      </c>
      <c r="AW1784" s="74">
        <f ca="1">PRODUCT(AV$4:AV1784)</f>
        <v>7584366.6241237763</v>
      </c>
      <c r="BO1784" s="70">
        <f t="shared" si="641"/>
        <v>1781</v>
      </c>
      <c r="BP1784" s="171">
        <f t="shared" ca="1" si="639"/>
        <v>0.114</v>
      </c>
      <c r="BQ1784" s="172">
        <f t="shared" ca="1" si="637"/>
        <v>9.0370179501075842E-3</v>
      </c>
      <c r="BR1784" s="172">
        <f t="shared" ca="1" si="642"/>
        <v>1.3185016621154301E-7</v>
      </c>
    </row>
    <row r="1785" spans="44:70">
      <c r="AR1785" s="69">
        <f t="shared" si="634"/>
        <v>149</v>
      </c>
      <c r="AS1785" s="70">
        <f t="shared" si="638"/>
        <v>1782</v>
      </c>
      <c r="AT1785" s="71">
        <f t="shared" ca="1" si="643"/>
        <v>1.1331094066390629E-7</v>
      </c>
      <c r="AU1785" s="72">
        <f t="shared" ca="1" si="635"/>
        <v>9.0370179501075842E-3</v>
      </c>
      <c r="AV1785" s="73">
        <f t="shared" ca="1" si="636"/>
        <v>1.0090370179501076</v>
      </c>
      <c r="AW1785" s="74">
        <f ca="1">PRODUCT(AV$4:AV1785)</f>
        <v>7652906.6814461797</v>
      </c>
      <c r="BO1785" s="70">
        <f t="shared" si="641"/>
        <v>1782</v>
      </c>
      <c r="BP1785" s="171">
        <f t="shared" ca="1" si="639"/>
        <v>0.114</v>
      </c>
      <c r="BQ1785" s="172">
        <f t="shared" ca="1" si="637"/>
        <v>9.0370179501075842E-3</v>
      </c>
      <c r="BR1785" s="172">
        <f t="shared" ca="1" si="642"/>
        <v>1.3066930535353502E-7</v>
      </c>
    </row>
    <row r="1786" spans="44:70">
      <c r="AR1786" s="69">
        <f t="shared" si="634"/>
        <v>149</v>
      </c>
      <c r="AS1786" s="70">
        <f t="shared" si="638"/>
        <v>1783</v>
      </c>
      <c r="AT1786" s="71">
        <f t="shared" ca="1" si="643"/>
        <v>1.1228694765918299E-7</v>
      </c>
      <c r="AU1786" s="72">
        <f t="shared" ca="1" si="635"/>
        <v>9.0370179501075842E-3</v>
      </c>
      <c r="AV1786" s="73">
        <f t="shared" ca="1" si="636"/>
        <v>1.0090370179501076</v>
      </c>
      <c r="AW1786" s="74">
        <f ca="1">PRODUCT(AV$4:AV1786)</f>
        <v>7722066.1364969071</v>
      </c>
      <c r="BO1786" s="70">
        <f t="shared" si="641"/>
        <v>1783</v>
      </c>
      <c r="BP1786" s="171">
        <f t="shared" ca="1" si="639"/>
        <v>0.114</v>
      </c>
      <c r="BQ1786" s="172">
        <f t="shared" ca="1" si="637"/>
        <v>9.0370179501075842E-3</v>
      </c>
      <c r="BR1786" s="172">
        <f t="shared" ca="1" si="642"/>
        <v>1.2949902038182314E-7</v>
      </c>
    </row>
    <row r="1787" spans="44:70">
      <c r="AR1787" s="69">
        <f t="shared" si="634"/>
        <v>149</v>
      </c>
      <c r="AS1787" s="70">
        <f t="shared" si="638"/>
        <v>1784</v>
      </c>
      <c r="AT1787" s="71">
        <f t="shared" ca="1" si="643"/>
        <v>1.1127220849762417E-7</v>
      </c>
      <c r="AU1787" s="72">
        <f t="shared" ca="1" si="635"/>
        <v>9.0370179501075842E-3</v>
      </c>
      <c r="AV1787" s="73">
        <f t="shared" ca="1" si="636"/>
        <v>1.0090370179501076</v>
      </c>
      <c r="AW1787" s="74">
        <f ca="1">PRODUCT(AV$4:AV1787)</f>
        <v>7791850.5867843479</v>
      </c>
      <c r="BO1787" s="70">
        <f t="shared" si="641"/>
        <v>1784</v>
      </c>
      <c r="BP1787" s="171">
        <f t="shared" ca="1" si="639"/>
        <v>0.114</v>
      </c>
      <c r="BQ1787" s="172">
        <f t="shared" ca="1" si="637"/>
        <v>9.0370179501075842E-3</v>
      </c>
      <c r="BR1787" s="172">
        <f t="shared" ca="1" si="642"/>
        <v>1.2833921657790587E-7</v>
      </c>
    </row>
    <row r="1788" spans="44:70">
      <c r="AR1788" s="69">
        <f t="shared" si="634"/>
        <v>149</v>
      </c>
      <c r="AS1788" s="70">
        <f t="shared" si="638"/>
        <v>1785</v>
      </c>
      <c r="AT1788" s="71">
        <f t="shared" ca="1" si="643"/>
        <v>1.1026663955208303E-7</v>
      </c>
      <c r="AU1788" s="72">
        <f t="shared" ca="1" si="635"/>
        <v>9.0370179501075842E-3</v>
      </c>
      <c r="AV1788" s="73">
        <f t="shared" ca="1" si="636"/>
        <v>1.0090370179501076</v>
      </c>
      <c r="AW1788" s="74">
        <f ca="1">PRODUCT(AV$4:AV1788)</f>
        <v>7862265.6804016745</v>
      </c>
      <c r="BO1788" s="70">
        <f t="shared" si="641"/>
        <v>1785</v>
      </c>
      <c r="BP1788" s="171">
        <f t="shared" ca="1" si="639"/>
        <v>0.114</v>
      </c>
      <c r="BQ1788" s="172">
        <f t="shared" ca="1" si="637"/>
        <v>9.0370179501075842E-3</v>
      </c>
      <c r="BR1788" s="172">
        <f t="shared" ca="1" si="642"/>
        <v>1.2718980007158832E-7</v>
      </c>
    </row>
    <row r="1789" spans="44:70">
      <c r="AR1789" s="69">
        <f t="shared" si="634"/>
        <v>149</v>
      </c>
      <c r="AS1789" s="70">
        <f t="shared" si="638"/>
        <v>1786</v>
      </c>
      <c r="AT1789" s="71">
        <f t="shared" ca="1" si="643"/>
        <v>1.0927015795115282E-7</v>
      </c>
      <c r="AU1789" s="72">
        <f t="shared" ca="1" si="635"/>
        <v>9.0370179501075842E-3</v>
      </c>
      <c r="AV1789" s="73">
        <f t="shared" ca="1" si="636"/>
        <v>1.0090370179501076</v>
      </c>
      <c r="AW1789" s="74">
        <f ca="1">PRODUCT(AV$4:AV1789)</f>
        <v>7933317.1164839789</v>
      </c>
      <c r="BO1789" s="70">
        <f t="shared" si="641"/>
        <v>1786</v>
      </c>
      <c r="BP1789" s="171">
        <f t="shared" ca="1" si="639"/>
        <v>0.114</v>
      </c>
      <c r="BQ1789" s="172">
        <f t="shared" ca="1" si="637"/>
        <v>9.0370179501075842E-3</v>
      </c>
      <c r="BR1789" s="172">
        <f t="shared" ca="1" si="642"/>
        <v>1.260506778333848E-7</v>
      </c>
    </row>
    <row r="1790" spans="44:70">
      <c r="AR1790" s="69">
        <f t="shared" si="634"/>
        <v>149</v>
      </c>
      <c r="AS1790" s="70">
        <f t="shared" si="638"/>
        <v>1787</v>
      </c>
      <c r="AT1790" s="71">
        <f t="shared" ca="1" si="643"/>
        <v>1.0828268157233716E-7</v>
      </c>
      <c r="AU1790" s="72">
        <f t="shared" ca="1" si="635"/>
        <v>9.0370179501075842E-3</v>
      </c>
      <c r="AV1790" s="73">
        <f t="shared" ca="1" si="636"/>
        <v>1.0090370179501076</v>
      </c>
      <c r="AW1790" s="74">
        <f ca="1">PRODUCT(AV$4:AV1790)</f>
        <v>8005010.6456695404</v>
      </c>
      <c r="BO1790" s="70">
        <f t="shared" si="641"/>
        <v>1787</v>
      </c>
      <c r="BP1790" s="171">
        <f t="shared" ca="1" si="639"/>
        <v>0.114</v>
      </c>
      <c r="BQ1790" s="172">
        <f t="shared" ca="1" si="637"/>
        <v>9.0370179501075842E-3</v>
      </c>
      <c r="BR1790" s="172">
        <f t="shared" ca="1" si="642"/>
        <v>1.2492175766698922E-7</v>
      </c>
    </row>
    <row r="1791" spans="44:70">
      <c r="AR1791" s="69">
        <f t="shared" si="634"/>
        <v>149</v>
      </c>
      <c r="AS1791" s="70">
        <f t="shared" si="638"/>
        <v>1788</v>
      </c>
      <c r="AT1791" s="71">
        <f t="shared" ca="1" si="643"/>
        <v>1.0730412903528216E-7</v>
      </c>
      <c r="AU1791" s="72">
        <f t="shared" ca="1" si="635"/>
        <v>9.0370179501075842E-3</v>
      </c>
      <c r="AV1791" s="73">
        <f t="shared" ca="1" si="636"/>
        <v>1.0090370179501076</v>
      </c>
      <c r="AW1791" s="74">
        <f ca="1">PRODUCT(AV$4:AV1791)</f>
        <v>8077352.0705652582</v>
      </c>
      <c r="BO1791" s="70">
        <f t="shared" si="641"/>
        <v>1788</v>
      </c>
      <c r="BP1791" s="171">
        <f t="shared" ca="1" si="639"/>
        <v>0.114</v>
      </c>
      <c r="BQ1791" s="172">
        <f t="shared" ca="1" si="637"/>
        <v>9.0370179501075842E-3</v>
      </c>
      <c r="BR1791" s="172">
        <f t="shared" ca="1" si="642"/>
        <v>1.2380294820181318E-7</v>
      </c>
    </row>
    <row r="1792" spans="44:70">
      <c r="AR1792" s="69">
        <f t="shared" si="634"/>
        <v>150</v>
      </c>
      <c r="AS1792" s="70">
        <f t="shared" si="638"/>
        <v>1789</v>
      </c>
      <c r="AT1792" s="71">
        <f t="shared" ca="1" si="643"/>
        <v>1.0633441969506965E-7</v>
      </c>
      <c r="AU1792" s="72">
        <f t="shared" ca="1" si="635"/>
        <v>9.0370179501075842E-3</v>
      </c>
      <c r="AV1792" s="73">
        <f t="shared" ca="1" si="636"/>
        <v>1.0090370179501076</v>
      </c>
      <c r="AW1792" s="74">
        <f ca="1">PRODUCT(AV$4:AV1792)</f>
        <v>8150347.2462162953</v>
      </c>
      <c r="BO1792" s="70">
        <f t="shared" si="641"/>
        <v>1789</v>
      </c>
      <c r="BP1792" s="171">
        <f t="shared" ca="1" si="639"/>
        <v>0.114</v>
      </c>
      <c r="BQ1792" s="172">
        <f t="shared" ca="1" si="637"/>
        <v>9.0370179501075842E-3</v>
      </c>
      <c r="BR1792" s="172">
        <f t="shared" ca="1" si="642"/>
        <v>1.2269415888559075E-7</v>
      </c>
    </row>
    <row r="1793" spans="9:70">
      <c r="AR1793" s="69">
        <f t="shared" si="634"/>
        <v>150</v>
      </c>
      <c r="AS1793" s="70">
        <f t="shared" si="638"/>
        <v>1790</v>
      </c>
      <c r="AT1793" s="71">
        <f t="shared" ca="1" si="643"/>
        <v>1.0537347363557103E-7</v>
      </c>
      <c r="AU1793" s="72">
        <f t="shared" ca="1" si="635"/>
        <v>9.0370179501075842E-3</v>
      </c>
      <c r="AV1793" s="73">
        <f t="shared" ca="1" si="636"/>
        <v>1.0090370179501076</v>
      </c>
      <c r="AW1793" s="74">
        <f ca="1">PRODUCT(AV$4:AV1793)</f>
        <v>8224002.0805799617</v>
      </c>
      <c r="BO1793" s="70">
        <f t="shared" si="641"/>
        <v>1790</v>
      </c>
      <c r="BP1793" s="171">
        <f t="shared" ca="1" si="639"/>
        <v>0.114</v>
      </c>
      <c r="BQ1793" s="172">
        <f t="shared" ca="1" si="637"/>
        <v>9.0370179501075842E-3</v>
      </c>
      <c r="BR1793" s="172">
        <f t="shared" ca="1" si="642"/>
        <v>1.2159529997704943E-7</v>
      </c>
    </row>
    <row r="1794" spans="9:70">
      <c r="AR1794" s="69">
        <f t="shared" si="634"/>
        <v>150</v>
      </c>
      <c r="AS1794" s="70">
        <f t="shared" si="638"/>
        <v>1791</v>
      </c>
      <c r="AT1794" s="71">
        <f t="shared" ca="1" si="643"/>
        <v>1.0442121166286119E-7</v>
      </c>
      <c r="AU1794" s="72">
        <f t="shared" ca="1" si="635"/>
        <v>9.0370179501075842E-3</v>
      </c>
      <c r="AV1794" s="73">
        <f t="shared" ca="1" si="636"/>
        <v>1.0090370179501076</v>
      </c>
      <c r="AW1794" s="74">
        <f ca="1">PRODUCT(AV$4:AV1794)</f>
        <v>8298322.5350038847</v>
      </c>
      <c r="BO1794" s="70">
        <f t="shared" si="641"/>
        <v>1791</v>
      </c>
      <c r="BP1794" s="171">
        <f t="shared" ca="1" si="639"/>
        <v>0.114</v>
      </c>
      <c r="BQ1794" s="172">
        <f t="shared" ca="1" si="637"/>
        <v>9.0370179501075842E-3</v>
      </c>
      <c r="BR1794" s="172">
        <f t="shared" ca="1" si="642"/>
        <v>1.2050628253864694E-7</v>
      </c>
    </row>
    <row r="1795" spans="9:70">
      <c r="AR1795" s="69">
        <f t="shared" si="634"/>
        <v>150</v>
      </c>
      <c r="AS1795" s="70">
        <f t="shared" si="638"/>
        <v>1792</v>
      </c>
      <c r="AT1795" s="71">
        <f t="shared" ca="1" si="643"/>
        <v>1.0347755529869192E-7</v>
      </c>
      <c r="AU1795" s="72">
        <f t="shared" ca="1" si="635"/>
        <v>9.0370179501075842E-3</v>
      </c>
      <c r="AV1795" s="73">
        <f t="shared" ca="1" si="636"/>
        <v>1.0090370179501076</v>
      </c>
      <c r="AW1795" s="74">
        <f ca="1">PRODUCT(AV$4:AV1795)</f>
        <v>8373314.624708497</v>
      </c>
      <c r="BO1795" s="70">
        <f t="shared" si="641"/>
        <v>1792</v>
      </c>
      <c r="BP1795" s="171">
        <f t="shared" ca="1" si="639"/>
        <v>0.114</v>
      </c>
      <c r="BQ1795" s="172">
        <f t="shared" ca="1" si="637"/>
        <v>9.0370179501075842E-3</v>
      </c>
      <c r="BR1795" s="172">
        <f t="shared" ca="1" si="642"/>
        <v>1.1942701842937287E-7</v>
      </c>
    </row>
    <row r="1796" spans="9:70">
      <c r="AR1796" s="69">
        <f t="shared" si="634"/>
        <v>150</v>
      </c>
      <c r="AS1796" s="70">
        <f t="shared" si="638"/>
        <v>1793</v>
      </c>
      <c r="AT1796" s="71">
        <f t="shared" ca="1" si="643"/>
        <v>1.025424267740244E-7</v>
      </c>
      <c r="AU1796" s="72">
        <f t="shared" ca="1" si="635"/>
        <v>9.0370179501075842E-3</v>
      </c>
      <c r="AV1796" s="73">
        <f t="shared" ca="1" si="636"/>
        <v>1.0090370179501076</v>
      </c>
      <c r="AW1796" s="74">
        <f ca="1">PRODUCT(AV$4:AV1796)</f>
        <v>8448984.4192738868</v>
      </c>
      <c r="BO1796" s="70">
        <f t="shared" si="641"/>
        <v>1793</v>
      </c>
      <c r="BP1796" s="171">
        <f t="shared" ca="1" si="639"/>
        <v>0.114</v>
      </c>
      <c r="BQ1796" s="172">
        <f t="shared" ca="1" si="637"/>
        <v>9.0370179501075842E-3</v>
      </c>
      <c r="BR1796" s="172">
        <f t="shared" ca="1" si="642"/>
        <v>1.1835742029761489E-7</v>
      </c>
    </row>
    <row r="1797" spans="9:70">
      <c r="AR1797" s="69">
        <f t="shared" ref="AR1797:AR1803" si="644">ROUNDDOWN((AS1797-1)/12,0)+1</f>
        <v>150</v>
      </c>
      <c r="AS1797" s="70">
        <f t="shared" si="638"/>
        <v>1794</v>
      </c>
      <c r="AT1797" s="71">
        <f t="shared" ca="1" si="643"/>
        <v>1.0161574902261995E-7</v>
      </c>
      <c r="AU1797" s="72">
        <f t="shared" ref="AU1797:AU1803" ca="1" si="645">IF($AU$2="Yes",BQ1797,((1+$AH$21)^(1/12))-1)</f>
        <v>9.0370179501075842E-3</v>
      </c>
      <c r="AV1797" s="73">
        <f t="shared" ref="AV1797:AV1803" ca="1" si="646">(1+AU1797)</f>
        <v>1.0090370179501076</v>
      </c>
      <c r="AW1797" s="74">
        <f ca="1">PRODUCT(AV$4:AV1797)</f>
        <v>8525338.0431310441</v>
      </c>
      <c r="BO1797" s="70">
        <f t="shared" si="641"/>
        <v>1794</v>
      </c>
      <c r="BP1797" s="171">
        <f t="shared" ca="1" si="639"/>
        <v>0.114</v>
      </c>
      <c r="BQ1797" s="172">
        <f t="shared" ref="BQ1797:BQ1803" ca="1" si="647">(1+BP1797)^(1/12)-1</f>
        <v>9.0370179501075842E-3</v>
      </c>
      <c r="BR1797" s="172">
        <f t="shared" ca="1" si="642"/>
        <v>1.1729740157408887E-7</v>
      </c>
    </row>
    <row r="1798" spans="9:70">
      <c r="AR1798" s="69">
        <f t="shared" si="644"/>
        <v>150</v>
      </c>
      <c r="AS1798" s="70">
        <f t="shared" ref="AS1798:AS1803" si="648">AS1797+1</f>
        <v>1795</v>
      </c>
      <c r="AT1798" s="71">
        <f t="shared" ca="1" si="643"/>
        <v>1.0069744567468891E-7</v>
      </c>
      <c r="AU1798" s="72">
        <f t="shared" ca="1" si="645"/>
        <v>9.0370179501075842E-3</v>
      </c>
      <c r="AV1798" s="73">
        <f t="shared" ca="1" si="646"/>
        <v>1.0090370179501076</v>
      </c>
      <c r="AW1798" s="74">
        <f ca="1">PRODUCT(AV$4:AV1798)</f>
        <v>8602381.6760575548</v>
      </c>
      <c r="BO1798" s="70">
        <f t="shared" si="641"/>
        <v>1795</v>
      </c>
      <c r="BP1798" s="171">
        <f t="shared" ca="1" si="639"/>
        <v>0.114</v>
      </c>
      <c r="BQ1798" s="172">
        <f t="shared" ca="1" si="647"/>
        <v>9.0370179501075842E-3</v>
      </c>
      <c r="BR1798" s="172">
        <f t="shared" ca="1" si="642"/>
        <v>1.1624687646483223E-7</v>
      </c>
    </row>
    <row r="1799" spans="9:70">
      <c r="AR1799" s="69">
        <f t="shared" si="644"/>
        <v>150</v>
      </c>
      <c r="AS1799" s="70">
        <f t="shared" si="648"/>
        <v>1796</v>
      </c>
      <c r="AT1799" s="71">
        <f t="shared" ca="1" si="643"/>
        <v>9.9787441050596762E-8</v>
      </c>
      <c r="AU1799" s="72">
        <f t="shared" ca="1" si="645"/>
        <v>9.0370179501075842E-3</v>
      </c>
      <c r="AV1799" s="73">
        <f t="shared" ca="1" si="646"/>
        <v>1.0090370179501076</v>
      </c>
      <c r="AW1799" s="74">
        <f ca="1">PRODUCT(AV$4:AV1799)</f>
        <v>8680121.5536777638</v>
      </c>
      <c r="BO1799" s="70">
        <f t="shared" si="641"/>
        <v>1796</v>
      </c>
      <c r="BP1799" s="171">
        <f t="shared" ca="1" si="639"/>
        <v>0.114</v>
      </c>
      <c r="BQ1799" s="172">
        <f t="shared" ca="1" si="647"/>
        <v>9.0370179501075842E-3</v>
      </c>
      <c r="BR1799" s="172">
        <f t="shared" ca="1" si="642"/>
        <v>1.1520575994426017E-7</v>
      </c>
    </row>
    <row r="1800" spans="9:70">
      <c r="AR1800" s="69">
        <f t="shared" si="644"/>
        <v>150</v>
      </c>
      <c r="AS1800" s="70">
        <f t="shared" si="648"/>
        <v>1797</v>
      </c>
      <c r="AT1800" s="71">
        <f t="shared" ca="1" si="643"/>
        <v>9.8885660154627215E-8</v>
      </c>
      <c r="AU1800" s="72">
        <f t="shared" ca="1" si="645"/>
        <v>9.0370179501075842E-3</v>
      </c>
      <c r="AV1800" s="73">
        <f t="shared" ca="1" si="646"/>
        <v>1.0090370179501076</v>
      </c>
      <c r="AW1800" s="74">
        <f ca="1">PRODUCT(AV$4:AV1800)</f>
        <v>8758563.9679674655</v>
      </c>
      <c r="BO1800" s="70">
        <f t="shared" si="641"/>
        <v>1797</v>
      </c>
      <c r="BP1800" s="171">
        <f t="shared" ref="BP1800:BP1803" ca="1" si="649">VLOOKUP(BO1800,$BT$4:$BX$13,5,TRUE)/100</f>
        <v>0.114</v>
      </c>
      <c r="BQ1800" s="172">
        <f t="shared" ca="1" si="647"/>
        <v>9.0370179501075842E-3</v>
      </c>
      <c r="BR1800" s="172">
        <f t="shared" ca="1" si="642"/>
        <v>1.1417396774828393E-7</v>
      </c>
    </row>
    <row r="1801" spans="9:70">
      <c r="AR1801" s="69">
        <f t="shared" si="644"/>
        <v>150</v>
      </c>
      <c r="AS1801" s="70">
        <f t="shared" si="648"/>
        <v>1798</v>
      </c>
      <c r="AT1801" s="71">
        <f t="shared" ca="1" si="643"/>
        <v>9.7992028668801615E-8</v>
      </c>
      <c r="AU1801" s="72">
        <f t="shared" ca="1" si="645"/>
        <v>9.0370179501075842E-3</v>
      </c>
      <c r="AV1801" s="73">
        <f t="shared" ca="1" si="646"/>
        <v>1.0090370179501076</v>
      </c>
      <c r="AW1801" s="74">
        <f ca="1">PRODUCT(AV$4:AV1801)</f>
        <v>8837715.2677631527</v>
      </c>
      <c r="BO1801" s="70">
        <f t="shared" si="641"/>
        <v>1798</v>
      </c>
      <c r="BP1801" s="171">
        <f t="shared" ca="1" si="649"/>
        <v>0.114</v>
      </c>
      <c r="BQ1801" s="172">
        <f t="shared" ca="1" si="647"/>
        <v>9.0370179501075842E-3</v>
      </c>
      <c r="BR1801" s="172">
        <f t="shared" ca="1" si="642"/>
        <v>1.1315141636749082E-7</v>
      </c>
    </row>
    <row r="1802" spans="9:70">
      <c r="AR1802" s="69">
        <f t="shared" si="644"/>
        <v>150</v>
      </c>
      <c r="AS1802" s="70">
        <f t="shared" si="648"/>
        <v>1799</v>
      </c>
      <c r="AT1802" s="71">
        <f t="shared" ca="1" si="643"/>
        <v>9.7106472946754203E-8</v>
      </c>
      <c r="AU1802" s="72">
        <f t="shared" ca="1" si="645"/>
        <v>9.0370179501075842E-3</v>
      </c>
      <c r="AV1802" s="73">
        <f t="shared" ca="1" si="646"/>
        <v>1.0090370179501076</v>
      </c>
      <c r="AW1802" s="74">
        <f ca="1">PRODUCT(AV$4:AV1802)</f>
        <v>8917581.8592758682</v>
      </c>
      <c r="BO1802" s="70">
        <f t="shared" si="641"/>
        <v>1799</v>
      </c>
      <c r="BP1802" s="171">
        <f t="shared" ca="1" si="649"/>
        <v>0.114</v>
      </c>
      <c r="BQ1802" s="172">
        <f t="shared" ca="1" si="647"/>
        <v>9.0370179501075842E-3</v>
      </c>
      <c r="BR1802" s="172">
        <f t="shared" ca="1" si="642"/>
        <v>1.1213802304038529E-7</v>
      </c>
    </row>
    <row r="1803" spans="9:70">
      <c r="AR1803" s="132">
        <f t="shared" si="644"/>
        <v>150</v>
      </c>
      <c r="AS1803" s="133">
        <f t="shared" si="648"/>
        <v>1800</v>
      </c>
      <c r="AT1803" s="134">
        <f t="shared" ca="1" si="643"/>
        <v>9.6228920007662745E-8</v>
      </c>
      <c r="AU1803" s="135">
        <f t="shared" ca="1" si="645"/>
        <v>9.0370179501075842E-3</v>
      </c>
      <c r="AV1803" s="136">
        <f t="shared" ca="1" si="646"/>
        <v>1.0090370179501076</v>
      </c>
      <c r="AW1803" s="137">
        <f ca="1">PRODUCT(AV$4:AV1803)</f>
        <v>8998170.206609698</v>
      </c>
      <c r="BO1803" s="70">
        <f t="shared" si="641"/>
        <v>1800</v>
      </c>
      <c r="BP1803" s="171">
        <f t="shared" ca="1" si="649"/>
        <v>0.114</v>
      </c>
      <c r="BQ1803" s="172">
        <f t="shared" ca="1" si="647"/>
        <v>9.0370179501075842E-3</v>
      </c>
      <c r="BR1803" s="172">
        <f t="shared" ca="1" si="642"/>
        <v>1.1113370574669047E-7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9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Starting age must be between 50 and 85" sqref="C3" xr:uid="{C02D0A90-E7F6-4970-8B43-B4D686456D74}">
      <formula1>45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C939D0D9-BE4E-4FCD-A4A9-EE89048BB4FB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6:D16 C18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195AE4C5-9BEF-48D1-AEDC-8B99393E5821}">
      <formula1>"5 years, 10 years, 15 years, 20 years"</formula1>
    </dataValidation>
    <dataValidation type="list" allowBlank="1" showInputMessage="1" showErrorMessage="1" sqref="AU2" xr:uid="{E3C5221D-A3DE-4D8F-AD2D-AF24E3288A6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2FD1B-1683-4BB6-8559-E7725AB30DCE}">
  <dimension ref="C3:E4"/>
  <sheetViews>
    <sheetView workbookViewId="0">
      <selection activeCell="E14" sqref="E14"/>
    </sheetView>
  </sheetViews>
  <sheetFormatPr baseColWidth="10" defaultColWidth="8.83203125" defaultRowHeight="15"/>
  <cols>
    <col min="3" max="3" width="6.5" bestFit="1" customWidth="1"/>
    <col min="4" max="4" width="9.83203125" bestFit="1" customWidth="1"/>
    <col min="5" max="5" width="23.6640625" bestFit="1" customWidth="1"/>
  </cols>
  <sheetData>
    <row r="3" spans="3:5">
      <c r="C3" s="1" t="s">
        <v>114</v>
      </c>
      <c r="E3" s="1" t="s">
        <v>113</v>
      </c>
    </row>
    <row r="4" spans="3:5">
      <c r="C4" t="s">
        <v>112</v>
      </c>
      <c r="D4">
        <v>1.2</v>
      </c>
      <c r="E4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CD2218"/>
  <sheetViews>
    <sheetView showGridLines="0" tabSelected="1" zoomScale="70" zoomScaleNormal="70" workbookViewId="0">
      <selection activeCell="B47" sqref="B47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customWidth="1"/>
    <col min="19" max="20" width="7.6640625" customWidth="1"/>
    <col min="21" max="21" width="5.6640625" bestFit="1" customWidth="1"/>
    <col min="22" max="22" width="12.83203125" customWidth="1"/>
    <col min="23" max="23" width="7.33203125" customWidth="1"/>
    <col min="24" max="24" width="6.83203125" style="131" customWidth="1"/>
    <col min="25" max="25" width="6.6640625" style="131" customWidth="1"/>
    <col min="26" max="26" width="7.83203125" style="131" customWidth="1"/>
    <col min="27" max="27" width="7.5" style="131" customWidth="1"/>
    <col min="28" max="28" width="7.6640625" customWidth="1"/>
    <col min="29" max="29" width="8.83203125" customWidth="1"/>
    <col min="30" max="30" width="2.5" customWidth="1"/>
    <col min="31" max="31" width="9.83203125" customWidth="1"/>
    <col min="32" max="32" width="5.66406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4" width="10.83203125" customWidth="1"/>
    <col min="75" max="75" width="10.83203125" bestFit="1" customWidth="1"/>
    <col min="76" max="76" width="10.83203125" customWidth="1"/>
    <col min="77" max="77" width="13.83203125" bestFit="1" customWidth="1"/>
    <col min="78" max="82" width="10.83203125" bestFit="1" customWidth="1"/>
  </cols>
  <sheetData>
    <row r="1" spans="2:82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2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2">
      <c r="B3" s="39" t="s">
        <v>92</v>
      </c>
      <c r="C3" s="22">
        <v>65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301684.8467252726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3" t="s">
        <v>100</v>
      </c>
      <c r="BQ3" s="174" t="s">
        <v>104</v>
      </c>
      <c r="BR3" s="174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2">
      <c r="B4" t="s">
        <v>0</v>
      </c>
      <c r="C4" s="23">
        <v>298877.41326818155</v>
      </c>
      <c r="D4" s="64"/>
      <c r="E4">
        <v>1</v>
      </c>
      <c r="F4" s="54">
        <f>$C$3</f>
        <v>65</v>
      </c>
      <c r="G4" s="55">
        <f>(1-(1-IF(F4&gt;$AJ$90,0,VLOOKUP(ROUND(F4,0),$AJ$4:$AK$90,2,FALSE)))^(1/12))</f>
        <v>2.2646626432303307E-3</v>
      </c>
      <c r="H4" s="56">
        <v>1</v>
      </c>
      <c r="I4" s="57">
        <f>C4*(1-$C$14-$C$15*(1+$C$20))</f>
        <v>298877.41326818155</v>
      </c>
      <c r="J4" s="57">
        <f t="shared" ref="J4" ca="1" si="0">(I4)*$AU4</f>
        <v>2184.0088417460011</v>
      </c>
      <c r="K4" s="58">
        <f t="shared" ref="K4" si="1">IF(I4=0,0,-$C$19)*H4</f>
        <v>-20</v>
      </c>
      <c r="L4" s="58">
        <f>-I4*($C$16/12)</f>
        <v>-124.53225552840898</v>
      </c>
      <c r="M4" s="58">
        <f>-IF(MOD(E4-1,12)=0,1,0)*I4*($C$17)</f>
        <v>-2241.5805995113615</v>
      </c>
      <c r="N4" s="58">
        <f>-I4*($C$18*(1+$C$20))/12</f>
        <v>0</v>
      </c>
      <c r="O4" s="59">
        <f t="shared" ref="O4:O67" ca="1" si="2">-MIN(IF(MOD(R4,IF($C$5="Annual",12,1))=0,1,0)*$C$33*U4/IF($C$5="Monthly",12,1),I4)</f>
        <v>-1808.5112922709279</v>
      </c>
      <c r="P4" s="57">
        <f t="shared" ref="P4:P67" ca="1" si="3">SUM(I4:O4)</f>
        <v>296866.7979626169</v>
      </c>
      <c r="Q4" s="35"/>
      <c r="R4" s="60">
        <f ca="1">OFFSET($E$3,MATCH(C3,F4:F784,1),0)</f>
        <v>1</v>
      </c>
      <c r="S4" s="56">
        <f>$C$3</f>
        <v>65</v>
      </c>
      <c r="T4" s="55">
        <f ca="1">(1-(1-IF(S4&gt;$AJ$90,0,VLOOKUP(ROUND(S4,0),$AJ$4:$AK$90,2,FALSE)))^(1/12))
*IF(S5-S$4&lt;SUBSTITUTE($C$6, "years", "", 1)/1,0,1)</f>
        <v>0</v>
      </c>
      <c r="U4" s="61">
        <f ca="1">OFFSET($H$3,MATCH(C3,F4:F784,1),0)*(1-T4)</f>
        <v>1</v>
      </c>
      <c r="V4" s="57">
        <f ca="1">OFFSET($I$4,MATCH(C3,$F$4:$F$784,1)-1,0)</f>
        <v>298877.41326818155</v>
      </c>
      <c r="W4" s="57">
        <f t="shared" ref="W4:W67" ca="1" si="4">(V4)*$AU4</f>
        <v>2184.0088417460011</v>
      </c>
      <c r="X4" s="58">
        <f t="shared" ref="X4:X67" ca="1" si="5">IF(V4=0,0,-$C$19)*U4</f>
        <v>-20</v>
      </c>
      <c r="Y4" s="58">
        <f ca="1">-V4*($C$16/12)</f>
        <v>-124.53225552840898</v>
      </c>
      <c r="Z4" s="58">
        <f t="shared" ref="Z4:Z67" ca="1" si="6">-IF(MOD(R4-1,12)=0,1,0)*V4*($C$17)</f>
        <v>-2241.5805995113615</v>
      </c>
      <c r="AA4" s="58">
        <f ca="1">-V4*($C$18*(1+$C$20))/12</f>
        <v>0</v>
      </c>
      <c r="AB4" s="59">
        <f t="shared" ref="AB4:AB67" ca="1" si="7">-MIN(IF(MOD(R4,IF($C$5="Annual",12,1))=0,1,0)*$C$33*U4/IF($C$5="Monthly",12,1),V4)</f>
        <v>-1808.5112922709279</v>
      </c>
      <c r="AC4" s="57">
        <f t="shared" ref="AC4:AC67" ca="1" si="8">SUM(V4:AB4)</f>
        <v>296866.7979626169</v>
      </c>
      <c r="AD4" s="149"/>
      <c r="AE4" s="55">
        <f>(1-(1-IF(S4&gt;$AJ$90,0,VLOOKUP(ROUND(S4,0),$AJ$4:$AK$90,2,FALSE)))^(1/12))</f>
        <v>2.2646626432303307E-3</v>
      </c>
      <c r="AF4" s="61">
        <f ca="1">OFFSET($H$3,MATCH(C3,F4:F784,1),0)*(1-AE4)</f>
        <v>0.99773533735676967</v>
      </c>
      <c r="AG4" s="63" t="s">
        <v>36</v>
      </c>
      <c r="AH4" s="35">
        <f ca="1">-SUMPRODUCT(O4:O1803,AT4:AT1803)</f>
        <v>156176.24544398274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0.97316000000000003</v>
      </c>
      <c r="AP4" s="68">
        <f>AO4</f>
        <v>0.97316000000000003</v>
      </c>
      <c r="AR4" s="69">
        <f>ROUNDDOWN((AS4-1)/12,0)+1</f>
        <v>1</v>
      </c>
      <c r="AS4" s="70">
        <v>1</v>
      </c>
      <c r="AT4" s="71">
        <f ca="1">1-AU4</f>
        <v>0.99269262665965896</v>
      </c>
      <c r="AU4" s="72">
        <f ca="1">IF($AU$2="Yes",BQ4,((1+$AH$21)^(1/12))-1)</f>
        <v>7.307373340341039E-3</v>
      </c>
      <c r="AV4" s="73">
        <f ca="1">(1+AU4)</f>
        <v>1.007307373340341</v>
      </c>
      <c r="AW4" s="74">
        <f ca="1">AV4</f>
        <v>1.007307373340341</v>
      </c>
      <c r="AY4" s="75">
        <f>1</f>
        <v>1</v>
      </c>
      <c r="AZ4" s="76">
        <f t="shared" ref="AZ4:BK4" ca="1" si="9">OFFSET($AV$3,($AY4*12-11)*AZ$3,0)</f>
        <v>1.007307373340341</v>
      </c>
      <c r="BA4" s="76">
        <f t="shared" ca="1" si="9"/>
        <v>1.007307373340341</v>
      </c>
      <c r="BB4" s="76">
        <f t="shared" ca="1" si="9"/>
        <v>1.007307373340341</v>
      </c>
      <c r="BC4" s="76">
        <f t="shared" ca="1" si="9"/>
        <v>1.007307373340341</v>
      </c>
      <c r="BD4" s="76">
        <f t="shared" ca="1" si="9"/>
        <v>1.007307373340341</v>
      </c>
      <c r="BE4" s="76">
        <f t="shared" ca="1" si="9"/>
        <v>1.00758386584529</v>
      </c>
      <c r="BF4" s="76">
        <f t="shared" ca="1" si="9"/>
        <v>1.00758386584529</v>
      </c>
      <c r="BG4" s="76">
        <f t="shared" ca="1" si="9"/>
        <v>1.00758386584529</v>
      </c>
      <c r="BH4" s="76">
        <f t="shared" ca="1" si="9"/>
        <v>1.00758386584529</v>
      </c>
      <c r="BI4" s="76">
        <f t="shared" ca="1" si="9"/>
        <v>1.0077141421893498</v>
      </c>
      <c r="BJ4" s="76">
        <f t="shared" ca="1" si="9"/>
        <v>1.0077141421893498</v>
      </c>
      <c r="BK4" s="76">
        <f t="shared" ca="1" si="9"/>
        <v>1.0077141421893498</v>
      </c>
      <c r="BL4" s="76">
        <f t="shared" ref="BL4:BL35" ca="1" si="10">PRODUCT(AZ4:BK4)-1</f>
        <v>9.3822729315432785E-2</v>
      </c>
      <c r="BM4" s="77">
        <f ca="1">PRODUCT(AZ4:BK4)</f>
        <v>1.0938227293154328</v>
      </c>
      <c r="BO4" s="70">
        <v>1</v>
      </c>
      <c r="BP4" s="171">
        <f t="shared" ref="BP4" ca="1" si="11">VLOOKUP(BO4,$BT$4:$BX$13,5,TRUE)/100</f>
        <v>9.1300000000000006E-2</v>
      </c>
      <c r="BQ4" s="172">
        <f ca="1">(1+BP4)^(1/12)-1</f>
        <v>7.307373340341039E-3</v>
      </c>
      <c r="BR4" s="172">
        <f ca="1">1/(1+BQ4)</f>
        <v>0.99274563699845764</v>
      </c>
      <c r="BT4" s="165">
        <v>1</v>
      </c>
      <c r="BU4" s="189">
        <f t="shared" ref="BU4:BU12" si="12">BT4/12</f>
        <v>8.3333333333333329E-2</v>
      </c>
      <c r="BV4" s="166">
        <f>BV3+BT4</f>
        <v>45840</v>
      </c>
      <c r="BW4" s="167">
        <f ca="1">BW5</f>
        <v>9.1300000000000008</v>
      </c>
      <c r="BX4" s="165">
        <f t="shared" ref="BX4:BX8" ca="1" si="13">BW4</f>
        <v>9.1300000000000008</v>
      </c>
      <c r="BY4" t="s">
        <v>109</v>
      </c>
    </row>
    <row r="5" spans="2:82">
      <c r="B5" t="s">
        <v>31</v>
      </c>
      <c r="C5" s="145" t="s">
        <v>58</v>
      </c>
      <c r="D5" s="64"/>
      <c r="E5">
        <f>E4+1</f>
        <v>2</v>
      </c>
      <c r="F5" s="64">
        <f>(E5-E4)/12+F4</f>
        <v>65.083333333333329</v>
      </c>
      <c r="G5" s="55">
        <f t="shared" ref="G5:G68" si="14">(1-(1-IF(F5&gt;$AJ$90,0,VLOOKUP(ROUND(F5,0),$AJ$4:$AK$90,2,FALSE)))^(1/12))</f>
        <v>2.2646626432303307E-3</v>
      </c>
      <c r="H5" s="78">
        <f>H4*(1-G4)</f>
        <v>0.99773533735676967</v>
      </c>
      <c r="I5" s="79">
        <f t="shared" ref="I5:I68" ca="1" si="15">MAX(P4,0)*(1-G5)</f>
        <v>296194.49481525557</v>
      </c>
      <c r="J5" s="79">
        <f t="shared" ref="J5:J68" ca="1" si="16">(I5)*$AU5</f>
        <v>2164.4037549687805</v>
      </c>
      <c r="K5" s="80">
        <f t="shared" ref="K5:K68" ca="1" si="17">IF(I5=0,0,-$C$19)*H5</f>
        <v>-19.954706747135393</v>
      </c>
      <c r="L5" s="80">
        <f t="shared" ref="L5:L68" ca="1" si="18">IF(OR(I4+O4=0,K4=0),0,-I5*($C$16/12))</f>
        <v>-123.41437283968983</v>
      </c>
      <c r="M5" s="80">
        <f t="shared" ref="M5:M68" ca="1" si="19">IF(OR(I4+O4=0,K4=0),0,-IF(MOD(E5-1,12)=0,1,0)*I5*($C$17))</f>
        <v>0</v>
      </c>
      <c r="N5" s="80">
        <f t="shared" ref="N5:N68" ca="1" si="20">IF(OR(I4+O4=0,K4=0),0,-I5*($C$18*(1+$C$20))/12)</f>
        <v>0</v>
      </c>
      <c r="O5" s="81">
        <f t="shared" ca="1" si="2"/>
        <v>-1808.5112922709279</v>
      </c>
      <c r="P5" s="79">
        <f t="shared" ca="1" si="3"/>
        <v>296407.01819836663</v>
      </c>
      <c r="Q5" s="35"/>
      <c r="R5">
        <f t="shared" ref="R5:R68" ca="1" si="21">R4+1</f>
        <v>2</v>
      </c>
      <c r="S5" s="78">
        <f ca="1">(R5-R4)/12+S4</f>
        <v>65.083333333333329</v>
      </c>
      <c r="T5" s="55">
        <f t="shared" ref="T5:T68" ca="1" si="22">(1-(1-IF(S5&gt;$AJ$90,0,VLOOKUP(ROUND(S5,0),$AJ$4:$AK$90,2,FALSE)))^(1/12))
*IF(S6-S$4&lt;SUBSTITUTE($C$6, "years", "", 1)/1,0,1)</f>
        <v>0</v>
      </c>
      <c r="U5" s="78">
        <f ca="1">IF(S6-S$4&lt;SUBSTITUTE($C$6, "years", "", 1)/1,U4,AF4)*
(1-T5)</f>
        <v>1</v>
      </c>
      <c r="V5" s="79">
        <f ca="1">MAX(AC4,0)*(1-AE5)</f>
        <v>296194.49481525557</v>
      </c>
      <c r="W5" s="79">
        <f t="shared" ca="1" si="4"/>
        <v>2164.4037549687805</v>
      </c>
      <c r="X5" s="80">
        <f t="shared" ca="1" si="5"/>
        <v>-20</v>
      </c>
      <c r="Y5" s="80">
        <f t="shared" ref="Y5:Y68" ca="1" si="23">IF(OR(V4+AB4=0,X4=0),0,-V5*($C$16/12))</f>
        <v>-123.41437283968983</v>
      </c>
      <c r="Z5" s="80">
        <f t="shared" ca="1" si="6"/>
        <v>0</v>
      </c>
      <c r="AA5" s="80">
        <f t="shared" ref="AA5:AA68" ca="1" si="24">IF(OR(V4+AB4=0,X4=0),0,-V5*($C$18*(1+$C$20))/12)</f>
        <v>0</v>
      </c>
      <c r="AB5" s="81">
        <f t="shared" ca="1" si="7"/>
        <v>-1808.5112922709279</v>
      </c>
      <c r="AC5" s="79">
        <f t="shared" ca="1" si="8"/>
        <v>296406.97290511377</v>
      </c>
      <c r="AD5" s="35"/>
      <c r="AE5" s="55">
        <f ca="1">(1-(1-IF(S5&gt;$AJ$90,0,VLOOKUP(ROUND(S5,0),$AJ$4:$AK$90,2,FALSE)))^(1/12))</f>
        <v>2.2646626432303307E-3</v>
      </c>
      <c r="AF5" s="78">
        <f ca="1">AF4*(1-AE5)</f>
        <v>0.99547580341042696</v>
      </c>
      <c r="AG5" s="63" t="s">
        <v>37</v>
      </c>
      <c r="AH5" s="35">
        <f>C4</f>
        <v>298877.41326818155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>$C$3+E5-1</f>
        <v>66</v>
      </c>
      <c r="AN5" s="66">
        <f>IF(AM5&gt;$AJ$90,0,VLOOKUP($C$3+E5-1,$AJ$4:$AK$90,2,FALSE))</f>
        <v>2.9425000000000003E-2</v>
      </c>
      <c r="AO5" s="67">
        <f>(1-IFERROR(AN5,1))*AO4</f>
        <v>0.94452476699999999</v>
      </c>
      <c r="AP5" s="68">
        <f t="shared" ref="AP5:AP36" ca="1" si="25">AO5/BM4</f>
        <v>0.8635080819641856</v>
      </c>
      <c r="AR5" s="69">
        <f t="shared" ref="AR5:AR68" si="26">ROUNDDOWN((AS5-1)/12,0)+1</f>
        <v>1</v>
      </c>
      <c r="AS5" s="70">
        <f>AS4+1</f>
        <v>2</v>
      </c>
      <c r="AT5" s="71">
        <f ca="1">(1-AU5)*AT4</f>
        <v>0.98543865102445305</v>
      </c>
      <c r="AU5" s="72">
        <f t="shared" ref="AU5:AU68" ca="1" si="27">IF($AU$2="Yes",BQ5,((1+$AH$21)^(1/12))-1)</f>
        <v>7.307373340341039E-3</v>
      </c>
      <c r="AV5" s="73">
        <f t="shared" ref="AV5:AV68" ca="1" si="28">(1+AU5)</f>
        <v>1.007307373340341</v>
      </c>
      <c r="AW5" s="74">
        <f ca="1">PRODUCT(AV$4:AV5)</f>
        <v>1.0146681443858172</v>
      </c>
      <c r="AY5" s="75">
        <f>AY4+1</f>
        <v>2</v>
      </c>
      <c r="AZ5" s="76">
        <f t="shared" ref="AZ5:BK14" ca="1" si="29">OFFSET($AV$3,($AY5*12-12)+AZ$3,0)</f>
        <v>1.0077141421893498</v>
      </c>
      <c r="BA5" s="76">
        <f t="shared" ca="1" si="29"/>
        <v>1.0077141421893498</v>
      </c>
      <c r="BB5" s="76">
        <f t="shared" ca="1" si="29"/>
        <v>1.0077141421893498</v>
      </c>
      <c r="BC5" s="76">
        <f t="shared" ca="1" si="29"/>
        <v>1.0077141421893498</v>
      </c>
      <c r="BD5" s="76">
        <f t="shared" ca="1" si="29"/>
        <v>1.0077141421893498</v>
      </c>
      <c r="BE5" s="76">
        <f t="shared" ca="1" si="29"/>
        <v>1.0077141421893498</v>
      </c>
      <c r="BF5" s="76">
        <f t="shared" ca="1" si="29"/>
        <v>1.0065116541199879</v>
      </c>
      <c r="BG5" s="76">
        <f t="shared" ca="1" si="29"/>
        <v>1.0065116541199879</v>
      </c>
      <c r="BH5" s="76">
        <f t="shared" ca="1" si="29"/>
        <v>1.0065116541199879</v>
      </c>
      <c r="BI5" s="76">
        <f t="shared" ca="1" si="29"/>
        <v>1.0065116541199879</v>
      </c>
      <c r="BJ5" s="76">
        <f t="shared" ca="1" si="29"/>
        <v>1.0065116541199879</v>
      </c>
      <c r="BK5" s="76">
        <f t="shared" ca="1" si="29"/>
        <v>1.0065116541199879</v>
      </c>
      <c r="BL5" s="76">
        <f t="shared" ca="1" si="10"/>
        <v>8.8772060626098215E-2</v>
      </c>
      <c r="BM5" s="77">
        <f t="shared" ref="BM5:BM36" ca="1" si="30">PRODUCT(AZ5:BK5)*BM4</f>
        <v>1.1909236269564265</v>
      </c>
      <c r="BO5" s="70">
        <f>BO4+1</f>
        <v>2</v>
      </c>
      <c r="BP5" s="171">
        <f ca="1">VLOOKUP(BO5,$BT$4:$BX$13,5,TRUE)/100</f>
        <v>9.1300000000000006E-2</v>
      </c>
      <c r="BQ5" s="172">
        <f t="shared" ref="BQ5:BQ68" ca="1" si="31">(1+BP5)^(1/12)-1</f>
        <v>7.307373340341039E-3</v>
      </c>
      <c r="BR5" s="172">
        <f ca="1">BR4/(1+BQ5)</f>
        <v>0.98554389977947332</v>
      </c>
      <c r="BT5" s="180">
        <f ca="1">OFFSET($BV$17,0,AS5-2)</f>
        <v>3</v>
      </c>
      <c r="BU5" s="190">
        <f t="shared" ca="1" si="12"/>
        <v>0.25</v>
      </c>
      <c r="BV5" s="159">
        <v>45966</v>
      </c>
      <c r="BW5" s="160">
        <f ca="1">OFFSET($BV$17,1,AS5-2)</f>
        <v>9.1300000000000008</v>
      </c>
      <c r="BX5" s="180">
        <f t="shared" ca="1" si="13"/>
        <v>9.1300000000000008</v>
      </c>
      <c r="BY5" t="s">
        <v>109</v>
      </c>
    </row>
    <row r="6" spans="2:82">
      <c r="B6" s="82" t="s">
        <v>94</v>
      </c>
      <c r="C6" s="175" t="s">
        <v>97</v>
      </c>
      <c r="E6">
        <f t="shared" ref="E6:E69" si="32">E5+1</f>
        <v>3</v>
      </c>
      <c r="F6" s="64">
        <f t="shared" ref="F6:F69" si="33">(E6-E5)/12+F5</f>
        <v>65.166666666666657</v>
      </c>
      <c r="G6" s="55">
        <f t="shared" si="14"/>
        <v>2.2646626432303307E-3</v>
      </c>
      <c r="H6" s="78">
        <f>H5*(1-G6)</f>
        <v>0.99547580341042696</v>
      </c>
      <c r="I6" s="79">
        <f t="shared" ca="1" si="15"/>
        <v>295735.75629706151</v>
      </c>
      <c r="J6" s="79">
        <f t="shared" ca="1" si="16"/>
        <v>2161.0515813507418</v>
      </c>
      <c r="K6" s="80">
        <f t="shared" ca="1" si="17"/>
        <v>-19.909516068208539</v>
      </c>
      <c r="L6" s="80">
        <f t="shared" ca="1" si="18"/>
        <v>-123.2232317904423</v>
      </c>
      <c r="M6" s="80">
        <f t="shared" ca="1" si="19"/>
        <v>0</v>
      </c>
      <c r="N6" s="80">
        <f t="shared" ca="1" si="20"/>
        <v>0</v>
      </c>
      <c r="O6" s="81">
        <f t="shared" ca="1" si="2"/>
        <v>-1808.5112922709279</v>
      </c>
      <c r="P6" s="79">
        <f t="shared" ca="1" si="3"/>
        <v>295945.16383828263</v>
      </c>
      <c r="Q6" s="35"/>
      <c r="R6">
        <f t="shared" ca="1" si="21"/>
        <v>3</v>
      </c>
      <c r="S6" s="78">
        <f t="shared" ref="S6:S69" ca="1" si="34">(R6-R5)/12+S5</f>
        <v>65.166666666666657</v>
      </c>
      <c r="T6" s="55">
        <f t="shared" ca="1" si="22"/>
        <v>0</v>
      </c>
      <c r="U6" s="78">
        <f t="shared" ref="U6:U69" ca="1" si="35">IF(S7-S$4&lt;SUBSTITUTE($C$6, "years", "", 1)/1,U5,AF5)*
(1-T6)</f>
        <v>1</v>
      </c>
      <c r="V6" s="79">
        <f t="shared" ref="V6:V69" ca="1" si="36">MAX(AC5,0)*(1-AE6)</f>
        <v>295735.7111063826</v>
      </c>
      <c r="W6" s="79">
        <f t="shared" ca="1" si="4"/>
        <v>2161.0512511255797</v>
      </c>
      <c r="X6" s="80">
        <f t="shared" ca="1" si="5"/>
        <v>-20</v>
      </c>
      <c r="Y6" s="80">
        <f t="shared" ca="1" si="23"/>
        <v>-123.22321296099275</v>
      </c>
      <c r="Z6" s="80">
        <f t="shared" ca="1" si="6"/>
        <v>0</v>
      </c>
      <c r="AA6" s="80">
        <f t="shared" ca="1" si="24"/>
        <v>0</v>
      </c>
      <c r="AB6" s="81">
        <f t="shared" ca="1" si="7"/>
        <v>-1808.5112922709279</v>
      </c>
      <c r="AC6" s="79">
        <f t="shared" ca="1" si="8"/>
        <v>295945.02785227628</v>
      </c>
      <c r="AD6" s="35"/>
      <c r="AE6" s="55">
        <f t="shared" ref="AE6:AE69" ca="1" si="37">(1-(1-IF(S6&gt;$AJ$90,0,VLOOKUP(ROUND(S6,0),$AJ$4:$AK$90,2,FALSE)))^(1/12))</f>
        <v>2.2646626432303307E-3</v>
      </c>
      <c r="AF6" s="78">
        <f t="shared" ref="AF6:AF69" ca="1" si="38">AF5*(1-AE6)</f>
        <v>0.99322138654620362</v>
      </c>
      <c r="AG6" s="1"/>
      <c r="AH6" s="35"/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ref="AM6:AM69" si="39">$C$3+E6-1</f>
        <v>67</v>
      </c>
      <c r="AN6" s="66">
        <f t="shared" ref="AN6:AN69" si="40">IF(AM6&gt;$AJ$90,0,VLOOKUP($C$3+E6-1,$AJ$4:$AK$90,2,FALSE))</f>
        <v>3.2252000000000003E-2</v>
      </c>
      <c r="AO6" s="67">
        <f t="shared" ref="AO6:AO69" si="41">(1-IFERROR(AN6,1))*AO5</f>
        <v>0.91406195421471603</v>
      </c>
      <c r="AP6" s="68">
        <f t="shared" ca="1" si="25"/>
        <v>0.76752357038270402</v>
      </c>
      <c r="AR6" s="69">
        <f t="shared" si="26"/>
        <v>1</v>
      </c>
      <c r="AS6" s="70">
        <f t="shared" ref="AS6:AS69" si="42">AS5+1</f>
        <v>3</v>
      </c>
      <c r="AT6" s="71">
        <f t="shared" ref="AT6:AT69" ca="1" si="43">(1-AU6)*AT5</f>
        <v>0.97823768289741531</v>
      </c>
      <c r="AU6" s="72">
        <f t="shared" ca="1" si="27"/>
        <v>7.307373340341039E-3</v>
      </c>
      <c r="AV6" s="73">
        <f t="shared" ca="1" si="28"/>
        <v>1.007307373340341</v>
      </c>
      <c r="AW6" s="74">
        <f ca="1">PRODUCT(AV$4:AV6)</f>
        <v>1.0220827033333955</v>
      </c>
      <c r="AY6" s="75">
        <f t="shared" ref="AY6:AY69" si="44">AY5+1</f>
        <v>3</v>
      </c>
      <c r="AZ6" s="76">
        <f t="shared" ca="1" si="29"/>
        <v>1.0065116541199879</v>
      </c>
      <c r="BA6" s="76">
        <f t="shared" ca="1" si="29"/>
        <v>1.0065116541199879</v>
      </c>
      <c r="BB6" s="76">
        <f t="shared" ca="1" si="29"/>
        <v>1.0065116541199879</v>
      </c>
      <c r="BC6" s="76">
        <f t="shared" ca="1" si="29"/>
        <v>1.0065116541199879</v>
      </c>
      <c r="BD6" s="76">
        <f t="shared" ca="1" si="29"/>
        <v>1.0065116541199879</v>
      </c>
      <c r="BE6" s="76">
        <f t="shared" ca="1" si="29"/>
        <v>1.0065116541199879</v>
      </c>
      <c r="BF6" s="76">
        <f t="shared" ca="1" si="29"/>
        <v>1.0065116541199879</v>
      </c>
      <c r="BG6" s="76">
        <f t="shared" ca="1" si="29"/>
        <v>1.0065116541199879</v>
      </c>
      <c r="BH6" s="76">
        <f t="shared" ca="1" si="29"/>
        <v>1.0065116541199879</v>
      </c>
      <c r="BI6" s="76">
        <f t="shared" ca="1" si="29"/>
        <v>1.0065116541199879</v>
      </c>
      <c r="BJ6" s="76">
        <f t="shared" ca="1" si="29"/>
        <v>1.0065116541199879</v>
      </c>
      <c r="BK6" s="76">
        <f t="shared" ca="1" si="29"/>
        <v>1.0065116541199879</v>
      </c>
      <c r="BL6" s="76">
        <f t="shared" ca="1" si="10"/>
        <v>8.1000000000000849E-2</v>
      </c>
      <c r="BM6" s="77">
        <f t="shared" ca="1" si="30"/>
        <v>1.2873884407398981</v>
      </c>
      <c r="BO6" s="70">
        <f t="shared" ref="BO6:BO69" si="45">BO5+1</f>
        <v>3</v>
      </c>
      <c r="BP6" s="171">
        <f t="shared" ref="BP6:BP69" ca="1" si="46">VLOOKUP(BO6,$BT$4:$BX$13,5,TRUE)/100</f>
        <v>9.1300000000000006E-2</v>
      </c>
      <c r="BQ6" s="172">
        <f t="shared" ca="1" si="31"/>
        <v>7.307373340341039E-3</v>
      </c>
      <c r="BR6" s="172">
        <f ca="1">BR5/(1+BQ6)</f>
        <v>0.97839440657651733</v>
      </c>
      <c r="BT6" s="181">
        <f t="shared" ref="BT6:BT13" ca="1" si="47">OFFSET($BV$17,0,AS6-2)</f>
        <v>6</v>
      </c>
      <c r="BU6" s="191">
        <f t="shared" ca="1" si="12"/>
        <v>0.5</v>
      </c>
      <c r="BV6" s="161">
        <v>46057</v>
      </c>
      <c r="BW6" s="162">
        <f t="shared" ref="BW6:BW13" ca="1" si="48">OFFSET($BV$17,1,AS6-2)</f>
        <v>9.49</v>
      </c>
      <c r="BX6" s="181">
        <f t="shared" ca="1" si="13"/>
        <v>9.49</v>
      </c>
      <c r="BY6" t="s">
        <v>109</v>
      </c>
    </row>
    <row r="7" spans="2:82">
      <c r="C7" s="2">
        <f ca="1">LivingAnnuity!V4/(1-$C$14-$C$15*(1+$C$20))</f>
        <v>411840.26364213577</v>
      </c>
      <c r="E7">
        <f t="shared" si="32"/>
        <v>4</v>
      </c>
      <c r="F7" s="64">
        <f t="shared" si="33"/>
        <v>65.249999999999986</v>
      </c>
      <c r="G7" s="55">
        <f t="shared" si="14"/>
        <v>2.2646626432303307E-3</v>
      </c>
      <c r="H7" s="78">
        <f t="shared" ref="H7:H70" si="49">H6*(1-G7)</f>
        <v>0.99322138654620362</v>
      </c>
      <c r="I7" s="79">
        <f t="shared" ca="1" si="15"/>
        <v>295274.94788129342</v>
      </c>
      <c r="J7" s="79">
        <f t="shared" ca="1" si="16"/>
        <v>2157.6842822183535</v>
      </c>
      <c r="K7" s="80">
        <f t="shared" ca="1" si="17"/>
        <v>-19.864427730924071</v>
      </c>
      <c r="L7" s="80">
        <f t="shared" ca="1" si="18"/>
        <v>-123.03122828387227</v>
      </c>
      <c r="M7" s="80">
        <f t="shared" ca="1" si="19"/>
        <v>0</v>
      </c>
      <c r="N7" s="80">
        <f t="shared" ca="1" si="20"/>
        <v>0</v>
      </c>
      <c r="O7" s="81">
        <f t="shared" ca="1" si="2"/>
        <v>-1808.5112922709279</v>
      </c>
      <c r="P7" s="79">
        <f t="shared" ca="1" si="3"/>
        <v>295481.22521522606</v>
      </c>
      <c r="Q7" s="35"/>
      <c r="R7">
        <f t="shared" ca="1" si="21"/>
        <v>4</v>
      </c>
      <c r="S7" s="78">
        <f t="shared" ca="1" si="34"/>
        <v>65.249999999999986</v>
      </c>
      <c r="T7" s="55">
        <f t="shared" ca="1" si="22"/>
        <v>0</v>
      </c>
      <c r="U7" s="78">
        <f t="shared" ca="1" si="35"/>
        <v>1</v>
      </c>
      <c r="V7" s="79">
        <f t="shared" ca="1" si="36"/>
        <v>295274.81220324949</v>
      </c>
      <c r="W7" s="79">
        <f t="shared" ca="1" si="4"/>
        <v>2157.6832907682324</v>
      </c>
      <c r="X7" s="80">
        <f t="shared" ca="1" si="5"/>
        <v>-20</v>
      </c>
      <c r="Y7" s="80">
        <f t="shared" ca="1" si="23"/>
        <v>-123.03117175135397</v>
      </c>
      <c r="Z7" s="80">
        <f t="shared" ca="1" si="6"/>
        <v>0</v>
      </c>
      <c r="AA7" s="80">
        <f t="shared" ca="1" si="24"/>
        <v>0</v>
      </c>
      <c r="AB7" s="81">
        <f t="shared" ca="1" si="7"/>
        <v>-1808.5112922709279</v>
      </c>
      <c r="AC7" s="79">
        <f t="shared" ca="1" si="8"/>
        <v>295480.95302999549</v>
      </c>
      <c r="AD7" s="35"/>
      <c r="AE7" s="55">
        <f t="shared" ca="1" si="37"/>
        <v>2.2646626432303307E-3</v>
      </c>
      <c r="AF7" s="78">
        <f t="shared" ca="1" si="38"/>
        <v>0.99097207517563501</v>
      </c>
      <c r="AG7" s="63"/>
      <c r="AH7" s="35"/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39"/>
        <v>68</v>
      </c>
      <c r="AN7" s="66">
        <f t="shared" si="40"/>
        <v>3.5321000000000005E-2</v>
      </c>
      <c r="AO7" s="67">
        <f t="shared" si="41"/>
        <v>0.881776371929898</v>
      </c>
      <c r="AP7" s="68">
        <f t="shared" ca="1" si="25"/>
        <v>0.68493420014173534</v>
      </c>
      <c r="AR7" s="69">
        <f t="shared" si="26"/>
        <v>1</v>
      </c>
      <c r="AS7" s="70">
        <f t="shared" si="42"/>
        <v>4</v>
      </c>
      <c r="AT7" s="71">
        <f t="shared" ca="1" si="43"/>
        <v>0.97108933493289373</v>
      </c>
      <c r="AU7" s="72">
        <f t="shared" ca="1" si="27"/>
        <v>7.307373340341039E-3</v>
      </c>
      <c r="AV7" s="73">
        <f t="shared" ca="1" si="28"/>
        <v>1.007307373340341</v>
      </c>
      <c r="AW7" s="74">
        <f ca="1">PRODUCT(AV$4:AV7)</f>
        <v>1.0295514432313577</v>
      </c>
      <c r="AY7" s="75">
        <f t="shared" si="44"/>
        <v>4</v>
      </c>
      <c r="AZ7" s="76">
        <f t="shared" ca="1" si="29"/>
        <v>1.0065116541199879</v>
      </c>
      <c r="BA7" s="76">
        <f t="shared" ca="1" si="29"/>
        <v>1.0065116541199879</v>
      </c>
      <c r="BB7" s="76">
        <f t="shared" ca="1" si="29"/>
        <v>1.0065116541199879</v>
      </c>
      <c r="BC7" s="76">
        <f t="shared" ca="1" si="29"/>
        <v>1.0065116541199879</v>
      </c>
      <c r="BD7" s="76">
        <f t="shared" ca="1" si="29"/>
        <v>1.0065116541199879</v>
      </c>
      <c r="BE7" s="76">
        <f t="shared" ca="1" si="29"/>
        <v>1.0065116541199879</v>
      </c>
      <c r="BF7" s="76">
        <f t="shared" ca="1" si="29"/>
        <v>1.0065116541199879</v>
      </c>
      <c r="BG7" s="76">
        <f t="shared" ca="1" si="29"/>
        <v>1.0065116541199879</v>
      </c>
      <c r="BH7" s="76">
        <f t="shared" ca="1" si="29"/>
        <v>1.0065116541199879</v>
      </c>
      <c r="BI7" s="76">
        <f t="shared" ca="1" si="29"/>
        <v>1.0065116541199879</v>
      </c>
      <c r="BJ7" s="76">
        <f t="shared" ca="1" si="29"/>
        <v>1.007453403951291</v>
      </c>
      <c r="BK7" s="76">
        <f t="shared" ca="1" si="29"/>
        <v>1.007453403951291</v>
      </c>
      <c r="BL7" s="76">
        <f t="shared" ca="1" si="10"/>
        <v>8.3023837136371847E-2</v>
      </c>
      <c r="BM7" s="77">
        <f t="shared" ca="1" si="30"/>
        <v>1.3942723689751351</v>
      </c>
      <c r="BO7" s="70">
        <f t="shared" si="45"/>
        <v>4</v>
      </c>
      <c r="BP7" s="171">
        <f t="shared" ca="1" si="46"/>
        <v>9.1300000000000006E-2</v>
      </c>
      <c r="BQ7" s="172">
        <f t="shared" ca="1" si="31"/>
        <v>7.307373340341039E-3</v>
      </c>
      <c r="BR7" s="172">
        <f t="shared" ref="BR7:BR70" ca="1" si="50">BR6/(1+BQ7)</f>
        <v>0.97129677839253259</v>
      </c>
      <c r="BT7" s="181">
        <f t="shared" ca="1" si="47"/>
        <v>10</v>
      </c>
      <c r="BU7" s="191">
        <f t="shared" ca="1" si="12"/>
        <v>0.83333333333333337</v>
      </c>
      <c r="BV7" s="161">
        <v>46239</v>
      </c>
      <c r="BW7" s="162">
        <f t="shared" ca="1" si="48"/>
        <v>9.66</v>
      </c>
      <c r="BX7" s="181">
        <f t="shared" ca="1" si="13"/>
        <v>9.66</v>
      </c>
      <c r="BY7" t="s">
        <v>109</v>
      </c>
    </row>
    <row r="8" spans="2:82">
      <c r="B8" s="83"/>
      <c r="C8" s="84"/>
      <c r="E8">
        <f t="shared" si="32"/>
        <v>5</v>
      </c>
      <c r="F8" s="64">
        <f t="shared" si="33"/>
        <v>65.333333333333314</v>
      </c>
      <c r="G8" s="55">
        <f t="shared" si="14"/>
        <v>2.2646626432303307E-3</v>
      </c>
      <c r="H8" s="78">
        <f t="shared" si="49"/>
        <v>0.99097207517563501</v>
      </c>
      <c r="I8" s="79">
        <f t="shared" ca="1" si="15"/>
        <v>294812.05992270523</v>
      </c>
      <c r="J8" s="79">
        <f t="shared" ca="1" si="16"/>
        <v>2154.3017870902013</v>
      </c>
      <c r="K8" s="80">
        <f t="shared" ca="1" si="17"/>
        <v>-19.819441503512699</v>
      </c>
      <c r="L8" s="80">
        <f t="shared" ca="1" si="18"/>
        <v>-122.83835830112719</v>
      </c>
      <c r="M8" s="80">
        <f t="shared" ca="1" si="19"/>
        <v>0</v>
      </c>
      <c r="N8" s="80">
        <f t="shared" ca="1" si="20"/>
        <v>0</v>
      </c>
      <c r="O8" s="81">
        <f t="shared" ca="1" si="2"/>
        <v>-1808.5112922709279</v>
      </c>
      <c r="P8" s="79">
        <f t="shared" ca="1" si="3"/>
        <v>295015.19261771988</v>
      </c>
      <c r="Q8" s="35"/>
      <c r="R8">
        <f t="shared" ca="1" si="21"/>
        <v>5</v>
      </c>
      <c r="S8" s="78">
        <f t="shared" ca="1" si="34"/>
        <v>65.333333333333314</v>
      </c>
      <c r="T8" s="55">
        <f t="shared" ca="1" si="22"/>
        <v>0</v>
      </c>
      <c r="U8" s="78">
        <f t="shared" ca="1" si="35"/>
        <v>1</v>
      </c>
      <c r="V8" s="79">
        <f t="shared" ca="1" si="36"/>
        <v>294811.78835388238</v>
      </c>
      <c r="W8" s="79">
        <f t="shared" ca="1" si="4"/>
        <v>2154.2998026354248</v>
      </c>
      <c r="X8" s="80">
        <f t="shared" ca="1" si="5"/>
        <v>-20</v>
      </c>
      <c r="Y8" s="80">
        <f t="shared" ca="1" si="23"/>
        <v>-122.838245147451</v>
      </c>
      <c r="Z8" s="80">
        <f t="shared" ca="1" si="6"/>
        <v>0</v>
      </c>
      <c r="AA8" s="80">
        <f t="shared" ca="1" si="24"/>
        <v>0</v>
      </c>
      <c r="AB8" s="81">
        <f t="shared" ca="1" si="7"/>
        <v>-1808.5112922709279</v>
      </c>
      <c r="AC8" s="79">
        <f t="shared" ca="1" si="8"/>
        <v>295014.73861909949</v>
      </c>
      <c r="AD8" s="35"/>
      <c r="AE8" s="55">
        <f t="shared" ca="1" si="37"/>
        <v>2.2646626432303307E-3</v>
      </c>
      <c r="AF8" s="78">
        <f t="shared" ca="1" si="38"/>
        <v>0.98872785773650029</v>
      </c>
      <c r="AG8" s="63"/>
      <c r="AH8" s="35"/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39"/>
        <v>69</v>
      </c>
      <c r="AN8" s="66">
        <f t="shared" si="40"/>
        <v>3.8643000000000004E-2</v>
      </c>
      <c r="AO8" s="67">
        <f t="shared" si="41"/>
        <v>0.84770188758941101</v>
      </c>
      <c r="AP8" s="68">
        <f t="shared" ca="1" si="25"/>
        <v>0.60798873050357971</v>
      </c>
      <c r="AR8" s="69">
        <f t="shared" si="26"/>
        <v>1</v>
      </c>
      <c r="AS8" s="70">
        <f t="shared" si="42"/>
        <v>5</v>
      </c>
      <c r="AT8" s="71">
        <f t="shared" ca="1" si="43"/>
        <v>0.96399322261571563</v>
      </c>
      <c r="AU8" s="72">
        <f t="shared" ca="1" si="27"/>
        <v>7.307373340341039E-3</v>
      </c>
      <c r="AV8" s="73">
        <f t="shared" ca="1" si="28"/>
        <v>1.007307373340341</v>
      </c>
      <c r="AW8" s="74">
        <f ca="1">PRODUCT(AV$4:AV8)</f>
        <v>1.0370747600001362</v>
      </c>
      <c r="AY8" s="75">
        <f t="shared" si="44"/>
        <v>5</v>
      </c>
      <c r="AZ8" s="76">
        <f t="shared" ca="1" si="29"/>
        <v>1.007453403951291</v>
      </c>
      <c r="BA8" s="76">
        <f t="shared" ca="1" si="29"/>
        <v>1.007453403951291</v>
      </c>
      <c r="BB8" s="76">
        <f t="shared" ca="1" si="29"/>
        <v>1.007453403951291</v>
      </c>
      <c r="BC8" s="76">
        <f t="shared" ca="1" si="29"/>
        <v>1.007453403951291</v>
      </c>
      <c r="BD8" s="76">
        <f t="shared" ca="1" si="29"/>
        <v>1.007453403951291</v>
      </c>
      <c r="BE8" s="76">
        <f t="shared" ca="1" si="29"/>
        <v>1.007453403951291</v>
      </c>
      <c r="BF8" s="76">
        <f t="shared" ca="1" si="29"/>
        <v>1.007453403951291</v>
      </c>
      <c r="BG8" s="76">
        <f t="shared" ca="1" si="29"/>
        <v>1.007453403951291</v>
      </c>
      <c r="BH8" s="76">
        <f t="shared" ca="1" si="29"/>
        <v>1.007453403951291</v>
      </c>
      <c r="BI8" s="76">
        <f t="shared" ca="1" si="29"/>
        <v>1.007453403951291</v>
      </c>
      <c r="BJ8" s="76">
        <f t="shared" ca="1" si="29"/>
        <v>1.007453403951291</v>
      </c>
      <c r="BK8" s="76">
        <f t="shared" ca="1" si="29"/>
        <v>1.007453403951291</v>
      </c>
      <c r="BL8" s="76">
        <f t="shared" ca="1" si="10"/>
        <v>9.3199999999999728E-2</v>
      </c>
      <c r="BM8" s="77">
        <f t="shared" ca="1" si="30"/>
        <v>1.5242185537636173</v>
      </c>
      <c r="BO8" s="70">
        <f t="shared" si="45"/>
        <v>5</v>
      </c>
      <c r="BP8" s="171">
        <f t="shared" ca="1" si="46"/>
        <v>9.1300000000000006E-2</v>
      </c>
      <c r="BQ8" s="172">
        <f t="shared" ca="1" si="31"/>
        <v>7.307373340341039E-3</v>
      </c>
      <c r="BR8" s="172">
        <f t="shared" ca="1" si="50"/>
        <v>0.96425063897984442</v>
      </c>
      <c r="BT8" s="181">
        <f t="shared" ca="1" si="47"/>
        <v>19</v>
      </c>
      <c r="BU8" s="191">
        <f t="shared" ca="1" si="12"/>
        <v>1.5833333333333333</v>
      </c>
      <c r="BV8" s="161">
        <v>46512</v>
      </c>
      <c r="BW8" s="162">
        <f t="shared" ca="1" si="48"/>
        <v>8.1</v>
      </c>
      <c r="BX8" s="181">
        <f t="shared" ca="1" si="13"/>
        <v>8.1</v>
      </c>
      <c r="BY8" t="s">
        <v>110</v>
      </c>
    </row>
    <row r="9" spans="2:82">
      <c r="B9" s="83"/>
      <c r="C9" s="84"/>
      <c r="D9" s="147" t="s">
        <v>95</v>
      </c>
      <c r="E9">
        <f t="shared" si="32"/>
        <v>6</v>
      </c>
      <c r="F9" s="64">
        <f t="shared" si="33"/>
        <v>65.416666666666643</v>
      </c>
      <c r="G9" s="55">
        <f t="shared" si="14"/>
        <v>2.2646626432303307E-3</v>
      </c>
      <c r="H9" s="78">
        <f t="shared" si="49"/>
        <v>0.98872785773650029</v>
      </c>
      <c r="I9" s="79">
        <f t="shared" ca="1" si="15"/>
        <v>294347.08273181313</v>
      </c>
      <c r="J9" s="79">
        <f t="shared" ca="1" si="16"/>
        <v>2232.2887873905556</v>
      </c>
      <c r="K9" s="80">
        <f t="shared" ca="1" si="17"/>
        <v>-19.774557154730005</v>
      </c>
      <c r="L9" s="80">
        <f t="shared" ca="1" si="18"/>
        <v>-122.64461780492215</v>
      </c>
      <c r="M9" s="80">
        <f t="shared" ca="1" si="19"/>
        <v>0</v>
      </c>
      <c r="N9" s="80">
        <f t="shared" ca="1" si="20"/>
        <v>0</v>
      </c>
      <c r="O9" s="81">
        <f t="shared" ca="1" si="2"/>
        <v>-1808.5112922709279</v>
      </c>
      <c r="P9" s="79">
        <f t="shared" ca="1" si="3"/>
        <v>294628.44105197315</v>
      </c>
      <c r="Q9" s="35"/>
      <c r="R9">
        <f t="shared" ca="1" si="21"/>
        <v>6</v>
      </c>
      <c r="S9" s="78">
        <f t="shared" ca="1" si="34"/>
        <v>65.416666666666643</v>
      </c>
      <c r="T9" s="55">
        <f t="shared" ca="1" si="22"/>
        <v>0</v>
      </c>
      <c r="U9" s="78">
        <f t="shared" ca="1" si="35"/>
        <v>1</v>
      </c>
      <c r="V9" s="79">
        <f t="shared" ca="1" si="36"/>
        <v>294346.62976134644</v>
      </c>
      <c r="W9" s="79">
        <f t="shared" ca="1" si="4"/>
        <v>2232.2853521233046</v>
      </c>
      <c r="X9" s="80">
        <f t="shared" ca="1" si="5"/>
        <v>-20</v>
      </c>
      <c r="Y9" s="80">
        <f t="shared" ca="1" si="23"/>
        <v>-122.64442906722769</v>
      </c>
      <c r="Z9" s="80">
        <f t="shared" ca="1" si="6"/>
        <v>0</v>
      </c>
      <c r="AA9" s="80">
        <f t="shared" ca="1" si="24"/>
        <v>0</v>
      </c>
      <c r="AB9" s="81">
        <f t="shared" ca="1" si="7"/>
        <v>-1808.5112922709279</v>
      </c>
      <c r="AC9" s="79">
        <f t="shared" ca="1" si="8"/>
        <v>294627.75939213164</v>
      </c>
      <c r="AD9" s="35"/>
      <c r="AE9" s="55">
        <f t="shared" ca="1" si="37"/>
        <v>2.2646626432303307E-3</v>
      </c>
      <c r="AF9" s="78">
        <f t="shared" ca="1" si="38"/>
        <v>0.98648872269276333</v>
      </c>
      <c r="AG9" s="85"/>
      <c r="AH9" s="86"/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39"/>
        <v>70</v>
      </c>
      <c r="AN9" s="66">
        <f t="shared" si="40"/>
        <v>4.224E-2</v>
      </c>
      <c r="AO9" s="67">
        <f t="shared" si="41"/>
        <v>0.81189495985763427</v>
      </c>
      <c r="AP9" s="68">
        <f t="shared" ca="1" si="25"/>
        <v>0.53266308683416452</v>
      </c>
      <c r="AR9" s="69">
        <f t="shared" si="26"/>
        <v>1</v>
      </c>
      <c r="AS9" s="70">
        <f t="shared" si="42"/>
        <v>6</v>
      </c>
      <c r="AT9" s="71">
        <f t="shared" ca="1" si="43"/>
        <v>0.95668242733962927</v>
      </c>
      <c r="AU9" s="72">
        <f t="shared" ca="1" si="27"/>
        <v>7.5838658452900276E-3</v>
      </c>
      <c r="AV9" s="73">
        <f t="shared" ca="1" si="28"/>
        <v>1.00758386584529</v>
      </c>
      <c r="AW9" s="74">
        <f ca="1">PRODUCT(AV$4:AV9)</f>
        <v>1.0449397958515136</v>
      </c>
      <c r="AY9" s="75">
        <f t="shared" si="44"/>
        <v>6</v>
      </c>
      <c r="AZ9" s="76">
        <f t="shared" ca="1" si="29"/>
        <v>1.007453403951291</v>
      </c>
      <c r="BA9" s="76">
        <f t="shared" ca="1" si="29"/>
        <v>1.007453403951291</v>
      </c>
      <c r="BB9" s="76">
        <f t="shared" ca="1" si="29"/>
        <v>1.007453403951291</v>
      </c>
      <c r="BC9" s="76">
        <f t="shared" ca="1" si="29"/>
        <v>1.007453403951291</v>
      </c>
      <c r="BD9" s="76">
        <f t="shared" ca="1" si="29"/>
        <v>1.007453403951291</v>
      </c>
      <c r="BE9" s="76">
        <f t="shared" ca="1" si="29"/>
        <v>1.007453403951291</v>
      </c>
      <c r="BF9" s="76">
        <f t="shared" ca="1" si="29"/>
        <v>1.007453403951291</v>
      </c>
      <c r="BG9" s="76">
        <f t="shared" ca="1" si="29"/>
        <v>1.007453403951291</v>
      </c>
      <c r="BH9" s="76">
        <f t="shared" ca="1" si="29"/>
        <v>1.007453403951291</v>
      </c>
      <c r="BI9" s="76">
        <f t="shared" ca="1" si="29"/>
        <v>1.007453403951291</v>
      </c>
      <c r="BJ9" s="76">
        <f t="shared" ca="1" si="29"/>
        <v>1.0085374819739361</v>
      </c>
      <c r="BK9" s="76">
        <f t="shared" ca="1" si="29"/>
        <v>1.0085374819739361</v>
      </c>
      <c r="BL9" s="76">
        <f t="shared" ca="1" si="10"/>
        <v>9.5553958436779052E-2</v>
      </c>
      <c r="BM9" s="77">
        <f t="shared" ca="1" si="30"/>
        <v>1.6698636700985134</v>
      </c>
      <c r="BO9" s="70">
        <f t="shared" si="45"/>
        <v>6</v>
      </c>
      <c r="BP9" s="171">
        <f t="shared" ca="1" si="46"/>
        <v>9.4899999999999998E-2</v>
      </c>
      <c r="BQ9" s="172">
        <f t="shared" ca="1" si="31"/>
        <v>7.5838658452900276E-3</v>
      </c>
      <c r="BR9" s="172">
        <f t="shared" ca="1" si="50"/>
        <v>0.95699293296137478</v>
      </c>
      <c r="BT9" s="181">
        <f t="shared" ca="1" si="47"/>
        <v>47</v>
      </c>
      <c r="BU9" s="191">
        <f t="shared" ca="1" si="12"/>
        <v>3.9166666666666665</v>
      </c>
      <c r="BV9" s="161">
        <v>47366</v>
      </c>
      <c r="BW9" s="162">
        <f t="shared" ca="1" si="48"/>
        <v>9.32</v>
      </c>
      <c r="BX9" s="181">
        <f t="shared" ref="BX9" ca="1" si="51">BW9</f>
        <v>9.32</v>
      </c>
      <c r="BY9" t="s">
        <v>110</v>
      </c>
    </row>
    <row r="10" spans="2:82">
      <c r="B10" s="94" t="str">
        <f>"Retirement Annuity per "&amp;IF($C$5="Annual", "Annum", "Month")&amp; " starting at "&amp;ROUND(C3,0)</f>
        <v>Retirement Annuity per Month starting at 65</v>
      </c>
      <c r="C10" s="95">
        <f>SolveLifeAnnuity/IF($C$5="Monthly",12,1)</f>
        <v>1808.5112922709279</v>
      </c>
      <c r="D10" s="96">
        <f>C10*IF($C$5="Monthly",12,1)</f>
        <v>21702.135507251136</v>
      </c>
      <c r="E10">
        <f t="shared" si="32"/>
        <v>7</v>
      </c>
      <c r="F10" s="64">
        <f t="shared" si="33"/>
        <v>65.499999999999972</v>
      </c>
      <c r="G10" s="55">
        <f t="shared" si="14"/>
        <v>2.4857885984658212E-3</v>
      </c>
      <c r="H10" s="78">
        <f t="shared" si="49"/>
        <v>0.98627008930075333</v>
      </c>
      <c r="I10" s="79">
        <f t="shared" ca="1" si="15"/>
        <v>293896.0570324224</v>
      </c>
      <c r="J10" s="79">
        <f t="shared" ca="1" si="16"/>
        <v>2228.8682689935981</v>
      </c>
      <c r="K10" s="80">
        <f t="shared" ca="1" si="17"/>
        <v>-19.725401786015066</v>
      </c>
      <c r="L10" s="80">
        <f t="shared" ca="1" si="18"/>
        <v>-122.45669043017601</v>
      </c>
      <c r="M10" s="80">
        <f t="shared" ca="1" si="19"/>
        <v>0</v>
      </c>
      <c r="N10" s="80">
        <f t="shared" ca="1" si="20"/>
        <v>0</v>
      </c>
      <c r="O10" s="81">
        <f t="shared" ca="1" si="2"/>
        <v>-1808.5112922709279</v>
      </c>
      <c r="P10" s="79">
        <f t="shared" ca="1" si="3"/>
        <v>294174.2319169289</v>
      </c>
      <c r="Q10" s="35"/>
      <c r="R10">
        <f t="shared" ca="1" si="21"/>
        <v>7</v>
      </c>
      <c r="S10" s="78">
        <f t="shared" ca="1" si="34"/>
        <v>65.499999999999972</v>
      </c>
      <c r="T10" s="55">
        <f t="shared" ca="1" si="22"/>
        <v>0</v>
      </c>
      <c r="U10" s="78">
        <f t="shared" ca="1" si="35"/>
        <v>1</v>
      </c>
      <c r="V10" s="79">
        <f t="shared" ca="1" si="36"/>
        <v>293895.37706704315</v>
      </c>
      <c r="W10" s="79">
        <f t="shared" ca="1" si="4"/>
        <v>2228.8631122273828</v>
      </c>
      <c r="X10" s="80">
        <f t="shared" ca="1" si="5"/>
        <v>-20</v>
      </c>
      <c r="Y10" s="80">
        <f t="shared" ca="1" si="23"/>
        <v>-122.45640711126799</v>
      </c>
      <c r="Z10" s="80">
        <f t="shared" ca="1" si="6"/>
        <v>0</v>
      </c>
      <c r="AA10" s="80">
        <f t="shared" ca="1" si="24"/>
        <v>0</v>
      </c>
      <c r="AB10" s="81">
        <f t="shared" ca="1" si="7"/>
        <v>-1808.5112922709279</v>
      </c>
      <c r="AC10" s="79">
        <f t="shared" ca="1" si="8"/>
        <v>294173.2724798884</v>
      </c>
      <c r="AD10" s="35"/>
      <c r="AE10" s="55">
        <f t="shared" ca="1" si="37"/>
        <v>2.4857885984658212E-3</v>
      </c>
      <c r="AF10" s="78">
        <f t="shared" ca="1" si="38"/>
        <v>0.98403652027337851</v>
      </c>
      <c r="AG10" s="88" t="s">
        <v>91</v>
      </c>
      <c r="AH10" s="89" t="str">
        <f>TEXT(SUM(AO:AO),"##0,00")&amp;" "&amp;"Years"</f>
        <v>13,33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39"/>
        <v>71</v>
      </c>
      <c r="AN10" s="66">
        <f t="shared" si="40"/>
        <v>4.6112E-2</v>
      </c>
      <c r="AO10" s="67">
        <f t="shared" si="41"/>
        <v>0.77445685946867904</v>
      </c>
      <c r="AP10" s="68">
        <f t="shared" ca="1" si="25"/>
        <v>0.46378448333030087</v>
      </c>
      <c r="AR10" s="69">
        <f t="shared" si="26"/>
        <v>1</v>
      </c>
      <c r="AS10" s="70">
        <f t="shared" si="42"/>
        <v>7</v>
      </c>
      <c r="AT10" s="71">
        <f t="shared" ca="1" si="43"/>
        <v>0.94942707615413913</v>
      </c>
      <c r="AU10" s="72">
        <f t="shared" ca="1" si="27"/>
        <v>7.5838658452900276E-3</v>
      </c>
      <c r="AV10" s="73">
        <f t="shared" ca="1" si="28"/>
        <v>1.00758386584529</v>
      </c>
      <c r="AW10" s="74">
        <f ca="1">PRODUCT(AV$4:AV10)</f>
        <v>1.0528644790796562</v>
      </c>
      <c r="AY10" s="75">
        <f t="shared" si="44"/>
        <v>7</v>
      </c>
      <c r="AZ10" s="76">
        <f t="shared" ca="1" si="29"/>
        <v>1.0085374819739361</v>
      </c>
      <c r="BA10" s="76">
        <f t="shared" ca="1" si="29"/>
        <v>1.0085374819739361</v>
      </c>
      <c r="BB10" s="76">
        <f t="shared" ca="1" si="29"/>
        <v>1.0085374819739361</v>
      </c>
      <c r="BC10" s="76">
        <f t="shared" ca="1" si="29"/>
        <v>1.0085374819739361</v>
      </c>
      <c r="BD10" s="76">
        <f t="shared" ca="1" si="29"/>
        <v>1.0085374819739361</v>
      </c>
      <c r="BE10" s="76">
        <f t="shared" ca="1" si="29"/>
        <v>1.0085374819739361</v>
      </c>
      <c r="BF10" s="76">
        <f t="shared" ca="1" si="29"/>
        <v>1.0085374819739361</v>
      </c>
      <c r="BG10" s="76">
        <f t="shared" ca="1" si="29"/>
        <v>1.0085374819739361</v>
      </c>
      <c r="BH10" s="76">
        <f t="shared" ca="1" si="29"/>
        <v>1.0085374819739361</v>
      </c>
      <c r="BI10" s="76">
        <f t="shared" ca="1" si="29"/>
        <v>1.0085374819739361</v>
      </c>
      <c r="BJ10" s="76">
        <f t="shared" ca="1" si="29"/>
        <v>1.0085374819739361</v>
      </c>
      <c r="BK10" s="76">
        <f t="shared" ca="1" si="29"/>
        <v>1.0085374819739361</v>
      </c>
      <c r="BL10" s="76">
        <f t="shared" ca="1" si="10"/>
        <v>0.10739999999999927</v>
      </c>
      <c r="BM10" s="77">
        <f t="shared" ca="1" si="30"/>
        <v>1.8492070282670925</v>
      </c>
      <c r="BO10" s="70">
        <f t="shared" si="45"/>
        <v>7</v>
      </c>
      <c r="BP10" s="171">
        <f t="shared" ca="1" si="46"/>
        <v>9.4899999999999998E-2</v>
      </c>
      <c r="BQ10" s="172">
        <f t="shared" ca="1" si="31"/>
        <v>7.5838658452900276E-3</v>
      </c>
      <c r="BR10" s="172">
        <f t="shared" ca="1" si="50"/>
        <v>0.94978985412646211</v>
      </c>
      <c r="BT10" s="181">
        <f t="shared" ca="1" si="47"/>
        <v>71</v>
      </c>
      <c r="BU10" s="191">
        <f t="shared" ca="1" si="12"/>
        <v>5.916666666666667</v>
      </c>
      <c r="BV10" s="161">
        <v>48101</v>
      </c>
      <c r="BW10" s="162">
        <f t="shared" ca="1" si="48"/>
        <v>10.74</v>
      </c>
      <c r="BX10" s="181">
        <f ca="1">BW10</f>
        <v>10.74</v>
      </c>
      <c r="BY10" t="s">
        <v>110</v>
      </c>
    </row>
    <row r="11" spans="2:82">
      <c r="B11" s="212" t="s">
        <v>93</v>
      </c>
      <c r="C11" s="212"/>
      <c r="D11" s="146">
        <f>C10/C4*IF(C5="Annual",1,12)</f>
        <v>7.2612163194071461E-2</v>
      </c>
      <c r="E11">
        <f t="shared" si="32"/>
        <v>8</v>
      </c>
      <c r="F11" s="64">
        <f t="shared" si="33"/>
        <v>65.5833333333333</v>
      </c>
      <c r="G11" s="55">
        <f t="shared" si="14"/>
        <v>2.4857885984658212E-3</v>
      </c>
      <c r="H11" s="78">
        <f t="shared" si="49"/>
        <v>0.98381843035776162</v>
      </c>
      <c r="I11" s="79">
        <f t="shared" ca="1" si="15"/>
        <v>293442.97696526733</v>
      </c>
      <c r="J11" s="79">
        <f t="shared" ca="1" si="16"/>
        <v>2225.4321705471193</v>
      </c>
      <c r="K11" s="80">
        <f t="shared" ca="1" si="17"/>
        <v>-19.676368607155233</v>
      </c>
      <c r="L11" s="80">
        <f t="shared" ca="1" si="18"/>
        <v>-122.26790706886139</v>
      </c>
      <c r="M11" s="80">
        <f t="shared" ca="1" si="19"/>
        <v>0</v>
      </c>
      <c r="N11" s="80">
        <f t="shared" ca="1" si="20"/>
        <v>0</v>
      </c>
      <c r="O11" s="81">
        <f t="shared" ca="1" si="2"/>
        <v>-1808.5112922709279</v>
      </c>
      <c r="P11" s="79">
        <f t="shared" ca="1" si="3"/>
        <v>293717.95356786752</v>
      </c>
      <c r="Q11" s="35"/>
      <c r="R11">
        <f t="shared" ca="1" si="21"/>
        <v>8</v>
      </c>
      <c r="S11" s="78">
        <f t="shared" ca="1" si="34"/>
        <v>65.5833333333333</v>
      </c>
      <c r="T11" s="55">
        <f t="shared" ca="1" si="22"/>
        <v>0</v>
      </c>
      <c r="U11" s="78">
        <f t="shared" ca="1" si="35"/>
        <v>1</v>
      </c>
      <c r="V11" s="79">
        <f t="shared" ca="1" si="36"/>
        <v>293442.01991318451</v>
      </c>
      <c r="W11" s="79">
        <f t="shared" ca="1" si="4"/>
        <v>2225.424912392516</v>
      </c>
      <c r="X11" s="80">
        <f t="shared" ca="1" si="5"/>
        <v>-20</v>
      </c>
      <c r="Y11" s="80">
        <f t="shared" ca="1" si="23"/>
        <v>-122.26750829716022</v>
      </c>
      <c r="Z11" s="80">
        <f t="shared" ca="1" si="6"/>
        <v>0</v>
      </c>
      <c r="AA11" s="80">
        <f t="shared" ca="1" si="24"/>
        <v>0</v>
      </c>
      <c r="AB11" s="81">
        <f t="shared" ca="1" si="7"/>
        <v>-1808.5112922709279</v>
      </c>
      <c r="AC11" s="79">
        <f t="shared" ca="1" si="8"/>
        <v>293716.66602500895</v>
      </c>
      <c r="AD11" s="35"/>
      <c r="AE11" s="55">
        <f t="shared" ca="1" si="37"/>
        <v>2.4857885984658212E-3</v>
      </c>
      <c r="AF11" s="78">
        <f t="shared" ca="1" si="38"/>
        <v>0.981590413510809</v>
      </c>
      <c r="AG11" s="92" t="s">
        <v>38</v>
      </c>
      <c r="AH11" s="93">
        <f ca="1">-SUM(L4:L1803)+$C$14*C4</f>
        <v>21825.236055294728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39"/>
        <v>72</v>
      </c>
      <c r="AN11" s="66">
        <f t="shared" si="40"/>
        <v>5.0292000000000003E-2</v>
      </c>
      <c r="AO11" s="67">
        <f t="shared" si="41"/>
        <v>0.73550787509228022</v>
      </c>
      <c r="AP11" s="68">
        <f t="shared" ca="1" si="25"/>
        <v>0.39774231000059029</v>
      </c>
      <c r="AR11" s="69">
        <f t="shared" si="26"/>
        <v>1</v>
      </c>
      <c r="AS11" s="70">
        <f t="shared" si="42"/>
        <v>8</v>
      </c>
      <c r="AT11" s="71">
        <f t="shared" ca="1" si="43"/>
        <v>0.94222674857870015</v>
      </c>
      <c r="AU11" s="72">
        <f t="shared" ca="1" si="27"/>
        <v>7.5838658452900276E-3</v>
      </c>
      <c r="AV11" s="73">
        <f t="shared" ca="1" si="28"/>
        <v>1.00758386584529</v>
      </c>
      <c r="AW11" s="74">
        <f ca="1">PRODUCT(AV$4:AV11)</f>
        <v>1.0608492620422674</v>
      </c>
      <c r="AY11" s="75">
        <f t="shared" si="44"/>
        <v>8</v>
      </c>
      <c r="AZ11" s="76">
        <f t="shared" ca="1" si="29"/>
        <v>1.0085374819739361</v>
      </c>
      <c r="BA11" s="76">
        <f t="shared" ca="1" si="29"/>
        <v>1.0085374819739361</v>
      </c>
      <c r="BB11" s="76">
        <f t="shared" ca="1" si="29"/>
        <v>1.0085374819739361</v>
      </c>
      <c r="BC11" s="76">
        <f t="shared" ca="1" si="29"/>
        <v>1.0085374819739361</v>
      </c>
      <c r="BD11" s="76">
        <f t="shared" ca="1" si="29"/>
        <v>1.0085374819739361</v>
      </c>
      <c r="BE11" s="76">
        <f t="shared" ca="1" si="29"/>
        <v>1.0085374819739361</v>
      </c>
      <c r="BF11" s="76">
        <f t="shared" ca="1" si="29"/>
        <v>1.0085374819739361</v>
      </c>
      <c r="BG11" s="76">
        <f t="shared" ca="1" si="29"/>
        <v>1.0085374819739361</v>
      </c>
      <c r="BH11" s="76">
        <f t="shared" ca="1" si="29"/>
        <v>1.0085374819739361</v>
      </c>
      <c r="BI11" s="76">
        <f t="shared" ca="1" si="29"/>
        <v>1.0085374819739361</v>
      </c>
      <c r="BJ11" s="76">
        <f t="shared" ca="1" si="29"/>
        <v>1.0085374819739361</v>
      </c>
      <c r="BK11" s="76">
        <f t="shared" ca="1" si="29"/>
        <v>1.0085374819739361</v>
      </c>
      <c r="BL11" s="76">
        <f t="shared" ca="1" si="10"/>
        <v>0.10739999999999927</v>
      </c>
      <c r="BM11" s="77">
        <f t="shared" ca="1" si="30"/>
        <v>2.0478118631029769</v>
      </c>
      <c r="BO11" s="70">
        <f t="shared" si="45"/>
        <v>8</v>
      </c>
      <c r="BP11" s="171">
        <f t="shared" ca="1" si="46"/>
        <v>9.4899999999999998E-2</v>
      </c>
      <c r="BQ11" s="172">
        <f t="shared" ca="1" si="31"/>
        <v>7.5838658452900276E-3</v>
      </c>
      <c r="BR11" s="172">
        <f t="shared" ca="1" si="50"/>
        <v>0.94264099130811019</v>
      </c>
      <c r="BT11" s="181">
        <f t="shared" ca="1" si="47"/>
        <v>116</v>
      </c>
      <c r="BU11" s="191">
        <f t="shared" ca="1" si="12"/>
        <v>9.6666666666666661</v>
      </c>
      <c r="BV11" s="161">
        <v>49466</v>
      </c>
      <c r="BW11" s="162">
        <f t="shared" ca="1" si="48"/>
        <v>11.09</v>
      </c>
      <c r="BX11" s="181">
        <f t="shared" ref="BX11:BX13" ca="1" si="52">BW11</f>
        <v>11.09</v>
      </c>
      <c r="BY11" t="s">
        <v>110</v>
      </c>
    </row>
    <row r="12" spans="2:82">
      <c r="C12" s="153"/>
      <c r="E12">
        <f t="shared" si="32"/>
        <v>9</v>
      </c>
      <c r="F12" s="64">
        <f t="shared" si="33"/>
        <v>65.666666666666629</v>
      </c>
      <c r="G12" s="55">
        <f t="shared" si="14"/>
        <v>2.4857885984658212E-3</v>
      </c>
      <c r="H12" s="78">
        <f t="shared" si="49"/>
        <v>0.98137286572061777</v>
      </c>
      <c r="I12" s="79">
        <f t="shared" ca="1" si="15"/>
        <v>292987.83282772382</v>
      </c>
      <c r="J12" s="79">
        <f t="shared" ca="1" si="16"/>
        <v>2221.9804184677191</v>
      </c>
      <c r="K12" s="80">
        <f t="shared" ca="1" si="17"/>
        <v>-19.627457314412354</v>
      </c>
      <c r="L12" s="80">
        <f t="shared" ca="1" si="18"/>
        <v>-122.07826367821826</v>
      </c>
      <c r="M12" s="80">
        <f t="shared" ca="1" si="19"/>
        <v>0</v>
      </c>
      <c r="N12" s="80">
        <f t="shared" ca="1" si="20"/>
        <v>0</v>
      </c>
      <c r="O12" s="81">
        <f t="shared" ca="1" si="2"/>
        <v>-1808.5112922709279</v>
      </c>
      <c r="P12" s="79">
        <f t="shared" ca="1" si="3"/>
        <v>293259.59623292799</v>
      </c>
      <c r="Q12" s="35"/>
      <c r="R12">
        <f t="shared" ca="1" si="21"/>
        <v>9</v>
      </c>
      <c r="S12" s="78">
        <f t="shared" ca="1" si="34"/>
        <v>65.666666666666629</v>
      </c>
      <c r="T12" s="55">
        <f t="shared" ca="1" si="22"/>
        <v>0</v>
      </c>
      <c r="U12" s="78">
        <f t="shared" ca="1" si="35"/>
        <v>1</v>
      </c>
      <c r="V12" s="79">
        <f t="shared" ca="1" si="36"/>
        <v>292986.5484854246</v>
      </c>
      <c r="W12" s="79">
        <f t="shared" ca="1" si="4"/>
        <v>2221.9706781880222</v>
      </c>
      <c r="X12" s="80">
        <f t="shared" ca="1" si="5"/>
        <v>-20</v>
      </c>
      <c r="Y12" s="80">
        <f t="shared" ca="1" si="23"/>
        <v>-122.07772853559359</v>
      </c>
      <c r="Z12" s="80">
        <f t="shared" ca="1" si="6"/>
        <v>0</v>
      </c>
      <c r="AA12" s="80">
        <f t="shared" ca="1" si="24"/>
        <v>0</v>
      </c>
      <c r="AB12" s="81">
        <f t="shared" ca="1" si="7"/>
        <v>-1808.5112922709279</v>
      </c>
      <c r="AC12" s="79">
        <f t="shared" ca="1" si="8"/>
        <v>293257.93014280614</v>
      </c>
      <c r="AD12" s="35"/>
      <c r="AE12" s="55">
        <f t="shared" ca="1" si="37"/>
        <v>2.4857885984658212E-3</v>
      </c>
      <c r="AF12" s="78">
        <f t="shared" ca="1" si="38"/>
        <v>0.97915038725254044</v>
      </c>
      <c r="AG12" s="97" t="s">
        <v>43</v>
      </c>
      <c r="AH12" s="98">
        <f ca="1">-SUMPRODUCT(L4:L1803,AT4:AT1803)+$C$14*C4</f>
        <v>10462.477545222137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39"/>
        <v>73</v>
      </c>
      <c r="AN12" s="66">
        <f t="shared" si="40"/>
        <v>5.4780000000000002E-2</v>
      </c>
      <c r="AO12" s="67">
        <f t="shared" si="41"/>
        <v>0.69521675369472502</v>
      </c>
      <c r="AP12" s="68">
        <f t="shared" ca="1" si="25"/>
        <v>0.33949249255802616</v>
      </c>
      <c r="AR12" s="69">
        <f t="shared" si="26"/>
        <v>1</v>
      </c>
      <c r="AS12" s="70">
        <f t="shared" si="42"/>
        <v>9</v>
      </c>
      <c r="AT12" s="71">
        <f t="shared" ca="1" si="43"/>
        <v>0.93508102732163545</v>
      </c>
      <c r="AU12" s="72">
        <f t="shared" ca="1" si="27"/>
        <v>7.5838658452900276E-3</v>
      </c>
      <c r="AV12" s="73">
        <f t="shared" ca="1" si="28"/>
        <v>1.00758386584529</v>
      </c>
      <c r="AW12" s="74">
        <f ca="1">PRODUCT(AV$4:AV12)</f>
        <v>1.0688946005276709</v>
      </c>
      <c r="AY12" s="75">
        <f t="shared" si="44"/>
        <v>9</v>
      </c>
      <c r="AZ12" s="76">
        <f t="shared" ca="1" si="29"/>
        <v>1.0085374819739361</v>
      </c>
      <c r="BA12" s="76">
        <f t="shared" ca="1" si="29"/>
        <v>1.0085374819739361</v>
      </c>
      <c r="BB12" s="76">
        <f t="shared" ca="1" si="29"/>
        <v>1.0085374819739361</v>
      </c>
      <c r="BC12" s="76">
        <f t="shared" ca="1" si="29"/>
        <v>1.0085374819739361</v>
      </c>
      <c r="BD12" s="76">
        <f t="shared" ca="1" si="29"/>
        <v>1.0085374819739361</v>
      </c>
      <c r="BE12" s="76">
        <f t="shared" ca="1" si="29"/>
        <v>1.0085374819739361</v>
      </c>
      <c r="BF12" s="76">
        <f t="shared" ca="1" si="29"/>
        <v>1.0085374819739361</v>
      </c>
      <c r="BG12" s="76">
        <f t="shared" ca="1" si="29"/>
        <v>1.0085374819739361</v>
      </c>
      <c r="BH12" s="76">
        <f t="shared" ca="1" si="29"/>
        <v>1.0085374819739361</v>
      </c>
      <c r="BI12" s="76">
        <f t="shared" ca="1" si="29"/>
        <v>1.0085374819739361</v>
      </c>
      <c r="BJ12" s="76">
        <f t="shared" ca="1" si="29"/>
        <v>1.0085374819739361</v>
      </c>
      <c r="BK12" s="76">
        <f t="shared" ca="1" si="29"/>
        <v>1.0085374819739361</v>
      </c>
      <c r="BL12" s="76">
        <f t="shared" ca="1" si="10"/>
        <v>0.10739999999999927</v>
      </c>
      <c r="BM12" s="77">
        <f t="shared" ca="1" si="30"/>
        <v>2.2677468572002351</v>
      </c>
      <c r="BO12" s="70">
        <f t="shared" si="45"/>
        <v>9</v>
      </c>
      <c r="BP12" s="171">
        <f t="shared" ca="1" si="46"/>
        <v>9.4899999999999998E-2</v>
      </c>
      <c r="BQ12" s="172">
        <f t="shared" ca="1" si="31"/>
        <v>7.5838658452900276E-3</v>
      </c>
      <c r="BR12" s="172">
        <f t="shared" ca="1" si="50"/>
        <v>0.93554593643408779</v>
      </c>
      <c r="BT12" s="181">
        <f t="shared" ca="1" si="47"/>
        <v>176</v>
      </c>
      <c r="BU12" s="191">
        <f t="shared" ca="1" si="12"/>
        <v>14.666666666666666</v>
      </c>
      <c r="BV12" s="161">
        <v>51300</v>
      </c>
      <c r="BW12" s="162">
        <f t="shared" ca="1" si="48"/>
        <v>11.03</v>
      </c>
      <c r="BX12" s="181">
        <f t="shared" ca="1" si="52"/>
        <v>11.03</v>
      </c>
      <c r="BY12" t="s">
        <v>110</v>
      </c>
    </row>
    <row r="13" spans="2:82">
      <c r="C13" s="153">
        <f ca="1">SUM(AB4:AB784)</f>
        <v>-301684.8467252726</v>
      </c>
      <c r="E13">
        <f t="shared" si="32"/>
        <v>10</v>
      </c>
      <c r="F13" s="64">
        <f t="shared" si="33"/>
        <v>65.749999999999957</v>
      </c>
      <c r="G13" s="55">
        <f t="shared" si="14"/>
        <v>2.4857885984658212E-3</v>
      </c>
      <c r="H13" s="78">
        <f t="shared" si="49"/>
        <v>0.97893338024016574</v>
      </c>
      <c r="I13" s="79">
        <f t="shared" ca="1" si="15"/>
        <v>292530.61487222149</v>
      </c>
      <c r="J13" s="79">
        <f t="shared" ca="1" si="16"/>
        <v>2256.6227578622561</v>
      </c>
      <c r="K13" s="80">
        <f t="shared" ca="1" si="17"/>
        <v>-19.578667604803314</v>
      </c>
      <c r="L13" s="80">
        <f t="shared" ca="1" si="18"/>
        <v>-121.88775619675896</v>
      </c>
      <c r="M13" s="80">
        <f t="shared" ca="1" si="19"/>
        <v>0</v>
      </c>
      <c r="N13" s="80">
        <f t="shared" ca="1" si="20"/>
        <v>0</v>
      </c>
      <c r="O13" s="81">
        <f t="shared" ca="1" si="2"/>
        <v>-1808.5112922709279</v>
      </c>
      <c r="P13" s="79">
        <f t="shared" ca="1" si="3"/>
        <v>292837.25991401123</v>
      </c>
      <c r="Q13" s="35"/>
      <c r="R13">
        <f t="shared" ca="1" si="21"/>
        <v>10</v>
      </c>
      <c r="S13" s="78">
        <f t="shared" ca="1" si="34"/>
        <v>65.749999999999957</v>
      </c>
      <c r="T13" s="55">
        <f t="shared" ca="1" si="22"/>
        <v>0</v>
      </c>
      <c r="U13" s="78">
        <f t="shared" ca="1" si="35"/>
        <v>1</v>
      </c>
      <c r="V13" s="79">
        <f t="shared" ca="1" si="36"/>
        <v>292528.95292364748</v>
      </c>
      <c r="W13" s="79">
        <f t="shared" ca="1" si="4"/>
        <v>2256.6099373546449</v>
      </c>
      <c r="X13" s="80">
        <f t="shared" ca="1" si="5"/>
        <v>-20</v>
      </c>
      <c r="Y13" s="80">
        <f t="shared" ca="1" si="23"/>
        <v>-121.88706371818645</v>
      </c>
      <c r="Z13" s="80">
        <f t="shared" ca="1" si="6"/>
        <v>0</v>
      </c>
      <c r="AA13" s="80">
        <f t="shared" ca="1" si="24"/>
        <v>0</v>
      </c>
      <c r="AB13" s="81">
        <f t="shared" ca="1" si="7"/>
        <v>-1808.5112922709279</v>
      </c>
      <c r="AC13" s="79">
        <f t="shared" ca="1" si="8"/>
        <v>292835.16450501303</v>
      </c>
      <c r="AD13" s="35"/>
      <c r="AE13" s="55">
        <f t="shared" ca="1" si="37"/>
        <v>2.4857885984658212E-3</v>
      </c>
      <c r="AF13" s="78">
        <f t="shared" ca="1" si="38"/>
        <v>0.97671642638372469</v>
      </c>
      <c r="AG13" s="100" t="s">
        <v>57</v>
      </c>
      <c r="AH13" s="101">
        <f ca="1">AH12/C4</f>
        <v>3.5005915739220468E-2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39"/>
        <v>74</v>
      </c>
      <c r="AN13" s="66">
        <f t="shared" si="40"/>
        <v>5.9609000000000009E-2</v>
      </c>
      <c r="AO13" s="67">
        <f t="shared" si="41"/>
        <v>0.65377557822373611</v>
      </c>
      <c r="AP13" s="68">
        <f t="shared" ca="1" si="25"/>
        <v>0.28829301478159197</v>
      </c>
      <c r="AR13" s="69">
        <f t="shared" si="26"/>
        <v>1</v>
      </c>
      <c r="AS13" s="70">
        <f t="shared" si="42"/>
        <v>10</v>
      </c>
      <c r="AT13" s="71">
        <f t="shared" ca="1" si="43"/>
        <v>0.92786767931831304</v>
      </c>
      <c r="AU13" s="72">
        <f t="shared" ca="1" si="27"/>
        <v>7.7141421893498485E-3</v>
      </c>
      <c r="AV13" s="73">
        <f t="shared" ca="1" si="28"/>
        <v>1.0077141421893498</v>
      </c>
      <c r="AW13" s="74">
        <f ca="1">PRODUCT(AV$4:AV13)</f>
        <v>1.0771402054615697</v>
      </c>
      <c r="AY13" s="75">
        <f t="shared" si="44"/>
        <v>10</v>
      </c>
      <c r="AZ13" s="76">
        <f t="shared" ca="1" si="29"/>
        <v>1.0085374819739361</v>
      </c>
      <c r="BA13" s="76">
        <f t="shared" ca="1" si="29"/>
        <v>1.0085374819739361</v>
      </c>
      <c r="BB13" s="76">
        <f t="shared" ca="1" si="29"/>
        <v>1.0085374819739361</v>
      </c>
      <c r="BC13" s="76">
        <f t="shared" ca="1" si="29"/>
        <v>1.0085374819739361</v>
      </c>
      <c r="BD13" s="76">
        <f t="shared" ca="1" si="29"/>
        <v>1.0085374819739361</v>
      </c>
      <c r="BE13" s="76">
        <f t="shared" ca="1" si="29"/>
        <v>1.0085374819739361</v>
      </c>
      <c r="BF13" s="76">
        <f t="shared" ca="1" si="29"/>
        <v>1.0085374819739361</v>
      </c>
      <c r="BG13" s="76">
        <f t="shared" ca="1" si="29"/>
        <v>1.0088027262506001</v>
      </c>
      <c r="BH13" s="76">
        <f t="shared" ca="1" si="29"/>
        <v>1.0088027262506001</v>
      </c>
      <c r="BI13" s="76">
        <f t="shared" ca="1" si="29"/>
        <v>1.0088027262506001</v>
      </c>
      <c r="BJ13" s="76">
        <f t="shared" ca="1" si="29"/>
        <v>1.0088027262506001</v>
      </c>
      <c r="BK13" s="76">
        <f t="shared" ca="1" si="29"/>
        <v>1.0088027262506001</v>
      </c>
      <c r="BL13" s="76">
        <f t="shared" ca="1" si="10"/>
        <v>0.10885699123738646</v>
      </c>
      <c r="BM13" s="77">
        <f t="shared" ca="1" si="30"/>
        <v>2.5146069569630916</v>
      </c>
      <c r="BO13" s="70">
        <f t="shared" si="45"/>
        <v>10</v>
      </c>
      <c r="BP13" s="171">
        <f t="shared" ca="1" si="46"/>
        <v>9.6600000000000005E-2</v>
      </c>
      <c r="BQ13" s="172">
        <f t="shared" ca="1" si="31"/>
        <v>7.7141421893498485E-3</v>
      </c>
      <c r="BR13" s="172">
        <f t="shared" ca="1" si="50"/>
        <v>0.92838424833607069</v>
      </c>
      <c r="BT13" s="182">
        <f t="shared" ca="1" si="47"/>
        <v>215</v>
      </c>
      <c r="BU13" s="192">
        <f ca="1">BT13/12</f>
        <v>17.916666666666668</v>
      </c>
      <c r="BV13" s="163">
        <v>52476</v>
      </c>
      <c r="BW13" s="164">
        <f t="shared" ca="1" si="48"/>
        <v>11.4</v>
      </c>
      <c r="BX13" s="182">
        <f t="shared" ca="1" si="52"/>
        <v>11.4</v>
      </c>
      <c r="BY13" s="82" t="s">
        <v>110</v>
      </c>
      <c r="BZ13" s="82"/>
    </row>
    <row r="14" spans="2:82">
      <c r="B14" s="39" t="s">
        <v>32</v>
      </c>
      <c r="C14" s="143">
        <v>0</v>
      </c>
      <c r="E14">
        <f t="shared" si="32"/>
        <v>11</v>
      </c>
      <c r="F14" s="64">
        <f t="shared" si="33"/>
        <v>65.833333333333286</v>
      </c>
      <c r="G14" s="55">
        <f t="shared" si="14"/>
        <v>2.4857885984658212E-3</v>
      </c>
      <c r="H14" s="78">
        <f t="shared" si="49"/>
        <v>0.97649995880490714</v>
      </c>
      <c r="I14" s="79">
        <f t="shared" ca="1" si="15"/>
        <v>292109.328392111</v>
      </c>
      <c r="J14" s="79">
        <f t="shared" ca="1" si="16"/>
        <v>2253.3728940522328</v>
      </c>
      <c r="K14" s="80">
        <f t="shared" ca="1" si="17"/>
        <v>-19.529999176098144</v>
      </c>
      <c r="L14" s="80">
        <f t="shared" ca="1" si="18"/>
        <v>-121.71222016337958</v>
      </c>
      <c r="M14" s="80">
        <f t="shared" ca="1" si="19"/>
        <v>0</v>
      </c>
      <c r="N14" s="80">
        <f t="shared" ca="1" si="20"/>
        <v>0</v>
      </c>
      <c r="O14" s="81">
        <f t="shared" ca="1" si="2"/>
        <v>-1808.5112922709279</v>
      </c>
      <c r="P14" s="79">
        <f t="shared" ca="1" si="3"/>
        <v>292412.94777455286</v>
      </c>
      <c r="Q14" s="35"/>
      <c r="R14">
        <f t="shared" ca="1" si="21"/>
        <v>11</v>
      </c>
      <c r="S14" s="78">
        <f t="shared" ca="1" si="34"/>
        <v>65.833333333333286</v>
      </c>
      <c r="T14" s="55">
        <f t="shared" ca="1" si="22"/>
        <v>0</v>
      </c>
      <c r="U14" s="78">
        <f t="shared" ca="1" si="35"/>
        <v>1</v>
      </c>
      <c r="V14" s="79">
        <f t="shared" ca="1" si="36"/>
        <v>292107.2381918566</v>
      </c>
      <c r="W14" s="79">
        <f t="shared" ca="1" si="4"/>
        <v>2253.3567699502664</v>
      </c>
      <c r="X14" s="80">
        <f t="shared" ca="1" si="5"/>
        <v>-20</v>
      </c>
      <c r="Y14" s="80">
        <f t="shared" ca="1" si="23"/>
        <v>-121.71134924660693</v>
      </c>
      <c r="Z14" s="80">
        <f t="shared" ca="1" si="6"/>
        <v>0</v>
      </c>
      <c r="AA14" s="80">
        <f t="shared" ca="1" si="24"/>
        <v>0</v>
      </c>
      <c r="AB14" s="81">
        <f t="shared" ca="1" si="7"/>
        <v>-1808.5112922709279</v>
      </c>
      <c r="AC14" s="79">
        <f t="shared" ca="1" si="8"/>
        <v>292410.37232028932</v>
      </c>
      <c r="AD14" s="35"/>
      <c r="AE14" s="55">
        <f t="shared" ca="1" si="37"/>
        <v>2.4857885984658212E-3</v>
      </c>
      <c r="AF14" s="78">
        <f t="shared" ca="1" si="38"/>
        <v>0.97428851582708575</v>
      </c>
      <c r="AG14" s="42" t="s">
        <v>46</v>
      </c>
      <c r="AH14" s="43">
        <f ca="1">-SUM(M4:M1803)</f>
        <v>33872.245508960841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39"/>
        <v>75</v>
      </c>
      <c r="AN14" s="66">
        <f t="shared" si="40"/>
        <v>6.4834000000000003E-2</v>
      </c>
      <c r="AO14" s="67">
        <f t="shared" si="41"/>
        <v>0.61138869238517835</v>
      </c>
      <c r="AP14" s="68">
        <f t="shared" ca="1" si="25"/>
        <v>0.24313489258916104</v>
      </c>
      <c r="AR14" s="69">
        <f t="shared" si="26"/>
        <v>1</v>
      </c>
      <c r="AS14" s="70">
        <f t="shared" si="42"/>
        <v>11</v>
      </c>
      <c r="AT14" s="71">
        <f t="shared" ca="1" si="43"/>
        <v>0.92070997610714955</v>
      </c>
      <c r="AU14" s="72">
        <f t="shared" ca="1" si="27"/>
        <v>7.7141421893498485E-3</v>
      </c>
      <c r="AV14" s="73">
        <f t="shared" ca="1" si="28"/>
        <v>1.0077141421893498</v>
      </c>
      <c r="AW14" s="74">
        <f ca="1">PRODUCT(AV$4:AV14)</f>
        <v>1.0854494181643659</v>
      </c>
      <c r="AY14" s="75">
        <f t="shared" si="44"/>
        <v>11</v>
      </c>
      <c r="AZ14" s="76">
        <f t="shared" ca="1" si="29"/>
        <v>1.0088027262506001</v>
      </c>
      <c r="BA14" s="76">
        <f t="shared" ca="1" si="29"/>
        <v>1.0088027262506001</v>
      </c>
      <c r="BB14" s="76">
        <f t="shared" ca="1" si="29"/>
        <v>1.0088027262506001</v>
      </c>
      <c r="BC14" s="76">
        <f t="shared" ca="1" si="29"/>
        <v>1.0088027262506001</v>
      </c>
      <c r="BD14" s="76">
        <f t="shared" ca="1" si="29"/>
        <v>1.0088027262506001</v>
      </c>
      <c r="BE14" s="76">
        <f t="shared" ca="1" si="29"/>
        <v>1.0088027262506001</v>
      </c>
      <c r="BF14" s="76">
        <f t="shared" ca="1" si="29"/>
        <v>1.0088027262506001</v>
      </c>
      <c r="BG14" s="76">
        <f t="shared" ca="1" si="29"/>
        <v>1.0088027262506001</v>
      </c>
      <c r="BH14" s="76">
        <f t="shared" ca="1" si="29"/>
        <v>1.0088027262506001</v>
      </c>
      <c r="BI14" s="76">
        <f t="shared" ca="1" si="29"/>
        <v>1.0088027262506001</v>
      </c>
      <c r="BJ14" s="76">
        <f t="shared" ca="1" si="29"/>
        <v>1.0088027262506001</v>
      </c>
      <c r="BK14" s="76">
        <f t="shared" ca="1" si="29"/>
        <v>1.0088027262506001</v>
      </c>
      <c r="BL14" s="76">
        <f t="shared" ca="1" si="10"/>
        <v>0.11090000000000133</v>
      </c>
      <c r="BM14" s="77">
        <f t="shared" ca="1" si="30"/>
        <v>2.793476868490302</v>
      </c>
      <c r="BO14" s="70">
        <f t="shared" si="45"/>
        <v>11</v>
      </c>
      <c r="BP14" s="171">
        <f t="shared" ca="1" si="46"/>
        <v>9.6600000000000005E-2</v>
      </c>
      <c r="BQ14" s="172">
        <f t="shared" ca="1" si="31"/>
        <v>7.7141421893498485E-3</v>
      </c>
      <c r="BR14" s="172">
        <f t="shared" ca="1" si="50"/>
        <v>0.92127738360312394</v>
      </c>
    </row>
    <row r="15" spans="2:82">
      <c r="B15" t="s">
        <v>30</v>
      </c>
      <c r="C15" s="24">
        <v>0</v>
      </c>
      <c r="E15">
        <f t="shared" si="32"/>
        <v>12</v>
      </c>
      <c r="F15" s="64">
        <f t="shared" si="33"/>
        <v>65.916666666666615</v>
      </c>
      <c r="G15" s="55">
        <f t="shared" si="14"/>
        <v>2.4857885984658212E-3</v>
      </c>
      <c r="H15" s="78">
        <f t="shared" si="49"/>
        <v>0.97407258634090754</v>
      </c>
      <c r="I15" s="79">
        <f t="shared" ca="1" si="15"/>
        <v>291686.0710029311</v>
      </c>
      <c r="J15" s="79">
        <f t="shared" ca="1" si="16"/>
        <v>2250.1078263694062</v>
      </c>
      <c r="K15" s="80">
        <f t="shared" ca="1" si="17"/>
        <v>-19.48145172681815</v>
      </c>
      <c r="L15" s="80">
        <f t="shared" ca="1" si="18"/>
        <v>-121.53586291788797</v>
      </c>
      <c r="M15" s="80">
        <f t="shared" ca="1" si="19"/>
        <v>0</v>
      </c>
      <c r="N15" s="80">
        <f t="shared" ca="1" si="20"/>
        <v>0</v>
      </c>
      <c r="O15" s="81">
        <f t="shared" ca="1" si="2"/>
        <v>-1808.5112922709279</v>
      </c>
      <c r="P15" s="79">
        <f t="shared" ca="1" si="3"/>
        <v>291986.65022238489</v>
      </c>
      <c r="Q15" s="35"/>
      <c r="R15">
        <f t="shared" ca="1" si="21"/>
        <v>12</v>
      </c>
      <c r="S15" s="78">
        <f t="shared" ca="1" si="34"/>
        <v>65.916666666666615</v>
      </c>
      <c r="T15" s="55">
        <f t="shared" ca="1" si="22"/>
        <v>0</v>
      </c>
      <c r="U15" s="78">
        <f t="shared" ca="1" si="35"/>
        <v>1</v>
      </c>
      <c r="V15" s="79">
        <f t="shared" ca="1" si="36"/>
        <v>291683.5019507024</v>
      </c>
      <c r="W15" s="79">
        <f t="shared" ca="1" si="4"/>
        <v>2250.0880083352222</v>
      </c>
      <c r="X15" s="80">
        <f t="shared" ca="1" si="5"/>
        <v>-20</v>
      </c>
      <c r="Y15" s="80">
        <f t="shared" ca="1" si="23"/>
        <v>-121.53479247945934</v>
      </c>
      <c r="Z15" s="80">
        <f t="shared" ca="1" si="6"/>
        <v>0</v>
      </c>
      <c r="AA15" s="80">
        <f t="shared" ca="1" si="24"/>
        <v>0</v>
      </c>
      <c r="AB15" s="81">
        <f t="shared" ca="1" si="7"/>
        <v>-1808.5112922709279</v>
      </c>
      <c r="AC15" s="79">
        <f t="shared" ca="1" si="8"/>
        <v>291983.54387428722</v>
      </c>
      <c r="AD15" s="35"/>
      <c r="AE15" s="55">
        <f t="shared" ca="1" si="37"/>
        <v>2.4857885984658212E-3</v>
      </c>
      <c r="AF15" s="78">
        <f t="shared" ca="1" si="38"/>
        <v>0.97186664054282657</v>
      </c>
      <c r="AG15" s="102" t="s">
        <v>47</v>
      </c>
      <c r="AH15" s="103">
        <f ca="1">-SUMPRODUCT(M4:M1803,AT4:AT1803)</f>
        <v>16784.396539597681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39"/>
        <v>76</v>
      </c>
      <c r="AN15" s="66">
        <f t="shared" si="40"/>
        <v>7.0521E-2</v>
      </c>
      <c r="AO15" s="67">
        <f t="shared" si="41"/>
        <v>0.56827295040948311</v>
      </c>
      <c r="AP15" s="68">
        <f t="shared" ca="1" si="25"/>
        <v>0.20342855057060086</v>
      </c>
      <c r="AR15" s="69">
        <f t="shared" si="26"/>
        <v>1</v>
      </c>
      <c r="AS15" s="70">
        <f t="shared" si="42"/>
        <v>12</v>
      </c>
      <c r="AT15" s="71">
        <f t="shared" ca="1" si="43"/>
        <v>0.91360748843630613</v>
      </c>
      <c r="AU15" s="72">
        <f t="shared" ca="1" si="27"/>
        <v>7.7141421893498485E-3</v>
      </c>
      <c r="AV15" s="73">
        <f t="shared" ca="1" si="28"/>
        <v>1.0077141421893498</v>
      </c>
      <c r="AW15" s="74">
        <f ca="1">PRODUCT(AV$4:AV15)</f>
        <v>1.0938227293154328</v>
      </c>
      <c r="AY15" s="75">
        <f t="shared" si="44"/>
        <v>12</v>
      </c>
      <c r="AZ15" s="76">
        <f t="shared" ref="AZ15:BK24" ca="1" si="53">OFFSET($AV$3,($AY15*12-12)+AZ$3,0)</f>
        <v>1.0088027262506001</v>
      </c>
      <c r="BA15" s="76">
        <f t="shared" ca="1" si="53"/>
        <v>1.0088027262506001</v>
      </c>
      <c r="BB15" s="76">
        <f t="shared" ca="1" si="53"/>
        <v>1.0088027262506001</v>
      </c>
      <c r="BC15" s="76">
        <f t="shared" ca="1" si="53"/>
        <v>1.0088027262506001</v>
      </c>
      <c r="BD15" s="76">
        <f t="shared" ca="1" si="53"/>
        <v>1.0088027262506001</v>
      </c>
      <c r="BE15" s="76">
        <f t="shared" ca="1" si="53"/>
        <v>1.0088027262506001</v>
      </c>
      <c r="BF15" s="76">
        <f t="shared" ca="1" si="53"/>
        <v>1.0088027262506001</v>
      </c>
      <c r="BG15" s="76">
        <f t="shared" ca="1" si="53"/>
        <v>1.0088027262506001</v>
      </c>
      <c r="BH15" s="76">
        <f t="shared" ca="1" si="53"/>
        <v>1.0088027262506001</v>
      </c>
      <c r="BI15" s="76">
        <f t="shared" ca="1" si="53"/>
        <v>1.0088027262506001</v>
      </c>
      <c r="BJ15" s="76">
        <f t="shared" ca="1" si="53"/>
        <v>1.0088027262506001</v>
      </c>
      <c r="BK15" s="76">
        <f t="shared" ca="1" si="53"/>
        <v>1.0088027262506001</v>
      </c>
      <c r="BL15" s="76">
        <f t="shared" ca="1" si="10"/>
        <v>0.11090000000000133</v>
      </c>
      <c r="BM15" s="77">
        <f t="shared" ca="1" si="30"/>
        <v>3.1032734532058801</v>
      </c>
      <c r="BO15" s="70">
        <f t="shared" si="45"/>
        <v>12</v>
      </c>
      <c r="BP15" s="171">
        <f t="shared" ca="1" si="46"/>
        <v>9.6600000000000005E-2</v>
      </c>
      <c r="BQ15" s="172">
        <f t="shared" ca="1" si="31"/>
        <v>7.7141421893498485E-3</v>
      </c>
      <c r="BR15" s="172">
        <f t="shared" ca="1" si="50"/>
        <v>0.91422492255746823</v>
      </c>
    </row>
    <row r="16" spans="2:82">
      <c r="B16" t="s">
        <v>80</v>
      </c>
      <c r="C16" s="24">
        <v>5.0000000000000001E-3</v>
      </c>
      <c r="E16">
        <f t="shared" si="32"/>
        <v>13</v>
      </c>
      <c r="F16" s="64">
        <f t="shared" si="33"/>
        <v>65.999999999999943</v>
      </c>
      <c r="G16" s="55">
        <f t="shared" si="14"/>
        <v>2.4857885984658212E-3</v>
      </c>
      <c r="H16" s="78">
        <f t="shared" si="49"/>
        <v>0.9716512478117032</v>
      </c>
      <c r="I16" s="79">
        <f t="shared" ca="1" si="15"/>
        <v>291260.83313635789</v>
      </c>
      <c r="J16" s="79">
        <f t="shared" ca="1" si="16"/>
        <v>2246.8274810023649</v>
      </c>
      <c r="K16" s="80">
        <f t="shared" ca="1" si="17"/>
        <v>-19.433024956234064</v>
      </c>
      <c r="L16" s="80">
        <f t="shared" ca="1" si="18"/>
        <v>-121.35868047348247</v>
      </c>
      <c r="M16" s="80">
        <f t="shared" ca="1" si="19"/>
        <v>-2184.4562485226843</v>
      </c>
      <c r="N16" s="80">
        <f t="shared" ca="1" si="20"/>
        <v>0</v>
      </c>
      <c r="O16" s="81">
        <f t="shared" ca="1" si="2"/>
        <v>-1808.5112922709279</v>
      </c>
      <c r="P16" s="79">
        <f t="shared" ca="1" si="3"/>
        <v>289373.90137113695</v>
      </c>
      <c r="Q16" s="35"/>
      <c r="R16">
        <f t="shared" ca="1" si="21"/>
        <v>13</v>
      </c>
      <c r="S16" s="78">
        <f t="shared" ca="1" si="34"/>
        <v>65.999999999999943</v>
      </c>
      <c r="T16" s="55">
        <f t="shared" ca="1" si="22"/>
        <v>0</v>
      </c>
      <c r="U16" s="78">
        <f t="shared" ca="1" si="35"/>
        <v>1</v>
      </c>
      <c r="V16" s="79">
        <f t="shared" ca="1" si="36"/>
        <v>291257.73450998485</v>
      </c>
      <c r="W16" s="79">
        <f t="shared" ca="1" si="4"/>
        <v>2246.8035777579316</v>
      </c>
      <c r="X16" s="80">
        <f t="shared" ca="1" si="5"/>
        <v>-20</v>
      </c>
      <c r="Y16" s="80">
        <f t="shared" ca="1" si="23"/>
        <v>-121.35738937916037</v>
      </c>
      <c r="Z16" s="80">
        <f t="shared" ca="1" si="6"/>
        <v>-2184.4330088248862</v>
      </c>
      <c r="AA16" s="80">
        <f t="shared" ca="1" si="24"/>
        <v>0</v>
      </c>
      <c r="AB16" s="81">
        <f t="shared" ca="1" si="7"/>
        <v>-1808.5112922709279</v>
      </c>
      <c r="AC16" s="79">
        <f t="shared" ca="1" si="8"/>
        <v>289370.23639726778</v>
      </c>
      <c r="AD16" s="35"/>
      <c r="AE16" s="55">
        <f t="shared" ca="1" si="37"/>
        <v>2.4857885984658212E-3</v>
      </c>
      <c r="AF16" s="78">
        <f t="shared" ca="1" si="38"/>
        <v>0.96945078552853592</v>
      </c>
      <c r="AG16" s="42" t="s">
        <v>49</v>
      </c>
      <c r="AH16" s="43">
        <f ca="1">-SUM(N4:N1803)+C15*C4</f>
        <v>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39"/>
        <v>77</v>
      </c>
      <c r="AN16" s="66">
        <f t="shared" si="40"/>
        <v>7.6714000000000004E-2</v>
      </c>
      <c r="AO16" s="67">
        <f t="shared" si="41"/>
        <v>0.52467845929177004</v>
      </c>
      <c r="AP16" s="68">
        <f t="shared" ca="1" si="25"/>
        <v>0.16907258325873398</v>
      </c>
      <c r="AR16" s="69">
        <f t="shared" si="26"/>
        <v>2</v>
      </c>
      <c r="AS16" s="70">
        <f t="shared" si="42"/>
        <v>13</v>
      </c>
      <c r="AT16" s="71">
        <f t="shared" ca="1" si="43"/>
        <v>0.90655979036525369</v>
      </c>
      <c r="AU16" s="72">
        <f t="shared" ca="1" si="27"/>
        <v>7.7141421893498485E-3</v>
      </c>
      <c r="AV16" s="73">
        <f t="shared" ca="1" si="28"/>
        <v>1.0077141421893498</v>
      </c>
      <c r="AW16" s="74">
        <f ca="1">PRODUCT(AV$4:AV16)</f>
        <v>1.1022606333793148</v>
      </c>
      <c r="AY16" s="75">
        <f t="shared" si="44"/>
        <v>13</v>
      </c>
      <c r="AZ16" s="76">
        <f t="shared" ca="1" si="53"/>
        <v>1.0088027262506001</v>
      </c>
      <c r="BA16" s="76">
        <f t="shared" ca="1" si="53"/>
        <v>1.0088027262506001</v>
      </c>
      <c r="BB16" s="76">
        <f t="shared" ca="1" si="53"/>
        <v>1.0088027262506001</v>
      </c>
      <c r="BC16" s="76">
        <f t="shared" ca="1" si="53"/>
        <v>1.0088027262506001</v>
      </c>
      <c r="BD16" s="76">
        <f t="shared" ca="1" si="53"/>
        <v>1.0088027262506001</v>
      </c>
      <c r="BE16" s="76">
        <f t="shared" ca="1" si="53"/>
        <v>1.0088027262506001</v>
      </c>
      <c r="BF16" s="76">
        <f t="shared" ca="1" si="53"/>
        <v>1.0088027262506001</v>
      </c>
      <c r="BG16" s="76">
        <f t="shared" ca="1" si="53"/>
        <v>1.0088027262506001</v>
      </c>
      <c r="BH16" s="76">
        <f t="shared" ca="1" si="53"/>
        <v>1.0088027262506001</v>
      </c>
      <c r="BI16" s="76">
        <f t="shared" ca="1" si="53"/>
        <v>1.0088027262506001</v>
      </c>
      <c r="BJ16" s="76">
        <f t="shared" ca="1" si="53"/>
        <v>1.0088027262506001</v>
      </c>
      <c r="BK16" s="76">
        <f t="shared" ca="1" si="53"/>
        <v>1.0088027262506001</v>
      </c>
      <c r="BL16" s="76">
        <f t="shared" ca="1" si="10"/>
        <v>0.11090000000000133</v>
      </c>
      <c r="BM16" s="77">
        <f t="shared" ca="1" si="30"/>
        <v>3.4474264791664164</v>
      </c>
      <c r="BO16" s="70">
        <f t="shared" si="45"/>
        <v>13</v>
      </c>
      <c r="BP16" s="171">
        <f t="shared" ca="1" si="46"/>
        <v>9.6600000000000005E-2</v>
      </c>
      <c r="BQ16" s="172">
        <f t="shared" ca="1" si="31"/>
        <v>7.7141421893498485E-3</v>
      </c>
      <c r="BR16" s="172">
        <f t="shared" ca="1" si="50"/>
        <v>0.90722644873399527</v>
      </c>
      <c r="BU16" s="183" t="s">
        <v>117</v>
      </c>
      <c r="BV16" s="184">
        <f>'[1]DATA '!B6</f>
        <v>46022</v>
      </c>
      <c r="BW16" s="184">
        <f>'[1]DATA '!C6</f>
        <v>46113</v>
      </c>
      <c r="BX16" s="184">
        <f>'[1]DATA '!D6</f>
        <v>46239</v>
      </c>
      <c r="BY16" s="184">
        <f>'[1]DATA '!E6</f>
        <v>46512</v>
      </c>
      <c r="BZ16" s="184">
        <f>'[1]DATA '!F6</f>
        <v>47366</v>
      </c>
      <c r="CA16" s="184">
        <f>'[1]DATA '!G6</f>
        <v>48101</v>
      </c>
      <c r="CB16" s="184">
        <f>'[1]DATA '!H6</f>
        <v>49466</v>
      </c>
      <c r="CC16" s="184">
        <f>'[1]DATA '!I6</f>
        <v>51300</v>
      </c>
      <c r="CD16" s="184">
        <f>'[1]DATA '!J6</f>
        <v>52476</v>
      </c>
    </row>
    <row r="17" spans="2:82">
      <c r="B17" t="s">
        <v>61</v>
      </c>
      <c r="C17" s="24">
        <v>7.4999999999999997E-3</v>
      </c>
      <c r="E17">
        <f t="shared" si="32"/>
        <v>14</v>
      </c>
      <c r="F17" s="64">
        <f t="shared" si="33"/>
        <v>66.083333333333272</v>
      </c>
      <c r="G17" s="55">
        <f t="shared" si="14"/>
        <v>2.4857885984658212E-3</v>
      </c>
      <c r="H17" s="78">
        <f t="shared" si="49"/>
        <v>0.96923592821820781</v>
      </c>
      <c r="I17" s="79">
        <f t="shared" ca="1" si="15"/>
        <v>288654.57902641501</v>
      </c>
      <c r="J17" s="79">
        <f t="shared" ca="1" si="16"/>
        <v>2226.7224662166882</v>
      </c>
      <c r="K17" s="80">
        <f t="shared" ca="1" si="17"/>
        <v>-19.384718564364157</v>
      </c>
      <c r="L17" s="80">
        <f t="shared" ca="1" si="18"/>
        <v>-120.27274126100626</v>
      </c>
      <c r="M17" s="80">
        <f t="shared" ca="1" si="19"/>
        <v>0</v>
      </c>
      <c r="N17" s="80">
        <f t="shared" ca="1" si="20"/>
        <v>0</v>
      </c>
      <c r="O17" s="81">
        <f t="shared" ca="1" si="2"/>
        <v>-1808.5112922709279</v>
      </c>
      <c r="P17" s="79">
        <f t="shared" ca="1" si="3"/>
        <v>288933.13274053548</v>
      </c>
      <c r="Q17" s="35"/>
      <c r="R17">
        <f t="shared" ca="1" si="21"/>
        <v>14</v>
      </c>
      <c r="S17" s="78">
        <f t="shared" ca="1" si="34"/>
        <v>66.083333333333272</v>
      </c>
      <c r="T17" s="55">
        <f t="shared" ca="1" si="22"/>
        <v>0</v>
      </c>
      <c r="U17" s="78">
        <f t="shared" ca="1" si="35"/>
        <v>1</v>
      </c>
      <c r="V17" s="79">
        <f t="shared" ca="1" si="36"/>
        <v>288650.92316289607</v>
      </c>
      <c r="W17" s="79">
        <f t="shared" ca="1" si="4"/>
        <v>2226.694264365678</v>
      </c>
      <c r="X17" s="80">
        <f t="shared" ca="1" si="5"/>
        <v>-20</v>
      </c>
      <c r="Y17" s="80">
        <f t="shared" ca="1" si="23"/>
        <v>-120.27121798454003</v>
      </c>
      <c r="Z17" s="80">
        <f t="shared" ca="1" si="6"/>
        <v>0</v>
      </c>
      <c r="AA17" s="80">
        <f t="shared" ca="1" si="24"/>
        <v>0</v>
      </c>
      <c r="AB17" s="81">
        <f t="shared" ca="1" si="7"/>
        <v>-1808.5112922709279</v>
      </c>
      <c r="AC17" s="79">
        <f t="shared" ca="1" si="8"/>
        <v>288928.83491700626</v>
      </c>
      <c r="AD17" s="35"/>
      <c r="AE17" s="55">
        <f t="shared" ca="1" si="37"/>
        <v>2.4857885984658212E-3</v>
      </c>
      <c r="AF17" s="78">
        <f t="shared" ca="1" si="38"/>
        <v>0.96704093581909534</v>
      </c>
      <c r="AG17" s="102" t="s">
        <v>48</v>
      </c>
      <c r="AH17" s="103">
        <f ca="1">-SUMPRODUCT(N4:N1803,AT4:AT1803)+C15*C4</f>
        <v>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39"/>
        <v>78</v>
      </c>
      <c r="AN17" s="66">
        <f t="shared" si="40"/>
        <v>8.3468000000000014E-2</v>
      </c>
      <c r="AO17" s="67">
        <f t="shared" si="41"/>
        <v>0.48088459765160457</v>
      </c>
      <c r="AP17" s="68">
        <f t="shared" ca="1" si="25"/>
        <v>0.13949089286100799</v>
      </c>
      <c r="AR17" s="69">
        <f t="shared" si="26"/>
        <v>2</v>
      </c>
      <c r="AS17" s="70">
        <f t="shared" si="42"/>
        <v>14</v>
      </c>
      <c r="AT17" s="71">
        <f t="shared" ca="1" si="43"/>
        <v>0.89956645923922895</v>
      </c>
      <c r="AU17" s="72">
        <f t="shared" ca="1" si="27"/>
        <v>7.7141421893498485E-3</v>
      </c>
      <c r="AV17" s="73">
        <f t="shared" ca="1" si="28"/>
        <v>1.0077141421893498</v>
      </c>
      <c r="AW17" s="74">
        <f ca="1">PRODUCT(AV$4:AV17)</f>
        <v>1.1107636286349256</v>
      </c>
      <c r="AY17" s="75">
        <f t="shared" si="44"/>
        <v>14</v>
      </c>
      <c r="AZ17" s="76">
        <f t="shared" ca="1" si="53"/>
        <v>1.0088027262506001</v>
      </c>
      <c r="BA17" s="76">
        <f t="shared" ca="1" si="53"/>
        <v>1.0088027262506001</v>
      </c>
      <c r="BB17" s="76">
        <f t="shared" ca="1" si="53"/>
        <v>1.0088027262506001</v>
      </c>
      <c r="BC17" s="76">
        <f t="shared" ca="1" si="53"/>
        <v>1.0088027262506001</v>
      </c>
      <c r="BD17" s="76">
        <f t="shared" ca="1" si="53"/>
        <v>1.0088027262506001</v>
      </c>
      <c r="BE17" s="76">
        <f t="shared" ca="1" si="53"/>
        <v>1.0088027262506001</v>
      </c>
      <c r="BF17" s="76">
        <f t="shared" ca="1" si="53"/>
        <v>1.0088027262506001</v>
      </c>
      <c r="BG17" s="76">
        <f t="shared" ca="1" si="53"/>
        <v>1.0088027262506001</v>
      </c>
      <c r="BH17" s="76">
        <f t="shared" ca="1" si="53"/>
        <v>1.0088027262506001</v>
      </c>
      <c r="BI17" s="76">
        <f t="shared" ca="1" si="53"/>
        <v>1.0088027262506001</v>
      </c>
      <c r="BJ17" s="76">
        <f t="shared" ca="1" si="53"/>
        <v>1.0088027262506001</v>
      </c>
      <c r="BK17" s="76">
        <f t="shared" ca="1" si="53"/>
        <v>1.0088027262506001</v>
      </c>
      <c r="BL17" s="76">
        <f t="shared" ca="1" si="10"/>
        <v>0.11090000000000133</v>
      </c>
      <c r="BM17" s="77">
        <f t="shared" ca="1" si="30"/>
        <v>3.8297460757059767</v>
      </c>
      <c r="BO17" s="70">
        <f t="shared" si="45"/>
        <v>14</v>
      </c>
      <c r="BP17" s="171">
        <f t="shared" ca="1" si="46"/>
        <v>9.6600000000000005E-2</v>
      </c>
      <c r="BQ17" s="172">
        <f t="shared" ca="1" si="31"/>
        <v>7.7141421893498485E-3</v>
      </c>
      <c r="BR17" s="172">
        <f t="shared" ca="1" si="50"/>
        <v>0.90028154885567446</v>
      </c>
      <c r="BU17" s="185" t="s">
        <v>116</v>
      </c>
      <c r="BV17" s="186">
        <f>'[1]DATA '!B4173</f>
        <v>3</v>
      </c>
      <c r="BW17" s="186">
        <f>'[1]DATA '!C4173</f>
        <v>6</v>
      </c>
      <c r="BX17" s="186">
        <f>'[1]DATA '!D4173</f>
        <v>10</v>
      </c>
      <c r="BY17" s="186">
        <f>'[1]DATA '!E4173</f>
        <v>19</v>
      </c>
      <c r="BZ17" s="186">
        <f>'[1]DATA '!F4173</f>
        <v>47</v>
      </c>
      <c r="CA17" s="186">
        <f>'[1]DATA '!G4173</f>
        <v>71</v>
      </c>
      <c r="CB17" s="186">
        <f>'[1]DATA '!H4173</f>
        <v>116</v>
      </c>
      <c r="CC17" s="186">
        <f>'[1]DATA '!I4173</f>
        <v>176</v>
      </c>
      <c r="CD17" s="186">
        <f>'[1]DATA '!J4173</f>
        <v>215</v>
      </c>
    </row>
    <row r="18" spans="2:82">
      <c r="B18" t="s">
        <v>29</v>
      </c>
      <c r="C18" s="24">
        <v>0</v>
      </c>
      <c r="E18">
        <f t="shared" si="32"/>
        <v>15</v>
      </c>
      <c r="F18" s="64">
        <f t="shared" si="33"/>
        <v>66.1666666666666</v>
      </c>
      <c r="G18" s="55">
        <f t="shared" si="14"/>
        <v>2.4857885984658212E-3</v>
      </c>
      <c r="H18" s="78">
        <f t="shared" si="49"/>
        <v>0.96682661259861957</v>
      </c>
      <c r="I18" s="79">
        <f t="shared" ca="1" si="15"/>
        <v>288214.90605345007</v>
      </c>
      <c r="J18" s="79">
        <f t="shared" ca="1" si="16"/>
        <v>2223.3307663864221</v>
      </c>
      <c r="K18" s="80">
        <f t="shared" ca="1" si="17"/>
        <v>-19.336532251972393</v>
      </c>
      <c r="L18" s="80">
        <f t="shared" ca="1" si="18"/>
        <v>-120.08954418893754</v>
      </c>
      <c r="M18" s="80">
        <f t="shared" ca="1" si="19"/>
        <v>0</v>
      </c>
      <c r="N18" s="80">
        <f t="shared" ca="1" si="20"/>
        <v>0</v>
      </c>
      <c r="O18" s="81">
        <f t="shared" ca="1" si="2"/>
        <v>-1808.5112922709279</v>
      </c>
      <c r="P18" s="79">
        <f t="shared" ca="1" si="3"/>
        <v>288490.29945112468</v>
      </c>
      <c r="Q18" s="35"/>
      <c r="R18">
        <f t="shared" ca="1" si="21"/>
        <v>15</v>
      </c>
      <c r="S18" s="78">
        <f t="shared" ca="1" si="34"/>
        <v>66.1666666666666</v>
      </c>
      <c r="T18" s="55">
        <f t="shared" ca="1" si="22"/>
        <v>0</v>
      </c>
      <c r="U18" s="78">
        <f t="shared" ca="1" si="35"/>
        <v>1</v>
      </c>
      <c r="V18" s="79">
        <f t="shared" ca="1" si="36"/>
        <v>288210.61891340156</v>
      </c>
      <c r="W18" s="79">
        <f t="shared" ca="1" si="4"/>
        <v>2223.2976947785023</v>
      </c>
      <c r="X18" s="80">
        <f t="shared" ca="1" si="5"/>
        <v>-20</v>
      </c>
      <c r="Y18" s="80">
        <f t="shared" ca="1" si="23"/>
        <v>-120.08775788058399</v>
      </c>
      <c r="Z18" s="80">
        <f t="shared" ca="1" si="6"/>
        <v>0</v>
      </c>
      <c r="AA18" s="80">
        <f t="shared" ca="1" si="24"/>
        <v>0</v>
      </c>
      <c r="AB18" s="81">
        <f t="shared" ca="1" si="7"/>
        <v>-1808.5112922709279</v>
      </c>
      <c r="AC18" s="79">
        <f t="shared" ca="1" si="8"/>
        <v>288485.31755802856</v>
      </c>
      <c r="AD18" s="35"/>
      <c r="AE18" s="55">
        <f t="shared" ca="1" si="37"/>
        <v>2.4857885984658212E-3</v>
      </c>
      <c r="AF18" s="78">
        <f t="shared" ca="1" si="38"/>
        <v>0.96463707648658648</v>
      </c>
      <c r="AG18" s="104" t="s">
        <v>50</v>
      </c>
      <c r="AH18" s="104">
        <f ca="1">SumOfFeesToInsurer
+SumOfAssetManagementCharges
+SumOfCommissionPayments
-SUM(K4:K1803)</f>
        <v>58949.283258719501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39"/>
        <v>79</v>
      </c>
      <c r="AN18" s="66">
        <f t="shared" si="40"/>
        <v>9.0848999999999999E-2</v>
      </c>
      <c r="AO18" s="67">
        <f t="shared" si="41"/>
        <v>0.43719671283955397</v>
      </c>
      <c r="AP18" s="68">
        <f t="shared" ca="1" si="25"/>
        <v>0.11415814630972916</v>
      </c>
      <c r="AR18" s="69">
        <f t="shared" si="26"/>
        <v>2</v>
      </c>
      <c r="AS18" s="70">
        <f t="shared" si="42"/>
        <v>15</v>
      </c>
      <c r="AT18" s="71">
        <f t="shared" ca="1" si="43"/>
        <v>0.89262707566388755</v>
      </c>
      <c r="AU18" s="72">
        <f t="shared" ca="1" si="27"/>
        <v>7.7141421893498485E-3</v>
      </c>
      <c r="AV18" s="73">
        <f t="shared" ca="1" si="28"/>
        <v>1.0077141421893498</v>
      </c>
      <c r="AW18" s="74">
        <f ca="1">PRODUCT(AV$4:AV18)</f>
        <v>1.1193322172049736</v>
      </c>
      <c r="AY18" s="75">
        <f t="shared" si="44"/>
        <v>15</v>
      </c>
      <c r="AZ18" s="76">
        <f t="shared" ca="1" si="53"/>
        <v>1.0088027262506001</v>
      </c>
      <c r="BA18" s="76">
        <f t="shared" ca="1" si="53"/>
        <v>1.0088027262506001</v>
      </c>
      <c r="BB18" s="76">
        <f t="shared" ca="1" si="53"/>
        <v>1.0088027262506001</v>
      </c>
      <c r="BC18" s="76">
        <f t="shared" ca="1" si="53"/>
        <v>1.0088027262506001</v>
      </c>
      <c r="BD18" s="76">
        <f t="shared" ca="1" si="53"/>
        <v>1.0088027262506001</v>
      </c>
      <c r="BE18" s="76">
        <f t="shared" ca="1" si="53"/>
        <v>1.0088027262506001</v>
      </c>
      <c r="BF18" s="76">
        <f t="shared" ca="1" si="53"/>
        <v>1.0088027262506001</v>
      </c>
      <c r="BG18" s="76">
        <f t="shared" ca="1" si="53"/>
        <v>1.0087573102573253</v>
      </c>
      <c r="BH18" s="76">
        <f t="shared" ca="1" si="53"/>
        <v>1.0087573102573253</v>
      </c>
      <c r="BI18" s="76">
        <f t="shared" ca="1" si="53"/>
        <v>1.0087573102573253</v>
      </c>
      <c r="BJ18" s="76">
        <f t="shared" ca="1" si="53"/>
        <v>1.0087573102573253</v>
      </c>
      <c r="BK18" s="76">
        <f t="shared" ca="1" si="53"/>
        <v>1.0087573102573253</v>
      </c>
      <c r="BL18" s="76">
        <f t="shared" ca="1" si="10"/>
        <v>0.11064996060628851</v>
      </c>
      <c r="BM18" s="77">
        <f t="shared" ca="1" si="30"/>
        <v>4.2535073281149307</v>
      </c>
      <c r="BO18" s="70">
        <f t="shared" si="45"/>
        <v>15</v>
      </c>
      <c r="BP18" s="171">
        <f t="shared" ca="1" si="46"/>
        <v>9.6600000000000005E-2</v>
      </c>
      <c r="BQ18" s="172">
        <f t="shared" ca="1" si="31"/>
        <v>7.7141421893498485E-3</v>
      </c>
      <c r="BR18" s="172">
        <f t="shared" ca="1" si="50"/>
        <v>0.89338981280914809</v>
      </c>
      <c r="BU18" s="187">
        <f>'[1]DATA '!A4171</f>
        <v>45933</v>
      </c>
      <c r="BV18" s="188">
        <v>9.1300000000000008</v>
      </c>
      <c r="BW18" s="188">
        <v>9.49</v>
      </c>
      <c r="BX18" s="188">
        <v>9.66</v>
      </c>
      <c r="BY18" s="188">
        <f>'[1]DATA '!E4171</f>
        <v>8.1</v>
      </c>
      <c r="BZ18" s="188">
        <f>'[1]DATA '!F4171</f>
        <v>9.32</v>
      </c>
      <c r="CA18" s="188">
        <f>'[1]DATA '!G4171</f>
        <v>10.74</v>
      </c>
      <c r="CB18" s="188">
        <f>'[1]DATA '!H4171</f>
        <v>11.09</v>
      </c>
      <c r="CC18" s="188">
        <f>'[1]DATA '!I4171</f>
        <v>11.03</v>
      </c>
      <c r="CD18" s="188">
        <f>'[1]DATA '!J4171</f>
        <v>11.4</v>
      </c>
    </row>
    <row r="19" spans="2:82">
      <c r="B19" t="s">
        <v>28</v>
      </c>
      <c r="C19" s="144">
        <v>20</v>
      </c>
      <c r="E19">
        <f t="shared" si="32"/>
        <v>16</v>
      </c>
      <c r="F19" s="64">
        <f t="shared" si="33"/>
        <v>66.249999999999929</v>
      </c>
      <c r="G19" s="55">
        <f t="shared" si="14"/>
        <v>2.4857885984658212E-3</v>
      </c>
      <c r="H19" s="78">
        <f t="shared" si="49"/>
        <v>0.96442328602832861</v>
      </c>
      <c r="I19" s="79">
        <f t="shared" ca="1" si="15"/>
        <v>287773.17355398106</v>
      </c>
      <c r="J19" s="79">
        <f t="shared" ca="1" si="16"/>
        <v>2219.9231790758613</v>
      </c>
      <c r="K19" s="80">
        <f t="shared" ca="1" si="17"/>
        <v>-19.28846572056657</v>
      </c>
      <c r="L19" s="80">
        <f t="shared" ca="1" si="18"/>
        <v>-119.90548898082545</v>
      </c>
      <c r="M19" s="80">
        <f t="shared" ca="1" si="19"/>
        <v>0</v>
      </c>
      <c r="N19" s="80">
        <f t="shared" ca="1" si="20"/>
        <v>0</v>
      </c>
      <c r="O19" s="81">
        <f t="shared" ca="1" si="2"/>
        <v>-1808.5112922709279</v>
      </c>
      <c r="P19" s="79">
        <f t="shared" ca="1" si="3"/>
        <v>288045.39148608467</v>
      </c>
      <c r="Q19" s="35"/>
      <c r="R19">
        <f t="shared" ca="1" si="21"/>
        <v>16</v>
      </c>
      <c r="S19" s="78">
        <f t="shared" ca="1" si="34"/>
        <v>66.249999999999929</v>
      </c>
      <c r="T19" s="55">
        <f t="shared" ca="1" si="22"/>
        <v>0</v>
      </c>
      <c r="U19" s="78">
        <f t="shared" ca="1" si="35"/>
        <v>1</v>
      </c>
      <c r="V19" s="79">
        <f t="shared" ca="1" si="36"/>
        <v>287768.20404481801</v>
      </c>
      <c r="W19" s="79">
        <f t="shared" ca="1" si="4"/>
        <v>2219.8848435755663</v>
      </c>
      <c r="X19" s="80">
        <f t="shared" ca="1" si="5"/>
        <v>-20</v>
      </c>
      <c r="Y19" s="80">
        <f t="shared" ca="1" si="23"/>
        <v>-119.90341835200751</v>
      </c>
      <c r="Z19" s="80">
        <f t="shared" ca="1" si="6"/>
        <v>0</v>
      </c>
      <c r="AA19" s="80">
        <f t="shared" ca="1" si="24"/>
        <v>0</v>
      </c>
      <c r="AB19" s="81">
        <f t="shared" ca="1" si="7"/>
        <v>-1808.5112922709279</v>
      </c>
      <c r="AC19" s="79">
        <f t="shared" ca="1" si="8"/>
        <v>288039.67417777068</v>
      </c>
      <c r="AD19" s="35"/>
      <c r="AE19" s="55">
        <f t="shared" ca="1" si="37"/>
        <v>2.4857885984658212E-3</v>
      </c>
      <c r="AF19" s="78">
        <f t="shared" ca="1" si="38"/>
        <v>0.96223919264019875</v>
      </c>
      <c r="AG19" s="35" t="s">
        <v>51</v>
      </c>
      <c r="AH19" s="35">
        <f ca="1">PresentValueOfFeesToInsurer
+PresentValueOfAssetManagementCharges
+PresentValueOfCommissionPayments
-SUMPRODUCT(K4:K1803,AT4:AT1803)</f>
        <v>28908.617280021692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39"/>
        <v>80</v>
      </c>
      <c r="AN19" s="66">
        <f t="shared" si="40"/>
        <v>9.8912000000000014E-2</v>
      </c>
      <c r="AO19" s="67">
        <f t="shared" si="41"/>
        <v>0.393952711579168</v>
      </c>
      <c r="AP19" s="68">
        <f t="shared" ca="1" si="25"/>
        <v>9.2618322055121494E-2</v>
      </c>
      <c r="AR19" s="69">
        <f t="shared" si="26"/>
        <v>2</v>
      </c>
      <c r="AS19" s="70">
        <f t="shared" si="42"/>
        <v>16</v>
      </c>
      <c r="AT19" s="71">
        <f t="shared" ca="1" si="43"/>
        <v>0.88574122348015283</v>
      </c>
      <c r="AU19" s="72">
        <f t="shared" ca="1" si="27"/>
        <v>7.7141421893498485E-3</v>
      </c>
      <c r="AV19" s="73">
        <f t="shared" ca="1" si="28"/>
        <v>1.0077141421893498</v>
      </c>
      <c r="AW19" s="74">
        <f ca="1">PRODUCT(AV$4:AV19)</f>
        <v>1.1279669050856129</v>
      </c>
      <c r="AY19" s="75">
        <f t="shared" si="44"/>
        <v>16</v>
      </c>
      <c r="AZ19" s="76">
        <f t="shared" ca="1" si="53"/>
        <v>1.0087573102573253</v>
      </c>
      <c r="BA19" s="76">
        <f t="shared" ca="1" si="53"/>
        <v>1.0087573102573253</v>
      </c>
      <c r="BB19" s="76">
        <f t="shared" ca="1" si="53"/>
        <v>1.0087573102573253</v>
      </c>
      <c r="BC19" s="76">
        <f t="shared" ca="1" si="53"/>
        <v>1.0087573102573253</v>
      </c>
      <c r="BD19" s="76">
        <f t="shared" ca="1" si="53"/>
        <v>1.0087573102573253</v>
      </c>
      <c r="BE19" s="76">
        <f t="shared" ca="1" si="53"/>
        <v>1.0087573102573253</v>
      </c>
      <c r="BF19" s="76">
        <f t="shared" ca="1" si="53"/>
        <v>1.0087573102573253</v>
      </c>
      <c r="BG19" s="76">
        <f t="shared" ca="1" si="53"/>
        <v>1.0087573102573253</v>
      </c>
      <c r="BH19" s="76">
        <f t="shared" ca="1" si="53"/>
        <v>1.0087573102573253</v>
      </c>
      <c r="BI19" s="76">
        <f t="shared" ca="1" si="53"/>
        <v>1.0087573102573253</v>
      </c>
      <c r="BJ19" s="76">
        <f t="shared" ca="1" si="53"/>
        <v>1.0087573102573253</v>
      </c>
      <c r="BK19" s="76">
        <f t="shared" ca="1" si="53"/>
        <v>1.0087573102573253</v>
      </c>
      <c r="BL19" s="76">
        <f t="shared" ca="1" si="10"/>
        <v>0.1103000000000014</v>
      </c>
      <c r="BM19" s="77">
        <f t="shared" ca="1" si="30"/>
        <v>4.7226691864060131</v>
      </c>
      <c r="BO19" s="70">
        <f t="shared" si="45"/>
        <v>16</v>
      </c>
      <c r="BP19" s="171">
        <f t="shared" ca="1" si="46"/>
        <v>9.6600000000000005E-2</v>
      </c>
      <c r="BQ19" s="172">
        <f t="shared" ca="1" si="31"/>
        <v>7.7141421893498485E-3</v>
      </c>
      <c r="BR19" s="172">
        <f t="shared" ca="1" si="50"/>
        <v>0.88655083362051279</v>
      </c>
    </row>
    <row r="20" spans="2:82">
      <c r="B20" s="82" t="s">
        <v>27</v>
      </c>
      <c r="C20" s="105">
        <v>0.14000000000000001</v>
      </c>
      <c r="E20">
        <f t="shared" si="32"/>
        <v>17</v>
      </c>
      <c r="F20" s="64">
        <f t="shared" si="33"/>
        <v>66.333333333333258</v>
      </c>
      <c r="G20" s="55">
        <f t="shared" si="14"/>
        <v>2.4857885984658212E-3</v>
      </c>
      <c r="H20" s="78">
        <f t="shared" si="49"/>
        <v>0.96202593361982447</v>
      </c>
      <c r="I20" s="79">
        <f t="shared" ca="1" si="15"/>
        <v>287329.37153608794</v>
      </c>
      <c r="J20" s="79">
        <f t="shared" ca="1" si="16"/>
        <v>2216.4996272059134</v>
      </c>
      <c r="K20" s="80">
        <f t="shared" ca="1" si="17"/>
        <v>-19.24051867239649</v>
      </c>
      <c r="L20" s="80">
        <f t="shared" ca="1" si="18"/>
        <v>-119.72057147336999</v>
      </c>
      <c r="M20" s="80">
        <f t="shared" ca="1" si="19"/>
        <v>0</v>
      </c>
      <c r="N20" s="80">
        <f t="shared" ca="1" si="20"/>
        <v>0</v>
      </c>
      <c r="O20" s="81">
        <f t="shared" ca="1" si="2"/>
        <v>-1808.5112922709279</v>
      </c>
      <c r="P20" s="79">
        <f t="shared" ca="1" si="3"/>
        <v>287598.39878087718</v>
      </c>
      <c r="Q20" s="35"/>
      <c r="R20">
        <f t="shared" ca="1" si="21"/>
        <v>17</v>
      </c>
      <c r="S20" s="78">
        <f t="shared" ca="1" si="34"/>
        <v>66.333333333333258</v>
      </c>
      <c r="T20" s="55">
        <f t="shared" ca="1" si="22"/>
        <v>0</v>
      </c>
      <c r="U20" s="78">
        <f t="shared" ca="1" si="35"/>
        <v>1</v>
      </c>
      <c r="V20" s="79">
        <f t="shared" ca="1" si="36"/>
        <v>287323.66843979375</v>
      </c>
      <c r="W20" s="79">
        <f t="shared" ca="1" si="4"/>
        <v>2216.4556327101805</v>
      </c>
      <c r="X20" s="80">
        <f t="shared" ca="1" si="5"/>
        <v>-20</v>
      </c>
      <c r="Y20" s="80">
        <f t="shared" ca="1" si="23"/>
        <v>-119.7181951832474</v>
      </c>
      <c r="Z20" s="80">
        <f t="shared" ca="1" si="6"/>
        <v>0</v>
      </c>
      <c r="AA20" s="80">
        <f t="shared" ca="1" si="24"/>
        <v>0</v>
      </c>
      <c r="AB20" s="81">
        <f t="shared" ca="1" si="7"/>
        <v>-1808.5112922709279</v>
      </c>
      <c r="AC20" s="79">
        <f t="shared" ca="1" si="8"/>
        <v>287591.89458504977</v>
      </c>
      <c r="AD20" s="35"/>
      <c r="AE20" s="55">
        <f t="shared" ca="1" si="37"/>
        <v>2.4857885984658212E-3</v>
      </c>
      <c r="AF20" s="78">
        <f t="shared" ca="1" si="38"/>
        <v>0.95984726942613674</v>
      </c>
      <c r="AG20" s="103" t="s">
        <v>52</v>
      </c>
      <c r="AH20" s="103">
        <f ca="1">PresentValueOfBenefitsToAnnuitant+PresentValueOfBenefitsToAnnuitantExclFuneral</f>
        <v>185084.86272400443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39"/>
        <v>81</v>
      </c>
      <c r="AN20" s="66">
        <f t="shared" si="40"/>
        <v>0.107712</v>
      </c>
      <c r="AO20" s="67">
        <f t="shared" si="41"/>
        <v>0.35151927710955266</v>
      </c>
      <c r="AP20" s="68">
        <f t="shared" ca="1" si="25"/>
        <v>7.4432331216716344E-2</v>
      </c>
      <c r="AR20" s="69">
        <f t="shared" si="26"/>
        <v>2</v>
      </c>
      <c r="AS20" s="70">
        <f t="shared" si="42"/>
        <v>17</v>
      </c>
      <c r="AT20" s="71">
        <f t="shared" ca="1" si="43"/>
        <v>0.87890848973925828</v>
      </c>
      <c r="AU20" s="72">
        <f t="shared" ca="1" si="27"/>
        <v>7.7141421893498485E-3</v>
      </c>
      <c r="AV20" s="73">
        <f t="shared" ca="1" si="28"/>
        <v>1.0077141421893498</v>
      </c>
      <c r="AW20" s="74">
        <f ca="1">PRODUCT(AV$4:AV20)</f>
        <v>1.1366682021763241</v>
      </c>
      <c r="AY20" s="75">
        <f t="shared" si="44"/>
        <v>17</v>
      </c>
      <c r="AZ20" s="76">
        <f t="shared" ca="1" si="53"/>
        <v>1.0087573102573253</v>
      </c>
      <c r="BA20" s="76">
        <f t="shared" ca="1" si="53"/>
        <v>1.0087573102573253</v>
      </c>
      <c r="BB20" s="76">
        <f t="shared" ca="1" si="53"/>
        <v>1.0087573102573253</v>
      </c>
      <c r="BC20" s="76">
        <f t="shared" ca="1" si="53"/>
        <v>1.0087573102573253</v>
      </c>
      <c r="BD20" s="76">
        <f t="shared" ca="1" si="53"/>
        <v>1.0087573102573253</v>
      </c>
      <c r="BE20" s="76">
        <f t="shared" ca="1" si="53"/>
        <v>1.0087573102573253</v>
      </c>
      <c r="BF20" s="76">
        <f t="shared" ca="1" si="53"/>
        <v>1.0087573102573253</v>
      </c>
      <c r="BG20" s="76">
        <f t="shared" ca="1" si="53"/>
        <v>1.0087573102573253</v>
      </c>
      <c r="BH20" s="76">
        <f t="shared" ca="1" si="53"/>
        <v>1.0087573102573253</v>
      </c>
      <c r="BI20" s="76">
        <f t="shared" ca="1" si="53"/>
        <v>1.0087573102573253</v>
      </c>
      <c r="BJ20" s="76">
        <f t="shared" ca="1" si="53"/>
        <v>1.0087573102573253</v>
      </c>
      <c r="BK20" s="76">
        <f t="shared" ca="1" si="53"/>
        <v>1.0087573102573253</v>
      </c>
      <c r="BL20" s="76">
        <f t="shared" ca="1" si="10"/>
        <v>0.1103000000000014</v>
      </c>
      <c r="BM20" s="77">
        <f t="shared" ca="1" si="30"/>
        <v>5.2435795976666029</v>
      </c>
      <c r="BO20" s="70">
        <f t="shared" si="45"/>
        <v>17</v>
      </c>
      <c r="BP20" s="171">
        <f t="shared" ca="1" si="46"/>
        <v>9.6600000000000005E-2</v>
      </c>
      <c r="BQ20" s="172">
        <f t="shared" ca="1" si="31"/>
        <v>7.7141421893498485E-3</v>
      </c>
      <c r="BR20" s="172">
        <f t="shared" ca="1" si="50"/>
        <v>0.87976420743128714</v>
      </c>
      <c r="BU20" s="177">
        <f>'[1]DATA '!A4170</f>
        <v>45891</v>
      </c>
      <c r="BV20" s="178">
        <f>'[1]DATA '!B4170</f>
        <v>5.28</v>
      </c>
      <c r="BW20" s="178">
        <f>'[1]DATA '!C4170</f>
        <v>6.5</v>
      </c>
      <c r="BX20" s="178">
        <f>'[1]DATA '!D4170</f>
        <v>6.61</v>
      </c>
      <c r="BY20" s="178">
        <f>'[1]DATA '!E4170</f>
        <v>6.73</v>
      </c>
      <c r="BZ20" s="178">
        <f>'[1]DATA '!F4170</f>
        <v>8.36</v>
      </c>
      <c r="CA20" s="178">
        <f>'[1]DATA '!G4170</f>
        <v>8.69</v>
      </c>
      <c r="CB20" s="178">
        <f>'[1]DATA '!H4170</f>
        <v>8.83</v>
      </c>
      <c r="CC20" s="178">
        <f>'[1]DATA '!I4170</f>
        <v>10.89</v>
      </c>
      <c r="CD20" s="179">
        <f>'[1]DATA '!J4170</f>
        <v>10.91</v>
      </c>
    </row>
    <row r="21" spans="2:82">
      <c r="B21" s="39"/>
      <c r="C21" s="39"/>
      <c r="E21">
        <f t="shared" si="32"/>
        <v>18</v>
      </c>
      <c r="F21" s="64">
        <f t="shared" si="33"/>
        <v>66.416666666666586</v>
      </c>
      <c r="G21" s="55">
        <f t="shared" si="14"/>
        <v>2.4857885984658212E-3</v>
      </c>
      <c r="H21" s="78">
        <f t="shared" si="49"/>
        <v>0.95963454052260388</v>
      </c>
      <c r="I21" s="79">
        <f t="shared" ca="1" si="15"/>
        <v>286883.48996025062</v>
      </c>
      <c r="J21" s="79">
        <f t="shared" ca="1" si="16"/>
        <v>2213.0600333302932</v>
      </c>
      <c r="K21" s="80">
        <f t="shared" ca="1" si="17"/>
        <v>-19.192690810452078</v>
      </c>
      <c r="L21" s="80">
        <f t="shared" ca="1" si="18"/>
        <v>-119.53478748343777</v>
      </c>
      <c r="M21" s="80">
        <f t="shared" ca="1" si="19"/>
        <v>0</v>
      </c>
      <c r="N21" s="80">
        <f t="shared" ca="1" si="20"/>
        <v>0</v>
      </c>
      <c r="O21" s="81">
        <f t="shared" ca="1" si="2"/>
        <v>-1808.5112922709279</v>
      </c>
      <c r="P21" s="79">
        <f t="shared" ca="1" si="3"/>
        <v>287149.31122301606</v>
      </c>
      <c r="Q21" s="35"/>
      <c r="R21">
        <f t="shared" ca="1" si="21"/>
        <v>18</v>
      </c>
      <c r="S21" s="78">
        <f t="shared" ca="1" si="34"/>
        <v>66.416666666666586</v>
      </c>
      <c r="T21" s="55">
        <f t="shared" ca="1" si="22"/>
        <v>0</v>
      </c>
      <c r="U21" s="78">
        <f t="shared" ca="1" si="35"/>
        <v>1</v>
      </c>
      <c r="V21" s="79">
        <f t="shared" ca="1" si="36"/>
        <v>286877.00193247909</v>
      </c>
      <c r="W21" s="79">
        <f t="shared" ca="1" si="4"/>
        <v>2213.0099837615348</v>
      </c>
      <c r="X21" s="80">
        <f t="shared" ca="1" si="5"/>
        <v>-20</v>
      </c>
      <c r="Y21" s="80">
        <f t="shared" ca="1" si="23"/>
        <v>-119.53208413853297</v>
      </c>
      <c r="Z21" s="80">
        <f t="shared" ca="1" si="6"/>
        <v>0</v>
      </c>
      <c r="AA21" s="80">
        <f t="shared" ca="1" si="24"/>
        <v>0</v>
      </c>
      <c r="AB21" s="81">
        <f t="shared" ca="1" si="7"/>
        <v>-1808.5112922709279</v>
      </c>
      <c r="AC21" s="79">
        <f t="shared" ca="1" si="8"/>
        <v>287141.96853983117</v>
      </c>
      <c r="AD21" s="35"/>
      <c r="AE21" s="55">
        <f t="shared" ca="1" si="37"/>
        <v>2.4857885984658212E-3</v>
      </c>
      <c r="AF21" s="78">
        <f t="shared" ca="1" si="38"/>
        <v>0.95746129202752872</v>
      </c>
      <c r="AG21" s="106" t="s">
        <v>81</v>
      </c>
      <c r="AH21" s="107">
        <v>8.5000000000000006E-2</v>
      </c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39"/>
        <v>82</v>
      </c>
      <c r="AN21" s="66">
        <f t="shared" si="40"/>
        <v>0.11730400000000001</v>
      </c>
      <c r="AO21" s="67">
        <f t="shared" si="41"/>
        <v>0.3102846598274937</v>
      </c>
      <c r="AP21" s="68">
        <f t="shared" ca="1" si="25"/>
        <v>5.9174206102558378E-2</v>
      </c>
      <c r="AR21" s="69">
        <f t="shared" si="26"/>
        <v>2</v>
      </c>
      <c r="AS21" s="70">
        <f t="shared" si="42"/>
        <v>18</v>
      </c>
      <c r="AT21" s="71">
        <f t="shared" ca="1" si="43"/>
        <v>0.87212846467798288</v>
      </c>
      <c r="AU21" s="72">
        <f t="shared" ca="1" si="27"/>
        <v>7.7141421893498485E-3</v>
      </c>
      <c r="AV21" s="73">
        <f t="shared" ca="1" si="28"/>
        <v>1.0077141421893498</v>
      </c>
      <c r="AW21" s="74">
        <f ca="1">PRODUCT(AV$4:AV21)</f>
        <v>1.145436622310025</v>
      </c>
      <c r="AY21" s="75">
        <f t="shared" si="44"/>
        <v>18</v>
      </c>
      <c r="AZ21" s="76">
        <f t="shared" ca="1" si="53"/>
        <v>1.0087573102573253</v>
      </c>
      <c r="BA21" s="76">
        <f t="shared" ca="1" si="53"/>
        <v>1.0087573102573253</v>
      </c>
      <c r="BB21" s="76">
        <f t="shared" ca="1" si="53"/>
        <v>1.0087573102573253</v>
      </c>
      <c r="BC21" s="76">
        <f t="shared" ca="1" si="53"/>
        <v>1.0087573102573253</v>
      </c>
      <c r="BD21" s="76">
        <f t="shared" ca="1" si="53"/>
        <v>1.0087573102573253</v>
      </c>
      <c r="BE21" s="76">
        <f t="shared" ca="1" si="53"/>
        <v>1.0087573102573253</v>
      </c>
      <c r="BF21" s="76">
        <f t="shared" ca="1" si="53"/>
        <v>1.0087573102573253</v>
      </c>
      <c r="BG21" s="76">
        <f t="shared" ca="1" si="53"/>
        <v>1.0087573102573253</v>
      </c>
      <c r="BH21" s="76">
        <f t="shared" ca="1" si="53"/>
        <v>1.0087573102573253</v>
      </c>
      <c r="BI21" s="76">
        <f t="shared" ca="1" si="53"/>
        <v>1.0087573102573253</v>
      </c>
      <c r="BJ21" s="76">
        <f t="shared" ca="1" si="53"/>
        <v>1.0090370179501076</v>
      </c>
      <c r="BK21" s="76">
        <f t="shared" ca="1" si="53"/>
        <v>1.0090370179501076</v>
      </c>
      <c r="BL21" s="76">
        <f t="shared" ca="1" si="10"/>
        <v>0.11091581215624147</v>
      </c>
      <c r="BM21" s="77">
        <f t="shared" ca="1" si="30"/>
        <v>5.8251754873476917</v>
      </c>
      <c r="BO21" s="70">
        <f t="shared" si="45"/>
        <v>18</v>
      </c>
      <c r="BP21" s="171">
        <f t="shared" ca="1" si="46"/>
        <v>9.6600000000000005E-2</v>
      </c>
      <c r="BQ21" s="172">
        <f t="shared" ca="1" si="31"/>
        <v>7.7141421893498485E-3</v>
      </c>
      <c r="BR21" s="172">
        <f t="shared" ca="1" si="50"/>
        <v>0.87302953347456258</v>
      </c>
    </row>
    <row r="22" spans="2:82">
      <c r="B22" t="s">
        <v>72</v>
      </c>
      <c r="E22">
        <f t="shared" si="32"/>
        <v>19</v>
      </c>
      <c r="F22" s="64">
        <f t="shared" si="33"/>
        <v>66.499999999999915</v>
      </c>
      <c r="G22" s="55">
        <f t="shared" si="14"/>
        <v>2.4857885984658212E-3</v>
      </c>
      <c r="H22" s="78">
        <f t="shared" si="49"/>
        <v>0.95724909192307883</v>
      </c>
      <c r="I22" s="79">
        <f t="shared" ca="1" si="15"/>
        <v>286435.51873912057</v>
      </c>
      <c r="J22" s="79">
        <f t="shared" ca="1" si="16"/>
        <v>1865.169025708462</v>
      </c>
      <c r="K22" s="80">
        <f t="shared" ca="1" si="17"/>
        <v>-19.144981838461575</v>
      </c>
      <c r="L22" s="80">
        <f t="shared" ca="1" si="18"/>
        <v>-119.34813280796691</v>
      </c>
      <c r="M22" s="80">
        <f t="shared" ca="1" si="19"/>
        <v>0</v>
      </c>
      <c r="N22" s="80">
        <f t="shared" ca="1" si="20"/>
        <v>0</v>
      </c>
      <c r="O22" s="81">
        <f t="shared" ca="1" si="2"/>
        <v>-1808.5112922709279</v>
      </c>
      <c r="P22" s="79">
        <f t="shared" ca="1" si="3"/>
        <v>286353.68335791165</v>
      </c>
      <c r="Q22" s="35"/>
      <c r="R22">
        <f t="shared" ca="1" si="21"/>
        <v>19</v>
      </c>
      <c r="S22" s="78">
        <f t="shared" ca="1" si="34"/>
        <v>66.499999999999915</v>
      </c>
      <c r="T22" s="55">
        <f t="shared" ca="1" si="22"/>
        <v>0</v>
      </c>
      <c r="U22" s="78">
        <f t="shared" ca="1" si="35"/>
        <v>1</v>
      </c>
      <c r="V22" s="79">
        <f t="shared" ca="1" si="36"/>
        <v>286428.19430829381</v>
      </c>
      <c r="W22" s="79">
        <f t="shared" ca="1" si="4"/>
        <v>1865.1213315482923</v>
      </c>
      <c r="X22" s="80">
        <f t="shared" ca="1" si="5"/>
        <v>-20</v>
      </c>
      <c r="Y22" s="80">
        <f t="shared" ca="1" si="23"/>
        <v>-119.34508096178909</v>
      </c>
      <c r="Z22" s="80">
        <f t="shared" ca="1" si="6"/>
        <v>0</v>
      </c>
      <c r="AA22" s="80">
        <f t="shared" ca="1" si="24"/>
        <v>0</v>
      </c>
      <c r="AB22" s="81">
        <f t="shared" ca="1" si="7"/>
        <v>-1808.5112922709279</v>
      </c>
      <c r="AC22" s="79">
        <f t="shared" ca="1" si="8"/>
        <v>286345.45926660945</v>
      </c>
      <c r="AD22" s="35"/>
      <c r="AE22" s="55">
        <f t="shared" ca="1" si="37"/>
        <v>2.4857885984658212E-3</v>
      </c>
      <c r="AF22" s="78">
        <f t="shared" ca="1" si="38"/>
        <v>0.95508124566433439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39"/>
        <v>83</v>
      </c>
      <c r="AN22" s="66">
        <f t="shared" si="40"/>
        <v>0.127743</v>
      </c>
      <c r="AO22" s="67">
        <f t="shared" si="41"/>
        <v>0.27064796652715017</v>
      </c>
      <c r="AP22" s="68">
        <f t="shared" ca="1" si="25"/>
        <v>4.6461770484854718E-2</v>
      </c>
      <c r="AR22" s="69">
        <f t="shared" si="26"/>
        <v>2</v>
      </c>
      <c r="AS22" s="70">
        <f t="shared" si="42"/>
        <v>19</v>
      </c>
      <c r="AT22" s="71">
        <f t="shared" ca="1" si="43"/>
        <v>0.86644946576780379</v>
      </c>
      <c r="AU22" s="72">
        <f t="shared" ca="1" si="27"/>
        <v>6.5116541199878863E-3</v>
      </c>
      <c r="AV22" s="73">
        <f t="shared" ca="1" si="28"/>
        <v>1.0065116541199879</v>
      </c>
      <c r="AW22" s="74">
        <f ca="1">PRODUCT(AV$4:AV22)</f>
        <v>1.1528953094108751</v>
      </c>
      <c r="AY22" s="75">
        <f t="shared" si="44"/>
        <v>19</v>
      </c>
      <c r="AZ22" s="76">
        <f t="shared" ca="1" si="53"/>
        <v>1.0090370179501076</v>
      </c>
      <c r="BA22" s="76">
        <f t="shared" ca="1" si="53"/>
        <v>1.0090370179501076</v>
      </c>
      <c r="BB22" s="76">
        <f t="shared" ca="1" si="53"/>
        <v>1.0090370179501076</v>
      </c>
      <c r="BC22" s="76">
        <f t="shared" ca="1" si="53"/>
        <v>1.0090370179501076</v>
      </c>
      <c r="BD22" s="76">
        <f t="shared" ca="1" si="53"/>
        <v>1.0090370179501076</v>
      </c>
      <c r="BE22" s="76">
        <f t="shared" ca="1" si="53"/>
        <v>1.0090370179501076</v>
      </c>
      <c r="BF22" s="76">
        <f t="shared" ca="1" si="53"/>
        <v>1.0090370179501076</v>
      </c>
      <c r="BG22" s="76">
        <f t="shared" ca="1" si="53"/>
        <v>1.0090370179501076</v>
      </c>
      <c r="BH22" s="76">
        <f t="shared" ca="1" si="53"/>
        <v>1.0090370179501076</v>
      </c>
      <c r="BI22" s="76">
        <f t="shared" ca="1" si="53"/>
        <v>1.0090370179501076</v>
      </c>
      <c r="BJ22" s="76">
        <f t="shared" ca="1" si="53"/>
        <v>1.0090370179501076</v>
      </c>
      <c r="BK22" s="76">
        <f t="shared" ca="1" si="53"/>
        <v>1.0090370179501076</v>
      </c>
      <c r="BL22" s="76">
        <f t="shared" ca="1" si="10"/>
        <v>0.11399999999999988</v>
      </c>
      <c r="BM22" s="77">
        <f t="shared" ca="1" si="30"/>
        <v>6.4892454929053276</v>
      </c>
      <c r="BO22" s="70">
        <f t="shared" si="45"/>
        <v>19</v>
      </c>
      <c r="BP22" s="171">
        <f t="shared" ca="1" si="46"/>
        <v>8.1000000000000003E-2</v>
      </c>
      <c r="BQ22" s="172">
        <f t="shared" ca="1" si="31"/>
        <v>6.5116541199878863E-3</v>
      </c>
      <c r="BR22" s="172">
        <f t="shared" ca="1" si="50"/>
        <v>0.86738144551129792</v>
      </c>
    </row>
    <row r="23" spans="2:82">
      <c r="B23" s="202" t="s">
        <v>74</v>
      </c>
      <c r="C23" s="203"/>
      <c r="E23">
        <f t="shared" si="32"/>
        <v>20</v>
      </c>
      <c r="F23" s="64">
        <f t="shared" si="33"/>
        <v>66.583333333333243</v>
      </c>
      <c r="G23" s="55">
        <f t="shared" si="14"/>
        <v>2.7282345997765578E-3</v>
      </c>
      <c r="H23" s="78">
        <f t="shared" si="49"/>
        <v>0.95463749182988955</v>
      </c>
      <c r="I23" s="79">
        <f t="shared" ca="1" si="15"/>
        <v>285572.44333120115</v>
      </c>
      <c r="J23" s="79">
        <f t="shared" ca="1" si="16"/>
        <v>1859.5489771726232</v>
      </c>
      <c r="K23" s="80">
        <f t="shared" ca="1" si="17"/>
        <v>-19.09274983659779</v>
      </c>
      <c r="L23" s="80">
        <f t="shared" ca="1" si="18"/>
        <v>-118.98851805466715</v>
      </c>
      <c r="M23" s="80">
        <f t="shared" ca="1" si="19"/>
        <v>0</v>
      </c>
      <c r="N23" s="80">
        <f t="shared" ca="1" si="20"/>
        <v>0</v>
      </c>
      <c r="O23" s="81">
        <f t="shared" ca="1" si="2"/>
        <v>-1808.5112922709279</v>
      </c>
      <c r="P23" s="79">
        <f t="shared" ca="1" si="3"/>
        <v>285485.39974821161</v>
      </c>
      <c r="Q23" s="35"/>
      <c r="R23">
        <f t="shared" ca="1" si="21"/>
        <v>20</v>
      </c>
      <c r="S23" s="78">
        <f t="shared" ca="1" si="34"/>
        <v>66.583333333333243</v>
      </c>
      <c r="T23" s="55">
        <f t="shared" ca="1" si="22"/>
        <v>0</v>
      </c>
      <c r="U23" s="78">
        <f t="shared" ca="1" si="35"/>
        <v>1</v>
      </c>
      <c r="V23" s="79">
        <f t="shared" ca="1" si="36"/>
        <v>285564.24167714937</v>
      </c>
      <c r="W23" s="79">
        <f t="shared" ca="1" si="4"/>
        <v>1859.4955708382263</v>
      </c>
      <c r="X23" s="80">
        <f t="shared" ca="1" si="5"/>
        <v>-20</v>
      </c>
      <c r="Y23" s="80">
        <f t="shared" ca="1" si="23"/>
        <v>-118.98510069881225</v>
      </c>
      <c r="Z23" s="80">
        <f t="shared" ca="1" si="6"/>
        <v>0</v>
      </c>
      <c r="AA23" s="80">
        <f t="shared" ca="1" si="24"/>
        <v>0</v>
      </c>
      <c r="AB23" s="81">
        <f t="shared" ca="1" si="7"/>
        <v>-1808.5112922709279</v>
      </c>
      <c r="AC23" s="79">
        <f t="shared" ca="1" si="8"/>
        <v>285476.24085501785</v>
      </c>
      <c r="AD23" s="35"/>
      <c r="AE23" s="55">
        <f t="shared" ca="1" si="37"/>
        <v>2.7282345997765578E-3</v>
      </c>
      <c r="AF23" s="78">
        <f t="shared" ca="1" si="38"/>
        <v>0.95247555996431521</v>
      </c>
      <c r="AH23" s="110">
        <f>SUM(AO4:AO90)</f>
        <v>13.33423632985868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39"/>
        <v>84</v>
      </c>
      <c r="AN23" s="66">
        <f t="shared" si="40"/>
        <v>0.13909500000000002</v>
      </c>
      <c r="AO23" s="67">
        <f t="shared" si="41"/>
        <v>0.23300218762305622</v>
      </c>
      <c r="AP23" s="68">
        <f t="shared" ca="1" si="25"/>
        <v>3.5905898132193768E-2</v>
      </c>
      <c r="AR23" s="69">
        <f t="shared" si="26"/>
        <v>2</v>
      </c>
      <c r="AS23" s="70">
        <f t="shared" si="42"/>
        <v>20</v>
      </c>
      <c r="AT23" s="71">
        <f t="shared" ca="1" si="43"/>
        <v>0.86080744653427554</v>
      </c>
      <c r="AU23" s="72">
        <f t="shared" ca="1" si="27"/>
        <v>6.5116541199878863E-3</v>
      </c>
      <c r="AV23" s="73">
        <f t="shared" ca="1" si="28"/>
        <v>1.0065116541199879</v>
      </c>
      <c r="AW23" s="74">
        <f ca="1">PRODUCT(AV$4:AV23)</f>
        <v>1.1604025649023151</v>
      </c>
      <c r="AY23" s="75">
        <f t="shared" si="44"/>
        <v>20</v>
      </c>
      <c r="AZ23" s="76">
        <f t="shared" ca="1" si="53"/>
        <v>1.0090370179501076</v>
      </c>
      <c r="BA23" s="76">
        <f t="shared" ca="1" si="53"/>
        <v>1.0090370179501076</v>
      </c>
      <c r="BB23" s="76">
        <f t="shared" ca="1" si="53"/>
        <v>1.0090370179501076</v>
      </c>
      <c r="BC23" s="76">
        <f t="shared" ca="1" si="53"/>
        <v>1.0090370179501076</v>
      </c>
      <c r="BD23" s="76">
        <f t="shared" ca="1" si="53"/>
        <v>1.0090370179501076</v>
      </c>
      <c r="BE23" s="76">
        <f t="shared" ca="1" si="53"/>
        <v>1.0090370179501076</v>
      </c>
      <c r="BF23" s="76">
        <f t="shared" ca="1" si="53"/>
        <v>1.0090370179501076</v>
      </c>
      <c r="BG23" s="76">
        <f t="shared" ca="1" si="53"/>
        <v>1.0090370179501076</v>
      </c>
      <c r="BH23" s="76">
        <f t="shared" ca="1" si="53"/>
        <v>1.0090370179501076</v>
      </c>
      <c r="BI23" s="76">
        <f t="shared" ca="1" si="53"/>
        <v>1.0090370179501076</v>
      </c>
      <c r="BJ23" s="76">
        <f t="shared" ca="1" si="53"/>
        <v>1.0090370179501076</v>
      </c>
      <c r="BK23" s="76">
        <f t="shared" ca="1" si="53"/>
        <v>1.0090370179501076</v>
      </c>
      <c r="BL23" s="76">
        <f t="shared" ca="1" si="10"/>
        <v>0.11399999999999988</v>
      </c>
      <c r="BM23" s="77">
        <f t="shared" ca="1" si="30"/>
        <v>7.2290194790965341</v>
      </c>
      <c r="BO23" s="70">
        <f t="shared" si="45"/>
        <v>20</v>
      </c>
      <c r="BP23" s="171">
        <f t="shared" ca="1" si="46"/>
        <v>8.1000000000000003E-2</v>
      </c>
      <c r="BQ23" s="172">
        <f t="shared" ca="1" si="31"/>
        <v>6.5116541199878863E-3</v>
      </c>
      <c r="BR23" s="172">
        <f t="shared" ca="1" si="50"/>
        <v>0.86176989800447557</v>
      </c>
    </row>
    <row r="24" spans="2:82">
      <c r="B24" s="204"/>
      <c r="C24" s="205"/>
      <c r="E24">
        <f t="shared" si="32"/>
        <v>21</v>
      </c>
      <c r="F24" s="64">
        <f t="shared" si="33"/>
        <v>66.666666666666572</v>
      </c>
      <c r="G24" s="55">
        <f t="shared" si="14"/>
        <v>2.7282345997765578E-3</v>
      </c>
      <c r="H24" s="78">
        <f t="shared" si="49"/>
        <v>0.95203301679443531</v>
      </c>
      <c r="I24" s="79">
        <f t="shared" ca="1" si="15"/>
        <v>284706.52860288747</v>
      </c>
      <c r="J24" s="79">
        <f t="shared" ca="1" si="16"/>
        <v>1853.9104399644411</v>
      </c>
      <c r="K24" s="80">
        <f t="shared" ca="1" si="17"/>
        <v>-19.040660335888706</v>
      </c>
      <c r="L24" s="80">
        <f t="shared" ca="1" si="18"/>
        <v>-118.62772025120312</v>
      </c>
      <c r="M24" s="80">
        <f t="shared" ca="1" si="19"/>
        <v>0</v>
      </c>
      <c r="N24" s="80">
        <f t="shared" ca="1" si="20"/>
        <v>0</v>
      </c>
      <c r="O24" s="81">
        <f t="shared" ca="1" si="2"/>
        <v>-1808.5112922709279</v>
      </c>
      <c r="P24" s="79">
        <f t="shared" ca="1" si="3"/>
        <v>284614.25936999387</v>
      </c>
      <c r="Q24" s="35"/>
      <c r="R24">
        <f t="shared" ca="1" si="21"/>
        <v>21</v>
      </c>
      <c r="S24" s="78">
        <f t="shared" ca="1" si="34"/>
        <v>66.666666666666572</v>
      </c>
      <c r="T24" s="55">
        <f t="shared" ca="1" si="22"/>
        <v>0</v>
      </c>
      <c r="U24" s="78">
        <f t="shared" ca="1" si="35"/>
        <v>1</v>
      </c>
      <c r="V24" s="79">
        <f t="shared" ca="1" si="36"/>
        <v>284697.39469730307</v>
      </c>
      <c r="W24" s="79">
        <f t="shared" ca="1" si="4"/>
        <v>1853.850963130511</v>
      </c>
      <c r="X24" s="80">
        <f t="shared" ca="1" si="5"/>
        <v>-20</v>
      </c>
      <c r="Y24" s="80">
        <f t="shared" ca="1" si="23"/>
        <v>-118.62391445720962</v>
      </c>
      <c r="Z24" s="80">
        <f t="shared" ca="1" si="6"/>
        <v>0</v>
      </c>
      <c r="AA24" s="80">
        <f t="shared" ca="1" si="24"/>
        <v>0</v>
      </c>
      <c r="AB24" s="81">
        <f t="shared" ca="1" si="7"/>
        <v>-1808.5112922709279</v>
      </c>
      <c r="AC24" s="79">
        <f t="shared" ca="1" si="8"/>
        <v>284604.11045370548</v>
      </c>
      <c r="AD24" s="35"/>
      <c r="AE24" s="55">
        <f t="shared" ca="1" si="37"/>
        <v>2.7282345997765578E-3</v>
      </c>
      <c r="AF24" s="78">
        <f t="shared" ca="1" si="38"/>
        <v>0.94987698318617897</v>
      </c>
      <c r="AH24" s="111">
        <f ca="1">SUM(AP4:AP90)</f>
        <v>7.1935706685935967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39"/>
        <v>85</v>
      </c>
      <c r="AN24" s="66">
        <f t="shared" si="40"/>
        <v>0.15140400000000004</v>
      </c>
      <c r="AO24" s="67">
        <f t="shared" si="41"/>
        <v>0.19772472440817498</v>
      </c>
      <c r="AP24" s="68">
        <f t="shared" ca="1" si="25"/>
        <v>2.7351527406990216E-2</v>
      </c>
      <c r="AR24" s="69">
        <f t="shared" si="26"/>
        <v>2</v>
      </c>
      <c r="AS24" s="70">
        <f t="shared" si="42"/>
        <v>21</v>
      </c>
      <c r="AT24" s="71">
        <f t="shared" ca="1" si="43"/>
        <v>0.8552021661785344</v>
      </c>
      <c r="AU24" s="72">
        <f t="shared" ca="1" si="27"/>
        <v>6.5116541199878863E-3</v>
      </c>
      <c r="AV24" s="73">
        <f t="shared" ca="1" si="28"/>
        <v>1.0065116541199879</v>
      </c>
      <c r="AW24" s="74">
        <f ca="1">PRODUCT(AV$4:AV24)</f>
        <v>1.1679587050449058</v>
      </c>
      <c r="AY24" s="75">
        <f t="shared" si="44"/>
        <v>21</v>
      </c>
      <c r="AZ24" s="76">
        <f t="shared" ca="1" si="53"/>
        <v>1.0090370179501076</v>
      </c>
      <c r="BA24" s="76">
        <f t="shared" ca="1" si="53"/>
        <v>1.0090370179501076</v>
      </c>
      <c r="BB24" s="76">
        <f t="shared" ca="1" si="53"/>
        <v>1.0090370179501076</v>
      </c>
      <c r="BC24" s="76">
        <f t="shared" ca="1" si="53"/>
        <v>1.0090370179501076</v>
      </c>
      <c r="BD24" s="76">
        <f t="shared" ca="1" si="53"/>
        <v>1.0090370179501076</v>
      </c>
      <c r="BE24" s="76">
        <f t="shared" ca="1" si="53"/>
        <v>1.0090370179501076</v>
      </c>
      <c r="BF24" s="76">
        <f t="shared" ca="1" si="53"/>
        <v>1.0090370179501076</v>
      </c>
      <c r="BG24" s="76">
        <f t="shared" ca="1" si="53"/>
        <v>1.0090370179501076</v>
      </c>
      <c r="BH24" s="76">
        <f t="shared" ca="1" si="53"/>
        <v>1.0090370179501076</v>
      </c>
      <c r="BI24" s="76">
        <f t="shared" ca="1" si="53"/>
        <v>1.0090370179501076</v>
      </c>
      <c r="BJ24" s="76">
        <f t="shared" ca="1" si="53"/>
        <v>1.0090370179501076</v>
      </c>
      <c r="BK24" s="76">
        <f t="shared" ca="1" si="53"/>
        <v>1.0090370179501076</v>
      </c>
      <c r="BL24" s="76">
        <f t="shared" ca="1" si="10"/>
        <v>0.11399999999999988</v>
      </c>
      <c r="BM24" s="77">
        <f t="shared" ca="1" si="30"/>
        <v>8.0531276997135386</v>
      </c>
      <c r="BO24" s="70">
        <f t="shared" si="45"/>
        <v>21</v>
      </c>
      <c r="BP24" s="171">
        <f t="shared" ca="1" si="46"/>
        <v>8.1000000000000003E-2</v>
      </c>
      <c r="BQ24" s="172">
        <f t="shared" ca="1" si="31"/>
        <v>6.5116541199878863E-3</v>
      </c>
      <c r="BR24" s="172">
        <f t="shared" ca="1" si="50"/>
        <v>0.85619465455463328</v>
      </c>
    </row>
    <row r="25" spans="2:82">
      <c r="B25" s="204"/>
      <c r="C25" s="205"/>
      <c r="E25">
        <f t="shared" si="32"/>
        <v>22</v>
      </c>
      <c r="F25" s="64">
        <f t="shared" si="33"/>
        <v>66.749999999999901</v>
      </c>
      <c r="G25" s="55">
        <f t="shared" si="14"/>
        <v>2.7282345997765578E-3</v>
      </c>
      <c r="H25" s="78">
        <f t="shared" si="49"/>
        <v>0.9494356473778871</v>
      </c>
      <c r="I25" s="79">
        <f t="shared" ca="1" si="15"/>
        <v>283837.76489999087</v>
      </c>
      <c r="J25" s="79">
        <f t="shared" ca="1" si="16"/>
        <v>1848.2533512191787</v>
      </c>
      <c r="K25" s="80">
        <f t="shared" ca="1" si="17"/>
        <v>-18.988712947557744</v>
      </c>
      <c r="L25" s="80">
        <f t="shared" ca="1" si="18"/>
        <v>-118.2657353749962</v>
      </c>
      <c r="M25" s="80">
        <f t="shared" ca="1" si="19"/>
        <v>0</v>
      </c>
      <c r="N25" s="80">
        <f t="shared" ca="1" si="20"/>
        <v>0</v>
      </c>
      <c r="O25" s="81">
        <f t="shared" ca="1" si="2"/>
        <v>-1808.5112922709279</v>
      </c>
      <c r="P25" s="79">
        <f t="shared" ca="1" si="3"/>
        <v>283740.25251061656</v>
      </c>
      <c r="Q25" s="35"/>
      <c r="R25">
        <f t="shared" ca="1" si="21"/>
        <v>22</v>
      </c>
      <c r="S25" s="78">
        <f t="shared" ca="1" si="34"/>
        <v>66.749999999999901</v>
      </c>
      <c r="T25" s="55">
        <f t="shared" ca="1" si="22"/>
        <v>0</v>
      </c>
      <c r="U25" s="78">
        <f t="shared" ca="1" si="35"/>
        <v>1</v>
      </c>
      <c r="V25" s="79">
        <f t="shared" ca="1" si="36"/>
        <v>283827.64367232705</v>
      </c>
      <c r="W25" s="79">
        <f t="shared" ca="1" si="4"/>
        <v>1848.1874452853622</v>
      </c>
      <c r="X25" s="80">
        <f t="shared" ca="1" si="5"/>
        <v>-20</v>
      </c>
      <c r="Y25" s="80">
        <f t="shared" ca="1" si="23"/>
        <v>-118.26151819680294</v>
      </c>
      <c r="Z25" s="80">
        <f t="shared" ca="1" si="6"/>
        <v>0</v>
      </c>
      <c r="AA25" s="80">
        <f t="shared" ca="1" si="24"/>
        <v>0</v>
      </c>
      <c r="AB25" s="81">
        <f t="shared" ca="1" si="7"/>
        <v>-1808.5112922709279</v>
      </c>
      <c r="AC25" s="79">
        <f t="shared" ca="1" si="8"/>
        <v>283729.05830714473</v>
      </c>
      <c r="AD25" s="35"/>
      <c r="AE25" s="55">
        <f t="shared" ca="1" si="37"/>
        <v>2.7282345997765578E-3</v>
      </c>
      <c r="AF25" s="78">
        <f t="shared" ca="1" si="38"/>
        <v>0.94728549593511902</v>
      </c>
      <c r="AG25" s="35"/>
      <c r="AH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39"/>
        <v>86</v>
      </c>
      <c r="AN25" s="66">
        <f t="shared" si="40"/>
        <v>0.16473600000000002</v>
      </c>
      <c r="AO25" s="67">
        <f t="shared" si="41"/>
        <v>0.16515234420806987</v>
      </c>
      <c r="AP25" s="68">
        <f t="shared" ca="1" si="25"/>
        <v>2.0507851156258777E-2</v>
      </c>
      <c r="AR25" s="69">
        <f t="shared" si="26"/>
        <v>2</v>
      </c>
      <c r="AS25" s="70">
        <f t="shared" si="42"/>
        <v>22</v>
      </c>
      <c r="AT25" s="71">
        <f t="shared" ca="1" si="43"/>
        <v>0.84963338546971534</v>
      </c>
      <c r="AU25" s="72">
        <f t="shared" ca="1" si="27"/>
        <v>6.5116541199878863E-3</v>
      </c>
      <c r="AV25" s="73">
        <f t="shared" ca="1" si="28"/>
        <v>1.0065116541199879</v>
      </c>
      <c r="AW25" s="74">
        <f ca="1">PRODUCT(AV$4:AV25)</f>
        <v>1.1755640481585872</v>
      </c>
      <c r="AY25" s="75">
        <f t="shared" si="44"/>
        <v>22</v>
      </c>
      <c r="AZ25" s="76">
        <f t="shared" ref="AZ25:BK34" ca="1" si="54">OFFSET($AV$3,($AY25*12-12)+AZ$3,0)</f>
        <v>1.0090370179501076</v>
      </c>
      <c r="BA25" s="76">
        <f t="shared" ca="1" si="54"/>
        <v>1.0090370179501076</v>
      </c>
      <c r="BB25" s="76">
        <f t="shared" ca="1" si="54"/>
        <v>1.0090370179501076</v>
      </c>
      <c r="BC25" s="76">
        <f t="shared" ca="1" si="54"/>
        <v>1.0090370179501076</v>
      </c>
      <c r="BD25" s="76">
        <f t="shared" ca="1" si="54"/>
        <v>1.0090370179501076</v>
      </c>
      <c r="BE25" s="76">
        <f t="shared" ca="1" si="54"/>
        <v>1.0090370179501076</v>
      </c>
      <c r="BF25" s="76">
        <f t="shared" ca="1" si="54"/>
        <v>1.0090370179501076</v>
      </c>
      <c r="BG25" s="76">
        <f t="shared" ca="1" si="54"/>
        <v>1.0090370179501076</v>
      </c>
      <c r="BH25" s="76">
        <f t="shared" ca="1" si="54"/>
        <v>1.0090370179501076</v>
      </c>
      <c r="BI25" s="76">
        <f t="shared" ca="1" si="54"/>
        <v>1.0090370179501076</v>
      </c>
      <c r="BJ25" s="76">
        <f t="shared" ca="1" si="54"/>
        <v>1.0090370179501076</v>
      </c>
      <c r="BK25" s="76">
        <f t="shared" ca="1" si="54"/>
        <v>1.0090370179501076</v>
      </c>
      <c r="BL25" s="76">
        <f t="shared" ca="1" si="10"/>
        <v>0.11399999999999988</v>
      </c>
      <c r="BM25" s="77">
        <f t="shared" ca="1" si="30"/>
        <v>8.9711842574808802</v>
      </c>
      <c r="BO25" s="70">
        <f t="shared" si="45"/>
        <v>22</v>
      </c>
      <c r="BP25" s="171">
        <f t="shared" ca="1" si="46"/>
        <v>8.1000000000000003E-2</v>
      </c>
      <c r="BQ25" s="172">
        <f t="shared" ca="1" si="31"/>
        <v>6.5116541199878863E-3</v>
      </c>
      <c r="BR25" s="172">
        <f t="shared" ca="1" si="50"/>
        <v>0.85065548029170157</v>
      </c>
    </row>
    <row r="26" spans="2:82">
      <c r="B26" s="206"/>
      <c r="C26" s="207"/>
      <c r="E26">
        <f t="shared" si="32"/>
        <v>23</v>
      </c>
      <c r="F26" s="64">
        <f t="shared" si="33"/>
        <v>66.833333333333229</v>
      </c>
      <c r="G26" s="55">
        <f t="shared" si="14"/>
        <v>2.7282345997765578E-3</v>
      </c>
      <c r="H26" s="78">
        <f t="shared" si="49"/>
        <v>0.94684536419444953</v>
      </c>
      <c r="I26" s="79">
        <f t="shared" ca="1" si="15"/>
        <v>282966.14253636776</v>
      </c>
      <c r="J26" s="79">
        <f t="shared" ca="1" si="16"/>
        <v>1842.5776478640187</v>
      </c>
      <c r="K26" s="80">
        <f t="shared" ca="1" si="17"/>
        <v>-18.936907283888992</v>
      </c>
      <c r="L26" s="80">
        <f t="shared" ca="1" si="18"/>
        <v>-117.90255939015324</v>
      </c>
      <c r="M26" s="80">
        <f t="shared" ca="1" si="19"/>
        <v>0</v>
      </c>
      <c r="N26" s="80">
        <f t="shared" ca="1" si="20"/>
        <v>0</v>
      </c>
      <c r="O26" s="81">
        <f t="shared" ca="1" si="2"/>
        <v>-1808.5112922709279</v>
      </c>
      <c r="P26" s="79">
        <f t="shared" ca="1" si="3"/>
        <v>282863.36942528677</v>
      </c>
      <c r="Q26" s="35"/>
      <c r="R26">
        <f t="shared" ca="1" si="21"/>
        <v>23</v>
      </c>
      <c r="S26" s="78">
        <f t="shared" ca="1" si="34"/>
        <v>66.833333333333229</v>
      </c>
      <c r="T26" s="55">
        <f t="shared" ca="1" si="22"/>
        <v>0</v>
      </c>
      <c r="U26" s="78">
        <f t="shared" ca="1" si="35"/>
        <v>1</v>
      </c>
      <c r="V26" s="79">
        <f t="shared" ca="1" si="36"/>
        <v>282954.97887330916</v>
      </c>
      <c r="W26" s="79">
        <f t="shared" ca="1" si="4"/>
        <v>1842.5049539514689</v>
      </c>
      <c r="X26" s="80">
        <f t="shared" ca="1" si="5"/>
        <v>-20</v>
      </c>
      <c r="Y26" s="80">
        <f t="shared" ca="1" si="23"/>
        <v>-117.89790786387883</v>
      </c>
      <c r="Z26" s="80">
        <f t="shared" ca="1" si="6"/>
        <v>0</v>
      </c>
      <c r="AA26" s="80">
        <f t="shared" ca="1" si="24"/>
        <v>0</v>
      </c>
      <c r="AB26" s="81">
        <f t="shared" ca="1" si="7"/>
        <v>-1808.5112922709279</v>
      </c>
      <c r="AC26" s="79">
        <f t="shared" ca="1" si="8"/>
        <v>282851.07462712581</v>
      </c>
      <c r="AD26" s="35"/>
      <c r="AE26" s="55">
        <f t="shared" ca="1" si="37"/>
        <v>2.7282345997765578E-3</v>
      </c>
      <c r="AF26" s="78">
        <f t="shared" ca="1" si="38"/>
        <v>0.94470107886924237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39"/>
        <v>87</v>
      </c>
      <c r="AN26" s="66">
        <f t="shared" si="40"/>
        <v>0.17914600000000003</v>
      </c>
      <c r="AO26" s="67">
        <f t="shared" si="41"/>
        <v>0.13556596235257098</v>
      </c>
      <c r="AP26" s="68">
        <f t="shared" ca="1" si="25"/>
        <v>1.5111267193015839E-2</v>
      </c>
      <c r="AR26" s="69">
        <f t="shared" si="26"/>
        <v>2</v>
      </c>
      <c r="AS26" s="70">
        <f t="shared" si="42"/>
        <v>23</v>
      </c>
      <c r="AT26" s="71">
        <f t="shared" ca="1" si="43"/>
        <v>0.84410086673474216</v>
      </c>
      <c r="AU26" s="72">
        <f t="shared" ca="1" si="27"/>
        <v>6.5116541199878863E-3</v>
      </c>
      <c r="AV26" s="73">
        <f t="shared" ca="1" si="28"/>
        <v>1.0065116541199879</v>
      </c>
      <c r="AW26" s="74">
        <f ca="1">PRODUCT(AV$4:AV26)</f>
        <v>1.1832189146360887</v>
      </c>
      <c r="AY26" s="75">
        <f t="shared" si="44"/>
        <v>23</v>
      </c>
      <c r="AZ26" s="76">
        <f t="shared" ca="1" si="54"/>
        <v>1.0090370179501076</v>
      </c>
      <c r="BA26" s="76">
        <f t="shared" ca="1" si="54"/>
        <v>1.0090370179501076</v>
      </c>
      <c r="BB26" s="76">
        <f t="shared" ca="1" si="54"/>
        <v>1.0090370179501076</v>
      </c>
      <c r="BC26" s="76">
        <f t="shared" ca="1" si="54"/>
        <v>1.0090370179501076</v>
      </c>
      <c r="BD26" s="76">
        <f t="shared" ca="1" si="54"/>
        <v>1.0090370179501076</v>
      </c>
      <c r="BE26" s="76">
        <f t="shared" ca="1" si="54"/>
        <v>1.0090370179501076</v>
      </c>
      <c r="BF26" s="76">
        <f t="shared" ca="1" si="54"/>
        <v>1.0090370179501076</v>
      </c>
      <c r="BG26" s="76">
        <f t="shared" ca="1" si="54"/>
        <v>1.0090370179501076</v>
      </c>
      <c r="BH26" s="76">
        <f t="shared" ca="1" si="54"/>
        <v>1.0090370179501076</v>
      </c>
      <c r="BI26" s="76">
        <f t="shared" ca="1" si="54"/>
        <v>1.0090370179501076</v>
      </c>
      <c r="BJ26" s="76">
        <f t="shared" ca="1" si="54"/>
        <v>1.0090370179501076</v>
      </c>
      <c r="BK26" s="76">
        <f t="shared" ca="1" si="54"/>
        <v>1.0090370179501076</v>
      </c>
      <c r="BL26" s="76">
        <f t="shared" ca="1" si="10"/>
        <v>0.11399999999999988</v>
      </c>
      <c r="BM26" s="77">
        <f t="shared" ca="1" si="30"/>
        <v>9.9938992628336987</v>
      </c>
      <c r="BO26" s="70">
        <f t="shared" si="45"/>
        <v>23</v>
      </c>
      <c r="BP26" s="171">
        <f t="shared" ca="1" si="46"/>
        <v>8.1000000000000003E-2</v>
      </c>
      <c r="BQ26" s="172">
        <f t="shared" ca="1" si="31"/>
        <v>6.5116541199878863E-3</v>
      </c>
      <c r="BR26" s="172">
        <f t="shared" ca="1" si="50"/>
        <v>0.84515214186510901</v>
      </c>
    </row>
    <row r="27" spans="2:82">
      <c r="E27">
        <f t="shared" si="32"/>
        <v>24</v>
      </c>
      <c r="F27" s="64">
        <f t="shared" si="33"/>
        <v>66.916666666666558</v>
      </c>
      <c r="G27" s="55">
        <f t="shared" si="14"/>
        <v>2.7282345997765578E-3</v>
      </c>
      <c r="H27" s="78">
        <f t="shared" si="49"/>
        <v>0.94426214791121621</v>
      </c>
      <c r="I27" s="79">
        <f t="shared" ca="1" si="15"/>
        <v>282091.65179381135</v>
      </c>
      <c r="J27" s="79">
        <f t="shared" ca="1" si="16"/>
        <v>1836.8832666173598</v>
      </c>
      <c r="K27" s="80">
        <f t="shared" ca="1" si="17"/>
        <v>-18.885242958224325</v>
      </c>
      <c r="L27" s="80">
        <f t="shared" ca="1" si="18"/>
        <v>-117.5381882474214</v>
      </c>
      <c r="M27" s="80">
        <f t="shared" ca="1" si="19"/>
        <v>0</v>
      </c>
      <c r="N27" s="80">
        <f t="shared" ca="1" si="20"/>
        <v>0</v>
      </c>
      <c r="O27" s="81">
        <f t="shared" ca="1" si="2"/>
        <v>-1808.5112922709279</v>
      </c>
      <c r="P27" s="79">
        <f t="shared" ca="1" si="3"/>
        <v>281983.60033695219</v>
      </c>
      <c r="Q27" s="35"/>
      <c r="R27">
        <f t="shared" ca="1" si="21"/>
        <v>24</v>
      </c>
      <c r="S27" s="78">
        <f t="shared" ca="1" si="34"/>
        <v>66.916666666666558</v>
      </c>
      <c r="T27" s="55">
        <f t="shared" ca="1" si="22"/>
        <v>0</v>
      </c>
      <c r="U27" s="78">
        <f t="shared" ca="1" si="35"/>
        <v>1</v>
      </c>
      <c r="V27" s="79">
        <f t="shared" ca="1" si="36"/>
        <v>282079.3905387441</v>
      </c>
      <c r="W27" s="79">
        <f t="shared" ca="1" si="4"/>
        <v>1836.8034255652851</v>
      </c>
      <c r="X27" s="80">
        <f t="shared" ca="1" si="5"/>
        <v>-20</v>
      </c>
      <c r="Y27" s="80">
        <f t="shared" ca="1" si="23"/>
        <v>-117.53307939114339</v>
      </c>
      <c r="Z27" s="80">
        <f t="shared" ca="1" si="6"/>
        <v>0</v>
      </c>
      <c r="AA27" s="80">
        <f t="shared" ca="1" si="24"/>
        <v>0</v>
      </c>
      <c r="AB27" s="81">
        <f t="shared" ca="1" si="7"/>
        <v>-1808.5112922709279</v>
      </c>
      <c r="AC27" s="79">
        <f t="shared" ca="1" si="8"/>
        <v>281970.14959264733</v>
      </c>
      <c r="AD27" s="35"/>
      <c r="AE27" s="55">
        <f t="shared" ca="1" si="37"/>
        <v>2.7282345997765578E-3</v>
      </c>
      <c r="AF27" s="78">
        <f t="shared" ca="1" si="38"/>
        <v>0.94212371269942508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39"/>
        <v>88</v>
      </c>
      <c r="AN27" s="66">
        <f t="shared" si="40"/>
        <v>0.19468900000000003</v>
      </c>
      <c r="AO27" s="67">
        <f t="shared" si="41"/>
        <v>0.10917276070811129</v>
      </c>
      <c r="AP27" s="68">
        <f t="shared" ca="1" si="25"/>
        <v>1.0923940479779874E-2</v>
      </c>
      <c r="AR27" s="69">
        <f t="shared" si="26"/>
        <v>2</v>
      </c>
      <c r="AS27" s="70">
        <f t="shared" si="42"/>
        <v>24</v>
      </c>
      <c r="AT27" s="71">
        <f t="shared" ca="1" si="43"/>
        <v>0.83860437384818354</v>
      </c>
      <c r="AU27" s="72">
        <f t="shared" ca="1" si="27"/>
        <v>6.5116541199878863E-3</v>
      </c>
      <c r="AV27" s="73">
        <f t="shared" ca="1" si="28"/>
        <v>1.0065116541199879</v>
      </c>
      <c r="AW27" s="74">
        <f ca="1">PRODUCT(AV$4:AV27)</f>
        <v>1.1909236269564265</v>
      </c>
      <c r="AY27" s="75">
        <f t="shared" si="44"/>
        <v>24</v>
      </c>
      <c r="AZ27" s="76">
        <f t="shared" ca="1" si="54"/>
        <v>1.0090370179501076</v>
      </c>
      <c r="BA27" s="76">
        <f t="shared" ca="1" si="54"/>
        <v>1.0090370179501076</v>
      </c>
      <c r="BB27" s="76">
        <f t="shared" ca="1" si="54"/>
        <v>1.0090370179501076</v>
      </c>
      <c r="BC27" s="76">
        <f t="shared" ca="1" si="54"/>
        <v>1.0090370179501076</v>
      </c>
      <c r="BD27" s="76">
        <f t="shared" ca="1" si="54"/>
        <v>1.0090370179501076</v>
      </c>
      <c r="BE27" s="76">
        <f t="shared" ca="1" si="54"/>
        <v>1.0090370179501076</v>
      </c>
      <c r="BF27" s="76">
        <f t="shared" ca="1" si="54"/>
        <v>1.0090370179501076</v>
      </c>
      <c r="BG27" s="76">
        <f t="shared" ca="1" si="54"/>
        <v>1.0090370179501076</v>
      </c>
      <c r="BH27" s="76">
        <f t="shared" ca="1" si="54"/>
        <v>1.0090370179501076</v>
      </c>
      <c r="BI27" s="76">
        <f t="shared" ca="1" si="54"/>
        <v>1.0090370179501076</v>
      </c>
      <c r="BJ27" s="76">
        <f t="shared" ca="1" si="54"/>
        <v>1.0090370179501076</v>
      </c>
      <c r="BK27" s="76">
        <f t="shared" ca="1" si="54"/>
        <v>1.0090370179501076</v>
      </c>
      <c r="BL27" s="76">
        <f t="shared" ca="1" si="10"/>
        <v>0.11399999999999988</v>
      </c>
      <c r="BM27" s="77">
        <f t="shared" ca="1" si="30"/>
        <v>11.133203778796739</v>
      </c>
      <c r="BO27" s="70">
        <f t="shared" si="45"/>
        <v>24</v>
      </c>
      <c r="BP27" s="171">
        <f t="shared" ca="1" si="46"/>
        <v>8.1000000000000003E-2</v>
      </c>
      <c r="BQ27" s="172">
        <f t="shared" ca="1" si="31"/>
        <v>6.5116541199878863E-3</v>
      </c>
      <c r="BR27" s="172">
        <f t="shared" ca="1" si="50"/>
        <v>0.83968440743395212</v>
      </c>
    </row>
    <row r="28" spans="2:82">
      <c r="B28" s="113" t="s">
        <v>63</v>
      </c>
      <c r="C28" s="114">
        <f ca="1">_xlfn.IFNA(OFFSET(F2,MATCH(0,$P$4:$P$784,0),0),C3)</f>
        <v>65</v>
      </c>
      <c r="E28">
        <f t="shared" si="32"/>
        <v>25</v>
      </c>
      <c r="F28" s="64">
        <f t="shared" si="33"/>
        <v>66.999999999999886</v>
      </c>
      <c r="G28" s="55">
        <f t="shared" si="14"/>
        <v>2.7282345997765578E-3</v>
      </c>
      <c r="H28" s="78">
        <f t="shared" si="49"/>
        <v>0.94168597924802555</v>
      </c>
      <c r="I28" s="79">
        <f t="shared" ca="1" si="15"/>
        <v>281214.28292194335</v>
      </c>
      <c r="J28" s="79">
        <f t="shared" ca="1" si="16"/>
        <v>1831.1701439881115</v>
      </c>
      <c r="K28" s="80">
        <f t="shared" ca="1" si="17"/>
        <v>-18.833719584960512</v>
      </c>
      <c r="L28" s="80">
        <f t="shared" ca="1" si="18"/>
        <v>-117.17261788414307</v>
      </c>
      <c r="M28" s="80">
        <f t="shared" ca="1" si="19"/>
        <v>-2109.1071219145751</v>
      </c>
      <c r="N28" s="80">
        <f t="shared" ca="1" si="20"/>
        <v>0</v>
      </c>
      <c r="O28" s="81">
        <f t="shared" ca="1" si="2"/>
        <v>-1808.5112922709279</v>
      </c>
      <c r="P28" s="79">
        <f t="shared" ca="1" si="3"/>
        <v>278991.82831427688</v>
      </c>
      <c r="Q28" s="35"/>
      <c r="R28">
        <f t="shared" ca="1" si="21"/>
        <v>25</v>
      </c>
      <c r="S28" s="78">
        <f t="shared" ca="1" si="34"/>
        <v>66.999999999999886</v>
      </c>
      <c r="T28" s="55">
        <f t="shared" ca="1" si="22"/>
        <v>0</v>
      </c>
      <c r="U28" s="78">
        <f t="shared" ca="1" si="35"/>
        <v>1</v>
      </c>
      <c r="V28" s="79">
        <f t="shared" ca="1" si="36"/>
        <v>281200.86887442449</v>
      </c>
      <c r="W28" s="79">
        <f t="shared" ca="1" si="4"/>
        <v>1831.0827963503195</v>
      </c>
      <c r="X28" s="80">
        <f t="shared" ca="1" si="5"/>
        <v>-20</v>
      </c>
      <c r="Y28" s="80">
        <f t="shared" ca="1" si="23"/>
        <v>-117.16702869767688</v>
      </c>
      <c r="Z28" s="80">
        <f t="shared" ca="1" si="6"/>
        <v>-2109.0065165581836</v>
      </c>
      <c r="AA28" s="80">
        <f t="shared" ca="1" si="24"/>
        <v>0</v>
      </c>
      <c r="AB28" s="81">
        <f t="shared" ca="1" si="7"/>
        <v>-1808.5112922709279</v>
      </c>
      <c r="AC28" s="79">
        <f t="shared" ca="1" si="8"/>
        <v>278977.26683324802</v>
      </c>
      <c r="AD28" s="35"/>
      <c r="AE28" s="55">
        <f t="shared" ca="1" si="37"/>
        <v>2.7282345997765578E-3</v>
      </c>
      <c r="AF28" s="78">
        <f t="shared" ca="1" si="38"/>
        <v>0.93955337818916851</v>
      </c>
      <c r="AG28" s="21"/>
      <c r="AH28" s="21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39"/>
        <v>89</v>
      </c>
      <c r="AN28" s="66">
        <f t="shared" si="40"/>
        <v>0.21142000000000002</v>
      </c>
      <c r="AO28" s="67">
        <f t="shared" si="41"/>
        <v>8.6091455639202397E-2</v>
      </c>
      <c r="AP28" s="68">
        <f t="shared" ca="1" si="25"/>
        <v>7.7328554609917537E-3</v>
      </c>
      <c r="AR28" s="69">
        <f t="shared" si="26"/>
        <v>3</v>
      </c>
      <c r="AS28" s="70">
        <f t="shared" si="42"/>
        <v>25</v>
      </c>
      <c r="AT28" s="71">
        <f t="shared" ca="1" si="43"/>
        <v>0.83314367222217511</v>
      </c>
      <c r="AU28" s="72">
        <f t="shared" ca="1" si="27"/>
        <v>6.5116541199878863E-3</v>
      </c>
      <c r="AV28" s="73">
        <f t="shared" ca="1" si="28"/>
        <v>1.0065116541199879</v>
      </c>
      <c r="AW28" s="74">
        <f ca="1">PRODUCT(AV$4:AV28)</f>
        <v>1.1986785096984882</v>
      </c>
      <c r="AX28" s="112"/>
      <c r="AY28" s="75">
        <f t="shared" si="44"/>
        <v>25</v>
      </c>
      <c r="AZ28" s="76">
        <f t="shared" ca="1" si="54"/>
        <v>1.0090370179501076</v>
      </c>
      <c r="BA28" s="76">
        <f t="shared" ca="1" si="54"/>
        <v>1.0090370179501076</v>
      </c>
      <c r="BB28" s="76">
        <f t="shared" ca="1" si="54"/>
        <v>1.0090370179501076</v>
      </c>
      <c r="BC28" s="76">
        <f t="shared" ca="1" si="54"/>
        <v>1.0090370179501076</v>
      </c>
      <c r="BD28" s="76">
        <f t="shared" ca="1" si="54"/>
        <v>1.0090370179501076</v>
      </c>
      <c r="BE28" s="76">
        <f t="shared" ca="1" si="54"/>
        <v>1.0090370179501076</v>
      </c>
      <c r="BF28" s="76">
        <f t="shared" ca="1" si="54"/>
        <v>1.0090370179501076</v>
      </c>
      <c r="BG28" s="76">
        <f t="shared" ca="1" si="54"/>
        <v>1.0090370179501076</v>
      </c>
      <c r="BH28" s="76">
        <f t="shared" ca="1" si="54"/>
        <v>1.0090370179501076</v>
      </c>
      <c r="BI28" s="76">
        <f t="shared" ca="1" si="54"/>
        <v>1.0090370179501076</v>
      </c>
      <c r="BJ28" s="76">
        <f t="shared" ca="1" si="54"/>
        <v>1.0090370179501076</v>
      </c>
      <c r="BK28" s="76">
        <f t="shared" ca="1" si="54"/>
        <v>1.0090370179501076</v>
      </c>
      <c r="BL28" s="76">
        <f t="shared" ca="1" si="10"/>
        <v>0.11399999999999988</v>
      </c>
      <c r="BM28" s="77">
        <f t="shared" ca="1" si="30"/>
        <v>12.402389009579567</v>
      </c>
      <c r="BN28" s="21"/>
      <c r="BO28" s="70">
        <f t="shared" si="45"/>
        <v>25</v>
      </c>
      <c r="BP28" s="171">
        <f t="shared" ca="1" si="46"/>
        <v>8.1000000000000003E-2</v>
      </c>
      <c r="BQ28" s="172">
        <f t="shared" ca="1" si="31"/>
        <v>6.5116541199878863E-3</v>
      </c>
      <c r="BR28" s="172">
        <f t="shared" ca="1" si="50"/>
        <v>0.8342520466572283</v>
      </c>
    </row>
    <row r="29" spans="2:82">
      <c r="B29" s="113" t="s">
        <v>67</v>
      </c>
      <c r="C29" s="115">
        <f>C16+C17+C18*(1+C20)</f>
        <v>1.2500000000000001E-2</v>
      </c>
      <c r="E29">
        <f t="shared" si="32"/>
        <v>26</v>
      </c>
      <c r="F29" s="64">
        <f t="shared" si="33"/>
        <v>67.083333333333215</v>
      </c>
      <c r="G29" s="55">
        <f t="shared" si="14"/>
        <v>2.7282345997765578E-3</v>
      </c>
      <c r="H29" s="78">
        <f t="shared" si="49"/>
        <v>0.93911683897731657</v>
      </c>
      <c r="I29" s="79">
        <f t="shared" ca="1" si="15"/>
        <v>278230.67315521493</v>
      </c>
      <c r="J29" s="79">
        <f t="shared" ca="1" si="16"/>
        <v>1811.7419091581583</v>
      </c>
      <c r="K29" s="80">
        <f t="shared" ca="1" si="17"/>
        <v>-18.782336779546331</v>
      </c>
      <c r="L29" s="80">
        <f t="shared" ca="1" si="18"/>
        <v>-115.92944714800623</v>
      </c>
      <c r="M29" s="80">
        <f t="shared" ca="1" si="19"/>
        <v>0</v>
      </c>
      <c r="N29" s="80">
        <f t="shared" ca="1" si="20"/>
        <v>0</v>
      </c>
      <c r="O29" s="81">
        <f t="shared" ca="1" si="2"/>
        <v>-1808.5112922709279</v>
      </c>
      <c r="P29" s="79">
        <f t="shared" ca="1" si="3"/>
        <v>278099.19198817469</v>
      </c>
      <c r="Q29" s="35"/>
      <c r="R29">
        <f t="shared" ca="1" si="21"/>
        <v>26</v>
      </c>
      <c r="S29" s="78">
        <f t="shared" ca="1" si="34"/>
        <v>67.083333333333215</v>
      </c>
      <c r="T29" s="55">
        <f t="shared" ca="1" si="22"/>
        <v>0</v>
      </c>
      <c r="U29" s="78">
        <f t="shared" ca="1" si="35"/>
        <v>1</v>
      </c>
      <c r="V29" s="79">
        <f t="shared" ca="1" si="36"/>
        <v>278216.15140132245</v>
      </c>
      <c r="W29" s="79">
        <f t="shared" ca="1" si="4"/>
        <v>1811.647348519595</v>
      </c>
      <c r="X29" s="80">
        <f t="shared" ca="1" si="5"/>
        <v>-20</v>
      </c>
      <c r="Y29" s="80">
        <f t="shared" ca="1" si="23"/>
        <v>-115.9233964172177</v>
      </c>
      <c r="Z29" s="80">
        <f t="shared" ca="1" si="6"/>
        <v>0</v>
      </c>
      <c r="AA29" s="80">
        <f t="shared" ca="1" si="24"/>
        <v>0</v>
      </c>
      <c r="AB29" s="81">
        <f t="shared" ca="1" si="7"/>
        <v>-1808.5112922709279</v>
      </c>
      <c r="AC29" s="79">
        <f t="shared" ca="1" si="8"/>
        <v>278083.3640611539</v>
      </c>
      <c r="AD29" s="35"/>
      <c r="AE29" s="55">
        <f t="shared" ca="1" si="37"/>
        <v>2.7282345997765578E-3</v>
      </c>
      <c r="AF29" s="78">
        <f t="shared" ca="1" si="38"/>
        <v>0.93699005615445585</v>
      </c>
      <c r="AG29" s="21"/>
      <c r="AH29" s="21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39"/>
        <v>90</v>
      </c>
      <c r="AN29" s="66">
        <f t="shared" si="40"/>
        <v>0.22926200000000002</v>
      </c>
      <c r="AO29" s="67">
        <f t="shared" si="41"/>
        <v>6.635395633644757E-2</v>
      </c>
      <c r="AP29" s="68">
        <f t="shared" ca="1" si="25"/>
        <v>5.3500947507126228E-3</v>
      </c>
      <c r="AR29" s="69">
        <f t="shared" si="26"/>
        <v>3</v>
      </c>
      <c r="AS29" s="70">
        <f t="shared" si="42"/>
        <v>26</v>
      </c>
      <c r="AT29" s="71">
        <f t="shared" ca="1" si="43"/>
        <v>0.82771852879640773</v>
      </c>
      <c r="AU29" s="72">
        <f t="shared" ca="1" si="27"/>
        <v>6.5116541199878863E-3</v>
      </c>
      <c r="AV29" s="73">
        <f t="shared" ca="1" si="28"/>
        <v>1.0065116541199879</v>
      </c>
      <c r="AW29" s="74">
        <f ca="1">PRODUCT(AV$4:AV29)</f>
        <v>1.2064838895547074</v>
      </c>
      <c r="AY29" s="75">
        <f t="shared" si="44"/>
        <v>26</v>
      </c>
      <c r="AZ29" s="76">
        <f t="shared" ca="1" si="54"/>
        <v>1.0090370179501076</v>
      </c>
      <c r="BA29" s="76">
        <f t="shared" ca="1" si="54"/>
        <v>1.0090370179501076</v>
      </c>
      <c r="BB29" s="76">
        <f t="shared" ca="1" si="54"/>
        <v>1.0090370179501076</v>
      </c>
      <c r="BC29" s="76">
        <f t="shared" ca="1" si="54"/>
        <v>1.0090370179501076</v>
      </c>
      <c r="BD29" s="76">
        <f t="shared" ca="1" si="54"/>
        <v>1.0090370179501076</v>
      </c>
      <c r="BE29" s="76">
        <f t="shared" ca="1" si="54"/>
        <v>1.0090370179501076</v>
      </c>
      <c r="BF29" s="76">
        <f t="shared" ca="1" si="54"/>
        <v>1.0090370179501076</v>
      </c>
      <c r="BG29" s="76">
        <f t="shared" ca="1" si="54"/>
        <v>1.0090370179501076</v>
      </c>
      <c r="BH29" s="76">
        <f t="shared" ca="1" si="54"/>
        <v>1.0090370179501076</v>
      </c>
      <c r="BI29" s="76">
        <f t="shared" ca="1" si="54"/>
        <v>1.0090370179501076</v>
      </c>
      <c r="BJ29" s="76">
        <f t="shared" ca="1" si="54"/>
        <v>1.0090370179501076</v>
      </c>
      <c r="BK29" s="76">
        <f t="shared" ca="1" si="54"/>
        <v>1.0090370179501076</v>
      </c>
      <c r="BL29" s="76">
        <f t="shared" ca="1" si="10"/>
        <v>0.11399999999999988</v>
      </c>
      <c r="BM29" s="77">
        <f t="shared" ca="1" si="30"/>
        <v>13.816261356671635</v>
      </c>
      <c r="BN29" s="21"/>
      <c r="BO29" s="70">
        <f t="shared" si="45"/>
        <v>26</v>
      </c>
      <c r="BP29" s="171">
        <f t="shared" ca="1" si="46"/>
        <v>8.1000000000000003E-2</v>
      </c>
      <c r="BQ29" s="172">
        <f t="shared" ca="1" si="31"/>
        <v>6.5116541199878863E-3</v>
      </c>
      <c r="BR29" s="172">
        <f t="shared" ca="1" si="50"/>
        <v>0.82885483068413213</v>
      </c>
    </row>
    <row r="30" spans="2:82">
      <c r="B30" s="65" t="s">
        <v>68</v>
      </c>
      <c r="C30" s="116">
        <f ca="1">OFFSET($S$4,MATCH(100,S4:S784,1),0)</f>
        <v>100.08333333333134</v>
      </c>
      <c r="E30">
        <f t="shared" si="32"/>
        <v>27</v>
      </c>
      <c r="F30" s="64">
        <f t="shared" si="33"/>
        <v>67.166666666666544</v>
      </c>
      <c r="G30" s="55">
        <f t="shared" si="14"/>
        <v>2.7282345997765578E-3</v>
      </c>
      <c r="H30" s="78">
        <f t="shared" si="49"/>
        <v>0.93655470792398587</v>
      </c>
      <c r="I30" s="79">
        <f t="shared" ca="1" si="15"/>
        <v>277340.47215042263</v>
      </c>
      <c r="J30" s="79">
        <f t="shared" ca="1" si="16"/>
        <v>1805.9452281176852</v>
      </c>
      <c r="K30" s="80">
        <f t="shared" ca="1" si="17"/>
        <v>-18.731094158479717</v>
      </c>
      <c r="L30" s="80">
        <f t="shared" ca="1" si="18"/>
        <v>-115.5585300626761</v>
      </c>
      <c r="M30" s="80">
        <f t="shared" ca="1" si="19"/>
        <v>0</v>
      </c>
      <c r="N30" s="80">
        <f t="shared" ca="1" si="20"/>
        <v>0</v>
      </c>
      <c r="O30" s="81">
        <f t="shared" ca="1" si="2"/>
        <v>-1808.5112922709279</v>
      </c>
      <c r="P30" s="79">
        <f t="shared" ca="1" si="3"/>
        <v>277203.61646204826</v>
      </c>
      <c r="Q30" s="35"/>
      <c r="R30">
        <f t="shared" ca="1" si="21"/>
        <v>27</v>
      </c>
      <c r="S30" s="78">
        <f t="shared" ca="1" si="34"/>
        <v>67.166666666666544</v>
      </c>
      <c r="T30" s="55">
        <f t="shared" ca="1" si="22"/>
        <v>0</v>
      </c>
      <c r="U30" s="78">
        <f t="shared" ca="1" si="35"/>
        <v>1</v>
      </c>
      <c r="V30" s="79">
        <f t="shared" ca="1" si="36"/>
        <v>277324.68740569998</v>
      </c>
      <c r="W30" s="79">
        <f t="shared" ca="1" si="4"/>
        <v>1805.842443319679</v>
      </c>
      <c r="X30" s="80">
        <f t="shared" ca="1" si="5"/>
        <v>-20</v>
      </c>
      <c r="Y30" s="80">
        <f t="shared" ca="1" si="23"/>
        <v>-115.55195308570833</v>
      </c>
      <c r="Z30" s="80">
        <f t="shared" ca="1" si="6"/>
        <v>0</v>
      </c>
      <c r="AA30" s="80">
        <f t="shared" ca="1" si="24"/>
        <v>0</v>
      </c>
      <c r="AB30" s="81">
        <f t="shared" ca="1" si="7"/>
        <v>-1808.5112922709279</v>
      </c>
      <c r="AC30" s="79">
        <f t="shared" ca="1" si="8"/>
        <v>277186.46660366305</v>
      </c>
      <c r="AD30" s="35"/>
      <c r="AE30" s="55">
        <f t="shared" ca="1" si="37"/>
        <v>2.7282345997765578E-3</v>
      </c>
      <c r="AF30" s="78">
        <f t="shared" ca="1" si="38"/>
        <v>0.93443372746360864</v>
      </c>
      <c r="AG30" s="21"/>
      <c r="AH30" s="21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39"/>
        <v>91</v>
      </c>
      <c r="AN30" s="66">
        <f t="shared" si="40"/>
        <v>0.24838000000000002</v>
      </c>
      <c r="AO30" s="67">
        <f t="shared" si="41"/>
        <v>4.987296066160072E-2</v>
      </c>
      <c r="AP30" s="68">
        <f t="shared" ca="1" si="25"/>
        <v>3.609729099219589E-3</v>
      </c>
      <c r="AR30" s="69">
        <f t="shared" si="26"/>
        <v>3</v>
      </c>
      <c r="AS30" s="70">
        <f t="shared" si="42"/>
        <v>27</v>
      </c>
      <c r="AT30" s="71">
        <f t="shared" ca="1" si="43"/>
        <v>0.82232871202818025</v>
      </c>
      <c r="AU30" s="72">
        <f t="shared" ca="1" si="27"/>
        <v>6.5116541199878863E-3</v>
      </c>
      <c r="AV30" s="73">
        <f t="shared" ca="1" si="28"/>
        <v>1.0065116541199879</v>
      </c>
      <c r="AW30" s="74">
        <f ca="1">PRODUCT(AV$4:AV30)</f>
        <v>1.2143400953448253</v>
      </c>
      <c r="AY30" s="75">
        <f t="shared" si="44"/>
        <v>27</v>
      </c>
      <c r="AZ30" s="76">
        <f t="shared" ca="1" si="54"/>
        <v>1.0090370179501076</v>
      </c>
      <c r="BA30" s="76">
        <f t="shared" ca="1" si="54"/>
        <v>1.0090370179501076</v>
      </c>
      <c r="BB30" s="76">
        <f t="shared" ca="1" si="54"/>
        <v>1.0090370179501076</v>
      </c>
      <c r="BC30" s="76">
        <f t="shared" ca="1" si="54"/>
        <v>1.0090370179501076</v>
      </c>
      <c r="BD30" s="76">
        <f t="shared" ca="1" si="54"/>
        <v>1.0090370179501076</v>
      </c>
      <c r="BE30" s="76">
        <f t="shared" ca="1" si="54"/>
        <v>1.0090370179501076</v>
      </c>
      <c r="BF30" s="76">
        <f t="shared" ca="1" si="54"/>
        <v>1.0090370179501076</v>
      </c>
      <c r="BG30" s="76">
        <f t="shared" ca="1" si="54"/>
        <v>1.0090370179501076</v>
      </c>
      <c r="BH30" s="76">
        <f t="shared" ca="1" si="54"/>
        <v>1.0090370179501076</v>
      </c>
      <c r="BI30" s="76">
        <f t="shared" ca="1" si="54"/>
        <v>1.0090370179501076</v>
      </c>
      <c r="BJ30" s="76">
        <f t="shared" ca="1" si="54"/>
        <v>1.0090370179501076</v>
      </c>
      <c r="BK30" s="76">
        <f t="shared" ca="1" si="54"/>
        <v>1.0090370179501076</v>
      </c>
      <c r="BL30" s="76">
        <f t="shared" ca="1" si="10"/>
        <v>0.11399999999999988</v>
      </c>
      <c r="BM30" s="77">
        <f t="shared" ca="1" si="30"/>
        <v>15.391315151332201</v>
      </c>
      <c r="BN30" s="21"/>
      <c r="BO30" s="70">
        <f t="shared" si="45"/>
        <v>27</v>
      </c>
      <c r="BP30" s="171">
        <f t="shared" ca="1" si="46"/>
        <v>8.1000000000000003E-2</v>
      </c>
      <c r="BQ30" s="172">
        <f t="shared" ca="1" si="31"/>
        <v>6.5116541199878863E-3</v>
      </c>
      <c r="BR30" s="172">
        <f t="shared" ca="1" si="50"/>
        <v>0.82349253214441465</v>
      </c>
    </row>
    <row r="31" spans="2:82">
      <c r="B31" s="65" t="s">
        <v>69</v>
      </c>
      <c r="C31" s="117">
        <f ca="1">OFFSET($AC$4,MATCH(100,S4:S784,1),0)</f>
        <v>996.29076703629221</v>
      </c>
      <c r="E31">
        <f t="shared" si="32"/>
        <v>28</v>
      </c>
      <c r="F31" s="64">
        <f t="shared" si="33"/>
        <v>67.249999999999872</v>
      </c>
      <c r="G31" s="55">
        <f t="shared" si="14"/>
        <v>2.7282345997765578E-3</v>
      </c>
      <c r="H31" s="78">
        <f t="shared" si="49"/>
        <v>0.933999566965244</v>
      </c>
      <c r="I31" s="79">
        <f t="shared" ca="1" si="15"/>
        <v>276447.33996443328</v>
      </c>
      <c r="J31" s="79">
        <f t="shared" ca="1" si="16"/>
        <v>1800.1294602390938</v>
      </c>
      <c r="K31" s="80">
        <f t="shared" ca="1" si="17"/>
        <v>-18.67999133930488</v>
      </c>
      <c r="L31" s="80">
        <f t="shared" ca="1" si="18"/>
        <v>-115.1863916518472</v>
      </c>
      <c r="M31" s="80">
        <f t="shared" ca="1" si="19"/>
        <v>0</v>
      </c>
      <c r="N31" s="80">
        <f t="shared" ca="1" si="20"/>
        <v>0</v>
      </c>
      <c r="O31" s="81">
        <f t="shared" ca="1" si="2"/>
        <v>-1808.5112922709279</v>
      </c>
      <c r="P31" s="79">
        <f t="shared" ca="1" si="3"/>
        <v>276305.09174941026</v>
      </c>
      <c r="Q31" s="35"/>
      <c r="R31">
        <f t="shared" ca="1" si="21"/>
        <v>28</v>
      </c>
      <c r="S31" s="78">
        <f t="shared" ca="1" si="34"/>
        <v>67.249999999999872</v>
      </c>
      <c r="T31" s="55">
        <f t="shared" ca="1" si="22"/>
        <v>0</v>
      </c>
      <c r="U31" s="78">
        <f t="shared" ca="1" si="35"/>
        <v>1</v>
      </c>
      <c r="V31" s="79">
        <f t="shared" ca="1" si="36"/>
        <v>276430.23689488514</v>
      </c>
      <c r="W31" s="79">
        <f t="shared" ca="1" si="4"/>
        <v>1800.0180909658063</v>
      </c>
      <c r="X31" s="80">
        <f t="shared" ca="1" si="5"/>
        <v>-20</v>
      </c>
      <c r="Y31" s="80">
        <f t="shared" ca="1" si="23"/>
        <v>-115.17926537286881</v>
      </c>
      <c r="Z31" s="80">
        <f t="shared" ca="1" si="6"/>
        <v>0</v>
      </c>
      <c r="AA31" s="80">
        <f t="shared" ca="1" si="24"/>
        <v>0</v>
      </c>
      <c r="AB31" s="81">
        <f t="shared" ca="1" si="7"/>
        <v>-1808.5112922709279</v>
      </c>
      <c r="AC31" s="79">
        <f t="shared" ca="1" si="8"/>
        <v>276286.56442820717</v>
      </c>
      <c r="AD31" s="35"/>
      <c r="AE31" s="55">
        <f t="shared" ca="1" si="37"/>
        <v>2.7282345997765578E-3</v>
      </c>
      <c r="AF31" s="78">
        <f t="shared" ca="1" si="38"/>
        <v>0.93188437303714422</v>
      </c>
      <c r="AG31" s="21"/>
      <c r="AH31" s="21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39"/>
        <v>92</v>
      </c>
      <c r="AN31" s="66">
        <f t="shared" si="40"/>
        <v>0.26884000000000002</v>
      </c>
      <c r="AO31" s="67">
        <f t="shared" si="41"/>
        <v>3.6465113917335985E-2</v>
      </c>
      <c r="AP31" s="68">
        <f t="shared" ca="1" si="25"/>
        <v>2.3692006536673205E-3</v>
      </c>
      <c r="AR31" s="69">
        <f t="shared" si="26"/>
        <v>3</v>
      </c>
      <c r="AS31" s="70">
        <f t="shared" si="42"/>
        <v>28</v>
      </c>
      <c r="AT31" s="71">
        <f t="shared" ca="1" si="43"/>
        <v>0.81697399188251763</v>
      </c>
      <c r="AU31" s="72">
        <f t="shared" ca="1" si="27"/>
        <v>6.5116541199878863E-3</v>
      </c>
      <c r="AV31" s="73">
        <f t="shared" ca="1" si="28"/>
        <v>1.0065116541199879</v>
      </c>
      <c r="AW31" s="74">
        <f ca="1">PRODUCT(AV$4:AV31)</f>
        <v>1.222247458029744</v>
      </c>
      <c r="AY31" s="75">
        <f t="shared" si="44"/>
        <v>28</v>
      </c>
      <c r="AZ31" s="76">
        <f t="shared" ca="1" si="54"/>
        <v>1.0090370179501076</v>
      </c>
      <c r="BA31" s="76">
        <f t="shared" ca="1" si="54"/>
        <v>1.0090370179501076</v>
      </c>
      <c r="BB31" s="76">
        <f t="shared" ca="1" si="54"/>
        <v>1.0090370179501076</v>
      </c>
      <c r="BC31" s="76">
        <f t="shared" ca="1" si="54"/>
        <v>1.0090370179501076</v>
      </c>
      <c r="BD31" s="76">
        <f t="shared" ca="1" si="54"/>
        <v>1.0090370179501076</v>
      </c>
      <c r="BE31" s="76">
        <f t="shared" ca="1" si="54"/>
        <v>1.0090370179501076</v>
      </c>
      <c r="BF31" s="76">
        <f t="shared" ca="1" si="54"/>
        <v>1.0090370179501076</v>
      </c>
      <c r="BG31" s="76">
        <f t="shared" ca="1" si="54"/>
        <v>1.0090370179501076</v>
      </c>
      <c r="BH31" s="76">
        <f t="shared" ca="1" si="54"/>
        <v>1.0090370179501076</v>
      </c>
      <c r="BI31" s="76">
        <f t="shared" ca="1" si="54"/>
        <v>1.0090370179501076</v>
      </c>
      <c r="BJ31" s="76">
        <f t="shared" ca="1" si="54"/>
        <v>1.0090370179501076</v>
      </c>
      <c r="BK31" s="76">
        <f t="shared" ca="1" si="54"/>
        <v>1.0090370179501076</v>
      </c>
      <c r="BL31" s="76">
        <f t="shared" ca="1" si="10"/>
        <v>0.11399999999999988</v>
      </c>
      <c r="BM31" s="77">
        <f t="shared" ca="1" si="30"/>
        <v>17.145925078584071</v>
      </c>
      <c r="BN31" s="21"/>
      <c r="BO31" s="70">
        <f t="shared" si="45"/>
        <v>28</v>
      </c>
      <c r="BP31" s="171">
        <f t="shared" ca="1" si="46"/>
        <v>8.1000000000000003E-2</v>
      </c>
      <c r="BQ31" s="172">
        <f t="shared" ca="1" si="31"/>
        <v>6.5116541199878863E-3</v>
      </c>
      <c r="BR31" s="172">
        <f t="shared" ca="1" si="50"/>
        <v>0.81816492513880501</v>
      </c>
    </row>
    <row r="32" spans="2:82">
      <c r="B32" s="118" t="s">
        <v>70</v>
      </c>
      <c r="C32" s="119">
        <f ca="1">OFFSET($AC$2,MATCH(100,S4:S784,1)+1,0)*1000</f>
        <v>1045598.1371872851</v>
      </c>
      <c r="E32">
        <f t="shared" si="32"/>
        <v>29</v>
      </c>
      <c r="F32" s="64">
        <f t="shared" si="33"/>
        <v>67.333333333333201</v>
      </c>
      <c r="G32" s="55">
        <f t="shared" si="14"/>
        <v>2.7282345997765578E-3</v>
      </c>
      <c r="H32" s="78">
        <f t="shared" si="49"/>
        <v>0.93145139703047308</v>
      </c>
      <c r="I32" s="79">
        <f t="shared" ca="1" si="15"/>
        <v>275551.26663800509</v>
      </c>
      <c r="J32" s="79">
        <f t="shared" ca="1" si="16"/>
        <v>1794.2945406712465</v>
      </c>
      <c r="K32" s="80">
        <f t="shared" ca="1" si="17"/>
        <v>-18.629027940609461</v>
      </c>
      <c r="L32" s="80">
        <f t="shared" ca="1" si="18"/>
        <v>-114.81302776583546</v>
      </c>
      <c r="M32" s="80">
        <f t="shared" ca="1" si="19"/>
        <v>0</v>
      </c>
      <c r="N32" s="80">
        <f t="shared" ca="1" si="20"/>
        <v>0</v>
      </c>
      <c r="O32" s="81">
        <f t="shared" ca="1" si="2"/>
        <v>-1808.5112922709279</v>
      </c>
      <c r="P32" s="79">
        <f t="shared" ca="1" si="3"/>
        <v>275403.60783069895</v>
      </c>
      <c r="Q32" s="35"/>
      <c r="R32">
        <f t="shared" ca="1" si="21"/>
        <v>29</v>
      </c>
      <c r="S32" s="78">
        <f t="shared" ca="1" si="34"/>
        <v>67.333333333333201</v>
      </c>
      <c r="T32" s="55">
        <f t="shared" ca="1" si="22"/>
        <v>0</v>
      </c>
      <c r="U32" s="78">
        <f t="shared" ca="1" si="35"/>
        <v>1</v>
      </c>
      <c r="V32" s="79">
        <f t="shared" ca="1" si="36"/>
        <v>275532.78986368072</v>
      </c>
      <c r="W32" s="79">
        <f t="shared" ca="1" si="4"/>
        <v>1794.174226307593</v>
      </c>
      <c r="X32" s="80">
        <f t="shared" ca="1" si="5"/>
        <v>-20</v>
      </c>
      <c r="Y32" s="80">
        <f t="shared" ca="1" si="23"/>
        <v>-114.80532910986697</v>
      </c>
      <c r="Z32" s="80">
        <f t="shared" ca="1" si="6"/>
        <v>0</v>
      </c>
      <c r="AA32" s="80">
        <f t="shared" ca="1" si="24"/>
        <v>0</v>
      </c>
      <c r="AB32" s="81">
        <f t="shared" ca="1" si="7"/>
        <v>-1808.5112922709279</v>
      </c>
      <c r="AC32" s="79">
        <f t="shared" ca="1" si="8"/>
        <v>275383.64746860752</v>
      </c>
      <c r="AD32" s="35"/>
      <c r="AE32" s="55">
        <f t="shared" ca="1" si="37"/>
        <v>2.7282345997765578E-3</v>
      </c>
      <c r="AF32" s="78">
        <f t="shared" ca="1" si="38"/>
        <v>0.92934197384763317</v>
      </c>
      <c r="AG32" s="21"/>
      <c r="AH32" s="21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39"/>
        <v>93</v>
      </c>
      <c r="AN32" s="66">
        <f t="shared" si="40"/>
        <v>0.29067500000000002</v>
      </c>
      <c r="AO32" s="67">
        <f t="shared" si="41"/>
        <v>2.5865616929414349E-2</v>
      </c>
      <c r="AP32" s="68">
        <f t="shared" ca="1" si="25"/>
        <v>1.5085576783326502E-3</v>
      </c>
      <c r="AR32" s="69">
        <f t="shared" si="26"/>
        <v>3</v>
      </c>
      <c r="AS32" s="70">
        <f t="shared" si="42"/>
        <v>29</v>
      </c>
      <c r="AT32" s="71">
        <f t="shared" ca="1" si="43"/>
        <v>0.8116541398223529</v>
      </c>
      <c r="AU32" s="72">
        <f t="shared" ca="1" si="27"/>
        <v>6.5116541199878863E-3</v>
      </c>
      <c r="AV32" s="73">
        <f t="shared" ca="1" si="28"/>
        <v>1.0065116541199879</v>
      </c>
      <c r="AW32" s="74">
        <f ca="1">PRODUCT(AV$4:AV32)</f>
        <v>1.2302063107254682</v>
      </c>
      <c r="AY32" s="75">
        <f t="shared" si="44"/>
        <v>29</v>
      </c>
      <c r="AZ32" s="76">
        <f t="shared" ca="1" si="54"/>
        <v>1.0090370179501076</v>
      </c>
      <c r="BA32" s="76">
        <f t="shared" ca="1" si="54"/>
        <v>1.0090370179501076</v>
      </c>
      <c r="BB32" s="76">
        <f t="shared" ca="1" si="54"/>
        <v>1.0090370179501076</v>
      </c>
      <c r="BC32" s="76">
        <f t="shared" ca="1" si="54"/>
        <v>1.0090370179501076</v>
      </c>
      <c r="BD32" s="76">
        <f t="shared" ca="1" si="54"/>
        <v>1.0090370179501076</v>
      </c>
      <c r="BE32" s="76">
        <f t="shared" ca="1" si="54"/>
        <v>1.0090370179501076</v>
      </c>
      <c r="BF32" s="76">
        <f t="shared" ca="1" si="54"/>
        <v>1.0090370179501076</v>
      </c>
      <c r="BG32" s="76">
        <f t="shared" ca="1" si="54"/>
        <v>1.0090370179501076</v>
      </c>
      <c r="BH32" s="76">
        <f t="shared" ca="1" si="54"/>
        <v>1.0090370179501076</v>
      </c>
      <c r="BI32" s="76">
        <f t="shared" ca="1" si="54"/>
        <v>1.0090370179501076</v>
      </c>
      <c r="BJ32" s="76">
        <f t="shared" ca="1" si="54"/>
        <v>1.0090370179501076</v>
      </c>
      <c r="BK32" s="76">
        <f t="shared" ca="1" si="54"/>
        <v>1.0090370179501076</v>
      </c>
      <c r="BL32" s="76">
        <f t="shared" ca="1" si="10"/>
        <v>0.11399999999999988</v>
      </c>
      <c r="BM32" s="77">
        <f t="shared" ca="1" si="30"/>
        <v>19.100560537542652</v>
      </c>
      <c r="BN32" s="21"/>
      <c r="BO32" s="70">
        <f t="shared" si="45"/>
        <v>29</v>
      </c>
      <c r="BP32" s="171">
        <f t="shared" ca="1" si="46"/>
        <v>8.1000000000000003E-2</v>
      </c>
      <c r="BQ32" s="172">
        <f t="shared" ca="1" si="31"/>
        <v>6.5116541199878863E-3</v>
      </c>
      <c r="BR32" s="172">
        <f t="shared" ca="1" si="50"/>
        <v>0.81287178522949344</v>
      </c>
    </row>
    <row r="33" spans="2:70">
      <c r="B33" s="120" t="str">
        <f>"Life Annuity Payable (per annum) starting at "&amp;ROUND(C3,0)</f>
        <v>Life Annuity Payable (per annum) starting at 65</v>
      </c>
      <c r="C33" s="142">
        <v>21702.135507251136</v>
      </c>
      <c r="E33">
        <f t="shared" si="32"/>
        <v>30</v>
      </c>
      <c r="F33" s="64">
        <f t="shared" si="33"/>
        <v>67.416666666666529</v>
      </c>
      <c r="G33" s="55">
        <f t="shared" si="14"/>
        <v>2.7282345997765578E-3</v>
      </c>
      <c r="H33" s="78">
        <f t="shared" si="49"/>
        <v>0.92891017910108431</v>
      </c>
      <c r="I33" s="79">
        <f t="shared" ca="1" si="15"/>
        <v>274652.24217891193</v>
      </c>
      <c r="J33" s="79">
        <f t="shared" ca="1" si="16"/>
        <v>1788.4404043482225</v>
      </c>
      <c r="K33" s="80">
        <f t="shared" ca="1" si="17"/>
        <v>-18.578203582021686</v>
      </c>
      <c r="L33" s="80">
        <f t="shared" ca="1" si="18"/>
        <v>-114.43843424121332</v>
      </c>
      <c r="M33" s="80">
        <f t="shared" ca="1" si="19"/>
        <v>0</v>
      </c>
      <c r="N33" s="80">
        <f t="shared" ca="1" si="20"/>
        <v>0</v>
      </c>
      <c r="O33" s="81">
        <f t="shared" ca="1" si="2"/>
        <v>-1808.5112922709279</v>
      </c>
      <c r="P33" s="79">
        <f t="shared" ca="1" si="3"/>
        <v>274499.15465316601</v>
      </c>
      <c r="Q33" s="35"/>
      <c r="R33">
        <f t="shared" ca="1" si="21"/>
        <v>30</v>
      </c>
      <c r="S33" s="78">
        <f t="shared" ca="1" si="34"/>
        <v>67.416666666666529</v>
      </c>
      <c r="T33" s="55">
        <f t="shared" ca="1" si="22"/>
        <v>0</v>
      </c>
      <c r="U33" s="78">
        <f t="shared" ca="1" si="35"/>
        <v>1</v>
      </c>
      <c r="V33" s="79">
        <f t="shared" ca="1" si="36"/>
        <v>274632.33627337101</v>
      </c>
      <c r="W33" s="79">
        <f t="shared" ca="1" si="4"/>
        <v>1788.310783976395</v>
      </c>
      <c r="X33" s="80">
        <f t="shared" ca="1" si="5"/>
        <v>-20</v>
      </c>
      <c r="Y33" s="80">
        <f t="shared" ca="1" si="23"/>
        <v>-114.4301401139046</v>
      </c>
      <c r="Z33" s="80">
        <f t="shared" ca="1" si="6"/>
        <v>0</v>
      </c>
      <c r="AA33" s="80">
        <f t="shared" ca="1" si="24"/>
        <v>0</v>
      </c>
      <c r="AB33" s="81">
        <f t="shared" ca="1" si="7"/>
        <v>-1808.5112922709279</v>
      </c>
      <c r="AC33" s="79">
        <f t="shared" ca="1" si="8"/>
        <v>274477.70562496257</v>
      </c>
      <c r="AD33" s="35"/>
      <c r="AE33" s="55">
        <f t="shared" ca="1" si="37"/>
        <v>2.7282345997765578E-3</v>
      </c>
      <c r="AF33" s="78">
        <f t="shared" ca="1" si="38"/>
        <v>0.92680651091955746</v>
      </c>
      <c r="AG33" s="21"/>
      <c r="AH33" s="21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39"/>
        <v>94</v>
      </c>
      <c r="AN33" s="66">
        <f t="shared" si="40"/>
        <v>0.31391800000000003</v>
      </c>
      <c r="AO33" s="67">
        <f t="shared" si="41"/>
        <v>1.7745934194166455E-2</v>
      </c>
      <c r="AP33" s="68">
        <f t="shared" ca="1" si="25"/>
        <v>9.2907923614526163E-4</v>
      </c>
      <c r="AR33" s="69">
        <f t="shared" si="26"/>
        <v>3</v>
      </c>
      <c r="AS33" s="70">
        <f t="shared" si="42"/>
        <v>30</v>
      </c>
      <c r="AT33" s="71">
        <f t="shared" ca="1" si="43"/>
        <v>0.80636892879877342</v>
      </c>
      <c r="AU33" s="72">
        <f t="shared" ca="1" si="27"/>
        <v>6.5116541199878863E-3</v>
      </c>
      <c r="AV33" s="73">
        <f t="shared" ca="1" si="28"/>
        <v>1.0065116541199879</v>
      </c>
      <c r="AW33" s="74">
        <f ca="1">PRODUCT(AV$4:AV33)</f>
        <v>1.2382169887171388</v>
      </c>
      <c r="AY33" s="75">
        <f t="shared" si="44"/>
        <v>30</v>
      </c>
      <c r="AZ33" s="76">
        <f t="shared" ca="1" si="54"/>
        <v>1.0090370179501076</v>
      </c>
      <c r="BA33" s="76">
        <f t="shared" ca="1" si="54"/>
        <v>1.0090370179501076</v>
      </c>
      <c r="BB33" s="76">
        <f t="shared" ca="1" si="54"/>
        <v>1.0090370179501076</v>
      </c>
      <c r="BC33" s="76">
        <f t="shared" ca="1" si="54"/>
        <v>1.0090370179501076</v>
      </c>
      <c r="BD33" s="76">
        <f t="shared" ca="1" si="54"/>
        <v>1.0090370179501076</v>
      </c>
      <c r="BE33" s="76">
        <f t="shared" ca="1" si="54"/>
        <v>1.0090370179501076</v>
      </c>
      <c r="BF33" s="76">
        <f t="shared" ca="1" si="54"/>
        <v>1.0090370179501076</v>
      </c>
      <c r="BG33" s="76">
        <f t="shared" ca="1" si="54"/>
        <v>1.0090370179501076</v>
      </c>
      <c r="BH33" s="76">
        <f t="shared" ca="1" si="54"/>
        <v>1.0090370179501076</v>
      </c>
      <c r="BI33" s="76">
        <f t="shared" ca="1" si="54"/>
        <v>1.0090370179501076</v>
      </c>
      <c r="BJ33" s="76">
        <f t="shared" ca="1" si="54"/>
        <v>1.0090370179501076</v>
      </c>
      <c r="BK33" s="76">
        <f t="shared" ca="1" si="54"/>
        <v>1.0090370179501076</v>
      </c>
      <c r="BL33" s="76">
        <f t="shared" ca="1" si="10"/>
        <v>0.11399999999999988</v>
      </c>
      <c r="BM33" s="77">
        <f t="shared" ca="1" si="30"/>
        <v>21.278024438822513</v>
      </c>
      <c r="BN33" s="21"/>
      <c r="BO33" s="70">
        <f t="shared" si="45"/>
        <v>30</v>
      </c>
      <c r="BP33" s="171">
        <f t="shared" ca="1" si="46"/>
        <v>8.1000000000000003E-2</v>
      </c>
      <c r="BQ33" s="172">
        <f t="shared" ca="1" si="31"/>
        <v>6.5116541199878863E-3</v>
      </c>
      <c r="BR33" s="172">
        <f t="shared" ca="1" si="50"/>
        <v>0.80761288943067688</v>
      </c>
    </row>
    <row r="34" spans="2:70">
      <c r="B34" s="121"/>
      <c r="C34" s="122"/>
      <c r="E34">
        <f t="shared" si="32"/>
        <v>31</v>
      </c>
      <c r="F34" s="64">
        <f t="shared" si="33"/>
        <v>67.499999999999858</v>
      </c>
      <c r="G34" s="55">
        <f t="shared" si="14"/>
        <v>2.7282345997765578E-3</v>
      </c>
      <c r="H34" s="78">
        <f t="shared" si="49"/>
        <v>0.92637589421037614</v>
      </c>
      <c r="I34" s="79">
        <f t="shared" ca="1" si="15"/>
        <v>273750.2565618318</v>
      </c>
      <c r="J34" s="79">
        <f t="shared" ca="1" si="16"/>
        <v>1782.5669859885929</v>
      </c>
      <c r="K34" s="80">
        <f t="shared" ca="1" si="17"/>
        <v>-18.527517884207523</v>
      </c>
      <c r="L34" s="80">
        <f t="shared" ca="1" si="18"/>
        <v>-114.06260690076326</v>
      </c>
      <c r="M34" s="80">
        <f t="shared" ca="1" si="19"/>
        <v>0</v>
      </c>
      <c r="N34" s="80">
        <f t="shared" ca="1" si="20"/>
        <v>0</v>
      </c>
      <c r="O34" s="81">
        <f t="shared" ca="1" si="2"/>
        <v>-1808.5112922709279</v>
      </c>
      <c r="P34" s="79">
        <f t="shared" ca="1" si="3"/>
        <v>273591.72213076451</v>
      </c>
      <c r="Q34" s="35"/>
      <c r="R34">
        <f t="shared" ca="1" si="21"/>
        <v>31</v>
      </c>
      <c r="S34" s="78">
        <f t="shared" ca="1" si="34"/>
        <v>67.499999999999858</v>
      </c>
      <c r="T34" s="55">
        <f t="shared" ca="1" si="22"/>
        <v>0</v>
      </c>
      <c r="U34" s="78">
        <f t="shared" ca="1" si="35"/>
        <v>1</v>
      </c>
      <c r="V34" s="79">
        <f t="shared" ca="1" si="36"/>
        <v>273728.86605160928</v>
      </c>
      <c r="W34" s="79">
        <f t="shared" ca="1" si="4"/>
        <v>1782.4276983845739</v>
      </c>
      <c r="X34" s="80">
        <f t="shared" ca="1" si="5"/>
        <v>-20</v>
      </c>
      <c r="Y34" s="80">
        <f t="shared" ca="1" si="23"/>
        <v>-114.05369418817054</v>
      </c>
      <c r="Z34" s="80">
        <f t="shared" ca="1" si="6"/>
        <v>0</v>
      </c>
      <c r="AA34" s="80">
        <f t="shared" ca="1" si="24"/>
        <v>0</v>
      </c>
      <c r="AB34" s="81">
        <f t="shared" ca="1" si="7"/>
        <v>-1808.5112922709279</v>
      </c>
      <c r="AC34" s="79">
        <f t="shared" ca="1" si="8"/>
        <v>273568.72876353475</v>
      </c>
      <c r="AD34" s="35"/>
      <c r="AE34" s="55">
        <f t="shared" ca="1" si="37"/>
        <v>2.7282345997765578E-3</v>
      </c>
      <c r="AF34" s="78">
        <f t="shared" ca="1" si="38"/>
        <v>0.9242779653291685</v>
      </c>
      <c r="AG34" s="21"/>
      <c r="AH34" s="21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39"/>
        <v>95</v>
      </c>
      <c r="AN34" s="66">
        <f t="shared" si="40"/>
        <v>0.33862400000000004</v>
      </c>
      <c r="AO34" s="67">
        <f t="shared" si="41"/>
        <v>1.1736734973601034E-2</v>
      </c>
      <c r="AP34" s="68">
        <f t="shared" ca="1" si="25"/>
        <v>5.5158950528259301E-4</v>
      </c>
      <c r="AR34" s="69">
        <f t="shared" si="26"/>
        <v>3</v>
      </c>
      <c r="AS34" s="70">
        <f t="shared" si="42"/>
        <v>31</v>
      </c>
      <c r="AT34" s="71">
        <f t="shared" ca="1" si="43"/>
        <v>0.80111813324133063</v>
      </c>
      <c r="AU34" s="72">
        <f t="shared" ca="1" si="27"/>
        <v>6.5116541199878863E-3</v>
      </c>
      <c r="AV34" s="73">
        <f t="shared" ca="1" si="28"/>
        <v>1.0065116541199879</v>
      </c>
      <c r="AW34" s="74">
        <f ca="1">PRODUCT(AV$4:AV34)</f>
        <v>1.2462798294731579</v>
      </c>
      <c r="AY34" s="75">
        <f t="shared" si="44"/>
        <v>31</v>
      </c>
      <c r="AZ34" s="76">
        <f t="shared" ca="1" si="54"/>
        <v>1.0090370179501076</v>
      </c>
      <c r="BA34" s="76">
        <f t="shared" ca="1" si="54"/>
        <v>1.0090370179501076</v>
      </c>
      <c r="BB34" s="76">
        <f t="shared" ca="1" si="54"/>
        <v>1.0090370179501076</v>
      </c>
      <c r="BC34" s="76">
        <f t="shared" ca="1" si="54"/>
        <v>1.0090370179501076</v>
      </c>
      <c r="BD34" s="76">
        <f t="shared" ca="1" si="54"/>
        <v>1.0090370179501076</v>
      </c>
      <c r="BE34" s="76">
        <f t="shared" ca="1" si="54"/>
        <v>1.0090370179501076</v>
      </c>
      <c r="BF34" s="76">
        <f t="shared" ca="1" si="54"/>
        <v>1.0090370179501076</v>
      </c>
      <c r="BG34" s="76">
        <f t="shared" ca="1" si="54"/>
        <v>1.0090370179501076</v>
      </c>
      <c r="BH34" s="76">
        <f t="shared" ca="1" si="54"/>
        <v>1.0090370179501076</v>
      </c>
      <c r="BI34" s="76">
        <f t="shared" ca="1" si="54"/>
        <v>1.0090370179501076</v>
      </c>
      <c r="BJ34" s="76">
        <f t="shared" ca="1" si="54"/>
        <v>1.0090370179501076</v>
      </c>
      <c r="BK34" s="76">
        <f t="shared" ca="1" si="54"/>
        <v>1.0090370179501076</v>
      </c>
      <c r="BL34" s="76">
        <f t="shared" ca="1" si="10"/>
        <v>0.11399999999999988</v>
      </c>
      <c r="BM34" s="77">
        <f t="shared" ca="1" si="30"/>
        <v>23.703719224848278</v>
      </c>
      <c r="BN34" s="21"/>
      <c r="BO34" s="70">
        <f t="shared" si="45"/>
        <v>31</v>
      </c>
      <c r="BP34" s="171">
        <f t="shared" ca="1" si="46"/>
        <v>8.1000000000000003E-2</v>
      </c>
      <c r="BQ34" s="172">
        <f t="shared" ca="1" si="31"/>
        <v>6.5116541199878863E-3</v>
      </c>
      <c r="BR34" s="172">
        <f t="shared" ca="1" si="50"/>
        <v>0.80238801619916467</v>
      </c>
    </row>
    <row r="35" spans="2:70">
      <c r="C35" s="153"/>
      <c r="D35" s="153"/>
      <c r="E35">
        <f t="shared" si="32"/>
        <v>32</v>
      </c>
      <c r="F35" s="64">
        <f t="shared" si="33"/>
        <v>67.583333333333186</v>
      </c>
      <c r="G35" s="55">
        <f t="shared" si="14"/>
        <v>2.9921707961534372E-3</v>
      </c>
      <c r="H35" s="78">
        <f t="shared" si="49"/>
        <v>0.92360401931345937</v>
      </c>
      <c r="I35" s="79">
        <f t="shared" ca="1" si="15"/>
        <v>272773.08896973549</v>
      </c>
      <c r="J35" s="79">
        <f t="shared" ca="1" si="16"/>
        <v>1776.2040086116003</v>
      </c>
      <c r="K35" s="80">
        <f t="shared" ca="1" si="17"/>
        <v>-18.472080386269187</v>
      </c>
      <c r="L35" s="80">
        <f t="shared" ca="1" si="18"/>
        <v>-113.65545373738979</v>
      </c>
      <c r="M35" s="80">
        <f t="shared" ca="1" si="19"/>
        <v>0</v>
      </c>
      <c r="N35" s="80">
        <f t="shared" ca="1" si="20"/>
        <v>0</v>
      </c>
      <c r="O35" s="81">
        <f t="shared" ca="1" si="2"/>
        <v>-1808.5112922709279</v>
      </c>
      <c r="P35" s="79">
        <f t="shared" ca="1" si="3"/>
        <v>272608.65415195253</v>
      </c>
      <c r="Q35" s="35"/>
      <c r="R35">
        <f t="shared" ca="1" si="21"/>
        <v>32</v>
      </c>
      <c r="S35" s="78">
        <f t="shared" ca="1" si="34"/>
        <v>67.583333333333186</v>
      </c>
      <c r="T35" s="55">
        <f t="shared" ca="1" si="22"/>
        <v>0</v>
      </c>
      <c r="U35" s="78">
        <f t="shared" ca="1" si="35"/>
        <v>1</v>
      </c>
      <c r="V35" s="79">
        <f t="shared" ca="1" si="36"/>
        <v>272750.16440258769</v>
      </c>
      <c r="W35" s="79">
        <f t="shared" ca="1" si="4"/>
        <v>1776.0547317594835</v>
      </c>
      <c r="X35" s="80">
        <f t="shared" ca="1" si="5"/>
        <v>-20</v>
      </c>
      <c r="Y35" s="80">
        <f t="shared" ca="1" si="23"/>
        <v>-113.64590183441155</v>
      </c>
      <c r="Z35" s="80">
        <f t="shared" ca="1" si="6"/>
        <v>0</v>
      </c>
      <c r="AA35" s="80">
        <f t="shared" ca="1" si="24"/>
        <v>0</v>
      </c>
      <c r="AB35" s="81">
        <f t="shared" ca="1" si="7"/>
        <v>-1808.5112922709279</v>
      </c>
      <c r="AC35" s="79">
        <f t="shared" ca="1" si="8"/>
        <v>272584.06194024184</v>
      </c>
      <c r="AD35" s="35"/>
      <c r="AE35" s="55">
        <f t="shared" ca="1" si="37"/>
        <v>2.9921707961534372E-3</v>
      </c>
      <c r="AF35" s="78">
        <f t="shared" ca="1" si="38"/>
        <v>0.92151236779378243</v>
      </c>
      <c r="AG35" s="21"/>
      <c r="AH35" s="21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39"/>
        <v>96</v>
      </c>
      <c r="AN35" s="66">
        <f t="shared" si="40"/>
        <v>0.36477100000000007</v>
      </c>
      <c r="AO35" s="67">
        <f t="shared" si="41"/>
        <v>7.4555144205456104E-3</v>
      </c>
      <c r="AP35" s="68">
        <f t="shared" ca="1" si="25"/>
        <v>3.1452930866351551E-4</v>
      </c>
      <c r="AR35" s="69">
        <f t="shared" si="26"/>
        <v>3</v>
      </c>
      <c r="AS35" s="70">
        <f t="shared" si="42"/>
        <v>32</v>
      </c>
      <c r="AT35" s="71">
        <f t="shared" ca="1" si="43"/>
        <v>0.79590152904841271</v>
      </c>
      <c r="AU35" s="72">
        <f t="shared" ca="1" si="27"/>
        <v>6.5116541199878863E-3</v>
      </c>
      <c r="AV35" s="73">
        <f t="shared" ca="1" si="28"/>
        <v>1.0065116541199879</v>
      </c>
      <c r="AW35" s="74">
        <f ca="1">PRODUCT(AV$4:AV35)</f>
        <v>1.2543951726594045</v>
      </c>
      <c r="AY35" s="75">
        <f t="shared" si="44"/>
        <v>32</v>
      </c>
      <c r="AZ35" s="76">
        <f t="shared" ref="AZ35:BK44" ca="1" si="55">OFFSET($AV$3,($AY35*12-12)+AZ$3,0)</f>
        <v>1.0090370179501076</v>
      </c>
      <c r="BA35" s="76">
        <f t="shared" ca="1" si="55"/>
        <v>1.0090370179501076</v>
      </c>
      <c r="BB35" s="76">
        <f t="shared" ca="1" si="55"/>
        <v>1.0090370179501076</v>
      </c>
      <c r="BC35" s="76">
        <f t="shared" ca="1" si="55"/>
        <v>1.0090370179501076</v>
      </c>
      <c r="BD35" s="76">
        <f t="shared" ca="1" si="55"/>
        <v>1.0090370179501076</v>
      </c>
      <c r="BE35" s="76">
        <f t="shared" ca="1" si="55"/>
        <v>1.0090370179501076</v>
      </c>
      <c r="BF35" s="76">
        <f t="shared" ca="1" si="55"/>
        <v>1.0090370179501076</v>
      </c>
      <c r="BG35" s="76">
        <f t="shared" ca="1" si="55"/>
        <v>1.0090370179501076</v>
      </c>
      <c r="BH35" s="76">
        <f t="shared" ca="1" si="55"/>
        <v>1.0090370179501076</v>
      </c>
      <c r="BI35" s="76">
        <f t="shared" ca="1" si="55"/>
        <v>1.0090370179501076</v>
      </c>
      <c r="BJ35" s="76">
        <f t="shared" ca="1" si="55"/>
        <v>1.0090370179501076</v>
      </c>
      <c r="BK35" s="76">
        <f t="shared" ca="1" si="55"/>
        <v>1.0090370179501076</v>
      </c>
      <c r="BL35" s="76">
        <f t="shared" ca="1" si="10"/>
        <v>0.11399999999999988</v>
      </c>
      <c r="BM35" s="77">
        <f t="shared" ca="1" si="30"/>
        <v>26.405943216480978</v>
      </c>
      <c r="BN35" s="21"/>
      <c r="BO35" s="70">
        <f t="shared" si="45"/>
        <v>32</v>
      </c>
      <c r="BP35" s="171">
        <f t="shared" ca="1" si="46"/>
        <v>8.1000000000000003E-2</v>
      </c>
      <c r="BQ35" s="172">
        <f t="shared" ca="1" si="31"/>
        <v>6.5116541199878863E-3</v>
      </c>
      <c r="BR35" s="172">
        <f t="shared" ca="1" si="50"/>
        <v>0.79719694542504593</v>
      </c>
    </row>
    <row r="36" spans="2:70">
      <c r="C36" s="155"/>
      <c r="D36" s="155"/>
      <c r="E36">
        <f t="shared" si="32"/>
        <v>33</v>
      </c>
      <c r="F36" s="64">
        <f t="shared" si="33"/>
        <v>67.666666666666515</v>
      </c>
      <c r="G36" s="55">
        <f t="shared" si="14"/>
        <v>2.9921707961534372E-3</v>
      </c>
      <c r="H36" s="78">
        <f t="shared" si="49"/>
        <v>0.92084043833965967</v>
      </c>
      <c r="I36" s="79">
        <f t="shared" ca="1" si="15"/>
        <v>271792.96249822038</v>
      </c>
      <c r="J36" s="79">
        <f t="shared" ca="1" si="16"/>
        <v>1769.8217640352498</v>
      </c>
      <c r="K36" s="80">
        <f t="shared" ca="1" si="17"/>
        <v>-18.416808766793192</v>
      </c>
      <c r="L36" s="80">
        <f t="shared" ca="1" si="18"/>
        <v>-113.24706770759184</v>
      </c>
      <c r="M36" s="80">
        <f t="shared" ca="1" si="19"/>
        <v>0</v>
      </c>
      <c r="N36" s="80">
        <f t="shared" ca="1" si="20"/>
        <v>0</v>
      </c>
      <c r="O36" s="81">
        <f t="shared" ca="1" si="2"/>
        <v>-1808.5112922709279</v>
      </c>
      <c r="P36" s="79">
        <f t="shared" ca="1" si="3"/>
        <v>271622.60909351037</v>
      </c>
      <c r="Q36" s="35"/>
      <c r="R36">
        <f t="shared" ca="1" si="21"/>
        <v>33</v>
      </c>
      <c r="S36" s="78">
        <f t="shared" ca="1" si="34"/>
        <v>67.666666666666515</v>
      </c>
      <c r="T36" s="55">
        <f t="shared" ca="1" si="22"/>
        <v>0</v>
      </c>
      <c r="U36" s="78">
        <f t="shared" ca="1" si="35"/>
        <v>1</v>
      </c>
      <c r="V36" s="79">
        <f t="shared" ca="1" si="36"/>
        <v>271768.44387060736</v>
      </c>
      <c r="W36" s="79">
        <f t="shared" ca="1" si="4"/>
        <v>1769.6621072127371</v>
      </c>
      <c r="X36" s="80">
        <f t="shared" ca="1" si="5"/>
        <v>-20</v>
      </c>
      <c r="Y36" s="80">
        <f t="shared" ca="1" si="23"/>
        <v>-113.23685161275307</v>
      </c>
      <c r="Z36" s="80">
        <f t="shared" ca="1" si="6"/>
        <v>0</v>
      </c>
      <c r="AA36" s="80">
        <f t="shared" ca="1" si="24"/>
        <v>0</v>
      </c>
      <c r="AB36" s="81">
        <f t="shared" ca="1" si="7"/>
        <v>-1808.5112922709279</v>
      </c>
      <c r="AC36" s="79">
        <f t="shared" ca="1" si="8"/>
        <v>271596.35783393646</v>
      </c>
      <c r="AD36" s="35"/>
      <c r="AE36" s="55">
        <f t="shared" ca="1" si="37"/>
        <v>2.9921707961534372E-3</v>
      </c>
      <c r="AF36" s="78">
        <f t="shared" ca="1" si="38"/>
        <v>0.91875504539857566</v>
      </c>
      <c r="AG36" s="21"/>
      <c r="AH36" s="21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39"/>
        <v>97</v>
      </c>
      <c r="AN36" s="66">
        <f t="shared" si="40"/>
        <v>0.39238100000000004</v>
      </c>
      <c r="AO36" s="67">
        <f t="shared" si="41"/>
        <v>4.5301122166975022E-3</v>
      </c>
      <c r="AP36" s="68">
        <f t="shared" ca="1" si="25"/>
        <v>1.7155653860037397E-4</v>
      </c>
      <c r="AR36" s="69">
        <f t="shared" si="26"/>
        <v>3</v>
      </c>
      <c r="AS36" s="70">
        <f t="shared" si="42"/>
        <v>33</v>
      </c>
      <c r="AT36" s="71">
        <f t="shared" ca="1" si="43"/>
        <v>0.79071889357767999</v>
      </c>
      <c r="AU36" s="72">
        <f t="shared" ca="1" si="27"/>
        <v>6.5116541199878863E-3</v>
      </c>
      <c r="AV36" s="73">
        <f t="shared" ca="1" si="28"/>
        <v>1.0065116541199879</v>
      </c>
      <c r="AW36" s="74">
        <f ca="1">PRODUCT(AV$4:AV36)</f>
        <v>1.2625633601535451</v>
      </c>
      <c r="AY36" s="75">
        <f t="shared" si="44"/>
        <v>33</v>
      </c>
      <c r="AZ36" s="76">
        <f t="shared" ca="1" si="55"/>
        <v>1.0090370179501076</v>
      </c>
      <c r="BA36" s="76">
        <f t="shared" ca="1" si="55"/>
        <v>1.0090370179501076</v>
      </c>
      <c r="BB36" s="76">
        <f t="shared" ca="1" si="55"/>
        <v>1.0090370179501076</v>
      </c>
      <c r="BC36" s="76">
        <f t="shared" ca="1" si="55"/>
        <v>1.0090370179501076</v>
      </c>
      <c r="BD36" s="76">
        <f t="shared" ca="1" si="55"/>
        <v>1.0090370179501076</v>
      </c>
      <c r="BE36" s="76">
        <f t="shared" ca="1" si="55"/>
        <v>1.0090370179501076</v>
      </c>
      <c r="BF36" s="76">
        <f t="shared" ca="1" si="55"/>
        <v>1.0090370179501076</v>
      </c>
      <c r="BG36" s="76">
        <f t="shared" ca="1" si="55"/>
        <v>1.0090370179501076</v>
      </c>
      <c r="BH36" s="76">
        <f t="shared" ca="1" si="55"/>
        <v>1.0090370179501076</v>
      </c>
      <c r="BI36" s="76">
        <f t="shared" ca="1" si="55"/>
        <v>1.0090370179501076</v>
      </c>
      <c r="BJ36" s="76">
        <f t="shared" ca="1" si="55"/>
        <v>1.0090370179501076</v>
      </c>
      <c r="BK36" s="76">
        <f t="shared" ca="1" si="55"/>
        <v>1.0090370179501076</v>
      </c>
      <c r="BL36" s="76">
        <f t="shared" ref="BL36:BL67" ca="1" si="56">PRODUCT(AZ36:BK36)-1</f>
        <v>0.11399999999999988</v>
      </c>
      <c r="BM36" s="77">
        <f t="shared" ca="1" si="30"/>
        <v>29.416220743159805</v>
      </c>
      <c r="BN36" s="21"/>
      <c r="BO36" s="70">
        <f t="shared" si="45"/>
        <v>33</v>
      </c>
      <c r="BP36" s="171">
        <f t="shared" ca="1" si="46"/>
        <v>8.1000000000000003E-2</v>
      </c>
      <c r="BQ36" s="172">
        <f t="shared" ca="1" si="31"/>
        <v>6.5116541199878863E-3</v>
      </c>
      <c r="BR36" s="172">
        <f t="shared" ca="1" si="50"/>
        <v>0.79203945842241663</v>
      </c>
    </row>
    <row r="37" spans="2:70">
      <c r="B37" s="153"/>
      <c r="C37" s="153"/>
      <c r="D37" s="153"/>
      <c r="E37">
        <f t="shared" si="32"/>
        <v>34</v>
      </c>
      <c r="F37" s="64">
        <f t="shared" si="33"/>
        <v>67.749999999999844</v>
      </c>
      <c r="G37" s="55">
        <f t="shared" si="14"/>
        <v>2.9921707961534372E-3</v>
      </c>
      <c r="H37" s="78">
        <f t="shared" si="49"/>
        <v>0.91808512647214258</v>
      </c>
      <c r="I37" s="79">
        <f t="shared" ca="1" si="15"/>
        <v>270809.86785500578</v>
      </c>
      <c r="J37" s="79">
        <f t="shared" ca="1" si="16"/>
        <v>1763.4201917514235</v>
      </c>
      <c r="K37" s="80">
        <f t="shared" ca="1" si="17"/>
        <v>-18.361702529442852</v>
      </c>
      <c r="L37" s="80">
        <f t="shared" ca="1" si="18"/>
        <v>-112.83744493958575</v>
      </c>
      <c r="M37" s="80">
        <f t="shared" ca="1" si="19"/>
        <v>0</v>
      </c>
      <c r="N37" s="80">
        <f t="shared" ca="1" si="20"/>
        <v>0</v>
      </c>
      <c r="O37" s="81">
        <f t="shared" ca="1" si="2"/>
        <v>-1808.5112922709279</v>
      </c>
      <c r="P37" s="79">
        <f t="shared" ca="1" si="3"/>
        <v>270633.5776070173</v>
      </c>
      <c r="Q37" s="35"/>
      <c r="R37">
        <f t="shared" ca="1" si="21"/>
        <v>34</v>
      </c>
      <c r="S37" s="78">
        <f t="shared" ca="1" si="34"/>
        <v>67.749999999999844</v>
      </c>
      <c r="T37" s="55">
        <f t="shared" ca="1" si="22"/>
        <v>0</v>
      </c>
      <c r="U37" s="78">
        <f t="shared" ca="1" si="35"/>
        <v>1</v>
      </c>
      <c r="V37" s="79">
        <f t="shared" ca="1" si="36"/>
        <v>270783.6951436841</v>
      </c>
      <c r="W37" s="79">
        <f t="shared" ca="1" si="4"/>
        <v>1763.2497641079144</v>
      </c>
      <c r="X37" s="80">
        <f t="shared" ca="1" si="5"/>
        <v>-20</v>
      </c>
      <c r="Y37" s="80">
        <f t="shared" ca="1" si="23"/>
        <v>-112.82653964320171</v>
      </c>
      <c r="Z37" s="80">
        <f t="shared" ca="1" si="6"/>
        <v>0</v>
      </c>
      <c r="AA37" s="80">
        <f t="shared" ca="1" si="24"/>
        <v>0</v>
      </c>
      <c r="AB37" s="81">
        <f t="shared" ca="1" si="7"/>
        <v>-1808.5112922709279</v>
      </c>
      <c r="AC37" s="79">
        <f t="shared" ca="1" si="8"/>
        <v>270605.6070758779</v>
      </c>
      <c r="AD37" s="35"/>
      <c r="AE37" s="55">
        <f t="shared" ca="1" si="37"/>
        <v>2.9921707961534372E-3</v>
      </c>
      <c r="AF37" s="78">
        <f t="shared" ca="1" si="38"/>
        <v>0.91600597338291545</v>
      </c>
      <c r="AG37" s="21"/>
      <c r="AH37" s="21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si="39"/>
        <v>98</v>
      </c>
      <c r="AN37" s="66">
        <f t="shared" si="40"/>
        <v>0.42142100000000005</v>
      </c>
      <c r="AO37" s="67">
        <f t="shared" si="41"/>
        <v>2.6210277962246237E-3</v>
      </c>
      <c r="AP37" s="68">
        <f t="shared" ref="AP37:AP68" ca="1" si="57">AO37/BM36</f>
        <v>8.9101445733272692E-5</v>
      </c>
      <c r="AR37" s="69">
        <f t="shared" si="26"/>
        <v>3</v>
      </c>
      <c r="AS37" s="70">
        <f t="shared" si="42"/>
        <v>34</v>
      </c>
      <c r="AT37" s="71">
        <f t="shared" ca="1" si="43"/>
        <v>0.78557000563656265</v>
      </c>
      <c r="AU37" s="72">
        <f t="shared" ca="1" si="27"/>
        <v>6.5116541199878863E-3</v>
      </c>
      <c r="AV37" s="73">
        <f t="shared" ca="1" si="28"/>
        <v>1.0065116541199879</v>
      </c>
      <c r="AW37" s="74">
        <f ca="1">PRODUCT(AV$4:AV37)</f>
        <v>1.2707847360594346</v>
      </c>
      <c r="AY37" s="75">
        <f t="shared" si="44"/>
        <v>34</v>
      </c>
      <c r="AZ37" s="76">
        <f t="shared" ca="1" si="55"/>
        <v>1.0090370179501076</v>
      </c>
      <c r="BA37" s="76">
        <f t="shared" ca="1" si="55"/>
        <v>1.0090370179501076</v>
      </c>
      <c r="BB37" s="76">
        <f t="shared" ca="1" si="55"/>
        <v>1.0090370179501076</v>
      </c>
      <c r="BC37" s="76">
        <f t="shared" ca="1" si="55"/>
        <v>1.0090370179501076</v>
      </c>
      <c r="BD37" s="76">
        <f t="shared" ca="1" si="55"/>
        <v>1.0090370179501076</v>
      </c>
      <c r="BE37" s="76">
        <f t="shared" ca="1" si="55"/>
        <v>1.0090370179501076</v>
      </c>
      <c r="BF37" s="76">
        <f t="shared" ca="1" si="55"/>
        <v>1.0090370179501076</v>
      </c>
      <c r="BG37" s="76">
        <f t="shared" ca="1" si="55"/>
        <v>1.0090370179501076</v>
      </c>
      <c r="BH37" s="76">
        <f t="shared" ca="1" si="55"/>
        <v>1.0090370179501076</v>
      </c>
      <c r="BI37" s="76">
        <f t="shared" ca="1" si="55"/>
        <v>1.0090370179501076</v>
      </c>
      <c r="BJ37" s="76">
        <f t="shared" ca="1" si="55"/>
        <v>1.0090370179501076</v>
      </c>
      <c r="BK37" s="76">
        <f t="shared" ca="1" si="55"/>
        <v>1.0090370179501076</v>
      </c>
      <c r="BL37" s="76">
        <f t="shared" ca="1" si="56"/>
        <v>0.11399999999999988</v>
      </c>
      <c r="BM37" s="77">
        <f t="shared" ref="BM37:BM68" ca="1" si="58">PRODUCT(AZ37:BK37)*BM36</f>
        <v>32.769669907880022</v>
      </c>
      <c r="BN37" s="21"/>
      <c r="BO37" s="70">
        <f t="shared" si="45"/>
        <v>34</v>
      </c>
      <c r="BP37" s="171">
        <f t="shared" ca="1" si="46"/>
        <v>8.1000000000000003E-2</v>
      </c>
      <c r="BQ37" s="172">
        <f t="shared" ca="1" si="31"/>
        <v>6.5116541199878863E-3</v>
      </c>
      <c r="BR37" s="172">
        <f t="shared" ca="1" si="50"/>
        <v>0.7869153379201671</v>
      </c>
    </row>
    <row r="38" spans="2:70">
      <c r="C38" s="153"/>
      <c r="D38" s="153"/>
      <c r="E38">
        <f t="shared" si="32"/>
        <v>35</v>
      </c>
      <c r="F38" s="64">
        <f t="shared" si="33"/>
        <v>67.833333333333172</v>
      </c>
      <c r="G38" s="55">
        <f t="shared" si="14"/>
        <v>2.9921707961534372E-3</v>
      </c>
      <c r="H38" s="78">
        <f t="shared" si="49"/>
        <v>0.91533805896832976</v>
      </c>
      <c r="I38" s="79">
        <f t="shared" ca="1" si="15"/>
        <v>269823.79571964307</v>
      </c>
      <c r="J38" s="79">
        <f t="shared" ca="1" si="16"/>
        <v>1756.9992310685836</v>
      </c>
      <c r="K38" s="80">
        <f t="shared" ca="1" si="17"/>
        <v>-18.306761179366596</v>
      </c>
      <c r="L38" s="80">
        <f t="shared" ca="1" si="18"/>
        <v>-112.42658154985128</v>
      </c>
      <c r="M38" s="80">
        <f t="shared" ca="1" si="19"/>
        <v>0</v>
      </c>
      <c r="N38" s="80">
        <f t="shared" ca="1" si="20"/>
        <v>0</v>
      </c>
      <c r="O38" s="81">
        <f t="shared" ca="1" si="2"/>
        <v>-1808.5112922709279</v>
      </c>
      <c r="P38" s="79">
        <f t="shared" ca="1" si="3"/>
        <v>269641.55031571153</v>
      </c>
      <c r="Q38" s="35"/>
      <c r="R38">
        <f t="shared" ca="1" si="21"/>
        <v>35</v>
      </c>
      <c r="S38" s="78">
        <f t="shared" ca="1" si="34"/>
        <v>67.833333333333172</v>
      </c>
      <c r="T38" s="55">
        <f t="shared" ca="1" si="22"/>
        <v>0</v>
      </c>
      <c r="U38" s="78">
        <f t="shared" ca="1" si="35"/>
        <v>1</v>
      </c>
      <c r="V38" s="79">
        <f t="shared" ca="1" si="36"/>
        <v>269795.90888111008</v>
      </c>
      <c r="W38" s="79">
        <f t="shared" ca="1" si="4"/>
        <v>1756.8176416215567</v>
      </c>
      <c r="X38" s="80">
        <f t="shared" ca="1" si="5"/>
        <v>-20</v>
      </c>
      <c r="Y38" s="80">
        <f t="shared" ca="1" si="23"/>
        <v>-112.41496203379587</v>
      </c>
      <c r="Z38" s="80">
        <f t="shared" ca="1" si="6"/>
        <v>0</v>
      </c>
      <c r="AA38" s="80">
        <f t="shared" ca="1" si="24"/>
        <v>0</v>
      </c>
      <c r="AB38" s="81">
        <f t="shared" ca="1" si="7"/>
        <v>-1808.5112922709279</v>
      </c>
      <c r="AC38" s="79">
        <f t="shared" ca="1" si="8"/>
        <v>269611.80026842694</v>
      </c>
      <c r="AD38" s="35"/>
      <c r="AE38" s="55">
        <f t="shared" ca="1" si="37"/>
        <v>2.9921707961534372E-3</v>
      </c>
      <c r="AF38" s="78">
        <f t="shared" ca="1" si="38"/>
        <v>0.91326512706025698</v>
      </c>
      <c r="AG38" s="21"/>
      <c r="AH38" s="21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39"/>
        <v>99</v>
      </c>
      <c r="AN38" s="66">
        <f t="shared" si="40"/>
        <v>0.45185800000000004</v>
      </c>
      <c r="AO38" s="67">
        <f t="shared" si="41"/>
        <v>1.4366954182781575E-3</v>
      </c>
      <c r="AP38" s="68">
        <f t="shared" ca="1" si="57"/>
        <v>4.3842230401371231E-5</v>
      </c>
      <c r="AR38" s="69">
        <f t="shared" si="26"/>
        <v>3</v>
      </c>
      <c r="AS38" s="70">
        <f t="shared" si="42"/>
        <v>35</v>
      </c>
      <c r="AT38" s="71">
        <f t="shared" ca="1" si="43"/>
        <v>0.7804546454728204</v>
      </c>
      <c r="AU38" s="72">
        <f t="shared" ca="1" si="27"/>
        <v>6.5116541199878863E-3</v>
      </c>
      <c r="AV38" s="73">
        <f t="shared" ca="1" si="28"/>
        <v>1.0065116541199879</v>
      </c>
      <c r="AW38" s="74">
        <f ca="1">PRODUCT(AV$4:AV38)</f>
        <v>1.2790596467216138</v>
      </c>
      <c r="AY38" s="75">
        <f t="shared" si="44"/>
        <v>35</v>
      </c>
      <c r="AZ38" s="76">
        <f t="shared" ca="1" si="55"/>
        <v>1.0090370179501076</v>
      </c>
      <c r="BA38" s="76">
        <f t="shared" ca="1" si="55"/>
        <v>1.0090370179501076</v>
      </c>
      <c r="BB38" s="76">
        <f t="shared" ca="1" si="55"/>
        <v>1.0090370179501076</v>
      </c>
      <c r="BC38" s="76">
        <f t="shared" ca="1" si="55"/>
        <v>1.0090370179501076</v>
      </c>
      <c r="BD38" s="76">
        <f t="shared" ca="1" si="55"/>
        <v>1.0090370179501076</v>
      </c>
      <c r="BE38" s="76">
        <f t="shared" ca="1" si="55"/>
        <v>1.0090370179501076</v>
      </c>
      <c r="BF38" s="76">
        <f t="shared" ca="1" si="55"/>
        <v>1.0090370179501076</v>
      </c>
      <c r="BG38" s="76">
        <f t="shared" ca="1" si="55"/>
        <v>1.0090370179501076</v>
      </c>
      <c r="BH38" s="76">
        <f t="shared" ca="1" si="55"/>
        <v>1.0090370179501076</v>
      </c>
      <c r="BI38" s="76">
        <f t="shared" ca="1" si="55"/>
        <v>1.0090370179501076</v>
      </c>
      <c r="BJ38" s="76">
        <f t="shared" ca="1" si="55"/>
        <v>1.0090370179501076</v>
      </c>
      <c r="BK38" s="76">
        <f t="shared" ca="1" si="55"/>
        <v>1.0090370179501076</v>
      </c>
      <c r="BL38" s="76">
        <f t="shared" ca="1" si="56"/>
        <v>0.11399999999999988</v>
      </c>
      <c r="BM38" s="77">
        <f t="shared" ca="1" si="58"/>
        <v>36.50541227737834</v>
      </c>
      <c r="BN38" s="21"/>
      <c r="BO38" s="70">
        <f t="shared" si="45"/>
        <v>35</v>
      </c>
      <c r="BP38" s="171">
        <f t="shared" ca="1" si="46"/>
        <v>8.1000000000000003E-2</v>
      </c>
      <c r="BQ38" s="172">
        <f t="shared" ca="1" si="31"/>
        <v>6.5116541199878863E-3</v>
      </c>
      <c r="BR38" s="172">
        <f t="shared" ca="1" si="50"/>
        <v>0.78182436805282896</v>
      </c>
    </row>
    <row r="39" spans="2:70">
      <c r="C39" s="153"/>
      <c r="D39" s="153"/>
      <c r="E39">
        <f t="shared" si="32"/>
        <v>36</v>
      </c>
      <c r="F39" s="64">
        <f t="shared" si="33"/>
        <v>67.916666666666501</v>
      </c>
      <c r="G39" s="55">
        <f t="shared" si="14"/>
        <v>2.9921707961534372E-3</v>
      </c>
      <c r="H39" s="78">
        <f t="shared" si="49"/>
        <v>0.9125992111596769</v>
      </c>
      <c r="I39" s="79">
        <f t="shared" ca="1" si="15"/>
        <v>268834.73674342735</v>
      </c>
      <c r="J39" s="79">
        <f t="shared" ca="1" si="16"/>
        <v>1750.5588211111974</v>
      </c>
      <c r="K39" s="80">
        <f t="shared" ca="1" si="17"/>
        <v>-18.251984223193539</v>
      </c>
      <c r="L39" s="80">
        <f t="shared" ca="1" si="18"/>
        <v>-112.01447364309473</v>
      </c>
      <c r="M39" s="80">
        <f t="shared" ca="1" si="19"/>
        <v>0</v>
      </c>
      <c r="N39" s="80">
        <f t="shared" ca="1" si="20"/>
        <v>0</v>
      </c>
      <c r="O39" s="81">
        <f t="shared" ca="1" si="2"/>
        <v>-1808.5112922709279</v>
      </c>
      <c r="P39" s="79">
        <f t="shared" ca="1" si="3"/>
        <v>268646.51781440136</v>
      </c>
      <c r="Q39" s="35"/>
      <c r="R39">
        <f t="shared" ca="1" si="21"/>
        <v>36</v>
      </c>
      <c r="S39" s="78">
        <f t="shared" ca="1" si="34"/>
        <v>67.916666666666501</v>
      </c>
      <c r="T39" s="55">
        <f t="shared" ca="1" si="22"/>
        <v>0</v>
      </c>
      <c r="U39" s="78">
        <f t="shared" ca="1" si="35"/>
        <v>1</v>
      </c>
      <c r="V39" s="79">
        <f t="shared" ca="1" si="36"/>
        <v>268805.0757133654</v>
      </c>
      <c r="W39" s="79">
        <f t="shared" ca="1" si="4"/>
        <v>1750.3656787425916</v>
      </c>
      <c r="X39" s="80">
        <f t="shared" ca="1" si="5"/>
        <v>-20</v>
      </c>
      <c r="Y39" s="80">
        <f t="shared" ca="1" si="23"/>
        <v>-112.00211488056893</v>
      </c>
      <c r="Z39" s="80">
        <f t="shared" ca="1" si="6"/>
        <v>0</v>
      </c>
      <c r="AA39" s="80">
        <f t="shared" ca="1" si="24"/>
        <v>0</v>
      </c>
      <c r="AB39" s="81">
        <f t="shared" ca="1" si="7"/>
        <v>-1808.5112922709279</v>
      </c>
      <c r="AC39" s="79">
        <f t="shared" ca="1" si="8"/>
        <v>268614.92798495648</v>
      </c>
      <c r="AD39" s="35"/>
      <c r="AE39" s="55">
        <f t="shared" ca="1" si="37"/>
        <v>2.9921707961534372E-3</v>
      </c>
      <c r="AF39" s="78">
        <f t="shared" ca="1" si="38"/>
        <v>0.9105324818179219</v>
      </c>
      <c r="AG39" s="21"/>
      <c r="AH39" s="21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39"/>
        <v>100</v>
      </c>
      <c r="AN39" s="66">
        <f t="shared" si="40"/>
        <v>0.48362600000000006</v>
      </c>
      <c r="AO39" s="67">
        <f t="shared" si="41"/>
        <v>7.4187215991796513E-4</v>
      </c>
      <c r="AP39" s="68">
        <f t="shared" ca="1" si="57"/>
        <v>2.032225123992609E-5</v>
      </c>
      <c r="AR39" s="69">
        <f t="shared" si="26"/>
        <v>3</v>
      </c>
      <c r="AS39" s="70">
        <f t="shared" si="42"/>
        <v>36</v>
      </c>
      <c r="AT39" s="71">
        <f t="shared" ca="1" si="43"/>
        <v>0.77537259476516363</v>
      </c>
      <c r="AU39" s="72">
        <f t="shared" ca="1" si="27"/>
        <v>6.5116541199878863E-3</v>
      </c>
      <c r="AV39" s="73">
        <f t="shared" ca="1" si="28"/>
        <v>1.0065116541199879</v>
      </c>
      <c r="AW39" s="74">
        <f ca="1">PRODUCT(AV$4:AV39)</f>
        <v>1.2873884407398988</v>
      </c>
      <c r="AX39" s="112"/>
      <c r="AY39" s="75">
        <f t="shared" si="44"/>
        <v>36</v>
      </c>
      <c r="AZ39" s="76">
        <f t="shared" ca="1" si="55"/>
        <v>1.0090370179501076</v>
      </c>
      <c r="BA39" s="76">
        <f t="shared" ca="1" si="55"/>
        <v>1.0090370179501076</v>
      </c>
      <c r="BB39" s="76">
        <f t="shared" ca="1" si="55"/>
        <v>1.0090370179501076</v>
      </c>
      <c r="BC39" s="76">
        <f t="shared" ca="1" si="55"/>
        <v>1.0090370179501076</v>
      </c>
      <c r="BD39" s="76">
        <f t="shared" ca="1" si="55"/>
        <v>1.0090370179501076</v>
      </c>
      <c r="BE39" s="76">
        <f t="shared" ca="1" si="55"/>
        <v>1.0090370179501076</v>
      </c>
      <c r="BF39" s="76">
        <f t="shared" ca="1" si="55"/>
        <v>1.0090370179501076</v>
      </c>
      <c r="BG39" s="76">
        <f t="shared" ca="1" si="55"/>
        <v>1.0090370179501076</v>
      </c>
      <c r="BH39" s="76">
        <f t="shared" ca="1" si="55"/>
        <v>1.0090370179501076</v>
      </c>
      <c r="BI39" s="76">
        <f t="shared" ca="1" si="55"/>
        <v>1.0090370179501076</v>
      </c>
      <c r="BJ39" s="76">
        <f t="shared" ca="1" si="55"/>
        <v>1.0090370179501076</v>
      </c>
      <c r="BK39" s="76">
        <f t="shared" ca="1" si="55"/>
        <v>1.0090370179501076</v>
      </c>
      <c r="BL39" s="76">
        <f t="shared" ca="1" si="56"/>
        <v>0.11399999999999988</v>
      </c>
      <c r="BM39" s="77">
        <f t="shared" ca="1" si="58"/>
        <v>40.667029276999465</v>
      </c>
      <c r="BN39" s="21"/>
      <c r="BO39" s="70">
        <f t="shared" si="45"/>
        <v>36</v>
      </c>
      <c r="BP39" s="171">
        <f t="shared" ca="1" si="46"/>
        <v>8.1000000000000003E-2</v>
      </c>
      <c r="BQ39" s="172">
        <f t="shared" ca="1" si="31"/>
        <v>6.5116541199878863E-3</v>
      </c>
      <c r="BR39" s="172">
        <f t="shared" ca="1" si="50"/>
        <v>0.77676633435148124</v>
      </c>
    </row>
    <row r="40" spans="2:70">
      <c r="C40" s="154"/>
      <c r="D40" s="154"/>
      <c r="E40">
        <f t="shared" si="32"/>
        <v>37</v>
      </c>
      <c r="F40" s="64">
        <f t="shared" si="33"/>
        <v>67.999999999999829</v>
      </c>
      <c r="G40" s="55">
        <f t="shared" si="14"/>
        <v>2.9921707961534372E-3</v>
      </c>
      <c r="H40" s="78">
        <f t="shared" si="49"/>
        <v>0.9098685584514522</v>
      </c>
      <c r="I40" s="79">
        <f t="shared" ca="1" si="15"/>
        <v>267842.68154930882</v>
      </c>
      <c r="J40" s="79">
        <f t="shared" ca="1" si="16"/>
        <v>1744.0989008191602</v>
      </c>
      <c r="K40" s="80">
        <f t="shared" ca="1" si="17"/>
        <v>-18.197371169029044</v>
      </c>
      <c r="L40" s="80">
        <f t="shared" ca="1" si="18"/>
        <v>-111.60111731221201</v>
      </c>
      <c r="M40" s="80">
        <f t="shared" ca="1" si="19"/>
        <v>-2008.8201116198161</v>
      </c>
      <c r="N40" s="80">
        <f t="shared" ca="1" si="20"/>
        <v>0</v>
      </c>
      <c r="O40" s="81">
        <f t="shared" ca="1" si="2"/>
        <v>-1808.5112922709279</v>
      </c>
      <c r="P40" s="79">
        <f t="shared" ca="1" si="3"/>
        <v>265639.65055775596</v>
      </c>
      <c r="Q40" s="35"/>
      <c r="R40">
        <f t="shared" ca="1" si="21"/>
        <v>37</v>
      </c>
      <c r="S40" s="78">
        <f t="shared" ca="1" si="34"/>
        <v>67.999999999999829</v>
      </c>
      <c r="T40" s="55">
        <f t="shared" ca="1" si="22"/>
        <v>0</v>
      </c>
      <c r="U40" s="78">
        <f t="shared" ca="1" si="35"/>
        <v>1</v>
      </c>
      <c r="V40" s="79">
        <f t="shared" ca="1" si="36"/>
        <v>267811.18624202901</v>
      </c>
      <c r="W40" s="79">
        <f t="shared" ca="1" si="4"/>
        <v>1743.8938142717514</v>
      </c>
      <c r="X40" s="80">
        <f t="shared" ca="1" si="5"/>
        <v>-20</v>
      </c>
      <c r="Y40" s="80">
        <f t="shared" ca="1" si="23"/>
        <v>-111.5879942675121</v>
      </c>
      <c r="Z40" s="80">
        <f t="shared" ca="1" si="6"/>
        <v>-2008.5838968152175</v>
      </c>
      <c r="AA40" s="80">
        <f t="shared" ca="1" si="24"/>
        <v>0</v>
      </c>
      <c r="AB40" s="81">
        <f t="shared" ca="1" si="7"/>
        <v>-1808.5112922709279</v>
      </c>
      <c r="AC40" s="79">
        <f t="shared" ca="1" si="8"/>
        <v>265606.39687294711</v>
      </c>
      <c r="AD40" s="35"/>
      <c r="AE40" s="55">
        <f t="shared" ca="1" si="37"/>
        <v>2.9921707961534372E-3</v>
      </c>
      <c r="AF40" s="78">
        <f t="shared" ca="1" si="38"/>
        <v>0.9078080131168772</v>
      </c>
      <c r="AG40" s="21"/>
      <c r="AH40" s="21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39"/>
        <v>101</v>
      </c>
      <c r="AN40" s="66">
        <f t="shared" si="40"/>
        <v>0.51662600000000003</v>
      </c>
      <c r="AO40" s="67">
        <f t="shared" si="41"/>
        <v>3.5860171342818643E-4</v>
      </c>
      <c r="AP40" s="68">
        <f t="shared" ca="1" si="57"/>
        <v>8.81799629340039E-6</v>
      </c>
      <c r="AR40" s="69">
        <f t="shared" si="26"/>
        <v>4</v>
      </c>
      <c r="AS40" s="70">
        <f t="shared" si="42"/>
        <v>37</v>
      </c>
      <c r="AT40" s="71">
        <f t="shared" ca="1" si="43"/>
        <v>0.77032363661393533</v>
      </c>
      <c r="AU40" s="72">
        <f t="shared" ca="1" si="27"/>
        <v>6.5116541199878863E-3</v>
      </c>
      <c r="AV40" s="73">
        <f t="shared" ca="1" si="28"/>
        <v>1.0065116541199879</v>
      </c>
      <c r="AW40" s="74">
        <f ca="1">PRODUCT(AV$4:AV40)</f>
        <v>1.2957714689840676</v>
      </c>
      <c r="AY40" s="75">
        <f t="shared" si="44"/>
        <v>37</v>
      </c>
      <c r="AZ40" s="76">
        <f t="shared" ca="1" si="55"/>
        <v>1.0090370179501076</v>
      </c>
      <c r="BA40" s="76">
        <f t="shared" ca="1" si="55"/>
        <v>1.0090370179501076</v>
      </c>
      <c r="BB40" s="76">
        <f t="shared" ca="1" si="55"/>
        <v>1.0090370179501076</v>
      </c>
      <c r="BC40" s="76">
        <f t="shared" ca="1" si="55"/>
        <v>1.0090370179501076</v>
      </c>
      <c r="BD40" s="76">
        <f t="shared" ca="1" si="55"/>
        <v>1.0090370179501076</v>
      </c>
      <c r="BE40" s="76">
        <f t="shared" ca="1" si="55"/>
        <v>1.0090370179501076</v>
      </c>
      <c r="BF40" s="76">
        <f t="shared" ca="1" si="55"/>
        <v>1.0090370179501076</v>
      </c>
      <c r="BG40" s="76">
        <f t="shared" ca="1" si="55"/>
        <v>1.0090370179501076</v>
      </c>
      <c r="BH40" s="76">
        <f t="shared" ca="1" si="55"/>
        <v>1.0090370179501076</v>
      </c>
      <c r="BI40" s="76">
        <f t="shared" ca="1" si="55"/>
        <v>1.0090370179501076</v>
      </c>
      <c r="BJ40" s="76">
        <f t="shared" ca="1" si="55"/>
        <v>1.0090370179501076</v>
      </c>
      <c r="BK40" s="76">
        <f t="shared" ca="1" si="55"/>
        <v>1.0090370179501076</v>
      </c>
      <c r="BL40" s="76">
        <f t="shared" ca="1" si="56"/>
        <v>0.11399999999999988</v>
      </c>
      <c r="BM40" s="77">
        <f t="shared" ca="1" si="58"/>
        <v>45.3030706145774</v>
      </c>
      <c r="BN40" s="21"/>
      <c r="BO40" s="70">
        <f t="shared" si="45"/>
        <v>37</v>
      </c>
      <c r="BP40" s="171">
        <f t="shared" ca="1" si="46"/>
        <v>8.1000000000000003E-2</v>
      </c>
      <c r="BQ40" s="172">
        <f t="shared" ca="1" si="31"/>
        <v>6.5116541199878863E-3</v>
      </c>
      <c r="BR40" s="172">
        <f t="shared" ca="1" si="50"/>
        <v>0.77174102373471543</v>
      </c>
    </row>
    <row r="41" spans="2:70">
      <c r="B41" s="155"/>
      <c r="C41" s="154"/>
      <c r="D41" s="154"/>
      <c r="E41">
        <f t="shared" si="32"/>
        <v>38</v>
      </c>
      <c r="F41" s="64">
        <f t="shared" si="33"/>
        <v>68.083333333333158</v>
      </c>
      <c r="G41" s="55">
        <f t="shared" si="14"/>
        <v>2.9921707961534372E-3</v>
      </c>
      <c r="H41" s="78">
        <f t="shared" si="49"/>
        <v>0.90714607632251554</v>
      </c>
      <c r="I41" s="79">
        <f t="shared" ca="1" si="15"/>
        <v>264844.81135305663</v>
      </c>
      <c r="J41" s="79">
        <f t="shared" ca="1" si="16"/>
        <v>1724.5778070045458</v>
      </c>
      <c r="K41" s="80">
        <f t="shared" ca="1" si="17"/>
        <v>-18.142921526450312</v>
      </c>
      <c r="L41" s="80">
        <f t="shared" ca="1" si="18"/>
        <v>-110.35200473044027</v>
      </c>
      <c r="M41" s="80">
        <f t="shared" ca="1" si="19"/>
        <v>0</v>
      </c>
      <c r="N41" s="80">
        <f t="shared" ca="1" si="20"/>
        <v>0</v>
      </c>
      <c r="O41" s="81">
        <f t="shared" ca="1" si="2"/>
        <v>-1808.5112922709279</v>
      </c>
      <c r="P41" s="79">
        <f t="shared" ca="1" si="3"/>
        <v>264632.3829415334</v>
      </c>
      <c r="Q41" s="35"/>
      <c r="R41">
        <f t="shared" ca="1" si="21"/>
        <v>38</v>
      </c>
      <c r="S41" s="78">
        <f t="shared" ca="1" si="34"/>
        <v>68.083333333333158</v>
      </c>
      <c r="T41" s="55">
        <f t="shared" ca="1" si="22"/>
        <v>0</v>
      </c>
      <c r="U41" s="78">
        <f t="shared" ca="1" si="35"/>
        <v>1</v>
      </c>
      <c r="V41" s="79">
        <f t="shared" ca="1" si="36"/>
        <v>264811.65716895234</v>
      </c>
      <c r="W41" s="79">
        <f t="shared" ca="1" si="4"/>
        <v>1724.3619184250283</v>
      </c>
      <c r="X41" s="80">
        <f t="shared" ca="1" si="5"/>
        <v>-20</v>
      </c>
      <c r="Y41" s="80">
        <f t="shared" ca="1" si="23"/>
        <v>-110.33819048706349</v>
      </c>
      <c r="Z41" s="80">
        <f t="shared" ca="1" si="6"/>
        <v>0</v>
      </c>
      <c r="AA41" s="80">
        <f t="shared" ca="1" si="24"/>
        <v>0</v>
      </c>
      <c r="AB41" s="81">
        <f t="shared" ca="1" si="7"/>
        <v>-1808.5112922709279</v>
      </c>
      <c r="AC41" s="79">
        <f t="shared" ca="1" si="8"/>
        <v>264597.16960461938</v>
      </c>
      <c r="AD41" s="35"/>
      <c r="AE41" s="55">
        <f t="shared" ca="1" si="37"/>
        <v>2.9921707961534372E-3</v>
      </c>
      <c r="AF41" s="78">
        <f t="shared" ca="1" si="38"/>
        <v>0.90509169649151477</v>
      </c>
      <c r="AG41" s="21"/>
      <c r="AH41" s="21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39"/>
        <v>102</v>
      </c>
      <c r="AN41" s="66">
        <f t="shared" si="40"/>
        <v>0.55073700000000003</v>
      </c>
      <c r="AO41" s="67">
        <f t="shared" si="41"/>
        <v>1.6110648157988732E-4</v>
      </c>
      <c r="AP41" s="68">
        <f t="shared" ca="1" si="57"/>
        <v>3.5561934189963555E-6</v>
      </c>
      <c r="AR41" s="69">
        <f t="shared" si="26"/>
        <v>4</v>
      </c>
      <c r="AS41" s="70">
        <f t="shared" si="42"/>
        <v>38</v>
      </c>
      <c r="AT41" s="71">
        <f t="shared" ca="1" si="43"/>
        <v>0.76530755553185414</v>
      </c>
      <c r="AU41" s="72">
        <f t="shared" ca="1" si="27"/>
        <v>6.5116541199878863E-3</v>
      </c>
      <c r="AV41" s="73">
        <f t="shared" ca="1" si="28"/>
        <v>1.0065116541199879</v>
      </c>
      <c r="AW41" s="74">
        <f ca="1">PRODUCT(AV$4:AV41)</f>
        <v>1.3042090846086405</v>
      </c>
      <c r="AY41" s="75">
        <f t="shared" si="44"/>
        <v>38</v>
      </c>
      <c r="AZ41" s="76">
        <f t="shared" ca="1" si="55"/>
        <v>1.0090370179501076</v>
      </c>
      <c r="BA41" s="76">
        <f t="shared" ca="1" si="55"/>
        <v>1.0090370179501076</v>
      </c>
      <c r="BB41" s="76">
        <f t="shared" ca="1" si="55"/>
        <v>1.0090370179501076</v>
      </c>
      <c r="BC41" s="76">
        <f t="shared" ca="1" si="55"/>
        <v>1.0090370179501076</v>
      </c>
      <c r="BD41" s="76">
        <f t="shared" ca="1" si="55"/>
        <v>1.0090370179501076</v>
      </c>
      <c r="BE41" s="76">
        <f t="shared" ca="1" si="55"/>
        <v>1.0090370179501076</v>
      </c>
      <c r="BF41" s="76">
        <f t="shared" ca="1" si="55"/>
        <v>1.0090370179501076</v>
      </c>
      <c r="BG41" s="76">
        <f t="shared" ca="1" si="55"/>
        <v>1.0090370179501076</v>
      </c>
      <c r="BH41" s="76">
        <f t="shared" ca="1" si="55"/>
        <v>1.0090370179501076</v>
      </c>
      <c r="BI41" s="76">
        <f t="shared" ca="1" si="55"/>
        <v>1.0090370179501076</v>
      </c>
      <c r="BJ41" s="76">
        <f t="shared" ca="1" si="55"/>
        <v>1.0090370179501076</v>
      </c>
      <c r="BK41" s="76">
        <f t="shared" ca="1" si="55"/>
        <v>1.0090370179501076</v>
      </c>
      <c r="BL41" s="76">
        <f t="shared" ca="1" si="56"/>
        <v>0.11399999999999988</v>
      </c>
      <c r="BM41" s="77">
        <f t="shared" ca="1" si="58"/>
        <v>50.46762066463922</v>
      </c>
      <c r="BN41" s="21"/>
      <c r="BO41" s="70">
        <f t="shared" si="45"/>
        <v>38</v>
      </c>
      <c r="BP41" s="171">
        <f t="shared" ca="1" si="46"/>
        <v>8.1000000000000003E-2</v>
      </c>
      <c r="BQ41" s="172">
        <f t="shared" ca="1" si="31"/>
        <v>6.5116541199878863E-3</v>
      </c>
      <c r="BR41" s="172">
        <f t="shared" ca="1" si="50"/>
        <v>0.76674822449965885</v>
      </c>
    </row>
    <row r="42" spans="2:70">
      <c r="B42" s="153"/>
      <c r="C42" s="153"/>
      <c r="D42" s="156"/>
      <c r="E42">
        <f t="shared" si="32"/>
        <v>39</v>
      </c>
      <c r="F42" s="64">
        <f t="shared" si="33"/>
        <v>68.166666666666487</v>
      </c>
      <c r="G42" s="55">
        <f t="shared" si="14"/>
        <v>2.9921707961534372E-3</v>
      </c>
      <c r="H42" s="78">
        <f t="shared" si="49"/>
        <v>0.9044317403250981</v>
      </c>
      <c r="I42" s="79">
        <f t="shared" ca="1" si="15"/>
        <v>263840.55765357928</v>
      </c>
      <c r="J42" s="79">
        <f t="shared" ca="1" si="16"/>
        <v>1718.038454264831</v>
      </c>
      <c r="K42" s="80">
        <f t="shared" ca="1" si="17"/>
        <v>-18.088634806501961</v>
      </c>
      <c r="L42" s="80">
        <f t="shared" ca="1" si="18"/>
        <v>-109.93356568899138</v>
      </c>
      <c r="M42" s="80">
        <f t="shared" ca="1" si="19"/>
        <v>0</v>
      </c>
      <c r="N42" s="80">
        <f t="shared" ca="1" si="20"/>
        <v>0</v>
      </c>
      <c r="O42" s="81">
        <f t="shared" ca="1" si="2"/>
        <v>-1808.5112922709279</v>
      </c>
      <c r="P42" s="79">
        <f t="shared" ca="1" si="3"/>
        <v>263622.06261507765</v>
      </c>
      <c r="Q42" s="35"/>
      <c r="R42">
        <f t="shared" ca="1" si="21"/>
        <v>39</v>
      </c>
      <c r="S42" s="78">
        <f t="shared" ca="1" si="34"/>
        <v>68.166666666666487</v>
      </c>
      <c r="T42" s="55">
        <f t="shared" ca="1" si="22"/>
        <v>0</v>
      </c>
      <c r="U42" s="78">
        <f t="shared" ca="1" si="35"/>
        <v>1</v>
      </c>
      <c r="V42" s="79">
        <f t="shared" ca="1" si="36"/>
        <v>263805.44968098355</v>
      </c>
      <c r="W42" s="79">
        <f t="shared" ca="1" si="4"/>
        <v>1717.8098432904335</v>
      </c>
      <c r="X42" s="80">
        <f t="shared" ca="1" si="5"/>
        <v>-20</v>
      </c>
      <c r="Y42" s="80">
        <f t="shared" ca="1" si="23"/>
        <v>-109.9189373670765</v>
      </c>
      <c r="Z42" s="80">
        <f t="shared" ca="1" si="6"/>
        <v>0</v>
      </c>
      <c r="AA42" s="80">
        <f t="shared" ca="1" si="24"/>
        <v>0</v>
      </c>
      <c r="AB42" s="81">
        <f t="shared" ca="1" si="7"/>
        <v>-1808.5112922709279</v>
      </c>
      <c r="AC42" s="79">
        <f t="shared" ca="1" si="8"/>
        <v>263584.82929463597</v>
      </c>
      <c r="AD42" s="35"/>
      <c r="AE42" s="55">
        <f t="shared" ca="1" si="37"/>
        <v>2.9921707961534372E-3</v>
      </c>
      <c r="AF42" s="78">
        <f t="shared" ca="1" si="38"/>
        <v>0.90238350754943186</v>
      </c>
      <c r="AG42" s="21"/>
      <c r="AH42" s="21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39"/>
        <v>103</v>
      </c>
      <c r="AN42" s="66">
        <f t="shared" si="40"/>
        <v>0.58580500000000002</v>
      </c>
      <c r="AO42" s="67">
        <f t="shared" si="41"/>
        <v>6.6729499137981426E-5</v>
      </c>
      <c r="AP42" s="68">
        <f t="shared" ca="1" si="57"/>
        <v>1.3222239974696547E-6</v>
      </c>
      <c r="AR42" s="69">
        <f t="shared" si="26"/>
        <v>4</v>
      </c>
      <c r="AS42" s="70">
        <f t="shared" si="42"/>
        <v>39</v>
      </c>
      <c r="AT42" s="71">
        <f t="shared" ca="1" si="43"/>
        <v>0.7603241374348173</v>
      </c>
      <c r="AU42" s="72">
        <f t="shared" ca="1" si="27"/>
        <v>6.5116541199878863E-3</v>
      </c>
      <c r="AV42" s="73">
        <f t="shared" ca="1" si="28"/>
        <v>1.0065116541199879</v>
      </c>
      <c r="AW42" s="74">
        <f ca="1">PRODUCT(AV$4:AV42)</f>
        <v>1.3127016430677581</v>
      </c>
      <c r="AY42" s="75">
        <f t="shared" si="44"/>
        <v>39</v>
      </c>
      <c r="AZ42" s="76">
        <f t="shared" ca="1" si="55"/>
        <v>1.0090370179501076</v>
      </c>
      <c r="BA42" s="76">
        <f t="shared" ca="1" si="55"/>
        <v>1.0090370179501076</v>
      </c>
      <c r="BB42" s="76">
        <f t="shared" ca="1" si="55"/>
        <v>1.0090370179501076</v>
      </c>
      <c r="BC42" s="76">
        <f t="shared" ca="1" si="55"/>
        <v>1.0090370179501076</v>
      </c>
      <c r="BD42" s="76">
        <f t="shared" ca="1" si="55"/>
        <v>1.0090370179501076</v>
      </c>
      <c r="BE42" s="76">
        <f t="shared" ca="1" si="55"/>
        <v>1.0090370179501076</v>
      </c>
      <c r="BF42" s="76">
        <f t="shared" ca="1" si="55"/>
        <v>1.0090370179501076</v>
      </c>
      <c r="BG42" s="76">
        <f t="shared" ca="1" si="55"/>
        <v>1.0090370179501076</v>
      </c>
      <c r="BH42" s="76">
        <f t="shared" ca="1" si="55"/>
        <v>1.0090370179501076</v>
      </c>
      <c r="BI42" s="76">
        <f t="shared" ca="1" si="55"/>
        <v>1.0090370179501076</v>
      </c>
      <c r="BJ42" s="76">
        <f t="shared" ca="1" si="55"/>
        <v>1.0090370179501076</v>
      </c>
      <c r="BK42" s="76">
        <f t="shared" ca="1" si="55"/>
        <v>1.0090370179501076</v>
      </c>
      <c r="BL42" s="76">
        <f t="shared" ca="1" si="56"/>
        <v>0.11399999999999988</v>
      </c>
      <c r="BM42" s="77">
        <f t="shared" ca="1" si="58"/>
        <v>56.220929420408083</v>
      </c>
      <c r="BN42" s="21"/>
      <c r="BO42" s="70">
        <f t="shared" si="45"/>
        <v>39</v>
      </c>
      <c r="BP42" s="171">
        <f t="shared" ca="1" si="46"/>
        <v>8.1000000000000003E-2</v>
      </c>
      <c r="BQ42" s="172">
        <f t="shared" ca="1" si="31"/>
        <v>6.5116541199878863E-3</v>
      </c>
      <c r="BR42" s="172">
        <f t="shared" ca="1" si="50"/>
        <v>0.76178772631305625</v>
      </c>
    </row>
    <row r="43" spans="2:70">
      <c r="B43" s="153"/>
      <c r="C43" s="153"/>
      <c r="D43" s="153"/>
      <c r="E43">
        <f t="shared" si="32"/>
        <v>40</v>
      </c>
      <c r="F43" s="64">
        <f t="shared" si="33"/>
        <v>68.249999999999815</v>
      </c>
      <c r="G43" s="55">
        <f t="shared" si="14"/>
        <v>2.9921707961534372E-3</v>
      </c>
      <c r="H43" s="78">
        <f t="shared" si="49"/>
        <v>0.90172552608458312</v>
      </c>
      <c r="I43" s="79">
        <f t="shared" ca="1" si="15"/>
        <v>262833.2603780991</v>
      </c>
      <c r="J43" s="79">
        <f t="shared" ca="1" si="16"/>
        <v>1711.479282810898</v>
      </c>
      <c r="K43" s="80">
        <f t="shared" ca="1" si="17"/>
        <v>-18.034510521691661</v>
      </c>
      <c r="L43" s="80">
        <f t="shared" ca="1" si="18"/>
        <v>-109.51385849087464</v>
      </c>
      <c r="M43" s="80">
        <f t="shared" ca="1" si="19"/>
        <v>0</v>
      </c>
      <c r="N43" s="80">
        <f t="shared" ca="1" si="20"/>
        <v>0</v>
      </c>
      <c r="O43" s="81">
        <f t="shared" ca="1" si="2"/>
        <v>-1808.5112922709279</v>
      </c>
      <c r="P43" s="79">
        <f t="shared" ca="1" si="3"/>
        <v>262608.67999962653</v>
      </c>
      <c r="Q43" s="35"/>
      <c r="R43">
        <f t="shared" ca="1" si="21"/>
        <v>40</v>
      </c>
      <c r="S43" s="78">
        <f t="shared" ca="1" si="34"/>
        <v>68.249999999999815</v>
      </c>
      <c r="T43" s="55">
        <f t="shared" ca="1" si="22"/>
        <v>0</v>
      </c>
      <c r="U43" s="78">
        <f t="shared" ca="1" si="35"/>
        <v>1</v>
      </c>
      <c r="V43" s="79">
        <f t="shared" ca="1" si="36"/>
        <v>262796.1384661115</v>
      </c>
      <c r="W43" s="79">
        <f t="shared" ca="1" si="4"/>
        <v>1711.237557759762</v>
      </c>
      <c r="X43" s="80">
        <f t="shared" ca="1" si="5"/>
        <v>-20</v>
      </c>
      <c r="Y43" s="80">
        <f t="shared" ca="1" si="23"/>
        <v>-109.49839102754646</v>
      </c>
      <c r="Z43" s="80">
        <f t="shared" ca="1" si="6"/>
        <v>0</v>
      </c>
      <c r="AA43" s="80">
        <f t="shared" ca="1" si="24"/>
        <v>0</v>
      </c>
      <c r="AB43" s="81">
        <f t="shared" ca="1" si="7"/>
        <v>-1808.5112922709279</v>
      </c>
      <c r="AC43" s="79">
        <f t="shared" ca="1" si="8"/>
        <v>262569.36634057277</v>
      </c>
      <c r="AD43" s="35"/>
      <c r="AE43" s="55">
        <f t="shared" ca="1" si="37"/>
        <v>2.9921707961534372E-3</v>
      </c>
      <c r="AF43" s="78">
        <f t="shared" ca="1" si="38"/>
        <v>0.89968342197121198</v>
      </c>
      <c r="AG43" s="21"/>
      <c r="AH43" s="21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39"/>
        <v>104</v>
      </c>
      <c r="AN43" s="66">
        <f t="shared" si="40"/>
        <v>0.62164300000000006</v>
      </c>
      <c r="AO43" s="67">
        <f t="shared" si="41"/>
        <v>2.5247573105349233E-5</v>
      </c>
      <c r="AP43" s="68">
        <f t="shared" ca="1" si="57"/>
        <v>4.4907783214598398E-7</v>
      </c>
      <c r="AR43" s="69">
        <f t="shared" si="26"/>
        <v>4</v>
      </c>
      <c r="AS43" s="70">
        <f t="shared" si="42"/>
        <v>40</v>
      </c>
      <c r="AT43" s="71">
        <f t="shared" ca="1" si="43"/>
        <v>0.75537316963276369</v>
      </c>
      <c r="AU43" s="72">
        <f t="shared" ca="1" si="27"/>
        <v>6.5116541199878863E-3</v>
      </c>
      <c r="AV43" s="73">
        <f t="shared" ca="1" si="28"/>
        <v>1.0065116541199879</v>
      </c>
      <c r="AW43" s="74">
        <f ca="1">PRODUCT(AV$4:AV43)</f>
        <v>1.3212495021301551</v>
      </c>
      <c r="AY43" s="75">
        <f t="shared" si="44"/>
        <v>40</v>
      </c>
      <c r="AZ43" s="76">
        <f t="shared" ca="1" si="55"/>
        <v>1.0090370179501076</v>
      </c>
      <c r="BA43" s="76">
        <f t="shared" ca="1" si="55"/>
        <v>1.0090370179501076</v>
      </c>
      <c r="BB43" s="76">
        <f t="shared" ca="1" si="55"/>
        <v>1.0090370179501076</v>
      </c>
      <c r="BC43" s="76">
        <f t="shared" ca="1" si="55"/>
        <v>1.0090370179501076</v>
      </c>
      <c r="BD43" s="76">
        <f t="shared" ca="1" si="55"/>
        <v>1.0090370179501076</v>
      </c>
      <c r="BE43" s="76">
        <f t="shared" ca="1" si="55"/>
        <v>1.0090370179501076</v>
      </c>
      <c r="BF43" s="76">
        <f t="shared" ca="1" si="55"/>
        <v>1.0090370179501076</v>
      </c>
      <c r="BG43" s="76">
        <f t="shared" ca="1" si="55"/>
        <v>1.0090370179501076</v>
      </c>
      <c r="BH43" s="76">
        <f t="shared" ca="1" si="55"/>
        <v>1.0090370179501076</v>
      </c>
      <c r="BI43" s="76">
        <f t="shared" ca="1" si="55"/>
        <v>1.0090370179501076</v>
      </c>
      <c r="BJ43" s="76">
        <f t="shared" ca="1" si="55"/>
        <v>1.0090370179501076</v>
      </c>
      <c r="BK43" s="76">
        <f t="shared" ca="1" si="55"/>
        <v>1.0090370179501076</v>
      </c>
      <c r="BL43" s="76">
        <f t="shared" ca="1" si="56"/>
        <v>0.11399999999999988</v>
      </c>
      <c r="BM43" s="77">
        <f t="shared" ca="1" si="58"/>
        <v>62.630115374334601</v>
      </c>
      <c r="BN43" s="21"/>
      <c r="BO43" s="70">
        <f t="shared" si="45"/>
        <v>40</v>
      </c>
      <c r="BP43" s="171">
        <f t="shared" ca="1" si="46"/>
        <v>8.1000000000000003E-2</v>
      </c>
      <c r="BQ43" s="172">
        <f t="shared" ca="1" si="31"/>
        <v>6.5116541199878863E-3</v>
      </c>
      <c r="BR43" s="172">
        <f t="shared" ca="1" si="50"/>
        <v>0.75685932020240898</v>
      </c>
    </row>
    <row r="44" spans="2:70">
      <c r="C44" s="149"/>
      <c r="D44" s="149"/>
      <c r="E44">
        <f t="shared" si="32"/>
        <v>41</v>
      </c>
      <c r="F44" s="64">
        <f t="shared" si="33"/>
        <v>68.333333333333144</v>
      </c>
      <c r="G44" s="55">
        <f t="shared" si="14"/>
        <v>2.9921707961534372E-3</v>
      </c>
      <c r="H44" s="78">
        <f t="shared" si="49"/>
        <v>0.89902740929928671</v>
      </c>
      <c r="I44" s="79">
        <f t="shared" ca="1" si="15"/>
        <v>261822.90997651525</v>
      </c>
      <c r="J44" s="79">
        <f t="shared" ca="1" si="16"/>
        <v>1704.900230455793</v>
      </c>
      <c r="K44" s="80">
        <f t="shared" ca="1" si="17"/>
        <v>-17.980548185985732</v>
      </c>
      <c r="L44" s="80">
        <f t="shared" ca="1" si="18"/>
        <v>-109.09287915688137</v>
      </c>
      <c r="M44" s="80">
        <f t="shared" ca="1" si="19"/>
        <v>0</v>
      </c>
      <c r="N44" s="80">
        <f t="shared" ca="1" si="20"/>
        <v>0</v>
      </c>
      <c r="O44" s="81">
        <f t="shared" ca="1" si="2"/>
        <v>-1808.5112922709279</v>
      </c>
      <c r="P44" s="79">
        <f t="shared" ca="1" si="3"/>
        <v>261592.22548735721</v>
      </c>
      <c r="Q44" s="35"/>
      <c r="R44">
        <f t="shared" ca="1" si="21"/>
        <v>41</v>
      </c>
      <c r="S44" s="78">
        <f t="shared" ca="1" si="34"/>
        <v>68.333333333333144</v>
      </c>
      <c r="T44" s="55">
        <f t="shared" ca="1" si="22"/>
        <v>0</v>
      </c>
      <c r="U44" s="78">
        <f t="shared" ca="1" si="35"/>
        <v>1</v>
      </c>
      <c r="V44" s="79">
        <f t="shared" ca="1" si="36"/>
        <v>261783.71395064399</v>
      </c>
      <c r="W44" s="79">
        <f t="shared" ca="1" si="4"/>
        <v>1704.6449994924412</v>
      </c>
      <c r="X44" s="80">
        <f t="shared" ca="1" si="5"/>
        <v>-20</v>
      </c>
      <c r="Y44" s="80">
        <f t="shared" ca="1" si="23"/>
        <v>-109.07654747943501</v>
      </c>
      <c r="Z44" s="80">
        <f t="shared" ca="1" si="6"/>
        <v>0</v>
      </c>
      <c r="AA44" s="80">
        <f t="shared" ca="1" si="24"/>
        <v>0</v>
      </c>
      <c r="AB44" s="81">
        <f t="shared" ca="1" si="7"/>
        <v>-1808.5112922709279</v>
      </c>
      <c r="AC44" s="79">
        <f t="shared" ca="1" si="8"/>
        <v>261550.77111038603</v>
      </c>
      <c r="AD44" s="35"/>
      <c r="AE44" s="55">
        <f t="shared" ca="1" si="37"/>
        <v>2.9921707961534372E-3</v>
      </c>
      <c r="AF44" s="78">
        <f t="shared" ca="1" si="38"/>
        <v>0.89699141551020634</v>
      </c>
      <c r="AG44" s="21"/>
      <c r="AH44" s="21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39"/>
        <v>105</v>
      </c>
      <c r="AN44" s="66">
        <f t="shared" si="40"/>
        <v>0</v>
      </c>
      <c r="AO44" s="67">
        <f t="shared" si="41"/>
        <v>2.5247573105349233E-5</v>
      </c>
      <c r="AP44" s="68">
        <f t="shared" ca="1" si="57"/>
        <v>4.0312193190842371E-7</v>
      </c>
      <c r="AR44" s="69">
        <f t="shared" si="26"/>
        <v>4</v>
      </c>
      <c r="AS44" s="70">
        <f t="shared" si="42"/>
        <v>41</v>
      </c>
      <c r="AT44" s="71">
        <f t="shared" ca="1" si="43"/>
        <v>0.7504544408205962</v>
      </c>
      <c r="AU44" s="72">
        <f t="shared" ca="1" si="27"/>
        <v>6.5116541199878863E-3</v>
      </c>
      <c r="AV44" s="73">
        <f t="shared" ca="1" si="28"/>
        <v>1.0065116541199879</v>
      </c>
      <c r="AW44" s="74">
        <f ca="1">PRODUCT(AV$4:AV44)</f>
        <v>1.3298530218942328</v>
      </c>
      <c r="AY44" s="75">
        <f t="shared" si="44"/>
        <v>41</v>
      </c>
      <c r="AZ44" s="76">
        <f t="shared" ca="1" si="55"/>
        <v>1.0090370179501076</v>
      </c>
      <c r="BA44" s="76">
        <f t="shared" ca="1" si="55"/>
        <v>1.0090370179501076</v>
      </c>
      <c r="BB44" s="76">
        <f t="shared" ca="1" si="55"/>
        <v>1.0090370179501076</v>
      </c>
      <c r="BC44" s="76">
        <f t="shared" ca="1" si="55"/>
        <v>1.0090370179501076</v>
      </c>
      <c r="BD44" s="76">
        <f t="shared" ca="1" si="55"/>
        <v>1.0090370179501076</v>
      </c>
      <c r="BE44" s="76">
        <f t="shared" ca="1" si="55"/>
        <v>1.0090370179501076</v>
      </c>
      <c r="BF44" s="76">
        <f t="shared" ca="1" si="55"/>
        <v>1.0090370179501076</v>
      </c>
      <c r="BG44" s="76">
        <f t="shared" ca="1" si="55"/>
        <v>1.0090370179501076</v>
      </c>
      <c r="BH44" s="76">
        <f t="shared" ca="1" si="55"/>
        <v>1.0090370179501076</v>
      </c>
      <c r="BI44" s="76">
        <f t="shared" ca="1" si="55"/>
        <v>1.0090370179501076</v>
      </c>
      <c r="BJ44" s="76">
        <f t="shared" ca="1" si="55"/>
        <v>1.0090370179501076</v>
      </c>
      <c r="BK44" s="76">
        <f t="shared" ca="1" si="55"/>
        <v>1.0090370179501076</v>
      </c>
      <c r="BL44" s="76">
        <f t="shared" ca="1" si="56"/>
        <v>0.11399999999999988</v>
      </c>
      <c r="BM44" s="77">
        <f t="shared" ca="1" si="58"/>
        <v>69.769948527008737</v>
      </c>
      <c r="BN44" s="21"/>
      <c r="BO44" s="70">
        <f t="shared" si="45"/>
        <v>41</v>
      </c>
      <c r="BP44" s="171">
        <f t="shared" ca="1" si="46"/>
        <v>8.1000000000000003E-2</v>
      </c>
      <c r="BQ44" s="172">
        <f t="shared" ca="1" si="31"/>
        <v>6.5116541199878863E-3</v>
      </c>
      <c r="BR44" s="172">
        <f t="shared" ca="1" si="50"/>
        <v>0.75196279854717163</v>
      </c>
    </row>
    <row r="45" spans="2:70">
      <c r="E45">
        <f t="shared" si="32"/>
        <v>42</v>
      </c>
      <c r="F45" s="64">
        <f t="shared" si="33"/>
        <v>68.416666666666472</v>
      </c>
      <c r="G45" s="55">
        <f t="shared" si="14"/>
        <v>2.9921707961534372E-3</v>
      </c>
      <c r="H45" s="78">
        <f t="shared" si="49"/>
        <v>0.89633736574023992</v>
      </c>
      <c r="I45" s="79">
        <f t="shared" ca="1" si="15"/>
        <v>260809.49686975314</v>
      </c>
      <c r="J45" s="79">
        <f t="shared" ca="1" si="16"/>
        <v>1698.3012348238958</v>
      </c>
      <c r="K45" s="80">
        <f t="shared" ca="1" si="17"/>
        <v>-17.9267473148048</v>
      </c>
      <c r="L45" s="80">
        <f t="shared" ca="1" si="18"/>
        <v>-108.67062369573048</v>
      </c>
      <c r="M45" s="80">
        <f t="shared" ca="1" si="19"/>
        <v>0</v>
      </c>
      <c r="N45" s="80">
        <f t="shared" ca="1" si="20"/>
        <v>0</v>
      </c>
      <c r="O45" s="81">
        <f t="shared" ca="1" si="2"/>
        <v>-1808.5112922709279</v>
      </c>
      <c r="P45" s="79">
        <f t="shared" ca="1" si="3"/>
        <v>260572.6894412956</v>
      </c>
      <c r="Q45" s="35"/>
      <c r="R45">
        <f t="shared" ca="1" si="21"/>
        <v>42</v>
      </c>
      <c r="S45" s="78">
        <f t="shared" ca="1" si="34"/>
        <v>68.416666666666472</v>
      </c>
      <c r="T45" s="55">
        <f t="shared" ca="1" si="22"/>
        <v>0</v>
      </c>
      <c r="U45" s="78">
        <f t="shared" ca="1" si="35"/>
        <v>1</v>
      </c>
      <c r="V45" s="79">
        <f t="shared" ca="1" si="36"/>
        <v>260768.16653135812</v>
      </c>
      <c r="W45" s="79">
        <f t="shared" ca="1" si="4"/>
        <v>1698.0321059556054</v>
      </c>
      <c r="X45" s="80">
        <f t="shared" ca="1" si="5"/>
        <v>-20</v>
      </c>
      <c r="Y45" s="80">
        <f t="shared" ca="1" si="23"/>
        <v>-108.65340272139922</v>
      </c>
      <c r="Z45" s="80">
        <f t="shared" ca="1" si="6"/>
        <v>0</v>
      </c>
      <c r="AA45" s="80">
        <f t="shared" ca="1" si="24"/>
        <v>0</v>
      </c>
      <c r="AB45" s="81">
        <f t="shared" ca="1" si="7"/>
        <v>-1808.5112922709279</v>
      </c>
      <c r="AC45" s="79">
        <f t="shared" ca="1" si="8"/>
        <v>260529.0339423214</v>
      </c>
      <c r="AD45" s="35"/>
      <c r="AE45" s="55">
        <f t="shared" ca="1" si="37"/>
        <v>2.9921707961534372E-3</v>
      </c>
      <c r="AF45" s="78">
        <f t="shared" ca="1" si="38"/>
        <v>0.89430746399231631</v>
      </c>
      <c r="AG45" s="21"/>
      <c r="AH45" s="21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39"/>
        <v>106</v>
      </c>
      <c r="AN45" s="66">
        <f t="shared" si="40"/>
        <v>0</v>
      </c>
      <c r="AO45" s="67">
        <f t="shared" si="41"/>
        <v>2.5247573105349233E-5</v>
      </c>
      <c r="AP45" s="68">
        <f t="shared" ca="1" si="57"/>
        <v>3.6186887963054197E-7</v>
      </c>
      <c r="AR45" s="69">
        <f t="shared" si="26"/>
        <v>4</v>
      </c>
      <c r="AS45" s="70">
        <f t="shared" si="42"/>
        <v>42</v>
      </c>
      <c r="AT45" s="71">
        <f t="shared" ca="1" si="43"/>
        <v>0.74556774106916357</v>
      </c>
      <c r="AU45" s="72">
        <f t="shared" ca="1" si="27"/>
        <v>6.5116541199878863E-3</v>
      </c>
      <c r="AV45" s="73">
        <f t="shared" ca="1" si="28"/>
        <v>1.0065116541199879</v>
      </c>
      <c r="AW45" s="74">
        <f ca="1">PRODUCT(AV$4:AV45)</f>
        <v>1.3385125648032288</v>
      </c>
      <c r="AY45" s="75">
        <f t="shared" si="44"/>
        <v>42</v>
      </c>
      <c r="AZ45" s="76">
        <f t="shared" ref="AZ45:BK54" ca="1" si="59">OFFSET($AV$3,($AY45*12-12)+AZ$3,0)</f>
        <v>1.0090370179501076</v>
      </c>
      <c r="BA45" s="76">
        <f t="shared" ca="1" si="59"/>
        <v>1.0090370179501076</v>
      </c>
      <c r="BB45" s="76">
        <f t="shared" ca="1" si="59"/>
        <v>1.0090370179501076</v>
      </c>
      <c r="BC45" s="76">
        <f t="shared" ca="1" si="59"/>
        <v>1.0090370179501076</v>
      </c>
      <c r="BD45" s="76">
        <f t="shared" ca="1" si="59"/>
        <v>1.0090370179501076</v>
      </c>
      <c r="BE45" s="76">
        <f t="shared" ca="1" si="59"/>
        <v>1.0090370179501076</v>
      </c>
      <c r="BF45" s="76">
        <f t="shared" ca="1" si="59"/>
        <v>1.0090370179501076</v>
      </c>
      <c r="BG45" s="76">
        <f t="shared" ca="1" si="59"/>
        <v>1.0090370179501076</v>
      </c>
      <c r="BH45" s="76">
        <f t="shared" ca="1" si="59"/>
        <v>1.0090370179501076</v>
      </c>
      <c r="BI45" s="76">
        <f t="shared" ca="1" si="59"/>
        <v>1.0090370179501076</v>
      </c>
      <c r="BJ45" s="76">
        <f t="shared" ca="1" si="59"/>
        <v>1.0090370179501076</v>
      </c>
      <c r="BK45" s="76">
        <f t="shared" ca="1" si="59"/>
        <v>1.0090370179501076</v>
      </c>
      <c r="BL45" s="76">
        <f t="shared" ca="1" si="56"/>
        <v>0.11399999999999988</v>
      </c>
      <c r="BM45" s="77">
        <f t="shared" ca="1" si="58"/>
        <v>77.723722659087727</v>
      </c>
      <c r="BN45" s="21"/>
      <c r="BO45" s="70">
        <f t="shared" si="45"/>
        <v>42</v>
      </c>
      <c r="BP45" s="171">
        <f t="shared" ca="1" si="46"/>
        <v>8.1000000000000003E-2</v>
      </c>
      <c r="BQ45" s="172">
        <f t="shared" ca="1" si="31"/>
        <v>6.5116541199878863E-3</v>
      </c>
      <c r="BR45" s="172">
        <f t="shared" ca="1" si="50"/>
        <v>0.74709795507000554</v>
      </c>
    </row>
    <row r="46" spans="2:70">
      <c r="E46">
        <f t="shared" si="32"/>
        <v>43</v>
      </c>
      <c r="F46" s="64">
        <f t="shared" si="33"/>
        <v>68.499999999999801</v>
      </c>
      <c r="G46" s="55">
        <f t="shared" si="14"/>
        <v>2.9921707961534372E-3</v>
      </c>
      <c r="H46" s="78">
        <f t="shared" si="49"/>
        <v>0.89365537125097083</v>
      </c>
      <c r="I46" s="79">
        <f t="shared" ca="1" si="15"/>
        <v>259793.0114496742</v>
      </c>
      <c r="J46" s="79">
        <f t="shared" ca="1" si="16"/>
        <v>1691.6822333503312</v>
      </c>
      <c r="K46" s="80">
        <f t="shared" ca="1" si="17"/>
        <v>-17.873107425019416</v>
      </c>
      <c r="L46" s="80">
        <f t="shared" ca="1" si="18"/>
        <v>-108.24708810403092</v>
      </c>
      <c r="M46" s="80">
        <f t="shared" ca="1" si="19"/>
        <v>0</v>
      </c>
      <c r="N46" s="80">
        <f t="shared" ca="1" si="20"/>
        <v>0</v>
      </c>
      <c r="O46" s="81">
        <f t="shared" ca="1" si="2"/>
        <v>-1808.5112922709279</v>
      </c>
      <c r="P46" s="79">
        <f t="shared" ca="1" si="3"/>
        <v>259550.06219522454</v>
      </c>
      <c r="Q46" s="35"/>
      <c r="R46">
        <f t="shared" ca="1" si="21"/>
        <v>43</v>
      </c>
      <c r="S46" s="78">
        <f t="shared" ca="1" si="34"/>
        <v>68.499999999999801</v>
      </c>
      <c r="T46" s="55">
        <f t="shared" ca="1" si="22"/>
        <v>0</v>
      </c>
      <c r="U46" s="78">
        <f t="shared" ca="1" si="35"/>
        <v>1</v>
      </c>
      <c r="V46" s="79">
        <f t="shared" ca="1" si="36"/>
        <v>259749.48657540913</v>
      </c>
      <c r="W46" s="79">
        <f t="shared" ca="1" si="4"/>
        <v>1691.3988144235011</v>
      </c>
      <c r="X46" s="80">
        <f t="shared" ca="1" si="5"/>
        <v>-20</v>
      </c>
      <c r="Y46" s="80">
        <f t="shared" ca="1" si="23"/>
        <v>-108.22895273975381</v>
      </c>
      <c r="Z46" s="80">
        <f t="shared" ca="1" si="6"/>
        <v>0</v>
      </c>
      <c r="AA46" s="80">
        <f t="shared" ca="1" si="24"/>
        <v>0</v>
      </c>
      <c r="AB46" s="81">
        <f t="shared" ca="1" si="7"/>
        <v>-1808.5112922709279</v>
      </c>
      <c r="AC46" s="79">
        <f t="shared" ca="1" si="8"/>
        <v>259504.14514482193</v>
      </c>
      <c r="AD46" s="35"/>
      <c r="AE46" s="55">
        <f t="shared" ca="1" si="37"/>
        <v>2.9921707961534372E-3</v>
      </c>
      <c r="AF46" s="78">
        <f t="shared" ca="1" si="38"/>
        <v>0.89163154331577643</v>
      </c>
      <c r="AG46" s="21"/>
      <c r="AH46" s="21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39"/>
        <v>107</v>
      </c>
      <c r="AN46" s="66">
        <f t="shared" si="40"/>
        <v>0</v>
      </c>
      <c r="AO46" s="67">
        <f t="shared" si="41"/>
        <v>2.5247573105349233E-5</v>
      </c>
      <c r="AP46" s="68">
        <f t="shared" ca="1" si="57"/>
        <v>3.2483741439007358E-7</v>
      </c>
      <c r="AR46" s="69">
        <f t="shared" si="26"/>
        <v>4</v>
      </c>
      <c r="AS46" s="70">
        <f t="shared" si="42"/>
        <v>43</v>
      </c>
      <c r="AT46" s="71">
        <f t="shared" ca="1" si="43"/>
        <v>0.74071286181630047</v>
      </c>
      <c r="AU46" s="72">
        <f t="shared" ca="1" si="27"/>
        <v>6.5116541199878863E-3</v>
      </c>
      <c r="AV46" s="73">
        <f t="shared" ca="1" si="28"/>
        <v>1.0065116541199879</v>
      </c>
      <c r="AW46" s="74">
        <f ca="1">PRODUCT(AV$4:AV46)</f>
        <v>1.3472284956604852</v>
      </c>
      <c r="AY46" s="75">
        <f t="shared" si="44"/>
        <v>43</v>
      </c>
      <c r="AZ46" s="76">
        <f t="shared" ca="1" si="59"/>
        <v>1.0090370179501076</v>
      </c>
      <c r="BA46" s="76">
        <f t="shared" ca="1" si="59"/>
        <v>1.0090370179501076</v>
      </c>
      <c r="BB46" s="76">
        <f t="shared" ca="1" si="59"/>
        <v>1.0090370179501076</v>
      </c>
      <c r="BC46" s="76">
        <f t="shared" ca="1" si="59"/>
        <v>1.0090370179501076</v>
      </c>
      <c r="BD46" s="76">
        <f t="shared" ca="1" si="59"/>
        <v>1.0090370179501076</v>
      </c>
      <c r="BE46" s="76">
        <f t="shared" ca="1" si="59"/>
        <v>1.0090370179501076</v>
      </c>
      <c r="BF46" s="76">
        <f t="shared" ca="1" si="59"/>
        <v>1.0090370179501076</v>
      </c>
      <c r="BG46" s="76">
        <f t="shared" ca="1" si="59"/>
        <v>1.0090370179501076</v>
      </c>
      <c r="BH46" s="76">
        <f t="shared" ca="1" si="59"/>
        <v>1.0090370179501076</v>
      </c>
      <c r="BI46" s="76">
        <f t="shared" ca="1" si="59"/>
        <v>1.0090370179501076</v>
      </c>
      <c r="BJ46" s="76">
        <f t="shared" ca="1" si="59"/>
        <v>1.0090370179501076</v>
      </c>
      <c r="BK46" s="76">
        <f t="shared" ca="1" si="59"/>
        <v>1.0090370179501076</v>
      </c>
      <c r="BL46" s="76">
        <f t="shared" ca="1" si="56"/>
        <v>0.11399999999999988</v>
      </c>
      <c r="BM46" s="77">
        <f t="shared" ca="1" si="58"/>
        <v>86.584227042223716</v>
      </c>
      <c r="BN46" s="21"/>
      <c r="BO46" s="70">
        <f t="shared" si="45"/>
        <v>43</v>
      </c>
      <c r="BP46" s="171">
        <f t="shared" ca="1" si="46"/>
        <v>8.1000000000000003E-2</v>
      </c>
      <c r="BQ46" s="172">
        <f t="shared" ca="1" si="31"/>
        <v>6.5116541199878863E-3</v>
      </c>
      <c r="BR46" s="172">
        <f t="shared" ca="1" si="50"/>
        <v>0.74226458482808866</v>
      </c>
    </row>
    <row r="47" spans="2:70">
      <c r="B47" s="153"/>
      <c r="C47" s="153"/>
      <c r="E47">
        <f t="shared" si="32"/>
        <v>44</v>
      </c>
      <c r="F47" s="64">
        <f t="shared" si="33"/>
        <v>68.58333333333313</v>
      </c>
      <c r="G47" s="55">
        <f t="shared" si="14"/>
        <v>3.2787340871175408E-3</v>
      </c>
      <c r="H47" s="78">
        <f t="shared" si="49"/>
        <v>0.89072531292311463</v>
      </c>
      <c r="I47" s="79">
        <f t="shared" ca="1" si="15"/>
        <v>258699.06655899159</v>
      </c>
      <c r="J47" s="79">
        <f t="shared" ca="1" si="16"/>
        <v>1684.5588425958781</v>
      </c>
      <c r="K47" s="80">
        <f t="shared" ca="1" si="17"/>
        <v>-17.814506258462291</v>
      </c>
      <c r="L47" s="80">
        <f t="shared" ca="1" si="18"/>
        <v>-107.79127773291317</v>
      </c>
      <c r="M47" s="80">
        <f t="shared" ca="1" si="19"/>
        <v>0</v>
      </c>
      <c r="N47" s="80">
        <f t="shared" ca="1" si="20"/>
        <v>0</v>
      </c>
      <c r="O47" s="81">
        <f t="shared" ca="1" si="2"/>
        <v>-1808.5112922709279</v>
      </c>
      <c r="P47" s="79">
        <f t="shared" ca="1" si="3"/>
        <v>258449.50832532515</v>
      </c>
      <c r="Q47" s="35"/>
      <c r="R47">
        <f t="shared" ca="1" si="21"/>
        <v>44</v>
      </c>
      <c r="S47" s="78">
        <f t="shared" ca="1" si="34"/>
        <v>68.58333333333313</v>
      </c>
      <c r="T47" s="55">
        <f t="shared" ca="1" si="22"/>
        <v>0</v>
      </c>
      <c r="U47" s="78">
        <f t="shared" ca="1" si="35"/>
        <v>1</v>
      </c>
      <c r="V47" s="79">
        <f t="shared" ca="1" si="36"/>
        <v>258653.30005838731</v>
      </c>
      <c r="W47" s="79">
        <f t="shared" ca="1" si="4"/>
        <v>1684.2608269736606</v>
      </c>
      <c r="X47" s="80">
        <f t="shared" ca="1" si="5"/>
        <v>-20</v>
      </c>
      <c r="Y47" s="80">
        <f t="shared" ca="1" si="23"/>
        <v>-107.77220835766138</v>
      </c>
      <c r="Z47" s="80">
        <f t="shared" ca="1" si="6"/>
        <v>0</v>
      </c>
      <c r="AA47" s="80">
        <f t="shared" ca="1" si="24"/>
        <v>0</v>
      </c>
      <c r="AB47" s="81">
        <f t="shared" ca="1" si="7"/>
        <v>-1808.5112922709279</v>
      </c>
      <c r="AC47" s="79">
        <f t="shared" ca="1" si="8"/>
        <v>258401.27738473236</v>
      </c>
      <c r="AD47" s="35"/>
      <c r="AE47" s="55">
        <f t="shared" ca="1" si="37"/>
        <v>3.2787340871175408E-3</v>
      </c>
      <c r="AF47" s="78">
        <f t="shared" ca="1" si="38"/>
        <v>0.88870812058155779</v>
      </c>
      <c r="AG47" s="21"/>
      <c r="AH47" s="21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39"/>
        <v>108</v>
      </c>
      <c r="AN47" s="66">
        <f t="shared" si="40"/>
        <v>0</v>
      </c>
      <c r="AO47" s="67">
        <f t="shared" si="41"/>
        <v>2.5247573105349233E-5</v>
      </c>
      <c r="AP47" s="68">
        <f t="shared" ca="1" si="57"/>
        <v>2.9159552458713974E-7</v>
      </c>
      <c r="AR47" s="69">
        <f t="shared" si="26"/>
        <v>4</v>
      </c>
      <c r="AS47" s="70">
        <f t="shared" si="42"/>
        <v>44</v>
      </c>
      <c r="AT47" s="71">
        <f t="shared" ca="1" si="43"/>
        <v>0.73588959585792635</v>
      </c>
      <c r="AU47" s="72">
        <f t="shared" ca="1" si="27"/>
        <v>6.5116541199878863E-3</v>
      </c>
      <c r="AV47" s="73">
        <f t="shared" ca="1" si="28"/>
        <v>1.0065116541199879</v>
      </c>
      <c r="AW47" s="74">
        <f ca="1">PRODUCT(AV$4:AV47)</f>
        <v>1.3560011816448179</v>
      </c>
      <c r="AY47" s="75">
        <f t="shared" si="44"/>
        <v>44</v>
      </c>
      <c r="AZ47" s="76">
        <f t="shared" ca="1" si="59"/>
        <v>1.0090370179501076</v>
      </c>
      <c r="BA47" s="76">
        <f t="shared" ca="1" si="59"/>
        <v>1.0090370179501076</v>
      </c>
      <c r="BB47" s="76">
        <f t="shared" ca="1" si="59"/>
        <v>1.0090370179501076</v>
      </c>
      <c r="BC47" s="76">
        <f t="shared" ca="1" si="59"/>
        <v>1.0090370179501076</v>
      </c>
      <c r="BD47" s="76">
        <f t="shared" ca="1" si="59"/>
        <v>1.0090370179501076</v>
      </c>
      <c r="BE47" s="76">
        <f t="shared" ca="1" si="59"/>
        <v>1.0090370179501076</v>
      </c>
      <c r="BF47" s="76">
        <f t="shared" ca="1" si="59"/>
        <v>1.0090370179501076</v>
      </c>
      <c r="BG47" s="76">
        <f t="shared" ca="1" si="59"/>
        <v>1.0090370179501076</v>
      </c>
      <c r="BH47" s="76">
        <f t="shared" ca="1" si="59"/>
        <v>1.0090370179501076</v>
      </c>
      <c r="BI47" s="76">
        <f t="shared" ca="1" si="59"/>
        <v>1.0090370179501076</v>
      </c>
      <c r="BJ47" s="76">
        <f t="shared" ca="1" si="59"/>
        <v>1.0090370179501076</v>
      </c>
      <c r="BK47" s="76">
        <f t="shared" ca="1" si="59"/>
        <v>1.0090370179501076</v>
      </c>
      <c r="BL47" s="76">
        <f t="shared" ca="1" si="56"/>
        <v>0.11399999999999988</v>
      </c>
      <c r="BM47" s="77">
        <f t="shared" ca="1" si="58"/>
        <v>96.454828925037205</v>
      </c>
      <c r="BN47" s="21"/>
      <c r="BO47" s="70">
        <f t="shared" si="45"/>
        <v>44</v>
      </c>
      <c r="BP47" s="171">
        <f t="shared" ca="1" si="46"/>
        <v>8.1000000000000003E-2</v>
      </c>
      <c r="BQ47" s="172">
        <f t="shared" ca="1" si="31"/>
        <v>6.5116541199878863E-3</v>
      </c>
      <c r="BR47" s="172">
        <f t="shared" ca="1" si="50"/>
        <v>0.73746248420448202</v>
      </c>
    </row>
    <row r="48" spans="2:70">
      <c r="B48" s="153"/>
      <c r="C48" s="153"/>
      <c r="E48">
        <f t="shared" si="32"/>
        <v>45</v>
      </c>
      <c r="F48" s="64">
        <f t="shared" si="33"/>
        <v>68.666666666666458</v>
      </c>
      <c r="G48" s="55">
        <f t="shared" si="14"/>
        <v>3.2787340871175408E-3</v>
      </c>
      <c r="H48" s="78">
        <f t="shared" si="49"/>
        <v>0.88780486147737514</v>
      </c>
      <c r="I48" s="79">
        <f t="shared" ca="1" si="15"/>
        <v>257602.12111258015</v>
      </c>
      <c r="J48" s="79">
        <f t="shared" ca="1" si="16"/>
        <v>1677.4159132603511</v>
      </c>
      <c r="K48" s="80">
        <f t="shared" ca="1" si="17"/>
        <v>-17.756097229547503</v>
      </c>
      <c r="L48" s="80">
        <f t="shared" ca="1" si="18"/>
        <v>-107.33421713024174</v>
      </c>
      <c r="M48" s="80">
        <f t="shared" ca="1" si="19"/>
        <v>0</v>
      </c>
      <c r="N48" s="80">
        <f t="shared" ca="1" si="20"/>
        <v>0</v>
      </c>
      <c r="O48" s="81">
        <f t="shared" ca="1" si="2"/>
        <v>-1808.5112922709279</v>
      </c>
      <c r="P48" s="79">
        <f t="shared" ca="1" si="3"/>
        <v>257345.93541920977</v>
      </c>
      <c r="Q48" s="35"/>
      <c r="R48">
        <f t="shared" ca="1" si="21"/>
        <v>45</v>
      </c>
      <c r="S48" s="78">
        <f t="shared" ca="1" si="34"/>
        <v>68.666666666666458</v>
      </c>
      <c r="T48" s="55">
        <f t="shared" ca="1" si="22"/>
        <v>0</v>
      </c>
      <c r="U48" s="78">
        <f t="shared" ca="1" si="35"/>
        <v>1</v>
      </c>
      <c r="V48" s="79">
        <f t="shared" ca="1" si="36"/>
        <v>257554.04830841633</v>
      </c>
      <c r="W48" s="79">
        <f t="shared" ca="1" si="4"/>
        <v>1677.1028797870583</v>
      </c>
      <c r="X48" s="80">
        <f t="shared" ca="1" si="5"/>
        <v>-20</v>
      </c>
      <c r="Y48" s="80">
        <f t="shared" ca="1" si="23"/>
        <v>-107.31418679517348</v>
      </c>
      <c r="Z48" s="80">
        <f t="shared" ca="1" si="6"/>
        <v>0</v>
      </c>
      <c r="AA48" s="80">
        <f t="shared" ca="1" si="24"/>
        <v>0</v>
      </c>
      <c r="AB48" s="81">
        <f t="shared" ca="1" si="7"/>
        <v>-1808.5112922709279</v>
      </c>
      <c r="AC48" s="79">
        <f t="shared" ca="1" si="8"/>
        <v>257295.32570913728</v>
      </c>
      <c r="AD48" s="35"/>
      <c r="AE48" s="55">
        <f t="shared" ca="1" si="37"/>
        <v>3.2787340871175408E-3</v>
      </c>
      <c r="AF48" s="78">
        <f t="shared" ca="1" si="38"/>
        <v>0.88579428297310892</v>
      </c>
      <c r="AG48" s="21"/>
      <c r="AH48" s="21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39"/>
        <v>109</v>
      </c>
      <c r="AN48" s="66">
        <f t="shared" si="40"/>
        <v>0</v>
      </c>
      <c r="AO48" s="67">
        <f t="shared" si="41"/>
        <v>2.5247573105349233E-5</v>
      </c>
      <c r="AP48" s="68">
        <f t="shared" ca="1" si="57"/>
        <v>2.617554080674504E-7</v>
      </c>
      <c r="AR48" s="69">
        <f t="shared" si="26"/>
        <v>4</v>
      </c>
      <c r="AS48" s="70">
        <f t="shared" si="42"/>
        <v>45</v>
      </c>
      <c r="AT48" s="71">
        <f t="shared" ca="1" si="43"/>
        <v>0.73109773733920191</v>
      </c>
      <c r="AU48" s="72">
        <f t="shared" ca="1" si="27"/>
        <v>6.5116541199878863E-3</v>
      </c>
      <c r="AV48" s="73">
        <f t="shared" ca="1" si="28"/>
        <v>1.0065116541199879</v>
      </c>
      <c r="AW48" s="74">
        <f ca="1">PRODUCT(AV$4:AV48)</f>
        <v>1.3648309923259838</v>
      </c>
      <c r="AY48" s="75">
        <f t="shared" si="44"/>
        <v>45</v>
      </c>
      <c r="AZ48" s="76">
        <f t="shared" ca="1" si="59"/>
        <v>1.0090370179501076</v>
      </c>
      <c r="BA48" s="76">
        <f t="shared" ca="1" si="59"/>
        <v>1.0090370179501076</v>
      </c>
      <c r="BB48" s="76">
        <f t="shared" ca="1" si="59"/>
        <v>1.0090370179501076</v>
      </c>
      <c r="BC48" s="76">
        <f t="shared" ca="1" si="59"/>
        <v>1.0090370179501076</v>
      </c>
      <c r="BD48" s="76">
        <f t="shared" ca="1" si="59"/>
        <v>1.0090370179501076</v>
      </c>
      <c r="BE48" s="76">
        <f t="shared" ca="1" si="59"/>
        <v>1.0090370179501076</v>
      </c>
      <c r="BF48" s="76">
        <f t="shared" ca="1" si="59"/>
        <v>1.0090370179501076</v>
      </c>
      <c r="BG48" s="76">
        <f t="shared" ca="1" si="59"/>
        <v>1.0090370179501076</v>
      </c>
      <c r="BH48" s="76">
        <f t="shared" ca="1" si="59"/>
        <v>1.0090370179501076</v>
      </c>
      <c r="BI48" s="76">
        <f t="shared" ca="1" si="59"/>
        <v>1.0090370179501076</v>
      </c>
      <c r="BJ48" s="76">
        <f t="shared" ca="1" si="59"/>
        <v>1.0090370179501076</v>
      </c>
      <c r="BK48" s="76">
        <f t="shared" ca="1" si="59"/>
        <v>1.0090370179501076</v>
      </c>
      <c r="BL48" s="76">
        <f t="shared" ca="1" si="56"/>
        <v>0.11399999999999988</v>
      </c>
      <c r="BM48" s="77">
        <f t="shared" ca="1" si="58"/>
        <v>107.45067942249143</v>
      </c>
      <c r="BN48" s="21"/>
      <c r="BO48" s="70">
        <f t="shared" si="45"/>
        <v>45</v>
      </c>
      <c r="BP48" s="171">
        <f t="shared" ca="1" si="46"/>
        <v>8.1000000000000003E-2</v>
      </c>
      <c r="BQ48" s="172">
        <f t="shared" ca="1" si="31"/>
        <v>6.5116541199878863E-3</v>
      </c>
      <c r="BR48" s="172">
        <f t="shared" ca="1" si="50"/>
        <v>0.73269145089955201</v>
      </c>
    </row>
    <row r="49" spans="2:70">
      <c r="E49">
        <f t="shared" si="32"/>
        <v>46</v>
      </c>
      <c r="F49" s="64">
        <f t="shared" si="33"/>
        <v>68.749999999999787</v>
      </c>
      <c r="G49" s="55">
        <f t="shared" si="14"/>
        <v>3.2787340871175408E-3</v>
      </c>
      <c r="H49" s="78">
        <f t="shared" si="49"/>
        <v>0.88489398541534059</v>
      </c>
      <c r="I49" s="79">
        <f t="shared" ca="1" si="15"/>
        <v>256502.16652856965</v>
      </c>
      <c r="J49" s="79">
        <f t="shared" ca="1" si="16"/>
        <v>1670.2533894615794</v>
      </c>
      <c r="K49" s="80">
        <f t="shared" ca="1" si="17"/>
        <v>-17.697879708306811</v>
      </c>
      <c r="L49" s="80">
        <f t="shared" ca="1" si="18"/>
        <v>-106.87590272023736</v>
      </c>
      <c r="M49" s="80">
        <f t="shared" ca="1" si="19"/>
        <v>0</v>
      </c>
      <c r="N49" s="80">
        <f t="shared" ca="1" si="20"/>
        <v>0</v>
      </c>
      <c r="O49" s="81">
        <f t="shared" ca="1" si="2"/>
        <v>-1808.5112922709279</v>
      </c>
      <c r="P49" s="79">
        <f t="shared" ca="1" si="3"/>
        <v>256239.33484333174</v>
      </c>
      <c r="Q49" s="35"/>
      <c r="R49">
        <f t="shared" ca="1" si="21"/>
        <v>46</v>
      </c>
      <c r="S49" s="78">
        <f t="shared" ca="1" si="34"/>
        <v>68.749999999999787</v>
      </c>
      <c r="T49" s="55">
        <f t="shared" ca="1" si="22"/>
        <v>0</v>
      </c>
      <c r="U49" s="78">
        <f t="shared" ca="1" si="35"/>
        <v>1</v>
      </c>
      <c r="V49" s="79">
        <f t="shared" ca="1" si="36"/>
        <v>256451.72275427872</v>
      </c>
      <c r="W49" s="79">
        <f t="shared" ca="1" si="4"/>
        <v>1669.9249170508901</v>
      </c>
      <c r="X49" s="80">
        <f t="shared" ca="1" si="5"/>
        <v>-20</v>
      </c>
      <c r="Y49" s="80">
        <f t="shared" ca="1" si="23"/>
        <v>-106.85488448094947</v>
      </c>
      <c r="Z49" s="80">
        <f t="shared" ca="1" si="6"/>
        <v>0</v>
      </c>
      <c r="AA49" s="80">
        <f t="shared" ca="1" si="24"/>
        <v>0</v>
      </c>
      <c r="AB49" s="81">
        <f t="shared" ca="1" si="7"/>
        <v>-1808.5112922709279</v>
      </c>
      <c r="AC49" s="79">
        <f t="shared" ca="1" si="8"/>
        <v>256186.28149457774</v>
      </c>
      <c r="AD49" s="35"/>
      <c r="AE49" s="55">
        <f t="shared" ca="1" si="37"/>
        <v>3.2787340871175408E-3</v>
      </c>
      <c r="AF49" s="78">
        <f t="shared" ca="1" si="38"/>
        <v>0.88288999906335119</v>
      </c>
      <c r="AG49" s="21"/>
      <c r="AH49" s="21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39"/>
        <v>110</v>
      </c>
      <c r="AN49" s="66">
        <f t="shared" si="40"/>
        <v>0</v>
      </c>
      <c r="AO49" s="67">
        <f t="shared" si="41"/>
        <v>2.5247573105349233E-5</v>
      </c>
      <c r="AP49" s="68">
        <f t="shared" ca="1" si="57"/>
        <v>2.3496894799591602E-7</v>
      </c>
      <c r="AR49" s="69">
        <f t="shared" si="26"/>
        <v>4</v>
      </c>
      <c r="AS49" s="70">
        <f t="shared" si="42"/>
        <v>46</v>
      </c>
      <c r="AT49" s="71">
        <f t="shared" ca="1" si="43"/>
        <v>0.7263370817457433</v>
      </c>
      <c r="AU49" s="72">
        <f t="shared" ca="1" si="27"/>
        <v>6.5116541199878863E-3</v>
      </c>
      <c r="AV49" s="73">
        <f t="shared" ca="1" si="28"/>
        <v>1.0065116541199879</v>
      </c>
      <c r="AW49" s="74">
        <f ca="1">PRODUCT(AV$4:AV49)</f>
        <v>1.3737182996802504</v>
      </c>
      <c r="AY49" s="75">
        <f t="shared" si="44"/>
        <v>46</v>
      </c>
      <c r="AZ49" s="76">
        <f t="shared" ca="1" si="59"/>
        <v>1.0090370179501076</v>
      </c>
      <c r="BA49" s="76">
        <f t="shared" ca="1" si="59"/>
        <v>1.0090370179501076</v>
      </c>
      <c r="BB49" s="76">
        <f t="shared" ca="1" si="59"/>
        <v>1.0090370179501076</v>
      </c>
      <c r="BC49" s="76">
        <f t="shared" ca="1" si="59"/>
        <v>1.0090370179501076</v>
      </c>
      <c r="BD49" s="76">
        <f t="shared" ca="1" si="59"/>
        <v>1.0090370179501076</v>
      </c>
      <c r="BE49" s="76">
        <f t="shared" ca="1" si="59"/>
        <v>1.0090370179501076</v>
      </c>
      <c r="BF49" s="76">
        <f t="shared" ca="1" si="59"/>
        <v>1.0090370179501076</v>
      </c>
      <c r="BG49" s="76">
        <f t="shared" ca="1" si="59"/>
        <v>1.0090370179501076</v>
      </c>
      <c r="BH49" s="76">
        <f t="shared" ca="1" si="59"/>
        <v>1.0090370179501076</v>
      </c>
      <c r="BI49" s="76">
        <f t="shared" ca="1" si="59"/>
        <v>1.0090370179501076</v>
      </c>
      <c r="BJ49" s="76">
        <f t="shared" ca="1" si="59"/>
        <v>1.0090370179501076</v>
      </c>
      <c r="BK49" s="76">
        <f t="shared" ca="1" si="59"/>
        <v>1.0090370179501076</v>
      </c>
      <c r="BL49" s="76">
        <f t="shared" ca="1" si="56"/>
        <v>0.11399999999999988</v>
      </c>
      <c r="BM49" s="77">
        <f t="shared" ca="1" si="58"/>
        <v>119.70005687665544</v>
      </c>
      <c r="BN49" s="21"/>
      <c r="BO49" s="70">
        <f t="shared" si="45"/>
        <v>46</v>
      </c>
      <c r="BP49" s="171">
        <f t="shared" ca="1" si="46"/>
        <v>8.1000000000000003E-2</v>
      </c>
      <c r="BQ49" s="172">
        <f t="shared" ca="1" si="31"/>
        <v>6.5116541199878863E-3</v>
      </c>
      <c r="BR49" s="172">
        <f t="shared" ca="1" si="50"/>
        <v>0.7279512839224479</v>
      </c>
    </row>
    <row r="50" spans="2:70">
      <c r="B50" s="153"/>
      <c r="C50" s="153"/>
      <c r="E50">
        <f t="shared" si="32"/>
        <v>47</v>
      </c>
      <c r="F50" s="64">
        <f t="shared" si="33"/>
        <v>68.833333333333115</v>
      </c>
      <c r="G50" s="55">
        <f t="shared" si="14"/>
        <v>3.2787340871175408E-3</v>
      </c>
      <c r="H50" s="78">
        <f t="shared" si="49"/>
        <v>0.88199265334187404</v>
      </c>
      <c r="I50" s="79">
        <f t="shared" ca="1" si="15"/>
        <v>255399.19420172059</v>
      </c>
      <c r="J50" s="79">
        <f t="shared" ca="1" si="16"/>
        <v>1903.5933632196457</v>
      </c>
      <c r="K50" s="80">
        <f t="shared" ca="1" si="17"/>
        <v>-17.639853066837482</v>
      </c>
      <c r="L50" s="80">
        <f t="shared" ca="1" si="18"/>
        <v>-106.41633091738359</v>
      </c>
      <c r="M50" s="80">
        <f t="shared" ca="1" si="19"/>
        <v>0</v>
      </c>
      <c r="N50" s="80">
        <f t="shared" ca="1" si="20"/>
        <v>0</v>
      </c>
      <c r="O50" s="81">
        <f t="shared" ca="1" si="2"/>
        <v>-1808.5112922709279</v>
      </c>
      <c r="P50" s="79">
        <f t="shared" ca="1" si="3"/>
        <v>255370.22008868508</v>
      </c>
      <c r="Q50" s="35"/>
      <c r="R50">
        <f t="shared" ca="1" si="21"/>
        <v>47</v>
      </c>
      <c r="S50" s="78">
        <f t="shared" ca="1" si="34"/>
        <v>68.833333333333115</v>
      </c>
      <c r="T50" s="55">
        <f t="shared" ca="1" si="22"/>
        <v>0</v>
      </c>
      <c r="U50" s="78">
        <f t="shared" ca="1" si="35"/>
        <v>1</v>
      </c>
      <c r="V50" s="79">
        <f t="shared" ca="1" si="36"/>
        <v>255346.31480078958</v>
      </c>
      <c r="W50" s="79">
        <f t="shared" ca="1" si="4"/>
        <v>1903.1992316838046</v>
      </c>
      <c r="X50" s="80">
        <f t="shared" ca="1" si="5"/>
        <v>-20</v>
      </c>
      <c r="Y50" s="80">
        <f t="shared" ca="1" si="23"/>
        <v>-106.39429783366234</v>
      </c>
      <c r="Z50" s="80">
        <f t="shared" ca="1" si="6"/>
        <v>0</v>
      </c>
      <c r="AA50" s="80">
        <f t="shared" ca="1" si="24"/>
        <v>0</v>
      </c>
      <c r="AB50" s="81">
        <f t="shared" ca="1" si="7"/>
        <v>-1808.5112922709279</v>
      </c>
      <c r="AC50" s="79">
        <f t="shared" ca="1" si="8"/>
        <v>255314.60844236877</v>
      </c>
      <c r="AD50" s="35"/>
      <c r="AE50" s="55">
        <f t="shared" ca="1" si="37"/>
        <v>3.2787340871175408E-3</v>
      </c>
      <c r="AF50" s="78">
        <f t="shared" ca="1" si="38"/>
        <v>0.87999523752824704</v>
      </c>
      <c r="AG50" s="21"/>
      <c r="AH50" s="21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39"/>
        <v>111</v>
      </c>
      <c r="AN50" s="66">
        <f t="shared" si="40"/>
        <v>0</v>
      </c>
      <c r="AO50" s="67">
        <f t="shared" si="41"/>
        <v>2.5247573105349233E-5</v>
      </c>
      <c r="AP50" s="68">
        <f t="shared" ca="1" si="57"/>
        <v>2.1092365170189951E-7</v>
      </c>
      <c r="AR50" s="69">
        <f t="shared" si="26"/>
        <v>4</v>
      </c>
      <c r="AS50" s="70">
        <f t="shared" si="42"/>
        <v>47</v>
      </c>
      <c r="AT50" s="71">
        <f t="shared" ca="1" si="43"/>
        <v>0.72092339807069039</v>
      </c>
      <c r="AU50" s="72">
        <f t="shared" ca="1" si="27"/>
        <v>7.4534039512910155E-3</v>
      </c>
      <c r="AV50" s="73">
        <f t="shared" ca="1" si="28"/>
        <v>1.007453403951291</v>
      </c>
      <c r="AW50" s="74">
        <f ca="1">PRODUCT(AV$4:AV50)</f>
        <v>1.3839571770830479</v>
      </c>
      <c r="AY50" s="75">
        <f t="shared" si="44"/>
        <v>47</v>
      </c>
      <c r="AZ50" s="76">
        <f t="shared" ca="1" si="59"/>
        <v>1.0090370179501076</v>
      </c>
      <c r="BA50" s="76">
        <f t="shared" ca="1" si="59"/>
        <v>1.0090370179501076</v>
      </c>
      <c r="BB50" s="76">
        <f t="shared" ca="1" si="59"/>
        <v>1.0090370179501076</v>
      </c>
      <c r="BC50" s="76">
        <f t="shared" ca="1" si="59"/>
        <v>1.0090370179501076</v>
      </c>
      <c r="BD50" s="76">
        <f t="shared" ca="1" si="59"/>
        <v>1.0090370179501076</v>
      </c>
      <c r="BE50" s="76">
        <f t="shared" ca="1" si="59"/>
        <v>1.0090370179501076</v>
      </c>
      <c r="BF50" s="76">
        <f t="shared" ca="1" si="59"/>
        <v>1.0090370179501076</v>
      </c>
      <c r="BG50" s="76">
        <f t="shared" ca="1" si="59"/>
        <v>1.0090370179501076</v>
      </c>
      <c r="BH50" s="76">
        <f t="shared" ca="1" si="59"/>
        <v>1.0090370179501076</v>
      </c>
      <c r="BI50" s="76">
        <f t="shared" ca="1" si="59"/>
        <v>1.0090370179501076</v>
      </c>
      <c r="BJ50" s="76">
        <f t="shared" ca="1" si="59"/>
        <v>1.0090370179501076</v>
      </c>
      <c r="BK50" s="76">
        <f t="shared" ca="1" si="59"/>
        <v>1.0090370179501076</v>
      </c>
      <c r="BL50" s="76">
        <f t="shared" ca="1" si="56"/>
        <v>0.11399999999999988</v>
      </c>
      <c r="BM50" s="77">
        <f t="shared" ca="1" si="58"/>
        <v>133.34586336059414</v>
      </c>
      <c r="BN50" s="21"/>
      <c r="BO50" s="70">
        <f t="shared" si="45"/>
        <v>47</v>
      </c>
      <c r="BP50" s="171">
        <f t="shared" ca="1" si="46"/>
        <v>9.3200000000000005E-2</v>
      </c>
      <c r="BQ50" s="172">
        <f t="shared" ca="1" si="31"/>
        <v>7.4534039512910155E-3</v>
      </c>
      <c r="BR50" s="172">
        <f t="shared" ca="1" si="50"/>
        <v>0.72256570980591306</v>
      </c>
    </row>
    <row r="51" spans="2:70">
      <c r="B51" s="153"/>
      <c r="C51" s="153"/>
      <c r="E51">
        <f t="shared" si="32"/>
        <v>48</v>
      </c>
      <c r="F51" s="64">
        <f t="shared" si="33"/>
        <v>68.916666666666444</v>
      </c>
      <c r="G51" s="55">
        <f t="shared" si="14"/>
        <v>3.2787340871175408E-3</v>
      </c>
      <c r="H51" s="78">
        <f t="shared" si="49"/>
        <v>0.87910083396477479</v>
      </c>
      <c r="I51" s="79">
        <f t="shared" ca="1" si="15"/>
        <v>254532.92904324559</v>
      </c>
      <c r="J51" s="79">
        <f t="shared" ca="1" si="16"/>
        <v>1897.1367390646024</v>
      </c>
      <c r="K51" s="80">
        <f t="shared" ca="1" si="17"/>
        <v>-17.582016679295496</v>
      </c>
      <c r="L51" s="80">
        <f t="shared" ca="1" si="18"/>
        <v>-106.05538710135234</v>
      </c>
      <c r="M51" s="80">
        <f t="shared" ca="1" si="19"/>
        <v>0</v>
      </c>
      <c r="N51" s="80">
        <f t="shared" ca="1" si="20"/>
        <v>0</v>
      </c>
      <c r="O51" s="81">
        <f t="shared" ca="1" si="2"/>
        <v>-1808.5112922709279</v>
      </c>
      <c r="P51" s="79">
        <f t="shared" ca="1" si="3"/>
        <v>254497.91708625862</v>
      </c>
      <c r="Q51" s="35"/>
      <c r="R51">
        <f t="shared" ca="1" si="21"/>
        <v>48</v>
      </c>
      <c r="S51" s="78">
        <f t="shared" ca="1" si="34"/>
        <v>68.916666666666444</v>
      </c>
      <c r="T51" s="55">
        <f t="shared" ca="1" si="22"/>
        <v>0</v>
      </c>
      <c r="U51" s="78">
        <f t="shared" ca="1" si="35"/>
        <v>1</v>
      </c>
      <c r="V51" s="79">
        <f t="shared" ca="1" si="36"/>
        <v>254477.49973272972</v>
      </c>
      <c r="W51" s="79">
        <f t="shared" ca="1" si="4"/>
        <v>1896.723602022586</v>
      </c>
      <c r="X51" s="80">
        <f t="shared" ca="1" si="5"/>
        <v>-20</v>
      </c>
      <c r="Y51" s="80">
        <f t="shared" ca="1" si="23"/>
        <v>-106.03229155530406</v>
      </c>
      <c r="Z51" s="80">
        <f t="shared" ca="1" si="6"/>
        <v>0</v>
      </c>
      <c r="AA51" s="80">
        <f t="shared" ca="1" si="24"/>
        <v>0</v>
      </c>
      <c r="AB51" s="81">
        <f t="shared" ca="1" si="7"/>
        <v>-1808.5112922709279</v>
      </c>
      <c r="AC51" s="79">
        <f t="shared" ca="1" si="8"/>
        <v>254439.67975092607</v>
      </c>
      <c r="AD51" s="35"/>
      <c r="AE51" s="55">
        <f t="shared" ca="1" si="37"/>
        <v>3.2787340871175408E-3</v>
      </c>
      <c r="AF51" s="78">
        <f t="shared" ca="1" si="38"/>
        <v>0.87710996714646206</v>
      </c>
      <c r="AG51" s="21"/>
      <c r="AH51" s="21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39"/>
        <v>112</v>
      </c>
      <c r="AN51" s="66">
        <f t="shared" si="40"/>
        <v>0</v>
      </c>
      <c r="AO51" s="67">
        <f t="shared" si="41"/>
        <v>2.5247573105349233E-5</v>
      </c>
      <c r="AP51" s="68">
        <f t="shared" ca="1" si="57"/>
        <v>1.8933900511840175E-7</v>
      </c>
      <c r="AR51" s="69">
        <f t="shared" si="26"/>
        <v>4</v>
      </c>
      <c r="AS51" s="70">
        <f t="shared" si="42"/>
        <v>48</v>
      </c>
      <c r="AT51" s="71">
        <f t="shared" ca="1" si="43"/>
        <v>0.71555006476693217</v>
      </c>
      <c r="AU51" s="72">
        <f t="shared" ca="1" si="27"/>
        <v>7.4534039512910155E-3</v>
      </c>
      <c r="AV51" s="73">
        <f t="shared" ca="1" si="28"/>
        <v>1.007453403951291</v>
      </c>
      <c r="AW51" s="74">
        <f ca="1">PRODUCT(AV$4:AV51)</f>
        <v>1.3942723689751362</v>
      </c>
      <c r="AY51" s="75">
        <f t="shared" si="44"/>
        <v>48</v>
      </c>
      <c r="AZ51" s="76">
        <f t="shared" ca="1" si="59"/>
        <v>1.0090370179501076</v>
      </c>
      <c r="BA51" s="76">
        <f t="shared" ca="1" si="59"/>
        <v>1.0090370179501076</v>
      </c>
      <c r="BB51" s="76">
        <f t="shared" ca="1" si="59"/>
        <v>1.0090370179501076</v>
      </c>
      <c r="BC51" s="76">
        <f t="shared" ca="1" si="59"/>
        <v>1.0090370179501076</v>
      </c>
      <c r="BD51" s="76">
        <f t="shared" ca="1" si="59"/>
        <v>1.0090370179501076</v>
      </c>
      <c r="BE51" s="76">
        <f t="shared" ca="1" si="59"/>
        <v>1.0090370179501076</v>
      </c>
      <c r="BF51" s="76">
        <f t="shared" ca="1" si="59"/>
        <v>1.0090370179501076</v>
      </c>
      <c r="BG51" s="76">
        <f t="shared" ca="1" si="59"/>
        <v>1.0090370179501076</v>
      </c>
      <c r="BH51" s="76">
        <f t="shared" ca="1" si="59"/>
        <v>1.0090370179501076</v>
      </c>
      <c r="BI51" s="76">
        <f t="shared" ca="1" si="59"/>
        <v>1.0090370179501076</v>
      </c>
      <c r="BJ51" s="76">
        <f t="shared" ca="1" si="59"/>
        <v>1.0090370179501076</v>
      </c>
      <c r="BK51" s="76">
        <f t="shared" ca="1" si="59"/>
        <v>1.0090370179501076</v>
      </c>
      <c r="BL51" s="76">
        <f t="shared" ca="1" si="56"/>
        <v>0.11399999999999988</v>
      </c>
      <c r="BM51" s="77">
        <f t="shared" ca="1" si="58"/>
        <v>148.54729178370187</v>
      </c>
      <c r="BN51" s="21"/>
      <c r="BO51" s="70">
        <f t="shared" si="45"/>
        <v>48</v>
      </c>
      <c r="BP51" s="171">
        <f t="shared" ca="1" si="46"/>
        <v>9.3200000000000005E-2</v>
      </c>
      <c r="BQ51" s="172">
        <f t="shared" ca="1" si="31"/>
        <v>7.4534039512910155E-3</v>
      </c>
      <c r="BR51" s="172">
        <f t="shared" ca="1" si="50"/>
        <v>0.71721997957619499</v>
      </c>
    </row>
    <row r="52" spans="2:70">
      <c r="E52">
        <f t="shared" si="32"/>
        <v>49</v>
      </c>
      <c r="F52" s="64">
        <f t="shared" si="33"/>
        <v>68.999999999999773</v>
      </c>
      <c r="G52" s="55">
        <f t="shared" si="14"/>
        <v>3.2787340871175408E-3</v>
      </c>
      <c r="H52" s="78">
        <f t="shared" si="49"/>
        <v>0.87621849609444102</v>
      </c>
      <c r="I52" s="79">
        <f t="shared" ca="1" si="15"/>
        <v>253663.48609040747</v>
      </c>
      <c r="J52" s="79">
        <f t="shared" ca="1" si="16"/>
        <v>1890.6564295244966</v>
      </c>
      <c r="K52" s="80">
        <f t="shared" ca="1" si="17"/>
        <v>-17.52436992188882</v>
      </c>
      <c r="L52" s="80">
        <f t="shared" ca="1" si="18"/>
        <v>-105.69311920433645</v>
      </c>
      <c r="M52" s="80">
        <f t="shared" ca="1" si="19"/>
        <v>-1902.4761456780559</v>
      </c>
      <c r="N52" s="80">
        <f t="shared" ca="1" si="20"/>
        <v>0</v>
      </c>
      <c r="O52" s="81">
        <f t="shared" ca="1" si="2"/>
        <v>-1808.5112922709279</v>
      </c>
      <c r="P52" s="79">
        <f t="shared" ca="1" si="3"/>
        <v>251719.93759285676</v>
      </c>
      <c r="Q52" s="35"/>
      <c r="R52">
        <f t="shared" ca="1" si="21"/>
        <v>49</v>
      </c>
      <c r="S52" s="78">
        <f t="shared" ca="1" si="34"/>
        <v>68.999999999999773</v>
      </c>
      <c r="T52" s="55">
        <f t="shared" ca="1" si="22"/>
        <v>0</v>
      </c>
      <c r="U52" s="78">
        <f t="shared" ca="1" si="35"/>
        <v>1</v>
      </c>
      <c r="V52" s="79">
        <f t="shared" ca="1" si="36"/>
        <v>253605.43969981142</v>
      </c>
      <c r="W52" s="79">
        <f t="shared" ca="1" si="4"/>
        <v>1890.22378632747</v>
      </c>
      <c r="X52" s="80">
        <f t="shared" ca="1" si="5"/>
        <v>-20</v>
      </c>
      <c r="Y52" s="80">
        <f t="shared" ca="1" si="23"/>
        <v>-105.66893320825477</v>
      </c>
      <c r="Z52" s="80">
        <f t="shared" ca="1" si="6"/>
        <v>-1902.0407977485856</v>
      </c>
      <c r="AA52" s="80">
        <f t="shared" ca="1" si="24"/>
        <v>0</v>
      </c>
      <c r="AB52" s="81">
        <f t="shared" ca="1" si="7"/>
        <v>-1808.5112922709279</v>
      </c>
      <c r="AC52" s="79">
        <f t="shared" ca="1" si="8"/>
        <v>251659.44246291113</v>
      </c>
      <c r="AD52" s="35"/>
      <c r="AE52" s="55">
        <f t="shared" ca="1" si="37"/>
        <v>3.2787340871175408E-3</v>
      </c>
      <c r="AF52" s="78">
        <f t="shared" ca="1" si="38"/>
        <v>0.87423415679902838</v>
      </c>
      <c r="AG52" s="21"/>
      <c r="AH52" s="21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39"/>
        <v>113</v>
      </c>
      <c r="AN52" s="66">
        <f t="shared" si="40"/>
        <v>0</v>
      </c>
      <c r="AO52" s="67">
        <f t="shared" si="41"/>
        <v>2.5247573105349233E-5</v>
      </c>
      <c r="AP52" s="68">
        <f t="shared" ca="1" si="57"/>
        <v>1.6996320028581844E-7</v>
      </c>
      <c r="AR52" s="69">
        <f t="shared" si="26"/>
        <v>5</v>
      </c>
      <c r="AS52" s="70">
        <f t="shared" si="42"/>
        <v>49</v>
      </c>
      <c r="AT52" s="71">
        <f t="shared" ca="1" si="43"/>
        <v>0.71021678108685182</v>
      </c>
      <c r="AU52" s="72">
        <f t="shared" ca="1" si="27"/>
        <v>7.4534039512910155E-3</v>
      </c>
      <c r="AV52" s="73">
        <f t="shared" ca="1" si="28"/>
        <v>1.007453403951291</v>
      </c>
      <c r="AW52" s="74">
        <f ca="1">PRODUCT(AV$4:AV52)</f>
        <v>1.4046644441592313</v>
      </c>
      <c r="AY52" s="75">
        <f t="shared" si="44"/>
        <v>49</v>
      </c>
      <c r="AZ52" s="76">
        <f t="shared" ca="1" si="59"/>
        <v>1.0090370179501076</v>
      </c>
      <c r="BA52" s="76">
        <f t="shared" ca="1" si="59"/>
        <v>1.0090370179501076</v>
      </c>
      <c r="BB52" s="76">
        <f t="shared" ca="1" si="59"/>
        <v>1.0090370179501076</v>
      </c>
      <c r="BC52" s="76">
        <f t="shared" ca="1" si="59"/>
        <v>1.0090370179501076</v>
      </c>
      <c r="BD52" s="76">
        <f t="shared" ca="1" si="59"/>
        <v>1.0090370179501076</v>
      </c>
      <c r="BE52" s="76">
        <f t="shared" ca="1" si="59"/>
        <v>1.0090370179501076</v>
      </c>
      <c r="BF52" s="76">
        <f t="shared" ca="1" si="59"/>
        <v>1.0090370179501076</v>
      </c>
      <c r="BG52" s="76">
        <f t="shared" ca="1" si="59"/>
        <v>1.0090370179501076</v>
      </c>
      <c r="BH52" s="76">
        <f t="shared" ca="1" si="59"/>
        <v>1.0090370179501076</v>
      </c>
      <c r="BI52" s="76">
        <f t="shared" ca="1" si="59"/>
        <v>1.0090370179501076</v>
      </c>
      <c r="BJ52" s="76">
        <f t="shared" ca="1" si="59"/>
        <v>1.0090370179501076</v>
      </c>
      <c r="BK52" s="76">
        <f t="shared" ca="1" si="59"/>
        <v>1.0090370179501076</v>
      </c>
      <c r="BL52" s="76">
        <f t="shared" ca="1" si="56"/>
        <v>0.11399999999999988</v>
      </c>
      <c r="BM52" s="77">
        <f t="shared" ca="1" si="58"/>
        <v>165.48168304704387</v>
      </c>
      <c r="BN52" s="21"/>
      <c r="BO52" s="70">
        <f t="shared" si="45"/>
        <v>49</v>
      </c>
      <c r="BP52" s="171">
        <f t="shared" ca="1" si="46"/>
        <v>9.3200000000000005E-2</v>
      </c>
      <c r="BQ52" s="172">
        <f t="shared" ca="1" si="31"/>
        <v>7.4534039512910155E-3</v>
      </c>
      <c r="BR52" s="172">
        <f t="shared" ca="1" si="50"/>
        <v>0.71191379845779112</v>
      </c>
    </row>
    <row r="53" spans="2:70">
      <c r="E53">
        <f t="shared" si="32"/>
        <v>50</v>
      </c>
      <c r="F53" s="64">
        <f t="shared" si="33"/>
        <v>69.083333333333101</v>
      </c>
      <c r="G53" s="55">
        <f t="shared" si="14"/>
        <v>3.2787340871175408E-3</v>
      </c>
      <c r="H53" s="78">
        <f t="shared" si="49"/>
        <v>0.87334560864353328</v>
      </c>
      <c r="I53" s="79">
        <f t="shared" ca="1" si="15"/>
        <v>250894.61485306395</v>
      </c>
      <c r="J53" s="79">
        <f t="shared" ca="1" si="16"/>
        <v>1870.0189137034642</v>
      </c>
      <c r="K53" s="80">
        <f t="shared" ca="1" si="17"/>
        <v>-17.466912172870664</v>
      </c>
      <c r="L53" s="80">
        <f t="shared" ca="1" si="18"/>
        <v>-104.53942285544332</v>
      </c>
      <c r="M53" s="80">
        <f t="shared" ca="1" si="19"/>
        <v>0</v>
      </c>
      <c r="N53" s="80">
        <f t="shared" ca="1" si="20"/>
        <v>0</v>
      </c>
      <c r="O53" s="81">
        <f t="shared" ca="1" si="2"/>
        <v>-1808.5112922709279</v>
      </c>
      <c r="P53" s="79">
        <f t="shared" ca="1" si="3"/>
        <v>250834.11613946815</v>
      </c>
      <c r="Q53" s="35"/>
      <c r="R53">
        <f t="shared" ca="1" si="21"/>
        <v>50</v>
      </c>
      <c r="S53" s="78">
        <f t="shared" ca="1" si="34"/>
        <v>69.083333333333101</v>
      </c>
      <c r="T53" s="55">
        <f t="shared" ca="1" si="22"/>
        <v>0</v>
      </c>
      <c r="U53" s="78">
        <f t="shared" ca="1" si="35"/>
        <v>1</v>
      </c>
      <c r="V53" s="79">
        <f t="shared" ca="1" si="36"/>
        <v>250834.31807056299</v>
      </c>
      <c r="W53" s="79">
        <f t="shared" ca="1" si="4"/>
        <v>1869.5694974265216</v>
      </c>
      <c r="X53" s="80">
        <f t="shared" ca="1" si="5"/>
        <v>-20</v>
      </c>
      <c r="Y53" s="80">
        <f t="shared" ca="1" si="23"/>
        <v>-104.51429919606792</v>
      </c>
      <c r="Z53" s="80">
        <f t="shared" ca="1" si="6"/>
        <v>0</v>
      </c>
      <c r="AA53" s="80">
        <f t="shared" ca="1" si="24"/>
        <v>0</v>
      </c>
      <c r="AB53" s="81">
        <f t="shared" ca="1" si="7"/>
        <v>-1808.5112922709279</v>
      </c>
      <c r="AC53" s="79">
        <f t="shared" ca="1" si="8"/>
        <v>250770.86197652252</v>
      </c>
      <c r="AD53" s="35"/>
      <c r="AE53" s="55">
        <f t="shared" ca="1" si="37"/>
        <v>3.2787340871175408E-3</v>
      </c>
      <c r="AF53" s="78">
        <f t="shared" ca="1" si="38"/>
        <v>0.8713677754690089</v>
      </c>
      <c r="AG53" s="21"/>
      <c r="AH53" s="21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39"/>
        <v>114</v>
      </c>
      <c r="AN53" s="66">
        <f t="shared" si="40"/>
        <v>0</v>
      </c>
      <c r="AO53" s="67">
        <f t="shared" si="41"/>
        <v>2.5247573105349233E-5</v>
      </c>
      <c r="AP53" s="68">
        <f t="shared" ca="1" si="57"/>
        <v>1.5257019774310454E-7</v>
      </c>
      <c r="AR53" s="69">
        <f t="shared" si="26"/>
        <v>5</v>
      </c>
      <c r="AS53" s="70">
        <f t="shared" si="42"/>
        <v>50</v>
      </c>
      <c r="AT53" s="71">
        <f t="shared" ca="1" si="43"/>
        <v>0.70492324852442589</v>
      </c>
      <c r="AU53" s="72">
        <f t="shared" ca="1" si="27"/>
        <v>7.4534039512910155E-3</v>
      </c>
      <c r="AV53" s="73">
        <f t="shared" ca="1" si="28"/>
        <v>1.007453403951291</v>
      </c>
      <c r="AW53" s="74">
        <f ca="1">PRODUCT(AV$4:AV53)</f>
        <v>1.4151339756775658</v>
      </c>
      <c r="AY53" s="75">
        <f t="shared" si="44"/>
        <v>50</v>
      </c>
      <c r="AZ53" s="76">
        <f t="shared" ca="1" si="59"/>
        <v>1.0090370179501076</v>
      </c>
      <c r="BA53" s="76">
        <f t="shared" ca="1" si="59"/>
        <v>1.0090370179501076</v>
      </c>
      <c r="BB53" s="76">
        <f t="shared" ca="1" si="59"/>
        <v>1.0090370179501076</v>
      </c>
      <c r="BC53" s="76">
        <f t="shared" ca="1" si="59"/>
        <v>1.0090370179501076</v>
      </c>
      <c r="BD53" s="76">
        <f t="shared" ca="1" si="59"/>
        <v>1.0090370179501076</v>
      </c>
      <c r="BE53" s="76">
        <f t="shared" ca="1" si="59"/>
        <v>1.0090370179501076</v>
      </c>
      <c r="BF53" s="76">
        <f t="shared" ca="1" si="59"/>
        <v>1.0090370179501076</v>
      </c>
      <c r="BG53" s="76">
        <f t="shared" ca="1" si="59"/>
        <v>1.0090370179501076</v>
      </c>
      <c r="BH53" s="76">
        <f t="shared" ca="1" si="59"/>
        <v>1.0090370179501076</v>
      </c>
      <c r="BI53" s="76">
        <f t="shared" ca="1" si="59"/>
        <v>1.0090370179501076</v>
      </c>
      <c r="BJ53" s="76">
        <f t="shared" ca="1" si="59"/>
        <v>1.0090370179501076</v>
      </c>
      <c r="BK53" s="76">
        <f t="shared" ca="1" si="59"/>
        <v>1.0090370179501076</v>
      </c>
      <c r="BL53" s="76">
        <f t="shared" ca="1" si="56"/>
        <v>0.11399999999999988</v>
      </c>
      <c r="BM53" s="77">
        <f t="shared" ca="1" si="58"/>
        <v>184.34659491440686</v>
      </c>
      <c r="BN53" s="21"/>
      <c r="BO53" s="70">
        <f t="shared" si="45"/>
        <v>50</v>
      </c>
      <c r="BP53" s="171">
        <f t="shared" ca="1" si="46"/>
        <v>9.3200000000000005E-2</v>
      </c>
      <c r="BQ53" s="172">
        <f t="shared" ca="1" si="31"/>
        <v>7.4534039512910155E-3</v>
      </c>
      <c r="BR53" s="172">
        <f t="shared" ca="1" si="50"/>
        <v>0.7066468738560252</v>
      </c>
    </row>
    <row r="54" spans="2:70">
      <c r="E54">
        <f t="shared" si="32"/>
        <v>51</v>
      </c>
      <c r="F54" s="64">
        <f t="shared" si="33"/>
        <v>69.16666666666643</v>
      </c>
      <c r="G54" s="55">
        <f t="shared" si="14"/>
        <v>3.2787340871175408E-3</v>
      </c>
      <c r="H54" s="78">
        <f t="shared" si="49"/>
        <v>0.87048214062663931</v>
      </c>
      <c r="I54" s="79">
        <f t="shared" ca="1" si="15"/>
        <v>250011.69777266969</v>
      </c>
      <c r="J54" s="79">
        <f t="shared" ca="1" si="16"/>
        <v>1863.4381760477916</v>
      </c>
      <c r="K54" s="80">
        <f t="shared" ca="1" si="17"/>
        <v>-17.409642812532788</v>
      </c>
      <c r="L54" s="80">
        <f t="shared" ca="1" si="18"/>
        <v>-104.17154073861238</v>
      </c>
      <c r="M54" s="80">
        <f t="shared" ca="1" si="19"/>
        <v>0</v>
      </c>
      <c r="N54" s="80">
        <f t="shared" ca="1" si="20"/>
        <v>0</v>
      </c>
      <c r="O54" s="81">
        <f t="shared" ca="1" si="2"/>
        <v>-1808.5112922709279</v>
      </c>
      <c r="P54" s="79">
        <f t="shared" ca="1" si="3"/>
        <v>249945.0434728954</v>
      </c>
      <c r="Q54" s="35"/>
      <c r="R54">
        <f t="shared" ca="1" si="21"/>
        <v>51</v>
      </c>
      <c r="S54" s="78">
        <f t="shared" ca="1" si="34"/>
        <v>69.16666666666643</v>
      </c>
      <c r="T54" s="55">
        <f t="shared" ca="1" si="22"/>
        <v>0</v>
      </c>
      <c r="U54" s="78">
        <f t="shared" ca="1" si="35"/>
        <v>1</v>
      </c>
      <c r="V54" s="79">
        <f t="shared" ca="1" si="36"/>
        <v>249948.65100330426</v>
      </c>
      <c r="W54" s="79">
        <f t="shared" ca="1" si="4"/>
        <v>1862.9682630078871</v>
      </c>
      <c r="X54" s="80">
        <f t="shared" ca="1" si="5"/>
        <v>-20</v>
      </c>
      <c r="Y54" s="80">
        <f t="shared" ca="1" si="23"/>
        <v>-104.14527125137678</v>
      </c>
      <c r="Z54" s="80">
        <f t="shared" ca="1" si="6"/>
        <v>0</v>
      </c>
      <c r="AA54" s="80">
        <f t="shared" ca="1" si="24"/>
        <v>0</v>
      </c>
      <c r="AB54" s="81">
        <f t="shared" ca="1" si="7"/>
        <v>-1808.5112922709279</v>
      </c>
      <c r="AC54" s="79">
        <f t="shared" ca="1" si="8"/>
        <v>249878.96270278981</v>
      </c>
      <c r="AD54" s="35"/>
      <c r="AE54" s="55">
        <f t="shared" ca="1" si="37"/>
        <v>3.2787340871175408E-3</v>
      </c>
      <c r="AF54" s="78">
        <f t="shared" ca="1" si="38"/>
        <v>0.8685107922411629</v>
      </c>
      <c r="AG54" s="21"/>
      <c r="AH54" s="21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39"/>
        <v>115</v>
      </c>
      <c r="AN54" s="66">
        <f t="shared" si="40"/>
        <v>0</v>
      </c>
      <c r="AO54" s="67">
        <f t="shared" si="41"/>
        <v>2.5247573105349233E-5</v>
      </c>
      <c r="AP54" s="68">
        <f t="shared" ca="1" si="57"/>
        <v>1.369570895360005E-7</v>
      </c>
      <c r="AR54" s="69">
        <f t="shared" si="26"/>
        <v>5</v>
      </c>
      <c r="AS54" s="70">
        <f t="shared" si="42"/>
        <v>51</v>
      </c>
      <c r="AT54" s="71">
        <f t="shared" ca="1" si="43"/>
        <v>0.69966917079851709</v>
      </c>
      <c r="AU54" s="72">
        <f t="shared" ca="1" si="27"/>
        <v>7.4534039512910155E-3</v>
      </c>
      <c r="AV54" s="73">
        <f t="shared" ca="1" si="28"/>
        <v>1.007453403951291</v>
      </c>
      <c r="AW54" s="74">
        <f ca="1">PRODUCT(AV$4:AV54)</f>
        <v>1.4256815408434871</v>
      </c>
      <c r="AY54" s="75">
        <f t="shared" si="44"/>
        <v>51</v>
      </c>
      <c r="AZ54" s="76">
        <f t="shared" ca="1" si="59"/>
        <v>1.0090370179501076</v>
      </c>
      <c r="BA54" s="76">
        <f t="shared" ca="1" si="59"/>
        <v>1.0090370179501076</v>
      </c>
      <c r="BB54" s="76">
        <f t="shared" ca="1" si="59"/>
        <v>1.0090370179501076</v>
      </c>
      <c r="BC54" s="76">
        <f t="shared" ca="1" si="59"/>
        <v>1.0090370179501076</v>
      </c>
      <c r="BD54" s="76">
        <f t="shared" ca="1" si="59"/>
        <v>1.0090370179501076</v>
      </c>
      <c r="BE54" s="76">
        <f t="shared" ca="1" si="59"/>
        <v>1.0090370179501076</v>
      </c>
      <c r="BF54" s="76">
        <f t="shared" ca="1" si="59"/>
        <v>1.0090370179501076</v>
      </c>
      <c r="BG54" s="76">
        <f t="shared" ca="1" si="59"/>
        <v>1.0090370179501076</v>
      </c>
      <c r="BH54" s="76">
        <f t="shared" ca="1" si="59"/>
        <v>1.0090370179501076</v>
      </c>
      <c r="BI54" s="76">
        <f t="shared" ca="1" si="59"/>
        <v>1.0090370179501076</v>
      </c>
      <c r="BJ54" s="76">
        <f t="shared" ca="1" si="59"/>
        <v>1.0090370179501076</v>
      </c>
      <c r="BK54" s="76">
        <f t="shared" ca="1" si="59"/>
        <v>1.0090370179501076</v>
      </c>
      <c r="BL54" s="76">
        <f t="shared" ca="1" si="56"/>
        <v>0.11399999999999988</v>
      </c>
      <c r="BM54" s="77">
        <f t="shared" ca="1" si="58"/>
        <v>205.36210673464922</v>
      </c>
      <c r="BN54" s="21"/>
      <c r="BO54" s="70">
        <f t="shared" si="45"/>
        <v>51</v>
      </c>
      <c r="BP54" s="171">
        <f t="shared" ca="1" si="46"/>
        <v>9.3200000000000005E-2</v>
      </c>
      <c r="BQ54" s="172">
        <f t="shared" ca="1" si="31"/>
        <v>7.4534039512910155E-3</v>
      </c>
      <c r="BR54" s="172">
        <f t="shared" ca="1" si="50"/>
        <v>0.70141891534091294</v>
      </c>
    </row>
    <row r="55" spans="2:70">
      <c r="E55">
        <f t="shared" si="32"/>
        <v>52</v>
      </c>
      <c r="F55" s="64">
        <f t="shared" si="33"/>
        <v>69.249999999999758</v>
      </c>
      <c r="G55" s="55">
        <f t="shared" si="14"/>
        <v>3.2787340871175408E-3</v>
      </c>
      <c r="H55" s="78">
        <f t="shared" si="49"/>
        <v>0.86762806115993973</v>
      </c>
      <c r="I55" s="79">
        <f t="shared" ca="1" si="15"/>
        <v>249125.54013895473</v>
      </c>
      <c r="J55" s="79">
        <f t="shared" ca="1" si="16"/>
        <v>1856.8332852391936</v>
      </c>
      <c r="K55" s="80">
        <f t="shared" ca="1" si="17"/>
        <v>-17.352561223198794</v>
      </c>
      <c r="L55" s="80">
        <f t="shared" ca="1" si="18"/>
        <v>-103.80230839123115</v>
      </c>
      <c r="M55" s="80">
        <f t="shared" ca="1" si="19"/>
        <v>0</v>
      </c>
      <c r="N55" s="80">
        <f t="shared" ca="1" si="20"/>
        <v>0</v>
      </c>
      <c r="O55" s="81">
        <f t="shared" ca="1" si="2"/>
        <v>-1808.5112922709279</v>
      </c>
      <c r="P55" s="79">
        <f t="shared" ca="1" si="3"/>
        <v>249052.70726230857</v>
      </c>
      <c r="Q55" s="35"/>
      <c r="R55">
        <f t="shared" ca="1" si="21"/>
        <v>52</v>
      </c>
      <c r="S55" s="78">
        <f t="shared" ca="1" si="34"/>
        <v>69.249999999999758</v>
      </c>
      <c r="T55" s="55">
        <f t="shared" ca="1" si="22"/>
        <v>0</v>
      </c>
      <c r="U55" s="78">
        <f t="shared" ca="1" si="35"/>
        <v>1</v>
      </c>
      <c r="V55" s="79">
        <f t="shared" ca="1" si="36"/>
        <v>249059.67603012259</v>
      </c>
      <c r="W55" s="79">
        <f t="shared" ca="1" si="4"/>
        <v>1856.3423734301759</v>
      </c>
      <c r="X55" s="80">
        <f t="shared" ca="1" si="5"/>
        <v>-20</v>
      </c>
      <c r="Y55" s="80">
        <f t="shared" ca="1" si="23"/>
        <v>-103.77486501255109</v>
      </c>
      <c r="Z55" s="80">
        <f t="shared" ca="1" si="6"/>
        <v>0</v>
      </c>
      <c r="AA55" s="80">
        <f t="shared" ca="1" si="24"/>
        <v>0</v>
      </c>
      <c r="AB55" s="81">
        <f t="shared" ca="1" si="7"/>
        <v>-1808.5112922709279</v>
      </c>
      <c r="AC55" s="79">
        <f t="shared" ca="1" si="8"/>
        <v>248983.73224626927</v>
      </c>
      <c r="AD55" s="35"/>
      <c r="AE55" s="55">
        <f t="shared" ca="1" si="37"/>
        <v>3.2787340871175408E-3</v>
      </c>
      <c r="AF55" s="78">
        <f t="shared" ca="1" si="38"/>
        <v>0.86566317630161238</v>
      </c>
      <c r="AG55" s="21"/>
      <c r="AH55" s="21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39"/>
        <v>116</v>
      </c>
      <c r="AN55" s="66">
        <f t="shared" si="40"/>
        <v>0</v>
      </c>
      <c r="AO55" s="67">
        <f t="shared" si="41"/>
        <v>2.5247573105349233E-5</v>
      </c>
      <c r="AP55" s="68">
        <f t="shared" ca="1" si="57"/>
        <v>1.2294173207899506E-7</v>
      </c>
      <c r="AR55" s="69">
        <f t="shared" si="26"/>
        <v>5</v>
      </c>
      <c r="AS55" s="70">
        <f t="shared" si="42"/>
        <v>52</v>
      </c>
      <c r="AT55" s="71">
        <f t="shared" ca="1" si="43"/>
        <v>0.69445425383629089</v>
      </c>
      <c r="AU55" s="72">
        <f t="shared" ca="1" si="27"/>
        <v>7.4534039512910155E-3</v>
      </c>
      <c r="AV55" s="73">
        <f t="shared" ca="1" si="28"/>
        <v>1.007453403951291</v>
      </c>
      <c r="AW55" s="74">
        <f ca="1">PRODUCT(AV$4:AV55)</f>
        <v>1.4363077212732926</v>
      </c>
      <c r="AY55" s="75">
        <f t="shared" si="44"/>
        <v>52</v>
      </c>
      <c r="AZ55" s="76">
        <f t="shared" ref="AZ55:BK64" ca="1" si="60">OFFSET($AV$3,($AY55*12-12)+AZ$3,0)</f>
        <v>1.0090370179501076</v>
      </c>
      <c r="BA55" s="76">
        <f t="shared" ca="1" si="60"/>
        <v>1.0090370179501076</v>
      </c>
      <c r="BB55" s="76">
        <f t="shared" ca="1" si="60"/>
        <v>1.0090370179501076</v>
      </c>
      <c r="BC55" s="76">
        <f t="shared" ca="1" si="60"/>
        <v>1.0090370179501076</v>
      </c>
      <c r="BD55" s="76">
        <f t="shared" ca="1" si="60"/>
        <v>1.0090370179501076</v>
      </c>
      <c r="BE55" s="76">
        <f t="shared" ca="1" si="60"/>
        <v>1.0090370179501076</v>
      </c>
      <c r="BF55" s="76">
        <f t="shared" ca="1" si="60"/>
        <v>1.0090370179501076</v>
      </c>
      <c r="BG55" s="76">
        <f t="shared" ca="1" si="60"/>
        <v>1.0090370179501076</v>
      </c>
      <c r="BH55" s="76">
        <f t="shared" ca="1" si="60"/>
        <v>1.0090370179501076</v>
      </c>
      <c r="BI55" s="76">
        <f t="shared" ca="1" si="60"/>
        <v>1.0090370179501076</v>
      </c>
      <c r="BJ55" s="76">
        <f t="shared" ca="1" si="60"/>
        <v>1.0090370179501076</v>
      </c>
      <c r="BK55" s="76">
        <f t="shared" ca="1" si="60"/>
        <v>1.0090370179501076</v>
      </c>
      <c r="BL55" s="76">
        <f t="shared" ca="1" si="56"/>
        <v>0.11399999999999988</v>
      </c>
      <c r="BM55" s="77">
        <f t="shared" ca="1" si="58"/>
        <v>228.77338690239921</v>
      </c>
      <c r="BN55" s="21"/>
      <c r="BO55" s="70">
        <f t="shared" si="45"/>
        <v>52</v>
      </c>
      <c r="BP55" s="171">
        <f t="shared" ca="1" si="46"/>
        <v>9.3200000000000005E-2</v>
      </c>
      <c r="BQ55" s="172">
        <f t="shared" ca="1" si="31"/>
        <v>7.4534039512910155E-3</v>
      </c>
      <c r="BR55" s="172">
        <f t="shared" ca="1" si="50"/>
        <v>0.69622963463114729</v>
      </c>
    </row>
    <row r="56" spans="2:70">
      <c r="E56">
        <f t="shared" si="32"/>
        <v>53</v>
      </c>
      <c r="F56" s="64">
        <f t="shared" si="33"/>
        <v>69.333333333333087</v>
      </c>
      <c r="G56" s="55">
        <f t="shared" si="14"/>
        <v>3.2787340871175408E-3</v>
      </c>
      <c r="H56" s="78">
        <f t="shared" si="49"/>
        <v>0.86478333946087493</v>
      </c>
      <c r="I56" s="79">
        <f t="shared" ca="1" si="15"/>
        <v>248236.12966151873</v>
      </c>
      <c r="J56" s="79">
        <f t="shared" ca="1" si="16"/>
        <v>1850.2041496723525</v>
      </c>
      <c r="K56" s="80">
        <f t="shared" ca="1" si="17"/>
        <v>-17.295666789217499</v>
      </c>
      <c r="L56" s="80">
        <f t="shared" ca="1" si="18"/>
        <v>-103.43172069229948</v>
      </c>
      <c r="M56" s="80">
        <f t="shared" ca="1" si="19"/>
        <v>0</v>
      </c>
      <c r="N56" s="80">
        <f t="shared" ca="1" si="20"/>
        <v>0</v>
      </c>
      <c r="O56" s="81">
        <f t="shared" ca="1" si="2"/>
        <v>-1808.5112922709279</v>
      </c>
      <c r="P56" s="79">
        <f t="shared" ca="1" si="3"/>
        <v>248157.09513143863</v>
      </c>
      <c r="Q56" s="35"/>
      <c r="R56">
        <f t="shared" ca="1" si="21"/>
        <v>53</v>
      </c>
      <c r="S56" s="78">
        <f t="shared" ca="1" si="34"/>
        <v>69.333333333333087</v>
      </c>
      <c r="T56" s="55">
        <f t="shared" ca="1" si="22"/>
        <v>0</v>
      </c>
      <c r="U56" s="78">
        <f t="shared" ca="1" si="35"/>
        <v>1</v>
      </c>
      <c r="V56" s="79">
        <f t="shared" ca="1" si="36"/>
        <v>248167.38079621567</v>
      </c>
      <c r="W56" s="79">
        <f t="shared" ca="1" si="4"/>
        <v>1849.6917366080559</v>
      </c>
      <c r="X56" s="80">
        <f t="shared" ca="1" si="5"/>
        <v>-20</v>
      </c>
      <c r="Y56" s="80">
        <f t="shared" ca="1" si="23"/>
        <v>-103.40307533175654</v>
      </c>
      <c r="Z56" s="80">
        <f t="shared" ca="1" si="6"/>
        <v>0</v>
      </c>
      <c r="AA56" s="80">
        <f t="shared" ca="1" si="24"/>
        <v>0</v>
      </c>
      <c r="AB56" s="81">
        <f t="shared" ca="1" si="7"/>
        <v>-1808.5112922709279</v>
      </c>
      <c r="AC56" s="79">
        <f t="shared" ca="1" si="8"/>
        <v>248085.15816522102</v>
      </c>
      <c r="AD56" s="35"/>
      <c r="AE56" s="55">
        <f t="shared" ca="1" si="37"/>
        <v>3.2787340871175408E-3</v>
      </c>
      <c r="AF56" s="78">
        <f t="shared" ca="1" si="38"/>
        <v>0.86282489693750986</v>
      </c>
      <c r="AG56" s="21"/>
      <c r="AH56" s="21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39"/>
        <v>117</v>
      </c>
      <c r="AN56" s="66">
        <f t="shared" si="40"/>
        <v>0</v>
      </c>
      <c r="AO56" s="67">
        <f t="shared" si="41"/>
        <v>2.5247573105349233E-5</v>
      </c>
      <c r="AP56" s="68">
        <f t="shared" ca="1" si="57"/>
        <v>1.1036062125583041E-7</v>
      </c>
      <c r="AR56" s="69">
        <f t="shared" si="26"/>
        <v>5</v>
      </c>
      <c r="AS56" s="70">
        <f t="shared" si="42"/>
        <v>53</v>
      </c>
      <c r="AT56" s="71">
        <f t="shared" ca="1" si="43"/>
        <v>0.68927820575675658</v>
      </c>
      <c r="AU56" s="72">
        <f t="shared" ca="1" si="27"/>
        <v>7.4534039512910155E-3</v>
      </c>
      <c r="AV56" s="73">
        <f t="shared" ca="1" si="28"/>
        <v>1.007453403951291</v>
      </c>
      <c r="AW56" s="74">
        <f ca="1">PRODUCT(AV$4:AV56)</f>
        <v>1.4470131029183009</v>
      </c>
      <c r="AY56" s="75">
        <f t="shared" si="44"/>
        <v>53</v>
      </c>
      <c r="AZ56" s="76">
        <f t="shared" ca="1" si="60"/>
        <v>1.0090370179501076</v>
      </c>
      <c r="BA56" s="76">
        <f t="shared" ca="1" si="60"/>
        <v>1.0090370179501076</v>
      </c>
      <c r="BB56" s="76">
        <f t="shared" ca="1" si="60"/>
        <v>1.0090370179501076</v>
      </c>
      <c r="BC56" s="76">
        <f t="shared" ca="1" si="60"/>
        <v>1.0090370179501076</v>
      </c>
      <c r="BD56" s="76">
        <f t="shared" ca="1" si="60"/>
        <v>1.0090370179501076</v>
      </c>
      <c r="BE56" s="76">
        <f t="shared" ca="1" si="60"/>
        <v>1.0090370179501076</v>
      </c>
      <c r="BF56" s="76">
        <f t="shared" ca="1" si="60"/>
        <v>1.0090370179501076</v>
      </c>
      <c r="BG56" s="76">
        <f t="shared" ca="1" si="60"/>
        <v>1.0090370179501076</v>
      </c>
      <c r="BH56" s="76">
        <f t="shared" ca="1" si="60"/>
        <v>1.0090370179501076</v>
      </c>
      <c r="BI56" s="76">
        <f t="shared" ca="1" si="60"/>
        <v>1.0090370179501076</v>
      </c>
      <c r="BJ56" s="76">
        <f t="shared" ca="1" si="60"/>
        <v>1.0090370179501076</v>
      </c>
      <c r="BK56" s="76">
        <f t="shared" ca="1" si="60"/>
        <v>1.0090370179501076</v>
      </c>
      <c r="BL56" s="76">
        <f t="shared" ca="1" si="56"/>
        <v>0.11399999999999988</v>
      </c>
      <c r="BM56" s="77">
        <f t="shared" ca="1" si="58"/>
        <v>254.8535530092727</v>
      </c>
      <c r="BN56" s="21"/>
      <c r="BO56" s="70">
        <f t="shared" si="45"/>
        <v>53</v>
      </c>
      <c r="BP56" s="171">
        <f t="shared" ca="1" si="46"/>
        <v>9.3200000000000005E-2</v>
      </c>
      <c r="BQ56" s="172">
        <f t="shared" ca="1" si="31"/>
        <v>7.4534039512910155E-3</v>
      </c>
      <c r="BR56" s="172">
        <f t="shared" ca="1" si="50"/>
        <v>0.69107874557820148</v>
      </c>
    </row>
    <row r="57" spans="2:70">
      <c r="E57">
        <f t="shared" si="32"/>
        <v>54</v>
      </c>
      <c r="F57" s="64">
        <f t="shared" si="33"/>
        <v>69.416666666666416</v>
      </c>
      <c r="G57" s="55">
        <f t="shared" si="14"/>
        <v>3.2787340871175408E-3</v>
      </c>
      <c r="H57" s="78">
        <f t="shared" si="49"/>
        <v>0.86194794484781323</v>
      </c>
      <c r="I57" s="79">
        <f t="shared" ca="1" si="15"/>
        <v>247343.4540046711</v>
      </c>
      <c r="J57" s="79">
        <f t="shared" ca="1" si="16"/>
        <v>1843.5506774043831</v>
      </c>
      <c r="K57" s="80">
        <f t="shared" ca="1" si="17"/>
        <v>-17.238958896956266</v>
      </c>
      <c r="L57" s="80">
        <f t="shared" ca="1" si="18"/>
        <v>-103.0597725019463</v>
      </c>
      <c r="M57" s="80">
        <f t="shared" ca="1" si="19"/>
        <v>0</v>
      </c>
      <c r="N57" s="80">
        <f t="shared" ca="1" si="20"/>
        <v>0</v>
      </c>
      <c r="O57" s="81">
        <f t="shared" ca="1" si="2"/>
        <v>-1808.5112922709279</v>
      </c>
      <c r="P57" s="79">
        <f t="shared" ca="1" si="3"/>
        <v>247258.19465840567</v>
      </c>
      <c r="Q57" s="35"/>
      <c r="R57">
        <f t="shared" ca="1" si="21"/>
        <v>54</v>
      </c>
      <c r="S57" s="78">
        <f t="shared" ca="1" si="34"/>
        <v>69.416666666666416</v>
      </c>
      <c r="T57" s="55">
        <f t="shared" ca="1" si="22"/>
        <v>0</v>
      </c>
      <c r="U57" s="78">
        <f t="shared" ca="1" si="35"/>
        <v>1</v>
      </c>
      <c r="V57" s="79">
        <f t="shared" ca="1" si="36"/>
        <v>247271.75290063675</v>
      </c>
      <c r="W57" s="79">
        <f t="shared" ca="1" si="4"/>
        <v>1843.0162601122615</v>
      </c>
      <c r="X57" s="80">
        <f t="shared" ca="1" si="5"/>
        <v>-20</v>
      </c>
      <c r="Y57" s="80">
        <f t="shared" ca="1" si="23"/>
        <v>-103.02989704193199</v>
      </c>
      <c r="Z57" s="80">
        <f t="shared" ca="1" si="6"/>
        <v>0</v>
      </c>
      <c r="AA57" s="80">
        <f t="shared" ca="1" si="24"/>
        <v>0</v>
      </c>
      <c r="AB57" s="81">
        <f t="shared" ca="1" si="7"/>
        <v>-1808.5112922709279</v>
      </c>
      <c r="AC57" s="79">
        <f t="shared" ca="1" si="8"/>
        <v>247183.22797143614</v>
      </c>
      <c r="AD57" s="35"/>
      <c r="AE57" s="55">
        <f t="shared" ca="1" si="37"/>
        <v>3.2787340871175408E-3</v>
      </c>
      <c r="AF57" s="78">
        <f t="shared" ca="1" si="38"/>
        <v>0.85999592353670717</v>
      </c>
      <c r="AG57" s="21"/>
      <c r="AH57" s="21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39"/>
        <v>118</v>
      </c>
      <c r="AN57" s="66">
        <f t="shared" si="40"/>
        <v>0</v>
      </c>
      <c r="AO57" s="67">
        <f t="shared" si="41"/>
        <v>2.5247573105349233E-5</v>
      </c>
      <c r="AP57" s="68">
        <f t="shared" ca="1" si="57"/>
        <v>9.9066984969327132E-8</v>
      </c>
      <c r="AR57" s="69">
        <f t="shared" si="26"/>
        <v>5</v>
      </c>
      <c r="AS57" s="70">
        <f t="shared" si="42"/>
        <v>54</v>
      </c>
      <c r="AT57" s="71">
        <f t="shared" ca="1" si="43"/>
        <v>0.68414073685443044</v>
      </c>
      <c r="AU57" s="72">
        <f t="shared" ca="1" si="27"/>
        <v>7.4534039512910155E-3</v>
      </c>
      <c r="AV57" s="73">
        <f t="shared" ca="1" si="28"/>
        <v>1.007453403951291</v>
      </c>
      <c r="AW57" s="74">
        <f ca="1">PRODUCT(AV$4:AV57)</f>
        <v>1.4577982760971619</v>
      </c>
      <c r="AY57" s="75">
        <f t="shared" si="44"/>
        <v>54</v>
      </c>
      <c r="AZ57" s="76">
        <f t="shared" ca="1" si="60"/>
        <v>1.0090370179501076</v>
      </c>
      <c r="BA57" s="76">
        <f t="shared" ca="1" si="60"/>
        <v>1.0090370179501076</v>
      </c>
      <c r="BB57" s="76">
        <f t="shared" ca="1" si="60"/>
        <v>1.0090370179501076</v>
      </c>
      <c r="BC57" s="76">
        <f t="shared" ca="1" si="60"/>
        <v>1.0090370179501076</v>
      </c>
      <c r="BD57" s="76">
        <f t="shared" ca="1" si="60"/>
        <v>1.0090370179501076</v>
      </c>
      <c r="BE57" s="76">
        <f t="shared" ca="1" si="60"/>
        <v>1.0090370179501076</v>
      </c>
      <c r="BF57" s="76">
        <f t="shared" ca="1" si="60"/>
        <v>1.0090370179501076</v>
      </c>
      <c r="BG57" s="76">
        <f t="shared" ca="1" si="60"/>
        <v>1.0090370179501076</v>
      </c>
      <c r="BH57" s="76">
        <f t="shared" ca="1" si="60"/>
        <v>1.0090370179501076</v>
      </c>
      <c r="BI57" s="76">
        <f t="shared" ca="1" si="60"/>
        <v>1.0090370179501076</v>
      </c>
      <c r="BJ57" s="76">
        <f t="shared" ca="1" si="60"/>
        <v>1.0090370179501076</v>
      </c>
      <c r="BK57" s="76">
        <f t="shared" ca="1" si="60"/>
        <v>1.0090370179501076</v>
      </c>
      <c r="BL57" s="76">
        <f t="shared" ca="1" si="56"/>
        <v>0.11399999999999988</v>
      </c>
      <c r="BM57" s="77">
        <f t="shared" ca="1" si="58"/>
        <v>283.90685805232977</v>
      </c>
      <c r="BN57" s="21"/>
      <c r="BO57" s="70">
        <f t="shared" si="45"/>
        <v>54</v>
      </c>
      <c r="BP57" s="171">
        <f t="shared" ca="1" si="46"/>
        <v>9.3200000000000005E-2</v>
      </c>
      <c r="BQ57" s="172">
        <f t="shared" ca="1" si="31"/>
        <v>7.4534039512910155E-3</v>
      </c>
      <c r="BR57" s="172">
        <f t="shared" ca="1" si="50"/>
        <v>0.68596596415055067</v>
      </c>
    </row>
    <row r="58" spans="2:70">
      <c r="E58">
        <f t="shared" si="32"/>
        <v>55</v>
      </c>
      <c r="F58" s="64">
        <f t="shared" si="33"/>
        <v>69.499999999999744</v>
      </c>
      <c r="G58" s="55">
        <f t="shared" si="14"/>
        <v>3.2787340871175408E-3</v>
      </c>
      <c r="H58" s="78">
        <f t="shared" si="49"/>
        <v>0.85912184673971981</v>
      </c>
      <c r="I58" s="79">
        <f t="shared" ca="1" si="15"/>
        <v>246447.50078726001</v>
      </c>
      <c r="J58" s="79">
        <f t="shared" ca="1" si="16"/>
        <v>1836.8727761535595</v>
      </c>
      <c r="K58" s="80">
        <f t="shared" ca="1" si="17"/>
        <v>-17.182436934794396</v>
      </c>
      <c r="L58" s="80">
        <f t="shared" ca="1" si="18"/>
        <v>-102.68645866135834</v>
      </c>
      <c r="M58" s="80">
        <f t="shared" ca="1" si="19"/>
        <v>0</v>
      </c>
      <c r="N58" s="80">
        <f t="shared" ca="1" si="20"/>
        <v>0</v>
      </c>
      <c r="O58" s="81">
        <f t="shared" ca="1" si="2"/>
        <v>-1808.5112922709279</v>
      </c>
      <c r="P58" s="79">
        <f t="shared" ca="1" si="3"/>
        <v>246355.99337554647</v>
      </c>
      <c r="Q58" s="35"/>
      <c r="R58">
        <f t="shared" ca="1" si="21"/>
        <v>55</v>
      </c>
      <c r="S58" s="78">
        <f t="shared" ca="1" si="34"/>
        <v>69.499999999999744</v>
      </c>
      <c r="T58" s="55">
        <f t="shared" ca="1" si="22"/>
        <v>0</v>
      </c>
      <c r="U58" s="78">
        <f t="shared" ca="1" si="35"/>
        <v>1</v>
      </c>
      <c r="V58" s="79">
        <f t="shared" ca="1" si="36"/>
        <v>246372.77989612243</v>
      </c>
      <c r="W58" s="79">
        <f t="shared" ca="1" si="4"/>
        <v>1836.3158511683107</v>
      </c>
      <c r="X58" s="80">
        <f t="shared" ca="1" si="5"/>
        <v>-20</v>
      </c>
      <c r="Y58" s="80">
        <f t="shared" ca="1" si="23"/>
        <v>-102.65532495671769</v>
      </c>
      <c r="Z58" s="80">
        <f t="shared" ca="1" si="6"/>
        <v>0</v>
      </c>
      <c r="AA58" s="80">
        <f t="shared" ca="1" si="24"/>
        <v>0</v>
      </c>
      <c r="AB58" s="81">
        <f t="shared" ca="1" si="7"/>
        <v>-1808.5112922709279</v>
      </c>
      <c r="AC58" s="79">
        <f t="shared" ca="1" si="8"/>
        <v>246277.92913006307</v>
      </c>
      <c r="AD58" s="35"/>
      <c r="AE58" s="55">
        <f t="shared" ca="1" si="37"/>
        <v>3.2787340871175408E-3</v>
      </c>
      <c r="AF58" s="78">
        <f t="shared" ca="1" si="38"/>
        <v>0.85717622558742523</v>
      </c>
      <c r="AG58" s="21"/>
      <c r="AH58" s="21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39"/>
        <v>119</v>
      </c>
      <c r="AN58" s="66">
        <f t="shared" si="40"/>
        <v>0</v>
      </c>
      <c r="AO58" s="67">
        <f t="shared" si="41"/>
        <v>2.5247573105349233E-5</v>
      </c>
      <c r="AP58" s="68">
        <f t="shared" ca="1" si="57"/>
        <v>8.8929070888085396E-8</v>
      </c>
      <c r="AR58" s="69">
        <f t="shared" si="26"/>
        <v>5</v>
      </c>
      <c r="AS58" s="70">
        <f t="shared" si="42"/>
        <v>55</v>
      </c>
      <c r="AT58" s="71">
        <f t="shared" ca="1" si="43"/>
        <v>0.67904155958312051</v>
      </c>
      <c r="AU58" s="72">
        <f t="shared" ca="1" si="27"/>
        <v>7.4534039512910155E-3</v>
      </c>
      <c r="AV58" s="73">
        <f t="shared" ca="1" si="28"/>
        <v>1.007453403951291</v>
      </c>
      <c r="AW58" s="74">
        <f ca="1">PRODUCT(AV$4:AV58)</f>
        <v>1.4686638355284098</v>
      </c>
      <c r="AY58" s="75">
        <f t="shared" si="44"/>
        <v>55</v>
      </c>
      <c r="AZ58" s="76">
        <f t="shared" ca="1" si="60"/>
        <v>1.0090370179501076</v>
      </c>
      <c r="BA58" s="76">
        <f t="shared" ca="1" si="60"/>
        <v>1.0090370179501076</v>
      </c>
      <c r="BB58" s="76">
        <f t="shared" ca="1" si="60"/>
        <v>1.0090370179501076</v>
      </c>
      <c r="BC58" s="76">
        <f t="shared" ca="1" si="60"/>
        <v>1.0090370179501076</v>
      </c>
      <c r="BD58" s="76">
        <f t="shared" ca="1" si="60"/>
        <v>1.0090370179501076</v>
      </c>
      <c r="BE58" s="76">
        <f t="shared" ca="1" si="60"/>
        <v>1.0090370179501076</v>
      </c>
      <c r="BF58" s="76">
        <f t="shared" ca="1" si="60"/>
        <v>1.0090370179501076</v>
      </c>
      <c r="BG58" s="76">
        <f t="shared" ca="1" si="60"/>
        <v>1.0090370179501076</v>
      </c>
      <c r="BH58" s="76">
        <f t="shared" ca="1" si="60"/>
        <v>1.0090370179501076</v>
      </c>
      <c r="BI58" s="76">
        <f t="shared" ca="1" si="60"/>
        <v>1.0090370179501076</v>
      </c>
      <c r="BJ58" s="76">
        <f t="shared" ca="1" si="60"/>
        <v>1.0090370179501076</v>
      </c>
      <c r="BK58" s="76">
        <f t="shared" ca="1" si="60"/>
        <v>1.0090370179501076</v>
      </c>
      <c r="BL58" s="76">
        <f t="shared" ca="1" si="56"/>
        <v>0.11399999999999988</v>
      </c>
      <c r="BM58" s="77">
        <f t="shared" ca="1" si="58"/>
        <v>316.27223987029532</v>
      </c>
      <c r="BN58" s="21"/>
      <c r="BO58" s="70">
        <f t="shared" si="45"/>
        <v>55</v>
      </c>
      <c r="BP58" s="171">
        <f t="shared" ca="1" si="46"/>
        <v>9.3200000000000005E-2</v>
      </c>
      <c r="BQ58" s="172">
        <f t="shared" ca="1" si="31"/>
        <v>7.4534039512910155E-3</v>
      </c>
      <c r="BR58" s="172">
        <f t="shared" ca="1" si="50"/>
        <v>0.68089100841800931</v>
      </c>
    </row>
    <row r="59" spans="2:70">
      <c r="E59">
        <f t="shared" si="32"/>
        <v>56</v>
      </c>
      <c r="F59" s="64">
        <f t="shared" si="33"/>
        <v>69.583333333333073</v>
      </c>
      <c r="G59" s="55">
        <f t="shared" si="14"/>
        <v>3.5900448504841975E-3</v>
      </c>
      <c r="H59" s="78">
        <f t="shared" si="49"/>
        <v>0.85603756077789339</v>
      </c>
      <c r="I59" s="79">
        <f t="shared" ca="1" si="15"/>
        <v>245471.56431014268</v>
      </c>
      <c r="J59" s="79">
        <f t="shared" ca="1" si="16"/>
        <v>1829.5987273588041</v>
      </c>
      <c r="K59" s="80">
        <f t="shared" ca="1" si="17"/>
        <v>-17.120751215557867</v>
      </c>
      <c r="L59" s="80">
        <f t="shared" ca="1" si="18"/>
        <v>-102.27981846255946</v>
      </c>
      <c r="M59" s="80">
        <f t="shared" ca="1" si="19"/>
        <v>0</v>
      </c>
      <c r="N59" s="80">
        <f t="shared" ca="1" si="20"/>
        <v>0</v>
      </c>
      <c r="O59" s="81">
        <f t="shared" ca="1" si="2"/>
        <v>-1808.5112922709279</v>
      </c>
      <c r="P59" s="79">
        <f t="shared" ca="1" si="3"/>
        <v>245373.25117555243</v>
      </c>
      <c r="Q59" s="35"/>
      <c r="R59">
        <f t="shared" ca="1" si="21"/>
        <v>56</v>
      </c>
      <c r="S59" s="78">
        <f t="shared" ca="1" si="34"/>
        <v>69.583333333333073</v>
      </c>
      <c r="T59" s="55">
        <f t="shared" ca="1" si="22"/>
        <v>0</v>
      </c>
      <c r="U59" s="78">
        <f t="shared" ca="1" si="35"/>
        <v>1</v>
      </c>
      <c r="V59" s="79">
        <f t="shared" ca="1" si="36"/>
        <v>245393.78031880179</v>
      </c>
      <c r="W59" s="79">
        <f t="shared" ca="1" si="4"/>
        <v>1829.0189718503966</v>
      </c>
      <c r="X59" s="80">
        <f t="shared" ca="1" si="5"/>
        <v>-20</v>
      </c>
      <c r="Y59" s="80">
        <f t="shared" ca="1" si="23"/>
        <v>-102.24740846616741</v>
      </c>
      <c r="Z59" s="80">
        <f t="shared" ca="1" si="6"/>
        <v>0</v>
      </c>
      <c r="AA59" s="80">
        <f t="shared" ca="1" si="24"/>
        <v>0</v>
      </c>
      <c r="AB59" s="81">
        <f t="shared" ca="1" si="7"/>
        <v>-1808.5112922709279</v>
      </c>
      <c r="AC59" s="79">
        <f t="shared" ca="1" si="8"/>
        <v>245292.04058991506</v>
      </c>
      <c r="AD59" s="35"/>
      <c r="AE59" s="55">
        <f t="shared" ca="1" si="37"/>
        <v>3.5900448504841975E-3</v>
      </c>
      <c r="AF59" s="78">
        <f t="shared" ca="1" si="38"/>
        <v>0.85409892449279756</v>
      </c>
      <c r="AG59" s="21"/>
      <c r="AH59" s="21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39"/>
        <v>120</v>
      </c>
      <c r="AN59" s="66">
        <f t="shared" si="40"/>
        <v>0</v>
      </c>
      <c r="AO59" s="67">
        <f t="shared" si="41"/>
        <v>2.5247573105349233E-5</v>
      </c>
      <c r="AP59" s="68">
        <f t="shared" ca="1" si="57"/>
        <v>7.9828609414798391E-8</v>
      </c>
      <c r="AR59" s="69">
        <f t="shared" si="26"/>
        <v>5</v>
      </c>
      <c r="AS59" s="70">
        <f t="shared" si="42"/>
        <v>56</v>
      </c>
      <c r="AT59" s="71">
        <f t="shared" ca="1" si="43"/>
        <v>0.67398038853983289</v>
      </c>
      <c r="AU59" s="72">
        <f t="shared" ca="1" si="27"/>
        <v>7.4534039512910155E-3</v>
      </c>
      <c r="AV59" s="73">
        <f t="shared" ca="1" si="28"/>
        <v>1.007453403951291</v>
      </c>
      <c r="AW59" s="74">
        <f ca="1">PRODUCT(AV$4:AV59)</f>
        <v>1.4796103803632554</v>
      </c>
      <c r="AY59" s="75">
        <f t="shared" si="44"/>
        <v>56</v>
      </c>
      <c r="AZ59" s="76">
        <f t="shared" ca="1" si="60"/>
        <v>1.0090370179501076</v>
      </c>
      <c r="BA59" s="76">
        <f t="shared" ca="1" si="60"/>
        <v>1.0090370179501076</v>
      </c>
      <c r="BB59" s="76">
        <f t="shared" ca="1" si="60"/>
        <v>1.0090370179501076</v>
      </c>
      <c r="BC59" s="76">
        <f t="shared" ca="1" si="60"/>
        <v>1.0090370179501076</v>
      </c>
      <c r="BD59" s="76">
        <f t="shared" ca="1" si="60"/>
        <v>1.0090370179501076</v>
      </c>
      <c r="BE59" s="76">
        <f t="shared" ca="1" si="60"/>
        <v>1.0090370179501076</v>
      </c>
      <c r="BF59" s="76">
        <f t="shared" ca="1" si="60"/>
        <v>1.0090370179501076</v>
      </c>
      <c r="BG59" s="76">
        <f t="shared" ca="1" si="60"/>
        <v>1.0090370179501076</v>
      </c>
      <c r="BH59" s="76">
        <f t="shared" ca="1" si="60"/>
        <v>1.0090370179501076</v>
      </c>
      <c r="BI59" s="76">
        <f t="shared" ca="1" si="60"/>
        <v>1.0090370179501076</v>
      </c>
      <c r="BJ59" s="76">
        <f t="shared" ca="1" si="60"/>
        <v>1.0090370179501076</v>
      </c>
      <c r="BK59" s="76">
        <f t="shared" ca="1" si="60"/>
        <v>1.0090370179501076</v>
      </c>
      <c r="BL59" s="76">
        <f t="shared" ca="1" si="56"/>
        <v>0.11399999999999988</v>
      </c>
      <c r="BM59" s="77">
        <f t="shared" ca="1" si="58"/>
        <v>352.32727521550896</v>
      </c>
      <c r="BN59" s="21"/>
      <c r="BO59" s="70">
        <f t="shared" si="45"/>
        <v>56</v>
      </c>
      <c r="BP59" s="171">
        <f t="shared" ca="1" si="46"/>
        <v>9.3200000000000005E-2</v>
      </c>
      <c r="BQ59" s="172">
        <f t="shared" ca="1" si="31"/>
        <v>7.4534039512910155E-3</v>
      </c>
      <c r="BR59" s="172">
        <f t="shared" ca="1" si="50"/>
        <v>0.67585359853618543</v>
      </c>
    </row>
    <row r="60" spans="2:70">
      <c r="E60">
        <f t="shared" si="32"/>
        <v>57</v>
      </c>
      <c r="F60" s="64">
        <f t="shared" si="33"/>
        <v>69.666666666666401</v>
      </c>
      <c r="G60" s="55">
        <f t="shared" si="14"/>
        <v>3.5900448504841975E-3</v>
      </c>
      <c r="H60" s="78">
        <f t="shared" si="49"/>
        <v>0.8529643475410017</v>
      </c>
      <c r="I60" s="79">
        <f t="shared" ca="1" si="15"/>
        <v>244492.35019872308</v>
      </c>
      <c r="J60" s="79">
        <f t="shared" ca="1" si="16"/>
        <v>1822.3002490315894</v>
      </c>
      <c r="K60" s="80">
        <f t="shared" ca="1" si="17"/>
        <v>-17.059286950820034</v>
      </c>
      <c r="L60" s="80">
        <f t="shared" ca="1" si="18"/>
        <v>-101.8718125828013</v>
      </c>
      <c r="M60" s="80">
        <f t="shared" ca="1" si="19"/>
        <v>0</v>
      </c>
      <c r="N60" s="80">
        <f t="shared" ca="1" si="20"/>
        <v>0</v>
      </c>
      <c r="O60" s="81">
        <f t="shared" ca="1" si="2"/>
        <v>-1808.5112922709279</v>
      </c>
      <c r="P60" s="79">
        <f t="shared" ca="1" si="3"/>
        <v>244387.20805595012</v>
      </c>
      <c r="Q60" s="35"/>
      <c r="R60">
        <f t="shared" ca="1" si="21"/>
        <v>57</v>
      </c>
      <c r="S60" s="78">
        <f t="shared" ca="1" si="34"/>
        <v>69.666666666666401</v>
      </c>
      <c r="T60" s="55">
        <f t="shared" ca="1" si="22"/>
        <v>0</v>
      </c>
      <c r="U60" s="78">
        <f t="shared" ca="1" si="35"/>
        <v>1</v>
      </c>
      <c r="V60" s="79">
        <f t="shared" ca="1" si="36"/>
        <v>244411.43116273047</v>
      </c>
      <c r="W60" s="79">
        <f t="shared" ca="1" si="4"/>
        <v>1821.6971267689873</v>
      </c>
      <c r="X60" s="80">
        <f t="shared" ca="1" si="5"/>
        <v>-20</v>
      </c>
      <c r="Y60" s="80">
        <f t="shared" ca="1" si="23"/>
        <v>-101.83809631780437</v>
      </c>
      <c r="Z60" s="80">
        <f t="shared" ca="1" si="6"/>
        <v>0</v>
      </c>
      <c r="AA60" s="80">
        <f t="shared" ca="1" si="24"/>
        <v>0</v>
      </c>
      <c r="AB60" s="81">
        <f t="shared" ca="1" si="7"/>
        <v>-1808.5112922709279</v>
      </c>
      <c r="AC60" s="79">
        <f t="shared" ca="1" si="8"/>
        <v>244302.77890091072</v>
      </c>
      <c r="AD60" s="35"/>
      <c r="AE60" s="55">
        <f t="shared" ca="1" si="37"/>
        <v>3.5900448504841975E-3</v>
      </c>
      <c r="AF60" s="78">
        <f t="shared" ca="1" si="38"/>
        <v>0.85103267104711811</v>
      </c>
      <c r="AG60" s="21"/>
      <c r="AH60" s="21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39"/>
        <v>121</v>
      </c>
      <c r="AN60" s="66">
        <f t="shared" si="40"/>
        <v>0</v>
      </c>
      <c r="AO60" s="67">
        <f t="shared" si="41"/>
        <v>2.5247573105349233E-5</v>
      </c>
      <c r="AP60" s="68">
        <f t="shared" ca="1" si="57"/>
        <v>7.1659433945061396E-8</v>
      </c>
      <c r="AR60" s="69">
        <f t="shared" si="26"/>
        <v>5</v>
      </c>
      <c r="AS60" s="70">
        <f t="shared" si="42"/>
        <v>57</v>
      </c>
      <c r="AT60" s="71">
        <f t="shared" ca="1" si="43"/>
        <v>0.66895694044879739</v>
      </c>
      <c r="AU60" s="72">
        <f t="shared" ca="1" si="27"/>
        <v>7.4534039512910155E-3</v>
      </c>
      <c r="AV60" s="73">
        <f t="shared" ca="1" si="28"/>
        <v>1.007453403951291</v>
      </c>
      <c r="AW60" s="74">
        <f ca="1">PRODUCT(AV$4:AV60)</f>
        <v>1.490638514218626</v>
      </c>
      <c r="AY60" s="75">
        <f t="shared" si="44"/>
        <v>57</v>
      </c>
      <c r="AZ60" s="76">
        <f t="shared" ca="1" si="60"/>
        <v>1.0090370179501076</v>
      </c>
      <c r="BA60" s="76">
        <f t="shared" ca="1" si="60"/>
        <v>1.0090370179501076</v>
      </c>
      <c r="BB60" s="76">
        <f t="shared" ca="1" si="60"/>
        <v>1.0090370179501076</v>
      </c>
      <c r="BC60" s="76">
        <f t="shared" ca="1" si="60"/>
        <v>1.0090370179501076</v>
      </c>
      <c r="BD60" s="76">
        <f t="shared" ca="1" si="60"/>
        <v>1.0090370179501076</v>
      </c>
      <c r="BE60" s="76">
        <f t="shared" ca="1" si="60"/>
        <v>1.0090370179501076</v>
      </c>
      <c r="BF60" s="76">
        <f t="shared" ca="1" si="60"/>
        <v>1.0090370179501076</v>
      </c>
      <c r="BG60" s="76">
        <f t="shared" ca="1" si="60"/>
        <v>1.0090370179501076</v>
      </c>
      <c r="BH60" s="76">
        <f t="shared" ca="1" si="60"/>
        <v>1.0090370179501076</v>
      </c>
      <c r="BI60" s="76">
        <f t="shared" ca="1" si="60"/>
        <v>1.0090370179501076</v>
      </c>
      <c r="BJ60" s="76">
        <f t="shared" ca="1" si="60"/>
        <v>1.0090370179501076</v>
      </c>
      <c r="BK60" s="76">
        <f t="shared" ca="1" si="60"/>
        <v>1.0090370179501076</v>
      </c>
      <c r="BL60" s="76">
        <f t="shared" ca="1" si="56"/>
        <v>0.11399999999999988</v>
      </c>
      <c r="BM60" s="77">
        <f t="shared" ca="1" si="58"/>
        <v>392.49258459007694</v>
      </c>
      <c r="BN60" s="21"/>
      <c r="BO60" s="70">
        <f t="shared" si="45"/>
        <v>57</v>
      </c>
      <c r="BP60" s="171">
        <f t="shared" ca="1" si="46"/>
        <v>9.3200000000000005E-2</v>
      </c>
      <c r="BQ60" s="172">
        <f t="shared" ca="1" si="31"/>
        <v>7.4534039512910155E-3</v>
      </c>
      <c r="BR60" s="172">
        <f t="shared" ca="1" si="50"/>
        <v>0.67085345673104901</v>
      </c>
    </row>
    <row r="61" spans="2:70">
      <c r="E61">
        <f t="shared" si="32"/>
        <v>58</v>
      </c>
      <c r="F61" s="64">
        <f t="shared" si="33"/>
        <v>69.74999999999973</v>
      </c>
      <c r="G61" s="55">
        <f t="shared" si="14"/>
        <v>3.5900448504841975E-3</v>
      </c>
      <c r="H61" s="78">
        <f t="shared" si="49"/>
        <v>0.84990216727746548</v>
      </c>
      <c r="I61" s="79">
        <f t="shared" ca="1" si="15"/>
        <v>243509.84701814465</v>
      </c>
      <c r="J61" s="79">
        <f t="shared" ca="1" si="16"/>
        <v>1814.97725594331</v>
      </c>
      <c r="K61" s="80">
        <f t="shared" ca="1" si="17"/>
        <v>-16.998043345549309</v>
      </c>
      <c r="L61" s="80">
        <f t="shared" ca="1" si="18"/>
        <v>-101.46243625756027</v>
      </c>
      <c r="M61" s="80">
        <f t="shared" ca="1" si="19"/>
        <v>0</v>
      </c>
      <c r="N61" s="80">
        <f t="shared" ca="1" si="20"/>
        <v>0</v>
      </c>
      <c r="O61" s="81">
        <f t="shared" ca="1" si="2"/>
        <v>-1808.5112922709279</v>
      </c>
      <c r="P61" s="79">
        <f t="shared" ca="1" si="3"/>
        <v>243397.85250221391</v>
      </c>
      <c r="Q61" s="35"/>
      <c r="R61">
        <f t="shared" ca="1" si="21"/>
        <v>58</v>
      </c>
      <c r="S61" s="78">
        <f t="shared" ca="1" si="34"/>
        <v>69.74999999999973</v>
      </c>
      <c r="T61" s="55">
        <f t="shared" ca="1" si="22"/>
        <v>0</v>
      </c>
      <c r="U61" s="78">
        <f t="shared" ca="1" si="35"/>
        <v>1</v>
      </c>
      <c r="V61" s="79">
        <f t="shared" ca="1" si="36"/>
        <v>243425.72096755853</v>
      </c>
      <c r="W61" s="79">
        <f t="shared" ca="1" si="4"/>
        <v>1814.3502305054649</v>
      </c>
      <c r="X61" s="80">
        <f t="shared" ca="1" si="5"/>
        <v>-20</v>
      </c>
      <c r="Y61" s="80">
        <f t="shared" ca="1" si="23"/>
        <v>-101.42738373648272</v>
      </c>
      <c r="Z61" s="80">
        <f t="shared" ca="1" si="6"/>
        <v>0</v>
      </c>
      <c r="AA61" s="80">
        <f t="shared" ca="1" si="24"/>
        <v>0</v>
      </c>
      <c r="AB61" s="81">
        <f t="shared" ca="1" si="7"/>
        <v>-1808.5112922709279</v>
      </c>
      <c r="AC61" s="79">
        <f t="shared" ca="1" si="8"/>
        <v>243310.13252205658</v>
      </c>
      <c r="AD61" s="35"/>
      <c r="AE61" s="55">
        <f t="shared" ca="1" si="37"/>
        <v>3.5900448504841975E-3</v>
      </c>
      <c r="AF61" s="78">
        <f t="shared" ca="1" si="38"/>
        <v>0.8479774255888316</v>
      </c>
      <c r="AG61" s="21"/>
      <c r="AH61" s="21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39"/>
        <v>122</v>
      </c>
      <c r="AN61" s="66">
        <f t="shared" si="40"/>
        <v>0</v>
      </c>
      <c r="AO61" s="67">
        <f t="shared" si="41"/>
        <v>2.5247573105349233E-5</v>
      </c>
      <c r="AP61" s="68">
        <f t="shared" ca="1" si="57"/>
        <v>6.4326242320521907E-8</v>
      </c>
      <c r="AR61" s="69">
        <f t="shared" si="26"/>
        <v>5</v>
      </c>
      <c r="AS61" s="70">
        <f t="shared" si="42"/>
        <v>58</v>
      </c>
      <c r="AT61" s="71">
        <f t="shared" ca="1" si="43"/>
        <v>0.66397093414561281</v>
      </c>
      <c r="AU61" s="72">
        <f t="shared" ca="1" si="27"/>
        <v>7.4534039512910155E-3</v>
      </c>
      <c r="AV61" s="73">
        <f t="shared" ca="1" si="28"/>
        <v>1.007453403951291</v>
      </c>
      <c r="AW61" s="74">
        <f ca="1">PRODUCT(AV$4:AV61)</f>
        <v>1.5017488452104497</v>
      </c>
      <c r="AY61" s="75">
        <f t="shared" si="44"/>
        <v>58</v>
      </c>
      <c r="AZ61" s="76">
        <f t="shared" ca="1" si="60"/>
        <v>1.0090370179501076</v>
      </c>
      <c r="BA61" s="76">
        <f t="shared" ca="1" si="60"/>
        <v>1.0090370179501076</v>
      </c>
      <c r="BB61" s="76">
        <f t="shared" ca="1" si="60"/>
        <v>1.0090370179501076</v>
      </c>
      <c r="BC61" s="76">
        <f t="shared" ca="1" si="60"/>
        <v>1.0090370179501076</v>
      </c>
      <c r="BD61" s="76">
        <f t="shared" ca="1" si="60"/>
        <v>1.0090370179501076</v>
      </c>
      <c r="BE61" s="76">
        <f t="shared" ca="1" si="60"/>
        <v>1.0090370179501076</v>
      </c>
      <c r="BF61" s="76">
        <f t="shared" ca="1" si="60"/>
        <v>1.0090370179501076</v>
      </c>
      <c r="BG61" s="76">
        <f t="shared" ca="1" si="60"/>
        <v>1.0090370179501076</v>
      </c>
      <c r="BH61" s="76">
        <f t="shared" ca="1" si="60"/>
        <v>1.0090370179501076</v>
      </c>
      <c r="BI61" s="76">
        <f t="shared" ca="1" si="60"/>
        <v>1.0090370179501076</v>
      </c>
      <c r="BJ61" s="76">
        <f t="shared" ca="1" si="60"/>
        <v>1.0090370179501076</v>
      </c>
      <c r="BK61" s="76">
        <f t="shared" ca="1" si="60"/>
        <v>1.0090370179501076</v>
      </c>
      <c r="BL61" s="76">
        <f t="shared" ca="1" si="56"/>
        <v>0.11399999999999988</v>
      </c>
      <c r="BM61" s="77">
        <f t="shared" ca="1" si="58"/>
        <v>437.23673923334565</v>
      </c>
      <c r="BN61" s="21"/>
      <c r="BO61" s="70">
        <f t="shared" si="45"/>
        <v>58</v>
      </c>
      <c r="BP61" s="171">
        <f t="shared" ca="1" si="46"/>
        <v>9.3200000000000005E-2</v>
      </c>
      <c r="BQ61" s="172">
        <f t="shared" ca="1" si="31"/>
        <v>7.4534039512910155E-3</v>
      </c>
      <c r="BR61" s="172">
        <f t="shared" ca="1" si="50"/>
        <v>0.66589030728361498</v>
      </c>
    </row>
    <row r="62" spans="2:70">
      <c r="E62">
        <f t="shared" si="32"/>
        <v>59</v>
      </c>
      <c r="F62" s="64">
        <f t="shared" si="33"/>
        <v>69.833333333333059</v>
      </c>
      <c r="G62" s="55">
        <f t="shared" si="14"/>
        <v>3.5900448504841975E-3</v>
      </c>
      <c r="H62" s="78">
        <f t="shared" si="49"/>
        <v>0.84685098037841566</v>
      </c>
      <c r="I62" s="79">
        <f t="shared" ca="1" si="15"/>
        <v>242524.04329521942</v>
      </c>
      <c r="J62" s="79">
        <f t="shared" ca="1" si="16"/>
        <v>1807.6296625796617</v>
      </c>
      <c r="K62" s="80">
        <f t="shared" ca="1" si="17"/>
        <v>-16.937019607568313</v>
      </c>
      <c r="L62" s="80">
        <f t="shared" ca="1" si="18"/>
        <v>-101.05168470634143</v>
      </c>
      <c r="M62" s="80">
        <f t="shared" ca="1" si="19"/>
        <v>0</v>
      </c>
      <c r="N62" s="80">
        <f t="shared" ca="1" si="20"/>
        <v>0</v>
      </c>
      <c r="O62" s="81">
        <f t="shared" ca="1" si="2"/>
        <v>-1808.5112922709279</v>
      </c>
      <c r="P62" s="79">
        <f t="shared" ca="1" si="3"/>
        <v>242405.17296121421</v>
      </c>
      <c r="Q62" s="35"/>
      <c r="R62">
        <f t="shared" ca="1" si="21"/>
        <v>59</v>
      </c>
      <c r="S62" s="78">
        <f t="shared" ca="1" si="34"/>
        <v>69.833333333333059</v>
      </c>
      <c r="T62" s="55">
        <f t="shared" ca="1" si="22"/>
        <v>0</v>
      </c>
      <c r="U62" s="78">
        <f t="shared" ca="1" si="35"/>
        <v>1</v>
      </c>
      <c r="V62" s="79">
        <f t="shared" ca="1" si="36"/>
        <v>242436.63823372513</v>
      </c>
      <c r="W62" s="79">
        <f t="shared" ca="1" si="4"/>
        <v>1806.9781973489573</v>
      </c>
      <c r="X62" s="80">
        <f t="shared" ca="1" si="5"/>
        <v>-20</v>
      </c>
      <c r="Y62" s="80">
        <f t="shared" ca="1" si="23"/>
        <v>-101.01526593071881</v>
      </c>
      <c r="Z62" s="80">
        <f t="shared" ca="1" si="6"/>
        <v>0</v>
      </c>
      <c r="AA62" s="80">
        <f t="shared" ca="1" si="24"/>
        <v>0</v>
      </c>
      <c r="AB62" s="81">
        <f t="shared" ca="1" si="7"/>
        <v>-1808.5112922709279</v>
      </c>
      <c r="AC62" s="79">
        <f t="shared" ca="1" si="8"/>
        <v>242314.08987287243</v>
      </c>
      <c r="AD62" s="35"/>
      <c r="AE62" s="55">
        <f t="shared" ca="1" si="37"/>
        <v>3.5900448504841975E-3</v>
      </c>
      <c r="AF62" s="78">
        <f t="shared" ca="1" si="38"/>
        <v>0.84493314859876956</v>
      </c>
      <c r="AG62" s="21"/>
      <c r="AH62" s="21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39"/>
        <v>123</v>
      </c>
      <c r="AN62" s="66">
        <f t="shared" si="40"/>
        <v>0</v>
      </c>
      <c r="AO62" s="67">
        <f t="shared" si="41"/>
        <v>2.5247573105349233E-5</v>
      </c>
      <c r="AP62" s="68">
        <f t="shared" ca="1" si="57"/>
        <v>5.7743485027398494E-8</v>
      </c>
      <c r="AR62" s="69">
        <f t="shared" si="26"/>
        <v>5</v>
      </c>
      <c r="AS62" s="70">
        <f t="shared" si="42"/>
        <v>59</v>
      </c>
      <c r="AT62" s="71">
        <f t="shared" ca="1" si="43"/>
        <v>0.65902209056150951</v>
      </c>
      <c r="AU62" s="72">
        <f t="shared" ca="1" si="27"/>
        <v>7.4534039512910155E-3</v>
      </c>
      <c r="AV62" s="73">
        <f t="shared" ca="1" si="28"/>
        <v>1.007453403951291</v>
      </c>
      <c r="AW62" s="74">
        <f ca="1">PRODUCT(AV$4:AV62)</f>
        <v>1.512941985987188</v>
      </c>
      <c r="AY62" s="75">
        <f t="shared" si="44"/>
        <v>59</v>
      </c>
      <c r="AZ62" s="76">
        <f t="shared" ca="1" si="60"/>
        <v>1.0090370179501076</v>
      </c>
      <c r="BA62" s="76">
        <f t="shared" ca="1" si="60"/>
        <v>1.0090370179501076</v>
      </c>
      <c r="BB62" s="76">
        <f t="shared" ca="1" si="60"/>
        <v>1.0090370179501076</v>
      </c>
      <c r="BC62" s="76">
        <f t="shared" ca="1" si="60"/>
        <v>1.0090370179501076</v>
      </c>
      <c r="BD62" s="76">
        <f t="shared" ca="1" si="60"/>
        <v>1.0090370179501076</v>
      </c>
      <c r="BE62" s="76">
        <f t="shared" ca="1" si="60"/>
        <v>1.0090370179501076</v>
      </c>
      <c r="BF62" s="76">
        <f t="shared" ca="1" si="60"/>
        <v>1.0090370179501076</v>
      </c>
      <c r="BG62" s="76">
        <f t="shared" ca="1" si="60"/>
        <v>1.0090370179501076</v>
      </c>
      <c r="BH62" s="76">
        <f t="shared" ca="1" si="60"/>
        <v>1.0090370179501076</v>
      </c>
      <c r="BI62" s="76">
        <f t="shared" ca="1" si="60"/>
        <v>1.0090370179501076</v>
      </c>
      <c r="BJ62" s="76">
        <f t="shared" ca="1" si="60"/>
        <v>1.0090370179501076</v>
      </c>
      <c r="BK62" s="76">
        <f t="shared" ca="1" si="60"/>
        <v>1.0090370179501076</v>
      </c>
      <c r="BL62" s="76">
        <f t="shared" ca="1" si="56"/>
        <v>0.11399999999999988</v>
      </c>
      <c r="BM62" s="77">
        <f t="shared" ca="1" si="58"/>
        <v>487.08172750594701</v>
      </c>
      <c r="BN62" s="21"/>
      <c r="BO62" s="70">
        <f t="shared" si="45"/>
        <v>59</v>
      </c>
      <c r="BP62" s="171">
        <f t="shared" ca="1" si="46"/>
        <v>9.3200000000000005E-2</v>
      </c>
      <c r="BQ62" s="172">
        <f t="shared" ca="1" si="31"/>
        <v>7.4534039512910155E-3</v>
      </c>
      <c r="BR62" s="172">
        <f t="shared" ca="1" si="50"/>
        <v>0.66096387651473942</v>
      </c>
    </row>
    <row r="63" spans="2:70">
      <c r="E63">
        <f t="shared" si="32"/>
        <v>60</v>
      </c>
      <c r="F63" s="64">
        <f t="shared" si="33"/>
        <v>69.916666666666387</v>
      </c>
      <c r="G63" s="55">
        <f t="shared" si="14"/>
        <v>3.5900448504841975E-3</v>
      </c>
      <c r="H63" s="78">
        <f t="shared" si="49"/>
        <v>0.84381074737718065</v>
      </c>
      <c r="I63" s="79">
        <f t="shared" ca="1" si="15"/>
        <v>241534.92751829408</v>
      </c>
      <c r="J63" s="79">
        <f t="shared" ca="1" si="16"/>
        <v>1800.2573831396421</v>
      </c>
      <c r="K63" s="80">
        <f t="shared" ca="1" si="17"/>
        <v>-16.876214947543613</v>
      </c>
      <c r="L63" s="80">
        <f t="shared" ca="1" si="18"/>
        <v>-100.63955313262254</v>
      </c>
      <c r="M63" s="80">
        <f t="shared" ca="1" si="19"/>
        <v>0</v>
      </c>
      <c r="N63" s="80">
        <f t="shared" ca="1" si="20"/>
        <v>0</v>
      </c>
      <c r="O63" s="81">
        <f t="shared" ca="1" si="2"/>
        <v>-1808.5112922709279</v>
      </c>
      <c r="P63" s="79">
        <f t="shared" ca="1" si="3"/>
        <v>241409.1578410826</v>
      </c>
      <c r="Q63" s="35"/>
      <c r="R63">
        <f t="shared" ca="1" si="21"/>
        <v>60</v>
      </c>
      <c r="S63" s="78">
        <f t="shared" ca="1" si="34"/>
        <v>69.916666666666387</v>
      </c>
      <c r="T63" s="55">
        <f t="shared" ca="1" si="22"/>
        <v>0</v>
      </c>
      <c r="U63" s="78">
        <f t="shared" ca="1" si="35"/>
        <v>1</v>
      </c>
      <c r="V63" s="79">
        <f t="shared" ca="1" si="36"/>
        <v>241444.17142232455</v>
      </c>
      <c r="W63" s="79">
        <f t="shared" ca="1" si="4"/>
        <v>1799.580941295339</v>
      </c>
      <c r="X63" s="80">
        <f t="shared" ca="1" si="5"/>
        <v>-20</v>
      </c>
      <c r="Y63" s="80">
        <f t="shared" ca="1" si="23"/>
        <v>-100.60173809263523</v>
      </c>
      <c r="Z63" s="80">
        <f t="shared" ca="1" si="6"/>
        <v>0</v>
      </c>
      <c r="AA63" s="80">
        <f t="shared" ca="1" si="24"/>
        <v>0</v>
      </c>
      <c r="AB63" s="81">
        <f t="shared" ca="1" si="7"/>
        <v>-1808.5112922709279</v>
      </c>
      <c r="AC63" s="79">
        <f t="shared" ca="1" si="8"/>
        <v>241314.63933325632</v>
      </c>
      <c r="AD63" s="35"/>
      <c r="AE63" s="55">
        <f t="shared" ca="1" si="37"/>
        <v>3.5900448504841975E-3</v>
      </c>
      <c r="AF63" s="78">
        <f t="shared" ca="1" si="38"/>
        <v>0.8418998006996391</v>
      </c>
      <c r="AG63" s="21"/>
      <c r="AH63" s="21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39"/>
        <v>124</v>
      </c>
      <c r="AN63" s="66">
        <f t="shared" si="40"/>
        <v>0</v>
      </c>
      <c r="AO63" s="67">
        <f t="shared" si="41"/>
        <v>2.5247573105349233E-5</v>
      </c>
      <c r="AP63" s="68">
        <f t="shared" ca="1" si="57"/>
        <v>5.1834367170016606E-8</v>
      </c>
      <c r="AR63" s="69">
        <f t="shared" si="26"/>
        <v>5</v>
      </c>
      <c r="AS63" s="70">
        <f t="shared" si="42"/>
        <v>60</v>
      </c>
      <c r="AT63" s="71">
        <f t="shared" ca="1" si="43"/>
        <v>0.65411013270773033</v>
      </c>
      <c r="AU63" s="72">
        <f t="shared" ca="1" si="27"/>
        <v>7.4534039512910155E-3</v>
      </c>
      <c r="AV63" s="73">
        <f t="shared" ca="1" si="28"/>
        <v>1.007453403951291</v>
      </c>
      <c r="AW63" s="74">
        <f ca="1">PRODUCT(AV$4:AV63)</f>
        <v>1.524218553763619</v>
      </c>
      <c r="AY63" s="75">
        <f t="shared" si="44"/>
        <v>60</v>
      </c>
      <c r="AZ63" s="76">
        <f t="shared" ca="1" si="60"/>
        <v>1.0090370179501076</v>
      </c>
      <c r="BA63" s="76">
        <f t="shared" ca="1" si="60"/>
        <v>1.0090370179501076</v>
      </c>
      <c r="BB63" s="76">
        <f t="shared" ca="1" si="60"/>
        <v>1.0090370179501076</v>
      </c>
      <c r="BC63" s="76">
        <f t="shared" ca="1" si="60"/>
        <v>1.0090370179501076</v>
      </c>
      <c r="BD63" s="76">
        <f t="shared" ca="1" si="60"/>
        <v>1.0090370179501076</v>
      </c>
      <c r="BE63" s="76">
        <f t="shared" ca="1" si="60"/>
        <v>1.0090370179501076</v>
      </c>
      <c r="BF63" s="76">
        <f t="shared" ca="1" si="60"/>
        <v>1.0090370179501076</v>
      </c>
      <c r="BG63" s="76">
        <f t="shared" ca="1" si="60"/>
        <v>1.0090370179501076</v>
      </c>
      <c r="BH63" s="76">
        <f t="shared" ca="1" si="60"/>
        <v>1.0090370179501076</v>
      </c>
      <c r="BI63" s="76">
        <f t="shared" ca="1" si="60"/>
        <v>1.0090370179501076</v>
      </c>
      <c r="BJ63" s="76">
        <f t="shared" ca="1" si="60"/>
        <v>1.0090370179501076</v>
      </c>
      <c r="BK63" s="76">
        <f t="shared" ca="1" si="60"/>
        <v>1.0090370179501076</v>
      </c>
      <c r="BL63" s="76">
        <f t="shared" ca="1" si="56"/>
        <v>0.11399999999999988</v>
      </c>
      <c r="BM63" s="77">
        <f t="shared" ca="1" si="58"/>
        <v>542.60904444162486</v>
      </c>
      <c r="BN63" s="21"/>
      <c r="BO63" s="70">
        <f t="shared" si="45"/>
        <v>60</v>
      </c>
      <c r="BP63" s="171">
        <f t="shared" ca="1" si="46"/>
        <v>9.3200000000000005E-2</v>
      </c>
      <c r="BQ63" s="172">
        <f t="shared" ca="1" si="31"/>
        <v>7.4534039512910155E-3</v>
      </c>
      <c r="BR63" s="172">
        <f t="shared" ca="1" si="50"/>
        <v>0.65607389277002837</v>
      </c>
    </row>
    <row r="64" spans="2:70">
      <c r="E64">
        <f t="shared" si="32"/>
        <v>61</v>
      </c>
      <c r="F64" s="64">
        <f t="shared" si="33"/>
        <v>69.999999999999716</v>
      </c>
      <c r="G64" s="55">
        <f t="shared" si="14"/>
        <v>3.5900448504841975E-3</v>
      </c>
      <c r="H64" s="78">
        <f t="shared" si="49"/>
        <v>0.84078142894877594</v>
      </c>
      <c r="I64" s="79">
        <f t="shared" ca="1" si="15"/>
        <v>240542.48813711549</v>
      </c>
      <c r="J64" s="79">
        <f t="shared" ca="1" si="16"/>
        <v>1792.8603315345488</v>
      </c>
      <c r="K64" s="80">
        <f t="shared" ca="1" si="17"/>
        <v>-16.81562857897552</v>
      </c>
      <c r="L64" s="80">
        <f t="shared" ca="1" si="18"/>
        <v>-100.22603672379813</v>
      </c>
      <c r="M64" s="80">
        <f t="shared" ca="1" si="19"/>
        <v>-1804.068661028366</v>
      </c>
      <c r="N64" s="80">
        <f t="shared" ca="1" si="20"/>
        <v>0</v>
      </c>
      <c r="O64" s="81">
        <f t="shared" ca="1" si="2"/>
        <v>-1517.1191470227252</v>
      </c>
      <c r="P64" s="79">
        <f t="shared" ca="1" si="3"/>
        <v>238897.11899529619</v>
      </c>
      <c r="Q64" s="35"/>
      <c r="R64">
        <f t="shared" ca="1" si="21"/>
        <v>61</v>
      </c>
      <c r="S64" s="78">
        <f t="shared" ca="1" si="34"/>
        <v>69.999999999999716</v>
      </c>
      <c r="T64" s="55">
        <f t="shared" ca="1" si="22"/>
        <v>3.5900448504841975E-3</v>
      </c>
      <c r="U64" s="78">
        <f t="shared" ca="1" si="35"/>
        <v>0.83887734265551372</v>
      </c>
      <c r="V64" s="79">
        <f t="shared" ca="1" si="36"/>
        <v>240448.30895497152</v>
      </c>
      <c r="W64" s="79">
        <f t="shared" ca="1" si="4"/>
        <v>1792.1583760462277</v>
      </c>
      <c r="X64" s="80">
        <f t="shared" ca="1" si="5"/>
        <v>-16.777546853110273</v>
      </c>
      <c r="Y64" s="80">
        <f t="shared" ca="1" si="23"/>
        <v>-100.1867953979048</v>
      </c>
      <c r="Z64" s="80">
        <f t="shared" ca="1" si="6"/>
        <v>-1803.3623171622864</v>
      </c>
      <c r="AA64" s="80">
        <f t="shared" ca="1" si="24"/>
        <v>0</v>
      </c>
      <c r="AB64" s="81">
        <f t="shared" ca="1" si="7"/>
        <v>-1517.1191470227252</v>
      </c>
      <c r="AC64" s="79">
        <f t="shared" ca="1" si="8"/>
        <v>238803.02152458174</v>
      </c>
      <c r="AD64" s="35"/>
      <c r="AE64" s="55">
        <f t="shared" ca="1" si="37"/>
        <v>3.5900448504841975E-3</v>
      </c>
      <c r="AF64" s="78">
        <f t="shared" ca="1" si="38"/>
        <v>0.83887734265551372</v>
      </c>
      <c r="AG64" s="21"/>
      <c r="AH64" s="21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39"/>
        <v>125</v>
      </c>
      <c r="AN64" s="66">
        <f t="shared" si="40"/>
        <v>0</v>
      </c>
      <c r="AO64" s="67">
        <f t="shared" si="41"/>
        <v>2.5247573105349233E-5</v>
      </c>
      <c r="AP64" s="68">
        <f t="shared" ca="1" si="57"/>
        <v>4.6529952576316531E-8</v>
      </c>
      <c r="AR64" s="69">
        <f t="shared" si="26"/>
        <v>6</v>
      </c>
      <c r="AS64" s="70">
        <f t="shared" si="42"/>
        <v>61</v>
      </c>
      <c r="AT64" s="71">
        <f t="shared" ca="1" si="43"/>
        <v>0.64923478566002701</v>
      </c>
      <c r="AU64" s="72">
        <f t="shared" ca="1" si="27"/>
        <v>7.4534039512910155E-3</v>
      </c>
      <c r="AV64" s="73">
        <f t="shared" ca="1" si="28"/>
        <v>1.007453403951291</v>
      </c>
      <c r="AW64" s="74">
        <f ca="1">PRODUCT(AV$4:AV64)</f>
        <v>1.5355791703548718</v>
      </c>
      <c r="AY64" s="75">
        <f t="shared" si="44"/>
        <v>61</v>
      </c>
      <c r="AZ64" s="76">
        <f t="shared" ca="1" si="60"/>
        <v>1.0090370179501076</v>
      </c>
      <c r="BA64" s="76">
        <f t="shared" ca="1" si="60"/>
        <v>1.0090370179501076</v>
      </c>
      <c r="BB64" s="76">
        <f t="shared" ca="1" si="60"/>
        <v>1.0090370179501076</v>
      </c>
      <c r="BC64" s="76">
        <f t="shared" ca="1" si="60"/>
        <v>1.0090370179501076</v>
      </c>
      <c r="BD64" s="76">
        <f t="shared" ca="1" si="60"/>
        <v>1.0090370179501076</v>
      </c>
      <c r="BE64" s="76">
        <f t="shared" ca="1" si="60"/>
        <v>1.0090370179501076</v>
      </c>
      <c r="BF64" s="76">
        <f t="shared" ca="1" si="60"/>
        <v>1.0090370179501076</v>
      </c>
      <c r="BG64" s="76">
        <f t="shared" ca="1" si="60"/>
        <v>1.0090370179501076</v>
      </c>
      <c r="BH64" s="76">
        <f t="shared" ca="1" si="60"/>
        <v>1.0090370179501076</v>
      </c>
      <c r="BI64" s="76">
        <f t="shared" ca="1" si="60"/>
        <v>1.0090370179501076</v>
      </c>
      <c r="BJ64" s="76">
        <f t="shared" ca="1" si="60"/>
        <v>1.0090370179501076</v>
      </c>
      <c r="BK64" s="76">
        <f t="shared" ca="1" si="60"/>
        <v>1.0090370179501076</v>
      </c>
      <c r="BL64" s="76">
        <f t="shared" ca="1" si="56"/>
        <v>0.11399999999999988</v>
      </c>
      <c r="BM64" s="77">
        <f t="shared" ca="1" si="58"/>
        <v>604.46647550797002</v>
      </c>
      <c r="BN64" s="21"/>
      <c r="BO64" s="70">
        <f t="shared" si="45"/>
        <v>61</v>
      </c>
      <c r="BP64" s="171">
        <f t="shared" ca="1" si="46"/>
        <v>9.3200000000000005E-2</v>
      </c>
      <c r="BQ64" s="172">
        <f t="shared" ca="1" si="31"/>
        <v>7.4534039512910155E-3</v>
      </c>
      <c r="BR64" s="172">
        <f t="shared" ca="1" si="50"/>
        <v>0.65122008640485829</v>
      </c>
    </row>
    <row r="65" spans="5:70">
      <c r="E65">
        <f t="shared" si="32"/>
        <v>62</v>
      </c>
      <c r="F65" s="64">
        <f t="shared" si="33"/>
        <v>70.083333333333044</v>
      </c>
      <c r="G65" s="55">
        <f t="shared" si="14"/>
        <v>3.5900448504841975E-3</v>
      </c>
      <c r="H65" s="78">
        <f t="shared" si="49"/>
        <v>0.83776298590939569</v>
      </c>
      <c r="I65" s="79">
        <f t="shared" ca="1" si="15"/>
        <v>238039.46762345161</v>
      </c>
      <c r="J65" s="79">
        <f t="shared" ca="1" si="16"/>
        <v>1774.204308547844</v>
      </c>
      <c r="K65" s="80">
        <f t="shared" ca="1" si="17"/>
        <v>-16.755259718187915</v>
      </c>
      <c r="L65" s="80">
        <f t="shared" ca="1" si="18"/>
        <v>-99.183111509771507</v>
      </c>
      <c r="M65" s="80">
        <f t="shared" ca="1" si="19"/>
        <v>0</v>
      </c>
      <c r="N65" s="80">
        <f t="shared" ca="1" si="20"/>
        <v>0</v>
      </c>
      <c r="O65" s="81">
        <f t="shared" ca="1" si="2"/>
        <v>-1511.6726212413853</v>
      </c>
      <c r="P65" s="79">
        <f t="shared" ca="1" si="3"/>
        <v>238186.06093953009</v>
      </c>
      <c r="Q65" s="35"/>
      <c r="R65">
        <f t="shared" ca="1" si="21"/>
        <v>62</v>
      </c>
      <c r="S65" s="78">
        <f t="shared" ca="1" si="34"/>
        <v>70.083333333333044</v>
      </c>
      <c r="T65" s="55">
        <f t="shared" ca="1" si="22"/>
        <v>3.5900448504841975E-3</v>
      </c>
      <c r="U65" s="78">
        <f t="shared" ca="1" si="35"/>
        <v>0.83586573537132547</v>
      </c>
      <c r="V65" s="79">
        <f t="shared" ca="1" si="36"/>
        <v>237945.70796687735</v>
      </c>
      <c r="W65" s="79">
        <f t="shared" ca="1" si="4"/>
        <v>1773.5054799530617</v>
      </c>
      <c r="X65" s="80">
        <f t="shared" ca="1" si="5"/>
        <v>-16.71731470742651</v>
      </c>
      <c r="Y65" s="80">
        <f t="shared" ca="1" si="23"/>
        <v>-99.144044986198907</v>
      </c>
      <c r="Z65" s="80">
        <f t="shared" ca="1" si="6"/>
        <v>0</v>
      </c>
      <c r="AA65" s="80">
        <f t="shared" ca="1" si="24"/>
        <v>0</v>
      </c>
      <c r="AB65" s="81">
        <f t="shared" ca="1" si="7"/>
        <v>-1511.6726212413853</v>
      </c>
      <c r="AC65" s="79">
        <f t="shared" ca="1" si="8"/>
        <v>238091.67946589537</v>
      </c>
      <c r="AD65" s="35"/>
      <c r="AE65" s="55">
        <f t="shared" ca="1" si="37"/>
        <v>3.5900448504841975E-3</v>
      </c>
      <c r="AF65" s="78">
        <f t="shared" ca="1" si="38"/>
        <v>0.83586573537132547</v>
      </c>
      <c r="AG65" s="21"/>
      <c r="AH65" s="21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39"/>
        <v>126</v>
      </c>
      <c r="AN65" s="66">
        <f t="shared" si="40"/>
        <v>0</v>
      </c>
      <c r="AO65" s="67">
        <f t="shared" si="41"/>
        <v>2.5247573105349233E-5</v>
      </c>
      <c r="AP65" s="68">
        <f t="shared" ca="1" si="57"/>
        <v>4.1768359583767086E-8</v>
      </c>
      <c r="AR65" s="69">
        <f t="shared" si="26"/>
        <v>6</v>
      </c>
      <c r="AS65" s="70">
        <f t="shared" si="42"/>
        <v>62</v>
      </c>
      <c r="AT65" s="71">
        <f t="shared" ca="1" si="43"/>
        <v>0.64439577654327296</v>
      </c>
      <c r="AU65" s="72">
        <f t="shared" ca="1" si="27"/>
        <v>7.4534039512910155E-3</v>
      </c>
      <c r="AV65" s="73">
        <f t="shared" ca="1" si="28"/>
        <v>1.007453403951291</v>
      </c>
      <c r="AW65" s="74">
        <f ca="1">PRODUCT(AV$4:AV65)</f>
        <v>1.547024462210715</v>
      </c>
      <c r="AY65" s="75">
        <f t="shared" si="44"/>
        <v>62</v>
      </c>
      <c r="AZ65" s="76">
        <f t="shared" ref="AZ65:BK74" ca="1" si="61">OFFSET($AV$3,($AY65*12-12)+AZ$3,0)</f>
        <v>1.0090370179501076</v>
      </c>
      <c r="BA65" s="76">
        <f t="shared" ca="1" si="61"/>
        <v>1.0090370179501076</v>
      </c>
      <c r="BB65" s="76">
        <f t="shared" ca="1" si="61"/>
        <v>1.0090370179501076</v>
      </c>
      <c r="BC65" s="76">
        <f t="shared" ca="1" si="61"/>
        <v>1.0090370179501076</v>
      </c>
      <c r="BD65" s="76">
        <f t="shared" ca="1" si="61"/>
        <v>1.0090370179501076</v>
      </c>
      <c r="BE65" s="76">
        <f t="shared" ca="1" si="61"/>
        <v>1.0090370179501076</v>
      </c>
      <c r="BF65" s="76">
        <f t="shared" ca="1" si="61"/>
        <v>1.0090370179501076</v>
      </c>
      <c r="BG65" s="76">
        <f t="shared" ca="1" si="61"/>
        <v>1.0090370179501076</v>
      </c>
      <c r="BH65" s="76">
        <f t="shared" ca="1" si="61"/>
        <v>1.0090370179501076</v>
      </c>
      <c r="BI65" s="76">
        <f t="shared" ca="1" si="61"/>
        <v>1.0090370179501076</v>
      </c>
      <c r="BJ65" s="76">
        <f t="shared" ca="1" si="61"/>
        <v>1.0090370179501076</v>
      </c>
      <c r="BK65" s="76">
        <f t="shared" ca="1" si="61"/>
        <v>1.0090370179501076</v>
      </c>
      <c r="BL65" s="76">
        <f t="shared" ca="1" si="56"/>
        <v>0.11399999999999988</v>
      </c>
      <c r="BM65" s="77">
        <f t="shared" ca="1" si="58"/>
        <v>673.37565371587857</v>
      </c>
      <c r="BN65" s="21"/>
      <c r="BO65" s="70">
        <f t="shared" si="45"/>
        <v>62</v>
      </c>
      <c r="BP65" s="171">
        <f t="shared" ca="1" si="46"/>
        <v>9.3200000000000005E-2</v>
      </c>
      <c r="BQ65" s="172">
        <f t="shared" ca="1" si="31"/>
        <v>7.4534039512910155E-3</v>
      </c>
      <c r="BR65" s="172">
        <f t="shared" ca="1" si="50"/>
        <v>0.64640218976950703</v>
      </c>
    </row>
    <row r="66" spans="5:70">
      <c r="E66">
        <f t="shared" si="32"/>
        <v>63</v>
      </c>
      <c r="F66" s="64">
        <f t="shared" si="33"/>
        <v>70.166666666666373</v>
      </c>
      <c r="G66" s="55">
        <f t="shared" si="14"/>
        <v>3.5900448504841975E-3</v>
      </c>
      <c r="H66" s="78">
        <f t="shared" si="49"/>
        <v>0.83475537921590537</v>
      </c>
      <c r="I66" s="79">
        <f t="shared" ca="1" si="15"/>
        <v>237330.962297997</v>
      </c>
      <c r="J66" s="79">
        <f t="shared" ca="1" si="16"/>
        <v>1768.9235321555898</v>
      </c>
      <c r="K66" s="80">
        <f t="shared" ca="1" si="17"/>
        <v>-16.695107584318109</v>
      </c>
      <c r="L66" s="80">
        <f t="shared" ca="1" si="18"/>
        <v>-98.887900957498758</v>
      </c>
      <c r="M66" s="80">
        <f t="shared" ca="1" si="19"/>
        <v>0</v>
      </c>
      <c r="N66" s="80">
        <f t="shared" ca="1" si="20"/>
        <v>0</v>
      </c>
      <c r="O66" s="81">
        <f t="shared" ca="1" si="2"/>
        <v>-1506.2456487318798</v>
      </c>
      <c r="P66" s="79">
        <f t="shared" ca="1" si="3"/>
        <v>237478.05717287891</v>
      </c>
      <c r="Q66" s="35"/>
      <c r="R66">
        <f t="shared" ca="1" si="21"/>
        <v>63</v>
      </c>
      <c r="S66" s="78">
        <f t="shared" ca="1" si="34"/>
        <v>70.166666666666373</v>
      </c>
      <c r="T66" s="55">
        <f t="shared" ca="1" si="22"/>
        <v>3.5900448504841975E-3</v>
      </c>
      <c r="U66" s="78">
        <f t="shared" ca="1" si="35"/>
        <v>0.83286493989235943</v>
      </c>
      <c r="V66" s="79">
        <f t="shared" ca="1" si="36"/>
        <v>237236.91965808571</v>
      </c>
      <c r="W66" s="79">
        <f t="shared" ca="1" si="4"/>
        <v>1768.2225943716853</v>
      </c>
      <c r="X66" s="80">
        <f t="shared" ca="1" si="5"/>
        <v>-16.65729879784719</v>
      </c>
      <c r="Y66" s="80">
        <f t="shared" ca="1" si="23"/>
        <v>-98.848716524202388</v>
      </c>
      <c r="Z66" s="80">
        <f t="shared" ca="1" si="6"/>
        <v>0</v>
      </c>
      <c r="AA66" s="80">
        <f t="shared" ca="1" si="24"/>
        <v>0</v>
      </c>
      <c r="AB66" s="81">
        <f t="shared" ca="1" si="7"/>
        <v>-1506.2456487318798</v>
      </c>
      <c r="AC66" s="79">
        <f t="shared" ca="1" si="8"/>
        <v>237383.39058840345</v>
      </c>
      <c r="AD66" s="35"/>
      <c r="AE66" s="55">
        <f t="shared" ca="1" si="37"/>
        <v>3.5900448504841975E-3</v>
      </c>
      <c r="AF66" s="78">
        <f t="shared" ca="1" si="38"/>
        <v>0.83286493989235943</v>
      </c>
      <c r="AG66" s="21"/>
      <c r="AH66" s="21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39"/>
        <v>127</v>
      </c>
      <c r="AN66" s="66">
        <f t="shared" si="40"/>
        <v>0</v>
      </c>
      <c r="AO66" s="67">
        <f t="shared" si="41"/>
        <v>2.5247573105349233E-5</v>
      </c>
      <c r="AP66" s="68">
        <f t="shared" ca="1" si="57"/>
        <v>3.7494039123668842E-8</v>
      </c>
      <c r="AR66" s="69">
        <f t="shared" si="26"/>
        <v>6</v>
      </c>
      <c r="AS66" s="70">
        <f t="shared" si="42"/>
        <v>63</v>
      </c>
      <c r="AT66" s="71">
        <f t="shared" ca="1" si="43"/>
        <v>0.63959283451619009</v>
      </c>
      <c r="AU66" s="72">
        <f t="shared" ca="1" si="27"/>
        <v>7.4534039512910155E-3</v>
      </c>
      <c r="AV66" s="73">
        <f t="shared" ca="1" si="28"/>
        <v>1.007453403951291</v>
      </c>
      <c r="AW66" s="74">
        <f ca="1">PRODUCT(AV$4:AV66)</f>
        <v>1.5585550604501002</v>
      </c>
      <c r="AY66" s="75">
        <f t="shared" si="44"/>
        <v>63</v>
      </c>
      <c r="AZ66" s="76">
        <f t="shared" ca="1" si="61"/>
        <v>1.0090370179501076</v>
      </c>
      <c r="BA66" s="76">
        <f t="shared" ca="1" si="61"/>
        <v>1.0090370179501076</v>
      </c>
      <c r="BB66" s="76">
        <f t="shared" ca="1" si="61"/>
        <v>1.0090370179501076</v>
      </c>
      <c r="BC66" s="76">
        <f t="shared" ca="1" si="61"/>
        <v>1.0090370179501076</v>
      </c>
      <c r="BD66" s="76">
        <f t="shared" ca="1" si="61"/>
        <v>1.0090370179501076</v>
      </c>
      <c r="BE66" s="76">
        <f t="shared" ca="1" si="61"/>
        <v>1.0090370179501076</v>
      </c>
      <c r="BF66" s="76">
        <f t="shared" ca="1" si="61"/>
        <v>1.0090370179501076</v>
      </c>
      <c r="BG66" s="76">
        <f t="shared" ca="1" si="61"/>
        <v>1.0090370179501076</v>
      </c>
      <c r="BH66" s="76">
        <f t="shared" ca="1" si="61"/>
        <v>1.0090370179501076</v>
      </c>
      <c r="BI66" s="76">
        <f t="shared" ca="1" si="61"/>
        <v>1.0090370179501076</v>
      </c>
      <c r="BJ66" s="76">
        <f t="shared" ca="1" si="61"/>
        <v>1.0090370179501076</v>
      </c>
      <c r="BK66" s="76">
        <f t="shared" ca="1" si="61"/>
        <v>1.0090370179501076</v>
      </c>
      <c r="BL66" s="76">
        <f t="shared" ca="1" si="56"/>
        <v>0.11399999999999988</v>
      </c>
      <c r="BM66" s="77">
        <f t="shared" ca="1" si="58"/>
        <v>750.14047823948863</v>
      </c>
      <c r="BN66" s="21"/>
      <c r="BO66" s="70">
        <f t="shared" si="45"/>
        <v>63</v>
      </c>
      <c r="BP66" s="171">
        <f t="shared" ca="1" si="46"/>
        <v>9.3200000000000005E-2</v>
      </c>
      <c r="BQ66" s="172">
        <f t="shared" ca="1" si="31"/>
        <v>7.4534039512910155E-3</v>
      </c>
      <c r="BR66" s="172">
        <f t="shared" ca="1" si="50"/>
        <v>0.64161993719439525</v>
      </c>
    </row>
    <row r="67" spans="5:70">
      <c r="E67">
        <f t="shared" si="32"/>
        <v>64</v>
      </c>
      <c r="F67" s="64">
        <f t="shared" si="33"/>
        <v>70.249999999999702</v>
      </c>
      <c r="G67" s="55">
        <f t="shared" si="14"/>
        <v>3.5900448504841975E-3</v>
      </c>
      <c r="H67" s="78">
        <f t="shared" si="49"/>
        <v>0.83175856996533737</v>
      </c>
      <c r="I67" s="79">
        <f t="shared" ca="1" si="15"/>
        <v>236625.50029662243</v>
      </c>
      <c r="J67" s="79">
        <f t="shared" ca="1" si="16"/>
        <v>1763.6654388870591</v>
      </c>
      <c r="K67" s="80">
        <f t="shared" ca="1" si="17"/>
        <v>-16.635171399306749</v>
      </c>
      <c r="L67" s="80">
        <f t="shared" ca="1" si="18"/>
        <v>-98.593958456926018</v>
      </c>
      <c r="M67" s="80">
        <f t="shared" ca="1" si="19"/>
        <v>0</v>
      </c>
      <c r="N67" s="80">
        <f t="shared" ca="1" si="20"/>
        <v>0</v>
      </c>
      <c r="O67" s="81">
        <f t="shared" ca="1" si="2"/>
        <v>-1500.8381592970857</v>
      </c>
      <c r="P67" s="79">
        <f t="shared" ca="1" si="3"/>
        <v>236773.09844635616</v>
      </c>
      <c r="Q67" s="35"/>
      <c r="R67">
        <f t="shared" ca="1" si="21"/>
        <v>64</v>
      </c>
      <c r="S67" s="78">
        <f t="shared" ca="1" si="34"/>
        <v>70.249999999999702</v>
      </c>
      <c r="T67" s="55">
        <f t="shared" ca="1" si="22"/>
        <v>3.5900448504841975E-3</v>
      </c>
      <c r="U67" s="78">
        <f t="shared" ca="1" si="35"/>
        <v>0.82987491740375008</v>
      </c>
      <c r="V67" s="79">
        <f t="shared" ca="1" si="36"/>
        <v>236531.17356943106</v>
      </c>
      <c r="W67" s="79">
        <f t="shared" ca="1" si="4"/>
        <v>1762.9623836858984</v>
      </c>
      <c r="X67" s="80">
        <f t="shared" ca="1" si="5"/>
        <v>-16.597498348075</v>
      </c>
      <c r="Y67" s="80">
        <f t="shared" ca="1" si="23"/>
        <v>-98.554655653929615</v>
      </c>
      <c r="Z67" s="80">
        <f t="shared" ca="1" si="6"/>
        <v>0</v>
      </c>
      <c r="AA67" s="80">
        <f t="shared" ca="1" si="24"/>
        <v>0</v>
      </c>
      <c r="AB67" s="81">
        <f t="shared" ca="1" si="7"/>
        <v>-1500.8381592970857</v>
      </c>
      <c r="AC67" s="79">
        <f t="shared" ca="1" si="8"/>
        <v>236678.14563981787</v>
      </c>
      <c r="AD67" s="35"/>
      <c r="AE67" s="55">
        <f t="shared" ca="1" si="37"/>
        <v>3.5900448504841975E-3</v>
      </c>
      <c r="AF67" s="78">
        <f t="shared" ca="1" si="38"/>
        <v>0.82987491740375008</v>
      </c>
      <c r="AG67" s="21"/>
      <c r="AH67" s="21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39"/>
        <v>128</v>
      </c>
      <c r="AN67" s="66">
        <f t="shared" si="40"/>
        <v>0</v>
      </c>
      <c r="AO67" s="67">
        <f t="shared" si="41"/>
        <v>2.5247573105349233E-5</v>
      </c>
      <c r="AP67" s="68">
        <f t="shared" ca="1" si="57"/>
        <v>3.365712668192895E-8</v>
      </c>
      <c r="AR67" s="69">
        <f t="shared" si="26"/>
        <v>6</v>
      </c>
      <c r="AS67" s="70">
        <f t="shared" si="42"/>
        <v>64</v>
      </c>
      <c r="AT67" s="71">
        <f t="shared" ca="1" si="43"/>
        <v>0.63482569075618966</v>
      </c>
      <c r="AU67" s="72">
        <f t="shared" ca="1" si="27"/>
        <v>7.4534039512910155E-3</v>
      </c>
      <c r="AV67" s="73">
        <f t="shared" ca="1" si="28"/>
        <v>1.007453403951291</v>
      </c>
      <c r="AW67" s="74">
        <f ca="1">PRODUCT(AV$4:AV67)</f>
        <v>1.5701716008959636</v>
      </c>
      <c r="AY67" s="75">
        <f t="shared" si="44"/>
        <v>64</v>
      </c>
      <c r="AZ67" s="76">
        <f t="shared" ca="1" si="61"/>
        <v>1.0090370179501076</v>
      </c>
      <c r="BA67" s="76">
        <f t="shared" ca="1" si="61"/>
        <v>1.0090370179501076</v>
      </c>
      <c r="BB67" s="76">
        <f t="shared" ca="1" si="61"/>
        <v>1.0090370179501076</v>
      </c>
      <c r="BC67" s="76">
        <f t="shared" ca="1" si="61"/>
        <v>1.0090370179501076</v>
      </c>
      <c r="BD67" s="76">
        <f t="shared" ca="1" si="61"/>
        <v>1.0090370179501076</v>
      </c>
      <c r="BE67" s="76">
        <f t="shared" ca="1" si="61"/>
        <v>1.0090370179501076</v>
      </c>
      <c r="BF67" s="76">
        <f t="shared" ca="1" si="61"/>
        <v>1.0090370179501076</v>
      </c>
      <c r="BG67" s="76">
        <f t="shared" ca="1" si="61"/>
        <v>1.0090370179501076</v>
      </c>
      <c r="BH67" s="76">
        <f t="shared" ca="1" si="61"/>
        <v>1.0090370179501076</v>
      </c>
      <c r="BI67" s="76">
        <f t="shared" ca="1" si="61"/>
        <v>1.0090370179501076</v>
      </c>
      <c r="BJ67" s="76">
        <f t="shared" ca="1" si="61"/>
        <v>1.0090370179501076</v>
      </c>
      <c r="BK67" s="76">
        <f t="shared" ca="1" si="61"/>
        <v>1.0090370179501076</v>
      </c>
      <c r="BL67" s="76">
        <f t="shared" ca="1" si="56"/>
        <v>0.11399999999999988</v>
      </c>
      <c r="BM67" s="77">
        <f t="shared" ca="1" si="58"/>
        <v>835.65649275879025</v>
      </c>
      <c r="BN67" s="21"/>
      <c r="BO67" s="70">
        <f t="shared" si="45"/>
        <v>64</v>
      </c>
      <c r="BP67" s="171">
        <f t="shared" ca="1" si="46"/>
        <v>9.3200000000000005E-2</v>
      </c>
      <c r="BQ67" s="172">
        <f t="shared" ca="1" si="31"/>
        <v>7.4534039512910155E-3</v>
      </c>
      <c r="BR67" s="172">
        <f t="shared" ca="1" si="50"/>
        <v>0.6368730649754365</v>
      </c>
    </row>
    <row r="68" spans="5:70">
      <c r="E68">
        <f t="shared" si="32"/>
        <v>65</v>
      </c>
      <c r="F68" s="64">
        <f t="shared" si="33"/>
        <v>70.33333333333303</v>
      </c>
      <c r="G68" s="55">
        <f t="shared" si="14"/>
        <v>3.5900448504841975E-3</v>
      </c>
      <c r="H68" s="78">
        <f t="shared" si="49"/>
        <v>0.82877251939438723</v>
      </c>
      <c r="I68" s="79">
        <f t="shared" ca="1" si="15"/>
        <v>235923.07240354564</v>
      </c>
      <c r="J68" s="79">
        <f t="shared" ca="1" si="16"/>
        <v>1758.4299600533034</v>
      </c>
      <c r="K68" s="80">
        <f t="shared" ca="1" si="17"/>
        <v>-16.575450387887745</v>
      </c>
      <c r="L68" s="80">
        <f t="shared" ca="1" si="18"/>
        <v>-98.301280168144018</v>
      </c>
      <c r="M68" s="80">
        <f t="shared" ca="1" si="19"/>
        <v>0</v>
      </c>
      <c r="N68" s="80">
        <f t="shared" ca="1" si="20"/>
        <v>0</v>
      </c>
      <c r="O68" s="81">
        <f t="shared" ref="O68:O131" ca="1" si="62">-MIN(IF(MOD(R68,IF($C$5="Annual",12,1))=0,1,0)*$C$33*U68/IF($C$5="Monthly",12,1),I68)</f>
        <v>-1495.4500829918909</v>
      </c>
      <c r="P68" s="79">
        <f t="shared" ref="P68:P131" ca="1" si="63">SUM(I68:O68)</f>
        <v>236071.175550051</v>
      </c>
      <c r="Q68" s="35"/>
      <c r="R68">
        <f t="shared" ca="1" si="21"/>
        <v>65</v>
      </c>
      <c r="S68" s="78">
        <f t="shared" ca="1" si="34"/>
        <v>70.33333333333303</v>
      </c>
      <c r="T68" s="55">
        <f t="shared" ca="1" si="22"/>
        <v>3.5900448504841975E-3</v>
      </c>
      <c r="U68" s="78">
        <f t="shared" ca="1" si="35"/>
        <v>0.82689562922997872</v>
      </c>
      <c r="V68" s="79">
        <f t="shared" ca="1" si="36"/>
        <v>235828.4604818415</v>
      </c>
      <c r="W68" s="79">
        <f t="shared" ref="W68:W131" ca="1" si="64">(V68)*$AU68</f>
        <v>1757.7247791822344</v>
      </c>
      <c r="X68" s="80">
        <f t="shared" ref="X68:X131" ca="1" si="65">IF(V68=0,0,-$C$19)*U68</f>
        <v>-16.537912584599574</v>
      </c>
      <c r="Y68" s="80">
        <f t="shared" ca="1" si="23"/>
        <v>-98.261858534100625</v>
      </c>
      <c r="Z68" s="80">
        <f t="shared" ref="Z68:Z131" ca="1" si="66">-IF(MOD(R68-1,12)=0,1,0)*V68*($C$17)</f>
        <v>0</v>
      </c>
      <c r="AA68" s="80">
        <f t="shared" ca="1" si="24"/>
        <v>0</v>
      </c>
      <c r="AB68" s="81">
        <f t="shared" ref="AB68:AB131" ca="1" si="67">-MIN(IF(MOD(R68,IF($C$5="Annual",12,1))=0,1,0)*$C$33*U68/IF($C$5="Monthly",12,1),V68)</f>
        <v>-1495.4500829918909</v>
      </c>
      <c r="AC68" s="79">
        <f t="shared" ref="AC68:AC131" ca="1" si="68">SUM(V68:AB68)</f>
        <v>235975.93540691314</v>
      </c>
      <c r="AD68" s="35"/>
      <c r="AE68" s="55">
        <f t="shared" ca="1" si="37"/>
        <v>3.5900448504841975E-3</v>
      </c>
      <c r="AF68" s="78">
        <f t="shared" ca="1" si="38"/>
        <v>0.82689562922997872</v>
      </c>
      <c r="AG68" s="21"/>
      <c r="AH68" s="21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39"/>
        <v>129</v>
      </c>
      <c r="AN68" s="66">
        <f t="shared" si="40"/>
        <v>0</v>
      </c>
      <c r="AO68" s="67">
        <f t="shared" si="41"/>
        <v>2.5247573105349233E-5</v>
      </c>
      <c r="AP68" s="68">
        <f t="shared" ca="1" si="57"/>
        <v>3.0212860576237833E-8</v>
      </c>
      <c r="AR68" s="69">
        <f t="shared" si="26"/>
        <v>6</v>
      </c>
      <c r="AS68" s="70">
        <f t="shared" si="42"/>
        <v>65</v>
      </c>
      <c r="AT68" s="71">
        <f t="shared" ca="1" si="43"/>
        <v>0.63009407844432641</v>
      </c>
      <c r="AU68" s="72">
        <f t="shared" ca="1" si="27"/>
        <v>7.4534039512910155E-3</v>
      </c>
      <c r="AV68" s="73">
        <f t="shared" ca="1" si="28"/>
        <v>1.007453403951291</v>
      </c>
      <c r="AW68" s="74">
        <f ca="1">PRODUCT(AV$4:AV68)</f>
        <v>1.5818747241102866</v>
      </c>
      <c r="AY68" s="75">
        <f t="shared" si="44"/>
        <v>65</v>
      </c>
      <c r="AZ68" s="76">
        <f t="shared" ca="1" si="61"/>
        <v>1.0090370179501076</v>
      </c>
      <c r="BA68" s="76">
        <f t="shared" ca="1" si="61"/>
        <v>1.0090370179501076</v>
      </c>
      <c r="BB68" s="76">
        <f t="shared" ca="1" si="61"/>
        <v>1.0090370179501076</v>
      </c>
      <c r="BC68" s="76">
        <f t="shared" ca="1" si="61"/>
        <v>1.0090370179501076</v>
      </c>
      <c r="BD68" s="76">
        <f t="shared" ca="1" si="61"/>
        <v>1.0090370179501076</v>
      </c>
      <c r="BE68" s="76">
        <f t="shared" ca="1" si="61"/>
        <v>1.0090370179501076</v>
      </c>
      <c r="BF68" s="76">
        <f t="shared" ca="1" si="61"/>
        <v>1.0090370179501076</v>
      </c>
      <c r="BG68" s="76">
        <f t="shared" ca="1" si="61"/>
        <v>1.0090370179501076</v>
      </c>
      <c r="BH68" s="76">
        <f t="shared" ca="1" si="61"/>
        <v>1.0090370179501076</v>
      </c>
      <c r="BI68" s="76">
        <f t="shared" ca="1" si="61"/>
        <v>1.0090370179501076</v>
      </c>
      <c r="BJ68" s="76">
        <f t="shared" ca="1" si="61"/>
        <v>1.0090370179501076</v>
      </c>
      <c r="BK68" s="76">
        <f t="shared" ca="1" si="61"/>
        <v>1.0090370179501076</v>
      </c>
      <c r="BL68" s="76">
        <f t="shared" ref="BL68:BL99" ca="1" si="69">PRODUCT(AZ68:BK68)-1</f>
        <v>0.11399999999999988</v>
      </c>
      <c r="BM68" s="77">
        <f t="shared" ca="1" si="58"/>
        <v>930.92133293329221</v>
      </c>
      <c r="BN68" s="21"/>
      <c r="BO68" s="70">
        <f t="shared" si="45"/>
        <v>65</v>
      </c>
      <c r="BP68" s="171">
        <f t="shared" ca="1" si="46"/>
        <v>9.3200000000000005E-2</v>
      </c>
      <c r="BQ68" s="172">
        <f t="shared" ca="1" si="31"/>
        <v>7.4534039512910155E-3</v>
      </c>
      <c r="BR68" s="172">
        <f t="shared" ca="1" si="50"/>
        <v>0.63216131135949627</v>
      </c>
    </row>
    <row r="69" spans="5:70">
      <c r="E69">
        <f t="shared" si="32"/>
        <v>66</v>
      </c>
      <c r="F69" s="64">
        <f t="shared" si="33"/>
        <v>70.416666666666359</v>
      </c>
      <c r="G69" s="55">
        <f t="shared" ref="G69:G132" si="70">(1-(1-IF(F69&gt;$AJ$90,0,VLOOKUP(ROUND(F69,0),$AJ$4:$AK$90,2,FALSE)))^(1/12))</f>
        <v>3.5900448504841975E-3</v>
      </c>
      <c r="H69" s="78">
        <f t="shared" si="49"/>
        <v>0.82579718887891262</v>
      </c>
      <c r="I69" s="79">
        <f t="shared" ref="I69:I132" ca="1" si="71">MAX(P68,0)*(1-G69)</f>
        <v>235223.6694419198</v>
      </c>
      <c r="J69" s="79">
        <f t="shared" ref="J69:J132" ca="1" si="72">(I69)*$AU69</f>
        <v>1753.2170272555768</v>
      </c>
      <c r="K69" s="80">
        <f t="shared" ref="K69:K132" ca="1" si="73">IF(I69=0,0,-$C$19)*H69</f>
        <v>-16.515943777578251</v>
      </c>
      <c r="L69" s="80">
        <f t="shared" ref="L69:L132" ca="1" si="74">IF(OR(I68+O68=0,K68=0),0,-I69*($C$16/12))</f>
        <v>-98.009862267466588</v>
      </c>
      <c r="M69" s="80">
        <f t="shared" ref="M69:M132" ca="1" si="75">IF(OR(I68+O68=0,K68=0),0,-IF(MOD(E69-1,12)=0,1,0)*I69*($C$17))</f>
        <v>0</v>
      </c>
      <c r="N69" s="80">
        <f t="shared" ref="N69:N132" ca="1" si="76">IF(OR(I68+O68=0,K68=0),0,-I69*($C$18*(1+$C$20))/12)</f>
        <v>0</v>
      </c>
      <c r="O69" s="81">
        <f t="shared" ca="1" si="62"/>
        <v>-1490.0813501222899</v>
      </c>
      <c r="P69" s="79">
        <f t="shared" ca="1" si="63"/>
        <v>235372.27931300804</v>
      </c>
      <c r="Q69" s="35"/>
      <c r="R69">
        <f t="shared" ref="R69:R132" ca="1" si="77">R68+1</f>
        <v>66</v>
      </c>
      <c r="S69" s="78">
        <f t="shared" ca="1" si="34"/>
        <v>70.416666666666359</v>
      </c>
      <c r="T69" s="55">
        <f t="shared" ref="T69:T132" ca="1" si="78">(1-(1-IF(S69&gt;$AJ$90,0,VLOOKUP(ROUND(S69,0),$AJ$4:$AK$90,2,FALSE)))^(1/12))
*IF(S70-S$4&lt;SUBSTITUTE($C$6, "years", "", 1)/1,0,1)</f>
        <v>3.5900448504841975E-3</v>
      </c>
      <c r="U69" s="78">
        <f t="shared" ca="1" si="35"/>
        <v>0.82392703683437374</v>
      </c>
      <c r="V69" s="79">
        <f t="shared" ca="1" si="36"/>
        <v>235128.77121516736</v>
      </c>
      <c r="W69" s="79">
        <f t="shared" ca="1" si="64"/>
        <v>1752.5097124373297</v>
      </c>
      <c r="X69" s="80">
        <f t="shared" ca="1" si="65"/>
        <v>-16.478540736687474</v>
      </c>
      <c r="Y69" s="80">
        <f t="shared" ref="Y69:Y132" ca="1" si="79">IF(OR(V68+AB68=0,X68=0),0,-V69*($C$16/12))</f>
        <v>-97.970321339653069</v>
      </c>
      <c r="Z69" s="80">
        <f t="shared" ca="1" si="66"/>
        <v>0</v>
      </c>
      <c r="AA69" s="80">
        <f t="shared" ref="AA69:AA132" ca="1" si="80">IF(OR(V68+AB68=0,X68=0),0,-V69*($C$18*(1+$C$20))/12)</f>
        <v>0</v>
      </c>
      <c r="AB69" s="81">
        <f t="shared" ca="1" si="67"/>
        <v>-1490.0813501222899</v>
      </c>
      <c r="AC69" s="79">
        <f t="shared" ca="1" si="68"/>
        <v>235276.75071540609</v>
      </c>
      <c r="AD69" s="35"/>
      <c r="AE69" s="55">
        <f t="shared" ca="1" si="37"/>
        <v>3.5900448504841975E-3</v>
      </c>
      <c r="AF69" s="78">
        <f t="shared" ca="1" si="38"/>
        <v>0.82392703683437374</v>
      </c>
      <c r="AG69" s="21"/>
      <c r="AH69" s="21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si="39"/>
        <v>130</v>
      </c>
      <c r="AN69" s="66">
        <f t="shared" si="40"/>
        <v>0</v>
      </c>
      <c r="AO69" s="67">
        <f t="shared" si="41"/>
        <v>2.5247573105349233E-5</v>
      </c>
      <c r="AP69" s="68">
        <f t="shared" ref="AP69:AP90" ca="1" si="81">AO69/BM68</f>
        <v>2.7121059763229659E-8</v>
      </c>
      <c r="AR69" s="69">
        <f t="shared" ref="AR69:AR114" si="82">ROUNDDOWN((AS69-1)/12,0)+1</f>
        <v>6</v>
      </c>
      <c r="AS69" s="70">
        <f t="shared" si="42"/>
        <v>66</v>
      </c>
      <c r="AT69" s="71">
        <f t="shared" ca="1" si="43"/>
        <v>0.62539773275036437</v>
      </c>
      <c r="AU69" s="72">
        <f t="shared" ref="AU69:AU132" ca="1" si="83">IF($AU$2="Yes",BQ69,((1+$AH$21)^(1/12))-1)</f>
        <v>7.4534039512910155E-3</v>
      </c>
      <c r="AV69" s="73">
        <f t="shared" ref="AV69:AV114" ca="1" si="84">(1+AU69)</f>
        <v>1.007453403951291</v>
      </c>
      <c r="AW69" s="74">
        <f ca="1">PRODUCT(AV$4:AV69)</f>
        <v>1.5936650754294177</v>
      </c>
      <c r="AY69" s="75">
        <f t="shared" si="44"/>
        <v>66</v>
      </c>
      <c r="AZ69" s="76">
        <f t="shared" ca="1" si="61"/>
        <v>1.0090370179501076</v>
      </c>
      <c r="BA69" s="76">
        <f t="shared" ca="1" si="61"/>
        <v>1.0090370179501076</v>
      </c>
      <c r="BB69" s="76">
        <f t="shared" ca="1" si="61"/>
        <v>1.0090370179501076</v>
      </c>
      <c r="BC69" s="76">
        <f t="shared" ca="1" si="61"/>
        <v>1.0090370179501076</v>
      </c>
      <c r="BD69" s="76">
        <f t="shared" ca="1" si="61"/>
        <v>1.0090370179501076</v>
      </c>
      <c r="BE69" s="76">
        <f t="shared" ca="1" si="61"/>
        <v>1.0090370179501076</v>
      </c>
      <c r="BF69" s="76">
        <f t="shared" ca="1" si="61"/>
        <v>1.0090370179501076</v>
      </c>
      <c r="BG69" s="76">
        <f t="shared" ca="1" si="61"/>
        <v>1.0090370179501076</v>
      </c>
      <c r="BH69" s="76">
        <f t="shared" ca="1" si="61"/>
        <v>1.0090370179501076</v>
      </c>
      <c r="BI69" s="76">
        <f t="shared" ca="1" si="61"/>
        <v>1.0090370179501076</v>
      </c>
      <c r="BJ69" s="76">
        <f t="shared" ca="1" si="61"/>
        <v>1.0090370179501076</v>
      </c>
      <c r="BK69" s="76">
        <f t="shared" ca="1" si="61"/>
        <v>1.0090370179501076</v>
      </c>
      <c r="BL69" s="76">
        <f t="shared" ca="1" si="69"/>
        <v>0.11399999999999988</v>
      </c>
      <c r="BM69" s="77">
        <f t="shared" ref="BM69:BM100" ca="1" si="85">PRODUCT(AZ69:BK69)*BM68</f>
        <v>1037.0463648876873</v>
      </c>
      <c r="BN69" s="21"/>
      <c r="BO69" s="70">
        <f t="shared" si="45"/>
        <v>66</v>
      </c>
      <c r="BP69" s="171">
        <f t="shared" ca="1" si="46"/>
        <v>9.3200000000000005E-2</v>
      </c>
      <c r="BQ69" s="172">
        <f t="shared" ref="BQ69:BQ132" ca="1" si="86">(1+BP69)^(1/12)-1</f>
        <v>7.4534039512910155E-3</v>
      </c>
      <c r="BR69" s="172">
        <f t="shared" ca="1" si="50"/>
        <v>0.62748441652995834</v>
      </c>
    </row>
    <row r="70" spans="5:70">
      <c r="E70">
        <f t="shared" ref="E70:E133" si="87">E69+1</f>
        <v>67</v>
      </c>
      <c r="F70" s="64">
        <f t="shared" ref="F70:F133" si="88">(E70-E69)/12+F69</f>
        <v>70.499999999999687</v>
      </c>
      <c r="G70" s="55">
        <f t="shared" si="70"/>
        <v>3.5900448504841975E-3</v>
      </c>
      <c r="H70" s="78">
        <f t="shared" si="49"/>
        <v>0.82283253993343353</v>
      </c>
      <c r="I70" s="79">
        <f t="shared" ca="1" si="71"/>
        <v>234527.28227371364</v>
      </c>
      <c r="J70" s="79">
        <f t="shared" ca="1" si="72"/>
        <v>1748.0265723844407</v>
      </c>
      <c r="K70" s="80">
        <f t="shared" ca="1" si="73"/>
        <v>-16.456650798668669</v>
      </c>
      <c r="L70" s="80">
        <f t="shared" ca="1" si="74"/>
        <v>-97.719700947380687</v>
      </c>
      <c r="M70" s="80">
        <f t="shared" ca="1" si="75"/>
        <v>0</v>
      </c>
      <c r="N70" s="80">
        <f t="shared" ca="1" si="76"/>
        <v>0</v>
      </c>
      <c r="O70" s="81">
        <f t="shared" ca="1" si="62"/>
        <v>-1484.7318912444807</v>
      </c>
      <c r="P70" s="79">
        <f t="shared" ca="1" si="63"/>
        <v>234676.40060310756</v>
      </c>
      <c r="Q70" s="35"/>
      <c r="R70">
        <f t="shared" ca="1" si="77"/>
        <v>67</v>
      </c>
      <c r="S70" s="78">
        <f t="shared" ref="S70:S133" ca="1" si="89">(R70-R69)/12+S69</f>
        <v>70.499999999999687</v>
      </c>
      <c r="T70" s="55">
        <f t="shared" ca="1" si="78"/>
        <v>3.5900448504841975E-3</v>
      </c>
      <c r="U70" s="78">
        <f t="shared" ref="U70:U133" ca="1" si="90">IF(S71-S$4&lt;SUBSTITUTE($C$6, "years", "", 1)/1,U69,AF69)*
(1-T70)</f>
        <v>0.82096910181861182</v>
      </c>
      <c r="V70" s="79">
        <f t="shared" ref="V70:V133" ca="1" si="91">MAX(AC69,0)*(1-AE70)</f>
        <v>234432.09662806158</v>
      </c>
      <c r="W70" s="79">
        <f t="shared" ca="1" si="64"/>
        <v>1747.3171153170313</v>
      </c>
      <c r="X70" s="80">
        <f t="shared" ca="1" si="65"/>
        <v>-16.419382036372237</v>
      </c>
      <c r="Y70" s="80">
        <f t="shared" ca="1" si="79"/>
        <v>-97.680040261692326</v>
      </c>
      <c r="Z70" s="80">
        <f t="shared" ca="1" si="66"/>
        <v>0</v>
      </c>
      <c r="AA70" s="80">
        <f t="shared" ca="1" si="80"/>
        <v>0</v>
      </c>
      <c r="AB70" s="81">
        <f t="shared" ca="1" si="67"/>
        <v>-1484.7318912444807</v>
      </c>
      <c r="AC70" s="79">
        <f t="shared" ca="1" si="68"/>
        <v>234580.5824298361</v>
      </c>
      <c r="AD70" s="35"/>
      <c r="AE70" s="55">
        <f t="shared" ref="AE70:AE133" ca="1" si="92">(1-(1-IF(S70&gt;$AJ$90,0,VLOOKUP(ROUND(S70,0),$AJ$4:$AK$90,2,FALSE)))^(1/12))</f>
        <v>3.5900448504841975E-3</v>
      </c>
      <c r="AF70" s="78">
        <f t="shared" ref="AF70:AF133" ca="1" si="93">AF69*(1-AE70)</f>
        <v>0.82096910181861182</v>
      </c>
      <c r="AG70" s="21"/>
      <c r="AH70" s="21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ref="AM70:AM90" si="94">$C$3+E70-1</f>
        <v>131</v>
      </c>
      <c r="AN70" s="66">
        <f t="shared" ref="AN70:AN90" si="95">IF(AM70&gt;$AJ$90,0,VLOOKUP($C$3+E70-1,$AJ$4:$AK$90,2,FALSE))</f>
        <v>0</v>
      </c>
      <c r="AO70" s="67">
        <f t="shared" ref="AO70:AO90" si="96">(1-IFERROR(AN70,1))*AO69</f>
        <v>2.5247573105349233E-5</v>
      </c>
      <c r="AP70" s="68">
        <f t="shared" ca="1" si="81"/>
        <v>2.4345655083689106E-8</v>
      </c>
      <c r="AR70" s="69">
        <f t="shared" si="82"/>
        <v>6</v>
      </c>
      <c r="AS70" s="70">
        <f t="shared" ref="AS70:AS133" si="97">AS69+1</f>
        <v>67</v>
      </c>
      <c r="AT70" s="71">
        <f t="shared" ref="AT70:AT114" ca="1" si="98">(1-AU70)*AT69</f>
        <v>0.6207363908179544</v>
      </c>
      <c r="AU70" s="72">
        <f t="shared" ca="1" si="83"/>
        <v>7.4534039512910155E-3</v>
      </c>
      <c r="AV70" s="73">
        <f t="shared" ca="1" si="84"/>
        <v>1.007453403951291</v>
      </c>
      <c r="AW70" s="74">
        <f ca="1">PRODUCT(AV$4:AV70)</f>
        <v>1.6055433049996579</v>
      </c>
      <c r="AY70" s="75">
        <f t="shared" ref="AY70:AY133" si="99">AY69+1</f>
        <v>67</v>
      </c>
      <c r="AZ70" s="76">
        <f t="shared" ca="1" si="61"/>
        <v>1.0090370179501076</v>
      </c>
      <c r="BA70" s="76">
        <f t="shared" ca="1" si="61"/>
        <v>1.0090370179501076</v>
      </c>
      <c r="BB70" s="76">
        <f t="shared" ca="1" si="61"/>
        <v>1.0090370179501076</v>
      </c>
      <c r="BC70" s="76">
        <f t="shared" ca="1" si="61"/>
        <v>1.0090370179501076</v>
      </c>
      <c r="BD70" s="76">
        <f t="shared" ca="1" si="61"/>
        <v>1.0090370179501076</v>
      </c>
      <c r="BE70" s="76">
        <f t="shared" ca="1" si="61"/>
        <v>1.0090370179501076</v>
      </c>
      <c r="BF70" s="76">
        <f t="shared" ca="1" si="61"/>
        <v>1.0090370179501076</v>
      </c>
      <c r="BG70" s="76">
        <f t="shared" ca="1" si="61"/>
        <v>1.0090370179501076</v>
      </c>
      <c r="BH70" s="76">
        <f t="shared" ca="1" si="61"/>
        <v>1.0090370179501076</v>
      </c>
      <c r="BI70" s="76">
        <f t="shared" ca="1" si="61"/>
        <v>1.0090370179501076</v>
      </c>
      <c r="BJ70" s="76">
        <f t="shared" ca="1" si="61"/>
        <v>1.0090370179501076</v>
      </c>
      <c r="BK70" s="76">
        <f t="shared" ca="1" si="61"/>
        <v>1.0090370179501076</v>
      </c>
      <c r="BL70" s="76">
        <f t="shared" ca="1" si="69"/>
        <v>0.11399999999999988</v>
      </c>
      <c r="BM70" s="77">
        <f t="shared" ca="1" si="85"/>
        <v>1155.2696504848836</v>
      </c>
      <c r="BN70" s="21"/>
      <c r="BO70" s="70">
        <f t="shared" ref="BO70:BO133" si="100">BO69+1</f>
        <v>67</v>
      </c>
      <c r="BP70" s="171">
        <f t="shared" ref="BP70:BP133" ca="1" si="101">VLOOKUP(BO70,$BT$4:$BX$13,5,TRUE)/100</f>
        <v>9.3200000000000005E-2</v>
      </c>
      <c r="BQ70" s="172">
        <f t="shared" ca="1" si="86"/>
        <v>7.4534039512910155E-3</v>
      </c>
      <c r="BR70" s="172">
        <f t="shared" ca="1" si="50"/>
        <v>0.62284212259239768</v>
      </c>
    </row>
    <row r="71" spans="5:70">
      <c r="E71">
        <f t="shared" si="87"/>
        <v>68</v>
      </c>
      <c r="F71" s="64">
        <f t="shared" si="88"/>
        <v>70.583333333333016</v>
      </c>
      <c r="G71" s="55">
        <f t="shared" si="70"/>
        <v>3.9263561977341821E-3</v>
      </c>
      <c r="H71" s="78">
        <f t="shared" ref="H71:H134" si="102">H70*(1-G71)</f>
        <v>0.81960180629056856</v>
      </c>
      <c r="I71" s="79">
        <f t="shared" ca="1" si="71"/>
        <v>233754.97746313759</v>
      </c>
      <c r="J71" s="79">
        <f t="shared" ca="1" si="72"/>
        <v>1742.270272657692</v>
      </c>
      <c r="K71" s="80">
        <f t="shared" ca="1" si="73"/>
        <v>-16.392036125811373</v>
      </c>
      <c r="L71" s="80">
        <f t="shared" ca="1" si="74"/>
        <v>-97.397907276307336</v>
      </c>
      <c r="M71" s="80">
        <f t="shared" ca="1" si="75"/>
        <v>0</v>
      </c>
      <c r="N71" s="80">
        <f t="shared" ca="1" si="76"/>
        <v>0</v>
      </c>
      <c r="O71" s="81">
        <f t="shared" ca="1" si="62"/>
        <v>-1478.9023049813195</v>
      </c>
      <c r="P71" s="79">
        <f t="shared" ca="1" si="63"/>
        <v>233904.55548741182</v>
      </c>
      <c r="Q71" s="35"/>
      <c r="R71">
        <f t="shared" ca="1" si="77"/>
        <v>68</v>
      </c>
      <c r="S71" s="78">
        <f t="shared" ca="1" si="89"/>
        <v>70.583333333333016</v>
      </c>
      <c r="T71" s="55">
        <f t="shared" ca="1" si="78"/>
        <v>3.9263561977341821E-3</v>
      </c>
      <c r="U71" s="78">
        <f t="shared" ca="1" si="90"/>
        <v>0.81774568469753806</v>
      </c>
      <c r="V71" s="79">
        <f t="shared" ca="1" si="91"/>
        <v>233659.5355061446</v>
      </c>
      <c r="W71" s="79">
        <f t="shared" ca="1" si="64"/>
        <v>1741.5589051983216</v>
      </c>
      <c r="X71" s="80">
        <f t="shared" ca="1" si="65"/>
        <v>-16.35491369395076</v>
      </c>
      <c r="Y71" s="80">
        <f t="shared" ca="1" si="79"/>
        <v>-97.358139794226929</v>
      </c>
      <c r="Z71" s="80">
        <f t="shared" ca="1" si="66"/>
        <v>0</v>
      </c>
      <c r="AA71" s="80">
        <f t="shared" ca="1" si="80"/>
        <v>0</v>
      </c>
      <c r="AB71" s="81">
        <f t="shared" ca="1" si="67"/>
        <v>-1478.9023049813195</v>
      </c>
      <c r="AC71" s="79">
        <f t="shared" ca="1" si="68"/>
        <v>233808.47905287344</v>
      </c>
      <c r="AD71" s="35"/>
      <c r="AE71" s="55">
        <f t="shared" ca="1" si="92"/>
        <v>3.9263561977341821E-3</v>
      </c>
      <c r="AF71" s="78">
        <f t="shared" ca="1" si="93"/>
        <v>0.81774568469753806</v>
      </c>
      <c r="AG71" s="21"/>
      <c r="AH71" s="21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94"/>
        <v>132</v>
      </c>
      <c r="AN71" s="66">
        <f t="shared" si="95"/>
        <v>0</v>
      </c>
      <c r="AO71" s="67">
        <f t="shared" si="96"/>
        <v>2.5247573105349233E-5</v>
      </c>
      <c r="AP71" s="68">
        <f t="shared" ca="1" si="81"/>
        <v>2.1854268477279271E-8</v>
      </c>
      <c r="AR71" s="69">
        <f t="shared" si="82"/>
        <v>6</v>
      </c>
      <c r="AS71" s="70">
        <f t="shared" si="97"/>
        <v>68</v>
      </c>
      <c r="AT71" s="71">
        <f t="shared" ca="1" si="98"/>
        <v>0.61610979174992175</v>
      </c>
      <c r="AU71" s="72">
        <f t="shared" ca="1" si="83"/>
        <v>7.4534039512910155E-3</v>
      </c>
      <c r="AV71" s="73">
        <f t="shared" ca="1" si="84"/>
        <v>1.007453403951291</v>
      </c>
      <c r="AW71" s="74">
        <f ca="1">PRODUCT(AV$4:AV71)</f>
        <v>1.6175100678131111</v>
      </c>
      <c r="AY71" s="75">
        <f t="shared" si="99"/>
        <v>68</v>
      </c>
      <c r="AZ71" s="76">
        <f t="shared" ca="1" si="61"/>
        <v>1.0090370179501076</v>
      </c>
      <c r="BA71" s="76">
        <f t="shared" ca="1" si="61"/>
        <v>1.0090370179501076</v>
      </c>
      <c r="BB71" s="76">
        <f t="shared" ca="1" si="61"/>
        <v>1.0090370179501076</v>
      </c>
      <c r="BC71" s="76">
        <f t="shared" ca="1" si="61"/>
        <v>1.0090370179501076</v>
      </c>
      <c r="BD71" s="76">
        <f t="shared" ca="1" si="61"/>
        <v>1.0090370179501076</v>
      </c>
      <c r="BE71" s="76">
        <f t="shared" ca="1" si="61"/>
        <v>1.0090370179501076</v>
      </c>
      <c r="BF71" s="76">
        <f t="shared" ca="1" si="61"/>
        <v>1.0090370179501076</v>
      </c>
      <c r="BG71" s="76">
        <f t="shared" ca="1" si="61"/>
        <v>1.0090370179501076</v>
      </c>
      <c r="BH71" s="76">
        <f t="shared" ca="1" si="61"/>
        <v>1.0090370179501076</v>
      </c>
      <c r="BI71" s="76">
        <f t="shared" ca="1" si="61"/>
        <v>1.0090370179501076</v>
      </c>
      <c r="BJ71" s="76">
        <f t="shared" ca="1" si="61"/>
        <v>1.0090370179501076</v>
      </c>
      <c r="BK71" s="76">
        <f t="shared" ca="1" si="61"/>
        <v>1.0090370179501076</v>
      </c>
      <c r="BL71" s="76">
        <f t="shared" ca="1" si="69"/>
        <v>0.11399999999999988</v>
      </c>
      <c r="BM71" s="77">
        <f t="shared" ca="1" si="85"/>
        <v>1286.9703906401603</v>
      </c>
      <c r="BN71" s="21"/>
      <c r="BO71" s="70">
        <f t="shared" si="100"/>
        <v>68</v>
      </c>
      <c r="BP71" s="171">
        <f t="shared" ca="1" si="101"/>
        <v>9.3200000000000005E-2</v>
      </c>
      <c r="BQ71" s="172">
        <f t="shared" ca="1" si="86"/>
        <v>7.4534039512910155E-3</v>
      </c>
      <c r="BR71" s="172">
        <f t="shared" ref="BR71:BR134" ca="1" si="103">BR70/(1+BQ71)</f>
        <v>0.61823417356035981</v>
      </c>
    </row>
    <row r="72" spans="5:70">
      <c r="E72">
        <f t="shared" si="87"/>
        <v>69</v>
      </c>
      <c r="F72" s="64">
        <f t="shared" si="88"/>
        <v>70.666666666666345</v>
      </c>
      <c r="G72" s="55">
        <f t="shared" si="70"/>
        <v>3.9263561977341821E-3</v>
      </c>
      <c r="H72" s="78">
        <f t="shared" si="102"/>
        <v>0.81638375765876547</v>
      </c>
      <c r="I72" s="79">
        <f t="shared" ca="1" si="71"/>
        <v>232986.16288629555</v>
      </c>
      <c r="J72" s="79">
        <f t="shared" ca="1" si="72"/>
        <v>1736.5399870528474</v>
      </c>
      <c r="K72" s="80">
        <f t="shared" ca="1" si="73"/>
        <v>-16.32767515317531</v>
      </c>
      <c r="L72" s="80">
        <f t="shared" ca="1" si="74"/>
        <v>-97.077567869289823</v>
      </c>
      <c r="M72" s="80">
        <f t="shared" ca="1" si="75"/>
        <v>0</v>
      </c>
      <c r="N72" s="80">
        <f t="shared" ca="1" si="76"/>
        <v>0</v>
      </c>
      <c r="O72" s="81">
        <f t="shared" ca="1" si="62"/>
        <v>-1473.0956077503126</v>
      </c>
      <c r="P72" s="79">
        <f t="shared" ca="1" si="63"/>
        <v>233136.2020225756</v>
      </c>
      <c r="Q72" s="35"/>
      <c r="R72">
        <f t="shared" ca="1" si="77"/>
        <v>69</v>
      </c>
      <c r="S72" s="78">
        <f t="shared" ca="1" si="89"/>
        <v>70.666666666666345</v>
      </c>
      <c r="T72" s="55">
        <f t="shared" ca="1" si="78"/>
        <v>3.9263561977341821E-3</v>
      </c>
      <c r="U72" s="78">
        <f t="shared" ca="1" si="90"/>
        <v>0.8145349238602555</v>
      </c>
      <c r="V72" s="79">
        <f t="shared" ca="1" si="91"/>
        <v>232890.46368206138</v>
      </c>
      <c r="W72" s="79">
        <f t="shared" ca="1" si="64"/>
        <v>1735.8267022258731</v>
      </c>
      <c r="X72" s="80">
        <f t="shared" ca="1" si="65"/>
        <v>-16.290698477205112</v>
      </c>
      <c r="Y72" s="80">
        <f t="shared" ca="1" si="79"/>
        <v>-97.037693200858911</v>
      </c>
      <c r="Z72" s="80">
        <f t="shared" ca="1" si="66"/>
        <v>0</v>
      </c>
      <c r="AA72" s="80">
        <f t="shared" ca="1" si="80"/>
        <v>0</v>
      </c>
      <c r="AB72" s="81">
        <f t="shared" ca="1" si="67"/>
        <v>-1473.0956077503126</v>
      </c>
      <c r="AC72" s="79">
        <f t="shared" ca="1" si="68"/>
        <v>233039.86638485885</v>
      </c>
      <c r="AD72" s="35"/>
      <c r="AE72" s="55">
        <f t="shared" ca="1" si="92"/>
        <v>3.9263561977341821E-3</v>
      </c>
      <c r="AF72" s="78">
        <f t="shared" ca="1" si="93"/>
        <v>0.8145349238602555</v>
      </c>
      <c r="AG72" s="21"/>
      <c r="AH72" s="21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94"/>
        <v>133</v>
      </c>
      <c r="AN72" s="66">
        <f t="shared" si="95"/>
        <v>0</v>
      </c>
      <c r="AO72" s="67">
        <f t="shared" si="96"/>
        <v>2.5247573105349233E-5</v>
      </c>
      <c r="AP72" s="68">
        <f t="shared" ca="1" si="81"/>
        <v>1.9617835257880853E-8</v>
      </c>
      <c r="AR72" s="69">
        <f t="shared" si="82"/>
        <v>6</v>
      </c>
      <c r="AS72" s="70">
        <f t="shared" si="97"/>
        <v>69</v>
      </c>
      <c r="AT72" s="71">
        <f t="shared" ca="1" si="98"/>
        <v>0.61151767659366385</v>
      </c>
      <c r="AU72" s="72">
        <f t="shared" ca="1" si="83"/>
        <v>7.4534039512910155E-3</v>
      </c>
      <c r="AV72" s="73">
        <f t="shared" ca="1" si="84"/>
        <v>1.007453403951291</v>
      </c>
      <c r="AW72" s="74">
        <f ca="1">PRODUCT(AV$4:AV72)</f>
        <v>1.6295660237438023</v>
      </c>
      <c r="AY72" s="75">
        <f t="shared" si="99"/>
        <v>69</v>
      </c>
      <c r="AZ72" s="76">
        <f t="shared" ca="1" si="61"/>
        <v>1.0090370179501076</v>
      </c>
      <c r="BA72" s="76">
        <f t="shared" ca="1" si="61"/>
        <v>1.0090370179501076</v>
      </c>
      <c r="BB72" s="76">
        <f t="shared" ca="1" si="61"/>
        <v>1.0090370179501076</v>
      </c>
      <c r="BC72" s="76">
        <f t="shared" ca="1" si="61"/>
        <v>1.0090370179501076</v>
      </c>
      <c r="BD72" s="76">
        <f t="shared" ca="1" si="61"/>
        <v>1.0090370179501076</v>
      </c>
      <c r="BE72" s="76">
        <f t="shared" ca="1" si="61"/>
        <v>1.0090370179501076</v>
      </c>
      <c r="BF72" s="76">
        <f t="shared" ca="1" si="61"/>
        <v>1.0090370179501076</v>
      </c>
      <c r="BG72" s="76">
        <f t="shared" ca="1" si="61"/>
        <v>1.0090370179501076</v>
      </c>
      <c r="BH72" s="76">
        <f t="shared" ca="1" si="61"/>
        <v>1.0090370179501076</v>
      </c>
      <c r="BI72" s="76">
        <f t="shared" ca="1" si="61"/>
        <v>1.0090370179501076</v>
      </c>
      <c r="BJ72" s="76">
        <f t="shared" ca="1" si="61"/>
        <v>1.0090370179501076</v>
      </c>
      <c r="BK72" s="76">
        <f t="shared" ca="1" si="61"/>
        <v>1.0090370179501076</v>
      </c>
      <c r="BL72" s="76">
        <f t="shared" ca="1" si="69"/>
        <v>0.11399999999999988</v>
      </c>
      <c r="BM72" s="77">
        <f t="shared" ca="1" si="85"/>
        <v>1433.6850151731385</v>
      </c>
      <c r="BN72" s="21"/>
      <c r="BO72" s="70">
        <f t="shared" si="100"/>
        <v>69</v>
      </c>
      <c r="BP72" s="171">
        <f t="shared" ca="1" si="101"/>
        <v>9.3200000000000005E-2</v>
      </c>
      <c r="BQ72" s="172">
        <f t="shared" ca="1" si="86"/>
        <v>7.4534039512910155E-3</v>
      </c>
      <c r="BR72" s="172">
        <f t="shared" ca="1" si="103"/>
        <v>0.61366031534124488</v>
      </c>
    </row>
    <row r="73" spans="5:70">
      <c r="E73">
        <f t="shared" si="87"/>
        <v>70</v>
      </c>
      <c r="F73" s="64">
        <f t="shared" si="88"/>
        <v>70.749999999999673</v>
      </c>
      <c r="G73" s="55">
        <f t="shared" si="70"/>
        <v>3.9263561977341821E-3</v>
      </c>
      <c r="H73" s="78">
        <f t="shared" si="102"/>
        <v>0.81317834423215241</v>
      </c>
      <c r="I73" s="79">
        <f t="shared" ca="1" si="71"/>
        <v>232220.82625084804</v>
      </c>
      <c r="J73" s="79">
        <f t="shared" ca="1" si="72"/>
        <v>1730.8356239501352</v>
      </c>
      <c r="K73" s="80">
        <f t="shared" ca="1" si="73"/>
        <v>-16.263566884643048</v>
      </c>
      <c r="L73" s="80">
        <f t="shared" ca="1" si="74"/>
        <v>-96.758677604520017</v>
      </c>
      <c r="M73" s="80">
        <f t="shared" ca="1" si="75"/>
        <v>0</v>
      </c>
      <c r="N73" s="80">
        <f t="shared" ca="1" si="76"/>
        <v>0</v>
      </c>
      <c r="O73" s="81">
        <f t="shared" ca="1" si="62"/>
        <v>-1467.3117096809672</v>
      </c>
      <c r="P73" s="79">
        <f t="shared" ca="1" si="63"/>
        <v>232371.32792062804</v>
      </c>
      <c r="Q73" s="35"/>
      <c r="R73">
        <f t="shared" ca="1" si="77"/>
        <v>70</v>
      </c>
      <c r="S73" s="78">
        <f t="shared" ca="1" si="89"/>
        <v>70.749999999999673</v>
      </c>
      <c r="T73" s="55">
        <f t="shared" ca="1" si="78"/>
        <v>3.9263561977341821E-3</v>
      </c>
      <c r="U73" s="78">
        <f t="shared" ca="1" si="90"/>
        <v>0.81133676961368584</v>
      </c>
      <c r="V73" s="79">
        <f t="shared" ca="1" si="91"/>
        <v>232124.86886115951</v>
      </c>
      <c r="W73" s="79">
        <f t="shared" ca="1" si="64"/>
        <v>1730.1204147626752</v>
      </c>
      <c r="X73" s="80">
        <f t="shared" ca="1" si="65"/>
        <v>-16.226735392273717</v>
      </c>
      <c r="Y73" s="80">
        <f t="shared" ca="1" si="79"/>
        <v>-96.718695358816476</v>
      </c>
      <c r="Z73" s="80">
        <f t="shared" ca="1" si="66"/>
        <v>0</v>
      </c>
      <c r="AA73" s="80">
        <f t="shared" ca="1" si="80"/>
        <v>0</v>
      </c>
      <c r="AB73" s="81">
        <f t="shared" ca="1" si="67"/>
        <v>-1467.3117096809672</v>
      </c>
      <c r="AC73" s="79">
        <f t="shared" ca="1" si="68"/>
        <v>232274.73213549014</v>
      </c>
      <c r="AD73" s="35"/>
      <c r="AE73" s="55">
        <f t="shared" ca="1" si="92"/>
        <v>3.9263561977341821E-3</v>
      </c>
      <c r="AF73" s="78">
        <f t="shared" ca="1" si="93"/>
        <v>0.81133676961368584</v>
      </c>
      <c r="AG73" s="21"/>
      <c r="AH73" s="21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94"/>
        <v>134</v>
      </c>
      <c r="AN73" s="66">
        <f t="shared" si="95"/>
        <v>0</v>
      </c>
      <c r="AO73" s="67">
        <f t="shared" si="96"/>
        <v>2.5247573105349233E-5</v>
      </c>
      <c r="AP73" s="68">
        <f t="shared" ca="1" si="81"/>
        <v>1.7610265042981018E-8</v>
      </c>
      <c r="AR73" s="69">
        <f t="shared" si="82"/>
        <v>6</v>
      </c>
      <c r="AS73" s="70">
        <f t="shared" si="97"/>
        <v>70</v>
      </c>
      <c r="AT73" s="71">
        <f t="shared" ca="1" si="98"/>
        <v>0.60695978832665631</v>
      </c>
      <c r="AU73" s="72">
        <f t="shared" ca="1" si="83"/>
        <v>7.4534039512910155E-3</v>
      </c>
      <c r="AV73" s="73">
        <f t="shared" ca="1" si="84"/>
        <v>1.007453403951291</v>
      </c>
      <c r="AW73" s="74">
        <f ca="1">PRODUCT(AV$4:AV73)</f>
        <v>1.641711837584064</v>
      </c>
      <c r="AY73" s="75">
        <f t="shared" si="99"/>
        <v>70</v>
      </c>
      <c r="AZ73" s="76">
        <f t="shared" ca="1" si="61"/>
        <v>1.0090370179501076</v>
      </c>
      <c r="BA73" s="76">
        <f t="shared" ca="1" si="61"/>
        <v>1.0090370179501076</v>
      </c>
      <c r="BB73" s="76">
        <f t="shared" ca="1" si="61"/>
        <v>1.0090370179501076</v>
      </c>
      <c r="BC73" s="76">
        <f t="shared" ca="1" si="61"/>
        <v>1.0090370179501076</v>
      </c>
      <c r="BD73" s="76">
        <f t="shared" ca="1" si="61"/>
        <v>1.0090370179501076</v>
      </c>
      <c r="BE73" s="76">
        <f t="shared" ca="1" si="61"/>
        <v>1.0090370179501076</v>
      </c>
      <c r="BF73" s="76">
        <f t="shared" ca="1" si="61"/>
        <v>1.0090370179501076</v>
      </c>
      <c r="BG73" s="76">
        <f t="shared" ca="1" si="61"/>
        <v>1.0090370179501076</v>
      </c>
      <c r="BH73" s="76">
        <f t="shared" ca="1" si="61"/>
        <v>1.0090370179501076</v>
      </c>
      <c r="BI73" s="76">
        <f t="shared" ca="1" si="61"/>
        <v>1.0090370179501076</v>
      </c>
      <c r="BJ73" s="76">
        <f t="shared" ca="1" si="61"/>
        <v>1.0090370179501076</v>
      </c>
      <c r="BK73" s="76">
        <f t="shared" ca="1" si="61"/>
        <v>1.0090370179501076</v>
      </c>
      <c r="BL73" s="76">
        <f t="shared" ca="1" si="69"/>
        <v>0.11399999999999988</v>
      </c>
      <c r="BM73" s="77">
        <f t="shared" ca="1" si="85"/>
        <v>1597.125106902876</v>
      </c>
      <c r="BN73" s="21"/>
      <c r="BO73" s="70">
        <f t="shared" si="100"/>
        <v>70</v>
      </c>
      <c r="BP73" s="171">
        <f t="shared" ca="1" si="101"/>
        <v>9.3200000000000005E-2</v>
      </c>
      <c r="BQ73" s="172">
        <f t="shared" ca="1" si="86"/>
        <v>7.4534039512910155E-3</v>
      </c>
      <c r="BR73" s="172">
        <f t="shared" ca="1" si="103"/>
        <v>0.60912029572229676</v>
      </c>
    </row>
    <row r="74" spans="5:70">
      <c r="E74">
        <f t="shared" si="87"/>
        <v>71</v>
      </c>
      <c r="F74" s="64">
        <f t="shared" si="88"/>
        <v>70.833333333333002</v>
      </c>
      <c r="G74" s="55">
        <f t="shared" si="70"/>
        <v>3.9263561977341821E-3</v>
      </c>
      <c r="H74" s="78">
        <f t="shared" si="102"/>
        <v>0.80998551640041327</v>
      </c>
      <c r="I74" s="79">
        <f t="shared" ca="1" si="71"/>
        <v>231458.95531707117</v>
      </c>
      <c r="J74" s="79">
        <f t="shared" ca="1" si="72"/>
        <v>1976.0766587255791</v>
      </c>
      <c r="K74" s="80">
        <f t="shared" ca="1" si="73"/>
        <v>-16.199710328008265</v>
      </c>
      <c r="L74" s="80">
        <f t="shared" ca="1" si="74"/>
        <v>-96.441231382112989</v>
      </c>
      <c r="M74" s="80">
        <f t="shared" ca="1" si="75"/>
        <v>0</v>
      </c>
      <c r="N74" s="80">
        <f t="shared" ca="1" si="76"/>
        <v>0</v>
      </c>
      <c r="O74" s="81">
        <f t="shared" ca="1" si="62"/>
        <v>-1461.5505212556534</v>
      </c>
      <c r="P74" s="79">
        <f t="shared" ca="1" si="63"/>
        <v>231860.840512831</v>
      </c>
      <c r="Q74" s="35"/>
      <c r="R74">
        <f t="shared" ca="1" si="77"/>
        <v>71</v>
      </c>
      <c r="S74" s="78">
        <f t="shared" ca="1" si="89"/>
        <v>70.833333333333002</v>
      </c>
      <c r="T74" s="55">
        <f t="shared" ca="1" si="78"/>
        <v>3.9263561977341821E-3</v>
      </c>
      <c r="U74" s="78">
        <f t="shared" ca="1" si="90"/>
        <v>0.80815117245986356</v>
      </c>
      <c r="V74" s="79">
        <f t="shared" ca="1" si="91"/>
        <v>231362.7388013929</v>
      </c>
      <c r="W74" s="79">
        <f t="shared" ca="1" si="64"/>
        <v>1975.2552119573809</v>
      </c>
      <c r="X74" s="80">
        <f t="shared" ca="1" si="65"/>
        <v>-16.163023449197272</v>
      </c>
      <c r="Y74" s="80">
        <f t="shared" ca="1" si="79"/>
        <v>-96.401141167247047</v>
      </c>
      <c r="Z74" s="80">
        <f t="shared" ca="1" si="66"/>
        <v>0</v>
      </c>
      <c r="AA74" s="80">
        <f t="shared" ca="1" si="80"/>
        <v>0</v>
      </c>
      <c r="AB74" s="81">
        <f t="shared" ca="1" si="67"/>
        <v>-1461.5505212556534</v>
      </c>
      <c r="AC74" s="79">
        <f t="shared" ca="1" si="68"/>
        <v>231763.87932747821</v>
      </c>
      <c r="AD74" s="35"/>
      <c r="AE74" s="55">
        <f t="shared" ca="1" si="92"/>
        <v>3.9263561977341821E-3</v>
      </c>
      <c r="AF74" s="78">
        <f t="shared" ca="1" si="93"/>
        <v>0.80815117245986356</v>
      </c>
      <c r="AG74" s="21"/>
      <c r="AH74" s="21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94"/>
        <v>135</v>
      </c>
      <c r="AN74" s="66">
        <f t="shared" si="95"/>
        <v>0</v>
      </c>
      <c r="AO74" s="67">
        <f t="shared" si="96"/>
        <v>2.5247573105349233E-5</v>
      </c>
      <c r="AP74" s="68">
        <f t="shared" ca="1" si="81"/>
        <v>1.5808137381491042E-8</v>
      </c>
      <c r="AR74" s="69">
        <f t="shared" si="82"/>
        <v>6</v>
      </c>
      <c r="AS74" s="70">
        <f t="shared" si="97"/>
        <v>71</v>
      </c>
      <c r="AT74" s="71">
        <f t="shared" ca="1" si="98"/>
        <v>0.6017778800749134</v>
      </c>
      <c r="AU74" s="72">
        <f t="shared" ca="1" si="83"/>
        <v>8.5374819739361119E-3</v>
      </c>
      <c r="AV74" s="73">
        <f t="shared" ca="1" si="84"/>
        <v>1.0085374819739361</v>
      </c>
      <c r="AW74" s="74">
        <f ca="1">PRODUCT(AV$4:AV74)</f>
        <v>1.6557279228038355</v>
      </c>
      <c r="AY74" s="75">
        <f t="shared" si="99"/>
        <v>71</v>
      </c>
      <c r="AZ74" s="76">
        <f t="shared" ca="1" si="61"/>
        <v>1.0090370179501076</v>
      </c>
      <c r="BA74" s="76">
        <f t="shared" ca="1" si="61"/>
        <v>1.0090370179501076</v>
      </c>
      <c r="BB74" s="76">
        <f t="shared" ca="1" si="61"/>
        <v>1.0090370179501076</v>
      </c>
      <c r="BC74" s="76">
        <f t="shared" ca="1" si="61"/>
        <v>1.0090370179501076</v>
      </c>
      <c r="BD74" s="76">
        <f t="shared" ca="1" si="61"/>
        <v>1.0090370179501076</v>
      </c>
      <c r="BE74" s="76">
        <f t="shared" ca="1" si="61"/>
        <v>1.0090370179501076</v>
      </c>
      <c r="BF74" s="76">
        <f t="shared" ca="1" si="61"/>
        <v>1.0090370179501076</v>
      </c>
      <c r="BG74" s="76">
        <f t="shared" ca="1" si="61"/>
        <v>1.0090370179501076</v>
      </c>
      <c r="BH74" s="76">
        <f t="shared" ca="1" si="61"/>
        <v>1.0090370179501076</v>
      </c>
      <c r="BI74" s="76">
        <f t="shared" ca="1" si="61"/>
        <v>1.0090370179501076</v>
      </c>
      <c r="BJ74" s="76">
        <f t="shared" ca="1" si="61"/>
        <v>1.0090370179501076</v>
      </c>
      <c r="BK74" s="76">
        <f t="shared" ca="1" si="61"/>
        <v>1.0090370179501076</v>
      </c>
      <c r="BL74" s="76">
        <f t="shared" ca="1" si="69"/>
        <v>0.11399999999999988</v>
      </c>
      <c r="BM74" s="77">
        <f t="shared" ca="1" si="85"/>
        <v>1779.1973690898037</v>
      </c>
      <c r="BN74" s="21"/>
      <c r="BO74" s="70">
        <f t="shared" si="100"/>
        <v>71</v>
      </c>
      <c r="BP74" s="171">
        <f t="shared" ca="1" si="101"/>
        <v>0.1074</v>
      </c>
      <c r="BQ74" s="172">
        <f t="shared" ca="1" si="86"/>
        <v>8.5374819739361119E-3</v>
      </c>
      <c r="BR74" s="172">
        <f t="shared" ca="1" si="103"/>
        <v>0.60396396426448173</v>
      </c>
    </row>
    <row r="75" spans="5:70">
      <c r="E75">
        <f t="shared" si="87"/>
        <v>72</v>
      </c>
      <c r="F75" s="64">
        <f t="shared" si="88"/>
        <v>70.91666666666633</v>
      </c>
      <c r="G75" s="55">
        <f t="shared" si="70"/>
        <v>3.9263561977341821E-3</v>
      </c>
      <c r="H75" s="78">
        <f t="shared" si="102"/>
        <v>0.80680522474801963</v>
      </c>
      <c r="I75" s="79">
        <f t="shared" ca="1" si="71"/>
        <v>230950.47226467158</v>
      </c>
      <c r="J75" s="79">
        <f t="shared" ca="1" si="72"/>
        <v>1971.7354938316655</v>
      </c>
      <c r="K75" s="80">
        <f t="shared" ca="1" si="73"/>
        <v>-16.136104494960392</v>
      </c>
      <c r="L75" s="80">
        <f t="shared" ca="1" si="74"/>
        <v>-96.229363443613167</v>
      </c>
      <c r="M75" s="80">
        <f t="shared" ca="1" si="75"/>
        <v>0</v>
      </c>
      <c r="N75" s="80">
        <f t="shared" ca="1" si="76"/>
        <v>0</v>
      </c>
      <c r="O75" s="81">
        <f t="shared" ca="1" si="62"/>
        <v>-1455.8119533082197</v>
      </c>
      <c r="P75" s="79">
        <f t="shared" ca="1" si="63"/>
        <v>231354.03033725644</v>
      </c>
      <c r="Q75" s="35"/>
      <c r="R75">
        <f t="shared" ca="1" si="77"/>
        <v>72</v>
      </c>
      <c r="S75" s="78">
        <f t="shared" ca="1" si="89"/>
        <v>70.91666666666633</v>
      </c>
      <c r="T75" s="55">
        <f t="shared" ca="1" si="78"/>
        <v>3.9263561977341821E-3</v>
      </c>
      <c r="U75" s="78">
        <f t="shared" ca="1" si="90"/>
        <v>0.80497808309516961</v>
      </c>
      <c r="V75" s="79">
        <f t="shared" ca="1" si="91"/>
        <v>230853.89178346985</v>
      </c>
      <c r="W75" s="79">
        <f t="shared" ca="1" si="64"/>
        <v>1970.9109397143718</v>
      </c>
      <c r="X75" s="80">
        <f t="shared" ca="1" si="65"/>
        <v>-16.099561661903394</v>
      </c>
      <c r="Y75" s="80">
        <f t="shared" ca="1" si="79"/>
        <v>-96.189121576445771</v>
      </c>
      <c r="Z75" s="80">
        <f t="shared" ca="1" si="66"/>
        <v>0</v>
      </c>
      <c r="AA75" s="80">
        <f t="shared" ca="1" si="80"/>
        <v>0</v>
      </c>
      <c r="AB75" s="81">
        <f t="shared" ca="1" si="67"/>
        <v>-1455.8119533082197</v>
      </c>
      <c r="AC75" s="79">
        <f t="shared" ca="1" si="68"/>
        <v>231256.7020866377</v>
      </c>
      <c r="AD75" s="35"/>
      <c r="AE75" s="55">
        <f t="shared" ca="1" si="92"/>
        <v>3.9263561977341821E-3</v>
      </c>
      <c r="AF75" s="78">
        <f t="shared" ca="1" si="93"/>
        <v>0.80497808309516961</v>
      </c>
      <c r="AG75" s="21"/>
      <c r="AH75" s="21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94"/>
        <v>136</v>
      </c>
      <c r="AN75" s="66">
        <f t="shared" si="95"/>
        <v>0</v>
      </c>
      <c r="AO75" s="67">
        <f t="shared" si="96"/>
        <v>2.5247573105349233E-5</v>
      </c>
      <c r="AP75" s="68">
        <f t="shared" ca="1" si="81"/>
        <v>1.4190428529166108E-8</v>
      </c>
      <c r="AR75" s="69">
        <f t="shared" si="82"/>
        <v>6</v>
      </c>
      <c r="AS75" s="70">
        <f t="shared" si="97"/>
        <v>72</v>
      </c>
      <c r="AT75" s="71">
        <f t="shared" ca="1" si="98"/>
        <v>0.59664021227146036</v>
      </c>
      <c r="AU75" s="72">
        <f t="shared" ca="1" si="83"/>
        <v>8.5374819739361119E-3</v>
      </c>
      <c r="AV75" s="73">
        <f t="shared" ca="1" si="84"/>
        <v>1.0085374819739361</v>
      </c>
      <c r="AW75" s="74">
        <f ca="1">PRODUCT(AV$4:AV75)</f>
        <v>1.6698636700985159</v>
      </c>
      <c r="AY75" s="75">
        <f t="shared" si="99"/>
        <v>72</v>
      </c>
      <c r="AZ75" s="76">
        <f t="shared" ref="AZ75:BK84" ca="1" si="104">OFFSET($AV$3,($AY75*12-12)+AZ$3,0)</f>
        <v>1.0090370179501076</v>
      </c>
      <c r="BA75" s="76">
        <f t="shared" ca="1" si="104"/>
        <v>1.0090370179501076</v>
      </c>
      <c r="BB75" s="76">
        <f t="shared" ca="1" si="104"/>
        <v>1.0090370179501076</v>
      </c>
      <c r="BC75" s="76">
        <f t="shared" ca="1" si="104"/>
        <v>1.0090370179501076</v>
      </c>
      <c r="BD75" s="76">
        <f t="shared" ca="1" si="104"/>
        <v>1.0090370179501076</v>
      </c>
      <c r="BE75" s="76">
        <f t="shared" ca="1" si="104"/>
        <v>1.0090370179501076</v>
      </c>
      <c r="BF75" s="76">
        <f t="shared" ca="1" si="104"/>
        <v>1.0090370179501076</v>
      </c>
      <c r="BG75" s="76">
        <f t="shared" ca="1" si="104"/>
        <v>1.0090370179501076</v>
      </c>
      <c r="BH75" s="76">
        <f t="shared" ca="1" si="104"/>
        <v>1.0090370179501076</v>
      </c>
      <c r="BI75" s="76">
        <f t="shared" ca="1" si="104"/>
        <v>1.0090370179501076</v>
      </c>
      <c r="BJ75" s="76">
        <f t="shared" ca="1" si="104"/>
        <v>1.0090370179501076</v>
      </c>
      <c r="BK75" s="76">
        <f t="shared" ca="1" si="104"/>
        <v>1.0090370179501076</v>
      </c>
      <c r="BL75" s="76">
        <f t="shared" ca="1" si="69"/>
        <v>0.11399999999999988</v>
      </c>
      <c r="BM75" s="77">
        <f t="shared" ca="1" si="85"/>
        <v>1982.025869166041</v>
      </c>
      <c r="BN75" s="21"/>
      <c r="BO75" s="70">
        <f t="shared" si="100"/>
        <v>72</v>
      </c>
      <c r="BP75" s="171">
        <f t="shared" ca="1" si="101"/>
        <v>0.1074</v>
      </c>
      <c r="BQ75" s="172">
        <f t="shared" ca="1" si="86"/>
        <v>8.5374819739361119E-3</v>
      </c>
      <c r="BR75" s="172">
        <f t="shared" ca="1" si="103"/>
        <v>0.59885128223731221</v>
      </c>
    </row>
    <row r="76" spans="5:70">
      <c r="E76">
        <f t="shared" si="87"/>
        <v>73</v>
      </c>
      <c r="F76" s="64">
        <f t="shared" si="88"/>
        <v>70.999999999999659</v>
      </c>
      <c r="G76" s="55">
        <f t="shared" si="70"/>
        <v>3.9263561977341821E-3</v>
      </c>
      <c r="H76" s="78">
        <f t="shared" si="102"/>
        <v>0.80363742005346595</v>
      </c>
      <c r="I76" s="79">
        <f t="shared" ca="1" si="71"/>
        <v>230445.65200637098</v>
      </c>
      <c r="J76" s="79">
        <f t="shared" ca="1" si="72"/>
        <v>1967.4255999763463</v>
      </c>
      <c r="K76" s="80">
        <f t="shared" ca="1" si="73"/>
        <v>-16.072748401069319</v>
      </c>
      <c r="L76" s="80">
        <f t="shared" ca="1" si="74"/>
        <v>-96.019021669321248</v>
      </c>
      <c r="M76" s="80">
        <f t="shared" ca="1" si="75"/>
        <v>-1728.3423900477821</v>
      </c>
      <c r="N76" s="80">
        <f t="shared" ca="1" si="76"/>
        <v>0</v>
      </c>
      <c r="O76" s="81">
        <f t="shared" ca="1" si="62"/>
        <v>-1450.0959170226124</v>
      </c>
      <c r="P76" s="79">
        <f t="shared" ca="1" si="63"/>
        <v>229122.54752920655</v>
      </c>
      <c r="Q76" s="35"/>
      <c r="R76">
        <f t="shared" ca="1" si="77"/>
        <v>73</v>
      </c>
      <c r="S76" s="78">
        <f t="shared" ca="1" si="89"/>
        <v>70.999999999999659</v>
      </c>
      <c r="T76" s="55">
        <f t="shared" ca="1" si="78"/>
        <v>3.9263561977341821E-3</v>
      </c>
      <c r="U76" s="78">
        <f t="shared" ca="1" si="90"/>
        <v>0.8018174524095687</v>
      </c>
      <c r="V76" s="79">
        <f t="shared" ca="1" si="91"/>
        <v>230348.70590113226</v>
      </c>
      <c r="W76" s="79">
        <f t="shared" ca="1" si="64"/>
        <v>1966.5979243504275</v>
      </c>
      <c r="X76" s="80">
        <f t="shared" ca="1" si="65"/>
        <v>-16.036349048191376</v>
      </c>
      <c r="Y76" s="80">
        <f t="shared" ca="1" si="79"/>
        <v>-95.978627458805107</v>
      </c>
      <c r="Z76" s="80">
        <f t="shared" ca="1" si="66"/>
        <v>-1727.6152942584918</v>
      </c>
      <c r="AA76" s="80">
        <f t="shared" ca="1" si="80"/>
        <v>0</v>
      </c>
      <c r="AB76" s="81">
        <f t="shared" ca="1" si="67"/>
        <v>-1450.0959170226124</v>
      </c>
      <c r="AC76" s="79">
        <f t="shared" ca="1" si="68"/>
        <v>229025.5776376946</v>
      </c>
      <c r="AD76" s="35"/>
      <c r="AE76" s="55">
        <f t="shared" ca="1" si="92"/>
        <v>3.9263561977341821E-3</v>
      </c>
      <c r="AF76" s="78">
        <f t="shared" ca="1" si="93"/>
        <v>0.8018174524095687</v>
      </c>
      <c r="AG76" s="21"/>
      <c r="AH76" s="21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94"/>
        <v>137</v>
      </c>
      <c r="AN76" s="66">
        <f t="shared" si="95"/>
        <v>0</v>
      </c>
      <c r="AO76" s="67">
        <f t="shared" si="96"/>
        <v>2.5247573105349233E-5</v>
      </c>
      <c r="AP76" s="68">
        <f t="shared" ca="1" si="81"/>
        <v>1.2738266184170655E-8</v>
      </c>
      <c r="AR76" s="69">
        <f t="shared" si="82"/>
        <v>7</v>
      </c>
      <c r="AS76" s="70">
        <f t="shared" si="97"/>
        <v>73</v>
      </c>
      <c r="AT76" s="71">
        <f t="shared" ca="1" si="98"/>
        <v>0.59154640721426732</v>
      </c>
      <c r="AU76" s="72">
        <f t="shared" ca="1" si="83"/>
        <v>8.5374819739361119E-3</v>
      </c>
      <c r="AV76" s="73">
        <f t="shared" ca="1" si="84"/>
        <v>1.0085374819739361</v>
      </c>
      <c r="AW76" s="74">
        <f ca="1">PRODUCT(AV$4:AV76)</f>
        <v>1.6841201010809128</v>
      </c>
      <c r="AY76" s="75">
        <f t="shared" si="99"/>
        <v>73</v>
      </c>
      <c r="AZ76" s="76">
        <f t="shared" ca="1" si="104"/>
        <v>1.0090370179501076</v>
      </c>
      <c r="BA76" s="76">
        <f t="shared" ca="1" si="104"/>
        <v>1.0090370179501076</v>
      </c>
      <c r="BB76" s="76">
        <f t="shared" ca="1" si="104"/>
        <v>1.0090370179501076</v>
      </c>
      <c r="BC76" s="76">
        <f t="shared" ca="1" si="104"/>
        <v>1.0090370179501076</v>
      </c>
      <c r="BD76" s="76">
        <f t="shared" ca="1" si="104"/>
        <v>1.0090370179501076</v>
      </c>
      <c r="BE76" s="76">
        <f t="shared" ca="1" si="104"/>
        <v>1.0090370179501076</v>
      </c>
      <c r="BF76" s="76">
        <f t="shared" ca="1" si="104"/>
        <v>1.0090370179501076</v>
      </c>
      <c r="BG76" s="76">
        <f t="shared" ca="1" si="104"/>
        <v>1.0090370179501076</v>
      </c>
      <c r="BH76" s="76">
        <f t="shared" ca="1" si="104"/>
        <v>1.0090370179501076</v>
      </c>
      <c r="BI76" s="76">
        <f t="shared" ca="1" si="104"/>
        <v>1.0090370179501076</v>
      </c>
      <c r="BJ76" s="76">
        <f t="shared" ca="1" si="104"/>
        <v>1.0090370179501076</v>
      </c>
      <c r="BK76" s="76">
        <f t="shared" ca="1" si="104"/>
        <v>1.0090370179501076</v>
      </c>
      <c r="BL76" s="76">
        <f t="shared" ca="1" si="69"/>
        <v>0.11399999999999988</v>
      </c>
      <c r="BM76" s="77">
        <f t="shared" ca="1" si="85"/>
        <v>2207.9768182509697</v>
      </c>
      <c r="BN76" s="21"/>
      <c r="BO76" s="70">
        <f t="shared" si="100"/>
        <v>73</v>
      </c>
      <c r="BP76" s="171">
        <f t="shared" ca="1" si="101"/>
        <v>0.1074</v>
      </c>
      <c r="BQ76" s="172">
        <f t="shared" ca="1" si="86"/>
        <v>8.5374819739361119E-3</v>
      </c>
      <c r="BR76" s="172">
        <f t="shared" ca="1" si="103"/>
        <v>0.5937818801391741</v>
      </c>
    </row>
    <row r="77" spans="5:70">
      <c r="E77">
        <f t="shared" si="87"/>
        <v>74</v>
      </c>
      <c r="F77" s="64">
        <f t="shared" si="88"/>
        <v>71.083333333332988</v>
      </c>
      <c r="G77" s="55">
        <f t="shared" si="70"/>
        <v>3.9263561977341821E-3</v>
      </c>
      <c r="H77" s="78">
        <f t="shared" si="102"/>
        <v>0.80048205328850786</v>
      </c>
      <c r="I77" s="79">
        <f t="shared" ca="1" si="71"/>
        <v>228222.93079467461</v>
      </c>
      <c r="J77" s="79">
        <f t="shared" ca="1" si="72"/>
        <v>1948.4491576984033</v>
      </c>
      <c r="K77" s="80">
        <f t="shared" ca="1" si="73"/>
        <v>-16.009641065770158</v>
      </c>
      <c r="L77" s="80">
        <f t="shared" ca="1" si="74"/>
        <v>-95.092887831114425</v>
      </c>
      <c r="M77" s="80">
        <f t="shared" ca="1" si="75"/>
        <v>0</v>
      </c>
      <c r="N77" s="80">
        <f t="shared" ca="1" si="76"/>
        <v>0</v>
      </c>
      <c r="O77" s="81">
        <f t="shared" ca="1" si="62"/>
        <v>-1444.4023239315018</v>
      </c>
      <c r="P77" s="79">
        <f t="shared" ca="1" si="63"/>
        <v>228615.87509954462</v>
      </c>
      <c r="Q77" s="35"/>
      <c r="R77">
        <f t="shared" ca="1" si="77"/>
        <v>74</v>
      </c>
      <c r="S77" s="78">
        <f t="shared" ca="1" si="89"/>
        <v>71.083333333332988</v>
      </c>
      <c r="T77" s="55">
        <f t="shared" ca="1" si="78"/>
        <v>3.9263561977341821E-3</v>
      </c>
      <c r="U77" s="78">
        <f t="shared" ca="1" si="90"/>
        <v>0.79866923148584901</v>
      </c>
      <c r="V77" s="79">
        <f t="shared" ca="1" si="91"/>
        <v>228126.34164149719</v>
      </c>
      <c r="W77" s="79">
        <f t="shared" ca="1" si="64"/>
        <v>1947.6245295442732</v>
      </c>
      <c r="X77" s="80">
        <f t="shared" ca="1" si="65"/>
        <v>-15.97338462971698</v>
      </c>
      <c r="Y77" s="80">
        <f t="shared" ca="1" si="79"/>
        <v>-95.052642350623827</v>
      </c>
      <c r="Z77" s="80">
        <f t="shared" ca="1" si="66"/>
        <v>0</v>
      </c>
      <c r="AA77" s="80">
        <f t="shared" ca="1" si="80"/>
        <v>0</v>
      </c>
      <c r="AB77" s="81">
        <f t="shared" ca="1" si="67"/>
        <v>-1444.4023239315018</v>
      </c>
      <c r="AC77" s="79">
        <f t="shared" ca="1" si="68"/>
        <v>228518.53782012957</v>
      </c>
      <c r="AD77" s="35"/>
      <c r="AE77" s="55">
        <f t="shared" ca="1" si="92"/>
        <v>3.9263561977341821E-3</v>
      </c>
      <c r="AF77" s="78">
        <f t="shared" ca="1" si="93"/>
        <v>0.79866923148584901</v>
      </c>
      <c r="AG77" s="21"/>
      <c r="AH77" s="21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94"/>
        <v>138</v>
      </c>
      <c r="AN77" s="66">
        <f t="shared" si="95"/>
        <v>0</v>
      </c>
      <c r="AO77" s="67">
        <f t="shared" si="96"/>
        <v>2.5247573105349233E-5</v>
      </c>
      <c r="AP77" s="68">
        <f t="shared" ca="1" si="81"/>
        <v>1.1434709321517644E-8</v>
      </c>
      <c r="AR77" s="69">
        <f t="shared" si="82"/>
        <v>7</v>
      </c>
      <c r="AS77" s="70">
        <f t="shared" si="97"/>
        <v>74</v>
      </c>
      <c r="AT77" s="71">
        <f t="shared" ca="1" si="98"/>
        <v>0.58649609042592887</v>
      </c>
      <c r="AU77" s="72">
        <f t="shared" ca="1" si="83"/>
        <v>8.5374819739361119E-3</v>
      </c>
      <c r="AV77" s="73">
        <f t="shared" ca="1" si="84"/>
        <v>1.0085374819739361</v>
      </c>
      <c r="AW77" s="74">
        <f ca="1">PRODUCT(AV$4:AV77)</f>
        <v>1.6984982460858347</v>
      </c>
      <c r="AY77" s="75">
        <f t="shared" si="99"/>
        <v>74</v>
      </c>
      <c r="AZ77" s="76">
        <f t="shared" ca="1" si="104"/>
        <v>1.0090370179501076</v>
      </c>
      <c r="BA77" s="76">
        <f t="shared" ca="1" si="104"/>
        <v>1.0090370179501076</v>
      </c>
      <c r="BB77" s="76">
        <f t="shared" ca="1" si="104"/>
        <v>1.0090370179501076</v>
      </c>
      <c r="BC77" s="76">
        <f t="shared" ca="1" si="104"/>
        <v>1.0090370179501076</v>
      </c>
      <c r="BD77" s="76">
        <f t="shared" ca="1" si="104"/>
        <v>1.0090370179501076</v>
      </c>
      <c r="BE77" s="76">
        <f t="shared" ca="1" si="104"/>
        <v>1.0090370179501076</v>
      </c>
      <c r="BF77" s="76">
        <f t="shared" ca="1" si="104"/>
        <v>1.0090370179501076</v>
      </c>
      <c r="BG77" s="76">
        <f t="shared" ca="1" si="104"/>
        <v>1.0090370179501076</v>
      </c>
      <c r="BH77" s="76">
        <f t="shared" ca="1" si="104"/>
        <v>1.0090370179501076</v>
      </c>
      <c r="BI77" s="76">
        <f t="shared" ca="1" si="104"/>
        <v>1.0090370179501076</v>
      </c>
      <c r="BJ77" s="76">
        <f t="shared" ca="1" si="104"/>
        <v>1.0090370179501076</v>
      </c>
      <c r="BK77" s="76">
        <f t="shared" ca="1" si="104"/>
        <v>1.0090370179501076</v>
      </c>
      <c r="BL77" s="76">
        <f t="shared" ca="1" si="69"/>
        <v>0.11399999999999988</v>
      </c>
      <c r="BM77" s="77">
        <f t="shared" ca="1" si="85"/>
        <v>2459.6861755315799</v>
      </c>
      <c r="BN77" s="21"/>
      <c r="BO77" s="70">
        <f t="shared" si="100"/>
        <v>74</v>
      </c>
      <c r="BP77" s="171">
        <f t="shared" ca="1" si="101"/>
        <v>0.1074</v>
      </c>
      <c r="BQ77" s="172">
        <f t="shared" ca="1" si="86"/>
        <v>8.5374819739361119E-3</v>
      </c>
      <c r="BR77" s="172">
        <f t="shared" ca="1" si="103"/>
        <v>0.58875539159636248</v>
      </c>
    </row>
    <row r="78" spans="5:70">
      <c r="E78">
        <f t="shared" si="87"/>
        <v>75</v>
      </c>
      <c r="F78" s="64">
        <f t="shared" si="88"/>
        <v>71.166666666666316</v>
      </c>
      <c r="G78" s="55">
        <f t="shared" si="70"/>
        <v>3.9263561977341821E-3</v>
      </c>
      <c r="H78" s="78">
        <f t="shared" si="102"/>
        <v>0.79733907561740358</v>
      </c>
      <c r="I78" s="79">
        <f t="shared" ca="1" si="71"/>
        <v>227718.24774144709</v>
      </c>
      <c r="J78" s="79">
        <f t="shared" ca="1" si="72"/>
        <v>1944.1404352289223</v>
      </c>
      <c r="K78" s="80">
        <f t="shared" ca="1" si="73"/>
        <v>-15.946781512348071</v>
      </c>
      <c r="L78" s="80">
        <f t="shared" ca="1" si="74"/>
        <v>-94.882603225602963</v>
      </c>
      <c r="M78" s="80">
        <f t="shared" ca="1" si="75"/>
        <v>0</v>
      </c>
      <c r="N78" s="80">
        <f t="shared" ca="1" si="76"/>
        <v>0</v>
      </c>
      <c r="O78" s="81">
        <f t="shared" ca="1" si="62"/>
        <v>-1438.7310859149118</v>
      </c>
      <c r="P78" s="79">
        <f t="shared" ca="1" si="63"/>
        <v>228112.82770602315</v>
      </c>
      <c r="Q78" s="35"/>
      <c r="R78">
        <f t="shared" ca="1" si="77"/>
        <v>75</v>
      </c>
      <c r="S78" s="78">
        <f t="shared" ca="1" si="89"/>
        <v>71.166666666666316</v>
      </c>
      <c r="T78" s="55">
        <f t="shared" ca="1" si="78"/>
        <v>3.9263561977341821E-3</v>
      </c>
      <c r="U78" s="78">
        <f t="shared" ca="1" si="90"/>
        <v>0.79553337159886495</v>
      </c>
      <c r="V78" s="79">
        <f t="shared" ca="1" si="91"/>
        <v>227621.29264286236</v>
      </c>
      <c r="W78" s="79">
        <f t="shared" ca="1" si="64"/>
        <v>1943.312682822474</v>
      </c>
      <c r="X78" s="80">
        <f t="shared" ca="1" si="65"/>
        <v>-15.910667431977298</v>
      </c>
      <c r="Y78" s="80">
        <f t="shared" ca="1" si="79"/>
        <v>-94.842205267859327</v>
      </c>
      <c r="Z78" s="80">
        <f t="shared" ca="1" si="66"/>
        <v>0</v>
      </c>
      <c r="AA78" s="80">
        <f t="shared" ca="1" si="80"/>
        <v>0</v>
      </c>
      <c r="AB78" s="81">
        <f t="shared" ca="1" si="67"/>
        <v>-1438.7310859149118</v>
      </c>
      <c r="AC78" s="79">
        <f t="shared" ca="1" si="68"/>
        <v>228015.12136707007</v>
      </c>
      <c r="AD78" s="35"/>
      <c r="AE78" s="55">
        <f t="shared" ca="1" si="92"/>
        <v>3.9263561977341821E-3</v>
      </c>
      <c r="AF78" s="78">
        <f t="shared" ca="1" si="93"/>
        <v>0.79553337159886495</v>
      </c>
      <c r="AG78" s="21"/>
      <c r="AH78" s="21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94"/>
        <v>139</v>
      </c>
      <c r="AN78" s="66">
        <f t="shared" si="95"/>
        <v>0</v>
      </c>
      <c r="AO78" s="67">
        <f t="shared" si="96"/>
        <v>2.5247573105349233E-5</v>
      </c>
      <c r="AP78" s="68">
        <f t="shared" ca="1" si="81"/>
        <v>1.0264550557915302E-8</v>
      </c>
      <c r="AR78" s="69">
        <f t="shared" si="82"/>
        <v>7</v>
      </c>
      <c r="AS78" s="70">
        <f t="shared" si="97"/>
        <v>75</v>
      </c>
      <c r="AT78" s="71">
        <f t="shared" ca="1" si="98"/>
        <v>0.58148889062613351</v>
      </c>
      <c r="AU78" s="72">
        <f t="shared" ca="1" si="83"/>
        <v>8.5374819739361119E-3</v>
      </c>
      <c r="AV78" s="73">
        <f t="shared" ca="1" si="84"/>
        <v>1.0085374819739361</v>
      </c>
      <c r="AW78" s="74">
        <f ca="1">PRODUCT(AV$4:AV78)</f>
        <v>1.7129991442445547</v>
      </c>
      <c r="AY78" s="75">
        <f t="shared" si="99"/>
        <v>75</v>
      </c>
      <c r="AZ78" s="76">
        <f t="shared" ca="1" si="104"/>
        <v>1.0090370179501076</v>
      </c>
      <c r="BA78" s="76">
        <f t="shared" ca="1" si="104"/>
        <v>1.0090370179501076</v>
      </c>
      <c r="BB78" s="76">
        <f t="shared" ca="1" si="104"/>
        <v>1.0090370179501076</v>
      </c>
      <c r="BC78" s="76">
        <f t="shared" ca="1" si="104"/>
        <v>1.0090370179501076</v>
      </c>
      <c r="BD78" s="76">
        <f t="shared" ca="1" si="104"/>
        <v>1.0090370179501076</v>
      </c>
      <c r="BE78" s="76">
        <f t="shared" ca="1" si="104"/>
        <v>1.0090370179501076</v>
      </c>
      <c r="BF78" s="76">
        <f t="shared" ca="1" si="104"/>
        <v>1.0090370179501076</v>
      </c>
      <c r="BG78" s="76">
        <f t="shared" ca="1" si="104"/>
        <v>1.0090370179501076</v>
      </c>
      <c r="BH78" s="76">
        <f t="shared" ca="1" si="104"/>
        <v>1.0090370179501076</v>
      </c>
      <c r="BI78" s="76">
        <f t="shared" ca="1" si="104"/>
        <v>1.0090370179501076</v>
      </c>
      <c r="BJ78" s="76">
        <f t="shared" ca="1" si="104"/>
        <v>1.0090370179501076</v>
      </c>
      <c r="BK78" s="76">
        <f t="shared" ca="1" si="104"/>
        <v>1.0090370179501076</v>
      </c>
      <c r="BL78" s="76">
        <f t="shared" ca="1" si="69"/>
        <v>0.11399999999999988</v>
      </c>
      <c r="BM78" s="77">
        <f t="shared" ca="1" si="85"/>
        <v>2740.0903995421795</v>
      </c>
      <c r="BN78" s="21"/>
      <c r="BO78" s="70">
        <f t="shared" si="100"/>
        <v>75</v>
      </c>
      <c r="BP78" s="171">
        <f t="shared" ca="1" si="101"/>
        <v>0.1074</v>
      </c>
      <c r="BQ78" s="172">
        <f t="shared" ca="1" si="86"/>
        <v>8.5374819739361119E-3</v>
      </c>
      <c r="BR78" s="172">
        <f t="shared" ca="1" si="103"/>
        <v>0.58377145333660274</v>
      </c>
    </row>
    <row r="79" spans="5:70">
      <c r="E79">
        <f t="shared" si="87"/>
        <v>76</v>
      </c>
      <c r="F79" s="64">
        <f t="shared" si="88"/>
        <v>71.249999999999645</v>
      </c>
      <c r="G79" s="55">
        <f t="shared" si="70"/>
        <v>3.9263561977341821E-3</v>
      </c>
      <c r="H79" s="78">
        <f t="shared" si="102"/>
        <v>0.79420843839615751</v>
      </c>
      <c r="I79" s="79">
        <f t="shared" ca="1" si="71"/>
        <v>227217.17549117692</v>
      </c>
      <c r="J79" s="79">
        <f t="shared" ca="1" si="72"/>
        <v>1939.8625399246012</v>
      </c>
      <c r="K79" s="80">
        <f t="shared" ca="1" si="73"/>
        <v>-15.88416876792315</v>
      </c>
      <c r="L79" s="80">
        <f t="shared" ca="1" si="74"/>
        <v>-94.673823121323721</v>
      </c>
      <c r="M79" s="80">
        <f t="shared" ca="1" si="75"/>
        <v>0</v>
      </c>
      <c r="N79" s="80">
        <f t="shared" ca="1" si="76"/>
        <v>0</v>
      </c>
      <c r="O79" s="81">
        <f t="shared" ca="1" si="62"/>
        <v>-1433.0821151988566</v>
      </c>
      <c r="P79" s="79">
        <f t="shared" ca="1" si="63"/>
        <v>227613.39792401341</v>
      </c>
      <c r="Q79" s="35"/>
      <c r="R79">
        <f t="shared" ca="1" si="77"/>
        <v>76</v>
      </c>
      <c r="S79" s="78">
        <f t="shared" ca="1" si="89"/>
        <v>71.249999999999645</v>
      </c>
      <c r="T79" s="55">
        <f t="shared" ca="1" si="78"/>
        <v>3.9263561977341821E-3</v>
      </c>
      <c r="U79" s="78">
        <f t="shared" ca="1" si="90"/>
        <v>0.79240982421478334</v>
      </c>
      <c r="V79" s="79">
        <f t="shared" ca="1" si="91"/>
        <v>227119.85278211336</v>
      </c>
      <c r="W79" s="79">
        <f t="shared" ca="1" si="64"/>
        <v>1939.0316490503162</v>
      </c>
      <c r="X79" s="80">
        <f t="shared" ca="1" si="65"/>
        <v>-15.848196484295666</v>
      </c>
      <c r="Y79" s="80">
        <f t="shared" ca="1" si="79"/>
        <v>-94.633271992547236</v>
      </c>
      <c r="Z79" s="80">
        <f t="shared" ca="1" si="66"/>
        <v>0</v>
      </c>
      <c r="AA79" s="80">
        <f t="shared" ca="1" si="80"/>
        <v>0</v>
      </c>
      <c r="AB79" s="81">
        <f t="shared" ca="1" si="67"/>
        <v>-1433.0821151988566</v>
      </c>
      <c r="AC79" s="79">
        <f t="shared" ca="1" si="68"/>
        <v>227515.32084748795</v>
      </c>
      <c r="AD79" s="35"/>
      <c r="AE79" s="55">
        <f t="shared" ca="1" si="92"/>
        <v>3.9263561977341821E-3</v>
      </c>
      <c r="AF79" s="78">
        <f t="shared" ca="1" si="93"/>
        <v>0.79240982421478334</v>
      </c>
      <c r="AG79" s="21"/>
      <c r="AH79" s="21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94"/>
        <v>140</v>
      </c>
      <c r="AN79" s="66">
        <f t="shared" si="95"/>
        <v>0</v>
      </c>
      <c r="AO79" s="67">
        <f t="shared" si="96"/>
        <v>2.5247573105349233E-5</v>
      </c>
      <c r="AP79" s="68">
        <f t="shared" ca="1" si="81"/>
        <v>9.2141387413961431E-9</v>
      </c>
      <c r="AR79" s="69">
        <f t="shared" si="82"/>
        <v>7</v>
      </c>
      <c r="AS79" s="70">
        <f t="shared" si="97"/>
        <v>76</v>
      </c>
      <c r="AT79" s="71">
        <f t="shared" ca="1" si="98"/>
        <v>0.57652443970436884</v>
      </c>
      <c r="AU79" s="72">
        <f t="shared" ca="1" si="83"/>
        <v>8.5374819739361119E-3</v>
      </c>
      <c r="AV79" s="73">
        <f t="shared" ca="1" si="84"/>
        <v>1.0085374819739361</v>
      </c>
      <c r="AW79" s="74">
        <f ca="1">PRODUCT(AV$4:AV79)</f>
        <v>1.7276238435599105</v>
      </c>
      <c r="AY79" s="75">
        <f t="shared" si="99"/>
        <v>76</v>
      </c>
      <c r="AZ79" s="76">
        <f t="shared" ca="1" si="104"/>
        <v>1.0090370179501076</v>
      </c>
      <c r="BA79" s="76">
        <f t="shared" ca="1" si="104"/>
        <v>1.0090370179501076</v>
      </c>
      <c r="BB79" s="76">
        <f t="shared" ca="1" si="104"/>
        <v>1.0090370179501076</v>
      </c>
      <c r="BC79" s="76">
        <f t="shared" ca="1" si="104"/>
        <v>1.0090370179501076</v>
      </c>
      <c r="BD79" s="76">
        <f t="shared" ca="1" si="104"/>
        <v>1.0090370179501076</v>
      </c>
      <c r="BE79" s="76">
        <f t="shared" ca="1" si="104"/>
        <v>1.0090370179501076</v>
      </c>
      <c r="BF79" s="76">
        <f t="shared" ca="1" si="104"/>
        <v>1.0090370179501076</v>
      </c>
      <c r="BG79" s="76">
        <f t="shared" ca="1" si="104"/>
        <v>1.0090370179501076</v>
      </c>
      <c r="BH79" s="76">
        <f t="shared" ca="1" si="104"/>
        <v>1.0090370179501076</v>
      </c>
      <c r="BI79" s="76">
        <f t="shared" ca="1" si="104"/>
        <v>1.0090370179501076</v>
      </c>
      <c r="BJ79" s="76">
        <f t="shared" ca="1" si="104"/>
        <v>1.0090370179501076</v>
      </c>
      <c r="BK79" s="76">
        <f t="shared" ca="1" si="104"/>
        <v>1.0090370179501076</v>
      </c>
      <c r="BL79" s="76">
        <f t="shared" ca="1" si="69"/>
        <v>0.11399999999999988</v>
      </c>
      <c r="BM79" s="77">
        <f t="shared" ca="1" si="85"/>
        <v>3052.4607050899876</v>
      </c>
      <c r="BN79" s="21"/>
      <c r="BO79" s="70">
        <f t="shared" si="100"/>
        <v>76</v>
      </c>
      <c r="BP79" s="171">
        <f t="shared" ca="1" si="101"/>
        <v>0.1074</v>
      </c>
      <c r="BQ79" s="172">
        <f t="shared" ca="1" si="86"/>
        <v>8.5374819739361119E-3</v>
      </c>
      <c r="BR79" s="172">
        <f t="shared" ca="1" si="103"/>
        <v>0.57882970516279664</v>
      </c>
    </row>
    <row r="80" spans="5:70">
      <c r="E80">
        <f t="shared" si="87"/>
        <v>77</v>
      </c>
      <c r="F80" s="64">
        <f t="shared" si="88"/>
        <v>71.333333333332973</v>
      </c>
      <c r="G80" s="55">
        <f t="shared" si="70"/>
        <v>3.9263561977341821E-3</v>
      </c>
      <c r="H80" s="78">
        <f t="shared" si="102"/>
        <v>0.79109009317176793</v>
      </c>
      <c r="I80" s="79">
        <f t="shared" ca="1" si="71"/>
        <v>226719.70664838713</v>
      </c>
      <c r="J80" s="79">
        <f t="shared" ca="1" si="72"/>
        <v>1935.6154086466884</v>
      </c>
      <c r="K80" s="80">
        <f t="shared" ca="1" si="73"/>
        <v>-15.821801863435358</v>
      </c>
      <c r="L80" s="80">
        <f t="shared" ca="1" si="74"/>
        <v>-94.466544436827974</v>
      </c>
      <c r="M80" s="80">
        <f t="shared" ca="1" si="75"/>
        <v>0</v>
      </c>
      <c r="N80" s="80">
        <f t="shared" ca="1" si="76"/>
        <v>0</v>
      </c>
      <c r="O80" s="81">
        <f t="shared" ca="1" si="62"/>
        <v>-1427.4553243539838</v>
      </c>
      <c r="P80" s="79">
        <f t="shared" ca="1" si="63"/>
        <v>227117.57838637961</v>
      </c>
      <c r="Q80" s="35"/>
      <c r="R80">
        <f t="shared" ca="1" si="77"/>
        <v>77</v>
      </c>
      <c r="S80" s="78">
        <f t="shared" ca="1" si="89"/>
        <v>71.333333333332973</v>
      </c>
      <c r="T80" s="55">
        <f t="shared" ca="1" si="78"/>
        <v>3.9263561977341821E-3</v>
      </c>
      <c r="U80" s="78">
        <f t="shared" ca="1" si="90"/>
        <v>0.78929854099033214</v>
      </c>
      <c r="V80" s="79">
        <f t="shared" ca="1" si="91"/>
        <v>226622.01465739895</v>
      </c>
      <c r="W80" s="79">
        <f t="shared" ca="1" si="64"/>
        <v>1934.7813650346288</v>
      </c>
      <c r="X80" s="80">
        <f t="shared" ca="1" si="65"/>
        <v>-15.785970819806643</v>
      </c>
      <c r="Y80" s="80">
        <f t="shared" ca="1" si="79"/>
        <v>-94.425839440582905</v>
      </c>
      <c r="Z80" s="80">
        <f t="shared" ca="1" si="66"/>
        <v>0</v>
      </c>
      <c r="AA80" s="80">
        <f t="shared" ca="1" si="80"/>
        <v>0</v>
      </c>
      <c r="AB80" s="81">
        <f t="shared" ca="1" si="67"/>
        <v>-1427.4553243539838</v>
      </c>
      <c r="AC80" s="79">
        <f t="shared" ca="1" si="68"/>
        <v>227019.12888781924</v>
      </c>
      <c r="AD80" s="35"/>
      <c r="AE80" s="55">
        <f t="shared" ca="1" si="92"/>
        <v>3.9263561977341821E-3</v>
      </c>
      <c r="AF80" s="78">
        <f t="shared" ca="1" si="93"/>
        <v>0.78929854099033214</v>
      </c>
      <c r="AG80" s="21"/>
      <c r="AH80" s="21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94"/>
        <v>141</v>
      </c>
      <c r="AN80" s="66">
        <f t="shared" si="95"/>
        <v>0</v>
      </c>
      <c r="AO80" s="67">
        <f t="shared" si="96"/>
        <v>2.5247573105349233E-5</v>
      </c>
      <c r="AP80" s="68">
        <f t="shared" ca="1" si="81"/>
        <v>8.2712196960468085E-9</v>
      </c>
      <c r="AR80" s="69">
        <f t="shared" si="82"/>
        <v>7</v>
      </c>
      <c r="AS80" s="70">
        <f t="shared" si="97"/>
        <v>77</v>
      </c>
      <c r="AT80" s="71">
        <f t="shared" ca="1" si="98"/>
        <v>0.57160237269285918</v>
      </c>
      <c r="AU80" s="72">
        <f t="shared" ca="1" si="83"/>
        <v>8.5374819739361119E-3</v>
      </c>
      <c r="AV80" s="73">
        <f t="shared" ca="1" si="84"/>
        <v>1.0085374819739361</v>
      </c>
      <c r="AW80" s="74">
        <f ca="1">PRODUCT(AV$4:AV80)</f>
        <v>1.7423734009820455</v>
      </c>
      <c r="AY80" s="75">
        <f t="shared" si="99"/>
        <v>77</v>
      </c>
      <c r="AZ80" s="76">
        <f t="shared" ca="1" si="104"/>
        <v>1.0090370179501076</v>
      </c>
      <c r="BA80" s="76">
        <f t="shared" ca="1" si="104"/>
        <v>1.0090370179501076</v>
      </c>
      <c r="BB80" s="76">
        <f t="shared" ca="1" si="104"/>
        <v>1.0090370179501076</v>
      </c>
      <c r="BC80" s="76">
        <f t="shared" ca="1" si="104"/>
        <v>1.0090370179501076</v>
      </c>
      <c r="BD80" s="76">
        <f t="shared" ca="1" si="104"/>
        <v>1.0090370179501076</v>
      </c>
      <c r="BE80" s="76">
        <f t="shared" ca="1" si="104"/>
        <v>1.0090370179501076</v>
      </c>
      <c r="BF80" s="76">
        <f t="shared" ca="1" si="104"/>
        <v>1.0090370179501076</v>
      </c>
      <c r="BG80" s="76">
        <f t="shared" ca="1" si="104"/>
        <v>1.0090370179501076</v>
      </c>
      <c r="BH80" s="76">
        <f t="shared" ca="1" si="104"/>
        <v>1.0090370179501076</v>
      </c>
      <c r="BI80" s="76">
        <f t="shared" ca="1" si="104"/>
        <v>1.0090370179501076</v>
      </c>
      <c r="BJ80" s="76">
        <f t="shared" ca="1" si="104"/>
        <v>1.0090370179501076</v>
      </c>
      <c r="BK80" s="76">
        <f t="shared" ca="1" si="104"/>
        <v>1.0090370179501076</v>
      </c>
      <c r="BL80" s="76">
        <f t="shared" ca="1" si="69"/>
        <v>0.11399999999999988</v>
      </c>
      <c r="BM80" s="77">
        <f t="shared" ca="1" si="85"/>
        <v>3400.4412254702461</v>
      </c>
      <c r="BN80" s="21"/>
      <c r="BO80" s="70">
        <f t="shared" si="100"/>
        <v>77</v>
      </c>
      <c r="BP80" s="171">
        <f t="shared" ca="1" si="101"/>
        <v>0.1074</v>
      </c>
      <c r="BQ80" s="172">
        <f t="shared" ca="1" si="86"/>
        <v>8.5374819739361119E-3</v>
      </c>
      <c r="BR80" s="172">
        <f t="shared" ca="1" si="103"/>
        <v>0.57392978992699006</v>
      </c>
    </row>
    <row r="81" spans="5:70">
      <c r="E81">
        <f t="shared" si="87"/>
        <v>78</v>
      </c>
      <c r="F81" s="64">
        <f t="shared" si="88"/>
        <v>71.416666666666302</v>
      </c>
      <c r="G81" s="55">
        <f t="shared" si="70"/>
        <v>3.9263561977341821E-3</v>
      </c>
      <c r="H81" s="78">
        <f t="shared" si="102"/>
        <v>0.78798399168147681</v>
      </c>
      <c r="I81" s="79">
        <f t="shared" ca="1" si="71"/>
        <v>226225.83387486788</v>
      </c>
      <c r="J81" s="79">
        <f t="shared" ca="1" si="72"/>
        <v>1931.39897874535</v>
      </c>
      <c r="K81" s="80">
        <f t="shared" ca="1" si="73"/>
        <v>-15.759679833629537</v>
      </c>
      <c r="L81" s="80">
        <f t="shared" ca="1" si="74"/>
        <v>-94.260764114528286</v>
      </c>
      <c r="M81" s="80">
        <f t="shared" ca="1" si="75"/>
        <v>0</v>
      </c>
      <c r="N81" s="80">
        <f t="shared" ca="1" si="76"/>
        <v>0</v>
      </c>
      <c r="O81" s="81">
        <f t="shared" ca="1" si="62"/>
        <v>-1421.8506262942176</v>
      </c>
      <c r="P81" s="79">
        <f t="shared" ca="1" si="63"/>
        <v>226625.36178337087</v>
      </c>
      <c r="Q81" s="35"/>
      <c r="R81">
        <f t="shared" ca="1" si="77"/>
        <v>78</v>
      </c>
      <c r="S81" s="78">
        <f t="shared" ca="1" si="89"/>
        <v>71.416666666666302</v>
      </c>
      <c r="T81" s="55">
        <f t="shared" ca="1" si="78"/>
        <v>3.9263561977341821E-3</v>
      </c>
      <c r="U81" s="78">
        <f t="shared" ca="1" si="90"/>
        <v>0.78619947377205224</v>
      </c>
      <c r="V81" s="79">
        <f t="shared" ca="1" si="91"/>
        <v>226127.77092410633</v>
      </c>
      <c r="W81" s="79">
        <f t="shared" ca="1" si="64"/>
        <v>1930.5617680709122</v>
      </c>
      <c r="X81" s="80">
        <f t="shared" ca="1" si="65"/>
        <v>-15.723989475441044</v>
      </c>
      <c r="Y81" s="80">
        <f t="shared" ca="1" si="79"/>
        <v>-94.219904551710982</v>
      </c>
      <c r="Z81" s="80">
        <f t="shared" ca="1" si="66"/>
        <v>0</v>
      </c>
      <c r="AA81" s="80">
        <f t="shared" ca="1" si="80"/>
        <v>0</v>
      </c>
      <c r="AB81" s="81">
        <f t="shared" ca="1" si="67"/>
        <v>-1421.8506262942176</v>
      </c>
      <c r="AC81" s="79">
        <f t="shared" ca="1" si="68"/>
        <v>226526.53817185588</v>
      </c>
      <c r="AD81" s="35"/>
      <c r="AE81" s="55">
        <f t="shared" ca="1" si="92"/>
        <v>3.9263561977341821E-3</v>
      </c>
      <c r="AF81" s="78">
        <f t="shared" ca="1" si="93"/>
        <v>0.78619947377205224</v>
      </c>
      <c r="AG81" s="21"/>
      <c r="AH81" s="21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94"/>
        <v>142</v>
      </c>
      <c r="AN81" s="66">
        <f t="shared" si="95"/>
        <v>0</v>
      </c>
      <c r="AO81" s="67">
        <f t="shared" si="96"/>
        <v>2.5247573105349233E-5</v>
      </c>
      <c r="AP81" s="68">
        <f t="shared" ca="1" si="81"/>
        <v>7.4247932639558428E-9</v>
      </c>
      <c r="AR81" s="69">
        <f t="shared" si="82"/>
        <v>7</v>
      </c>
      <c r="AS81" s="70">
        <f t="shared" si="97"/>
        <v>78</v>
      </c>
      <c r="AT81" s="71">
        <f t="shared" ca="1" si="98"/>
        <v>0.56672232773973474</v>
      </c>
      <c r="AU81" s="72">
        <f t="shared" ca="1" si="83"/>
        <v>8.5374819739361119E-3</v>
      </c>
      <c r="AV81" s="73">
        <f t="shared" ca="1" si="84"/>
        <v>1.0085374819739361</v>
      </c>
      <c r="AW81" s="74">
        <f ca="1">PRODUCT(AV$4:AV81)</f>
        <v>1.7572488824847954</v>
      </c>
      <c r="AY81" s="75">
        <f t="shared" si="99"/>
        <v>78</v>
      </c>
      <c r="AZ81" s="76">
        <f t="shared" ca="1" si="104"/>
        <v>1.0090370179501076</v>
      </c>
      <c r="BA81" s="76">
        <f t="shared" ca="1" si="104"/>
        <v>1.0090370179501076</v>
      </c>
      <c r="BB81" s="76">
        <f t="shared" ca="1" si="104"/>
        <v>1.0090370179501076</v>
      </c>
      <c r="BC81" s="76">
        <f t="shared" ca="1" si="104"/>
        <v>1.0090370179501076</v>
      </c>
      <c r="BD81" s="76">
        <f t="shared" ca="1" si="104"/>
        <v>1.0090370179501076</v>
      </c>
      <c r="BE81" s="76">
        <f t="shared" ca="1" si="104"/>
        <v>1.0090370179501076</v>
      </c>
      <c r="BF81" s="76">
        <f t="shared" ca="1" si="104"/>
        <v>1.0090370179501076</v>
      </c>
      <c r="BG81" s="76">
        <f t="shared" ca="1" si="104"/>
        <v>1.0090370179501076</v>
      </c>
      <c r="BH81" s="76">
        <f t="shared" ca="1" si="104"/>
        <v>1.0090370179501076</v>
      </c>
      <c r="BI81" s="76">
        <f t="shared" ca="1" si="104"/>
        <v>1.0090370179501076</v>
      </c>
      <c r="BJ81" s="76">
        <f t="shared" ca="1" si="104"/>
        <v>1.0090370179501076</v>
      </c>
      <c r="BK81" s="76">
        <f t="shared" ca="1" si="104"/>
        <v>1.0090370179501076</v>
      </c>
      <c r="BL81" s="76">
        <f t="shared" ca="1" si="69"/>
        <v>0.11399999999999988</v>
      </c>
      <c r="BM81" s="77">
        <f t="shared" ca="1" si="85"/>
        <v>3788.0915251738538</v>
      </c>
      <c r="BN81" s="21"/>
      <c r="BO81" s="70">
        <f t="shared" si="100"/>
        <v>78</v>
      </c>
      <c r="BP81" s="171">
        <f t="shared" ca="1" si="101"/>
        <v>0.1074</v>
      </c>
      <c r="BQ81" s="172">
        <f t="shared" ca="1" si="86"/>
        <v>8.5374819739361119E-3</v>
      </c>
      <c r="BR81" s="172">
        <f t="shared" ca="1" si="103"/>
        <v>0.56907135350456139</v>
      </c>
    </row>
    <row r="82" spans="5:70">
      <c r="E82">
        <f t="shared" si="87"/>
        <v>79</v>
      </c>
      <c r="F82" s="64">
        <f t="shared" si="88"/>
        <v>71.499999999999631</v>
      </c>
      <c r="G82" s="55">
        <f t="shared" si="70"/>
        <v>3.9263561977341821E-3</v>
      </c>
      <c r="H82" s="78">
        <f t="shared" si="102"/>
        <v>0.78489008585202291</v>
      </c>
      <c r="I82" s="79">
        <f t="shared" ca="1" si="71"/>
        <v>225735.54988956897</v>
      </c>
      <c r="J82" s="79">
        <f t="shared" ca="1" si="72"/>
        <v>1927.213188058751</v>
      </c>
      <c r="K82" s="80">
        <f t="shared" ca="1" si="73"/>
        <v>-15.697801717040459</v>
      </c>
      <c r="L82" s="80">
        <f t="shared" ca="1" si="74"/>
        <v>-94.056479120653748</v>
      </c>
      <c r="M82" s="80">
        <f t="shared" ca="1" si="75"/>
        <v>0</v>
      </c>
      <c r="N82" s="80">
        <f t="shared" ca="1" si="76"/>
        <v>0</v>
      </c>
      <c r="O82" s="81">
        <f t="shared" ca="1" si="62"/>
        <v>-1416.2679342754152</v>
      </c>
      <c r="P82" s="79">
        <f t="shared" ca="1" si="63"/>
        <v>226136.74086251462</v>
      </c>
      <c r="Q82" s="35"/>
      <c r="R82">
        <f t="shared" ca="1" si="77"/>
        <v>79</v>
      </c>
      <c r="S82" s="78">
        <f t="shared" ca="1" si="89"/>
        <v>71.499999999999631</v>
      </c>
      <c r="T82" s="55">
        <f t="shared" ca="1" si="78"/>
        <v>3.9263561977341821E-3</v>
      </c>
      <c r="U82" s="78">
        <f t="shared" ca="1" si="90"/>
        <v>0.78311257459555195</v>
      </c>
      <c r="V82" s="79">
        <f t="shared" ca="1" si="91"/>
        <v>225637.11429475356</v>
      </c>
      <c r="W82" s="79">
        <f t="shared" ca="1" si="64"/>
        <v>1926.3727959424207</v>
      </c>
      <c r="X82" s="80">
        <f t="shared" ca="1" si="65"/>
        <v>-15.662251491911039</v>
      </c>
      <c r="Y82" s="80">
        <f t="shared" ca="1" si="79"/>
        <v>-94.015464289480647</v>
      </c>
      <c r="Z82" s="80">
        <f t="shared" ca="1" si="66"/>
        <v>0</v>
      </c>
      <c r="AA82" s="80">
        <f t="shared" ca="1" si="80"/>
        <v>0</v>
      </c>
      <c r="AB82" s="81">
        <f t="shared" ca="1" si="67"/>
        <v>-1416.2679342754152</v>
      </c>
      <c r="AC82" s="79">
        <f t="shared" ca="1" si="68"/>
        <v>226037.54144063915</v>
      </c>
      <c r="AD82" s="35"/>
      <c r="AE82" s="55">
        <f t="shared" ca="1" si="92"/>
        <v>3.9263561977341821E-3</v>
      </c>
      <c r="AF82" s="78">
        <f t="shared" ca="1" si="93"/>
        <v>0.78311257459555195</v>
      </c>
      <c r="AG82" s="21"/>
      <c r="AH82" s="21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94"/>
        <v>143</v>
      </c>
      <c r="AN82" s="66">
        <f t="shared" si="95"/>
        <v>0</v>
      </c>
      <c r="AO82" s="67">
        <f t="shared" si="96"/>
        <v>2.5247573105349233E-5</v>
      </c>
      <c r="AP82" s="68">
        <f t="shared" ca="1" si="81"/>
        <v>6.6649849766210443E-9</v>
      </c>
      <c r="AR82" s="69">
        <f t="shared" si="82"/>
        <v>7</v>
      </c>
      <c r="AS82" s="70">
        <f t="shared" si="97"/>
        <v>79</v>
      </c>
      <c r="AT82" s="71">
        <f t="shared" ca="1" si="98"/>
        <v>0.56188394608242964</v>
      </c>
      <c r="AU82" s="72">
        <f t="shared" ca="1" si="83"/>
        <v>8.5374819739361119E-3</v>
      </c>
      <c r="AV82" s="73">
        <f t="shared" ca="1" si="84"/>
        <v>1.0085374819739361</v>
      </c>
      <c r="AW82" s="74">
        <f ca="1">PRODUCT(AV$4:AV82)</f>
        <v>1.7722513631427288</v>
      </c>
      <c r="AY82" s="75">
        <f t="shared" si="99"/>
        <v>79</v>
      </c>
      <c r="AZ82" s="76">
        <f t="shared" ca="1" si="104"/>
        <v>1.0090370179501076</v>
      </c>
      <c r="BA82" s="76">
        <f t="shared" ca="1" si="104"/>
        <v>1.0090370179501076</v>
      </c>
      <c r="BB82" s="76">
        <f t="shared" ca="1" si="104"/>
        <v>1.0090370179501076</v>
      </c>
      <c r="BC82" s="76">
        <f t="shared" ca="1" si="104"/>
        <v>1.0090370179501076</v>
      </c>
      <c r="BD82" s="76">
        <f t="shared" ca="1" si="104"/>
        <v>1.0090370179501076</v>
      </c>
      <c r="BE82" s="76">
        <f t="shared" ca="1" si="104"/>
        <v>1.0090370179501076</v>
      </c>
      <c r="BF82" s="76">
        <f t="shared" ca="1" si="104"/>
        <v>1.0090370179501076</v>
      </c>
      <c r="BG82" s="76">
        <f t="shared" ca="1" si="104"/>
        <v>1.0090370179501076</v>
      </c>
      <c r="BH82" s="76">
        <f t="shared" ca="1" si="104"/>
        <v>1.0090370179501076</v>
      </c>
      <c r="BI82" s="76">
        <f t="shared" ca="1" si="104"/>
        <v>1.0090370179501076</v>
      </c>
      <c r="BJ82" s="76">
        <f t="shared" ca="1" si="104"/>
        <v>1.0090370179501076</v>
      </c>
      <c r="BK82" s="76">
        <f t="shared" ca="1" si="104"/>
        <v>1.0090370179501076</v>
      </c>
      <c r="BL82" s="76">
        <f t="shared" ca="1" si="69"/>
        <v>0.11399999999999988</v>
      </c>
      <c r="BM82" s="77">
        <f t="shared" ca="1" si="85"/>
        <v>4219.933959043673</v>
      </c>
      <c r="BN82" s="21"/>
      <c r="BO82" s="70">
        <f t="shared" si="100"/>
        <v>79</v>
      </c>
      <c r="BP82" s="171">
        <f t="shared" ca="1" si="101"/>
        <v>0.1074</v>
      </c>
      <c r="BQ82" s="172">
        <f t="shared" ca="1" si="86"/>
        <v>8.5374819739361119E-3</v>
      </c>
      <c r="BR82" s="172">
        <f t="shared" ca="1" si="103"/>
        <v>0.56425404476862873</v>
      </c>
    </row>
    <row r="83" spans="5:70">
      <c r="E83">
        <f t="shared" si="87"/>
        <v>80</v>
      </c>
      <c r="F83" s="64">
        <f t="shared" si="88"/>
        <v>71.583333333332959</v>
      </c>
      <c r="G83" s="55">
        <f t="shared" si="70"/>
        <v>4.2908271543715681E-3</v>
      </c>
      <c r="H83" s="78">
        <f t="shared" si="102"/>
        <v>0.781522258158452</v>
      </c>
      <c r="I83" s="79">
        <f t="shared" ca="1" si="71"/>
        <v>225166.42719422065</v>
      </c>
      <c r="J83" s="79">
        <f t="shared" ca="1" si="72"/>
        <v>1922.3543133062567</v>
      </c>
      <c r="K83" s="80">
        <f t="shared" ca="1" si="73"/>
        <v>-15.630445163169039</v>
      </c>
      <c r="L83" s="80">
        <f t="shared" ca="1" si="74"/>
        <v>-93.819344664258608</v>
      </c>
      <c r="M83" s="80">
        <f t="shared" ca="1" si="75"/>
        <v>0</v>
      </c>
      <c r="N83" s="80">
        <f t="shared" ca="1" si="76"/>
        <v>0</v>
      </c>
      <c r="O83" s="81">
        <f t="shared" ca="1" si="62"/>
        <v>-1410.1909733651603</v>
      </c>
      <c r="P83" s="79">
        <f t="shared" ca="1" si="63"/>
        <v>225569.14074433432</v>
      </c>
      <c r="Q83" s="35"/>
      <c r="R83">
        <f t="shared" ca="1" si="77"/>
        <v>80</v>
      </c>
      <c r="S83" s="78">
        <f t="shared" ca="1" si="89"/>
        <v>71.583333333332959</v>
      </c>
      <c r="T83" s="55">
        <f t="shared" ca="1" si="78"/>
        <v>4.2908271543715681E-3</v>
      </c>
      <c r="U83" s="78">
        <f t="shared" ca="1" si="90"/>
        <v>0.77975237389554752</v>
      </c>
      <c r="V83" s="79">
        <f t="shared" ca="1" si="91"/>
        <v>225067.65341991826</v>
      </c>
      <c r="W83" s="79">
        <f t="shared" ca="1" si="64"/>
        <v>1921.5110339886526</v>
      </c>
      <c r="X83" s="80">
        <f t="shared" ca="1" si="65"/>
        <v>-15.595047477910951</v>
      </c>
      <c r="Y83" s="80">
        <f t="shared" ca="1" si="79"/>
        <v>-93.778188924965946</v>
      </c>
      <c r="Z83" s="80">
        <f t="shared" ca="1" si="66"/>
        <v>0</v>
      </c>
      <c r="AA83" s="80">
        <f t="shared" ca="1" si="80"/>
        <v>0</v>
      </c>
      <c r="AB83" s="81">
        <f t="shared" ca="1" si="67"/>
        <v>-1410.1909733651603</v>
      </c>
      <c r="AC83" s="79">
        <f t="shared" ca="1" si="68"/>
        <v>225469.60024413886</v>
      </c>
      <c r="AD83" s="35"/>
      <c r="AE83" s="55">
        <f t="shared" ca="1" si="92"/>
        <v>4.2908271543715681E-3</v>
      </c>
      <c r="AF83" s="78">
        <f t="shared" ca="1" si="93"/>
        <v>0.77975237389554752</v>
      </c>
      <c r="AG83" s="21"/>
      <c r="AH83" s="21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94"/>
        <v>144</v>
      </c>
      <c r="AN83" s="66">
        <f t="shared" si="95"/>
        <v>0</v>
      </c>
      <c r="AO83" s="67">
        <f t="shared" si="96"/>
        <v>2.5247573105349233E-5</v>
      </c>
      <c r="AP83" s="68">
        <f t="shared" ca="1" si="81"/>
        <v>5.9829308587262517E-9</v>
      </c>
      <c r="AR83" s="69">
        <f t="shared" si="82"/>
        <v>7</v>
      </c>
      <c r="AS83" s="70">
        <f t="shared" si="97"/>
        <v>80</v>
      </c>
      <c r="AT83" s="71">
        <f t="shared" ca="1" si="98"/>
        <v>0.5570868720213068</v>
      </c>
      <c r="AU83" s="72">
        <f t="shared" ca="1" si="83"/>
        <v>8.5374819739361119E-3</v>
      </c>
      <c r="AV83" s="73">
        <f t="shared" ca="1" si="84"/>
        <v>1.0085374819739361</v>
      </c>
      <c r="AW83" s="74">
        <f ca="1">PRODUCT(AV$4:AV83)</f>
        <v>1.7873819272088436</v>
      </c>
      <c r="AY83" s="75">
        <f t="shared" si="99"/>
        <v>80</v>
      </c>
      <c r="AZ83" s="76">
        <f t="shared" ca="1" si="104"/>
        <v>1.0090370179501076</v>
      </c>
      <c r="BA83" s="76">
        <f t="shared" ca="1" si="104"/>
        <v>1.0090370179501076</v>
      </c>
      <c r="BB83" s="76">
        <f t="shared" ca="1" si="104"/>
        <v>1.0090370179501076</v>
      </c>
      <c r="BC83" s="76">
        <f t="shared" ca="1" si="104"/>
        <v>1.0090370179501076</v>
      </c>
      <c r="BD83" s="76">
        <f t="shared" ca="1" si="104"/>
        <v>1.0090370179501076</v>
      </c>
      <c r="BE83" s="76">
        <f t="shared" ca="1" si="104"/>
        <v>1.0090370179501076</v>
      </c>
      <c r="BF83" s="76">
        <f t="shared" ca="1" si="104"/>
        <v>1.0090370179501076</v>
      </c>
      <c r="BG83" s="76">
        <f t="shared" ca="1" si="104"/>
        <v>1.0090370179501076</v>
      </c>
      <c r="BH83" s="76">
        <f t="shared" ca="1" si="104"/>
        <v>1.0090370179501076</v>
      </c>
      <c r="BI83" s="76">
        <f t="shared" ca="1" si="104"/>
        <v>1.0090370179501076</v>
      </c>
      <c r="BJ83" s="76">
        <f t="shared" ca="1" si="104"/>
        <v>1.0090370179501076</v>
      </c>
      <c r="BK83" s="76">
        <f t="shared" ca="1" si="104"/>
        <v>1.0090370179501076</v>
      </c>
      <c r="BL83" s="76">
        <f t="shared" ca="1" si="69"/>
        <v>0.11399999999999988</v>
      </c>
      <c r="BM83" s="77">
        <f t="shared" ca="1" si="85"/>
        <v>4701.0064303746512</v>
      </c>
      <c r="BN83" s="21"/>
      <c r="BO83" s="70">
        <f t="shared" si="100"/>
        <v>80</v>
      </c>
      <c r="BP83" s="171">
        <f t="shared" ca="1" si="101"/>
        <v>0.1074</v>
      </c>
      <c r="BQ83" s="172">
        <f t="shared" ca="1" si="86"/>
        <v>8.5374819739361119E-3</v>
      </c>
      <c r="BR83" s="172">
        <f t="shared" ca="1" si="103"/>
        <v>0.55947751556467273</v>
      </c>
    </row>
    <row r="84" spans="5:70">
      <c r="E84">
        <f t="shared" si="87"/>
        <v>81</v>
      </c>
      <c r="F84" s="64">
        <f t="shared" si="88"/>
        <v>71.666666666666288</v>
      </c>
      <c r="G84" s="55">
        <f t="shared" si="70"/>
        <v>4.2908271543715681E-3</v>
      </c>
      <c r="H84" s="78">
        <f t="shared" si="102"/>
        <v>0.77816888123139993</v>
      </c>
      <c r="I84" s="79">
        <f t="shared" ca="1" si="71"/>
        <v>224601.26255004026</v>
      </c>
      <c r="J84" s="79">
        <f t="shared" ca="1" si="72"/>
        <v>1917.5292303442607</v>
      </c>
      <c r="K84" s="80">
        <f t="shared" ca="1" si="73"/>
        <v>-15.563377624627998</v>
      </c>
      <c r="L84" s="80">
        <f t="shared" ca="1" si="74"/>
        <v>-93.583859395850112</v>
      </c>
      <c r="M84" s="80">
        <f t="shared" ca="1" si="75"/>
        <v>0</v>
      </c>
      <c r="N84" s="80">
        <f t="shared" ca="1" si="76"/>
        <v>0</v>
      </c>
      <c r="O84" s="81">
        <f t="shared" ca="1" si="62"/>
        <v>-1404.1400876437956</v>
      </c>
      <c r="P84" s="79">
        <f t="shared" ca="1" si="63"/>
        <v>225005.50445572025</v>
      </c>
      <c r="Q84" s="35"/>
      <c r="R84">
        <f t="shared" ca="1" si="77"/>
        <v>81</v>
      </c>
      <c r="S84" s="78">
        <f t="shared" ca="1" si="89"/>
        <v>71.666666666666288</v>
      </c>
      <c r="T84" s="55">
        <f t="shared" ca="1" si="78"/>
        <v>4.2908271543715681E-3</v>
      </c>
      <c r="U84" s="78">
        <f t="shared" ca="1" si="90"/>
        <v>0.77640659123595079</v>
      </c>
      <c r="V84" s="79">
        <f t="shared" ca="1" si="91"/>
        <v>224502.149160926</v>
      </c>
      <c r="W84" s="79">
        <f t="shared" ca="1" si="64"/>
        <v>1916.6830515713218</v>
      </c>
      <c r="X84" s="80">
        <f t="shared" ca="1" si="65"/>
        <v>-15.528131824719015</v>
      </c>
      <c r="Y84" s="80">
        <f t="shared" ca="1" si="79"/>
        <v>-93.542562150385834</v>
      </c>
      <c r="Z84" s="80">
        <f t="shared" ca="1" si="66"/>
        <v>0</v>
      </c>
      <c r="AA84" s="80">
        <f t="shared" ca="1" si="80"/>
        <v>0</v>
      </c>
      <c r="AB84" s="81">
        <f t="shared" ca="1" si="67"/>
        <v>-1404.1400876437956</v>
      </c>
      <c r="AC84" s="79">
        <f t="shared" ca="1" si="68"/>
        <v>224905.62143087841</v>
      </c>
      <c r="AD84" s="35"/>
      <c r="AE84" s="55">
        <f t="shared" ca="1" si="92"/>
        <v>4.2908271543715681E-3</v>
      </c>
      <c r="AF84" s="78">
        <f t="shared" ca="1" si="93"/>
        <v>0.77640659123595079</v>
      </c>
      <c r="AG84" s="21"/>
      <c r="AH84" s="21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94"/>
        <v>145</v>
      </c>
      <c r="AN84" s="66">
        <f t="shared" si="95"/>
        <v>0</v>
      </c>
      <c r="AO84" s="67">
        <f t="shared" si="96"/>
        <v>2.5247573105349233E-5</v>
      </c>
      <c r="AP84" s="68">
        <f t="shared" ca="1" si="81"/>
        <v>5.3706740204005851E-9</v>
      </c>
      <c r="AR84" s="69">
        <f t="shared" si="82"/>
        <v>7</v>
      </c>
      <c r="AS84" s="70">
        <f t="shared" si="97"/>
        <v>81</v>
      </c>
      <c r="AT84" s="71">
        <f t="shared" ca="1" si="98"/>
        <v>0.55233075289350841</v>
      </c>
      <c r="AU84" s="72">
        <f t="shared" ca="1" si="83"/>
        <v>8.5374819739361119E-3</v>
      </c>
      <c r="AV84" s="73">
        <f t="shared" ca="1" si="84"/>
        <v>1.0085374819739361</v>
      </c>
      <c r="AW84" s="74">
        <f ca="1">PRODUCT(AV$4:AV84)</f>
        <v>1.8026416681929283</v>
      </c>
      <c r="AY84" s="75">
        <f t="shared" si="99"/>
        <v>81</v>
      </c>
      <c r="AZ84" s="76">
        <f t="shared" ca="1" si="104"/>
        <v>1.0090370179501076</v>
      </c>
      <c r="BA84" s="76">
        <f t="shared" ca="1" si="104"/>
        <v>1.0090370179501076</v>
      </c>
      <c r="BB84" s="76">
        <f t="shared" ca="1" si="104"/>
        <v>1.0090370179501076</v>
      </c>
      <c r="BC84" s="76">
        <f t="shared" ca="1" si="104"/>
        <v>1.0090370179501076</v>
      </c>
      <c r="BD84" s="76">
        <f t="shared" ca="1" si="104"/>
        <v>1.0090370179501076</v>
      </c>
      <c r="BE84" s="76">
        <f t="shared" ca="1" si="104"/>
        <v>1.0090370179501076</v>
      </c>
      <c r="BF84" s="76">
        <f t="shared" ca="1" si="104"/>
        <v>1.0090370179501076</v>
      </c>
      <c r="BG84" s="76">
        <f t="shared" ca="1" si="104"/>
        <v>1.0090370179501076</v>
      </c>
      <c r="BH84" s="76">
        <f t="shared" ca="1" si="104"/>
        <v>1.0090370179501076</v>
      </c>
      <c r="BI84" s="76">
        <f t="shared" ca="1" si="104"/>
        <v>1.0090370179501076</v>
      </c>
      <c r="BJ84" s="76">
        <f t="shared" ca="1" si="104"/>
        <v>1.0090370179501076</v>
      </c>
      <c r="BK84" s="76">
        <f t="shared" ca="1" si="104"/>
        <v>1.0090370179501076</v>
      </c>
      <c r="BL84" s="76">
        <f t="shared" ca="1" si="69"/>
        <v>0.11399999999999988</v>
      </c>
      <c r="BM84" s="77">
        <f t="shared" ca="1" si="85"/>
        <v>5236.9211634373605</v>
      </c>
      <c r="BN84" s="21"/>
      <c r="BO84" s="70">
        <f t="shared" si="100"/>
        <v>81</v>
      </c>
      <c r="BP84" s="171">
        <f t="shared" ca="1" si="101"/>
        <v>0.1074</v>
      </c>
      <c r="BQ84" s="172">
        <f t="shared" ca="1" si="86"/>
        <v>8.5374819739361119E-3</v>
      </c>
      <c r="BR84" s="172">
        <f t="shared" ca="1" si="103"/>
        <v>0.55474142068537557</v>
      </c>
    </row>
    <row r="85" spans="5:70">
      <c r="E85">
        <f t="shared" si="87"/>
        <v>82</v>
      </c>
      <c r="F85" s="64">
        <f t="shared" si="88"/>
        <v>71.749999999999616</v>
      </c>
      <c r="G85" s="55">
        <f t="shared" si="70"/>
        <v>4.2908271543715681E-3</v>
      </c>
      <c r="H85" s="78">
        <f t="shared" si="102"/>
        <v>0.77482989306512529</v>
      </c>
      <c r="I85" s="79">
        <f t="shared" ca="1" si="71"/>
        <v>224040.04472731857</v>
      </c>
      <c r="J85" s="79">
        <f t="shared" ca="1" si="72"/>
        <v>1912.7378432993225</v>
      </c>
      <c r="K85" s="80">
        <f t="shared" ca="1" si="73"/>
        <v>-15.496597861302506</v>
      </c>
      <c r="L85" s="80">
        <f t="shared" ca="1" si="74"/>
        <v>-93.350018636382742</v>
      </c>
      <c r="M85" s="80">
        <f t="shared" ca="1" si="75"/>
        <v>0</v>
      </c>
      <c r="N85" s="80">
        <f t="shared" ca="1" si="76"/>
        <v>0</v>
      </c>
      <c r="O85" s="81">
        <f t="shared" ca="1" si="62"/>
        <v>-1398.1151652271919</v>
      </c>
      <c r="P85" s="79">
        <f t="shared" ca="1" si="63"/>
        <v>224445.82078889303</v>
      </c>
      <c r="Q85" s="35"/>
      <c r="R85">
        <f t="shared" ca="1" si="77"/>
        <v>82</v>
      </c>
      <c r="S85" s="78">
        <f t="shared" ca="1" si="89"/>
        <v>71.749999999999616</v>
      </c>
      <c r="T85" s="55">
        <f t="shared" ca="1" si="78"/>
        <v>4.2908271543715681E-3</v>
      </c>
      <c r="U85" s="78">
        <f t="shared" ca="1" si="90"/>
        <v>0.77307516475144256</v>
      </c>
      <c r="V85" s="79">
        <f t="shared" ca="1" si="91"/>
        <v>223940.59028327197</v>
      </c>
      <c r="W85" s="79">
        <f t="shared" ca="1" si="64"/>
        <v>1911.8887527760469</v>
      </c>
      <c r="X85" s="80">
        <f t="shared" ca="1" si="65"/>
        <v>-15.461503295028852</v>
      </c>
      <c r="Y85" s="80">
        <f t="shared" ca="1" si="79"/>
        <v>-93.308579284696663</v>
      </c>
      <c r="Z85" s="80">
        <f t="shared" ca="1" si="66"/>
        <v>0</v>
      </c>
      <c r="AA85" s="80">
        <f t="shared" ca="1" si="80"/>
        <v>0</v>
      </c>
      <c r="AB85" s="81">
        <f t="shared" ca="1" si="67"/>
        <v>-1398.1151652271919</v>
      </c>
      <c r="AC85" s="79">
        <f t="shared" ca="1" si="68"/>
        <v>224345.59378824112</v>
      </c>
      <c r="AD85" s="35"/>
      <c r="AE85" s="55">
        <f t="shared" ca="1" si="92"/>
        <v>4.2908271543715681E-3</v>
      </c>
      <c r="AF85" s="78">
        <f t="shared" ca="1" si="93"/>
        <v>0.77307516475144256</v>
      </c>
      <c r="AG85" s="21"/>
      <c r="AH85" s="21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94"/>
        <v>146</v>
      </c>
      <c r="AN85" s="66">
        <f t="shared" si="95"/>
        <v>0</v>
      </c>
      <c r="AO85" s="67">
        <f t="shared" si="96"/>
        <v>2.5247573105349233E-5</v>
      </c>
      <c r="AP85" s="68">
        <f t="shared" ca="1" si="81"/>
        <v>4.8210718315983717E-9</v>
      </c>
      <c r="AR85" s="69">
        <f t="shared" si="82"/>
        <v>7</v>
      </c>
      <c r="AS85" s="70">
        <f t="shared" si="97"/>
        <v>82</v>
      </c>
      <c r="AT85" s="71">
        <f t="shared" ca="1" si="98"/>
        <v>0.54761523904702958</v>
      </c>
      <c r="AU85" s="72">
        <f t="shared" ca="1" si="83"/>
        <v>8.5374819739361119E-3</v>
      </c>
      <c r="AV85" s="73">
        <f t="shared" ca="1" si="84"/>
        <v>1.0085374819739361</v>
      </c>
      <c r="AW85" s="74">
        <f ca="1">PRODUCT(AV$4:AV85)</f>
        <v>1.8180316889405914</v>
      </c>
      <c r="AY85" s="75">
        <f t="shared" si="99"/>
        <v>82</v>
      </c>
      <c r="AZ85" s="76">
        <f t="shared" ref="AZ85:BK94" ca="1" si="105">OFFSET($AV$3,($AY85*12-12)+AZ$3,0)</f>
        <v>1.0090370179501076</v>
      </c>
      <c r="BA85" s="76">
        <f t="shared" ca="1" si="105"/>
        <v>1.0090370179501076</v>
      </c>
      <c r="BB85" s="76">
        <f t="shared" ca="1" si="105"/>
        <v>1.0090370179501076</v>
      </c>
      <c r="BC85" s="76">
        <f t="shared" ca="1" si="105"/>
        <v>1.0090370179501076</v>
      </c>
      <c r="BD85" s="76">
        <f t="shared" ca="1" si="105"/>
        <v>1.0090370179501076</v>
      </c>
      <c r="BE85" s="76">
        <f t="shared" ca="1" si="105"/>
        <v>1.0090370179501076</v>
      </c>
      <c r="BF85" s="76">
        <f t="shared" ca="1" si="105"/>
        <v>1.0090370179501076</v>
      </c>
      <c r="BG85" s="76">
        <f t="shared" ca="1" si="105"/>
        <v>1.0090370179501076</v>
      </c>
      <c r="BH85" s="76">
        <f t="shared" ca="1" si="105"/>
        <v>1.0090370179501076</v>
      </c>
      <c r="BI85" s="76">
        <f t="shared" ca="1" si="105"/>
        <v>1.0090370179501076</v>
      </c>
      <c r="BJ85" s="76">
        <f t="shared" ca="1" si="105"/>
        <v>1.0090370179501076</v>
      </c>
      <c r="BK85" s="76">
        <f t="shared" ca="1" si="105"/>
        <v>1.0090370179501076</v>
      </c>
      <c r="BL85" s="76">
        <f t="shared" ca="1" si="69"/>
        <v>0.11399999999999988</v>
      </c>
      <c r="BM85" s="77">
        <f t="shared" ca="1" si="85"/>
        <v>5833.9301760692188</v>
      </c>
      <c r="BN85" s="21"/>
      <c r="BO85" s="70">
        <f t="shared" si="100"/>
        <v>82</v>
      </c>
      <c r="BP85" s="171">
        <f t="shared" ca="1" si="101"/>
        <v>0.1074</v>
      </c>
      <c r="BQ85" s="172">
        <f t="shared" ca="1" si="86"/>
        <v>8.5374819739361119E-3</v>
      </c>
      <c r="BR85" s="172">
        <f t="shared" ca="1" si="103"/>
        <v>0.55004541784567196</v>
      </c>
    </row>
    <row r="86" spans="5:70">
      <c r="E86">
        <f t="shared" si="87"/>
        <v>83</v>
      </c>
      <c r="F86" s="64">
        <f t="shared" si="88"/>
        <v>71.833333333332945</v>
      </c>
      <c r="G86" s="55">
        <f t="shared" si="70"/>
        <v>4.2908271543715681E-3</v>
      </c>
      <c r="H86" s="78">
        <f t="shared" si="102"/>
        <v>0.77150523191994258</v>
      </c>
      <c r="I86" s="79">
        <f t="shared" ca="1" si="71"/>
        <v>223482.76256636684</v>
      </c>
      <c r="J86" s="79">
        <f t="shared" ca="1" si="72"/>
        <v>1907.980056895801</v>
      </c>
      <c r="K86" s="80">
        <f t="shared" ca="1" si="73"/>
        <v>-15.430104638398852</v>
      </c>
      <c r="L86" s="80">
        <f t="shared" ca="1" si="74"/>
        <v>-93.117817735986193</v>
      </c>
      <c r="M86" s="80">
        <f t="shared" ca="1" si="75"/>
        <v>0</v>
      </c>
      <c r="N86" s="80">
        <f t="shared" ca="1" si="76"/>
        <v>0</v>
      </c>
      <c r="O86" s="81">
        <f t="shared" ca="1" si="62"/>
        <v>-1392.1160947112965</v>
      </c>
      <c r="P86" s="79">
        <f t="shared" ca="1" si="63"/>
        <v>223890.07860617695</v>
      </c>
      <c r="Q86" s="35"/>
      <c r="R86">
        <f t="shared" ca="1" si="77"/>
        <v>83</v>
      </c>
      <c r="S86" s="78">
        <f t="shared" ca="1" si="89"/>
        <v>71.833333333332945</v>
      </c>
      <c r="T86" s="55">
        <f t="shared" ca="1" si="78"/>
        <v>4.2908271543715681E-3</v>
      </c>
      <c r="U86" s="78">
        <f t="shared" ca="1" si="90"/>
        <v>0.76975803284215683</v>
      </c>
      <c r="V86" s="79">
        <f t="shared" ca="1" si="91"/>
        <v>223382.96562245092</v>
      </c>
      <c r="W86" s="79">
        <f t="shared" ca="1" si="64"/>
        <v>1907.128042286065</v>
      </c>
      <c r="X86" s="80">
        <f t="shared" ca="1" si="65"/>
        <v>-15.395160656843137</v>
      </c>
      <c r="Y86" s="80">
        <f t="shared" ca="1" si="79"/>
        <v>-93.076235676021227</v>
      </c>
      <c r="Z86" s="80">
        <f t="shared" ca="1" si="66"/>
        <v>0</v>
      </c>
      <c r="AA86" s="80">
        <f t="shared" ca="1" si="80"/>
        <v>0</v>
      </c>
      <c r="AB86" s="81">
        <f t="shared" ca="1" si="67"/>
        <v>-1392.1160947112965</v>
      </c>
      <c r="AC86" s="79">
        <f t="shared" ca="1" si="68"/>
        <v>223789.50617369285</v>
      </c>
      <c r="AD86" s="35"/>
      <c r="AE86" s="55">
        <f t="shared" ca="1" si="92"/>
        <v>4.2908271543715681E-3</v>
      </c>
      <c r="AF86" s="78">
        <f t="shared" ca="1" si="93"/>
        <v>0.76975803284215683</v>
      </c>
      <c r="AG86" s="21"/>
      <c r="AH86" s="21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94"/>
        <v>147</v>
      </c>
      <c r="AN86" s="66">
        <f t="shared" si="95"/>
        <v>0</v>
      </c>
      <c r="AO86" s="67">
        <f t="shared" si="96"/>
        <v>2.5247573105349233E-5</v>
      </c>
      <c r="AP86" s="68">
        <f t="shared" ca="1" si="81"/>
        <v>4.3277125956897423E-9</v>
      </c>
      <c r="AR86" s="69">
        <f t="shared" si="82"/>
        <v>7</v>
      </c>
      <c r="AS86" s="70">
        <f t="shared" si="97"/>
        <v>83</v>
      </c>
      <c r="AT86" s="71">
        <f t="shared" ca="1" si="98"/>
        <v>0.54293998381501285</v>
      </c>
      <c r="AU86" s="72">
        <f t="shared" ca="1" si="83"/>
        <v>8.5374819739361119E-3</v>
      </c>
      <c r="AV86" s="73">
        <f t="shared" ca="1" si="84"/>
        <v>1.0085374819739361</v>
      </c>
      <c r="AW86" s="74">
        <f ca="1">PRODUCT(AV$4:AV86)</f>
        <v>1.8335531017129663</v>
      </c>
      <c r="AY86" s="75">
        <f t="shared" si="99"/>
        <v>83</v>
      </c>
      <c r="AZ86" s="76">
        <f t="shared" ca="1" si="105"/>
        <v>1.0090370179501076</v>
      </c>
      <c r="BA86" s="76">
        <f t="shared" ca="1" si="105"/>
        <v>1.0090370179501076</v>
      </c>
      <c r="BB86" s="76">
        <f t="shared" ca="1" si="105"/>
        <v>1.0090370179501076</v>
      </c>
      <c r="BC86" s="76">
        <f t="shared" ca="1" si="105"/>
        <v>1.0090370179501076</v>
      </c>
      <c r="BD86" s="76">
        <f t="shared" ca="1" si="105"/>
        <v>1.0090370179501076</v>
      </c>
      <c r="BE86" s="76">
        <f t="shared" ca="1" si="105"/>
        <v>1.0090370179501076</v>
      </c>
      <c r="BF86" s="76">
        <f t="shared" ca="1" si="105"/>
        <v>1.0090370179501076</v>
      </c>
      <c r="BG86" s="76">
        <f t="shared" ca="1" si="105"/>
        <v>1.0090370179501076</v>
      </c>
      <c r="BH86" s="76">
        <f t="shared" ca="1" si="105"/>
        <v>1.0090370179501076</v>
      </c>
      <c r="BI86" s="76">
        <f t="shared" ca="1" si="105"/>
        <v>1.0090370179501076</v>
      </c>
      <c r="BJ86" s="76">
        <f t="shared" ca="1" si="105"/>
        <v>1.0090370179501076</v>
      </c>
      <c r="BK86" s="76">
        <f t="shared" ca="1" si="105"/>
        <v>1.0090370179501076</v>
      </c>
      <c r="BL86" s="76">
        <f t="shared" ca="1" si="69"/>
        <v>0.11399999999999988</v>
      </c>
      <c r="BM86" s="77">
        <f t="shared" ca="1" si="85"/>
        <v>6498.998216141109</v>
      </c>
      <c r="BN86" s="21"/>
      <c r="BO86" s="70">
        <f t="shared" si="100"/>
        <v>83</v>
      </c>
      <c r="BP86" s="171">
        <f t="shared" ca="1" si="101"/>
        <v>0.1074</v>
      </c>
      <c r="BQ86" s="172">
        <f t="shared" ca="1" si="86"/>
        <v>8.5374819739361119E-3</v>
      </c>
      <c r="BR86" s="172">
        <f t="shared" ca="1" si="103"/>
        <v>0.54538916765801171</v>
      </c>
    </row>
    <row r="87" spans="5:70">
      <c r="E87">
        <f t="shared" si="87"/>
        <v>84</v>
      </c>
      <c r="F87" s="64">
        <f t="shared" si="88"/>
        <v>71.916666666666273</v>
      </c>
      <c r="G87" s="55">
        <f t="shared" si="70"/>
        <v>4.2908271543715681E-3</v>
      </c>
      <c r="H87" s="78">
        <f t="shared" si="102"/>
        <v>0.76819483632108077</v>
      </c>
      <c r="I87" s="79">
        <f t="shared" ca="1" si="71"/>
        <v>222929.40497729919</v>
      </c>
      <c r="J87" s="79">
        <f t="shared" ca="1" si="72"/>
        <v>1903.2557764539952</v>
      </c>
      <c r="K87" s="80">
        <f t="shared" ca="1" si="73"/>
        <v>-15.363896726421615</v>
      </c>
      <c r="L87" s="80">
        <f t="shared" ca="1" si="74"/>
        <v>-92.887252073874663</v>
      </c>
      <c r="M87" s="80">
        <f t="shared" ca="1" si="75"/>
        <v>0</v>
      </c>
      <c r="N87" s="80">
        <f t="shared" ca="1" si="76"/>
        <v>0</v>
      </c>
      <c r="O87" s="81">
        <f t="shared" ca="1" si="62"/>
        <v>-1386.1427651700715</v>
      </c>
      <c r="P87" s="79">
        <f t="shared" ca="1" si="63"/>
        <v>223338.26683978279</v>
      </c>
      <c r="Q87" s="35"/>
      <c r="R87">
        <f t="shared" ca="1" si="77"/>
        <v>84</v>
      </c>
      <c r="S87" s="78">
        <f t="shared" ca="1" si="89"/>
        <v>71.916666666666273</v>
      </c>
      <c r="T87" s="55">
        <f t="shared" ca="1" si="78"/>
        <v>4.2908271543715681E-3</v>
      </c>
      <c r="U87" s="78">
        <f t="shared" ca="1" si="90"/>
        <v>0.76645513417254207</v>
      </c>
      <c r="V87" s="79">
        <f t="shared" ca="1" si="91"/>
        <v>222829.26408373937</v>
      </c>
      <c r="W87" s="79">
        <f t="shared" ca="1" si="64"/>
        <v>1902.4008253803743</v>
      </c>
      <c r="X87" s="80">
        <f t="shared" ca="1" si="65"/>
        <v>-15.329102683450841</v>
      </c>
      <c r="Y87" s="80">
        <f t="shared" ca="1" si="79"/>
        <v>-92.845526701558072</v>
      </c>
      <c r="Z87" s="80">
        <f t="shared" ca="1" si="66"/>
        <v>0</v>
      </c>
      <c r="AA87" s="80">
        <f t="shared" ca="1" si="80"/>
        <v>0</v>
      </c>
      <c r="AB87" s="81">
        <f t="shared" ca="1" si="67"/>
        <v>-1386.1427651700715</v>
      </c>
      <c r="AC87" s="79">
        <f t="shared" ca="1" si="68"/>
        <v>223237.34751456464</v>
      </c>
      <c r="AD87" s="35"/>
      <c r="AE87" s="55">
        <f t="shared" ca="1" si="92"/>
        <v>4.2908271543715681E-3</v>
      </c>
      <c r="AF87" s="78">
        <f t="shared" ca="1" si="93"/>
        <v>0.76645513417254207</v>
      </c>
      <c r="AG87" s="21"/>
      <c r="AH87" s="21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94"/>
        <v>148</v>
      </c>
      <c r="AN87" s="66">
        <f t="shared" si="95"/>
        <v>0</v>
      </c>
      <c r="AO87" s="67">
        <f t="shared" si="96"/>
        <v>2.5247573105349233E-5</v>
      </c>
      <c r="AP87" s="68">
        <f t="shared" ca="1" si="81"/>
        <v>3.8848407501703258E-9</v>
      </c>
      <c r="AR87" s="69">
        <f t="shared" si="82"/>
        <v>7</v>
      </c>
      <c r="AS87" s="70">
        <f t="shared" si="97"/>
        <v>84</v>
      </c>
      <c r="AT87" s="71">
        <f t="shared" ca="1" si="98"/>
        <v>0.53830464349026297</v>
      </c>
      <c r="AU87" s="72">
        <f t="shared" ca="1" si="83"/>
        <v>8.5374819739361119E-3</v>
      </c>
      <c r="AV87" s="73">
        <f t="shared" ca="1" si="84"/>
        <v>1.0085374819739361</v>
      </c>
      <c r="AW87" s="74">
        <f ca="1">PRODUCT(AV$4:AV87)</f>
        <v>1.8492070282670954</v>
      </c>
      <c r="AY87" s="75">
        <f t="shared" si="99"/>
        <v>84</v>
      </c>
      <c r="AZ87" s="76">
        <f t="shared" ca="1" si="105"/>
        <v>1.0090370179501076</v>
      </c>
      <c r="BA87" s="76">
        <f t="shared" ca="1" si="105"/>
        <v>1.0090370179501076</v>
      </c>
      <c r="BB87" s="76">
        <f t="shared" ca="1" si="105"/>
        <v>1.0090370179501076</v>
      </c>
      <c r="BC87" s="76">
        <f t="shared" ca="1" si="105"/>
        <v>1.0090370179501076</v>
      </c>
      <c r="BD87" s="76">
        <f t="shared" ca="1" si="105"/>
        <v>1.0090370179501076</v>
      </c>
      <c r="BE87" s="76">
        <f t="shared" ca="1" si="105"/>
        <v>1.0090370179501076</v>
      </c>
      <c r="BF87" s="76">
        <f t="shared" ca="1" si="105"/>
        <v>1.0090370179501076</v>
      </c>
      <c r="BG87" s="76">
        <f t="shared" ca="1" si="105"/>
        <v>1.0090370179501076</v>
      </c>
      <c r="BH87" s="76">
        <f t="shared" ca="1" si="105"/>
        <v>1.0090370179501076</v>
      </c>
      <c r="BI87" s="76">
        <f t="shared" ca="1" si="105"/>
        <v>1.0090370179501076</v>
      </c>
      <c r="BJ87" s="76">
        <f t="shared" ca="1" si="105"/>
        <v>1.0090370179501076</v>
      </c>
      <c r="BK87" s="76">
        <f t="shared" ca="1" si="105"/>
        <v>1.0090370179501076</v>
      </c>
      <c r="BL87" s="76">
        <f t="shared" ca="1" si="69"/>
        <v>0.11399999999999988</v>
      </c>
      <c r="BM87" s="77">
        <f t="shared" ca="1" si="85"/>
        <v>7239.8840127811945</v>
      </c>
      <c r="BN87" s="21"/>
      <c r="BO87" s="70">
        <f t="shared" si="100"/>
        <v>84</v>
      </c>
      <c r="BP87" s="171">
        <f t="shared" ca="1" si="101"/>
        <v>0.1074</v>
      </c>
      <c r="BQ87" s="172">
        <f t="shared" ca="1" si="86"/>
        <v>8.5374819739361119E-3</v>
      </c>
      <c r="BR87" s="172">
        <f t="shared" ca="1" si="103"/>
        <v>0.5407723336078315</v>
      </c>
    </row>
    <row r="88" spans="5:70">
      <c r="E88">
        <f t="shared" si="87"/>
        <v>85</v>
      </c>
      <c r="F88" s="64">
        <f t="shared" si="88"/>
        <v>71.999999999999602</v>
      </c>
      <c r="G88" s="55">
        <f t="shared" si="70"/>
        <v>4.2908271543715681E-3</v>
      </c>
      <c r="H88" s="78">
        <f t="shared" si="102"/>
        <v>0.76489864505754623</v>
      </c>
      <c r="I88" s="79">
        <f t="shared" ca="1" si="71"/>
        <v>222379.96093981637</v>
      </c>
      <c r="J88" s="79">
        <f t="shared" ca="1" si="72"/>
        <v>1898.5649078882989</v>
      </c>
      <c r="K88" s="80">
        <f t="shared" ca="1" si="73"/>
        <v>-15.297972901150924</v>
      </c>
      <c r="L88" s="80">
        <f t="shared" ca="1" si="74"/>
        <v>-92.658317058256827</v>
      </c>
      <c r="M88" s="80">
        <f t="shared" ca="1" si="75"/>
        <v>-1667.8497070486228</v>
      </c>
      <c r="N88" s="80">
        <f t="shared" ca="1" si="76"/>
        <v>0</v>
      </c>
      <c r="O88" s="81">
        <f t="shared" ca="1" si="62"/>
        <v>-1380.195066153444</v>
      </c>
      <c r="P88" s="79">
        <f t="shared" ca="1" si="63"/>
        <v>221122.5247845432</v>
      </c>
      <c r="Q88" s="35"/>
      <c r="R88">
        <f t="shared" ca="1" si="77"/>
        <v>85</v>
      </c>
      <c r="S88" s="78">
        <f t="shared" ca="1" si="89"/>
        <v>71.999999999999602</v>
      </c>
      <c r="T88" s="55">
        <f t="shared" ca="1" si="78"/>
        <v>4.2908271543715681E-3</v>
      </c>
      <c r="U88" s="78">
        <f t="shared" ca="1" si="90"/>
        <v>0.76316640767022703</v>
      </c>
      <c r="V88" s="79">
        <f t="shared" ca="1" si="91"/>
        <v>222279.47464197926</v>
      </c>
      <c r="W88" s="79">
        <f t="shared" ca="1" si="64"/>
        <v>1897.7070079318871</v>
      </c>
      <c r="X88" s="80">
        <f t="shared" ca="1" si="65"/>
        <v>-15.26332815340454</v>
      </c>
      <c r="Y88" s="80">
        <f t="shared" ca="1" si="79"/>
        <v>-92.616447767491366</v>
      </c>
      <c r="Z88" s="80">
        <f t="shared" ca="1" si="66"/>
        <v>-1667.0960598148445</v>
      </c>
      <c r="AA88" s="80">
        <f t="shared" ca="1" si="80"/>
        <v>0</v>
      </c>
      <c r="AB88" s="81">
        <f t="shared" ca="1" si="67"/>
        <v>-1380.195066153444</v>
      </c>
      <c r="AC88" s="79">
        <f t="shared" ca="1" si="68"/>
        <v>221022.01074802194</v>
      </c>
      <c r="AD88" s="35"/>
      <c r="AE88" s="55">
        <f t="shared" ca="1" si="92"/>
        <v>4.2908271543715681E-3</v>
      </c>
      <c r="AF88" s="78">
        <f t="shared" ca="1" si="93"/>
        <v>0.76316640767022703</v>
      </c>
      <c r="AG88" s="21"/>
      <c r="AH88" s="21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94"/>
        <v>149</v>
      </c>
      <c r="AN88" s="66">
        <f t="shared" si="95"/>
        <v>0</v>
      </c>
      <c r="AO88" s="67">
        <f t="shared" si="96"/>
        <v>2.5247573105349233E-5</v>
      </c>
      <c r="AP88" s="68">
        <f t="shared" ca="1" si="81"/>
        <v>3.4872897218764148E-9</v>
      </c>
      <c r="AR88" s="69">
        <f t="shared" si="82"/>
        <v>8</v>
      </c>
      <c r="AS88" s="70">
        <f t="shared" si="97"/>
        <v>85</v>
      </c>
      <c r="AT88" s="71">
        <f t="shared" ca="1" si="98"/>
        <v>0.53370887729997873</v>
      </c>
      <c r="AU88" s="72">
        <f t="shared" ca="1" si="83"/>
        <v>8.5374819739361119E-3</v>
      </c>
      <c r="AV88" s="73">
        <f t="shared" ca="1" si="84"/>
        <v>1.0085374819739361</v>
      </c>
      <c r="AW88" s="74">
        <f ca="1">PRODUCT(AV$4:AV88)</f>
        <v>1.8649945999370017</v>
      </c>
      <c r="AY88" s="75">
        <f t="shared" si="99"/>
        <v>85</v>
      </c>
      <c r="AZ88" s="76">
        <f t="shared" ca="1" si="105"/>
        <v>1.0090370179501076</v>
      </c>
      <c r="BA88" s="76">
        <f t="shared" ca="1" si="105"/>
        <v>1.0090370179501076</v>
      </c>
      <c r="BB88" s="76">
        <f t="shared" ca="1" si="105"/>
        <v>1.0090370179501076</v>
      </c>
      <c r="BC88" s="76">
        <f t="shared" ca="1" si="105"/>
        <v>1.0090370179501076</v>
      </c>
      <c r="BD88" s="76">
        <f t="shared" ca="1" si="105"/>
        <v>1.0090370179501076</v>
      </c>
      <c r="BE88" s="76">
        <f t="shared" ca="1" si="105"/>
        <v>1.0090370179501076</v>
      </c>
      <c r="BF88" s="76">
        <f t="shared" ca="1" si="105"/>
        <v>1.0090370179501076</v>
      </c>
      <c r="BG88" s="76">
        <f t="shared" ca="1" si="105"/>
        <v>1.0090370179501076</v>
      </c>
      <c r="BH88" s="76">
        <f t="shared" ca="1" si="105"/>
        <v>1.0090370179501076</v>
      </c>
      <c r="BI88" s="76">
        <f t="shared" ca="1" si="105"/>
        <v>1.0090370179501076</v>
      </c>
      <c r="BJ88" s="76">
        <f t="shared" ca="1" si="105"/>
        <v>1.0090370179501076</v>
      </c>
      <c r="BK88" s="76">
        <f t="shared" ca="1" si="105"/>
        <v>1.0090370179501076</v>
      </c>
      <c r="BL88" s="76">
        <f t="shared" ca="1" si="69"/>
        <v>0.11399999999999988</v>
      </c>
      <c r="BM88" s="77">
        <f t="shared" ca="1" si="85"/>
        <v>8065.2307902382499</v>
      </c>
      <c r="BN88" s="21"/>
      <c r="BO88" s="70">
        <f t="shared" si="100"/>
        <v>85</v>
      </c>
      <c r="BP88" s="171">
        <f t="shared" ca="1" si="101"/>
        <v>0.1074</v>
      </c>
      <c r="BQ88" s="172">
        <f t="shared" ca="1" si="86"/>
        <v>8.5374819739361119E-3</v>
      </c>
      <c r="BR88" s="172">
        <f t="shared" ca="1" si="103"/>
        <v>0.53619458202923476</v>
      </c>
    </row>
    <row r="89" spans="5:70">
      <c r="E89">
        <f t="shared" si="87"/>
        <v>86</v>
      </c>
      <c r="F89" s="64">
        <f t="shared" si="88"/>
        <v>72.083333333332931</v>
      </c>
      <c r="G89" s="55">
        <f t="shared" si="70"/>
        <v>4.2908271543715681E-3</v>
      </c>
      <c r="H89" s="78">
        <f t="shared" si="102"/>
        <v>0.76161659718099128</v>
      </c>
      <c r="I89" s="79">
        <f t="shared" ca="1" si="71"/>
        <v>220173.72625075449</v>
      </c>
      <c r="J89" s="79">
        <f t="shared" ca="1" si="72"/>
        <v>1879.7292190001606</v>
      </c>
      <c r="K89" s="80">
        <f t="shared" ca="1" si="73"/>
        <v>-15.232331943619826</v>
      </c>
      <c r="L89" s="80">
        <f t="shared" ca="1" si="74"/>
        <v>-91.739052604481046</v>
      </c>
      <c r="M89" s="80">
        <f t="shared" ca="1" si="75"/>
        <v>0</v>
      </c>
      <c r="N89" s="80">
        <f t="shared" ca="1" si="76"/>
        <v>0</v>
      </c>
      <c r="O89" s="81">
        <f t="shared" ca="1" si="62"/>
        <v>-1374.2728876852634</v>
      </c>
      <c r="P89" s="79">
        <f t="shared" ca="1" si="63"/>
        <v>220572.2111975213</v>
      </c>
      <c r="Q89" s="35"/>
      <c r="R89">
        <f t="shared" ca="1" si="77"/>
        <v>86</v>
      </c>
      <c r="S89" s="78">
        <f t="shared" ca="1" si="89"/>
        <v>72.083333333332931</v>
      </c>
      <c r="T89" s="55">
        <f t="shared" ca="1" si="78"/>
        <v>4.2908271543715681E-3</v>
      </c>
      <c r="U89" s="78">
        <f t="shared" ca="1" si="90"/>
        <v>0.75989179252489147</v>
      </c>
      <c r="V89" s="79">
        <f t="shared" ca="1" si="91"/>
        <v>220073.64350259054</v>
      </c>
      <c r="W89" s="79">
        <f t="shared" ca="1" si="64"/>
        <v>1878.8747643418089</v>
      </c>
      <c r="X89" s="80">
        <f t="shared" ca="1" si="65"/>
        <v>-15.19783585049783</v>
      </c>
      <c r="Y89" s="80">
        <f t="shared" ca="1" si="79"/>
        <v>-91.697351459412729</v>
      </c>
      <c r="Z89" s="80">
        <f t="shared" ca="1" si="66"/>
        <v>0</v>
      </c>
      <c r="AA89" s="80">
        <f t="shared" ca="1" si="80"/>
        <v>0</v>
      </c>
      <c r="AB89" s="81">
        <f t="shared" ca="1" si="67"/>
        <v>-1374.2728876852634</v>
      </c>
      <c r="AC89" s="79">
        <f t="shared" ca="1" si="68"/>
        <v>220471.35019193718</v>
      </c>
      <c r="AD89" s="35"/>
      <c r="AE89" s="55">
        <f t="shared" ca="1" si="92"/>
        <v>4.2908271543715681E-3</v>
      </c>
      <c r="AF89" s="78">
        <f t="shared" ca="1" si="93"/>
        <v>0.75989179252489147</v>
      </c>
      <c r="AG89" s="21"/>
      <c r="AH89" s="21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94"/>
        <v>150</v>
      </c>
      <c r="AN89" s="66">
        <f t="shared" si="95"/>
        <v>0</v>
      </c>
      <c r="AO89" s="67">
        <f t="shared" si="96"/>
        <v>2.5247573105349233E-5</v>
      </c>
      <c r="AP89" s="68">
        <f t="shared" ca="1" si="81"/>
        <v>3.1304216533899596E-9</v>
      </c>
      <c r="AR89" s="69">
        <f t="shared" si="82"/>
        <v>8</v>
      </c>
      <c r="AS89" s="70">
        <f t="shared" si="97"/>
        <v>86</v>
      </c>
      <c r="AT89" s="71">
        <f t="shared" ca="1" si="98"/>
        <v>0.52915234738070049</v>
      </c>
      <c r="AU89" s="72">
        <f t="shared" ca="1" si="83"/>
        <v>8.5374819739361119E-3</v>
      </c>
      <c r="AV89" s="73">
        <f t="shared" ca="1" si="84"/>
        <v>1.0085374819739361</v>
      </c>
      <c r="AW89" s="74">
        <f ca="1">PRODUCT(AV$4:AV89)</f>
        <v>1.8809169577154521</v>
      </c>
      <c r="AY89" s="75">
        <f t="shared" si="99"/>
        <v>86</v>
      </c>
      <c r="AZ89" s="76">
        <f t="shared" ca="1" si="105"/>
        <v>1.0090370179501076</v>
      </c>
      <c r="BA89" s="76">
        <f t="shared" ca="1" si="105"/>
        <v>1.0090370179501076</v>
      </c>
      <c r="BB89" s="76">
        <f t="shared" ca="1" si="105"/>
        <v>1.0090370179501076</v>
      </c>
      <c r="BC89" s="76">
        <f t="shared" ca="1" si="105"/>
        <v>1.0090370179501076</v>
      </c>
      <c r="BD89" s="76">
        <f t="shared" ca="1" si="105"/>
        <v>1.0090370179501076</v>
      </c>
      <c r="BE89" s="76">
        <f t="shared" ca="1" si="105"/>
        <v>1.0090370179501076</v>
      </c>
      <c r="BF89" s="76">
        <f t="shared" ca="1" si="105"/>
        <v>1.0090370179501076</v>
      </c>
      <c r="BG89" s="76">
        <f t="shared" ca="1" si="105"/>
        <v>1.0090370179501076</v>
      </c>
      <c r="BH89" s="76">
        <f t="shared" ca="1" si="105"/>
        <v>1.0090370179501076</v>
      </c>
      <c r="BI89" s="76">
        <f t="shared" ca="1" si="105"/>
        <v>1.0090370179501076</v>
      </c>
      <c r="BJ89" s="76">
        <f t="shared" ca="1" si="105"/>
        <v>1.0090370179501076</v>
      </c>
      <c r="BK89" s="76">
        <f t="shared" ca="1" si="105"/>
        <v>1.0090370179501076</v>
      </c>
      <c r="BL89" s="76">
        <f t="shared" ca="1" si="69"/>
        <v>0.11399999999999988</v>
      </c>
      <c r="BM89" s="77">
        <f t="shared" ca="1" si="85"/>
        <v>8984.6671003254087</v>
      </c>
      <c r="BN89" s="21"/>
      <c r="BO89" s="70">
        <f t="shared" si="100"/>
        <v>86</v>
      </c>
      <c r="BP89" s="171">
        <f t="shared" ca="1" si="101"/>
        <v>0.1074</v>
      </c>
      <c r="BQ89" s="172">
        <f t="shared" ca="1" si="86"/>
        <v>8.5374819739361119E-3</v>
      </c>
      <c r="BR89" s="172">
        <f t="shared" ca="1" si="103"/>
        <v>0.53165558208087671</v>
      </c>
    </row>
    <row r="90" spans="5:70">
      <c r="E90">
        <f t="shared" si="87"/>
        <v>87</v>
      </c>
      <c r="F90" s="64">
        <f t="shared" si="88"/>
        <v>72.166666666666259</v>
      </c>
      <c r="G90" s="55">
        <f t="shared" si="70"/>
        <v>4.2908271543715681E-3</v>
      </c>
      <c r="H90" s="78">
        <f t="shared" si="102"/>
        <v>0.75834863200458702</v>
      </c>
      <c r="I90" s="79">
        <f t="shared" ca="1" si="71"/>
        <v>219625.77396421519</v>
      </c>
      <c r="J90" s="79">
        <f t="shared" ca="1" si="72"/>
        <v>1875.0510862312542</v>
      </c>
      <c r="K90" s="80">
        <f t="shared" ca="1" si="73"/>
        <v>-15.166972640091741</v>
      </c>
      <c r="L90" s="80">
        <f t="shared" ca="1" si="74"/>
        <v>-91.51073915175634</v>
      </c>
      <c r="M90" s="80">
        <f t="shared" ca="1" si="75"/>
        <v>0</v>
      </c>
      <c r="N90" s="80">
        <f t="shared" ca="1" si="76"/>
        <v>0</v>
      </c>
      <c r="O90" s="81">
        <f t="shared" ca="1" si="62"/>
        <v>-1368.3761202612668</v>
      </c>
      <c r="P90" s="79">
        <f t="shared" ca="1" si="63"/>
        <v>220025.77121839332</v>
      </c>
      <c r="Q90" s="35"/>
      <c r="R90">
        <f t="shared" ca="1" si="77"/>
        <v>87</v>
      </c>
      <c r="S90" s="78">
        <f t="shared" ca="1" si="89"/>
        <v>72.166666666666259</v>
      </c>
      <c r="T90" s="55">
        <f t="shared" ca="1" si="78"/>
        <v>4.2908271543715681E-3</v>
      </c>
      <c r="U90" s="78">
        <f t="shared" ca="1" si="90"/>
        <v>0.75663122818714157</v>
      </c>
      <c r="V90" s="79">
        <f t="shared" ca="1" si="91"/>
        <v>219525.34573577266</v>
      </c>
      <c r="W90" s="79">
        <f t="shared" ca="1" si="64"/>
        <v>1874.1936820412518</v>
      </c>
      <c r="X90" s="80">
        <f t="shared" ca="1" si="65"/>
        <v>-15.132624563742832</v>
      </c>
      <c r="Y90" s="80">
        <f t="shared" ca="1" si="79"/>
        <v>-91.468894056571941</v>
      </c>
      <c r="Z90" s="80">
        <f t="shared" ca="1" si="66"/>
        <v>0</v>
      </c>
      <c r="AA90" s="80">
        <f t="shared" ca="1" si="80"/>
        <v>0</v>
      </c>
      <c r="AB90" s="81">
        <f t="shared" ca="1" si="67"/>
        <v>-1368.3761202612668</v>
      </c>
      <c r="AC90" s="79">
        <f t="shared" ca="1" si="68"/>
        <v>219924.56177893234</v>
      </c>
      <c r="AD90" s="35"/>
      <c r="AE90" s="55">
        <f t="shared" ca="1" si="92"/>
        <v>4.2908271543715681E-3</v>
      </c>
      <c r="AF90" s="78">
        <f t="shared" ca="1" si="93"/>
        <v>0.75663122818714157</v>
      </c>
      <c r="AG90" s="21"/>
      <c r="AH90" s="21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94"/>
        <v>151</v>
      </c>
      <c r="AN90" s="66">
        <f t="shared" si="95"/>
        <v>0</v>
      </c>
      <c r="AO90" s="124">
        <f t="shared" si="96"/>
        <v>2.5247573105349233E-5</v>
      </c>
      <c r="AP90" s="125">
        <f t="shared" ca="1" si="81"/>
        <v>2.8100732974775225E-9</v>
      </c>
      <c r="AR90" s="69">
        <f t="shared" si="82"/>
        <v>8</v>
      </c>
      <c r="AS90" s="70">
        <f t="shared" si="97"/>
        <v>87</v>
      </c>
      <c r="AT90" s="71">
        <f t="shared" ca="1" si="98"/>
        <v>0.52463471875347178</v>
      </c>
      <c r="AU90" s="72">
        <f t="shared" ca="1" si="83"/>
        <v>8.5374819739361119E-3</v>
      </c>
      <c r="AV90" s="73">
        <f t="shared" ca="1" si="84"/>
        <v>1.0085374819739361</v>
      </c>
      <c r="AW90" s="74">
        <f ca="1">PRODUCT(AV$4:AV90)</f>
        <v>1.8969752523364185</v>
      </c>
      <c r="AY90" s="75">
        <f t="shared" si="99"/>
        <v>87</v>
      </c>
      <c r="AZ90" s="76">
        <f t="shared" ca="1" si="105"/>
        <v>1.0090370179501076</v>
      </c>
      <c r="BA90" s="76">
        <f t="shared" ca="1" si="105"/>
        <v>1.0090370179501076</v>
      </c>
      <c r="BB90" s="76">
        <f t="shared" ca="1" si="105"/>
        <v>1.0090370179501076</v>
      </c>
      <c r="BC90" s="76">
        <f t="shared" ca="1" si="105"/>
        <v>1.0090370179501076</v>
      </c>
      <c r="BD90" s="76">
        <f t="shared" ca="1" si="105"/>
        <v>1.0090370179501076</v>
      </c>
      <c r="BE90" s="76">
        <f t="shared" ca="1" si="105"/>
        <v>1.0090370179501076</v>
      </c>
      <c r="BF90" s="76">
        <f t="shared" ca="1" si="105"/>
        <v>1.0090370179501076</v>
      </c>
      <c r="BG90" s="76">
        <f t="shared" ca="1" si="105"/>
        <v>1.0090370179501076</v>
      </c>
      <c r="BH90" s="76">
        <f t="shared" ca="1" si="105"/>
        <v>1.0090370179501076</v>
      </c>
      <c r="BI90" s="76">
        <f t="shared" ca="1" si="105"/>
        <v>1.0090370179501076</v>
      </c>
      <c r="BJ90" s="76">
        <f t="shared" ca="1" si="105"/>
        <v>1.0090370179501076</v>
      </c>
      <c r="BK90" s="76">
        <f t="shared" ca="1" si="105"/>
        <v>1.0090370179501076</v>
      </c>
      <c r="BL90" s="76">
        <f t="shared" ca="1" si="69"/>
        <v>0.11399999999999988</v>
      </c>
      <c r="BM90" s="77">
        <f t="shared" ca="1" si="85"/>
        <v>10008.919149762503</v>
      </c>
      <c r="BN90" s="21"/>
      <c r="BO90" s="70">
        <f t="shared" si="100"/>
        <v>87</v>
      </c>
      <c r="BP90" s="171">
        <f t="shared" ca="1" si="101"/>
        <v>0.1074</v>
      </c>
      <c r="BQ90" s="172">
        <f t="shared" ca="1" si="86"/>
        <v>8.5374819739361119E-3</v>
      </c>
      <c r="BR90" s="172">
        <f t="shared" ca="1" si="103"/>
        <v>0.52715500572205454</v>
      </c>
    </row>
    <row r="91" spans="5:70">
      <c r="E91">
        <f t="shared" si="87"/>
        <v>88</v>
      </c>
      <c r="F91" s="64">
        <f t="shared" si="88"/>
        <v>72.249999999999588</v>
      </c>
      <c r="G91" s="55">
        <f t="shared" si="70"/>
        <v>4.2908271543715681E-3</v>
      </c>
      <c r="H91" s="78">
        <f t="shared" si="102"/>
        <v>0.75509468910190125</v>
      </c>
      <c r="I91" s="79">
        <f t="shared" ca="1" si="71"/>
        <v>219081.6786645879</v>
      </c>
      <c r="J91" s="79">
        <f t="shared" ca="1" si="72"/>
        <v>1870.4058824185829</v>
      </c>
      <c r="K91" s="80">
        <f t="shared" ca="1" si="73"/>
        <v>-15.101893782038026</v>
      </c>
      <c r="L91" s="80">
        <f t="shared" ca="1" si="74"/>
        <v>-91.28403277691163</v>
      </c>
      <c r="M91" s="80">
        <f t="shared" ca="1" si="75"/>
        <v>0</v>
      </c>
      <c r="N91" s="80">
        <f t="shared" ca="1" si="76"/>
        <v>0</v>
      </c>
      <c r="O91" s="81">
        <f t="shared" ca="1" si="62"/>
        <v>-1362.5046548470561</v>
      </c>
      <c r="P91" s="79">
        <f t="shared" ca="1" si="63"/>
        <v>219483.19396560048</v>
      </c>
      <c r="Q91" s="35"/>
      <c r="R91">
        <f t="shared" ca="1" si="77"/>
        <v>88</v>
      </c>
      <c r="S91" s="78">
        <f t="shared" ca="1" si="89"/>
        <v>72.249999999999588</v>
      </c>
      <c r="T91" s="55">
        <f t="shared" ca="1" si="78"/>
        <v>4.2908271543715681E-3</v>
      </c>
      <c r="U91" s="78">
        <f t="shared" ca="1" si="90"/>
        <v>0.75338465436739066</v>
      </c>
      <c r="V91" s="79">
        <f t="shared" ca="1" si="91"/>
        <v>218980.90349733803</v>
      </c>
      <c r="W91" s="79">
        <f t="shared" ca="1" si="64"/>
        <v>1869.5455162447668</v>
      </c>
      <c r="X91" s="80">
        <f t="shared" ca="1" si="65"/>
        <v>-15.067693087347813</v>
      </c>
      <c r="Y91" s="80">
        <f t="shared" ca="1" si="79"/>
        <v>-91.242043123890852</v>
      </c>
      <c r="Z91" s="80">
        <f t="shared" ca="1" si="66"/>
        <v>0</v>
      </c>
      <c r="AA91" s="80">
        <f t="shared" ca="1" si="80"/>
        <v>0</v>
      </c>
      <c r="AB91" s="81">
        <f t="shared" ca="1" si="67"/>
        <v>-1362.5046548470561</v>
      </c>
      <c r="AC91" s="79">
        <f t="shared" ca="1" si="68"/>
        <v>219381.63462252449</v>
      </c>
      <c r="AD91" s="35"/>
      <c r="AE91" s="55">
        <f t="shared" ca="1" si="92"/>
        <v>4.2908271543715681E-3</v>
      </c>
      <c r="AF91" s="78">
        <f t="shared" ca="1" si="93"/>
        <v>0.75338465436739066</v>
      </c>
      <c r="AG91" s="21"/>
      <c r="AH91" s="21"/>
      <c r="AK91" s="66"/>
      <c r="AL91" s="66"/>
      <c r="AM91" s="66"/>
      <c r="AN91" s="66"/>
      <c r="AR91" s="69">
        <f t="shared" si="82"/>
        <v>8</v>
      </c>
      <c r="AS91" s="70">
        <f t="shared" si="97"/>
        <v>88</v>
      </c>
      <c r="AT91" s="71">
        <f t="shared" ca="1" si="98"/>
        <v>0.52015565929921292</v>
      </c>
      <c r="AU91" s="72">
        <f t="shared" ca="1" si="83"/>
        <v>8.5374819739361119E-3</v>
      </c>
      <c r="AV91" s="73">
        <f t="shared" ca="1" si="84"/>
        <v>1.0085374819739361</v>
      </c>
      <c r="AW91" s="74">
        <f ca="1">PRODUCT(AV$4:AV91)</f>
        <v>1.9131706443582437</v>
      </c>
      <c r="AY91" s="75">
        <f t="shared" si="99"/>
        <v>88</v>
      </c>
      <c r="AZ91" s="76">
        <f t="shared" ca="1" si="105"/>
        <v>1.0090370179501076</v>
      </c>
      <c r="BA91" s="76">
        <f t="shared" ca="1" si="105"/>
        <v>1.0090370179501076</v>
      </c>
      <c r="BB91" s="76">
        <f t="shared" ca="1" si="105"/>
        <v>1.0090370179501076</v>
      </c>
      <c r="BC91" s="76">
        <f t="shared" ca="1" si="105"/>
        <v>1.0090370179501076</v>
      </c>
      <c r="BD91" s="76">
        <f t="shared" ca="1" si="105"/>
        <v>1.0090370179501076</v>
      </c>
      <c r="BE91" s="76">
        <f t="shared" ca="1" si="105"/>
        <v>1.0090370179501076</v>
      </c>
      <c r="BF91" s="76">
        <f t="shared" ca="1" si="105"/>
        <v>1.0090370179501076</v>
      </c>
      <c r="BG91" s="76">
        <f t="shared" ca="1" si="105"/>
        <v>1.0090370179501076</v>
      </c>
      <c r="BH91" s="76">
        <f t="shared" ca="1" si="105"/>
        <v>1.0090370179501076</v>
      </c>
      <c r="BI91" s="76">
        <f t="shared" ca="1" si="105"/>
        <v>1.0090370179501076</v>
      </c>
      <c r="BJ91" s="76">
        <f t="shared" ca="1" si="105"/>
        <v>1.0090370179501076</v>
      </c>
      <c r="BK91" s="76">
        <f t="shared" ca="1" si="105"/>
        <v>1.0090370179501076</v>
      </c>
      <c r="BL91" s="76">
        <f t="shared" ca="1" si="69"/>
        <v>0.11399999999999988</v>
      </c>
      <c r="BM91" s="77">
        <f t="shared" ca="1" si="85"/>
        <v>11149.935932835428</v>
      </c>
      <c r="BN91" s="21"/>
      <c r="BO91" s="70">
        <f t="shared" si="100"/>
        <v>88</v>
      </c>
      <c r="BP91" s="171">
        <f t="shared" ca="1" si="101"/>
        <v>0.1074</v>
      </c>
      <c r="BQ91" s="172">
        <f t="shared" ca="1" si="86"/>
        <v>8.5374819739361119E-3</v>
      </c>
      <c r="BR91" s="172">
        <f t="shared" ca="1" si="103"/>
        <v>0.52269252768899865</v>
      </c>
    </row>
    <row r="92" spans="5:70">
      <c r="E92">
        <f t="shared" si="87"/>
        <v>89</v>
      </c>
      <c r="F92" s="64">
        <f t="shared" si="88"/>
        <v>72.333333333332916</v>
      </c>
      <c r="G92" s="55">
        <f t="shared" si="70"/>
        <v>4.2908271543715681E-3</v>
      </c>
      <c r="H92" s="78">
        <f t="shared" si="102"/>
        <v>0.75185470830578105</v>
      </c>
      <c r="I92" s="79">
        <f t="shared" ca="1" si="71"/>
        <v>218541.4295170047</v>
      </c>
      <c r="J92" s="79">
        <f t="shared" ca="1" si="72"/>
        <v>1865.793515059657</v>
      </c>
      <c r="K92" s="80">
        <f t="shared" ca="1" si="73"/>
        <v>-15.037094166115621</v>
      </c>
      <c r="L92" s="80">
        <f t="shared" ca="1" si="74"/>
        <v>-91.05892896541863</v>
      </c>
      <c r="M92" s="80">
        <f t="shared" ca="1" si="75"/>
        <v>0</v>
      </c>
      <c r="N92" s="80">
        <f t="shared" ca="1" si="76"/>
        <v>0</v>
      </c>
      <c r="O92" s="81">
        <f t="shared" ca="1" si="62"/>
        <v>-1356.6583828760809</v>
      </c>
      <c r="P92" s="79">
        <f t="shared" ca="1" si="63"/>
        <v>218944.46862605674</v>
      </c>
      <c r="Q92" s="35"/>
      <c r="R92">
        <f t="shared" ca="1" si="77"/>
        <v>89</v>
      </c>
      <c r="S92" s="78">
        <f t="shared" ca="1" si="89"/>
        <v>72.333333333332916</v>
      </c>
      <c r="T92" s="55">
        <f t="shared" ca="1" si="78"/>
        <v>4.2908271543715681E-3</v>
      </c>
      <c r="U92" s="78">
        <f t="shared" ca="1" si="90"/>
        <v>0.75015201103474427</v>
      </c>
      <c r="V92" s="79">
        <f t="shared" ca="1" si="91"/>
        <v>218440.30594751574</v>
      </c>
      <c r="W92" s="79">
        <f t="shared" ca="1" si="64"/>
        <v>1864.9301744080049</v>
      </c>
      <c r="X92" s="80">
        <f t="shared" ca="1" si="65"/>
        <v>-15.003040220694885</v>
      </c>
      <c r="Y92" s="80">
        <f t="shared" ca="1" si="79"/>
        <v>-91.016794144798226</v>
      </c>
      <c r="Z92" s="80">
        <f t="shared" ca="1" si="66"/>
        <v>0</v>
      </c>
      <c r="AA92" s="80">
        <f t="shared" ca="1" si="80"/>
        <v>0</v>
      </c>
      <c r="AB92" s="81">
        <f t="shared" ca="1" si="67"/>
        <v>-1356.6583828760809</v>
      </c>
      <c r="AC92" s="79">
        <f t="shared" ca="1" si="68"/>
        <v>218842.55790468218</v>
      </c>
      <c r="AD92" s="35"/>
      <c r="AE92" s="55">
        <f t="shared" ca="1" si="92"/>
        <v>4.2908271543715681E-3</v>
      </c>
      <c r="AF92" s="78">
        <f t="shared" ca="1" si="93"/>
        <v>0.75015201103474427</v>
      </c>
      <c r="AG92" s="21"/>
      <c r="AH92" s="21"/>
      <c r="AK92" s="66"/>
      <c r="AL92" s="66"/>
      <c r="AM92" s="66"/>
      <c r="AN92" s="66"/>
      <c r="AR92" s="69">
        <f t="shared" si="82"/>
        <v>8</v>
      </c>
      <c r="AS92" s="70">
        <f t="shared" si="97"/>
        <v>89</v>
      </c>
      <c r="AT92" s="71">
        <f t="shared" ca="1" si="98"/>
        <v>0.51571483973430499</v>
      </c>
      <c r="AU92" s="72">
        <f t="shared" ca="1" si="83"/>
        <v>8.5374819739361119E-3</v>
      </c>
      <c r="AV92" s="73">
        <f t="shared" ca="1" si="84"/>
        <v>1.0085374819739361</v>
      </c>
      <c r="AW92" s="74">
        <f ca="1">PRODUCT(AV$4:AV92)</f>
        <v>1.929504304247516</v>
      </c>
      <c r="AY92" s="75">
        <f t="shared" si="99"/>
        <v>89</v>
      </c>
      <c r="AZ92" s="76">
        <f t="shared" ca="1" si="105"/>
        <v>1.0090370179501076</v>
      </c>
      <c r="BA92" s="76">
        <f t="shared" ca="1" si="105"/>
        <v>1.0090370179501076</v>
      </c>
      <c r="BB92" s="76">
        <f t="shared" ca="1" si="105"/>
        <v>1.0090370179501076</v>
      </c>
      <c r="BC92" s="76">
        <f t="shared" ca="1" si="105"/>
        <v>1.0090370179501076</v>
      </c>
      <c r="BD92" s="76">
        <f t="shared" ca="1" si="105"/>
        <v>1.0090370179501076</v>
      </c>
      <c r="BE92" s="76">
        <f t="shared" ca="1" si="105"/>
        <v>1.0090370179501076</v>
      </c>
      <c r="BF92" s="76">
        <f t="shared" ca="1" si="105"/>
        <v>1.0090370179501076</v>
      </c>
      <c r="BG92" s="76">
        <f t="shared" ca="1" si="105"/>
        <v>1.0090370179501076</v>
      </c>
      <c r="BH92" s="76">
        <f t="shared" ca="1" si="105"/>
        <v>1.0090370179501076</v>
      </c>
      <c r="BI92" s="76">
        <f t="shared" ca="1" si="105"/>
        <v>1.0090370179501076</v>
      </c>
      <c r="BJ92" s="76">
        <f t="shared" ca="1" si="105"/>
        <v>1.0090370179501076</v>
      </c>
      <c r="BK92" s="76">
        <f t="shared" ca="1" si="105"/>
        <v>1.0090370179501076</v>
      </c>
      <c r="BL92" s="76">
        <f t="shared" ca="1" si="69"/>
        <v>0.11399999999999988</v>
      </c>
      <c r="BM92" s="77">
        <f t="shared" ca="1" si="85"/>
        <v>12421.028629178665</v>
      </c>
      <c r="BN92" s="21"/>
      <c r="BO92" s="70">
        <f t="shared" si="100"/>
        <v>89</v>
      </c>
      <c r="BP92" s="171">
        <f t="shared" ca="1" si="101"/>
        <v>0.1074</v>
      </c>
      <c r="BQ92" s="172">
        <f t="shared" ca="1" si="86"/>
        <v>8.5374819739361119E-3</v>
      </c>
      <c r="BR92" s="172">
        <f t="shared" ca="1" si="103"/>
        <v>0.51826782547136585</v>
      </c>
    </row>
    <row r="93" spans="5:70">
      <c r="E93">
        <f t="shared" si="87"/>
        <v>90</v>
      </c>
      <c r="F93" s="64">
        <f t="shared" si="88"/>
        <v>72.416666666666245</v>
      </c>
      <c r="G93" s="55">
        <f t="shared" si="70"/>
        <v>4.2908271543715681E-3</v>
      </c>
      <c r="H93" s="78">
        <f t="shared" si="102"/>
        <v>0.74862862970724053</v>
      </c>
      <c r="I93" s="79">
        <f t="shared" ca="1" si="71"/>
        <v>218005.0157547766</v>
      </c>
      <c r="J93" s="79">
        <f t="shared" ca="1" si="72"/>
        <v>1861.2138922340632</v>
      </c>
      <c r="K93" s="80">
        <f t="shared" ca="1" si="73"/>
        <v>-14.972572594144811</v>
      </c>
      <c r="L93" s="80">
        <f t="shared" ca="1" si="74"/>
        <v>-90.835423231156923</v>
      </c>
      <c r="M93" s="80">
        <f t="shared" ca="1" si="75"/>
        <v>0</v>
      </c>
      <c r="N93" s="80">
        <f t="shared" ca="1" si="76"/>
        <v>0</v>
      </c>
      <c r="O93" s="81">
        <f t="shared" ca="1" si="62"/>
        <v>-1350.8371962476303</v>
      </c>
      <c r="P93" s="79">
        <f t="shared" ca="1" si="63"/>
        <v>218409.58445493772</v>
      </c>
      <c r="Q93" s="35"/>
      <c r="R93">
        <f t="shared" ca="1" si="77"/>
        <v>90</v>
      </c>
      <c r="S93" s="78">
        <f t="shared" ca="1" si="89"/>
        <v>72.416666666666245</v>
      </c>
      <c r="T93" s="55">
        <f t="shared" ca="1" si="78"/>
        <v>4.2908271543715681E-3</v>
      </c>
      <c r="U93" s="78">
        <f t="shared" ca="1" si="90"/>
        <v>0.74693323841588999</v>
      </c>
      <c r="V93" s="79">
        <f t="shared" ca="1" si="91"/>
        <v>217903.54231469263</v>
      </c>
      <c r="W93" s="79">
        <f t="shared" ca="1" si="64"/>
        <v>1860.3475645685132</v>
      </c>
      <c r="X93" s="80">
        <f t="shared" ca="1" si="65"/>
        <v>-14.9386647683178</v>
      </c>
      <c r="Y93" s="80">
        <f t="shared" ca="1" si="79"/>
        <v>-90.793142631121938</v>
      </c>
      <c r="Z93" s="80">
        <f t="shared" ca="1" si="66"/>
        <v>0</v>
      </c>
      <c r="AA93" s="80">
        <f t="shared" ca="1" si="80"/>
        <v>0</v>
      </c>
      <c r="AB93" s="81">
        <f t="shared" ca="1" si="67"/>
        <v>-1350.8371962476303</v>
      </c>
      <c r="AC93" s="79">
        <f t="shared" ca="1" si="68"/>
        <v>218307.32087561407</v>
      </c>
      <c r="AD93" s="35"/>
      <c r="AE93" s="55">
        <f t="shared" ca="1" si="92"/>
        <v>4.2908271543715681E-3</v>
      </c>
      <c r="AF93" s="78">
        <f t="shared" ca="1" si="93"/>
        <v>0.74693323841588999</v>
      </c>
      <c r="AG93" s="21"/>
      <c r="AH93" s="21"/>
      <c r="AK93" s="66"/>
      <c r="AL93" s="66"/>
      <c r="AM93" s="66"/>
      <c r="AN93" s="66"/>
      <c r="AR93" s="69">
        <f t="shared" si="82"/>
        <v>8</v>
      </c>
      <c r="AS93" s="70">
        <f t="shared" si="97"/>
        <v>90</v>
      </c>
      <c r="AT93" s="71">
        <f t="shared" ca="1" si="98"/>
        <v>0.51131193358638205</v>
      </c>
      <c r="AU93" s="72">
        <f t="shared" ca="1" si="83"/>
        <v>8.5374819739361119E-3</v>
      </c>
      <c r="AV93" s="73">
        <f t="shared" ca="1" si="84"/>
        <v>1.0085374819739361</v>
      </c>
      <c r="AW93" s="74">
        <f ca="1">PRODUCT(AV$4:AV93)</f>
        <v>1.9459774124636613</v>
      </c>
      <c r="AY93" s="75">
        <f t="shared" si="99"/>
        <v>90</v>
      </c>
      <c r="AZ93" s="76">
        <f t="shared" ca="1" si="105"/>
        <v>1.0090370179501076</v>
      </c>
      <c r="BA93" s="76">
        <f t="shared" ca="1" si="105"/>
        <v>1.0090370179501076</v>
      </c>
      <c r="BB93" s="76">
        <f t="shared" ca="1" si="105"/>
        <v>1.0090370179501076</v>
      </c>
      <c r="BC93" s="76">
        <f t="shared" ca="1" si="105"/>
        <v>1.0090370179501076</v>
      </c>
      <c r="BD93" s="76">
        <f t="shared" ca="1" si="105"/>
        <v>1.0090370179501076</v>
      </c>
      <c r="BE93" s="76">
        <f t="shared" ca="1" si="105"/>
        <v>1.0090370179501076</v>
      </c>
      <c r="BF93" s="76">
        <f t="shared" ca="1" si="105"/>
        <v>1.0090370179501076</v>
      </c>
      <c r="BG93" s="76">
        <f t="shared" ca="1" si="105"/>
        <v>1.0090370179501076</v>
      </c>
      <c r="BH93" s="76">
        <f t="shared" ca="1" si="105"/>
        <v>1.0090370179501076</v>
      </c>
      <c r="BI93" s="76">
        <f t="shared" ca="1" si="105"/>
        <v>1.0090370179501076</v>
      </c>
      <c r="BJ93" s="76">
        <f t="shared" ca="1" si="105"/>
        <v>1.0090370179501076</v>
      </c>
      <c r="BK93" s="76">
        <f t="shared" ca="1" si="105"/>
        <v>1.0090370179501076</v>
      </c>
      <c r="BL93" s="76">
        <f t="shared" ca="1" si="69"/>
        <v>0.11399999999999988</v>
      </c>
      <c r="BM93" s="77">
        <f t="shared" ca="1" si="85"/>
        <v>13837.025892905031</v>
      </c>
      <c r="BN93" s="21"/>
      <c r="BO93" s="70">
        <f t="shared" si="100"/>
        <v>90</v>
      </c>
      <c r="BP93" s="171">
        <f t="shared" ca="1" si="101"/>
        <v>0.1074</v>
      </c>
      <c r="BQ93" s="172">
        <f t="shared" ca="1" si="86"/>
        <v>8.5374819739361119E-3</v>
      </c>
      <c r="BR93" s="172">
        <f t="shared" ca="1" si="103"/>
        <v>0.51388057928893072</v>
      </c>
    </row>
    <row r="94" spans="5:70">
      <c r="E94">
        <f t="shared" si="87"/>
        <v>91</v>
      </c>
      <c r="F94" s="64">
        <f t="shared" si="88"/>
        <v>72.499999999999574</v>
      </c>
      <c r="G94" s="55">
        <f t="shared" si="70"/>
        <v>4.2908271543715681E-3</v>
      </c>
      <c r="H94" s="78">
        <f t="shared" si="102"/>
        <v>0.74541639365435275</v>
      </c>
      <c r="I94" s="79">
        <f t="shared" ca="1" si="71"/>
        <v>217472.42667918347</v>
      </c>
      <c r="J94" s="79">
        <f t="shared" ca="1" si="72"/>
        <v>1856.6669226016716</v>
      </c>
      <c r="K94" s="80">
        <f t="shared" ca="1" si="73"/>
        <v>-14.908327873087055</v>
      </c>
      <c r="L94" s="80">
        <f t="shared" ca="1" si="74"/>
        <v>-90.61351111632645</v>
      </c>
      <c r="M94" s="80">
        <f t="shared" ca="1" si="75"/>
        <v>0</v>
      </c>
      <c r="N94" s="80">
        <f t="shared" ca="1" si="76"/>
        <v>0</v>
      </c>
      <c r="O94" s="81">
        <f t="shared" ca="1" si="62"/>
        <v>-1345.0409873248357</v>
      </c>
      <c r="P94" s="79">
        <f t="shared" ca="1" si="63"/>
        <v>217878.53077547086</v>
      </c>
      <c r="Q94" s="35"/>
      <c r="R94">
        <f t="shared" ca="1" si="77"/>
        <v>91</v>
      </c>
      <c r="S94" s="78">
        <f t="shared" ca="1" si="89"/>
        <v>72.499999999999574</v>
      </c>
      <c r="T94" s="55">
        <f t="shared" ca="1" si="78"/>
        <v>4.2908271543715681E-3</v>
      </c>
      <c r="U94" s="78">
        <f t="shared" ca="1" si="90"/>
        <v>0.74372827699399235</v>
      </c>
      <c r="V94" s="79">
        <f t="shared" ca="1" si="91"/>
        <v>217370.60189520288</v>
      </c>
      <c r="W94" s="79">
        <f t="shared" ca="1" si="64"/>
        <v>1855.7975953439375</v>
      </c>
      <c r="X94" s="80">
        <f t="shared" ca="1" si="65"/>
        <v>-14.874565539879846</v>
      </c>
      <c r="Y94" s="80">
        <f t="shared" ca="1" si="79"/>
        <v>-90.571084123001214</v>
      </c>
      <c r="Z94" s="80">
        <f t="shared" ca="1" si="66"/>
        <v>0</v>
      </c>
      <c r="AA94" s="80">
        <f t="shared" ca="1" si="80"/>
        <v>0</v>
      </c>
      <c r="AB94" s="81">
        <f t="shared" ca="1" si="67"/>
        <v>-1345.0409873248357</v>
      </c>
      <c r="AC94" s="79">
        <f t="shared" ca="1" si="68"/>
        <v>217775.9128535591</v>
      </c>
      <c r="AD94" s="35"/>
      <c r="AE94" s="55">
        <f t="shared" ca="1" si="92"/>
        <v>4.2908271543715681E-3</v>
      </c>
      <c r="AF94" s="78">
        <f t="shared" ca="1" si="93"/>
        <v>0.74372827699399235</v>
      </c>
      <c r="AG94" s="21"/>
      <c r="AH94" s="21"/>
      <c r="AK94" s="66"/>
      <c r="AL94" s="66"/>
      <c r="AM94" s="66"/>
      <c r="AN94" s="66"/>
      <c r="AR94" s="69">
        <f t="shared" si="82"/>
        <v>8</v>
      </c>
      <c r="AS94" s="70">
        <f t="shared" si="97"/>
        <v>91</v>
      </c>
      <c r="AT94" s="71">
        <f t="shared" ca="1" si="98"/>
        <v>0.50694661717032985</v>
      </c>
      <c r="AU94" s="72">
        <f t="shared" ca="1" si="83"/>
        <v>8.5374819739361119E-3</v>
      </c>
      <c r="AV94" s="73">
        <f t="shared" ca="1" si="84"/>
        <v>1.0085374819739361</v>
      </c>
      <c r="AW94" s="74">
        <f ca="1">PRODUCT(AV$4:AV94)</f>
        <v>1.9625911595442567</v>
      </c>
      <c r="AY94" s="75">
        <f t="shared" si="99"/>
        <v>91</v>
      </c>
      <c r="AZ94" s="76">
        <f t="shared" ca="1" si="105"/>
        <v>1.0090370179501076</v>
      </c>
      <c r="BA94" s="76">
        <f t="shared" ca="1" si="105"/>
        <v>1.0090370179501076</v>
      </c>
      <c r="BB94" s="76">
        <f t="shared" ca="1" si="105"/>
        <v>1.0090370179501076</v>
      </c>
      <c r="BC94" s="76">
        <f t="shared" ca="1" si="105"/>
        <v>1.0090370179501076</v>
      </c>
      <c r="BD94" s="76">
        <f t="shared" ca="1" si="105"/>
        <v>1.0090370179501076</v>
      </c>
      <c r="BE94" s="76">
        <f t="shared" ca="1" si="105"/>
        <v>1.0090370179501076</v>
      </c>
      <c r="BF94" s="76">
        <f t="shared" ca="1" si="105"/>
        <v>1.0090370179501076</v>
      </c>
      <c r="BG94" s="76">
        <f t="shared" ca="1" si="105"/>
        <v>1.0090370179501076</v>
      </c>
      <c r="BH94" s="76">
        <f t="shared" ca="1" si="105"/>
        <v>1.0090370179501076</v>
      </c>
      <c r="BI94" s="76">
        <f t="shared" ca="1" si="105"/>
        <v>1.0090370179501076</v>
      </c>
      <c r="BJ94" s="76">
        <f t="shared" ca="1" si="105"/>
        <v>1.0090370179501076</v>
      </c>
      <c r="BK94" s="76">
        <f t="shared" ca="1" si="105"/>
        <v>1.0090370179501076</v>
      </c>
      <c r="BL94" s="76">
        <f t="shared" ca="1" si="69"/>
        <v>0.11399999999999988</v>
      </c>
      <c r="BM94" s="77">
        <f t="shared" ca="1" si="85"/>
        <v>15414.446844696202</v>
      </c>
      <c r="BN94" s="21"/>
      <c r="BO94" s="70">
        <f t="shared" si="100"/>
        <v>91</v>
      </c>
      <c r="BP94" s="171">
        <f t="shared" ca="1" si="101"/>
        <v>0.1074</v>
      </c>
      <c r="BQ94" s="172">
        <f t="shared" ca="1" si="86"/>
        <v>8.5374819739361119E-3</v>
      </c>
      <c r="BR94" s="172">
        <f t="shared" ca="1" si="103"/>
        <v>0.5095304720684749</v>
      </c>
    </row>
    <row r="95" spans="5:70">
      <c r="E95">
        <f t="shared" si="87"/>
        <v>92</v>
      </c>
      <c r="F95" s="64">
        <f t="shared" si="88"/>
        <v>72.583333333332902</v>
      </c>
      <c r="G95" s="55">
        <f t="shared" si="70"/>
        <v>4.6837945252553581E-3</v>
      </c>
      <c r="H95" s="78">
        <f t="shared" si="102"/>
        <v>0.74192501643071895</v>
      </c>
      <c r="I95" s="79">
        <f t="shared" ca="1" si="71"/>
        <v>216858.03250585403</v>
      </c>
      <c r="J95" s="79">
        <f t="shared" ca="1" si="72"/>
        <v>1851.4215434219802</v>
      </c>
      <c r="K95" s="80">
        <f t="shared" ca="1" si="73"/>
        <v>-14.83850032861438</v>
      </c>
      <c r="L95" s="80">
        <f t="shared" ca="1" si="74"/>
        <v>-90.357513544105856</v>
      </c>
      <c r="M95" s="80">
        <f t="shared" ca="1" si="75"/>
        <v>0</v>
      </c>
      <c r="N95" s="80">
        <f t="shared" ca="1" si="76"/>
        <v>0</v>
      </c>
      <c r="O95" s="81">
        <f t="shared" ca="1" si="62"/>
        <v>-1338.7410917121597</v>
      </c>
      <c r="P95" s="79">
        <f t="shared" ca="1" si="63"/>
        <v>217265.51694369112</v>
      </c>
      <c r="Q95" s="35"/>
      <c r="R95">
        <f t="shared" ca="1" si="77"/>
        <v>92</v>
      </c>
      <c r="S95" s="78">
        <f t="shared" ca="1" si="89"/>
        <v>72.583333333332902</v>
      </c>
      <c r="T95" s="55">
        <f t="shared" ca="1" si="78"/>
        <v>4.6837945252553581E-3</v>
      </c>
      <c r="U95" s="78">
        <f t="shared" ca="1" si="90"/>
        <v>0.74024480656193026</v>
      </c>
      <c r="V95" s="79">
        <f t="shared" ca="1" si="91"/>
        <v>216755.8952252031</v>
      </c>
      <c r="W95" s="79">
        <f t="shared" ca="1" si="64"/>
        <v>1850.549548229556</v>
      </c>
      <c r="X95" s="80">
        <f t="shared" ca="1" si="65"/>
        <v>-14.804896131238605</v>
      </c>
      <c r="Y95" s="80">
        <f t="shared" ca="1" si="79"/>
        <v>-90.314956343834638</v>
      </c>
      <c r="Z95" s="80">
        <f t="shared" ca="1" si="66"/>
        <v>0</v>
      </c>
      <c r="AA95" s="80">
        <f t="shared" ca="1" si="80"/>
        <v>0</v>
      </c>
      <c r="AB95" s="81">
        <f t="shared" ca="1" si="67"/>
        <v>-1338.7410917121597</v>
      </c>
      <c r="AC95" s="79">
        <f t="shared" ca="1" si="68"/>
        <v>217162.58382924541</v>
      </c>
      <c r="AD95" s="35"/>
      <c r="AE95" s="55">
        <f t="shared" ca="1" si="92"/>
        <v>4.6837945252553581E-3</v>
      </c>
      <c r="AF95" s="78">
        <f t="shared" ca="1" si="93"/>
        <v>0.74024480656193026</v>
      </c>
      <c r="AG95" s="21"/>
      <c r="AH95" s="21"/>
      <c r="AK95" s="66"/>
      <c r="AL95" s="66"/>
      <c r="AM95" s="66"/>
      <c r="AN95" s="66"/>
      <c r="AR95" s="69">
        <f t="shared" si="82"/>
        <v>8</v>
      </c>
      <c r="AS95" s="70">
        <f t="shared" si="97"/>
        <v>92</v>
      </c>
      <c r="AT95" s="71">
        <f t="shared" ca="1" si="98"/>
        <v>0.50261856956449025</v>
      </c>
      <c r="AU95" s="72">
        <f t="shared" ca="1" si="83"/>
        <v>8.5374819739361119E-3</v>
      </c>
      <c r="AV95" s="73">
        <f t="shared" ca="1" si="84"/>
        <v>1.0085374819739361</v>
      </c>
      <c r="AW95" s="74">
        <f ca="1">PRODUCT(AV$4:AV95)</f>
        <v>1.9793467461910721</v>
      </c>
      <c r="AY95" s="75">
        <f t="shared" si="99"/>
        <v>92</v>
      </c>
      <c r="AZ95" s="76">
        <f t="shared" ref="AZ95:BK104" ca="1" si="106">OFFSET($AV$3,($AY95*12-12)+AZ$3,0)</f>
        <v>1.0090370179501076</v>
      </c>
      <c r="BA95" s="76">
        <f t="shared" ca="1" si="106"/>
        <v>1.0090370179501076</v>
      </c>
      <c r="BB95" s="76">
        <f t="shared" ca="1" si="106"/>
        <v>1.0090370179501076</v>
      </c>
      <c r="BC95" s="76">
        <f t="shared" ca="1" si="106"/>
        <v>1.0090370179501076</v>
      </c>
      <c r="BD95" s="76">
        <f t="shared" ca="1" si="106"/>
        <v>1.0090370179501076</v>
      </c>
      <c r="BE95" s="76">
        <f t="shared" ca="1" si="106"/>
        <v>1.0090370179501076</v>
      </c>
      <c r="BF95" s="76">
        <f t="shared" ca="1" si="106"/>
        <v>1.0090370179501076</v>
      </c>
      <c r="BG95" s="76">
        <f t="shared" ca="1" si="106"/>
        <v>1.0090370179501076</v>
      </c>
      <c r="BH95" s="76">
        <f t="shared" ca="1" si="106"/>
        <v>1.0090370179501076</v>
      </c>
      <c r="BI95" s="76">
        <f t="shared" ca="1" si="106"/>
        <v>1.0090370179501076</v>
      </c>
      <c r="BJ95" s="76">
        <f t="shared" ca="1" si="106"/>
        <v>1.0090370179501076</v>
      </c>
      <c r="BK95" s="76">
        <f t="shared" ca="1" si="106"/>
        <v>1.0090370179501076</v>
      </c>
      <c r="BL95" s="76">
        <f t="shared" ca="1" si="69"/>
        <v>0.11399999999999988</v>
      </c>
      <c r="BM95" s="77">
        <f t="shared" ca="1" si="85"/>
        <v>17171.693784991567</v>
      </c>
      <c r="BN95" s="21"/>
      <c r="BO95" s="70">
        <f t="shared" si="100"/>
        <v>92</v>
      </c>
      <c r="BP95" s="171">
        <f t="shared" ca="1" si="101"/>
        <v>0.1074</v>
      </c>
      <c r="BQ95" s="172">
        <f t="shared" ca="1" si="86"/>
        <v>8.5374819739361119E-3</v>
      </c>
      <c r="BR95" s="172">
        <f t="shared" ca="1" si="103"/>
        <v>0.50521718942087157</v>
      </c>
    </row>
    <row r="96" spans="5:70">
      <c r="E96">
        <f t="shared" si="87"/>
        <v>93</v>
      </c>
      <c r="F96" s="64">
        <f t="shared" si="88"/>
        <v>72.666666666666231</v>
      </c>
      <c r="G96" s="55">
        <f t="shared" si="70"/>
        <v>4.6837945252553581E-3</v>
      </c>
      <c r="H96" s="78">
        <f t="shared" si="102"/>
        <v>0.7384499921006108</v>
      </c>
      <c r="I96" s="79">
        <f t="shared" ca="1" si="71"/>
        <v>216247.88990490348</v>
      </c>
      <c r="J96" s="79">
        <f t="shared" ca="1" si="72"/>
        <v>1846.2124619648343</v>
      </c>
      <c r="K96" s="80">
        <f t="shared" ca="1" si="73"/>
        <v>-14.768999842012215</v>
      </c>
      <c r="L96" s="80">
        <f t="shared" ca="1" si="74"/>
        <v>-90.10328746037645</v>
      </c>
      <c r="M96" s="80">
        <f t="shared" ca="1" si="75"/>
        <v>0</v>
      </c>
      <c r="N96" s="80">
        <f t="shared" ca="1" si="76"/>
        <v>0</v>
      </c>
      <c r="O96" s="81">
        <f t="shared" ca="1" si="62"/>
        <v>-1332.4707035160638</v>
      </c>
      <c r="P96" s="79">
        <f t="shared" ca="1" si="63"/>
        <v>216656.75937604986</v>
      </c>
      <c r="Q96" s="35"/>
      <c r="R96">
        <f t="shared" ca="1" si="77"/>
        <v>93</v>
      </c>
      <c r="S96" s="78">
        <f t="shared" ca="1" si="89"/>
        <v>72.666666666666231</v>
      </c>
      <c r="T96" s="55">
        <f t="shared" ca="1" si="78"/>
        <v>4.6837945252553581E-3</v>
      </c>
      <c r="U96" s="78">
        <f t="shared" ca="1" si="90"/>
        <v>0.73677765198960676</v>
      </c>
      <c r="V96" s="79">
        <f t="shared" ca="1" si="91"/>
        <v>216145.4389080157</v>
      </c>
      <c r="W96" s="79">
        <f t="shared" ca="1" si="64"/>
        <v>1845.3377884256931</v>
      </c>
      <c r="X96" s="80">
        <f t="shared" ca="1" si="65"/>
        <v>-14.735553039792135</v>
      </c>
      <c r="Y96" s="80">
        <f t="shared" ca="1" si="79"/>
        <v>-90.060599545006554</v>
      </c>
      <c r="Z96" s="80">
        <f t="shared" ca="1" si="66"/>
        <v>0</v>
      </c>
      <c r="AA96" s="80">
        <f t="shared" ca="1" si="80"/>
        <v>0</v>
      </c>
      <c r="AB96" s="81">
        <f t="shared" ca="1" si="67"/>
        <v>-1332.4707035160638</v>
      </c>
      <c r="AC96" s="79">
        <f t="shared" ca="1" si="68"/>
        <v>216553.50984034053</v>
      </c>
      <c r="AD96" s="35"/>
      <c r="AE96" s="55">
        <f t="shared" ca="1" si="92"/>
        <v>4.6837945252553581E-3</v>
      </c>
      <c r="AF96" s="78">
        <f t="shared" ca="1" si="93"/>
        <v>0.73677765198960676</v>
      </c>
      <c r="AG96" s="21"/>
      <c r="AH96" s="21"/>
      <c r="AK96" s="66"/>
      <c r="AL96" s="66"/>
      <c r="AM96" s="66"/>
      <c r="AN96" s="66"/>
      <c r="AR96" s="69">
        <f t="shared" si="82"/>
        <v>8</v>
      </c>
      <c r="AS96" s="70">
        <f t="shared" si="97"/>
        <v>93</v>
      </c>
      <c r="AT96" s="71">
        <f t="shared" ca="1" si="98"/>
        <v>0.49832747258706783</v>
      </c>
      <c r="AU96" s="72">
        <f t="shared" ca="1" si="83"/>
        <v>8.5374819739361119E-3</v>
      </c>
      <c r="AV96" s="73">
        <f t="shared" ca="1" si="84"/>
        <v>1.0085374819739361</v>
      </c>
      <c r="AW96" s="74">
        <f ca="1">PRODUCT(AV$4:AV96)</f>
        <v>1.9962453833568474</v>
      </c>
      <c r="AY96" s="75">
        <f t="shared" si="99"/>
        <v>93</v>
      </c>
      <c r="AZ96" s="76">
        <f t="shared" ca="1" si="106"/>
        <v>1.0090370179501076</v>
      </c>
      <c r="BA96" s="76">
        <f t="shared" ca="1" si="106"/>
        <v>1.0090370179501076</v>
      </c>
      <c r="BB96" s="76">
        <f t="shared" ca="1" si="106"/>
        <v>1.0090370179501076</v>
      </c>
      <c r="BC96" s="76">
        <f t="shared" ca="1" si="106"/>
        <v>1.0090370179501076</v>
      </c>
      <c r="BD96" s="76">
        <f t="shared" ca="1" si="106"/>
        <v>1.0090370179501076</v>
      </c>
      <c r="BE96" s="76">
        <f t="shared" ca="1" si="106"/>
        <v>1.0090370179501076</v>
      </c>
      <c r="BF96" s="76">
        <f t="shared" ca="1" si="106"/>
        <v>1.0090370179501076</v>
      </c>
      <c r="BG96" s="76">
        <f t="shared" ca="1" si="106"/>
        <v>1.0090370179501076</v>
      </c>
      <c r="BH96" s="76">
        <f t="shared" ca="1" si="106"/>
        <v>1.0090370179501076</v>
      </c>
      <c r="BI96" s="76">
        <f t="shared" ca="1" si="106"/>
        <v>1.0090370179501076</v>
      </c>
      <c r="BJ96" s="76">
        <f t="shared" ca="1" si="106"/>
        <v>1.0090370179501076</v>
      </c>
      <c r="BK96" s="76">
        <f t="shared" ca="1" si="106"/>
        <v>1.0090370179501076</v>
      </c>
      <c r="BL96" s="76">
        <f t="shared" ca="1" si="69"/>
        <v>0.11399999999999988</v>
      </c>
      <c r="BM96" s="77">
        <f t="shared" ca="1" si="85"/>
        <v>19129.266876480604</v>
      </c>
      <c r="BN96" s="21"/>
      <c r="BO96" s="70">
        <f t="shared" si="100"/>
        <v>93</v>
      </c>
      <c r="BP96" s="171">
        <f t="shared" ca="1" si="101"/>
        <v>0.1074</v>
      </c>
      <c r="BQ96" s="172">
        <f t="shared" ca="1" si="86"/>
        <v>8.5374819739361119E-3</v>
      </c>
      <c r="BR96" s="172">
        <f t="shared" ca="1" si="103"/>
        <v>0.50094041961836377</v>
      </c>
    </row>
    <row r="97" spans="5:70">
      <c r="E97">
        <f t="shared" si="87"/>
        <v>94</v>
      </c>
      <c r="F97" s="64">
        <f t="shared" si="88"/>
        <v>72.749999999999559</v>
      </c>
      <c r="G97" s="55">
        <f t="shared" si="70"/>
        <v>4.6837945252553581E-3</v>
      </c>
      <c r="H97" s="78">
        <f t="shared" si="102"/>
        <v>0.73499124407043515</v>
      </c>
      <c r="I97" s="79">
        <f t="shared" ca="1" si="71"/>
        <v>215641.98363262476</v>
      </c>
      <c r="J97" s="79">
        <f t="shared" ca="1" si="72"/>
        <v>1841.0395480873599</v>
      </c>
      <c r="K97" s="80">
        <f t="shared" ca="1" si="73"/>
        <v>-14.699824881408702</v>
      </c>
      <c r="L97" s="80">
        <f t="shared" ca="1" si="74"/>
        <v>-89.85082651359366</v>
      </c>
      <c r="M97" s="80">
        <f t="shared" ca="1" si="75"/>
        <v>0</v>
      </c>
      <c r="N97" s="80">
        <f t="shared" ca="1" si="76"/>
        <v>0</v>
      </c>
      <c r="O97" s="81">
        <f t="shared" ca="1" si="62"/>
        <v>-1326.229684529872</v>
      </c>
      <c r="P97" s="79">
        <f t="shared" ca="1" si="63"/>
        <v>216052.24284478722</v>
      </c>
      <c r="Q97" s="35"/>
      <c r="R97">
        <f t="shared" ca="1" si="77"/>
        <v>94</v>
      </c>
      <c r="S97" s="78">
        <f t="shared" ca="1" si="89"/>
        <v>72.749999999999559</v>
      </c>
      <c r="T97" s="55">
        <f t="shared" ca="1" si="78"/>
        <v>4.6837945252553581E-3</v>
      </c>
      <c r="U97" s="78">
        <f t="shared" ca="1" si="90"/>
        <v>0.73332673685688732</v>
      </c>
      <c r="V97" s="79">
        <f t="shared" ca="1" si="91"/>
        <v>215539.21769652551</v>
      </c>
      <c r="W97" s="79">
        <f t="shared" ca="1" si="64"/>
        <v>1840.162185760378</v>
      </c>
      <c r="X97" s="80">
        <f t="shared" ca="1" si="65"/>
        <v>-14.666534737137747</v>
      </c>
      <c r="Y97" s="80">
        <f t="shared" ca="1" si="79"/>
        <v>-89.8080073735523</v>
      </c>
      <c r="Z97" s="80">
        <f t="shared" ca="1" si="66"/>
        <v>0</v>
      </c>
      <c r="AA97" s="80">
        <f t="shared" ca="1" si="80"/>
        <v>0</v>
      </c>
      <c r="AB97" s="81">
        <f t="shared" ca="1" si="67"/>
        <v>-1326.229684529872</v>
      </c>
      <c r="AC97" s="79">
        <f t="shared" ca="1" si="68"/>
        <v>215948.67565564532</v>
      </c>
      <c r="AD97" s="35"/>
      <c r="AE97" s="55">
        <f t="shared" ca="1" si="92"/>
        <v>4.6837945252553581E-3</v>
      </c>
      <c r="AF97" s="78">
        <f t="shared" ca="1" si="93"/>
        <v>0.73332673685688732</v>
      </c>
      <c r="AG97" s="21"/>
      <c r="AH97" s="21"/>
      <c r="AK97" s="66"/>
      <c r="AL97" s="66"/>
      <c r="AM97" s="66"/>
      <c r="AN97" s="66"/>
      <c r="AR97" s="69">
        <f t="shared" si="82"/>
        <v>8</v>
      </c>
      <c r="AS97" s="70">
        <f t="shared" si="97"/>
        <v>94</v>
      </c>
      <c r="AT97" s="71">
        <f t="shared" ca="1" si="98"/>
        <v>0.49407301077273857</v>
      </c>
      <c r="AU97" s="72">
        <f t="shared" ca="1" si="83"/>
        <v>8.5374819739361119E-3</v>
      </c>
      <c r="AV97" s="73">
        <f t="shared" ca="1" si="84"/>
        <v>1.0085374819739361</v>
      </c>
      <c r="AW97" s="74">
        <f ca="1">PRODUCT(AV$4:AV97)</f>
        <v>2.0132882923328097</v>
      </c>
      <c r="AY97" s="75">
        <f t="shared" si="99"/>
        <v>94</v>
      </c>
      <c r="AZ97" s="76">
        <f t="shared" ca="1" si="106"/>
        <v>1.0090370179501076</v>
      </c>
      <c r="BA97" s="76">
        <f t="shared" ca="1" si="106"/>
        <v>1.0090370179501076</v>
      </c>
      <c r="BB97" s="76">
        <f t="shared" ca="1" si="106"/>
        <v>1.0090370179501076</v>
      </c>
      <c r="BC97" s="76">
        <f t="shared" ca="1" si="106"/>
        <v>1.0090370179501076</v>
      </c>
      <c r="BD97" s="76">
        <f t="shared" ca="1" si="106"/>
        <v>1.0090370179501076</v>
      </c>
      <c r="BE97" s="76">
        <f t="shared" ca="1" si="106"/>
        <v>1.0090370179501076</v>
      </c>
      <c r="BF97" s="76">
        <f t="shared" ca="1" si="106"/>
        <v>1.0090370179501076</v>
      </c>
      <c r="BG97" s="76">
        <f t="shared" ca="1" si="106"/>
        <v>1.0090370179501076</v>
      </c>
      <c r="BH97" s="76">
        <f t="shared" ca="1" si="106"/>
        <v>1.0090370179501076</v>
      </c>
      <c r="BI97" s="76">
        <f t="shared" ca="1" si="106"/>
        <v>1.0090370179501076</v>
      </c>
      <c r="BJ97" s="76">
        <f t="shared" ca="1" si="106"/>
        <v>1.0090370179501076</v>
      </c>
      <c r="BK97" s="76">
        <f t="shared" ca="1" si="106"/>
        <v>1.0090370179501076</v>
      </c>
      <c r="BL97" s="76">
        <f t="shared" ca="1" si="69"/>
        <v>0.11399999999999988</v>
      </c>
      <c r="BM97" s="77">
        <f t="shared" ca="1" si="85"/>
        <v>21310.003300399392</v>
      </c>
      <c r="BN97" s="21"/>
      <c r="BO97" s="70">
        <f t="shared" si="100"/>
        <v>94</v>
      </c>
      <c r="BP97" s="171">
        <f t="shared" ca="1" si="101"/>
        <v>0.1074</v>
      </c>
      <c r="BQ97" s="172">
        <f t="shared" ca="1" si="86"/>
        <v>8.5374819739361119E-3</v>
      </c>
      <c r="BR97" s="172">
        <f t="shared" ca="1" si="103"/>
        <v>0.49669985357203583</v>
      </c>
    </row>
    <row r="98" spans="5:70">
      <c r="E98">
        <f t="shared" si="87"/>
        <v>95</v>
      </c>
      <c r="F98" s="64">
        <f t="shared" si="88"/>
        <v>72.833333333332888</v>
      </c>
      <c r="G98" s="55">
        <f t="shared" si="70"/>
        <v>4.6837945252553581E-3</v>
      </c>
      <c r="H98" s="78">
        <f t="shared" si="102"/>
        <v>0.73154869610534745</v>
      </c>
      <c r="I98" s="79">
        <f t="shared" ca="1" si="71"/>
        <v>215040.29853258166</v>
      </c>
      <c r="J98" s="79">
        <f t="shared" ca="1" si="72"/>
        <v>1835.9026723917559</v>
      </c>
      <c r="K98" s="80">
        <f t="shared" ca="1" si="73"/>
        <v>-14.63097392210695</v>
      </c>
      <c r="L98" s="80">
        <f t="shared" ca="1" si="74"/>
        <v>-89.600124388575694</v>
      </c>
      <c r="M98" s="80">
        <f t="shared" ca="1" si="75"/>
        <v>0</v>
      </c>
      <c r="N98" s="80">
        <f t="shared" ca="1" si="76"/>
        <v>0</v>
      </c>
      <c r="O98" s="81">
        <f t="shared" ca="1" si="62"/>
        <v>-1320.0178971942398</v>
      </c>
      <c r="P98" s="79">
        <f t="shared" ca="1" si="63"/>
        <v>215451.95220946847</v>
      </c>
      <c r="Q98" s="35"/>
      <c r="R98">
        <f t="shared" ca="1" si="77"/>
        <v>95</v>
      </c>
      <c r="S98" s="78">
        <f t="shared" ca="1" si="89"/>
        <v>72.833333333332888</v>
      </c>
      <c r="T98" s="55">
        <f t="shared" ca="1" si="78"/>
        <v>4.6837945252553581E-3</v>
      </c>
      <c r="U98" s="78">
        <f t="shared" ca="1" si="90"/>
        <v>0.7298919851015736</v>
      </c>
      <c r="V98" s="79">
        <f t="shared" ca="1" si="91"/>
        <v>214937.21643087326</v>
      </c>
      <c r="W98" s="79">
        <f t="shared" ca="1" si="64"/>
        <v>1835.0226108065851</v>
      </c>
      <c r="X98" s="80">
        <f t="shared" ca="1" si="65"/>
        <v>-14.597839702031472</v>
      </c>
      <c r="Y98" s="80">
        <f t="shared" ca="1" si="79"/>
        <v>-89.557173512863869</v>
      </c>
      <c r="Z98" s="80">
        <f t="shared" ca="1" si="66"/>
        <v>0</v>
      </c>
      <c r="AA98" s="80">
        <f t="shared" ca="1" si="80"/>
        <v>0</v>
      </c>
      <c r="AB98" s="81">
        <f t="shared" ca="1" si="67"/>
        <v>-1320.0178971942398</v>
      </c>
      <c r="AC98" s="79">
        <f t="shared" ca="1" si="68"/>
        <v>215348.06613127069</v>
      </c>
      <c r="AD98" s="35"/>
      <c r="AE98" s="55">
        <f t="shared" ca="1" si="92"/>
        <v>4.6837945252553581E-3</v>
      </c>
      <c r="AF98" s="78">
        <f t="shared" ca="1" si="93"/>
        <v>0.7298919851015736</v>
      </c>
      <c r="AG98" s="21"/>
      <c r="AH98" s="21"/>
      <c r="AK98" s="66"/>
      <c r="AL98" s="66"/>
      <c r="AM98" s="66"/>
      <c r="AN98" s="66"/>
      <c r="AR98" s="69">
        <f t="shared" si="82"/>
        <v>8</v>
      </c>
      <c r="AS98" s="70">
        <f t="shared" si="97"/>
        <v>95</v>
      </c>
      <c r="AT98" s="71">
        <f t="shared" ca="1" si="98"/>
        <v>0.48985487134945799</v>
      </c>
      <c r="AU98" s="72">
        <f t="shared" ca="1" si="83"/>
        <v>8.5374819739361119E-3</v>
      </c>
      <c r="AV98" s="73">
        <f t="shared" ca="1" si="84"/>
        <v>1.0085374819739361</v>
      </c>
      <c r="AW98" s="74">
        <f ca="1">PRODUCT(AV$4:AV98)</f>
        <v>2.0304767048369379</v>
      </c>
      <c r="AY98" s="75">
        <f t="shared" si="99"/>
        <v>95</v>
      </c>
      <c r="AZ98" s="76">
        <f t="shared" ca="1" si="106"/>
        <v>1.0090370179501076</v>
      </c>
      <c r="BA98" s="76">
        <f t="shared" ca="1" si="106"/>
        <v>1.0090370179501076</v>
      </c>
      <c r="BB98" s="76">
        <f t="shared" ca="1" si="106"/>
        <v>1.0090370179501076</v>
      </c>
      <c r="BC98" s="76">
        <f t="shared" ca="1" si="106"/>
        <v>1.0090370179501076</v>
      </c>
      <c r="BD98" s="76">
        <f t="shared" ca="1" si="106"/>
        <v>1.0090370179501076</v>
      </c>
      <c r="BE98" s="76">
        <f t="shared" ca="1" si="106"/>
        <v>1.0090370179501076</v>
      </c>
      <c r="BF98" s="76">
        <f t="shared" ca="1" si="106"/>
        <v>1.0090370179501076</v>
      </c>
      <c r="BG98" s="76">
        <f t="shared" ca="1" si="106"/>
        <v>1.0090370179501076</v>
      </c>
      <c r="BH98" s="76">
        <f t="shared" ca="1" si="106"/>
        <v>1.0090370179501076</v>
      </c>
      <c r="BI98" s="76">
        <f t="shared" ca="1" si="106"/>
        <v>1.0090370179501076</v>
      </c>
      <c r="BJ98" s="76">
        <f t="shared" ca="1" si="106"/>
        <v>1.0090370179501076</v>
      </c>
      <c r="BK98" s="76">
        <f t="shared" ca="1" si="106"/>
        <v>1.0090370179501076</v>
      </c>
      <c r="BL98" s="76">
        <f t="shared" ca="1" si="69"/>
        <v>0.11399999999999988</v>
      </c>
      <c r="BM98" s="77">
        <f t="shared" ca="1" si="85"/>
        <v>23739.343676644919</v>
      </c>
      <c r="BN98" s="21"/>
      <c r="BO98" s="70">
        <f t="shared" si="100"/>
        <v>95</v>
      </c>
      <c r="BP98" s="171">
        <f t="shared" ca="1" si="101"/>
        <v>0.1074</v>
      </c>
      <c r="BQ98" s="172">
        <f t="shared" ca="1" si="86"/>
        <v>8.5374819739361119E-3</v>
      </c>
      <c r="BR98" s="172">
        <f t="shared" ca="1" si="103"/>
        <v>0.49249518480947463</v>
      </c>
    </row>
    <row r="99" spans="5:70">
      <c r="E99">
        <f t="shared" si="87"/>
        <v>96</v>
      </c>
      <c r="F99" s="64">
        <f t="shared" si="88"/>
        <v>72.916666666666217</v>
      </c>
      <c r="G99" s="55">
        <f t="shared" si="70"/>
        <v>4.6837945252553581E-3</v>
      </c>
      <c r="H99" s="78">
        <f t="shared" si="102"/>
        <v>0.72812227232757154</v>
      </c>
      <c r="I99" s="79">
        <f t="shared" ca="1" si="71"/>
        <v>214442.81953525418</v>
      </c>
      <c r="J99" s="79">
        <f t="shared" ca="1" si="72"/>
        <v>1830.8017062222673</v>
      </c>
      <c r="K99" s="80">
        <f t="shared" ca="1" si="73"/>
        <v>-14.562445446551431</v>
      </c>
      <c r="L99" s="80">
        <f t="shared" ca="1" si="74"/>
        <v>-89.351174806355914</v>
      </c>
      <c r="M99" s="80">
        <f t="shared" ca="1" si="75"/>
        <v>0</v>
      </c>
      <c r="N99" s="80">
        <f t="shared" ca="1" si="76"/>
        <v>0</v>
      </c>
      <c r="O99" s="81">
        <f t="shared" ca="1" si="62"/>
        <v>-1313.8352045941224</v>
      </c>
      <c r="P99" s="79">
        <f t="shared" ca="1" si="63"/>
        <v>214855.8724166294</v>
      </c>
      <c r="Q99" s="35"/>
      <c r="R99">
        <f t="shared" ca="1" si="77"/>
        <v>96</v>
      </c>
      <c r="S99" s="78">
        <f t="shared" ca="1" si="89"/>
        <v>72.916666666666217</v>
      </c>
      <c r="T99" s="55">
        <f t="shared" ca="1" si="78"/>
        <v>4.6837945252553581E-3</v>
      </c>
      <c r="U99" s="78">
        <f t="shared" ca="1" si="90"/>
        <v>0.7264733210177271</v>
      </c>
      <c r="V99" s="79">
        <f t="shared" ca="1" si="91"/>
        <v>214339.42003810071</v>
      </c>
      <c r="W99" s="79">
        <f t="shared" ca="1" si="64"/>
        <v>1829.9189348792054</v>
      </c>
      <c r="X99" s="80">
        <f t="shared" ca="1" si="65"/>
        <v>-14.529466420354542</v>
      </c>
      <c r="Y99" s="80">
        <f t="shared" ca="1" si="79"/>
        <v>-89.308091682541971</v>
      </c>
      <c r="Z99" s="80">
        <f t="shared" ca="1" si="66"/>
        <v>0</v>
      </c>
      <c r="AA99" s="80">
        <f t="shared" ca="1" si="80"/>
        <v>0</v>
      </c>
      <c r="AB99" s="81">
        <f t="shared" ca="1" si="67"/>
        <v>-1313.8352045941224</v>
      </c>
      <c r="AC99" s="79">
        <f t="shared" ca="1" si="68"/>
        <v>214751.66621028291</v>
      </c>
      <c r="AD99" s="35"/>
      <c r="AE99" s="55">
        <f t="shared" ca="1" si="92"/>
        <v>4.6837945252553581E-3</v>
      </c>
      <c r="AF99" s="78">
        <f t="shared" ca="1" si="93"/>
        <v>0.7264733210177271</v>
      </c>
      <c r="AG99" s="21"/>
      <c r="AH99" s="21"/>
      <c r="AK99" s="66"/>
      <c r="AL99" s="66"/>
      <c r="AM99" s="66"/>
      <c r="AN99" s="66"/>
      <c r="AR99" s="69">
        <f t="shared" si="82"/>
        <v>8</v>
      </c>
      <c r="AS99" s="70">
        <f t="shared" si="97"/>
        <v>96</v>
      </c>
      <c r="AT99" s="71">
        <f t="shared" ca="1" si="98"/>
        <v>0.48567274421546719</v>
      </c>
      <c r="AU99" s="72">
        <f t="shared" ca="1" si="83"/>
        <v>8.5374819739361119E-3</v>
      </c>
      <c r="AV99" s="73">
        <f t="shared" ca="1" si="84"/>
        <v>1.0085374819739361</v>
      </c>
      <c r="AW99" s="74">
        <f ca="1">PRODUCT(AV$4:AV99)</f>
        <v>2.0478118631029805</v>
      </c>
      <c r="AY99" s="75">
        <f t="shared" si="99"/>
        <v>96</v>
      </c>
      <c r="AZ99" s="76">
        <f t="shared" ca="1" si="106"/>
        <v>1.0090370179501076</v>
      </c>
      <c r="BA99" s="76">
        <f t="shared" ca="1" si="106"/>
        <v>1.0090370179501076</v>
      </c>
      <c r="BB99" s="76">
        <f t="shared" ca="1" si="106"/>
        <v>1.0090370179501076</v>
      </c>
      <c r="BC99" s="76">
        <f t="shared" ca="1" si="106"/>
        <v>1.0090370179501076</v>
      </c>
      <c r="BD99" s="76">
        <f t="shared" ca="1" si="106"/>
        <v>1.0090370179501076</v>
      </c>
      <c r="BE99" s="76">
        <f t="shared" ca="1" si="106"/>
        <v>1.0090370179501076</v>
      </c>
      <c r="BF99" s="76">
        <f t="shared" ca="1" si="106"/>
        <v>1.0090370179501076</v>
      </c>
      <c r="BG99" s="76">
        <f t="shared" ca="1" si="106"/>
        <v>1.0090370179501076</v>
      </c>
      <c r="BH99" s="76">
        <f t="shared" ca="1" si="106"/>
        <v>1.0090370179501076</v>
      </c>
      <c r="BI99" s="76">
        <f t="shared" ca="1" si="106"/>
        <v>1.0090370179501076</v>
      </c>
      <c r="BJ99" s="76">
        <f t="shared" ca="1" si="106"/>
        <v>1.0090370179501076</v>
      </c>
      <c r="BK99" s="76">
        <f t="shared" ca="1" si="106"/>
        <v>1.0090370179501076</v>
      </c>
      <c r="BL99" s="76">
        <f t="shared" ca="1" si="69"/>
        <v>0.11399999999999988</v>
      </c>
      <c r="BM99" s="77">
        <f t="shared" ca="1" si="85"/>
        <v>26445.628855782437</v>
      </c>
      <c r="BN99" s="21"/>
      <c r="BO99" s="70">
        <f t="shared" si="100"/>
        <v>96</v>
      </c>
      <c r="BP99" s="171">
        <f t="shared" ca="1" si="101"/>
        <v>0.1074</v>
      </c>
      <c r="BQ99" s="172">
        <f t="shared" ca="1" si="86"/>
        <v>8.5374819739361119E-3</v>
      </c>
      <c r="BR99" s="172">
        <f t="shared" ca="1" si="103"/>
        <v>0.4883261094526205</v>
      </c>
    </row>
    <row r="100" spans="5:70">
      <c r="E100">
        <f t="shared" si="87"/>
        <v>97</v>
      </c>
      <c r="F100" s="64">
        <f t="shared" si="88"/>
        <v>72.999999999999545</v>
      </c>
      <c r="G100" s="55">
        <f t="shared" si="70"/>
        <v>4.6837945252553581E-3</v>
      </c>
      <c r="H100" s="78">
        <f t="shared" si="102"/>
        <v>0.72471189721472717</v>
      </c>
      <c r="I100" s="79">
        <f t="shared" ca="1" si="71"/>
        <v>213849.53165768544</v>
      </c>
      <c r="J100" s="79">
        <f t="shared" ca="1" si="72"/>
        <v>1825.7365216621693</v>
      </c>
      <c r="K100" s="80">
        <f t="shared" ca="1" si="73"/>
        <v>-14.494237944294543</v>
      </c>
      <c r="L100" s="80">
        <f t="shared" ca="1" si="74"/>
        <v>-89.1039715240356</v>
      </c>
      <c r="M100" s="80">
        <f t="shared" ca="1" si="75"/>
        <v>-1603.8714874326408</v>
      </c>
      <c r="N100" s="80">
        <f t="shared" ca="1" si="76"/>
        <v>0</v>
      </c>
      <c r="O100" s="81">
        <f t="shared" ca="1" si="62"/>
        <v>-1307.6814704557567</v>
      </c>
      <c r="P100" s="79">
        <f t="shared" ca="1" si="63"/>
        <v>212660.11701199089</v>
      </c>
      <c r="Q100" s="35"/>
      <c r="R100">
        <f t="shared" ca="1" si="77"/>
        <v>97</v>
      </c>
      <c r="S100" s="78">
        <f t="shared" ca="1" si="89"/>
        <v>72.999999999999545</v>
      </c>
      <c r="T100" s="55">
        <f t="shared" ca="1" si="78"/>
        <v>4.6837945252553581E-3</v>
      </c>
      <c r="U100" s="78">
        <f t="shared" ca="1" si="90"/>
        <v>0.72307066925400021</v>
      </c>
      <c r="V100" s="79">
        <f t="shared" ca="1" si="91"/>
        <v>213745.81353179773</v>
      </c>
      <c r="W100" s="79">
        <f t="shared" ca="1" si="64"/>
        <v>1824.8510300320327</v>
      </c>
      <c r="X100" s="80">
        <f t="shared" ca="1" si="65"/>
        <v>-14.461413385080004</v>
      </c>
      <c r="Y100" s="80">
        <f t="shared" ca="1" si="79"/>
        <v>-89.060755638249063</v>
      </c>
      <c r="Z100" s="80">
        <f t="shared" ca="1" si="66"/>
        <v>-1603.0936014884828</v>
      </c>
      <c r="AA100" s="80">
        <f t="shared" ca="1" si="80"/>
        <v>0</v>
      </c>
      <c r="AB100" s="81">
        <f t="shared" ca="1" si="67"/>
        <v>-1307.6814704557567</v>
      </c>
      <c r="AC100" s="79">
        <f t="shared" ca="1" si="68"/>
        <v>212556.36732086219</v>
      </c>
      <c r="AD100" s="35"/>
      <c r="AE100" s="55">
        <f t="shared" ca="1" si="92"/>
        <v>4.6837945252553581E-3</v>
      </c>
      <c r="AF100" s="78">
        <f t="shared" ca="1" si="93"/>
        <v>0.72307066925400021</v>
      </c>
      <c r="AG100" s="21"/>
      <c r="AH100" s="21"/>
      <c r="AK100" s="66"/>
      <c r="AL100" s="66"/>
      <c r="AM100" s="66"/>
      <c r="AN100" s="66"/>
      <c r="AR100" s="69">
        <f t="shared" si="82"/>
        <v>9</v>
      </c>
      <c r="AS100" s="70">
        <f t="shared" si="97"/>
        <v>97</v>
      </c>
      <c r="AT100" s="71">
        <f t="shared" ca="1" si="98"/>
        <v>0.48152632191649558</v>
      </c>
      <c r="AU100" s="72">
        <f t="shared" ca="1" si="83"/>
        <v>8.5374819739361119E-3</v>
      </c>
      <c r="AV100" s="73">
        <f t="shared" ca="1" si="84"/>
        <v>1.0085374819739361</v>
      </c>
      <c r="AW100" s="74">
        <f ca="1">PRODUCT(AV$4:AV100)</f>
        <v>2.0652950199702347</v>
      </c>
      <c r="AY100" s="75">
        <f t="shared" si="99"/>
        <v>97</v>
      </c>
      <c r="AZ100" s="76">
        <f t="shared" ca="1" si="106"/>
        <v>1.0090370179501076</v>
      </c>
      <c r="BA100" s="76">
        <f t="shared" ca="1" si="106"/>
        <v>1.0090370179501076</v>
      </c>
      <c r="BB100" s="76">
        <f t="shared" ca="1" si="106"/>
        <v>1.0090370179501076</v>
      </c>
      <c r="BC100" s="76">
        <f t="shared" ca="1" si="106"/>
        <v>1.0090370179501076</v>
      </c>
      <c r="BD100" s="76">
        <f t="shared" ca="1" si="106"/>
        <v>1.0090370179501076</v>
      </c>
      <c r="BE100" s="76">
        <f t="shared" ca="1" si="106"/>
        <v>1.0090370179501076</v>
      </c>
      <c r="BF100" s="76">
        <f t="shared" ca="1" si="106"/>
        <v>1.0090370179501076</v>
      </c>
      <c r="BG100" s="76">
        <f t="shared" ca="1" si="106"/>
        <v>1.0090370179501076</v>
      </c>
      <c r="BH100" s="76">
        <f t="shared" ca="1" si="106"/>
        <v>1.0090370179501076</v>
      </c>
      <c r="BI100" s="76">
        <f t="shared" ca="1" si="106"/>
        <v>1.0090370179501076</v>
      </c>
      <c r="BJ100" s="76">
        <f t="shared" ca="1" si="106"/>
        <v>1.0090370179501076</v>
      </c>
      <c r="BK100" s="76">
        <f t="shared" ca="1" si="106"/>
        <v>1.0090370179501076</v>
      </c>
      <c r="BL100" s="76">
        <f t="shared" ref="BL100:BL114" ca="1" si="107">PRODUCT(AZ100:BK100)-1</f>
        <v>0.11399999999999988</v>
      </c>
      <c r="BM100" s="77">
        <f t="shared" ca="1" si="85"/>
        <v>29460.430545341631</v>
      </c>
      <c r="BN100" s="21"/>
      <c r="BO100" s="70">
        <f t="shared" si="100"/>
        <v>97</v>
      </c>
      <c r="BP100" s="171">
        <f t="shared" ca="1" si="101"/>
        <v>0.1074</v>
      </c>
      <c r="BQ100" s="172">
        <f t="shared" ca="1" si="86"/>
        <v>8.5374819739361119E-3</v>
      </c>
      <c r="BR100" s="172">
        <f t="shared" ca="1" si="103"/>
        <v>0.4841923261958056</v>
      </c>
    </row>
    <row r="101" spans="5:70">
      <c r="E101">
        <f t="shared" si="87"/>
        <v>98</v>
      </c>
      <c r="F101" s="64">
        <f t="shared" si="88"/>
        <v>73.083333333332874</v>
      </c>
      <c r="G101" s="55">
        <f t="shared" si="70"/>
        <v>4.6837945252553581E-3</v>
      </c>
      <c r="H101" s="78">
        <f t="shared" si="102"/>
        <v>0.72131749559816538</v>
      </c>
      <c r="I101" s="79">
        <f t="shared" ca="1" si="71"/>
        <v>211664.06072018997</v>
      </c>
      <c r="J101" s="79">
        <f t="shared" ca="1" si="72"/>
        <v>1807.0781029287405</v>
      </c>
      <c r="K101" s="80">
        <f t="shared" ca="1" si="73"/>
        <v>-14.426349911963307</v>
      </c>
      <c r="L101" s="80">
        <f t="shared" ca="1" si="74"/>
        <v>-88.193358633412487</v>
      </c>
      <c r="M101" s="80">
        <f t="shared" ca="1" si="75"/>
        <v>0</v>
      </c>
      <c r="N101" s="80">
        <f t="shared" ca="1" si="76"/>
        <v>0</v>
      </c>
      <c r="O101" s="81">
        <f t="shared" ca="1" si="62"/>
        <v>-1301.5565591436582</v>
      </c>
      <c r="P101" s="79">
        <f t="shared" ca="1" si="63"/>
        <v>212066.96255542969</v>
      </c>
      <c r="Q101" s="35"/>
      <c r="R101">
        <f t="shared" ca="1" si="77"/>
        <v>98</v>
      </c>
      <c r="S101" s="78">
        <f t="shared" ca="1" si="89"/>
        <v>73.083333333332874</v>
      </c>
      <c r="T101" s="55">
        <f t="shared" ca="1" si="78"/>
        <v>4.6837945252553581E-3</v>
      </c>
      <c r="U101" s="78">
        <f t="shared" ca="1" si="90"/>
        <v>0.71968395481197556</v>
      </c>
      <c r="V101" s="79">
        <f t="shared" ca="1" si="91"/>
        <v>211560.79697129657</v>
      </c>
      <c r="W101" s="79">
        <f t="shared" ca="1" si="64"/>
        <v>1806.1964905340021</v>
      </c>
      <c r="X101" s="80">
        <f t="shared" ca="1" si="65"/>
        <v>-14.393679096239511</v>
      </c>
      <c r="Y101" s="80">
        <f t="shared" ca="1" si="79"/>
        <v>-88.150332071373583</v>
      </c>
      <c r="Z101" s="80">
        <f t="shared" ca="1" si="66"/>
        <v>0</v>
      </c>
      <c r="AA101" s="80">
        <f t="shared" ca="1" si="80"/>
        <v>0</v>
      </c>
      <c r="AB101" s="81">
        <f t="shared" ca="1" si="67"/>
        <v>-1301.5565591436582</v>
      </c>
      <c r="AC101" s="79">
        <f t="shared" ca="1" si="68"/>
        <v>211962.8928915193</v>
      </c>
      <c r="AD101" s="35"/>
      <c r="AE101" s="55">
        <f t="shared" ca="1" si="92"/>
        <v>4.6837945252553581E-3</v>
      </c>
      <c r="AF101" s="78">
        <f t="shared" ca="1" si="93"/>
        <v>0.71968395481197556</v>
      </c>
      <c r="AG101" s="21"/>
      <c r="AH101" s="21"/>
      <c r="AK101" s="66"/>
      <c r="AL101" s="66"/>
      <c r="AM101" s="66"/>
      <c r="AN101" s="66"/>
      <c r="AR101" s="69">
        <f t="shared" si="82"/>
        <v>9</v>
      </c>
      <c r="AS101" s="70">
        <f t="shared" si="97"/>
        <v>98</v>
      </c>
      <c r="AT101" s="71">
        <f t="shared" ca="1" si="98"/>
        <v>0.47741529962315776</v>
      </c>
      <c r="AU101" s="72">
        <f t="shared" ca="1" si="83"/>
        <v>8.5374819739361119E-3</v>
      </c>
      <c r="AV101" s="73">
        <f t="shared" ca="1" si="84"/>
        <v>1.0085374819739361</v>
      </c>
      <c r="AW101" s="74">
        <f ca="1">PRODUCT(AV$4:AV101)</f>
        <v>2.0829274389740906</v>
      </c>
      <c r="AY101" s="75">
        <f t="shared" si="99"/>
        <v>98</v>
      </c>
      <c r="AZ101" s="76">
        <f t="shared" ca="1" si="106"/>
        <v>1.0090370179501076</v>
      </c>
      <c r="BA101" s="76">
        <f t="shared" ca="1" si="106"/>
        <v>1.0090370179501076</v>
      </c>
      <c r="BB101" s="76">
        <f t="shared" ca="1" si="106"/>
        <v>1.0090370179501076</v>
      </c>
      <c r="BC101" s="76">
        <f t="shared" ca="1" si="106"/>
        <v>1.0090370179501076</v>
      </c>
      <c r="BD101" s="76">
        <f t="shared" ca="1" si="106"/>
        <v>1.0090370179501076</v>
      </c>
      <c r="BE101" s="76">
        <f t="shared" ca="1" si="106"/>
        <v>1.0090370179501076</v>
      </c>
      <c r="BF101" s="76">
        <f t="shared" ca="1" si="106"/>
        <v>1.0090370179501076</v>
      </c>
      <c r="BG101" s="76">
        <f t="shared" ca="1" si="106"/>
        <v>1.0090370179501076</v>
      </c>
      <c r="BH101" s="76">
        <f t="shared" ca="1" si="106"/>
        <v>1.0090370179501076</v>
      </c>
      <c r="BI101" s="76">
        <f t="shared" ca="1" si="106"/>
        <v>1.0090370179501076</v>
      </c>
      <c r="BJ101" s="76">
        <f t="shared" ca="1" si="106"/>
        <v>1.0090370179501076</v>
      </c>
      <c r="BK101" s="76">
        <f t="shared" ca="1" si="106"/>
        <v>1.0090370179501076</v>
      </c>
      <c r="BL101" s="76">
        <f t="shared" ca="1" si="107"/>
        <v>0.11399999999999988</v>
      </c>
      <c r="BM101" s="77">
        <f t="shared" ref="BM101:BM114" ca="1" si="108">PRODUCT(AZ101:BK101)*BM100</f>
        <v>32818.919627510571</v>
      </c>
      <c r="BN101" s="21"/>
      <c r="BO101" s="70">
        <f t="shared" si="100"/>
        <v>98</v>
      </c>
      <c r="BP101" s="171">
        <f t="shared" ca="1" si="101"/>
        <v>0.1074</v>
      </c>
      <c r="BQ101" s="172">
        <f t="shared" ca="1" si="86"/>
        <v>8.5374819739361119E-3</v>
      </c>
      <c r="BR101" s="172">
        <f t="shared" ca="1" si="103"/>
        <v>0.48009353628397788</v>
      </c>
    </row>
    <row r="102" spans="5:70">
      <c r="E102">
        <f t="shared" si="87"/>
        <v>99</v>
      </c>
      <c r="F102" s="64">
        <f t="shared" si="88"/>
        <v>73.166666666666202</v>
      </c>
      <c r="G102" s="55">
        <f t="shared" si="70"/>
        <v>4.6837945252553581E-3</v>
      </c>
      <c r="H102" s="78">
        <f t="shared" si="102"/>
        <v>0.71793899266131178</v>
      </c>
      <c r="I102" s="79">
        <f t="shared" ca="1" si="71"/>
        <v>211073.68447722503</v>
      </c>
      <c r="J102" s="79">
        <f t="shared" ca="1" si="72"/>
        <v>1802.0377763965873</v>
      </c>
      <c r="K102" s="80">
        <f t="shared" ca="1" si="73"/>
        <v>-14.358779853226235</v>
      </c>
      <c r="L102" s="80">
        <f t="shared" ca="1" si="74"/>
        <v>-87.947368532177109</v>
      </c>
      <c r="M102" s="80">
        <f t="shared" ca="1" si="75"/>
        <v>0</v>
      </c>
      <c r="N102" s="80">
        <f t="shared" ca="1" si="76"/>
        <v>0</v>
      </c>
      <c r="O102" s="81">
        <f t="shared" ca="1" si="62"/>
        <v>-1295.4603356576308</v>
      </c>
      <c r="P102" s="79">
        <f t="shared" ca="1" si="63"/>
        <v>211477.95576957855</v>
      </c>
      <c r="Q102" s="35"/>
      <c r="R102">
        <f t="shared" ca="1" si="77"/>
        <v>99</v>
      </c>
      <c r="S102" s="78">
        <f t="shared" ca="1" si="89"/>
        <v>73.166666666666202</v>
      </c>
      <c r="T102" s="55">
        <f t="shared" ca="1" si="78"/>
        <v>4.6837945252553581E-3</v>
      </c>
      <c r="U102" s="78">
        <f t="shared" ca="1" si="90"/>
        <v>0.71631310304451312</v>
      </c>
      <c r="V102" s="79">
        <f t="shared" ca="1" si="91"/>
        <v>210970.1022542367</v>
      </c>
      <c r="W102" s="79">
        <f t="shared" ca="1" si="64"/>
        <v>1801.1534450350041</v>
      </c>
      <c r="X102" s="80">
        <f t="shared" ca="1" si="65"/>
        <v>-14.326262060890262</v>
      </c>
      <c r="Y102" s="80">
        <f t="shared" ca="1" si="79"/>
        <v>-87.904209272598635</v>
      </c>
      <c r="Z102" s="80">
        <f t="shared" ca="1" si="66"/>
        <v>0</v>
      </c>
      <c r="AA102" s="80">
        <f t="shared" ca="1" si="80"/>
        <v>0</v>
      </c>
      <c r="AB102" s="81">
        <f t="shared" ca="1" si="67"/>
        <v>-1295.4603356576308</v>
      </c>
      <c r="AC102" s="79">
        <f t="shared" ca="1" si="68"/>
        <v>211373.56489228058</v>
      </c>
      <c r="AD102" s="35"/>
      <c r="AE102" s="55">
        <f t="shared" ca="1" si="92"/>
        <v>4.6837945252553581E-3</v>
      </c>
      <c r="AF102" s="78">
        <f t="shared" ca="1" si="93"/>
        <v>0.71631310304451312</v>
      </c>
      <c r="AG102" s="21"/>
      <c r="AH102" s="21"/>
      <c r="AK102" s="66"/>
      <c r="AL102" s="66"/>
      <c r="AM102" s="66"/>
      <c r="AN102" s="66"/>
      <c r="AR102" s="69">
        <f t="shared" si="82"/>
        <v>9</v>
      </c>
      <c r="AS102" s="70">
        <f t="shared" si="97"/>
        <v>99</v>
      </c>
      <c r="AT102" s="71">
        <f t="shared" ca="1" si="98"/>
        <v>0.47333937510854374</v>
      </c>
      <c r="AU102" s="72">
        <f t="shared" ca="1" si="83"/>
        <v>8.5374819739361119E-3</v>
      </c>
      <c r="AV102" s="73">
        <f t="shared" ca="1" si="84"/>
        <v>1.0085374819739361</v>
      </c>
      <c r="AW102" s="74">
        <f ca="1">PRODUCT(AV$4:AV102)</f>
        <v>2.1007103944373489</v>
      </c>
      <c r="AY102" s="75">
        <f t="shared" si="99"/>
        <v>99</v>
      </c>
      <c r="AZ102" s="76">
        <f t="shared" ca="1" si="106"/>
        <v>1.0090370179501076</v>
      </c>
      <c r="BA102" s="76">
        <f t="shared" ca="1" si="106"/>
        <v>1.0090370179501076</v>
      </c>
      <c r="BB102" s="76">
        <f t="shared" ca="1" si="106"/>
        <v>1.0090370179501076</v>
      </c>
      <c r="BC102" s="76">
        <f t="shared" ca="1" si="106"/>
        <v>1.0090370179501076</v>
      </c>
      <c r="BD102" s="76">
        <f t="shared" ca="1" si="106"/>
        <v>1.0090370179501076</v>
      </c>
      <c r="BE102" s="76">
        <f t="shared" ca="1" si="106"/>
        <v>1.0090370179501076</v>
      </c>
      <c r="BF102" s="76">
        <f t="shared" ca="1" si="106"/>
        <v>1.0090370179501076</v>
      </c>
      <c r="BG102" s="76">
        <f t="shared" ca="1" si="106"/>
        <v>1.0090370179501076</v>
      </c>
      <c r="BH102" s="76">
        <f t="shared" ca="1" si="106"/>
        <v>1.0090370179501076</v>
      </c>
      <c r="BI102" s="76">
        <f t="shared" ca="1" si="106"/>
        <v>1.0090370179501076</v>
      </c>
      <c r="BJ102" s="76">
        <f t="shared" ca="1" si="106"/>
        <v>1.0090370179501076</v>
      </c>
      <c r="BK102" s="76">
        <f t="shared" ca="1" si="106"/>
        <v>1.0090370179501076</v>
      </c>
      <c r="BL102" s="76">
        <f t="shared" ca="1" si="107"/>
        <v>0.11399999999999988</v>
      </c>
      <c r="BM102" s="77">
        <f t="shared" ca="1" si="108"/>
        <v>36560.276465046773</v>
      </c>
      <c r="BN102" s="21"/>
      <c r="BO102" s="70">
        <f t="shared" si="100"/>
        <v>99</v>
      </c>
      <c r="BP102" s="171">
        <f t="shared" ca="1" si="101"/>
        <v>0.1074</v>
      </c>
      <c r="BQ102" s="172">
        <f t="shared" ca="1" si="86"/>
        <v>8.5374819739361119E-3</v>
      </c>
      <c r="BR102" s="172">
        <f t="shared" ca="1" si="103"/>
        <v>0.47602944349110971</v>
      </c>
    </row>
    <row r="103" spans="5:70">
      <c r="E103">
        <f t="shared" si="87"/>
        <v>100</v>
      </c>
      <c r="F103" s="64">
        <f t="shared" si="88"/>
        <v>73.249999999999531</v>
      </c>
      <c r="G103" s="55">
        <f t="shared" si="70"/>
        <v>4.6837945252553581E-3</v>
      </c>
      <c r="H103" s="78">
        <f t="shared" si="102"/>
        <v>0.71457631393801735</v>
      </c>
      <c r="I103" s="79">
        <f t="shared" ca="1" si="71"/>
        <v>210487.43647813279</v>
      </c>
      <c r="J103" s="79">
        <f t="shared" ca="1" si="72"/>
        <v>1797.0326946720811</v>
      </c>
      <c r="K103" s="80">
        <f t="shared" ca="1" si="73"/>
        <v>-14.291526278760347</v>
      </c>
      <c r="L103" s="80">
        <f t="shared" ca="1" si="74"/>
        <v>-87.70309853255533</v>
      </c>
      <c r="M103" s="80">
        <f t="shared" ca="1" si="75"/>
        <v>0</v>
      </c>
      <c r="N103" s="80">
        <f t="shared" ca="1" si="76"/>
        <v>0</v>
      </c>
      <c r="O103" s="81">
        <f t="shared" ca="1" si="62"/>
        <v>-1289.3926656297922</v>
      </c>
      <c r="P103" s="79">
        <f t="shared" ca="1" si="63"/>
        <v>210893.08188236374</v>
      </c>
      <c r="Q103" s="35"/>
      <c r="R103">
        <f t="shared" ca="1" si="77"/>
        <v>100</v>
      </c>
      <c r="S103" s="78">
        <f t="shared" ca="1" si="89"/>
        <v>73.249999999999531</v>
      </c>
      <c r="T103" s="55">
        <f t="shared" ca="1" si="78"/>
        <v>4.6837945252553581E-3</v>
      </c>
      <c r="U103" s="78">
        <f t="shared" ca="1" si="90"/>
        <v>0.71295803965410454</v>
      </c>
      <c r="V103" s="79">
        <f t="shared" ca="1" si="91"/>
        <v>210383.53454625441</v>
      </c>
      <c r="W103" s="79">
        <f t="shared" ca="1" si="64"/>
        <v>1796.1456338016123</v>
      </c>
      <c r="X103" s="80">
        <f t="shared" ca="1" si="65"/>
        <v>-14.25916079308209</v>
      </c>
      <c r="Y103" s="80">
        <f t="shared" ca="1" si="79"/>
        <v>-87.659806060939346</v>
      </c>
      <c r="Z103" s="80">
        <f t="shared" ca="1" si="66"/>
        <v>0</v>
      </c>
      <c r="AA103" s="80">
        <f t="shared" ca="1" si="80"/>
        <v>0</v>
      </c>
      <c r="AB103" s="81">
        <f t="shared" ca="1" si="67"/>
        <v>-1289.3926656297922</v>
      </c>
      <c r="AC103" s="79">
        <f t="shared" ca="1" si="68"/>
        <v>210788.3685475722</v>
      </c>
      <c r="AD103" s="35"/>
      <c r="AE103" s="55">
        <f t="shared" ca="1" si="92"/>
        <v>4.6837945252553581E-3</v>
      </c>
      <c r="AF103" s="78">
        <f t="shared" ca="1" si="93"/>
        <v>0.71295803965410454</v>
      </c>
      <c r="AG103" s="21"/>
      <c r="AH103" s="21"/>
      <c r="AK103" s="66"/>
      <c r="AL103" s="66"/>
      <c r="AM103" s="66"/>
      <c r="AN103" s="66"/>
      <c r="AR103" s="69">
        <f t="shared" si="82"/>
        <v>9</v>
      </c>
      <c r="AS103" s="70">
        <f t="shared" si="97"/>
        <v>100</v>
      </c>
      <c r="AT103" s="71">
        <f t="shared" ca="1" si="98"/>
        <v>0.46929824872600034</v>
      </c>
      <c r="AU103" s="72">
        <f t="shared" ca="1" si="83"/>
        <v>8.5374819739361119E-3</v>
      </c>
      <c r="AV103" s="73">
        <f t="shared" ca="1" si="84"/>
        <v>1.0085374819739361</v>
      </c>
      <c r="AW103" s="74">
        <f ca="1">PRODUCT(AV$4:AV103)</f>
        <v>2.118645171562318</v>
      </c>
      <c r="AY103" s="75">
        <f t="shared" si="99"/>
        <v>100</v>
      </c>
      <c r="AZ103" s="76">
        <f t="shared" ca="1" si="106"/>
        <v>1.0090370179501076</v>
      </c>
      <c r="BA103" s="76">
        <f t="shared" ca="1" si="106"/>
        <v>1.0090370179501076</v>
      </c>
      <c r="BB103" s="76">
        <f t="shared" ca="1" si="106"/>
        <v>1.0090370179501076</v>
      </c>
      <c r="BC103" s="76">
        <f t="shared" ca="1" si="106"/>
        <v>1.0090370179501076</v>
      </c>
      <c r="BD103" s="76">
        <f t="shared" ca="1" si="106"/>
        <v>1.0090370179501076</v>
      </c>
      <c r="BE103" s="76">
        <f t="shared" ca="1" si="106"/>
        <v>1.0090370179501076</v>
      </c>
      <c r="BF103" s="76">
        <f t="shared" ca="1" si="106"/>
        <v>1.0090370179501076</v>
      </c>
      <c r="BG103" s="76">
        <f t="shared" ca="1" si="106"/>
        <v>1.0090370179501076</v>
      </c>
      <c r="BH103" s="76">
        <f t="shared" ca="1" si="106"/>
        <v>1.0090370179501076</v>
      </c>
      <c r="BI103" s="76">
        <f t="shared" ca="1" si="106"/>
        <v>1.0090370179501076</v>
      </c>
      <c r="BJ103" s="76">
        <f t="shared" ca="1" si="106"/>
        <v>1.0090370179501076</v>
      </c>
      <c r="BK103" s="76">
        <f t="shared" ca="1" si="106"/>
        <v>1.0090370179501076</v>
      </c>
      <c r="BL103" s="76">
        <f t="shared" ca="1" si="107"/>
        <v>0.11399999999999988</v>
      </c>
      <c r="BM103" s="77">
        <f t="shared" ca="1" si="108"/>
        <v>40728.147982062103</v>
      </c>
      <c r="BN103" s="21"/>
      <c r="BO103" s="70">
        <f t="shared" si="100"/>
        <v>100</v>
      </c>
      <c r="BP103" s="171">
        <f t="shared" ca="1" si="101"/>
        <v>0.1074</v>
      </c>
      <c r="BQ103" s="172">
        <f t="shared" ca="1" si="86"/>
        <v>8.5374819739361119E-3</v>
      </c>
      <c r="BR103" s="172">
        <f t="shared" ca="1" si="103"/>
        <v>0.47199975409878903</v>
      </c>
    </row>
    <row r="104" spans="5:70">
      <c r="E104">
        <f t="shared" si="87"/>
        <v>101</v>
      </c>
      <c r="F104" s="64">
        <f t="shared" si="88"/>
        <v>73.33333333333286</v>
      </c>
      <c r="G104" s="55">
        <f t="shared" si="70"/>
        <v>4.6837945252553581E-3</v>
      </c>
      <c r="H104" s="78">
        <f t="shared" si="102"/>
        <v>0.71122938531091728</v>
      </c>
      <c r="I104" s="79">
        <f t="shared" ca="1" si="71"/>
        <v>209905.3020200289</v>
      </c>
      <c r="J104" s="79">
        <f t="shared" ca="1" si="72"/>
        <v>1792.062732229612</v>
      </c>
      <c r="K104" s="80">
        <f t="shared" ca="1" si="73"/>
        <v>-14.224587706218346</v>
      </c>
      <c r="L104" s="80">
        <f t="shared" ca="1" si="74"/>
        <v>-87.460542508345384</v>
      </c>
      <c r="M104" s="80">
        <f t="shared" ca="1" si="75"/>
        <v>0</v>
      </c>
      <c r="N104" s="80">
        <f t="shared" ca="1" si="76"/>
        <v>0</v>
      </c>
      <c r="O104" s="81">
        <f t="shared" ca="1" si="62"/>
        <v>-1283.3534153216108</v>
      </c>
      <c r="P104" s="79">
        <f t="shared" ca="1" si="63"/>
        <v>210312.32620672235</v>
      </c>
      <c r="Q104" s="35"/>
      <c r="R104">
        <f t="shared" ca="1" si="77"/>
        <v>101</v>
      </c>
      <c r="S104" s="78">
        <f t="shared" ca="1" si="89"/>
        <v>73.33333333333286</v>
      </c>
      <c r="T104" s="55">
        <f t="shared" ca="1" si="78"/>
        <v>4.6837945252553581E-3</v>
      </c>
      <c r="U104" s="78">
        <f t="shared" ca="1" si="90"/>
        <v>0.70961869069123584</v>
      </c>
      <c r="V104" s="79">
        <f t="shared" ca="1" si="91"/>
        <v>209801.07914098157</v>
      </c>
      <c r="W104" s="79">
        <f t="shared" ca="1" si="64"/>
        <v>1791.1729312784737</v>
      </c>
      <c r="X104" s="80">
        <f t="shared" ca="1" si="65"/>
        <v>-14.192373813824716</v>
      </c>
      <c r="Y104" s="80">
        <f t="shared" ca="1" si="79"/>
        <v>-87.417116308742322</v>
      </c>
      <c r="Z104" s="80">
        <f t="shared" ca="1" si="66"/>
        <v>0</v>
      </c>
      <c r="AA104" s="80">
        <f t="shared" ca="1" si="80"/>
        <v>0</v>
      </c>
      <c r="AB104" s="81">
        <f t="shared" ca="1" si="67"/>
        <v>-1283.3534153216108</v>
      </c>
      <c r="AC104" s="79">
        <f t="shared" ca="1" si="68"/>
        <v>210207.28916681587</v>
      </c>
      <c r="AD104" s="35"/>
      <c r="AE104" s="55">
        <f t="shared" ca="1" si="92"/>
        <v>4.6837945252553581E-3</v>
      </c>
      <c r="AF104" s="78">
        <f t="shared" ca="1" si="93"/>
        <v>0.70961869069123584</v>
      </c>
      <c r="AG104" s="21"/>
      <c r="AH104" s="21"/>
      <c r="AK104" s="66"/>
      <c r="AL104" s="66"/>
      <c r="AM104" s="66"/>
      <c r="AN104" s="66"/>
      <c r="AR104" s="69">
        <f t="shared" si="82"/>
        <v>9</v>
      </c>
      <c r="AS104" s="70">
        <f t="shared" si="97"/>
        <v>101</v>
      </c>
      <c r="AT104" s="71">
        <f t="shared" ca="1" si="98"/>
        <v>0.46529162338710234</v>
      </c>
      <c r="AU104" s="72">
        <f t="shared" ca="1" si="83"/>
        <v>8.5374819739361119E-3</v>
      </c>
      <c r="AV104" s="73">
        <f t="shared" ca="1" si="84"/>
        <v>1.0085374819739361</v>
      </c>
      <c r="AW104" s="74">
        <f ca="1">PRODUCT(AV$4:AV104)</f>
        <v>2.1367330665236981</v>
      </c>
      <c r="AY104" s="75">
        <f t="shared" si="99"/>
        <v>101</v>
      </c>
      <c r="AZ104" s="76">
        <f t="shared" ca="1" si="106"/>
        <v>1.0090370179501076</v>
      </c>
      <c r="BA104" s="76">
        <f t="shared" ca="1" si="106"/>
        <v>1.0090370179501076</v>
      </c>
      <c r="BB104" s="76">
        <f t="shared" ca="1" si="106"/>
        <v>1.0090370179501076</v>
      </c>
      <c r="BC104" s="76">
        <f t="shared" ca="1" si="106"/>
        <v>1.0090370179501076</v>
      </c>
      <c r="BD104" s="76">
        <f t="shared" ca="1" si="106"/>
        <v>1.0090370179501076</v>
      </c>
      <c r="BE104" s="76">
        <f t="shared" ca="1" si="106"/>
        <v>1.0090370179501076</v>
      </c>
      <c r="BF104" s="76">
        <f t="shared" ca="1" si="106"/>
        <v>1.0090370179501076</v>
      </c>
      <c r="BG104" s="76">
        <f t="shared" ca="1" si="106"/>
        <v>1.0090370179501076</v>
      </c>
      <c r="BH104" s="76">
        <f t="shared" ca="1" si="106"/>
        <v>1.0090370179501076</v>
      </c>
      <c r="BI104" s="76">
        <f t="shared" ca="1" si="106"/>
        <v>1.0090370179501076</v>
      </c>
      <c r="BJ104" s="76">
        <f t="shared" ca="1" si="106"/>
        <v>1.0090370179501076</v>
      </c>
      <c r="BK104" s="76">
        <f t="shared" ca="1" si="106"/>
        <v>1.0090370179501076</v>
      </c>
      <c r="BL104" s="76">
        <f t="shared" ca="1" si="107"/>
        <v>0.11399999999999988</v>
      </c>
      <c r="BM104" s="77">
        <f t="shared" ca="1" si="108"/>
        <v>45371.156852017179</v>
      </c>
      <c r="BN104" s="21"/>
      <c r="BO104" s="70">
        <f t="shared" si="100"/>
        <v>101</v>
      </c>
      <c r="BP104" s="171">
        <f t="shared" ca="1" si="101"/>
        <v>0.1074</v>
      </c>
      <c r="BQ104" s="172">
        <f t="shared" ca="1" si="86"/>
        <v>8.5374819739361119E-3</v>
      </c>
      <c r="BR104" s="172">
        <f t="shared" ca="1" si="103"/>
        <v>0.46800417687499196</v>
      </c>
    </row>
    <row r="105" spans="5:70">
      <c r="E105">
        <f t="shared" si="87"/>
        <v>102</v>
      </c>
      <c r="F105" s="64">
        <f t="shared" si="88"/>
        <v>73.416666666666188</v>
      </c>
      <c r="G105" s="55">
        <f t="shared" si="70"/>
        <v>4.6837945252553581E-3</v>
      </c>
      <c r="H105" s="78">
        <f t="shared" si="102"/>
        <v>0.70789813300979731</v>
      </c>
      <c r="I105" s="79">
        <f t="shared" ca="1" si="71"/>
        <v>209327.26648464159</v>
      </c>
      <c r="J105" s="79">
        <f t="shared" ca="1" si="72"/>
        <v>1787.1277642659484</v>
      </c>
      <c r="K105" s="80">
        <f t="shared" ca="1" si="73"/>
        <v>-14.157962660195945</v>
      </c>
      <c r="L105" s="80">
        <f t="shared" ca="1" si="74"/>
        <v>-87.21969436860067</v>
      </c>
      <c r="M105" s="80">
        <f t="shared" ca="1" si="75"/>
        <v>0</v>
      </c>
      <c r="N105" s="80">
        <f t="shared" ca="1" si="76"/>
        <v>0</v>
      </c>
      <c r="O105" s="81">
        <f t="shared" ca="1" si="62"/>
        <v>-1277.3424516209598</v>
      </c>
      <c r="P105" s="79">
        <f t="shared" ca="1" si="63"/>
        <v>209735.67414025779</v>
      </c>
      <c r="Q105" s="35"/>
      <c r="R105">
        <f t="shared" ca="1" si="77"/>
        <v>102</v>
      </c>
      <c r="S105" s="78">
        <f t="shared" ca="1" si="89"/>
        <v>73.416666666666188</v>
      </c>
      <c r="T105" s="55">
        <f t="shared" ca="1" si="78"/>
        <v>4.6837945252553581E-3</v>
      </c>
      <c r="U105" s="78">
        <f t="shared" ca="1" si="90"/>
        <v>0.70629498255275736</v>
      </c>
      <c r="V105" s="79">
        <f t="shared" ca="1" si="91"/>
        <v>209222.72141664758</v>
      </c>
      <c r="W105" s="79">
        <f t="shared" ca="1" si="64"/>
        <v>1786.2352126324856</v>
      </c>
      <c r="X105" s="80">
        <f t="shared" ca="1" si="65"/>
        <v>-14.125899651055146</v>
      </c>
      <c r="Y105" s="80">
        <f t="shared" ca="1" si="79"/>
        <v>-87.17613392360316</v>
      </c>
      <c r="Z105" s="80">
        <f t="shared" ca="1" si="66"/>
        <v>0</v>
      </c>
      <c r="AA105" s="80">
        <f t="shared" ca="1" si="80"/>
        <v>0</v>
      </c>
      <c r="AB105" s="81">
        <f t="shared" ca="1" si="67"/>
        <v>-1277.3424516209598</v>
      </c>
      <c r="AC105" s="79">
        <f t="shared" ca="1" si="68"/>
        <v>209630.31214408443</v>
      </c>
      <c r="AD105" s="35"/>
      <c r="AE105" s="55">
        <f t="shared" ca="1" si="92"/>
        <v>4.6837945252553581E-3</v>
      </c>
      <c r="AF105" s="78">
        <f t="shared" ca="1" si="93"/>
        <v>0.70629498255275736</v>
      </c>
      <c r="AG105" s="21"/>
      <c r="AH105" s="21"/>
      <c r="AK105" s="66"/>
      <c r="AL105" s="66"/>
      <c r="AM105" s="66"/>
      <c r="AN105" s="66"/>
      <c r="AR105" s="69">
        <f t="shared" si="82"/>
        <v>9</v>
      </c>
      <c r="AS105" s="70">
        <f t="shared" si="97"/>
        <v>102</v>
      </c>
      <c r="AT105" s="71">
        <f t="shared" ca="1" si="98"/>
        <v>0.46131920453981146</v>
      </c>
      <c r="AU105" s="72">
        <f t="shared" ca="1" si="83"/>
        <v>8.5374819739361119E-3</v>
      </c>
      <c r="AV105" s="73">
        <f t="shared" ca="1" si="84"/>
        <v>1.0085374819739361</v>
      </c>
      <c r="AW105" s="74">
        <f ca="1">PRODUCT(AV$4:AV105)</f>
        <v>2.1549753865622576</v>
      </c>
      <c r="AY105" s="75">
        <f t="shared" si="99"/>
        <v>102</v>
      </c>
      <c r="AZ105" s="76">
        <f t="shared" ref="AZ105:BK120" ca="1" si="109">OFFSET($AV$3,($AY105*12-12)+AZ$3,0)</f>
        <v>1.0090370179501076</v>
      </c>
      <c r="BA105" s="76">
        <f t="shared" ca="1" si="109"/>
        <v>1.0090370179501076</v>
      </c>
      <c r="BB105" s="76">
        <f t="shared" ca="1" si="109"/>
        <v>1.0090370179501076</v>
      </c>
      <c r="BC105" s="76">
        <f t="shared" ca="1" si="109"/>
        <v>1.0090370179501076</v>
      </c>
      <c r="BD105" s="76">
        <f t="shared" ca="1" si="109"/>
        <v>1.0090370179501076</v>
      </c>
      <c r="BE105" s="76">
        <f t="shared" ca="1" si="109"/>
        <v>1.0090370179501076</v>
      </c>
      <c r="BF105" s="76">
        <f t="shared" ca="1" si="109"/>
        <v>1.0090370179501076</v>
      </c>
      <c r="BG105" s="76">
        <f t="shared" ca="1" si="109"/>
        <v>1.0090370179501076</v>
      </c>
      <c r="BH105" s="76">
        <f t="shared" ca="1" si="109"/>
        <v>1.0090370179501076</v>
      </c>
      <c r="BI105" s="76">
        <f t="shared" ca="1" si="109"/>
        <v>1.0090370179501076</v>
      </c>
      <c r="BJ105" s="76">
        <f t="shared" ca="1" si="109"/>
        <v>1.0090370179501076</v>
      </c>
      <c r="BK105" s="76">
        <f t="shared" ca="1" si="109"/>
        <v>1.0090370179501076</v>
      </c>
      <c r="BL105" s="76">
        <f t="shared" ca="1" si="107"/>
        <v>0.11399999999999988</v>
      </c>
      <c r="BM105" s="77">
        <f t="shared" ca="1" si="108"/>
        <v>50543.468733147129</v>
      </c>
      <c r="BN105" s="21"/>
      <c r="BO105" s="70">
        <f t="shared" si="100"/>
        <v>102</v>
      </c>
      <c r="BP105" s="171">
        <f t="shared" ca="1" si="101"/>
        <v>0.1074</v>
      </c>
      <c r="BQ105" s="172">
        <f t="shared" ca="1" si="86"/>
        <v>8.5374819739361119E-3</v>
      </c>
      <c r="BR105" s="172">
        <f t="shared" ca="1" si="103"/>
        <v>0.46404242305303506</v>
      </c>
    </row>
    <row r="106" spans="5:70">
      <c r="E106">
        <f t="shared" si="87"/>
        <v>103</v>
      </c>
      <c r="F106" s="64">
        <f t="shared" si="88"/>
        <v>73.499999999999517</v>
      </c>
      <c r="G106" s="55">
        <f t="shared" si="70"/>
        <v>4.6837945252553581E-3</v>
      </c>
      <c r="H106" s="78">
        <f t="shared" si="102"/>
        <v>0.70458248360996756</v>
      </c>
      <c r="I106" s="79">
        <f t="shared" ca="1" si="71"/>
        <v>208753.3153379689</v>
      </c>
      <c r="J106" s="79">
        <f t="shared" ca="1" si="72"/>
        <v>1782.2276666973103</v>
      </c>
      <c r="K106" s="80">
        <f t="shared" ca="1" si="73"/>
        <v>-14.091649672199351</v>
      </c>
      <c r="L106" s="80">
        <f t="shared" ca="1" si="74"/>
        <v>-86.980548057487042</v>
      </c>
      <c r="M106" s="80">
        <f t="shared" ca="1" si="75"/>
        <v>0</v>
      </c>
      <c r="N106" s="80">
        <f t="shared" ca="1" si="76"/>
        <v>0</v>
      </c>
      <c r="O106" s="81">
        <f t="shared" ca="1" si="62"/>
        <v>-1271.3596420391812</v>
      </c>
      <c r="P106" s="79">
        <f t="shared" ca="1" si="63"/>
        <v>209163.11116489736</v>
      </c>
      <c r="Q106" s="35"/>
      <c r="R106">
        <f t="shared" ca="1" si="77"/>
        <v>103</v>
      </c>
      <c r="S106" s="78">
        <f t="shared" ca="1" si="89"/>
        <v>73.499999999999517</v>
      </c>
      <c r="T106" s="55">
        <f t="shared" ca="1" si="78"/>
        <v>4.6837945252553581E-3</v>
      </c>
      <c r="U106" s="78">
        <f t="shared" ca="1" si="90"/>
        <v>0.7029868419802614</v>
      </c>
      <c r="V106" s="79">
        <f t="shared" ca="1" si="91"/>
        <v>208648.44683573639</v>
      </c>
      <c r="W106" s="79">
        <f t="shared" ca="1" si="64"/>
        <v>1781.3323537498666</v>
      </c>
      <c r="X106" s="80">
        <f t="shared" ca="1" si="65"/>
        <v>-14.059736839605229</v>
      </c>
      <c r="Y106" s="80">
        <f t="shared" ca="1" si="79"/>
        <v>-86.936852848223509</v>
      </c>
      <c r="Z106" s="80">
        <f t="shared" ca="1" si="66"/>
        <v>0</v>
      </c>
      <c r="AA106" s="80">
        <f t="shared" ca="1" si="80"/>
        <v>0</v>
      </c>
      <c r="AB106" s="81">
        <f t="shared" ca="1" si="67"/>
        <v>-1271.3596420391812</v>
      </c>
      <c r="AC106" s="79">
        <f t="shared" ca="1" si="68"/>
        <v>209057.42295775926</v>
      </c>
      <c r="AD106" s="35"/>
      <c r="AE106" s="55">
        <f t="shared" ca="1" si="92"/>
        <v>4.6837945252553581E-3</v>
      </c>
      <c r="AF106" s="78">
        <f t="shared" ca="1" si="93"/>
        <v>0.7029868419802614</v>
      </c>
      <c r="AG106" s="21"/>
      <c r="AH106" s="21"/>
      <c r="AK106" s="66"/>
      <c r="AL106" s="66"/>
      <c r="AM106" s="66"/>
      <c r="AN106" s="66"/>
      <c r="AR106" s="69">
        <f t="shared" si="82"/>
        <v>9</v>
      </c>
      <c r="AS106" s="70">
        <f t="shared" si="97"/>
        <v>103</v>
      </c>
      <c r="AT106" s="71">
        <f t="shared" ca="1" si="98"/>
        <v>0.45738070014682225</v>
      </c>
      <c r="AU106" s="72">
        <f t="shared" ca="1" si="83"/>
        <v>8.5374819739361119E-3</v>
      </c>
      <c r="AV106" s="73">
        <f t="shared" ca="1" si="84"/>
        <v>1.0085374819739361</v>
      </c>
      <c r="AW106" s="74">
        <f ca="1">PRODUCT(AV$4:AV106)</f>
        <v>2.1733734500793087</v>
      </c>
      <c r="AY106" s="75">
        <f t="shared" si="99"/>
        <v>103</v>
      </c>
      <c r="AZ106" s="76">
        <f t="shared" ca="1" si="109"/>
        <v>1.0090370179501076</v>
      </c>
      <c r="BA106" s="76">
        <f t="shared" ca="1" si="109"/>
        <v>1.0090370179501076</v>
      </c>
      <c r="BB106" s="76">
        <f t="shared" ca="1" si="109"/>
        <v>1.0090370179501076</v>
      </c>
      <c r="BC106" s="76">
        <f t="shared" ca="1" si="109"/>
        <v>1.0090370179501076</v>
      </c>
      <c r="BD106" s="76">
        <f t="shared" ca="1" si="109"/>
        <v>1.0090370179501076</v>
      </c>
      <c r="BE106" s="76">
        <f t="shared" ca="1" si="109"/>
        <v>1.0090370179501076</v>
      </c>
      <c r="BF106" s="76">
        <f t="shared" ca="1" si="109"/>
        <v>1.0090370179501076</v>
      </c>
      <c r="BG106" s="76">
        <f t="shared" ca="1" si="109"/>
        <v>1.0090370179501076</v>
      </c>
      <c r="BH106" s="76">
        <f t="shared" ca="1" si="109"/>
        <v>1.0090370179501076</v>
      </c>
      <c r="BI106" s="76">
        <f t="shared" ca="1" si="109"/>
        <v>1.0090370179501076</v>
      </c>
      <c r="BJ106" s="76">
        <f t="shared" ca="1" si="109"/>
        <v>1.0090370179501076</v>
      </c>
      <c r="BK106" s="76">
        <f t="shared" ca="1" si="109"/>
        <v>1.0090370179501076</v>
      </c>
      <c r="BL106" s="76">
        <f t="shared" ca="1" si="107"/>
        <v>0.11399999999999988</v>
      </c>
      <c r="BM106" s="77">
        <f t="shared" ca="1" si="108"/>
        <v>56305.424168725898</v>
      </c>
      <c r="BN106" s="21"/>
      <c r="BO106" s="70">
        <f t="shared" si="100"/>
        <v>103</v>
      </c>
      <c r="BP106" s="171">
        <f t="shared" ca="1" si="101"/>
        <v>0.1074</v>
      </c>
      <c r="BQ106" s="172">
        <f t="shared" ca="1" si="86"/>
        <v>8.5374819739361119E-3</v>
      </c>
      <c r="BR106" s="172">
        <f t="shared" ca="1" si="103"/>
        <v>0.46011420631070549</v>
      </c>
    </row>
    <row r="107" spans="5:70">
      <c r="E107">
        <f t="shared" si="87"/>
        <v>104</v>
      </c>
      <c r="F107" s="64">
        <f t="shared" si="88"/>
        <v>73.583333333332845</v>
      </c>
      <c r="G107" s="55">
        <f t="shared" si="70"/>
        <v>5.1085345568211427E-3</v>
      </c>
      <c r="H107" s="78">
        <f t="shared" si="102"/>
        <v>0.70098309964431516</v>
      </c>
      <c r="I107" s="79">
        <f t="shared" ca="1" si="71"/>
        <v>208094.59418349926</v>
      </c>
      <c r="J107" s="79">
        <f t="shared" ca="1" si="72"/>
        <v>1776.6038467151755</v>
      </c>
      <c r="K107" s="80">
        <f t="shared" ca="1" si="73"/>
        <v>-14.019661992886302</v>
      </c>
      <c r="L107" s="80">
        <f t="shared" ca="1" si="74"/>
        <v>-86.706080909791368</v>
      </c>
      <c r="M107" s="80">
        <f t="shared" ca="1" si="75"/>
        <v>0</v>
      </c>
      <c r="N107" s="80">
        <f t="shared" ca="1" si="76"/>
        <v>0</v>
      </c>
      <c r="O107" s="81">
        <f t="shared" ca="1" si="62"/>
        <v>-1264.8648573736762</v>
      </c>
      <c r="P107" s="79">
        <f t="shared" ca="1" si="63"/>
        <v>208505.6074299381</v>
      </c>
      <c r="Q107" s="35"/>
      <c r="R107">
        <f t="shared" ca="1" si="77"/>
        <v>104</v>
      </c>
      <c r="S107" s="78">
        <f t="shared" ca="1" si="89"/>
        <v>73.583333333332845</v>
      </c>
      <c r="T107" s="55">
        <f t="shared" ca="1" si="78"/>
        <v>5.1085345568211427E-3</v>
      </c>
      <c r="U107" s="78">
        <f t="shared" ca="1" si="90"/>
        <v>0.69939560940501466</v>
      </c>
      <c r="V107" s="79">
        <f t="shared" ca="1" si="91"/>
        <v>207989.44588821958</v>
      </c>
      <c r="W107" s="79">
        <f t="shared" ca="1" si="64"/>
        <v>1775.706145039635</v>
      </c>
      <c r="X107" s="80">
        <f t="shared" ca="1" si="65"/>
        <v>-13.987912188100292</v>
      </c>
      <c r="Y107" s="80">
        <f t="shared" ca="1" si="79"/>
        <v>-86.662269120091494</v>
      </c>
      <c r="Z107" s="80">
        <f t="shared" ca="1" si="66"/>
        <v>0</v>
      </c>
      <c r="AA107" s="80">
        <f t="shared" ca="1" si="80"/>
        <v>0</v>
      </c>
      <c r="AB107" s="81">
        <f t="shared" ca="1" si="67"/>
        <v>-1264.8648573736762</v>
      </c>
      <c r="AC107" s="79">
        <f t="shared" ca="1" si="68"/>
        <v>208399.63699457733</v>
      </c>
      <c r="AD107" s="35"/>
      <c r="AE107" s="55">
        <f t="shared" ca="1" si="92"/>
        <v>5.1085345568211427E-3</v>
      </c>
      <c r="AF107" s="78">
        <f t="shared" ca="1" si="93"/>
        <v>0.69939560940501466</v>
      </c>
      <c r="AG107" s="21"/>
      <c r="AH107" s="21"/>
      <c r="AK107" s="66"/>
      <c r="AL107" s="66"/>
      <c r="AM107" s="66"/>
      <c r="AN107" s="66"/>
      <c r="AR107" s="69">
        <f t="shared" si="82"/>
        <v>9</v>
      </c>
      <c r="AS107" s="70">
        <f t="shared" si="97"/>
        <v>104</v>
      </c>
      <c r="AT107" s="71">
        <f t="shared" ca="1" si="98"/>
        <v>0.45347582066409248</v>
      </c>
      <c r="AU107" s="72">
        <f t="shared" ca="1" si="83"/>
        <v>8.5374819739361119E-3</v>
      </c>
      <c r="AV107" s="73">
        <f t="shared" ca="1" si="84"/>
        <v>1.0085374819739361</v>
      </c>
      <c r="AW107" s="74">
        <f ca="1">PRODUCT(AV$4:AV107)</f>
        <v>2.1919285867319922</v>
      </c>
      <c r="AY107" s="75">
        <f t="shared" si="99"/>
        <v>104</v>
      </c>
      <c r="AZ107" s="76">
        <f t="shared" ca="1" si="109"/>
        <v>1.0090370179501076</v>
      </c>
      <c r="BA107" s="76">
        <f t="shared" ca="1" si="109"/>
        <v>1.0090370179501076</v>
      </c>
      <c r="BB107" s="76">
        <f t="shared" ca="1" si="109"/>
        <v>1.0090370179501076</v>
      </c>
      <c r="BC107" s="76">
        <f t="shared" ca="1" si="109"/>
        <v>1.0090370179501076</v>
      </c>
      <c r="BD107" s="76">
        <f t="shared" ca="1" si="109"/>
        <v>1.0090370179501076</v>
      </c>
      <c r="BE107" s="76">
        <f t="shared" ca="1" si="109"/>
        <v>1.0090370179501076</v>
      </c>
      <c r="BF107" s="76">
        <f t="shared" ca="1" si="109"/>
        <v>1.0090370179501076</v>
      </c>
      <c r="BG107" s="76">
        <f t="shared" ca="1" si="109"/>
        <v>1.0090370179501076</v>
      </c>
      <c r="BH107" s="76">
        <f t="shared" ca="1" si="109"/>
        <v>1.0090370179501076</v>
      </c>
      <c r="BI107" s="76">
        <f t="shared" ca="1" si="109"/>
        <v>1.0090370179501076</v>
      </c>
      <c r="BJ107" s="76">
        <f t="shared" ca="1" si="109"/>
        <v>1.0090370179501076</v>
      </c>
      <c r="BK107" s="76">
        <f t="shared" ca="1" si="109"/>
        <v>1.0090370179501076</v>
      </c>
      <c r="BL107" s="76">
        <f t="shared" ca="1" si="107"/>
        <v>0.11399999999999988</v>
      </c>
      <c r="BM107" s="77">
        <f t="shared" ca="1" si="108"/>
        <v>62724.242523960645</v>
      </c>
      <c r="BN107" s="21"/>
      <c r="BO107" s="70">
        <f t="shared" si="100"/>
        <v>104</v>
      </c>
      <c r="BP107" s="171">
        <f t="shared" ca="1" si="101"/>
        <v>0.1074</v>
      </c>
      <c r="BQ107" s="172">
        <f t="shared" ca="1" si="86"/>
        <v>8.5374819739361119E-3</v>
      </c>
      <c r="BR107" s="172">
        <f t="shared" ca="1" si="103"/>
        <v>0.45621924274956827</v>
      </c>
    </row>
    <row r="108" spans="5:70">
      <c r="E108">
        <f t="shared" si="87"/>
        <v>105</v>
      </c>
      <c r="F108" s="64">
        <f t="shared" si="88"/>
        <v>73.666666666666174</v>
      </c>
      <c r="G108" s="55">
        <f t="shared" si="70"/>
        <v>5.1085345568211427E-3</v>
      </c>
      <c r="H108" s="78">
        <f t="shared" si="102"/>
        <v>0.69740210325603458</v>
      </c>
      <c r="I108" s="79">
        <f t="shared" ca="1" si="71"/>
        <v>207440.44932909127</v>
      </c>
      <c r="J108" s="79">
        <f t="shared" ca="1" si="72"/>
        <v>1771.0190968123241</v>
      </c>
      <c r="K108" s="80">
        <f t="shared" ca="1" si="73"/>
        <v>-13.948042065120692</v>
      </c>
      <c r="L108" s="80">
        <f t="shared" ca="1" si="74"/>
        <v>-86.433520553788028</v>
      </c>
      <c r="M108" s="80">
        <f t="shared" ca="1" si="75"/>
        <v>0</v>
      </c>
      <c r="N108" s="80">
        <f t="shared" ca="1" si="76"/>
        <v>0</v>
      </c>
      <c r="O108" s="81">
        <f t="shared" ca="1" si="62"/>
        <v>-1258.4032515400743</v>
      </c>
      <c r="P108" s="79">
        <f t="shared" ca="1" si="63"/>
        <v>207852.68361174464</v>
      </c>
      <c r="Q108" s="35"/>
      <c r="R108">
        <f t="shared" ca="1" si="77"/>
        <v>105</v>
      </c>
      <c r="S108" s="78">
        <f t="shared" ca="1" si="89"/>
        <v>73.666666666666174</v>
      </c>
      <c r="T108" s="55">
        <f t="shared" ca="1" si="78"/>
        <v>5.1085345568211427E-3</v>
      </c>
      <c r="U108" s="78">
        <f t="shared" ca="1" si="90"/>
        <v>0.69582272276548018</v>
      </c>
      <c r="V108" s="79">
        <f t="shared" ca="1" si="91"/>
        <v>207335.02024736156</v>
      </c>
      <c r="W108" s="79">
        <f t="shared" ca="1" si="64"/>
        <v>1770.1189979275282</v>
      </c>
      <c r="X108" s="80">
        <f t="shared" ca="1" si="65"/>
        <v>-13.916454455309603</v>
      </c>
      <c r="Y108" s="80">
        <f t="shared" ca="1" si="79"/>
        <v>-86.389591769733997</v>
      </c>
      <c r="Z108" s="80">
        <f t="shared" ca="1" si="66"/>
        <v>0</v>
      </c>
      <c r="AA108" s="80">
        <f t="shared" ca="1" si="80"/>
        <v>0</v>
      </c>
      <c r="AB108" s="81">
        <f t="shared" ca="1" si="67"/>
        <v>-1258.4032515400743</v>
      </c>
      <c r="AC108" s="79">
        <f t="shared" ca="1" si="68"/>
        <v>207746.42994752398</v>
      </c>
      <c r="AD108" s="35"/>
      <c r="AE108" s="55">
        <f t="shared" ca="1" si="92"/>
        <v>5.1085345568211427E-3</v>
      </c>
      <c r="AF108" s="78">
        <f t="shared" ca="1" si="93"/>
        <v>0.69582272276548018</v>
      </c>
      <c r="AG108" s="21"/>
      <c r="AH108" s="21"/>
      <c r="AK108" s="66"/>
      <c r="AL108" s="66"/>
      <c r="AM108" s="66"/>
      <c r="AN108" s="66"/>
      <c r="AR108" s="69">
        <f t="shared" si="82"/>
        <v>9</v>
      </c>
      <c r="AS108" s="70">
        <f t="shared" si="97"/>
        <v>105</v>
      </c>
      <c r="AT108" s="71">
        <f t="shared" ca="1" si="98"/>
        <v>0.44960427901955691</v>
      </c>
      <c r="AU108" s="72">
        <f t="shared" ca="1" si="83"/>
        <v>8.5374819739361119E-3</v>
      </c>
      <c r="AV108" s="73">
        <f t="shared" ca="1" si="84"/>
        <v>1.0085374819739361</v>
      </c>
      <c r="AW108" s="74">
        <f ca="1">PRODUCT(AV$4:AV108)</f>
        <v>2.2106421375293719</v>
      </c>
      <c r="AY108" s="75">
        <f t="shared" si="99"/>
        <v>105</v>
      </c>
      <c r="AZ108" s="76">
        <f t="shared" ca="1" si="109"/>
        <v>1.0090370179501076</v>
      </c>
      <c r="BA108" s="76">
        <f t="shared" ca="1" si="109"/>
        <v>1.0090370179501076</v>
      </c>
      <c r="BB108" s="76">
        <f t="shared" ca="1" si="109"/>
        <v>1.0090370179501076</v>
      </c>
      <c r="BC108" s="76">
        <f t="shared" ca="1" si="109"/>
        <v>1.0090370179501076</v>
      </c>
      <c r="BD108" s="76">
        <f t="shared" ca="1" si="109"/>
        <v>1.0090370179501076</v>
      </c>
      <c r="BE108" s="76">
        <f t="shared" ca="1" si="109"/>
        <v>1.0090370179501076</v>
      </c>
      <c r="BF108" s="76">
        <f t="shared" ca="1" si="109"/>
        <v>1.0090370179501076</v>
      </c>
      <c r="BG108" s="76">
        <f t="shared" ca="1" si="109"/>
        <v>1.0090370179501076</v>
      </c>
      <c r="BH108" s="76">
        <f t="shared" ca="1" si="109"/>
        <v>1.0090370179501076</v>
      </c>
      <c r="BI108" s="76">
        <f t="shared" ca="1" si="109"/>
        <v>1.0090370179501076</v>
      </c>
      <c r="BJ108" s="76">
        <f t="shared" ca="1" si="109"/>
        <v>1.0090370179501076</v>
      </c>
      <c r="BK108" s="76">
        <f t="shared" ca="1" si="109"/>
        <v>1.0090370179501076</v>
      </c>
      <c r="BL108" s="76">
        <f t="shared" ca="1" si="107"/>
        <v>0.11399999999999988</v>
      </c>
      <c r="BM108" s="77">
        <f t="shared" ca="1" si="108"/>
        <v>69874.806171692151</v>
      </c>
      <c r="BN108" s="21"/>
      <c r="BO108" s="70">
        <f t="shared" si="100"/>
        <v>105</v>
      </c>
      <c r="BP108" s="171">
        <f t="shared" ca="1" si="101"/>
        <v>0.1074</v>
      </c>
      <c r="BQ108" s="172">
        <f t="shared" ca="1" si="86"/>
        <v>8.5374819739361119E-3</v>
      </c>
      <c r="BR108" s="172">
        <f t="shared" ca="1" si="103"/>
        <v>0.45235725087444839</v>
      </c>
    </row>
    <row r="109" spans="5:70">
      <c r="E109">
        <f t="shared" si="87"/>
        <v>106</v>
      </c>
      <c r="F109" s="64">
        <f t="shared" si="88"/>
        <v>73.749999999999503</v>
      </c>
      <c r="G109" s="55">
        <f t="shared" si="70"/>
        <v>5.1085345568211427E-3</v>
      </c>
      <c r="H109" s="78">
        <f t="shared" si="102"/>
        <v>0.69383940051155135</v>
      </c>
      <c r="I109" s="79">
        <f t="shared" ca="1" si="71"/>
        <v>206790.86099478602</v>
      </c>
      <c r="J109" s="79">
        <f t="shared" ca="1" si="72"/>
        <v>1765.4732481177139</v>
      </c>
      <c r="K109" s="80">
        <f t="shared" ca="1" si="73"/>
        <v>-13.876788010231028</v>
      </c>
      <c r="L109" s="80">
        <f t="shared" ca="1" si="74"/>
        <v>-86.162858747827514</v>
      </c>
      <c r="M109" s="80">
        <f t="shared" ca="1" si="75"/>
        <v>0</v>
      </c>
      <c r="N109" s="80">
        <f t="shared" ca="1" si="76"/>
        <v>0</v>
      </c>
      <c r="O109" s="81">
        <f t="shared" ca="1" si="62"/>
        <v>-1251.9746550431657</v>
      </c>
      <c r="P109" s="79">
        <f t="shared" ca="1" si="63"/>
        <v>207204.31994110253</v>
      </c>
      <c r="Q109" s="35"/>
      <c r="R109">
        <f t="shared" ca="1" si="77"/>
        <v>106</v>
      </c>
      <c r="S109" s="78">
        <f t="shared" ca="1" si="89"/>
        <v>73.749999999999503</v>
      </c>
      <c r="T109" s="55">
        <f t="shared" ca="1" si="78"/>
        <v>5.1085345568211427E-3</v>
      </c>
      <c r="U109" s="78">
        <f t="shared" ca="1" si="90"/>
        <v>0.69226808834081133</v>
      </c>
      <c r="V109" s="79">
        <f t="shared" ca="1" si="91"/>
        <v>206685.15013108082</v>
      </c>
      <c r="W109" s="79">
        <f t="shared" ca="1" si="64"/>
        <v>1764.5707435243814</v>
      </c>
      <c r="X109" s="80">
        <f t="shared" ca="1" si="65"/>
        <v>-13.845361766816227</v>
      </c>
      <c r="Y109" s="80">
        <f t="shared" ca="1" si="79"/>
        <v>-86.118812554617008</v>
      </c>
      <c r="Z109" s="80">
        <f t="shared" ca="1" si="66"/>
        <v>0</v>
      </c>
      <c r="AA109" s="80">
        <f t="shared" ca="1" si="80"/>
        <v>0</v>
      </c>
      <c r="AB109" s="81">
        <f t="shared" ca="1" si="67"/>
        <v>-1251.9746550431657</v>
      </c>
      <c r="AC109" s="79">
        <f t="shared" ca="1" si="68"/>
        <v>207097.78204524063</v>
      </c>
      <c r="AD109" s="35"/>
      <c r="AE109" s="55">
        <f t="shared" ca="1" si="92"/>
        <v>5.1085345568211427E-3</v>
      </c>
      <c r="AF109" s="78">
        <f t="shared" ca="1" si="93"/>
        <v>0.69226808834081133</v>
      </c>
      <c r="AG109" s="21"/>
      <c r="AH109" s="21"/>
      <c r="AK109" s="66"/>
      <c r="AL109" s="66"/>
      <c r="AM109" s="66"/>
      <c r="AN109" s="66"/>
      <c r="AR109" s="69">
        <f t="shared" si="82"/>
        <v>9</v>
      </c>
      <c r="AS109" s="70">
        <f t="shared" si="97"/>
        <v>106</v>
      </c>
      <c r="AT109" s="71">
        <f t="shared" ca="1" si="98"/>
        <v>0.44576579059202293</v>
      </c>
      <c r="AU109" s="72">
        <f t="shared" ca="1" si="83"/>
        <v>8.5374819739361119E-3</v>
      </c>
      <c r="AV109" s="73">
        <f t="shared" ca="1" si="84"/>
        <v>1.0085374819739361</v>
      </c>
      <c r="AW109" s="74">
        <f ca="1">PRODUCT(AV$4:AV109)</f>
        <v>2.2295154549293525</v>
      </c>
      <c r="AY109" s="75">
        <f t="shared" si="99"/>
        <v>106</v>
      </c>
      <c r="AZ109" s="76">
        <f t="shared" ca="1" si="109"/>
        <v>1.0090370179501076</v>
      </c>
      <c r="BA109" s="76">
        <f t="shared" ca="1" si="109"/>
        <v>1.0090370179501076</v>
      </c>
      <c r="BB109" s="76">
        <f t="shared" ca="1" si="109"/>
        <v>1.0090370179501076</v>
      </c>
      <c r="BC109" s="76">
        <f t="shared" ca="1" si="109"/>
        <v>1.0090370179501076</v>
      </c>
      <c r="BD109" s="76">
        <f t="shared" ca="1" si="109"/>
        <v>1.0090370179501076</v>
      </c>
      <c r="BE109" s="76">
        <f t="shared" ca="1" si="109"/>
        <v>1.0090370179501076</v>
      </c>
      <c r="BF109" s="76">
        <f t="shared" ca="1" si="109"/>
        <v>1.0090370179501076</v>
      </c>
      <c r="BG109" s="76">
        <f t="shared" ca="1" si="109"/>
        <v>1.0090370179501076</v>
      </c>
      <c r="BH109" s="76">
        <f t="shared" ca="1" si="109"/>
        <v>1.0090370179501076</v>
      </c>
      <c r="BI109" s="76">
        <f t="shared" ca="1" si="109"/>
        <v>1.0090370179501076</v>
      </c>
      <c r="BJ109" s="76">
        <f t="shared" ca="1" si="109"/>
        <v>1.0090370179501076</v>
      </c>
      <c r="BK109" s="76">
        <f t="shared" ca="1" si="109"/>
        <v>1.0090370179501076</v>
      </c>
      <c r="BL109" s="76">
        <f t="shared" ca="1" si="107"/>
        <v>0.11399999999999988</v>
      </c>
      <c r="BM109" s="77">
        <f t="shared" ca="1" si="108"/>
        <v>77840.534075265052</v>
      </c>
      <c r="BN109" s="21"/>
      <c r="BO109" s="70">
        <f t="shared" si="100"/>
        <v>106</v>
      </c>
      <c r="BP109" s="171">
        <f t="shared" ca="1" si="101"/>
        <v>0.1074</v>
      </c>
      <c r="BQ109" s="172">
        <f t="shared" ca="1" si="86"/>
        <v>8.5374819739361119E-3</v>
      </c>
      <c r="BR109" s="172">
        <f t="shared" ca="1" si="103"/>
        <v>0.44852795157308667</v>
      </c>
    </row>
    <row r="110" spans="5:70">
      <c r="E110">
        <f t="shared" si="87"/>
        <v>107</v>
      </c>
      <c r="F110" s="64">
        <f t="shared" si="88"/>
        <v>73.833333333332831</v>
      </c>
      <c r="G110" s="55">
        <f t="shared" si="70"/>
        <v>5.1085345568211427E-3</v>
      </c>
      <c r="H110" s="78">
        <f t="shared" si="102"/>
        <v>0.69029489795715404</v>
      </c>
      <c r="I110" s="79">
        <f t="shared" ca="1" si="71"/>
        <v>206145.80951236078</v>
      </c>
      <c r="J110" s="79">
        <f t="shared" ca="1" si="72"/>
        <v>1759.9661327142476</v>
      </c>
      <c r="K110" s="80">
        <f t="shared" ca="1" si="73"/>
        <v>-13.805897959143081</v>
      </c>
      <c r="L110" s="80">
        <f t="shared" ca="1" si="74"/>
        <v>-85.894087296816991</v>
      </c>
      <c r="M110" s="80">
        <f t="shared" ca="1" si="75"/>
        <v>0</v>
      </c>
      <c r="N110" s="80">
        <f t="shared" ca="1" si="76"/>
        <v>0</v>
      </c>
      <c r="O110" s="81">
        <f t="shared" ca="1" si="62"/>
        <v>-1245.5788992536134</v>
      </c>
      <c r="P110" s="79">
        <f t="shared" ca="1" si="63"/>
        <v>206560.49676056544</v>
      </c>
      <c r="Q110" s="35"/>
      <c r="R110">
        <f t="shared" ca="1" si="77"/>
        <v>107</v>
      </c>
      <c r="S110" s="78">
        <f t="shared" ca="1" si="89"/>
        <v>73.833333333332831</v>
      </c>
      <c r="T110" s="55">
        <f t="shared" ca="1" si="78"/>
        <v>5.1085345568211427E-3</v>
      </c>
      <c r="U110" s="78">
        <f t="shared" ca="1" si="90"/>
        <v>0.68873161288893781</v>
      </c>
      <c r="V110" s="79">
        <f t="shared" ca="1" si="91"/>
        <v>206039.81586902149</v>
      </c>
      <c r="W110" s="79">
        <f t="shared" ca="1" si="64"/>
        <v>1759.0612138948866</v>
      </c>
      <c r="X110" s="80">
        <f t="shared" ca="1" si="65"/>
        <v>-13.774632257778755</v>
      </c>
      <c r="Y110" s="80">
        <f t="shared" ca="1" si="79"/>
        <v>-85.849923278758965</v>
      </c>
      <c r="Z110" s="80">
        <f t="shared" ca="1" si="66"/>
        <v>0</v>
      </c>
      <c r="AA110" s="80">
        <f t="shared" ca="1" si="80"/>
        <v>0</v>
      </c>
      <c r="AB110" s="81">
        <f t="shared" ca="1" si="67"/>
        <v>-1245.5788992536134</v>
      </c>
      <c r="AC110" s="79">
        <f t="shared" ca="1" si="68"/>
        <v>206453.67362812621</v>
      </c>
      <c r="AD110" s="35"/>
      <c r="AE110" s="55">
        <f t="shared" ca="1" si="92"/>
        <v>5.1085345568211427E-3</v>
      </c>
      <c r="AF110" s="78">
        <f t="shared" ca="1" si="93"/>
        <v>0.68873161288893781</v>
      </c>
      <c r="AG110" s="21"/>
      <c r="AH110" s="21"/>
      <c r="AK110" s="66"/>
      <c r="AL110" s="66"/>
      <c r="AM110" s="66"/>
      <c r="AN110" s="66"/>
      <c r="AR110" s="69">
        <f t="shared" si="82"/>
        <v>9</v>
      </c>
      <c r="AS110" s="70">
        <f t="shared" si="97"/>
        <v>107</v>
      </c>
      <c r="AT110" s="71">
        <f t="shared" ca="1" si="98"/>
        <v>0.44196007319024616</v>
      </c>
      <c r="AU110" s="72">
        <f t="shared" ca="1" si="83"/>
        <v>8.5374819739361119E-3</v>
      </c>
      <c r="AV110" s="73">
        <f t="shared" ca="1" si="84"/>
        <v>1.0085374819739361</v>
      </c>
      <c r="AW110" s="74">
        <f ca="1">PRODUCT(AV$4:AV110)</f>
        <v>2.248549902936424</v>
      </c>
      <c r="AY110" s="75">
        <f t="shared" si="99"/>
        <v>107</v>
      </c>
      <c r="AZ110" s="76">
        <f t="shared" ca="1" si="109"/>
        <v>1.0090370179501076</v>
      </c>
      <c r="BA110" s="76">
        <f t="shared" ca="1" si="109"/>
        <v>1.0090370179501076</v>
      </c>
      <c r="BB110" s="76">
        <f t="shared" ca="1" si="109"/>
        <v>1.0090370179501076</v>
      </c>
      <c r="BC110" s="76">
        <f t="shared" ca="1" si="109"/>
        <v>1.0090370179501076</v>
      </c>
      <c r="BD110" s="76">
        <f t="shared" ca="1" si="109"/>
        <v>1.0090370179501076</v>
      </c>
      <c r="BE110" s="76">
        <f t="shared" ca="1" si="109"/>
        <v>1.0090370179501076</v>
      </c>
      <c r="BF110" s="76">
        <f t="shared" ca="1" si="109"/>
        <v>1.0090370179501076</v>
      </c>
      <c r="BG110" s="76">
        <f t="shared" ca="1" si="109"/>
        <v>1.0090370179501076</v>
      </c>
      <c r="BH110" s="76">
        <f t="shared" ca="1" si="109"/>
        <v>1.0090370179501076</v>
      </c>
      <c r="BI110" s="76">
        <f t="shared" ca="1" si="109"/>
        <v>1.0090370179501076</v>
      </c>
      <c r="BJ110" s="76">
        <f t="shared" ca="1" si="109"/>
        <v>1.0090370179501076</v>
      </c>
      <c r="BK110" s="76">
        <f t="shared" ca="1" si="109"/>
        <v>1.0090370179501076</v>
      </c>
      <c r="BL110" s="76">
        <f t="shared" ca="1" si="107"/>
        <v>0.11399999999999988</v>
      </c>
      <c r="BM110" s="77">
        <f t="shared" ca="1" si="108"/>
        <v>86714.354959845252</v>
      </c>
      <c r="BN110" s="21"/>
      <c r="BO110" s="70">
        <f t="shared" si="100"/>
        <v>107</v>
      </c>
      <c r="BP110" s="171">
        <f t="shared" ca="1" si="101"/>
        <v>0.1074</v>
      </c>
      <c r="BQ110" s="172">
        <f t="shared" ca="1" si="86"/>
        <v>8.5374819739361119E-3</v>
      </c>
      <c r="BR110" s="172">
        <f t="shared" ca="1" si="103"/>
        <v>0.44473106809596796</v>
      </c>
    </row>
    <row r="111" spans="5:70">
      <c r="E111">
        <f t="shared" si="87"/>
        <v>108</v>
      </c>
      <c r="F111" s="64">
        <f t="shared" si="88"/>
        <v>73.91666666666616</v>
      </c>
      <c r="G111" s="55">
        <f t="shared" si="70"/>
        <v>5.1085345568211427E-3</v>
      </c>
      <c r="H111" s="78">
        <f t="shared" si="102"/>
        <v>0.68676850261654254</v>
      </c>
      <c r="I111" s="79">
        <f t="shared" ca="1" si="71"/>
        <v>205505.27532478995</v>
      </c>
      <c r="J111" s="79">
        <f t="shared" ca="1" si="72"/>
        <v>1754.4975836341719</v>
      </c>
      <c r="K111" s="80">
        <f t="shared" ca="1" si="73"/>
        <v>-13.73537005233085</v>
      </c>
      <c r="L111" s="80">
        <f t="shared" ca="1" si="74"/>
        <v>-85.627198051995819</v>
      </c>
      <c r="M111" s="80">
        <f t="shared" ca="1" si="75"/>
        <v>0</v>
      </c>
      <c r="N111" s="80">
        <f t="shared" ca="1" si="76"/>
        <v>0</v>
      </c>
      <c r="O111" s="81">
        <f t="shared" ca="1" si="62"/>
        <v>-1239.2158164035293</v>
      </c>
      <c r="P111" s="79">
        <f t="shared" ca="1" si="63"/>
        <v>205921.19452391626</v>
      </c>
      <c r="Q111" s="35"/>
      <c r="R111">
        <f t="shared" ca="1" si="77"/>
        <v>108</v>
      </c>
      <c r="S111" s="78">
        <f t="shared" ca="1" si="89"/>
        <v>73.91666666666616</v>
      </c>
      <c r="T111" s="55">
        <f t="shared" ca="1" si="78"/>
        <v>5.1085345568211427E-3</v>
      </c>
      <c r="U111" s="78">
        <f t="shared" ca="1" si="90"/>
        <v>0.68521320364411953</v>
      </c>
      <c r="V111" s="79">
        <f t="shared" ca="1" si="91"/>
        <v>205398.99790201426</v>
      </c>
      <c r="W111" s="79">
        <f t="shared" ca="1" si="64"/>
        <v>1753.5902420529881</v>
      </c>
      <c r="X111" s="80">
        <f t="shared" ca="1" si="65"/>
        <v>-13.70426407288239</v>
      </c>
      <c r="Y111" s="80">
        <f t="shared" ca="1" si="79"/>
        <v>-85.582915792505943</v>
      </c>
      <c r="Z111" s="80">
        <f t="shared" ca="1" si="66"/>
        <v>0</v>
      </c>
      <c r="AA111" s="80">
        <f t="shared" ca="1" si="80"/>
        <v>0</v>
      </c>
      <c r="AB111" s="81">
        <f t="shared" ca="1" si="67"/>
        <v>-1239.2158164035293</v>
      </c>
      <c r="AC111" s="79">
        <f t="shared" ca="1" si="68"/>
        <v>205814.08514779832</v>
      </c>
      <c r="AD111" s="35"/>
      <c r="AE111" s="55">
        <f t="shared" ca="1" si="92"/>
        <v>5.1085345568211427E-3</v>
      </c>
      <c r="AF111" s="78">
        <f t="shared" ca="1" si="93"/>
        <v>0.68521320364411953</v>
      </c>
      <c r="AG111" s="21"/>
      <c r="AH111" s="21"/>
      <c r="AK111" s="66"/>
      <c r="AL111" s="66"/>
      <c r="AM111" s="66"/>
      <c r="AN111" s="66"/>
      <c r="AR111" s="69">
        <f t="shared" si="82"/>
        <v>9</v>
      </c>
      <c r="AS111" s="70">
        <f t="shared" si="97"/>
        <v>108</v>
      </c>
      <c r="AT111" s="71">
        <f t="shared" ca="1" si="98"/>
        <v>0.43818684703218497</v>
      </c>
      <c r="AU111" s="72">
        <f t="shared" ca="1" si="83"/>
        <v>8.5374819739361119E-3</v>
      </c>
      <c r="AV111" s="73">
        <f t="shared" ca="1" si="84"/>
        <v>1.0085374819739361</v>
      </c>
      <c r="AW111" s="74">
        <f ca="1">PRODUCT(AV$4:AV111)</f>
        <v>2.2677468572002395</v>
      </c>
      <c r="AY111" s="75">
        <f t="shared" si="99"/>
        <v>108</v>
      </c>
      <c r="AZ111" s="76">
        <f t="shared" ca="1" si="109"/>
        <v>1.0090370179501076</v>
      </c>
      <c r="BA111" s="76">
        <f t="shared" ca="1" si="109"/>
        <v>1.0090370179501076</v>
      </c>
      <c r="BB111" s="76">
        <f t="shared" ca="1" si="109"/>
        <v>1.0090370179501076</v>
      </c>
      <c r="BC111" s="76">
        <f t="shared" ca="1" si="109"/>
        <v>1.0090370179501076</v>
      </c>
      <c r="BD111" s="76">
        <f t="shared" ca="1" si="109"/>
        <v>1.0090370179501076</v>
      </c>
      <c r="BE111" s="76">
        <f t="shared" ca="1" si="109"/>
        <v>1.0090370179501076</v>
      </c>
      <c r="BF111" s="76">
        <f t="shared" ca="1" si="109"/>
        <v>1.0090370179501076</v>
      </c>
      <c r="BG111" s="76">
        <f t="shared" ca="1" si="109"/>
        <v>1.0090370179501076</v>
      </c>
      <c r="BH111" s="76">
        <f t="shared" ca="1" si="109"/>
        <v>1.0090370179501076</v>
      </c>
      <c r="BI111" s="76">
        <f t="shared" ca="1" si="109"/>
        <v>1.0090370179501076</v>
      </c>
      <c r="BJ111" s="76">
        <f t="shared" ca="1" si="109"/>
        <v>1.0090370179501076</v>
      </c>
      <c r="BK111" s="76">
        <f t="shared" ca="1" si="109"/>
        <v>1.0090370179501076</v>
      </c>
      <c r="BL111" s="76">
        <f t="shared" ca="1" si="107"/>
        <v>0.11399999999999988</v>
      </c>
      <c r="BM111" s="77">
        <f t="shared" ca="1" si="108"/>
        <v>96599.791425267598</v>
      </c>
      <c r="BN111" s="21"/>
      <c r="BO111" s="70">
        <f t="shared" si="100"/>
        <v>108</v>
      </c>
      <c r="BP111" s="171">
        <f t="shared" ca="1" si="101"/>
        <v>0.1074</v>
      </c>
      <c r="BQ111" s="172">
        <f t="shared" ca="1" si="86"/>
        <v>8.5374819739361119E-3</v>
      </c>
      <c r="BR111" s="172">
        <f t="shared" ca="1" si="103"/>
        <v>0.44096632603632002</v>
      </c>
    </row>
    <row r="112" spans="5:70">
      <c r="E112">
        <f t="shared" si="87"/>
        <v>109</v>
      </c>
      <c r="F112" s="64">
        <f t="shared" si="88"/>
        <v>73.999999999999488</v>
      </c>
      <c r="G112" s="55">
        <f t="shared" si="70"/>
        <v>5.1085345568211427E-3</v>
      </c>
      <c r="H112" s="78">
        <f t="shared" si="102"/>
        <v>0.68326012198838959</v>
      </c>
      <c r="I112" s="79">
        <f t="shared" ca="1" si="71"/>
        <v>204869.23898570894</v>
      </c>
      <c r="J112" s="79">
        <f t="shared" ca="1" si="72"/>
        <v>1749.0674348544994</v>
      </c>
      <c r="K112" s="80">
        <f t="shared" ca="1" si="73"/>
        <v>-13.665202439767793</v>
      </c>
      <c r="L112" s="80">
        <f t="shared" ca="1" si="74"/>
        <v>-85.362182910712065</v>
      </c>
      <c r="M112" s="80">
        <f t="shared" ca="1" si="75"/>
        <v>-1536.5192923928171</v>
      </c>
      <c r="N112" s="80">
        <f t="shared" ca="1" si="76"/>
        <v>0</v>
      </c>
      <c r="O112" s="81">
        <f t="shared" ca="1" si="62"/>
        <v>-1232.8852395820725</v>
      </c>
      <c r="P112" s="79">
        <f t="shared" ca="1" si="63"/>
        <v>203749.87450323807</v>
      </c>
      <c r="Q112" s="35"/>
      <c r="R112">
        <f t="shared" ca="1" si="77"/>
        <v>109</v>
      </c>
      <c r="S112" s="78">
        <f t="shared" ca="1" si="89"/>
        <v>73.999999999999488</v>
      </c>
      <c r="T112" s="55">
        <f t="shared" ca="1" si="78"/>
        <v>5.1085345568211427E-3</v>
      </c>
      <c r="U112" s="78">
        <f t="shared" ca="1" si="90"/>
        <v>0.68171276831451344</v>
      </c>
      <c r="V112" s="79">
        <f t="shared" ca="1" si="91"/>
        <v>204762.67678154027</v>
      </c>
      <c r="W112" s="79">
        <f t="shared" ca="1" si="64"/>
        <v>1748.1576619573066</v>
      </c>
      <c r="X112" s="80">
        <f t="shared" ca="1" si="65"/>
        <v>-13.634255366290269</v>
      </c>
      <c r="Y112" s="80">
        <f t="shared" ca="1" si="79"/>
        <v>-85.317781992308454</v>
      </c>
      <c r="Z112" s="80">
        <f t="shared" ca="1" si="66"/>
        <v>-1535.720075861552</v>
      </c>
      <c r="AA112" s="80">
        <f t="shared" ca="1" si="80"/>
        <v>0</v>
      </c>
      <c r="AB112" s="81">
        <f t="shared" ca="1" si="67"/>
        <v>-1232.8852395820725</v>
      </c>
      <c r="AC112" s="79">
        <f t="shared" ca="1" si="68"/>
        <v>203643.27709069537</v>
      </c>
      <c r="AD112" s="35"/>
      <c r="AE112" s="55">
        <f t="shared" ca="1" si="92"/>
        <v>5.1085345568211427E-3</v>
      </c>
      <c r="AF112" s="78">
        <f t="shared" ca="1" si="93"/>
        <v>0.68171276831451344</v>
      </c>
      <c r="AG112" s="21"/>
      <c r="AH112" s="21"/>
      <c r="AK112" s="66"/>
      <c r="AL112" s="66"/>
      <c r="AM112" s="66"/>
      <c r="AN112" s="66"/>
      <c r="AR112" s="69">
        <f t="shared" si="82"/>
        <v>10</v>
      </c>
      <c r="AS112" s="70">
        <f t="shared" si="97"/>
        <v>109</v>
      </c>
      <c r="AT112" s="71">
        <f t="shared" ca="1" si="98"/>
        <v>0.43444583472443177</v>
      </c>
      <c r="AU112" s="72">
        <f t="shared" ca="1" si="83"/>
        <v>8.5374819739361119E-3</v>
      </c>
      <c r="AV112" s="73">
        <f t="shared" ca="1" si="84"/>
        <v>1.0085374819739361</v>
      </c>
      <c r="AW112" s="74">
        <f ca="1">PRODUCT(AV$4:AV112)</f>
        <v>2.2871077051150368</v>
      </c>
      <c r="AY112" s="75">
        <f t="shared" si="99"/>
        <v>109</v>
      </c>
      <c r="AZ112" s="76">
        <f t="shared" ca="1" si="109"/>
        <v>1.0090370179501076</v>
      </c>
      <c r="BA112" s="76">
        <f t="shared" ca="1" si="109"/>
        <v>1.0090370179501076</v>
      </c>
      <c r="BB112" s="76">
        <f t="shared" ca="1" si="109"/>
        <v>1.0090370179501076</v>
      </c>
      <c r="BC112" s="76">
        <f t="shared" ca="1" si="109"/>
        <v>1.0090370179501076</v>
      </c>
      <c r="BD112" s="76">
        <f t="shared" ca="1" si="109"/>
        <v>1.0090370179501076</v>
      </c>
      <c r="BE112" s="76">
        <f t="shared" ca="1" si="109"/>
        <v>1.0090370179501076</v>
      </c>
      <c r="BF112" s="76">
        <f t="shared" ca="1" si="109"/>
        <v>1.0090370179501076</v>
      </c>
      <c r="BG112" s="76">
        <f t="shared" ca="1" si="109"/>
        <v>1.0090370179501076</v>
      </c>
      <c r="BH112" s="76">
        <f t="shared" ca="1" si="109"/>
        <v>1.0090370179501076</v>
      </c>
      <c r="BI112" s="76">
        <f t="shared" ca="1" si="109"/>
        <v>1.0090370179501076</v>
      </c>
      <c r="BJ112" s="76">
        <f t="shared" ca="1" si="109"/>
        <v>1.0090370179501076</v>
      </c>
      <c r="BK112" s="76">
        <f t="shared" ca="1" si="109"/>
        <v>1.0090370179501076</v>
      </c>
      <c r="BL112" s="76">
        <f t="shared" ca="1" si="107"/>
        <v>0.11399999999999988</v>
      </c>
      <c r="BM112" s="77">
        <f t="shared" ca="1" si="108"/>
        <v>107612.16764774809</v>
      </c>
      <c r="BN112" s="21"/>
      <c r="BO112" s="70">
        <f t="shared" si="100"/>
        <v>109</v>
      </c>
      <c r="BP112" s="171">
        <f t="shared" ca="1" si="101"/>
        <v>0.1074</v>
      </c>
      <c r="BQ112" s="172">
        <f t="shared" ca="1" si="86"/>
        <v>8.5374819739361119E-3</v>
      </c>
      <c r="BR112" s="172">
        <f t="shared" ca="1" si="103"/>
        <v>0.43723345331028168</v>
      </c>
    </row>
    <row r="113" spans="5:70">
      <c r="E113">
        <f t="shared" si="87"/>
        <v>110</v>
      </c>
      <c r="F113" s="64">
        <f t="shared" si="88"/>
        <v>74.083333333332817</v>
      </c>
      <c r="G113" s="55">
        <f t="shared" si="70"/>
        <v>5.1085345568211427E-3</v>
      </c>
      <c r="H113" s="78">
        <f t="shared" si="102"/>
        <v>0.67976966404391403</v>
      </c>
      <c r="I113" s="79">
        <f t="shared" ca="1" si="71"/>
        <v>202709.0112283903</v>
      </c>
      <c r="J113" s="79">
        <f t="shared" ca="1" si="72"/>
        <v>1730.6245293167951</v>
      </c>
      <c r="K113" s="80">
        <f t="shared" ca="1" si="73"/>
        <v>-13.59539328087828</v>
      </c>
      <c r="L113" s="80">
        <f t="shared" ca="1" si="74"/>
        <v>-84.462088011829294</v>
      </c>
      <c r="M113" s="80">
        <f t="shared" ca="1" si="75"/>
        <v>0</v>
      </c>
      <c r="N113" s="80">
        <f t="shared" ca="1" si="76"/>
        <v>0</v>
      </c>
      <c r="O113" s="81">
        <f t="shared" ca="1" si="62"/>
        <v>-1226.5870027310727</v>
      </c>
      <c r="P113" s="79">
        <f t="shared" ca="1" si="63"/>
        <v>203114.99127368332</v>
      </c>
      <c r="Q113" s="35"/>
      <c r="R113">
        <f t="shared" ca="1" si="77"/>
        <v>110</v>
      </c>
      <c r="S113" s="78">
        <f t="shared" ca="1" si="89"/>
        <v>74.083333333332817</v>
      </c>
      <c r="T113" s="55">
        <f t="shared" ca="1" si="78"/>
        <v>5.1085345568211427E-3</v>
      </c>
      <c r="U113" s="78">
        <f t="shared" ca="1" si="90"/>
        <v>0.67823021507975256</v>
      </c>
      <c r="V113" s="79">
        <f t="shared" ca="1" si="91"/>
        <v>202602.95837241324</v>
      </c>
      <c r="W113" s="79">
        <f t="shared" ca="1" si="64"/>
        <v>1729.7191049706064</v>
      </c>
      <c r="X113" s="80">
        <f t="shared" ca="1" si="65"/>
        <v>-13.56460430159505</v>
      </c>
      <c r="Y113" s="80">
        <f t="shared" ca="1" si="79"/>
        <v>-84.41789932183886</v>
      </c>
      <c r="Z113" s="80">
        <f t="shared" ca="1" si="66"/>
        <v>0</v>
      </c>
      <c r="AA113" s="80">
        <f t="shared" ca="1" si="80"/>
        <v>0</v>
      </c>
      <c r="AB113" s="81">
        <f t="shared" ca="1" si="67"/>
        <v>-1226.5870027310727</v>
      </c>
      <c r="AC113" s="79">
        <f t="shared" ca="1" si="68"/>
        <v>203008.10797102933</v>
      </c>
      <c r="AD113" s="35"/>
      <c r="AE113" s="55">
        <f t="shared" ca="1" si="92"/>
        <v>5.1085345568211427E-3</v>
      </c>
      <c r="AF113" s="78">
        <f t="shared" ca="1" si="93"/>
        <v>0.67823021507975256</v>
      </c>
      <c r="AG113" s="21"/>
      <c r="AH113" s="21"/>
      <c r="AK113" s="66"/>
      <c r="AL113" s="66"/>
      <c r="AM113" s="66"/>
      <c r="AN113" s="66"/>
      <c r="AR113" s="69">
        <f t="shared" si="82"/>
        <v>10</v>
      </c>
      <c r="AS113" s="70">
        <f t="shared" si="97"/>
        <v>110</v>
      </c>
      <c r="AT113" s="71">
        <f t="shared" ca="1" si="98"/>
        <v>0.43073676124182031</v>
      </c>
      <c r="AU113" s="72">
        <f t="shared" ca="1" si="83"/>
        <v>8.5374819739361119E-3</v>
      </c>
      <c r="AV113" s="73">
        <f t="shared" ca="1" si="84"/>
        <v>1.0085374819739361</v>
      </c>
      <c r="AW113" s="74">
        <f ca="1">PRODUCT(AV$4:AV113)</f>
        <v>2.3066338459199067</v>
      </c>
      <c r="AY113" s="75">
        <f t="shared" si="99"/>
        <v>110</v>
      </c>
      <c r="AZ113" s="76">
        <f t="shared" ca="1" si="109"/>
        <v>1.0090370179501076</v>
      </c>
      <c r="BA113" s="76">
        <f t="shared" ca="1" si="109"/>
        <v>1.0090370179501076</v>
      </c>
      <c r="BB113" s="76">
        <f t="shared" ca="1" si="109"/>
        <v>1.0090370179501076</v>
      </c>
      <c r="BC113" s="76">
        <f t="shared" ca="1" si="109"/>
        <v>1.0090370179501076</v>
      </c>
      <c r="BD113" s="76">
        <f t="shared" ca="1" si="109"/>
        <v>1.0090370179501076</v>
      </c>
      <c r="BE113" s="76">
        <f t="shared" ca="1" si="109"/>
        <v>1.0090370179501076</v>
      </c>
      <c r="BF113" s="76">
        <f t="shared" ca="1" si="109"/>
        <v>1.0090370179501076</v>
      </c>
      <c r="BG113" s="76">
        <f t="shared" ca="1" si="109"/>
        <v>1.0090370179501076</v>
      </c>
      <c r="BH113" s="76">
        <f t="shared" ca="1" si="109"/>
        <v>1.0090370179501076</v>
      </c>
      <c r="BI113" s="76">
        <f t="shared" ca="1" si="109"/>
        <v>1.0090370179501076</v>
      </c>
      <c r="BJ113" s="76">
        <f t="shared" ca="1" si="109"/>
        <v>1.0090370179501076</v>
      </c>
      <c r="BK113" s="76">
        <f t="shared" ca="1" si="109"/>
        <v>1.0090370179501076</v>
      </c>
      <c r="BL113" s="76">
        <f t="shared" ca="1" si="107"/>
        <v>0.11399999999999988</v>
      </c>
      <c r="BM113" s="77">
        <f t="shared" ca="1" si="108"/>
        <v>119879.95475959136</v>
      </c>
      <c r="BN113" s="21"/>
      <c r="BO113" s="70">
        <f t="shared" si="100"/>
        <v>110</v>
      </c>
      <c r="BP113" s="171">
        <f t="shared" ca="1" si="101"/>
        <v>0.1074</v>
      </c>
      <c r="BQ113" s="172">
        <f t="shared" ca="1" si="86"/>
        <v>8.5374819739361119E-3</v>
      </c>
      <c r="BR113" s="172">
        <f t="shared" ca="1" si="103"/>
        <v>0.43353218013723877</v>
      </c>
    </row>
    <row r="114" spans="5:70">
      <c r="E114">
        <f t="shared" si="87"/>
        <v>111</v>
      </c>
      <c r="F114" s="64">
        <f t="shared" si="88"/>
        <v>74.166666666666146</v>
      </c>
      <c r="G114" s="55">
        <f t="shared" si="70"/>
        <v>5.1085345568211427E-3</v>
      </c>
      <c r="H114" s="78">
        <f t="shared" si="102"/>
        <v>0.67629703722446699</v>
      </c>
      <c r="I114" s="79">
        <f t="shared" ca="1" si="71"/>
        <v>202077.37132175328</v>
      </c>
      <c r="J114" s="79">
        <f t="shared" ca="1" si="72"/>
        <v>1725.2319149998627</v>
      </c>
      <c r="K114" s="80">
        <f t="shared" ca="1" si="73"/>
        <v>-13.52594074448934</v>
      </c>
      <c r="L114" s="80">
        <f t="shared" ca="1" si="74"/>
        <v>-84.198904717397198</v>
      </c>
      <c r="M114" s="80">
        <f t="shared" ca="1" si="75"/>
        <v>0</v>
      </c>
      <c r="N114" s="80">
        <f t="shared" ca="1" si="76"/>
        <v>0</v>
      </c>
      <c r="O114" s="81">
        <f t="shared" ca="1" si="62"/>
        <v>-1220.3209406406734</v>
      </c>
      <c r="P114" s="79">
        <f t="shared" ca="1" si="63"/>
        <v>202484.55745065058</v>
      </c>
      <c r="Q114" s="35"/>
      <c r="R114">
        <f t="shared" ca="1" si="77"/>
        <v>111</v>
      </c>
      <c r="S114" s="78">
        <f t="shared" ca="1" si="89"/>
        <v>74.166666666666146</v>
      </c>
      <c r="T114" s="55">
        <f t="shared" ca="1" si="78"/>
        <v>5.1085345568211427E-3</v>
      </c>
      <c r="U114" s="78">
        <f t="shared" ca="1" si="90"/>
        <v>0.67476545258853737</v>
      </c>
      <c r="V114" s="79">
        <f t="shared" ca="1" si="91"/>
        <v>201971.03403614444</v>
      </c>
      <c r="W114" s="79">
        <f t="shared" ca="1" si="64"/>
        <v>1724.3240623408201</v>
      </c>
      <c r="X114" s="80">
        <f t="shared" ca="1" si="65"/>
        <v>-13.495309051770747</v>
      </c>
      <c r="Y114" s="80">
        <f t="shared" ca="1" si="79"/>
        <v>-84.154597515060189</v>
      </c>
      <c r="Z114" s="80">
        <f t="shared" ca="1" si="66"/>
        <v>0</v>
      </c>
      <c r="AA114" s="80">
        <f t="shared" ca="1" si="80"/>
        <v>0</v>
      </c>
      <c r="AB114" s="81">
        <f t="shared" ca="1" si="67"/>
        <v>-1220.3209406406734</v>
      </c>
      <c r="AC114" s="79">
        <f t="shared" ca="1" si="68"/>
        <v>202377.38725127777</v>
      </c>
      <c r="AD114" s="35"/>
      <c r="AE114" s="55">
        <f t="shared" ca="1" si="92"/>
        <v>5.1085345568211427E-3</v>
      </c>
      <c r="AF114" s="78">
        <f t="shared" ca="1" si="93"/>
        <v>0.67476545258853737</v>
      </c>
      <c r="AG114" s="21"/>
      <c r="AH114" s="21"/>
      <c r="AK114" s="66"/>
      <c r="AL114" s="66"/>
      <c r="AM114" s="66"/>
      <c r="AN114" s="66"/>
      <c r="AR114" s="69">
        <f t="shared" si="82"/>
        <v>10</v>
      </c>
      <c r="AS114" s="70">
        <f t="shared" si="97"/>
        <v>111</v>
      </c>
      <c r="AT114" s="71">
        <f t="shared" ca="1" si="98"/>
        <v>0.42705935390720662</v>
      </c>
      <c r="AU114" s="72">
        <f t="shared" ca="1" si="83"/>
        <v>8.5374819739361119E-3</v>
      </c>
      <c r="AV114" s="73">
        <f t="shared" ca="1" si="84"/>
        <v>1.0085374819739361</v>
      </c>
      <c r="AW114" s="74">
        <f ca="1">PRODUCT(AV$4:AV114)</f>
        <v>2.3263266907999189</v>
      </c>
      <c r="AY114" s="75">
        <f t="shared" si="99"/>
        <v>111</v>
      </c>
      <c r="AZ114" s="76">
        <f t="shared" ca="1" si="109"/>
        <v>1.0090370179501076</v>
      </c>
      <c r="BA114" s="76">
        <f t="shared" ca="1" si="109"/>
        <v>1.0090370179501076</v>
      </c>
      <c r="BB114" s="76">
        <f t="shared" ca="1" si="109"/>
        <v>1.0090370179501076</v>
      </c>
      <c r="BC114" s="76">
        <f t="shared" ca="1" si="109"/>
        <v>1.0090370179501076</v>
      </c>
      <c r="BD114" s="76">
        <f t="shared" ca="1" si="109"/>
        <v>1.0090370179501076</v>
      </c>
      <c r="BE114" s="76">
        <f t="shared" ca="1" si="109"/>
        <v>1.0090370179501076</v>
      </c>
      <c r="BF114" s="76">
        <f t="shared" ca="1" si="109"/>
        <v>1.0090370179501076</v>
      </c>
      <c r="BG114" s="76">
        <f t="shared" ca="1" si="109"/>
        <v>1.0090370179501076</v>
      </c>
      <c r="BH114" s="76">
        <f t="shared" ca="1" si="109"/>
        <v>1.0090370179501076</v>
      </c>
      <c r="BI114" s="76">
        <f t="shared" ca="1" si="109"/>
        <v>1.0090370179501076</v>
      </c>
      <c r="BJ114" s="76">
        <f t="shared" ca="1" si="109"/>
        <v>1.0090370179501076</v>
      </c>
      <c r="BK114" s="76">
        <f t="shared" ca="1" si="109"/>
        <v>1.0090370179501076</v>
      </c>
      <c r="BL114" s="76">
        <f t="shared" ca="1" si="107"/>
        <v>0.11399999999999988</v>
      </c>
      <c r="BM114" s="77">
        <f t="shared" ca="1" si="108"/>
        <v>133546.26960218477</v>
      </c>
      <c r="BN114" s="21"/>
      <c r="BO114" s="70">
        <f t="shared" si="100"/>
        <v>111</v>
      </c>
      <c r="BP114" s="171">
        <f t="shared" ca="1" si="101"/>
        <v>0.1074</v>
      </c>
      <c r="BQ114" s="172">
        <f t="shared" ca="1" si="86"/>
        <v>8.5374819739361119E-3</v>
      </c>
      <c r="BR114" s="172">
        <f t="shared" ca="1" si="103"/>
        <v>0.42986223902032689</v>
      </c>
    </row>
    <row r="115" spans="5:70">
      <c r="E115">
        <f t="shared" si="87"/>
        <v>112</v>
      </c>
      <c r="F115" s="64">
        <f t="shared" si="88"/>
        <v>74.249999999999474</v>
      </c>
      <c r="G115" s="55">
        <f t="shared" si="70"/>
        <v>5.1085345568211427E-3</v>
      </c>
      <c r="H115" s="78">
        <f t="shared" si="102"/>
        <v>0.67284215043913009</v>
      </c>
      <c r="I115" s="79">
        <f t="shared" ca="1" si="71"/>
        <v>201450.15809169129</v>
      </c>
      <c r="J115" s="79">
        <f t="shared" ca="1" si="72"/>
        <v>1719.8770933543944</v>
      </c>
      <c r="K115" s="80">
        <f t="shared" ca="1" si="73"/>
        <v>-13.456843008782602</v>
      </c>
      <c r="L115" s="80">
        <f t="shared" ca="1" si="74"/>
        <v>-83.937565871538041</v>
      </c>
      <c r="M115" s="80">
        <f t="shared" ca="1" si="75"/>
        <v>0</v>
      </c>
      <c r="N115" s="80">
        <f t="shared" ca="1" si="76"/>
        <v>0</v>
      </c>
      <c r="O115" s="81">
        <f t="shared" ca="1" si="62"/>
        <v>-1214.086888944998</v>
      </c>
      <c r="P115" s="79">
        <f t="shared" ca="1" si="63"/>
        <v>201858.55388722036</v>
      </c>
      <c r="Q115" s="35"/>
      <c r="R115">
        <f t="shared" ca="1" si="77"/>
        <v>112</v>
      </c>
      <c r="S115" s="78">
        <f t="shared" ca="1" si="89"/>
        <v>74.249999999999474</v>
      </c>
      <c r="T115" s="55">
        <f t="shared" ca="1" si="78"/>
        <v>5.1085345568211427E-3</v>
      </c>
      <c r="U115" s="78">
        <f t="shared" ca="1" si="90"/>
        <v>0.67131838995623982</v>
      </c>
      <c r="V115" s="79">
        <f t="shared" ca="1" si="91"/>
        <v>201343.53537498545</v>
      </c>
      <c r="W115" s="79">
        <f t="shared" ca="1" si="64"/>
        <v>1718.9668038325062</v>
      </c>
      <c r="X115" s="80">
        <f t="shared" ca="1" si="65"/>
        <v>-13.426367799124797</v>
      </c>
      <c r="Y115" s="80">
        <f t="shared" ca="1" si="79"/>
        <v>-83.893139739577279</v>
      </c>
      <c r="Z115" s="80">
        <f t="shared" ca="1" si="66"/>
        <v>0</v>
      </c>
      <c r="AA115" s="80">
        <f t="shared" ca="1" si="80"/>
        <v>0</v>
      </c>
      <c r="AB115" s="81">
        <f t="shared" ca="1" si="67"/>
        <v>-1214.086888944998</v>
      </c>
      <c r="AC115" s="79">
        <f t="shared" ca="1" si="68"/>
        <v>201751.09578233428</v>
      </c>
      <c r="AD115" s="35"/>
      <c r="AE115" s="55">
        <f t="shared" ca="1" si="92"/>
        <v>5.1085345568211427E-3</v>
      </c>
      <c r="AF115" s="78">
        <f t="shared" ca="1" si="93"/>
        <v>0.67131838995623982</v>
      </c>
      <c r="AG115" s="21"/>
      <c r="AH115" s="21"/>
      <c r="AK115" s="66"/>
      <c r="AL115" s="66"/>
      <c r="AM115" s="66"/>
      <c r="AN115" s="66"/>
      <c r="AR115" s="69">
        <f t="shared" ref="AR115:AR178" si="110">ROUNDDOWN((AS115-1)/12,0)+1</f>
        <v>10</v>
      </c>
      <c r="AS115" s="70">
        <f t="shared" si="97"/>
        <v>112</v>
      </c>
      <c r="AT115" s="71">
        <f t="shared" ref="AT115:AT178" ca="1" si="111">(1-AU115)*AT114</f>
        <v>0.42341334237142303</v>
      </c>
      <c r="AU115" s="72">
        <f t="shared" ca="1" si="83"/>
        <v>8.5374819739361119E-3</v>
      </c>
      <c r="AV115" s="73">
        <f t="shared" ref="AV115:AV178" ca="1" si="112">(1+AU115)</f>
        <v>1.0085374819739361</v>
      </c>
      <c r="AW115" s="74">
        <f ca="1">PRODUCT(AV$4:AV115)</f>
        <v>2.3461876629881098</v>
      </c>
      <c r="AY115" s="75">
        <f t="shared" si="99"/>
        <v>112</v>
      </c>
      <c r="AZ115" s="76">
        <f t="shared" ca="1" si="109"/>
        <v>1.0090370179501076</v>
      </c>
      <c r="BA115" s="76">
        <f t="shared" ca="1" si="109"/>
        <v>1.0090370179501076</v>
      </c>
      <c r="BB115" s="76">
        <f t="shared" ca="1" si="109"/>
        <v>1.0090370179501076</v>
      </c>
      <c r="BC115" s="76">
        <f t="shared" ca="1" si="109"/>
        <v>1.0090370179501076</v>
      </c>
      <c r="BD115" s="76">
        <f t="shared" ca="1" si="109"/>
        <v>1.0090370179501076</v>
      </c>
      <c r="BE115" s="76">
        <f t="shared" ca="1" si="109"/>
        <v>1.0090370179501076</v>
      </c>
      <c r="BF115" s="76">
        <f t="shared" ca="1" si="109"/>
        <v>1.0090370179501076</v>
      </c>
      <c r="BG115" s="76">
        <f t="shared" ca="1" si="109"/>
        <v>1.0090370179501076</v>
      </c>
      <c r="BH115" s="76">
        <f t="shared" ca="1" si="109"/>
        <v>1.0090370179501076</v>
      </c>
      <c r="BI115" s="76">
        <f t="shared" ca="1" si="109"/>
        <v>1.0090370179501076</v>
      </c>
      <c r="BJ115" s="76">
        <f t="shared" ca="1" si="109"/>
        <v>1.0090370179501076</v>
      </c>
      <c r="BK115" s="76">
        <f t="shared" ca="1" si="109"/>
        <v>1.0090370179501076</v>
      </c>
      <c r="BL115" s="76">
        <f t="shared" ref="BL115:BL178" ca="1" si="113">PRODUCT(AZ115:BK115)-1</f>
        <v>0.11399999999999988</v>
      </c>
      <c r="BM115" s="77">
        <f t="shared" ref="BM115:BM178" ca="1" si="114">PRODUCT(AZ115:BK115)*BM114</f>
        <v>148770.54433683382</v>
      </c>
      <c r="BN115" s="21"/>
      <c r="BO115" s="70">
        <f t="shared" si="100"/>
        <v>112</v>
      </c>
      <c r="BP115" s="171">
        <f t="shared" ca="1" si="101"/>
        <v>0.1074</v>
      </c>
      <c r="BQ115" s="172">
        <f t="shared" ca="1" si="86"/>
        <v>8.5374819739361119E-3</v>
      </c>
      <c r="BR115" s="172">
        <f t="shared" ca="1" si="103"/>
        <v>0.42622336472709887</v>
      </c>
    </row>
    <row r="116" spans="5:70">
      <c r="E116">
        <f t="shared" si="87"/>
        <v>113</v>
      </c>
      <c r="F116" s="64">
        <f t="shared" si="88"/>
        <v>74.333333333332803</v>
      </c>
      <c r="G116" s="55">
        <f t="shared" si="70"/>
        <v>5.1085345568211427E-3</v>
      </c>
      <c r="H116" s="78">
        <f t="shared" si="102"/>
        <v>0.66940491306232597</v>
      </c>
      <c r="I116" s="79">
        <f t="shared" ca="1" si="71"/>
        <v>200827.35248909757</v>
      </c>
      <c r="J116" s="79">
        <f t="shared" ca="1" si="72"/>
        <v>1714.559901748984</v>
      </c>
      <c r="K116" s="80">
        <f t="shared" ca="1" si="73"/>
        <v>-13.388098261246519</v>
      </c>
      <c r="L116" s="80">
        <f t="shared" ca="1" si="74"/>
        <v>-83.67806353712399</v>
      </c>
      <c r="M116" s="80">
        <f t="shared" ca="1" si="75"/>
        <v>0</v>
      </c>
      <c r="N116" s="80">
        <f t="shared" ca="1" si="76"/>
        <v>0</v>
      </c>
      <c r="O116" s="81">
        <f t="shared" ca="1" si="62"/>
        <v>-1207.884684117839</v>
      </c>
      <c r="P116" s="79">
        <f t="shared" ca="1" si="63"/>
        <v>201236.96154493035</v>
      </c>
      <c r="Q116" s="35"/>
      <c r="R116">
        <f t="shared" ca="1" si="77"/>
        <v>113</v>
      </c>
      <c r="S116" s="78">
        <f t="shared" ca="1" si="89"/>
        <v>74.333333333332803</v>
      </c>
      <c r="T116" s="55">
        <f t="shared" ca="1" si="78"/>
        <v>5.1085345568211427E-3</v>
      </c>
      <c r="U116" s="78">
        <f t="shared" ca="1" si="90"/>
        <v>0.66788893676251881</v>
      </c>
      <c r="V116" s="79">
        <f t="shared" ca="1" si="91"/>
        <v>200720.44333765368</v>
      </c>
      <c r="W116" s="79">
        <f t="shared" ca="1" si="64"/>
        <v>1713.647166795683</v>
      </c>
      <c r="X116" s="80">
        <f t="shared" ca="1" si="65"/>
        <v>-13.357778735250376</v>
      </c>
      <c r="Y116" s="80">
        <f t="shared" ca="1" si="79"/>
        <v>-83.633518057355701</v>
      </c>
      <c r="Z116" s="80">
        <f t="shared" ca="1" si="66"/>
        <v>0</v>
      </c>
      <c r="AA116" s="80">
        <f t="shared" ca="1" si="80"/>
        <v>0</v>
      </c>
      <c r="AB116" s="81">
        <f t="shared" ca="1" si="67"/>
        <v>-1207.884684117839</v>
      </c>
      <c r="AC116" s="79">
        <f t="shared" ca="1" si="68"/>
        <v>201129.21452353892</v>
      </c>
      <c r="AD116" s="35"/>
      <c r="AE116" s="55">
        <f t="shared" ca="1" si="92"/>
        <v>5.1085345568211427E-3</v>
      </c>
      <c r="AF116" s="78">
        <f t="shared" ca="1" si="93"/>
        <v>0.66788893676251881</v>
      </c>
      <c r="AG116" s="21"/>
      <c r="AH116" s="21"/>
      <c r="AK116" s="66"/>
      <c r="AL116" s="66"/>
      <c r="AM116" s="66"/>
      <c r="AN116" s="66"/>
      <c r="AR116" s="69">
        <f t="shared" si="110"/>
        <v>10</v>
      </c>
      <c r="AS116" s="70">
        <f t="shared" si="97"/>
        <v>113</v>
      </c>
      <c r="AT116" s="71">
        <f t="shared" ca="1" si="111"/>
        <v>0.41979845859340298</v>
      </c>
      <c r="AU116" s="72">
        <f t="shared" ca="1" si="83"/>
        <v>8.5374819739361119E-3</v>
      </c>
      <c r="AV116" s="73">
        <f t="shared" ca="1" si="112"/>
        <v>1.0085374819739361</v>
      </c>
      <c r="AW116" s="74">
        <f ca="1">PRODUCT(AV$4:AV116)</f>
        <v>2.3662181978683421</v>
      </c>
      <c r="AY116" s="75">
        <f t="shared" si="99"/>
        <v>113</v>
      </c>
      <c r="AZ116" s="76">
        <f t="shared" ca="1" si="109"/>
        <v>1.0090370179501076</v>
      </c>
      <c r="BA116" s="76">
        <f t="shared" ca="1" si="109"/>
        <v>1.0090370179501076</v>
      </c>
      <c r="BB116" s="76">
        <f t="shared" ca="1" si="109"/>
        <v>1.0090370179501076</v>
      </c>
      <c r="BC116" s="76">
        <f t="shared" ca="1" si="109"/>
        <v>1.0090370179501076</v>
      </c>
      <c r="BD116" s="76">
        <f t="shared" ca="1" si="109"/>
        <v>1.0090370179501076</v>
      </c>
      <c r="BE116" s="76">
        <f t="shared" ca="1" si="109"/>
        <v>1.0090370179501076</v>
      </c>
      <c r="BF116" s="76">
        <f t="shared" ca="1" si="109"/>
        <v>1.0090370179501076</v>
      </c>
      <c r="BG116" s="76">
        <f t="shared" ca="1" si="109"/>
        <v>1.0090370179501076</v>
      </c>
      <c r="BH116" s="76">
        <f t="shared" ca="1" si="109"/>
        <v>1.0090370179501076</v>
      </c>
      <c r="BI116" s="76">
        <f t="shared" ca="1" si="109"/>
        <v>1.0090370179501076</v>
      </c>
      <c r="BJ116" s="76">
        <f t="shared" ca="1" si="109"/>
        <v>1.0090370179501076</v>
      </c>
      <c r="BK116" s="76">
        <f t="shared" ca="1" si="109"/>
        <v>1.0090370179501076</v>
      </c>
      <c r="BL116" s="76">
        <f t="shared" ca="1" si="113"/>
        <v>0.11399999999999988</v>
      </c>
      <c r="BM116" s="77">
        <f t="shared" ca="1" si="114"/>
        <v>165730.38639123287</v>
      </c>
      <c r="BN116" s="21"/>
      <c r="BO116" s="70">
        <f t="shared" si="100"/>
        <v>113</v>
      </c>
      <c r="BP116" s="171">
        <f t="shared" ca="1" si="101"/>
        <v>0.1074</v>
      </c>
      <c r="BQ116" s="172">
        <f t="shared" ca="1" si="86"/>
        <v>8.5374819739361119E-3</v>
      </c>
      <c r="BR116" s="172">
        <f t="shared" ca="1" si="103"/>
        <v>0.42261529427035599</v>
      </c>
    </row>
    <row r="117" spans="5:70">
      <c r="E117">
        <f t="shared" si="87"/>
        <v>114</v>
      </c>
      <c r="F117" s="64">
        <f t="shared" si="88"/>
        <v>74.416666666666131</v>
      </c>
      <c r="G117" s="55">
        <f t="shared" si="70"/>
        <v>5.1085345568211427E-3</v>
      </c>
      <c r="H117" s="78">
        <f t="shared" si="102"/>
        <v>0.66598523493144124</v>
      </c>
      <c r="I117" s="79">
        <f t="shared" ca="1" si="71"/>
        <v>200208.93557276839</v>
      </c>
      <c r="J117" s="79">
        <f t="shared" ca="1" si="72"/>
        <v>1709.2801784734465</v>
      </c>
      <c r="K117" s="80">
        <f t="shared" ca="1" si="73"/>
        <v>-13.319704698628826</v>
      </c>
      <c r="L117" s="80">
        <f t="shared" ca="1" si="74"/>
        <v>-83.420389821986831</v>
      </c>
      <c r="M117" s="80">
        <f t="shared" ca="1" si="75"/>
        <v>0</v>
      </c>
      <c r="N117" s="80">
        <f t="shared" ca="1" si="76"/>
        <v>0</v>
      </c>
      <c r="O117" s="81">
        <f t="shared" ca="1" si="62"/>
        <v>-1201.714163468368</v>
      </c>
      <c r="P117" s="79">
        <f t="shared" ca="1" si="63"/>
        <v>200619.76149325285</v>
      </c>
      <c r="Q117" s="35"/>
      <c r="R117">
        <f t="shared" ca="1" si="77"/>
        <v>114</v>
      </c>
      <c r="S117" s="78">
        <f t="shared" ca="1" si="89"/>
        <v>74.416666666666131</v>
      </c>
      <c r="T117" s="55">
        <f t="shared" ca="1" si="78"/>
        <v>5.1085345568211427E-3</v>
      </c>
      <c r="U117" s="78">
        <f t="shared" ca="1" si="90"/>
        <v>0.66447700304894897</v>
      </c>
      <c r="V117" s="79">
        <f t="shared" ca="1" si="91"/>
        <v>200101.73898075914</v>
      </c>
      <c r="W117" s="79">
        <f t="shared" ca="1" si="64"/>
        <v>1708.3649895015001</v>
      </c>
      <c r="X117" s="80">
        <f t="shared" ca="1" si="65"/>
        <v>-13.289540060978979</v>
      </c>
      <c r="Y117" s="80">
        <f t="shared" ca="1" si="79"/>
        <v>-83.375724575316312</v>
      </c>
      <c r="Z117" s="80">
        <f t="shared" ca="1" si="66"/>
        <v>0</v>
      </c>
      <c r="AA117" s="80">
        <f t="shared" ca="1" si="80"/>
        <v>0</v>
      </c>
      <c r="AB117" s="81">
        <f t="shared" ca="1" si="67"/>
        <v>-1201.714163468368</v>
      </c>
      <c r="AC117" s="79">
        <f t="shared" ca="1" si="68"/>
        <v>200511.72454215601</v>
      </c>
      <c r="AD117" s="35"/>
      <c r="AE117" s="55">
        <f t="shared" ca="1" si="92"/>
        <v>5.1085345568211427E-3</v>
      </c>
      <c r="AF117" s="78">
        <f t="shared" ca="1" si="93"/>
        <v>0.66447700304894897</v>
      </c>
      <c r="AG117" s="21"/>
      <c r="AH117" s="21"/>
      <c r="AK117" s="66"/>
      <c r="AL117" s="66"/>
      <c r="AM117" s="66"/>
      <c r="AN117" s="66"/>
      <c r="AR117" s="69">
        <f t="shared" si="110"/>
        <v>10</v>
      </c>
      <c r="AS117" s="70">
        <f t="shared" si="97"/>
        <v>114</v>
      </c>
      <c r="AT117" s="71">
        <f t="shared" ca="1" si="111"/>
        <v>0.41621443682047565</v>
      </c>
      <c r="AU117" s="72">
        <f t="shared" ca="1" si="83"/>
        <v>8.5374819739361119E-3</v>
      </c>
      <c r="AV117" s="73">
        <f t="shared" ca="1" si="112"/>
        <v>1.0085374819739361</v>
      </c>
      <c r="AW117" s="74">
        <f ca="1">PRODUCT(AV$4:AV117)</f>
        <v>2.3864197430790428</v>
      </c>
      <c r="AY117" s="75">
        <f t="shared" si="99"/>
        <v>114</v>
      </c>
      <c r="AZ117" s="76">
        <f t="shared" ca="1" si="109"/>
        <v>1.0090370179501076</v>
      </c>
      <c r="BA117" s="76">
        <f t="shared" ca="1" si="109"/>
        <v>1.0090370179501076</v>
      </c>
      <c r="BB117" s="76">
        <f t="shared" ca="1" si="109"/>
        <v>1.0090370179501076</v>
      </c>
      <c r="BC117" s="76">
        <f t="shared" ca="1" si="109"/>
        <v>1.0090370179501076</v>
      </c>
      <c r="BD117" s="76">
        <f t="shared" ca="1" si="109"/>
        <v>1.0090370179501076</v>
      </c>
      <c r="BE117" s="76">
        <f t="shared" ca="1" si="109"/>
        <v>1.0090370179501076</v>
      </c>
      <c r="BF117" s="76">
        <f t="shared" ca="1" si="109"/>
        <v>1.0090370179501076</v>
      </c>
      <c r="BG117" s="76">
        <f t="shared" ca="1" si="109"/>
        <v>1.0090370179501076</v>
      </c>
      <c r="BH117" s="76">
        <f t="shared" ca="1" si="109"/>
        <v>1.0090370179501076</v>
      </c>
      <c r="BI117" s="76">
        <f t="shared" ca="1" si="109"/>
        <v>1.0090370179501076</v>
      </c>
      <c r="BJ117" s="76">
        <f t="shared" ca="1" si="109"/>
        <v>1.0090370179501076</v>
      </c>
      <c r="BK117" s="76">
        <f t="shared" ca="1" si="109"/>
        <v>1.0090370179501076</v>
      </c>
      <c r="BL117" s="76">
        <f t="shared" ca="1" si="113"/>
        <v>0.11399999999999988</v>
      </c>
      <c r="BM117" s="77">
        <f t="shared" ca="1" si="114"/>
        <v>184623.65043983341</v>
      </c>
      <c r="BN117" s="21"/>
      <c r="BO117" s="70">
        <f t="shared" si="100"/>
        <v>114</v>
      </c>
      <c r="BP117" s="171">
        <f t="shared" ca="1" si="101"/>
        <v>0.1074</v>
      </c>
      <c r="BQ117" s="172">
        <f t="shared" ca="1" si="86"/>
        <v>8.5374819739361119E-3</v>
      </c>
      <c r="BR117" s="172">
        <f t="shared" ca="1" si="103"/>
        <v>0.41903776688914152</v>
      </c>
    </row>
    <row r="118" spans="5:70">
      <c r="E118">
        <f t="shared" si="87"/>
        <v>115</v>
      </c>
      <c r="F118" s="64">
        <f t="shared" si="88"/>
        <v>74.49999999999946</v>
      </c>
      <c r="G118" s="55">
        <f t="shared" si="70"/>
        <v>5.1085345568211427E-3</v>
      </c>
      <c r="H118" s="78">
        <f t="shared" si="102"/>
        <v>0.66258302634446131</v>
      </c>
      <c r="I118" s="79">
        <f t="shared" ca="1" si="71"/>
        <v>199594.88850888336</v>
      </c>
      <c r="J118" s="79">
        <f t="shared" ca="1" si="72"/>
        <v>1704.0377627343796</v>
      </c>
      <c r="K118" s="80">
        <f t="shared" ca="1" si="73"/>
        <v>-13.251660526889227</v>
      </c>
      <c r="L118" s="80">
        <f t="shared" ca="1" si="74"/>
        <v>-83.164536878701412</v>
      </c>
      <c r="M118" s="80">
        <f t="shared" ca="1" si="75"/>
        <v>0</v>
      </c>
      <c r="N118" s="80">
        <f t="shared" ca="1" si="76"/>
        <v>0</v>
      </c>
      <c r="O118" s="81">
        <f t="shared" ca="1" si="62"/>
        <v>-1195.5751651368685</v>
      </c>
      <c r="P118" s="79">
        <f t="shared" ca="1" si="63"/>
        <v>200006.93490907529</v>
      </c>
      <c r="Q118" s="35"/>
      <c r="R118">
        <f t="shared" ca="1" si="77"/>
        <v>115</v>
      </c>
      <c r="S118" s="78">
        <f t="shared" ca="1" si="89"/>
        <v>74.49999999999946</v>
      </c>
      <c r="T118" s="55">
        <f t="shared" ca="1" si="78"/>
        <v>5.1085345568211427E-3</v>
      </c>
      <c r="U118" s="78">
        <f t="shared" ca="1" si="90"/>
        <v>0.66108249931666041</v>
      </c>
      <c r="V118" s="79">
        <f t="shared" ca="1" si="91"/>
        <v>199487.40346828461</v>
      </c>
      <c r="W118" s="79">
        <f t="shared" ca="1" si="64"/>
        <v>1703.1201111378</v>
      </c>
      <c r="X118" s="80">
        <f t="shared" ca="1" si="65"/>
        <v>-13.221649986333208</v>
      </c>
      <c r="Y118" s="80">
        <f t="shared" ca="1" si="79"/>
        <v>-83.119751445118595</v>
      </c>
      <c r="Z118" s="80">
        <f t="shared" ca="1" si="66"/>
        <v>0</v>
      </c>
      <c r="AA118" s="80">
        <f t="shared" ca="1" si="80"/>
        <v>0</v>
      </c>
      <c r="AB118" s="81">
        <f t="shared" ca="1" si="67"/>
        <v>-1195.5751651368685</v>
      </c>
      <c r="AC118" s="79">
        <f t="shared" ca="1" si="68"/>
        <v>199898.6070128541</v>
      </c>
      <c r="AD118" s="35"/>
      <c r="AE118" s="55">
        <f t="shared" ca="1" si="92"/>
        <v>5.1085345568211427E-3</v>
      </c>
      <c r="AF118" s="78">
        <f t="shared" ca="1" si="93"/>
        <v>0.66108249931666041</v>
      </c>
      <c r="AG118" s="21"/>
      <c r="AH118" s="21"/>
      <c r="AK118" s="66"/>
      <c r="AL118" s="66"/>
      <c r="AM118" s="66"/>
      <c r="AN118" s="66"/>
      <c r="AR118" s="69">
        <f t="shared" si="110"/>
        <v>10</v>
      </c>
      <c r="AS118" s="70">
        <f t="shared" si="97"/>
        <v>115</v>
      </c>
      <c r="AT118" s="71">
        <f t="shared" ca="1" si="111"/>
        <v>0.41266101356882889</v>
      </c>
      <c r="AU118" s="72">
        <f t="shared" ca="1" si="83"/>
        <v>8.5374819739361119E-3</v>
      </c>
      <c r="AV118" s="73">
        <f t="shared" ca="1" si="112"/>
        <v>1.0085374819739361</v>
      </c>
      <c r="AW118" s="74">
        <f ca="1">PRODUCT(AV$4:AV118)</f>
        <v>2.4067937586178254</v>
      </c>
      <c r="AY118" s="75">
        <f t="shared" si="99"/>
        <v>115</v>
      </c>
      <c r="AZ118" s="76">
        <f t="shared" ca="1" si="109"/>
        <v>1.0090370179501076</v>
      </c>
      <c r="BA118" s="76">
        <f t="shared" ca="1" si="109"/>
        <v>1.0090370179501076</v>
      </c>
      <c r="BB118" s="76">
        <f t="shared" ca="1" si="109"/>
        <v>1.0090370179501076</v>
      </c>
      <c r="BC118" s="76">
        <f t="shared" ca="1" si="109"/>
        <v>1.0090370179501076</v>
      </c>
      <c r="BD118" s="76">
        <f t="shared" ca="1" si="109"/>
        <v>1.0090370179501076</v>
      </c>
      <c r="BE118" s="76">
        <f t="shared" ca="1" si="109"/>
        <v>1.0090370179501076</v>
      </c>
      <c r="BF118" s="76">
        <f t="shared" ca="1" si="109"/>
        <v>1.0090370179501076</v>
      </c>
      <c r="BG118" s="76">
        <f t="shared" ca="1" si="109"/>
        <v>1.0090370179501076</v>
      </c>
      <c r="BH118" s="76">
        <f t="shared" ca="1" si="109"/>
        <v>1.0090370179501076</v>
      </c>
      <c r="BI118" s="76">
        <f t="shared" ca="1" si="109"/>
        <v>1.0090370179501076</v>
      </c>
      <c r="BJ118" s="76">
        <f t="shared" ca="1" si="109"/>
        <v>1.0090370179501076</v>
      </c>
      <c r="BK118" s="76">
        <f t="shared" ca="1" si="109"/>
        <v>1.0090370179501076</v>
      </c>
      <c r="BL118" s="76">
        <f t="shared" ca="1" si="113"/>
        <v>0.11399999999999988</v>
      </c>
      <c r="BM118" s="77">
        <f t="shared" ca="1" si="114"/>
        <v>205670.74658997438</v>
      </c>
      <c r="BN118" s="21"/>
      <c r="BO118" s="70">
        <f t="shared" si="100"/>
        <v>115</v>
      </c>
      <c r="BP118" s="171">
        <f t="shared" ca="1" si="101"/>
        <v>0.1074</v>
      </c>
      <c r="BQ118" s="172">
        <f t="shared" ca="1" si="86"/>
        <v>8.5374819739361119E-3</v>
      </c>
      <c r="BR118" s="172">
        <f t="shared" ca="1" si="103"/>
        <v>0.415490524029895</v>
      </c>
    </row>
    <row r="119" spans="5:70">
      <c r="E119">
        <f t="shared" si="87"/>
        <v>116</v>
      </c>
      <c r="F119" s="64">
        <f t="shared" si="88"/>
        <v>74.583333333332789</v>
      </c>
      <c r="G119" s="55">
        <f t="shared" si="70"/>
        <v>5.5703631168392276E-3</v>
      </c>
      <c r="H119" s="78">
        <f t="shared" si="102"/>
        <v>0.65889219829266843</v>
      </c>
      <c r="I119" s="79">
        <f t="shared" ca="1" si="71"/>
        <v>198892.82365574571</v>
      </c>
      <c r="J119" s="79">
        <f t="shared" ca="1" si="72"/>
        <v>1750.7990798504052</v>
      </c>
      <c r="K119" s="80">
        <f t="shared" ca="1" si="73"/>
        <v>-13.177843965853368</v>
      </c>
      <c r="L119" s="80">
        <f t="shared" ca="1" si="74"/>
        <v>-82.872009856560723</v>
      </c>
      <c r="M119" s="80">
        <f t="shared" ca="1" si="75"/>
        <v>0</v>
      </c>
      <c r="N119" s="80">
        <f t="shared" ca="1" si="76"/>
        <v>0</v>
      </c>
      <c r="O119" s="81">
        <f t="shared" ca="1" si="62"/>
        <v>-1188.9153773335811</v>
      </c>
      <c r="P119" s="79">
        <f t="shared" ca="1" si="63"/>
        <v>199358.65750444011</v>
      </c>
      <c r="Q119" s="35"/>
      <c r="R119">
        <f t="shared" ca="1" si="77"/>
        <v>116</v>
      </c>
      <c r="S119" s="78">
        <f t="shared" ca="1" si="89"/>
        <v>74.583333333332789</v>
      </c>
      <c r="T119" s="55">
        <f t="shared" ca="1" si="78"/>
        <v>5.5703631168392276E-3</v>
      </c>
      <c r="U119" s="78">
        <f t="shared" ca="1" si="90"/>
        <v>0.657400029745279</v>
      </c>
      <c r="V119" s="79">
        <f t="shared" ca="1" si="91"/>
        <v>198785.09918524217</v>
      </c>
      <c r="W119" s="79">
        <f t="shared" ca="1" si="64"/>
        <v>1749.8508108260717</v>
      </c>
      <c r="X119" s="80">
        <f t="shared" ca="1" si="65"/>
        <v>-13.14800059490558</v>
      </c>
      <c r="Y119" s="80">
        <f t="shared" ca="1" si="79"/>
        <v>-82.827124660517583</v>
      </c>
      <c r="Z119" s="80">
        <f t="shared" ca="1" si="66"/>
        <v>0</v>
      </c>
      <c r="AA119" s="80">
        <f t="shared" ca="1" si="80"/>
        <v>0</v>
      </c>
      <c r="AB119" s="81">
        <f t="shared" ca="1" si="67"/>
        <v>-1188.9153773335811</v>
      </c>
      <c r="AC119" s="79">
        <f t="shared" ca="1" si="68"/>
        <v>199250.05949347923</v>
      </c>
      <c r="AD119" s="35"/>
      <c r="AE119" s="55">
        <f t="shared" ca="1" si="92"/>
        <v>5.5703631168392276E-3</v>
      </c>
      <c r="AF119" s="78">
        <f t="shared" ca="1" si="93"/>
        <v>0.657400029745279</v>
      </c>
      <c r="AG119" s="21"/>
      <c r="AH119" s="21"/>
      <c r="AK119" s="66"/>
      <c r="AL119" s="66"/>
      <c r="AM119" s="66"/>
      <c r="AN119" s="66"/>
      <c r="AR119" s="69">
        <f t="shared" si="110"/>
        <v>10</v>
      </c>
      <c r="AS119" s="70">
        <f t="shared" si="97"/>
        <v>116</v>
      </c>
      <c r="AT119" s="71">
        <f t="shared" ca="1" si="111"/>
        <v>0.40902847163208733</v>
      </c>
      <c r="AU119" s="72">
        <f t="shared" ca="1" si="83"/>
        <v>8.8027262506000792E-3</v>
      </c>
      <c r="AV119" s="73">
        <f t="shared" ca="1" si="112"/>
        <v>1.0088027262506001</v>
      </c>
      <c r="AW119" s="74">
        <f ca="1">PRODUCT(AV$4:AV119)</f>
        <v>2.4279801052165908</v>
      </c>
      <c r="AY119" s="75">
        <f t="shared" si="99"/>
        <v>116</v>
      </c>
      <c r="AZ119" s="76">
        <f t="shared" ca="1" si="109"/>
        <v>1.0090370179501076</v>
      </c>
      <c r="BA119" s="76">
        <f t="shared" ca="1" si="109"/>
        <v>1.0090370179501076</v>
      </c>
      <c r="BB119" s="76">
        <f t="shared" ca="1" si="109"/>
        <v>1.0090370179501076</v>
      </c>
      <c r="BC119" s="76">
        <f t="shared" ca="1" si="109"/>
        <v>1.0090370179501076</v>
      </c>
      <c r="BD119" s="76">
        <f t="shared" ca="1" si="109"/>
        <v>1.0090370179501076</v>
      </c>
      <c r="BE119" s="76">
        <f t="shared" ca="1" si="109"/>
        <v>1.0090370179501076</v>
      </c>
      <c r="BF119" s="76">
        <f t="shared" ca="1" si="109"/>
        <v>1.0090370179501076</v>
      </c>
      <c r="BG119" s="76">
        <f t="shared" ca="1" si="109"/>
        <v>1.0090370179501076</v>
      </c>
      <c r="BH119" s="76">
        <f t="shared" ca="1" si="109"/>
        <v>1.0090370179501076</v>
      </c>
      <c r="BI119" s="76">
        <f t="shared" ca="1" si="109"/>
        <v>1.0090370179501076</v>
      </c>
      <c r="BJ119" s="76">
        <f t="shared" ca="1" si="109"/>
        <v>1.0090370179501076</v>
      </c>
      <c r="BK119" s="76">
        <f t="shared" ca="1" si="109"/>
        <v>1.0090370179501076</v>
      </c>
      <c r="BL119" s="76">
        <f t="shared" ca="1" si="113"/>
        <v>0.11399999999999988</v>
      </c>
      <c r="BM119" s="77">
        <f t="shared" ca="1" si="114"/>
        <v>229117.21170123143</v>
      </c>
      <c r="BN119" s="21"/>
      <c r="BO119" s="70">
        <f t="shared" si="100"/>
        <v>116</v>
      </c>
      <c r="BP119" s="171">
        <f t="shared" ca="1" si="101"/>
        <v>0.1109</v>
      </c>
      <c r="BQ119" s="172">
        <f t="shared" ca="1" si="86"/>
        <v>8.8027262506000792E-3</v>
      </c>
      <c r="BR119" s="172">
        <f t="shared" ca="1" si="103"/>
        <v>0.41186498927708248</v>
      </c>
    </row>
    <row r="120" spans="5:70">
      <c r="E120">
        <f t="shared" si="87"/>
        <v>117</v>
      </c>
      <c r="F120" s="64">
        <f t="shared" si="88"/>
        <v>74.666666666666117</v>
      </c>
      <c r="G120" s="55">
        <f t="shared" si="70"/>
        <v>5.5703631168392276E-3</v>
      </c>
      <c r="H120" s="78">
        <f t="shared" si="102"/>
        <v>0.65522192949332581</v>
      </c>
      <c r="I120" s="79">
        <f t="shared" ca="1" si="71"/>
        <v>198248.15739165479</v>
      </c>
      <c r="J120" s="79">
        <f t="shared" ca="1" si="72"/>
        <v>1745.1242592046158</v>
      </c>
      <c r="K120" s="80">
        <f t="shared" ca="1" si="73"/>
        <v>-13.104438589866517</v>
      </c>
      <c r="L120" s="80">
        <f t="shared" ca="1" si="74"/>
        <v>-82.603398913189508</v>
      </c>
      <c r="M120" s="80">
        <f t="shared" ca="1" si="75"/>
        <v>0</v>
      </c>
      <c r="N120" s="80">
        <f t="shared" ca="1" si="76"/>
        <v>0</v>
      </c>
      <c r="O120" s="81">
        <f t="shared" ca="1" si="62"/>
        <v>-1182.2926869666392</v>
      </c>
      <c r="P120" s="79">
        <f t="shared" ca="1" si="63"/>
        <v>198715.28112638972</v>
      </c>
      <c r="Q120" s="35"/>
      <c r="R120">
        <f t="shared" ca="1" si="77"/>
        <v>117</v>
      </c>
      <c r="S120" s="78">
        <f t="shared" ca="1" si="89"/>
        <v>74.666666666666117</v>
      </c>
      <c r="T120" s="55">
        <f t="shared" ca="1" si="78"/>
        <v>5.5703631168392276E-3</v>
      </c>
      <c r="U120" s="78">
        <f t="shared" ca="1" si="90"/>
        <v>0.65373807286657692</v>
      </c>
      <c r="V120" s="79">
        <f t="shared" ca="1" si="91"/>
        <v>198140.16431104872</v>
      </c>
      <c r="W120" s="79">
        <f t="shared" ca="1" si="64"/>
        <v>1744.1736256790816</v>
      </c>
      <c r="X120" s="80">
        <f t="shared" ca="1" si="65"/>
        <v>-13.074761457331538</v>
      </c>
      <c r="Y120" s="80">
        <f t="shared" ca="1" si="79"/>
        <v>-82.558401796270303</v>
      </c>
      <c r="Z120" s="80">
        <f t="shared" ca="1" si="66"/>
        <v>0</v>
      </c>
      <c r="AA120" s="80">
        <f t="shared" ca="1" si="80"/>
        <v>0</v>
      </c>
      <c r="AB120" s="81">
        <f t="shared" ca="1" si="67"/>
        <v>-1182.2926869666392</v>
      </c>
      <c r="AC120" s="79">
        <f t="shared" ca="1" si="68"/>
        <v>198606.41208650757</v>
      </c>
      <c r="AD120" s="35"/>
      <c r="AE120" s="55">
        <f t="shared" ca="1" si="92"/>
        <v>5.5703631168392276E-3</v>
      </c>
      <c r="AF120" s="78">
        <f t="shared" ca="1" si="93"/>
        <v>0.65373807286657692</v>
      </c>
      <c r="AG120" s="21"/>
      <c r="AH120" s="21"/>
      <c r="AK120" s="66"/>
      <c r="AL120" s="66"/>
      <c r="AM120" s="66"/>
      <c r="AN120" s="66"/>
      <c r="AR120" s="69">
        <f t="shared" si="110"/>
        <v>10</v>
      </c>
      <c r="AS120" s="70">
        <f t="shared" si="97"/>
        <v>117</v>
      </c>
      <c r="AT120" s="71">
        <f t="shared" ca="1" si="111"/>
        <v>0.40542790596760875</v>
      </c>
      <c r="AU120" s="72">
        <f t="shared" ca="1" si="83"/>
        <v>8.8027262506000792E-3</v>
      </c>
      <c r="AV120" s="73">
        <f t="shared" ca="1" si="112"/>
        <v>1.0088027262506001</v>
      </c>
      <c r="AW120" s="74">
        <f ca="1">PRODUCT(AV$4:AV120)</f>
        <v>2.4493529494247155</v>
      </c>
      <c r="AY120" s="75">
        <f t="shared" si="99"/>
        <v>117</v>
      </c>
      <c r="AZ120" s="76">
        <f t="shared" ca="1" si="109"/>
        <v>1.0090370179501076</v>
      </c>
      <c r="BA120" s="76">
        <f t="shared" ca="1" si="109"/>
        <v>1.0090370179501076</v>
      </c>
      <c r="BB120" s="76">
        <f t="shared" ca="1" si="109"/>
        <v>1.0090370179501076</v>
      </c>
      <c r="BC120" s="76">
        <f t="shared" ca="1" si="109"/>
        <v>1.0090370179501076</v>
      </c>
      <c r="BD120" s="76">
        <f t="shared" ca="1" si="109"/>
        <v>1.0090370179501076</v>
      </c>
      <c r="BE120" s="76">
        <f t="shared" ca="1" si="109"/>
        <v>1.0090370179501076</v>
      </c>
      <c r="BF120" s="76">
        <f t="shared" ca="1" si="109"/>
        <v>1.0090370179501076</v>
      </c>
      <c r="BG120" s="76">
        <f t="shared" ca="1" si="109"/>
        <v>1.0090370179501076</v>
      </c>
      <c r="BH120" s="76">
        <f t="shared" ca="1" si="109"/>
        <v>1.0090370179501076</v>
      </c>
      <c r="BI120" s="76">
        <f t="shared" ca="1" si="109"/>
        <v>1.0090370179501076</v>
      </c>
      <c r="BJ120" s="76">
        <f t="shared" ca="1" si="109"/>
        <v>1.0090370179501076</v>
      </c>
      <c r="BK120" s="76">
        <f t="shared" ca="1" si="109"/>
        <v>1.0090370179501076</v>
      </c>
      <c r="BL120" s="76">
        <f t="shared" ca="1" si="113"/>
        <v>0.11399999999999988</v>
      </c>
      <c r="BM120" s="77">
        <f t="shared" ca="1" si="114"/>
        <v>255236.57383517179</v>
      </c>
      <c r="BN120" s="21"/>
      <c r="BO120" s="70">
        <f t="shared" si="100"/>
        <v>117</v>
      </c>
      <c r="BP120" s="171">
        <f t="shared" ca="1" si="101"/>
        <v>0.1109</v>
      </c>
      <c r="BQ120" s="172">
        <f t="shared" ca="1" si="86"/>
        <v>8.8027262506000792E-3</v>
      </c>
      <c r="BR120" s="172">
        <f t="shared" ca="1" si="103"/>
        <v>0.40827109063023065</v>
      </c>
    </row>
    <row r="121" spans="5:70">
      <c r="E121">
        <f t="shared" si="87"/>
        <v>118</v>
      </c>
      <c r="F121" s="64">
        <f t="shared" si="88"/>
        <v>74.749999999999446</v>
      </c>
      <c r="G121" s="55">
        <f t="shared" si="70"/>
        <v>5.5703631168392276E-3</v>
      </c>
      <c r="H121" s="78">
        <f t="shared" si="102"/>
        <v>0.65157210542393196</v>
      </c>
      <c r="I121" s="79">
        <f t="shared" ca="1" si="71"/>
        <v>197608.36485365094</v>
      </c>
      <c r="J121" s="79">
        <f t="shared" ca="1" si="72"/>
        <v>1739.4923406353912</v>
      </c>
      <c r="K121" s="80">
        <f t="shared" ca="1" si="73"/>
        <v>-13.03144210847864</v>
      </c>
      <c r="L121" s="80">
        <f t="shared" ca="1" si="74"/>
        <v>-82.336818689021229</v>
      </c>
      <c r="M121" s="80">
        <f t="shared" ca="1" si="75"/>
        <v>0</v>
      </c>
      <c r="N121" s="80">
        <f t="shared" ca="1" si="76"/>
        <v>0</v>
      </c>
      <c r="O121" s="81">
        <f t="shared" ca="1" si="62"/>
        <v>-1175.7068873898513</v>
      </c>
      <c r="P121" s="79">
        <f t="shared" ca="1" si="63"/>
        <v>198076.78204609899</v>
      </c>
      <c r="Q121" s="35"/>
      <c r="R121">
        <f t="shared" ca="1" si="77"/>
        <v>118</v>
      </c>
      <c r="S121" s="78">
        <f t="shared" ca="1" si="89"/>
        <v>74.749999999999446</v>
      </c>
      <c r="T121" s="55">
        <f t="shared" ca="1" si="78"/>
        <v>5.5703631168392276E-3</v>
      </c>
      <c r="U121" s="78">
        <f t="shared" ca="1" si="90"/>
        <v>0.65009651441740735</v>
      </c>
      <c r="V121" s="79">
        <f t="shared" ca="1" si="91"/>
        <v>197500.10225385311</v>
      </c>
      <c r="W121" s="79">
        <f t="shared" ca="1" si="64"/>
        <v>1738.5393346061926</v>
      </c>
      <c r="X121" s="80">
        <f t="shared" ca="1" si="65"/>
        <v>-13.001930288348147</v>
      </c>
      <c r="Y121" s="80">
        <f t="shared" ca="1" si="79"/>
        <v>-82.291709272438808</v>
      </c>
      <c r="Z121" s="80">
        <f t="shared" ca="1" si="66"/>
        <v>0</v>
      </c>
      <c r="AA121" s="80">
        <f t="shared" ca="1" si="80"/>
        <v>0</v>
      </c>
      <c r="AB121" s="81">
        <f t="shared" ca="1" si="67"/>
        <v>-1175.7068873898513</v>
      </c>
      <c r="AC121" s="79">
        <f t="shared" ca="1" si="68"/>
        <v>197967.64106150865</v>
      </c>
      <c r="AD121" s="35"/>
      <c r="AE121" s="55">
        <f t="shared" ca="1" si="92"/>
        <v>5.5703631168392276E-3</v>
      </c>
      <c r="AF121" s="78">
        <f t="shared" ca="1" si="93"/>
        <v>0.65009651441740735</v>
      </c>
      <c r="AG121" s="21"/>
      <c r="AH121" s="21"/>
      <c r="AK121" s="66"/>
      <c r="AL121" s="66"/>
      <c r="AM121" s="66"/>
      <c r="AN121" s="66"/>
      <c r="AR121" s="69">
        <f t="shared" si="110"/>
        <v>10</v>
      </c>
      <c r="AS121" s="70">
        <f t="shared" si="97"/>
        <v>118</v>
      </c>
      <c r="AT121" s="71">
        <f t="shared" ca="1" si="111"/>
        <v>0.40185903509702187</v>
      </c>
      <c r="AU121" s="72">
        <f t="shared" ca="1" si="83"/>
        <v>8.8027262506000792E-3</v>
      </c>
      <c r="AV121" s="73">
        <f t="shared" ca="1" si="112"/>
        <v>1.0088027262506001</v>
      </c>
      <c r="AW121" s="74">
        <f ca="1">PRODUCT(AV$4:AV121)</f>
        <v>2.470913932929601</v>
      </c>
      <c r="AY121" s="75">
        <f t="shared" si="99"/>
        <v>118</v>
      </c>
      <c r="AZ121" s="76">
        <f t="shared" ref="AZ121:BK142" ca="1" si="115">OFFSET($AV$3,($AY121*12-12)+AZ$3,0)</f>
        <v>1.0090370179501076</v>
      </c>
      <c r="BA121" s="76">
        <f t="shared" ca="1" si="115"/>
        <v>1.0090370179501076</v>
      </c>
      <c r="BB121" s="76">
        <f t="shared" ca="1" si="115"/>
        <v>1.0090370179501076</v>
      </c>
      <c r="BC121" s="76">
        <f t="shared" ca="1" si="115"/>
        <v>1.0090370179501076</v>
      </c>
      <c r="BD121" s="76">
        <f t="shared" ca="1" si="115"/>
        <v>1.0090370179501076</v>
      </c>
      <c r="BE121" s="76">
        <f t="shared" ca="1" si="115"/>
        <v>1.0090370179501076</v>
      </c>
      <c r="BF121" s="76">
        <f t="shared" ca="1" si="115"/>
        <v>1.0090370179501076</v>
      </c>
      <c r="BG121" s="76">
        <f t="shared" ca="1" si="115"/>
        <v>1.0090370179501076</v>
      </c>
      <c r="BH121" s="76">
        <f t="shared" ca="1" si="115"/>
        <v>1.0090370179501076</v>
      </c>
      <c r="BI121" s="76">
        <f t="shared" ca="1" si="115"/>
        <v>1.0090370179501076</v>
      </c>
      <c r="BJ121" s="76">
        <f t="shared" ca="1" si="115"/>
        <v>1.0090370179501076</v>
      </c>
      <c r="BK121" s="76">
        <f t="shared" ca="1" si="115"/>
        <v>1.0090370179501076</v>
      </c>
      <c r="BL121" s="76">
        <f t="shared" ca="1" si="113"/>
        <v>0.11399999999999988</v>
      </c>
      <c r="BM121" s="77">
        <f t="shared" ca="1" si="114"/>
        <v>284333.54325238132</v>
      </c>
      <c r="BN121" s="21"/>
      <c r="BO121" s="70">
        <f t="shared" si="100"/>
        <v>118</v>
      </c>
      <c r="BP121" s="171">
        <f t="shared" ca="1" si="101"/>
        <v>0.1109</v>
      </c>
      <c r="BQ121" s="172">
        <f t="shared" ca="1" si="86"/>
        <v>8.8027262506000792E-3</v>
      </c>
      <c r="BR121" s="172">
        <f t="shared" ca="1" si="103"/>
        <v>0.40470855203538642</v>
      </c>
    </row>
    <row r="122" spans="5:70">
      <c r="E122">
        <f t="shared" si="87"/>
        <v>119</v>
      </c>
      <c r="F122" s="64">
        <f t="shared" si="88"/>
        <v>74.833333333332774</v>
      </c>
      <c r="G122" s="55">
        <f t="shared" si="70"/>
        <v>5.5703631168392276E-3</v>
      </c>
      <c r="H122" s="78">
        <f t="shared" si="102"/>
        <v>0.64794261219991722</v>
      </c>
      <c r="I122" s="79">
        <f t="shared" ca="1" si="71"/>
        <v>196973.4224450872</v>
      </c>
      <c r="J122" s="79">
        <f t="shared" ca="1" si="72"/>
        <v>1733.9031164279079</v>
      </c>
      <c r="K122" s="80">
        <f t="shared" ca="1" si="73"/>
        <v>-12.958852243998344</v>
      </c>
      <c r="L122" s="80">
        <f t="shared" ca="1" si="74"/>
        <v>-82.072259352119673</v>
      </c>
      <c r="M122" s="80">
        <f t="shared" ca="1" si="75"/>
        <v>0</v>
      </c>
      <c r="N122" s="80">
        <f t="shared" ca="1" si="76"/>
        <v>0</v>
      </c>
      <c r="O122" s="81">
        <f t="shared" ca="1" si="62"/>
        <v>-1169.1577731081209</v>
      </c>
      <c r="P122" s="79">
        <f t="shared" ca="1" si="63"/>
        <v>197443.13667681089</v>
      </c>
      <c r="Q122" s="35"/>
      <c r="R122">
        <f t="shared" ca="1" si="77"/>
        <v>119</v>
      </c>
      <c r="S122" s="78">
        <f t="shared" ca="1" si="89"/>
        <v>74.833333333332774</v>
      </c>
      <c r="T122" s="55">
        <f t="shared" ca="1" si="78"/>
        <v>5.5703631168392276E-3</v>
      </c>
      <c r="U122" s="78">
        <f t="shared" ca="1" si="90"/>
        <v>0.64647524077111085</v>
      </c>
      <c r="V122" s="79">
        <f t="shared" ca="1" si="91"/>
        <v>196864.88941541195</v>
      </c>
      <c r="W122" s="79">
        <f t="shared" ca="1" si="64"/>
        <v>1732.9477298785284</v>
      </c>
      <c r="X122" s="80">
        <f t="shared" ca="1" si="65"/>
        <v>-12.929504815422217</v>
      </c>
      <c r="Y122" s="80">
        <f t="shared" ca="1" si="79"/>
        <v>-82.02703725642165</v>
      </c>
      <c r="Z122" s="80">
        <f t="shared" ca="1" si="66"/>
        <v>0</v>
      </c>
      <c r="AA122" s="80">
        <f t="shared" ca="1" si="80"/>
        <v>0</v>
      </c>
      <c r="AB122" s="81">
        <f t="shared" ca="1" si="67"/>
        <v>-1169.1577731081209</v>
      </c>
      <c r="AC122" s="79">
        <f t="shared" ca="1" si="68"/>
        <v>197333.72283011049</v>
      </c>
      <c r="AD122" s="35"/>
      <c r="AE122" s="55">
        <f t="shared" ca="1" si="92"/>
        <v>5.5703631168392276E-3</v>
      </c>
      <c r="AF122" s="78">
        <f t="shared" ca="1" si="93"/>
        <v>0.64647524077111085</v>
      </c>
      <c r="AG122" s="21"/>
      <c r="AH122" s="21"/>
      <c r="AK122" s="66"/>
      <c r="AL122" s="66"/>
      <c r="AM122" s="66"/>
      <c r="AN122" s="66"/>
      <c r="AR122" s="69">
        <f t="shared" si="110"/>
        <v>10</v>
      </c>
      <c r="AS122" s="70">
        <f t="shared" si="97"/>
        <v>119</v>
      </c>
      <c r="AT122" s="71">
        <f t="shared" ca="1" si="111"/>
        <v>0.3983215800197325</v>
      </c>
      <c r="AU122" s="72">
        <f t="shared" ca="1" si="83"/>
        <v>8.8027262506000792E-3</v>
      </c>
      <c r="AV122" s="73">
        <f t="shared" ca="1" si="112"/>
        <v>1.0088027262506001</v>
      </c>
      <c r="AW122" s="74">
        <f ca="1">PRODUCT(AV$4:AV122)</f>
        <v>2.4926647118699741</v>
      </c>
      <c r="AY122" s="75">
        <f t="shared" si="99"/>
        <v>119</v>
      </c>
      <c r="AZ122" s="76">
        <f t="shared" ca="1" si="115"/>
        <v>1.0090370179501076</v>
      </c>
      <c r="BA122" s="76">
        <f t="shared" ca="1" si="115"/>
        <v>1.0090370179501076</v>
      </c>
      <c r="BB122" s="76">
        <f t="shared" ca="1" si="115"/>
        <v>1.0090370179501076</v>
      </c>
      <c r="BC122" s="76">
        <f t="shared" ca="1" si="115"/>
        <v>1.0090370179501076</v>
      </c>
      <c r="BD122" s="76">
        <f t="shared" ca="1" si="115"/>
        <v>1.0090370179501076</v>
      </c>
      <c r="BE122" s="76">
        <f t="shared" ca="1" si="115"/>
        <v>1.0090370179501076</v>
      </c>
      <c r="BF122" s="76">
        <f t="shared" ca="1" si="115"/>
        <v>1.0090370179501076</v>
      </c>
      <c r="BG122" s="76">
        <f t="shared" ca="1" si="115"/>
        <v>1.0090370179501076</v>
      </c>
      <c r="BH122" s="76">
        <f t="shared" ca="1" si="115"/>
        <v>1.0090370179501076</v>
      </c>
      <c r="BI122" s="76">
        <f t="shared" ca="1" si="115"/>
        <v>1.0090370179501076</v>
      </c>
      <c r="BJ122" s="76">
        <f t="shared" ca="1" si="115"/>
        <v>1.0090370179501076</v>
      </c>
      <c r="BK122" s="76">
        <f t="shared" ca="1" si="115"/>
        <v>1.0090370179501076</v>
      </c>
      <c r="BL122" s="76">
        <f t="shared" ca="1" si="113"/>
        <v>0.11399999999999988</v>
      </c>
      <c r="BM122" s="77">
        <f t="shared" ca="1" si="114"/>
        <v>316747.56718315277</v>
      </c>
      <c r="BN122" s="21"/>
      <c r="BO122" s="70">
        <f t="shared" si="100"/>
        <v>119</v>
      </c>
      <c r="BP122" s="171">
        <f t="shared" ca="1" si="101"/>
        <v>0.1109</v>
      </c>
      <c r="BQ122" s="172">
        <f t="shared" ca="1" si="86"/>
        <v>8.8027262506000792E-3</v>
      </c>
      <c r="BR122" s="172">
        <f t="shared" ca="1" si="103"/>
        <v>0.40117709984741995</v>
      </c>
    </row>
    <row r="123" spans="5:70">
      <c r="E123">
        <f t="shared" si="87"/>
        <v>120</v>
      </c>
      <c r="F123" s="64">
        <f t="shared" si="88"/>
        <v>74.916666666666103</v>
      </c>
      <c r="G123" s="55">
        <f t="shared" si="70"/>
        <v>5.5703631168392276E-3</v>
      </c>
      <c r="H123" s="78">
        <f t="shared" si="102"/>
        <v>0.64433333657109038</v>
      </c>
      <c r="I123" s="79">
        <f t="shared" ca="1" si="71"/>
        <v>196343.30671059334</v>
      </c>
      <c r="J123" s="79">
        <f t="shared" ca="1" si="72"/>
        <v>1728.3563801109626</v>
      </c>
      <c r="K123" s="80">
        <f t="shared" ca="1" si="73"/>
        <v>-12.886666731421808</v>
      </c>
      <c r="L123" s="80">
        <f t="shared" ca="1" si="74"/>
        <v>-81.809711129413898</v>
      </c>
      <c r="M123" s="80">
        <f t="shared" ca="1" si="75"/>
        <v>0</v>
      </c>
      <c r="N123" s="80">
        <f t="shared" ca="1" si="76"/>
        <v>0</v>
      </c>
      <c r="O123" s="81">
        <f t="shared" ca="1" si="62"/>
        <v>-1162.6451397710337</v>
      </c>
      <c r="P123" s="79">
        <f t="shared" ca="1" si="63"/>
        <v>196814.32157307243</v>
      </c>
      <c r="Q123" s="35"/>
      <c r="R123">
        <f t="shared" ca="1" si="77"/>
        <v>120</v>
      </c>
      <c r="S123" s="78">
        <f t="shared" ca="1" si="89"/>
        <v>74.916666666666103</v>
      </c>
      <c r="T123" s="55">
        <f t="shared" ca="1" si="78"/>
        <v>5.5703631168392276E-3</v>
      </c>
      <c r="U123" s="78">
        <f t="shared" ca="1" si="90"/>
        <v>0.64287413893396972</v>
      </c>
      <c r="V123" s="79">
        <f t="shared" ca="1" si="91"/>
        <v>196234.50233874907</v>
      </c>
      <c r="W123" s="79">
        <f t="shared" ca="1" si="64"/>
        <v>1727.398605010749</v>
      </c>
      <c r="X123" s="80">
        <f t="shared" ca="1" si="65"/>
        <v>-12.857482778679394</v>
      </c>
      <c r="Y123" s="80">
        <f t="shared" ca="1" si="79"/>
        <v>-81.764375974478781</v>
      </c>
      <c r="Z123" s="80">
        <f t="shared" ca="1" si="66"/>
        <v>0</v>
      </c>
      <c r="AA123" s="80">
        <f t="shared" ca="1" si="80"/>
        <v>0</v>
      </c>
      <c r="AB123" s="81">
        <f t="shared" ca="1" si="67"/>
        <v>-1162.6451397710337</v>
      </c>
      <c r="AC123" s="79">
        <f t="shared" ca="1" si="68"/>
        <v>196704.63394523563</v>
      </c>
      <c r="AD123" s="35"/>
      <c r="AE123" s="55">
        <f t="shared" ca="1" si="92"/>
        <v>5.5703631168392276E-3</v>
      </c>
      <c r="AF123" s="78">
        <f t="shared" ca="1" si="93"/>
        <v>0.64287413893396972</v>
      </c>
      <c r="AG123" s="21"/>
      <c r="AH123" s="21"/>
      <c r="AK123" s="66"/>
      <c r="AL123" s="66"/>
      <c r="AM123" s="66"/>
      <c r="AN123" s="66"/>
      <c r="AR123" s="69">
        <f t="shared" si="110"/>
        <v>10</v>
      </c>
      <c r="AS123" s="70">
        <f t="shared" si="97"/>
        <v>120</v>
      </c>
      <c r="AT123" s="71">
        <f t="shared" ca="1" si="111"/>
        <v>0.39481526419111229</v>
      </c>
      <c r="AU123" s="72">
        <f t="shared" ca="1" si="83"/>
        <v>8.8027262506000792E-3</v>
      </c>
      <c r="AV123" s="73">
        <f t="shared" ca="1" si="112"/>
        <v>1.0088027262506001</v>
      </c>
      <c r="AW123" s="74">
        <f ca="1">PRODUCT(AV$4:AV123)</f>
        <v>2.5146069569630964</v>
      </c>
      <c r="AY123" s="75">
        <f t="shared" si="99"/>
        <v>120</v>
      </c>
      <c r="AZ123" s="76">
        <f t="shared" ca="1" si="115"/>
        <v>1.0090370179501076</v>
      </c>
      <c r="BA123" s="76">
        <f t="shared" ca="1" si="115"/>
        <v>1.0090370179501076</v>
      </c>
      <c r="BB123" s="76">
        <f t="shared" ca="1" si="115"/>
        <v>1.0090370179501076</v>
      </c>
      <c r="BC123" s="76">
        <f t="shared" ca="1" si="115"/>
        <v>1.0090370179501076</v>
      </c>
      <c r="BD123" s="76">
        <f t="shared" ca="1" si="115"/>
        <v>1.0090370179501076</v>
      </c>
      <c r="BE123" s="76">
        <f t="shared" ca="1" si="115"/>
        <v>1.0090370179501076</v>
      </c>
      <c r="BF123" s="76">
        <f t="shared" ca="1" si="115"/>
        <v>1.0090370179501076</v>
      </c>
      <c r="BG123" s="76">
        <f t="shared" ca="1" si="115"/>
        <v>1.0090370179501076</v>
      </c>
      <c r="BH123" s="76">
        <f t="shared" ca="1" si="115"/>
        <v>1.0090370179501076</v>
      </c>
      <c r="BI123" s="76">
        <f t="shared" ca="1" si="115"/>
        <v>1.0090370179501076</v>
      </c>
      <c r="BJ123" s="76">
        <f t="shared" ca="1" si="115"/>
        <v>1.0090370179501076</v>
      </c>
      <c r="BK123" s="76">
        <f t="shared" ca="1" si="115"/>
        <v>1.0090370179501076</v>
      </c>
      <c r="BL123" s="76">
        <f t="shared" ca="1" si="113"/>
        <v>0.11399999999999988</v>
      </c>
      <c r="BM123" s="77">
        <f t="shared" ca="1" si="114"/>
        <v>352856.78984203213</v>
      </c>
      <c r="BN123" s="21"/>
      <c r="BO123" s="70">
        <f t="shared" si="100"/>
        <v>120</v>
      </c>
      <c r="BP123" s="171">
        <f t="shared" ca="1" si="101"/>
        <v>0.1109</v>
      </c>
      <c r="BQ123" s="172">
        <f t="shared" ca="1" si="86"/>
        <v>8.8027262506000792E-3</v>
      </c>
      <c r="BR123" s="172">
        <f t="shared" ca="1" si="103"/>
        <v>0.39767646280900532</v>
      </c>
    </row>
    <row r="124" spans="5:70">
      <c r="E124">
        <f t="shared" si="87"/>
        <v>121</v>
      </c>
      <c r="F124" s="64">
        <f t="shared" si="88"/>
        <v>74.999999999999432</v>
      </c>
      <c r="G124" s="55">
        <f t="shared" si="70"/>
        <v>5.5703631168392276E-3</v>
      </c>
      <c r="H124" s="78">
        <f t="shared" si="102"/>
        <v>0.64074416591810479</v>
      </c>
      <c r="I124" s="79">
        <f t="shared" ca="1" si="71"/>
        <v>195717.99433531606</v>
      </c>
      <c r="J124" s="79">
        <f t="shared" ca="1" si="72"/>
        <v>1722.8519264502843</v>
      </c>
      <c r="K124" s="80">
        <f t="shared" ca="1" si="73"/>
        <v>-12.814883318362096</v>
      </c>
      <c r="L124" s="80">
        <f t="shared" ca="1" si="74"/>
        <v>-81.549164306381698</v>
      </c>
      <c r="M124" s="80">
        <f t="shared" ca="1" si="75"/>
        <v>-1467.8849575148704</v>
      </c>
      <c r="N124" s="80">
        <f t="shared" ca="1" si="76"/>
        <v>0</v>
      </c>
      <c r="O124" s="81">
        <f t="shared" ca="1" si="62"/>
        <v>-1156.1687841664809</v>
      </c>
      <c r="P124" s="79">
        <f t="shared" ca="1" si="63"/>
        <v>194722.42847246028</v>
      </c>
      <c r="Q124" s="35"/>
      <c r="R124">
        <f t="shared" ca="1" si="77"/>
        <v>121</v>
      </c>
      <c r="S124" s="78">
        <f t="shared" ca="1" si="89"/>
        <v>74.999999999999432</v>
      </c>
      <c r="T124" s="55">
        <f t="shared" ca="1" si="78"/>
        <v>5.5703631168392276E-3</v>
      </c>
      <c r="U124" s="78">
        <f t="shared" ca="1" si="90"/>
        <v>0.6392930965416822</v>
      </c>
      <c r="V124" s="79">
        <f t="shared" ca="1" si="91"/>
        <v>195608.91770739574</v>
      </c>
      <c r="W124" s="79">
        <f t="shared" ca="1" si="64"/>
        <v>1721.8917547543631</v>
      </c>
      <c r="X124" s="80">
        <f t="shared" ca="1" si="65"/>
        <v>-12.785861930833644</v>
      </c>
      <c r="Y124" s="80">
        <f t="shared" ca="1" si="79"/>
        <v>-81.503715711414898</v>
      </c>
      <c r="Z124" s="80">
        <f t="shared" ca="1" si="66"/>
        <v>-1467.0668828054679</v>
      </c>
      <c r="AA124" s="80">
        <f t="shared" ca="1" si="80"/>
        <v>0</v>
      </c>
      <c r="AB124" s="81">
        <f t="shared" ca="1" si="67"/>
        <v>-1156.1687841664809</v>
      </c>
      <c r="AC124" s="79">
        <f t="shared" ca="1" si="68"/>
        <v>194613.2842175359</v>
      </c>
      <c r="AD124" s="35"/>
      <c r="AE124" s="55">
        <f t="shared" ca="1" si="92"/>
        <v>5.5703631168392276E-3</v>
      </c>
      <c r="AF124" s="78">
        <f t="shared" ca="1" si="93"/>
        <v>0.6392930965416822</v>
      </c>
      <c r="AG124" s="21"/>
      <c r="AH124" s="21"/>
      <c r="AK124" s="66"/>
      <c r="AL124" s="66"/>
      <c r="AM124" s="66"/>
      <c r="AN124" s="66"/>
      <c r="AR124" s="69">
        <f t="shared" si="110"/>
        <v>11</v>
      </c>
      <c r="AS124" s="70">
        <f t="shared" si="97"/>
        <v>121</v>
      </c>
      <c r="AT124" s="71">
        <f t="shared" ca="1" si="111"/>
        <v>0.3913398135008796</v>
      </c>
      <c r="AU124" s="72">
        <f t="shared" ca="1" si="83"/>
        <v>8.8027262506000792E-3</v>
      </c>
      <c r="AV124" s="73">
        <f t="shared" ca="1" si="112"/>
        <v>1.0088027262506001</v>
      </c>
      <c r="AW124" s="74">
        <f ca="1">PRODUCT(AV$4:AV124)</f>
        <v>2.5367423536330969</v>
      </c>
      <c r="AY124" s="75">
        <f t="shared" si="99"/>
        <v>121</v>
      </c>
      <c r="AZ124" s="76">
        <f t="shared" ca="1" si="115"/>
        <v>1.0090370179501076</v>
      </c>
      <c r="BA124" s="76">
        <f t="shared" ca="1" si="115"/>
        <v>1.0090370179501076</v>
      </c>
      <c r="BB124" s="76">
        <f t="shared" ca="1" si="115"/>
        <v>1.0090370179501076</v>
      </c>
      <c r="BC124" s="76">
        <f t="shared" ca="1" si="115"/>
        <v>1.0090370179501076</v>
      </c>
      <c r="BD124" s="76">
        <f t="shared" ca="1" si="115"/>
        <v>1.0090370179501076</v>
      </c>
      <c r="BE124" s="76">
        <f t="shared" ca="1" si="115"/>
        <v>1.0090370179501076</v>
      </c>
      <c r="BF124" s="76">
        <f t="shared" ca="1" si="115"/>
        <v>1.0090370179501076</v>
      </c>
      <c r="BG124" s="76">
        <f t="shared" ca="1" si="115"/>
        <v>1.0090370179501076</v>
      </c>
      <c r="BH124" s="76">
        <f t="shared" ca="1" si="115"/>
        <v>1.0090370179501076</v>
      </c>
      <c r="BI124" s="76">
        <f t="shared" ca="1" si="115"/>
        <v>1.0090370179501076</v>
      </c>
      <c r="BJ124" s="76">
        <f t="shared" ca="1" si="115"/>
        <v>1.0090370179501076</v>
      </c>
      <c r="BK124" s="76">
        <f t="shared" ca="1" si="115"/>
        <v>1.0090370179501076</v>
      </c>
      <c r="BL124" s="76">
        <f t="shared" ca="1" si="113"/>
        <v>0.11399999999999988</v>
      </c>
      <c r="BM124" s="77">
        <f t="shared" ca="1" si="114"/>
        <v>393082.46388402377</v>
      </c>
      <c r="BN124" s="21"/>
      <c r="BO124" s="70">
        <f t="shared" si="100"/>
        <v>121</v>
      </c>
      <c r="BP124" s="171">
        <f t="shared" ca="1" si="101"/>
        <v>0.1109</v>
      </c>
      <c r="BQ124" s="172">
        <f t="shared" ca="1" si="86"/>
        <v>8.8027262506000792E-3</v>
      </c>
      <c r="BR124" s="172">
        <f t="shared" ca="1" si="103"/>
        <v>0.39420637202978492</v>
      </c>
    </row>
    <row r="125" spans="5:70">
      <c r="E125">
        <f t="shared" si="87"/>
        <v>122</v>
      </c>
      <c r="F125" s="64">
        <f t="shared" si="88"/>
        <v>75.08333333333276</v>
      </c>
      <c r="G125" s="55">
        <f t="shared" si="70"/>
        <v>5.5703631168392276E-3</v>
      </c>
      <c r="H125" s="78">
        <f t="shared" si="102"/>
        <v>0.6371749882489447</v>
      </c>
      <c r="I125" s="79">
        <f t="shared" ca="1" si="71"/>
        <v>193637.75383887591</v>
      </c>
      <c r="J125" s="79">
        <f t="shared" ca="1" si="72"/>
        <v>1704.5401388247092</v>
      </c>
      <c r="K125" s="80">
        <f t="shared" ca="1" si="73"/>
        <v>-12.743499764978894</v>
      </c>
      <c r="L125" s="80">
        <f t="shared" ca="1" si="74"/>
        <v>-80.682397432864974</v>
      </c>
      <c r="M125" s="80">
        <f t="shared" ca="1" si="75"/>
        <v>0</v>
      </c>
      <c r="N125" s="80">
        <f t="shared" ca="1" si="76"/>
        <v>0</v>
      </c>
      <c r="O125" s="81">
        <f t="shared" ca="1" si="62"/>
        <v>-1149.7285042143189</v>
      </c>
      <c r="P125" s="79">
        <f t="shared" ca="1" si="63"/>
        <v>194099.13957628846</v>
      </c>
      <c r="Q125" s="35"/>
      <c r="R125">
        <f t="shared" ca="1" si="77"/>
        <v>122</v>
      </c>
      <c r="S125" s="78">
        <f t="shared" ca="1" si="89"/>
        <v>75.08333333333276</v>
      </c>
      <c r="T125" s="55">
        <f t="shared" ca="1" si="78"/>
        <v>5.5703631168392276E-3</v>
      </c>
      <c r="U125" s="78">
        <f t="shared" ca="1" si="90"/>
        <v>0.63573200185585643</v>
      </c>
      <c r="V125" s="79">
        <f t="shared" ca="1" si="91"/>
        <v>193529.21755708358</v>
      </c>
      <c r="W125" s="79">
        <f t="shared" ca="1" si="64"/>
        <v>1703.5847236478335</v>
      </c>
      <c r="X125" s="80">
        <f t="shared" ca="1" si="65"/>
        <v>-12.714640037117128</v>
      </c>
      <c r="Y125" s="80">
        <f t="shared" ca="1" si="79"/>
        <v>-80.637173982118171</v>
      </c>
      <c r="Z125" s="80">
        <f t="shared" ca="1" si="66"/>
        <v>0</v>
      </c>
      <c r="AA125" s="80">
        <f t="shared" ca="1" si="80"/>
        <v>0</v>
      </c>
      <c r="AB125" s="81">
        <f t="shared" ca="1" si="67"/>
        <v>-1149.7285042143189</v>
      </c>
      <c r="AC125" s="79">
        <f t="shared" ca="1" si="68"/>
        <v>193989.72196249786</v>
      </c>
      <c r="AD125" s="35"/>
      <c r="AE125" s="55">
        <f t="shared" ca="1" si="92"/>
        <v>5.5703631168392276E-3</v>
      </c>
      <c r="AF125" s="78">
        <f t="shared" ca="1" si="93"/>
        <v>0.63573200185585643</v>
      </c>
      <c r="AG125" s="21"/>
      <c r="AH125" s="21"/>
      <c r="AK125" s="66"/>
      <c r="AL125" s="66"/>
      <c r="AM125" s="66"/>
      <c r="AN125" s="66"/>
      <c r="AR125" s="69">
        <f t="shared" si="110"/>
        <v>11</v>
      </c>
      <c r="AS125" s="70">
        <f t="shared" si="97"/>
        <v>122</v>
      </c>
      <c r="AT125" s="71">
        <f t="shared" ca="1" si="111"/>
        <v>0.38789495625167048</v>
      </c>
      <c r="AU125" s="72">
        <f t="shared" ca="1" si="83"/>
        <v>8.8027262506000792E-3</v>
      </c>
      <c r="AV125" s="73">
        <f t="shared" ca="1" si="112"/>
        <v>1.0088027262506001</v>
      </c>
      <c r="AW125" s="74">
        <f ca="1">PRODUCT(AV$4:AV125)</f>
        <v>2.5590726021404318</v>
      </c>
      <c r="AY125" s="75">
        <f t="shared" si="99"/>
        <v>122</v>
      </c>
      <c r="AZ125" s="76">
        <f t="shared" ca="1" si="115"/>
        <v>1.0090370179501076</v>
      </c>
      <c r="BA125" s="76">
        <f t="shared" ca="1" si="115"/>
        <v>1.0090370179501076</v>
      </c>
      <c r="BB125" s="76">
        <f t="shared" ca="1" si="115"/>
        <v>1.0090370179501076</v>
      </c>
      <c r="BC125" s="76">
        <f t="shared" ca="1" si="115"/>
        <v>1.0090370179501076</v>
      </c>
      <c r="BD125" s="76">
        <f t="shared" ca="1" si="115"/>
        <v>1.0090370179501076</v>
      </c>
      <c r="BE125" s="76">
        <f t="shared" ca="1" si="115"/>
        <v>1.0090370179501076</v>
      </c>
      <c r="BF125" s="76">
        <f t="shared" ca="1" si="115"/>
        <v>1.0090370179501076</v>
      </c>
      <c r="BG125" s="76">
        <f t="shared" ca="1" si="115"/>
        <v>1.0090370179501076</v>
      </c>
      <c r="BH125" s="76">
        <f t="shared" ca="1" si="115"/>
        <v>1.0090370179501076</v>
      </c>
      <c r="BI125" s="76">
        <f t="shared" ca="1" si="115"/>
        <v>1.0090370179501076</v>
      </c>
      <c r="BJ125" s="76">
        <f t="shared" ca="1" si="115"/>
        <v>1.0090370179501076</v>
      </c>
      <c r="BK125" s="76">
        <f t="shared" ca="1" si="115"/>
        <v>1.0090370179501076</v>
      </c>
      <c r="BL125" s="76">
        <f t="shared" ca="1" si="113"/>
        <v>0.11399999999999988</v>
      </c>
      <c r="BM125" s="77">
        <f t="shared" ca="1" si="114"/>
        <v>437893.86476680246</v>
      </c>
      <c r="BN125" s="21"/>
      <c r="BO125" s="70">
        <f t="shared" si="100"/>
        <v>122</v>
      </c>
      <c r="BP125" s="171">
        <f t="shared" ca="1" si="101"/>
        <v>0.1109</v>
      </c>
      <c r="BQ125" s="172">
        <f t="shared" ca="1" si="86"/>
        <v>8.8027262506000792E-3</v>
      </c>
      <c r="BR125" s="172">
        <f t="shared" ca="1" si="103"/>
        <v>0.39076656096571533</v>
      </c>
    </row>
    <row r="126" spans="5:70">
      <c r="E126">
        <f t="shared" si="87"/>
        <v>123</v>
      </c>
      <c r="F126" s="64">
        <f t="shared" si="88"/>
        <v>75.166666666666089</v>
      </c>
      <c r="G126" s="55">
        <f t="shared" si="70"/>
        <v>5.5703631168392276E-3</v>
      </c>
      <c r="H126" s="78">
        <f t="shared" si="102"/>
        <v>0.6336256921954303</v>
      </c>
      <c r="I126" s="79">
        <f t="shared" ca="1" si="71"/>
        <v>193017.93688818248</v>
      </c>
      <c r="J126" s="79">
        <f t="shared" ca="1" si="72"/>
        <v>1699.0840598822733</v>
      </c>
      <c r="K126" s="80">
        <f t="shared" ca="1" si="73"/>
        <v>-12.672513843908606</v>
      </c>
      <c r="L126" s="80">
        <f t="shared" ca="1" si="74"/>
        <v>-80.424140370076032</v>
      </c>
      <c r="M126" s="80">
        <f t="shared" ca="1" si="75"/>
        <v>0</v>
      </c>
      <c r="N126" s="80">
        <f t="shared" ca="1" si="76"/>
        <v>0</v>
      </c>
      <c r="O126" s="81">
        <f t="shared" ca="1" si="62"/>
        <v>-1143.3240989600647</v>
      </c>
      <c r="P126" s="79">
        <f t="shared" ca="1" si="63"/>
        <v>193480.60019489069</v>
      </c>
      <c r="Q126" s="35"/>
      <c r="R126">
        <f t="shared" ca="1" si="77"/>
        <v>123</v>
      </c>
      <c r="S126" s="78">
        <f t="shared" ca="1" si="89"/>
        <v>75.166666666666089</v>
      </c>
      <c r="T126" s="55">
        <f t="shared" ca="1" si="78"/>
        <v>5.5703631168392276E-3</v>
      </c>
      <c r="U126" s="78">
        <f t="shared" ca="1" si="90"/>
        <v>0.6321907437605242</v>
      </c>
      <c r="V126" s="79">
        <f t="shared" ca="1" si="91"/>
        <v>192909.12877023206</v>
      </c>
      <c r="W126" s="79">
        <f t="shared" ca="1" si="64"/>
        <v>1698.1262518061126</v>
      </c>
      <c r="X126" s="80">
        <f t="shared" ca="1" si="65"/>
        <v>-12.643814875210484</v>
      </c>
      <c r="Y126" s="80">
        <f t="shared" ca="1" si="79"/>
        <v>-80.378803654263365</v>
      </c>
      <c r="Z126" s="80">
        <f t="shared" ca="1" si="66"/>
        <v>0</v>
      </c>
      <c r="AA126" s="80">
        <f t="shared" ca="1" si="80"/>
        <v>0</v>
      </c>
      <c r="AB126" s="81">
        <f t="shared" ca="1" si="67"/>
        <v>-1143.3240989600647</v>
      </c>
      <c r="AC126" s="79">
        <f t="shared" ca="1" si="68"/>
        <v>193370.90830454865</v>
      </c>
      <c r="AD126" s="35"/>
      <c r="AE126" s="55">
        <f t="shared" ca="1" si="92"/>
        <v>5.5703631168392276E-3</v>
      </c>
      <c r="AF126" s="78">
        <f t="shared" ca="1" si="93"/>
        <v>0.6321907437605242</v>
      </c>
      <c r="AG126" s="21"/>
      <c r="AH126" s="21"/>
      <c r="AK126" s="66"/>
      <c r="AL126" s="66"/>
      <c r="AM126" s="66"/>
      <c r="AN126" s="66"/>
      <c r="AR126" s="69">
        <f t="shared" si="110"/>
        <v>11</v>
      </c>
      <c r="AS126" s="70">
        <f t="shared" si="97"/>
        <v>123</v>
      </c>
      <c r="AT126" s="71">
        <f t="shared" ca="1" si="111"/>
        <v>0.38448042313779851</v>
      </c>
      <c r="AU126" s="72">
        <f t="shared" ca="1" si="83"/>
        <v>8.8027262506000792E-3</v>
      </c>
      <c r="AV126" s="73">
        <f t="shared" ca="1" si="112"/>
        <v>1.0088027262506001</v>
      </c>
      <c r="AW126" s="74">
        <f ca="1">PRODUCT(AV$4:AV126)</f>
        <v>2.5815994177124848</v>
      </c>
      <c r="AY126" s="75">
        <f t="shared" si="99"/>
        <v>123</v>
      </c>
      <c r="AZ126" s="76">
        <f t="shared" ca="1" si="115"/>
        <v>1.0090370179501076</v>
      </c>
      <c r="BA126" s="76">
        <f t="shared" ca="1" si="115"/>
        <v>1.0090370179501076</v>
      </c>
      <c r="BB126" s="76">
        <f t="shared" ca="1" si="115"/>
        <v>1.0090370179501076</v>
      </c>
      <c r="BC126" s="76">
        <f t="shared" ca="1" si="115"/>
        <v>1.0090370179501076</v>
      </c>
      <c r="BD126" s="76">
        <f t="shared" ca="1" si="115"/>
        <v>1.0090370179501076</v>
      </c>
      <c r="BE126" s="76">
        <f t="shared" ca="1" si="115"/>
        <v>1.0090370179501076</v>
      </c>
      <c r="BF126" s="76">
        <f t="shared" ca="1" si="115"/>
        <v>1.0090370179501076</v>
      </c>
      <c r="BG126" s="76">
        <f t="shared" ca="1" si="115"/>
        <v>1.0090370179501076</v>
      </c>
      <c r="BH126" s="76">
        <f t="shared" ca="1" si="115"/>
        <v>1.0090370179501076</v>
      </c>
      <c r="BI126" s="76">
        <f t="shared" ca="1" si="115"/>
        <v>1.0090370179501076</v>
      </c>
      <c r="BJ126" s="76">
        <f t="shared" ca="1" si="115"/>
        <v>1.0090370179501076</v>
      </c>
      <c r="BK126" s="76">
        <f t="shared" ca="1" si="115"/>
        <v>1.0090370179501076</v>
      </c>
      <c r="BL126" s="76">
        <f t="shared" ca="1" si="113"/>
        <v>0.11399999999999988</v>
      </c>
      <c r="BM126" s="77">
        <f t="shared" ca="1" si="114"/>
        <v>487813.76535021787</v>
      </c>
      <c r="BN126" s="21"/>
      <c r="BO126" s="70">
        <f t="shared" si="100"/>
        <v>123</v>
      </c>
      <c r="BP126" s="171">
        <f t="shared" ca="1" si="101"/>
        <v>0.1109</v>
      </c>
      <c r="BQ126" s="172">
        <f t="shared" ca="1" si="86"/>
        <v>8.8027262506000792E-3</v>
      </c>
      <c r="BR126" s="172">
        <f t="shared" ca="1" si="103"/>
        <v>0.38735676539859359</v>
      </c>
    </row>
    <row r="127" spans="5:70">
      <c r="E127">
        <f t="shared" si="87"/>
        <v>124</v>
      </c>
      <c r="F127" s="64">
        <f t="shared" si="88"/>
        <v>75.249999999999417</v>
      </c>
      <c r="G127" s="55">
        <f t="shared" si="70"/>
        <v>5.5703631168392276E-3</v>
      </c>
      <c r="H127" s="78">
        <f t="shared" si="102"/>
        <v>0.63009616700974314</v>
      </c>
      <c r="I127" s="79">
        <f t="shared" ca="1" si="71"/>
        <v>192402.84299574114</v>
      </c>
      <c r="J127" s="79">
        <f t="shared" ca="1" si="72"/>
        <v>1693.6695567286961</v>
      </c>
      <c r="K127" s="80">
        <f t="shared" ca="1" si="73"/>
        <v>-12.601923340194862</v>
      </c>
      <c r="L127" s="80">
        <f t="shared" ca="1" si="74"/>
        <v>-80.167851248225475</v>
      </c>
      <c r="M127" s="80">
        <f t="shared" ca="1" si="75"/>
        <v>0</v>
      </c>
      <c r="N127" s="80">
        <f t="shared" ca="1" si="76"/>
        <v>0</v>
      </c>
      <c r="O127" s="81">
        <f t="shared" ca="1" si="62"/>
        <v>-1136.9553685686242</v>
      </c>
      <c r="P127" s="79">
        <f t="shared" ca="1" si="63"/>
        <v>192866.78740931279</v>
      </c>
      <c r="Q127" s="35"/>
      <c r="R127">
        <f t="shared" ca="1" si="77"/>
        <v>124</v>
      </c>
      <c r="S127" s="78">
        <f t="shared" ca="1" si="89"/>
        <v>75.249999999999417</v>
      </c>
      <c r="T127" s="55">
        <f t="shared" ca="1" si="78"/>
        <v>5.5703631168392276E-3</v>
      </c>
      <c r="U127" s="78">
        <f t="shared" ca="1" si="90"/>
        <v>0.62866921175867341</v>
      </c>
      <c r="V127" s="79">
        <f t="shared" ca="1" si="91"/>
        <v>192293.76212905929</v>
      </c>
      <c r="W127" s="79">
        <f t="shared" ca="1" si="64"/>
        <v>1692.7093477201176</v>
      </c>
      <c r="X127" s="80">
        <f t="shared" ca="1" si="65"/>
        <v>-12.573384235173467</v>
      </c>
      <c r="Y127" s="80">
        <f t="shared" ca="1" si="79"/>
        <v>-80.122400887108043</v>
      </c>
      <c r="Z127" s="80">
        <f t="shared" ca="1" si="66"/>
        <v>0</v>
      </c>
      <c r="AA127" s="80">
        <f t="shared" ca="1" si="80"/>
        <v>0</v>
      </c>
      <c r="AB127" s="81">
        <f t="shared" ca="1" si="67"/>
        <v>-1136.9553685686242</v>
      </c>
      <c r="AC127" s="79">
        <f t="shared" ca="1" si="68"/>
        <v>192756.8203230885</v>
      </c>
      <c r="AD127" s="35"/>
      <c r="AE127" s="55">
        <f t="shared" ca="1" si="92"/>
        <v>5.5703631168392276E-3</v>
      </c>
      <c r="AF127" s="78">
        <f t="shared" ca="1" si="93"/>
        <v>0.62866921175867341</v>
      </c>
      <c r="AG127" s="21"/>
      <c r="AH127" s="21"/>
      <c r="AK127" s="66"/>
      <c r="AL127" s="66"/>
      <c r="AM127" s="66"/>
      <c r="AN127" s="66"/>
      <c r="AR127" s="69">
        <f t="shared" si="110"/>
        <v>11</v>
      </c>
      <c r="AS127" s="70">
        <f t="shared" si="97"/>
        <v>124</v>
      </c>
      <c r="AT127" s="71">
        <f t="shared" ca="1" si="111"/>
        <v>0.38109594722420159</v>
      </c>
      <c r="AU127" s="72">
        <f t="shared" ca="1" si="83"/>
        <v>8.8027262506000792E-3</v>
      </c>
      <c r="AV127" s="73">
        <f t="shared" ca="1" si="112"/>
        <v>1.0088027262506001</v>
      </c>
      <c r="AW127" s="74">
        <f ca="1">PRODUCT(AV$4:AV127)</f>
        <v>2.6043245306753162</v>
      </c>
      <c r="AY127" s="75">
        <f t="shared" si="99"/>
        <v>124</v>
      </c>
      <c r="AZ127" s="76">
        <f t="shared" ca="1" si="115"/>
        <v>1.0090370179501076</v>
      </c>
      <c r="BA127" s="76">
        <f t="shared" ca="1" si="115"/>
        <v>1.0090370179501076</v>
      </c>
      <c r="BB127" s="76">
        <f t="shared" ca="1" si="115"/>
        <v>1.0090370179501076</v>
      </c>
      <c r="BC127" s="76">
        <f t="shared" ca="1" si="115"/>
        <v>1.0090370179501076</v>
      </c>
      <c r="BD127" s="76">
        <f t="shared" ca="1" si="115"/>
        <v>1.0090370179501076</v>
      </c>
      <c r="BE127" s="76">
        <f t="shared" ca="1" si="115"/>
        <v>1.0090370179501076</v>
      </c>
      <c r="BF127" s="76">
        <f t="shared" ca="1" si="115"/>
        <v>1.0090370179501076</v>
      </c>
      <c r="BG127" s="76">
        <f t="shared" ca="1" si="115"/>
        <v>1.0090370179501076</v>
      </c>
      <c r="BH127" s="76">
        <f t="shared" ca="1" si="115"/>
        <v>1.0090370179501076</v>
      </c>
      <c r="BI127" s="76">
        <f t="shared" ca="1" si="115"/>
        <v>1.0090370179501076</v>
      </c>
      <c r="BJ127" s="76">
        <f t="shared" ca="1" si="115"/>
        <v>1.0090370179501076</v>
      </c>
      <c r="BK127" s="76">
        <f t="shared" ca="1" si="115"/>
        <v>1.0090370179501076</v>
      </c>
      <c r="BL127" s="76">
        <f t="shared" ca="1" si="113"/>
        <v>0.11399999999999988</v>
      </c>
      <c r="BM127" s="77">
        <f t="shared" ca="1" si="114"/>
        <v>543424.53460014262</v>
      </c>
      <c r="BN127" s="21"/>
      <c r="BO127" s="70">
        <f t="shared" si="100"/>
        <v>124</v>
      </c>
      <c r="BP127" s="171">
        <f t="shared" ca="1" si="101"/>
        <v>0.1109</v>
      </c>
      <c r="BQ127" s="172">
        <f t="shared" ca="1" si="86"/>
        <v>8.8027262506000792E-3</v>
      </c>
      <c r="BR127" s="172">
        <f t="shared" ca="1" si="103"/>
        <v>0.38397672341576228</v>
      </c>
    </row>
    <row r="128" spans="5:70">
      <c r="E128">
        <f t="shared" si="87"/>
        <v>125</v>
      </c>
      <c r="F128" s="64">
        <f t="shared" si="88"/>
        <v>75.333333333332746</v>
      </c>
      <c r="G128" s="55">
        <f t="shared" si="70"/>
        <v>5.5703631168392276E-3</v>
      </c>
      <c r="H128" s="78">
        <f t="shared" si="102"/>
        <v>0.62658630256097025</v>
      </c>
      <c r="I128" s="79">
        <f t="shared" ca="1" si="71"/>
        <v>191792.44937026469</v>
      </c>
      <c r="J128" s="79">
        <f t="shared" ca="1" si="72"/>
        <v>1688.2964287385155</v>
      </c>
      <c r="K128" s="80">
        <f t="shared" ca="1" si="73"/>
        <v>-12.531726051219405</v>
      </c>
      <c r="L128" s="80">
        <f t="shared" ca="1" si="74"/>
        <v>-79.913520570943618</v>
      </c>
      <c r="M128" s="80">
        <f t="shared" ca="1" si="75"/>
        <v>0</v>
      </c>
      <c r="N128" s="80">
        <f t="shared" ca="1" si="76"/>
        <v>0</v>
      </c>
      <c r="O128" s="81">
        <f t="shared" ca="1" si="62"/>
        <v>-1130.6221143180571</v>
      </c>
      <c r="P128" s="79">
        <f t="shared" ca="1" si="63"/>
        <v>192257.67843806301</v>
      </c>
      <c r="Q128" s="35"/>
      <c r="R128">
        <f t="shared" ca="1" si="77"/>
        <v>125</v>
      </c>
      <c r="S128" s="78">
        <f t="shared" ca="1" si="89"/>
        <v>75.333333333332746</v>
      </c>
      <c r="T128" s="55">
        <f t="shared" ca="1" si="78"/>
        <v>5.5703631168392276E-3</v>
      </c>
      <c r="U128" s="78">
        <f t="shared" ca="1" si="90"/>
        <v>0.6251672959688005</v>
      </c>
      <c r="V128" s="79">
        <f t="shared" ca="1" si="91"/>
        <v>191683.09484064157</v>
      </c>
      <c r="W128" s="79">
        <f t="shared" ca="1" si="64"/>
        <v>1687.3338107499801</v>
      </c>
      <c r="X128" s="80">
        <f t="shared" ca="1" si="65"/>
        <v>-12.503345919376009</v>
      </c>
      <c r="Y128" s="80">
        <f t="shared" ca="1" si="79"/>
        <v>-79.867956183600654</v>
      </c>
      <c r="Z128" s="80">
        <f t="shared" ca="1" si="66"/>
        <v>0</v>
      </c>
      <c r="AA128" s="80">
        <f t="shared" ca="1" si="80"/>
        <v>0</v>
      </c>
      <c r="AB128" s="81">
        <f t="shared" ca="1" si="67"/>
        <v>-1130.6221143180571</v>
      </c>
      <c r="AC128" s="79">
        <f t="shared" ca="1" si="68"/>
        <v>192147.43523497056</v>
      </c>
      <c r="AD128" s="35"/>
      <c r="AE128" s="55">
        <f t="shared" ca="1" si="92"/>
        <v>5.5703631168392276E-3</v>
      </c>
      <c r="AF128" s="78">
        <f t="shared" ca="1" si="93"/>
        <v>0.6251672959688005</v>
      </c>
      <c r="AG128" s="21"/>
      <c r="AH128" s="21"/>
      <c r="AK128" s="66"/>
      <c r="AL128" s="66"/>
      <c r="AM128" s="66"/>
      <c r="AN128" s="66"/>
      <c r="AR128" s="69">
        <f t="shared" si="110"/>
        <v>11</v>
      </c>
      <c r="AS128" s="70">
        <f t="shared" si="97"/>
        <v>125</v>
      </c>
      <c r="AT128" s="71">
        <f t="shared" ca="1" si="111"/>
        <v>0.37774126392557383</v>
      </c>
      <c r="AU128" s="72">
        <f t="shared" ca="1" si="83"/>
        <v>8.8027262506000792E-3</v>
      </c>
      <c r="AV128" s="73">
        <f t="shared" ca="1" si="112"/>
        <v>1.0088027262506001</v>
      </c>
      <c r="AW128" s="74">
        <f ca="1">PRODUCT(AV$4:AV128)</f>
        <v>2.6272496865865738</v>
      </c>
      <c r="AY128" s="75">
        <f t="shared" si="99"/>
        <v>125</v>
      </c>
      <c r="AZ128" s="76">
        <f t="shared" ca="1" si="115"/>
        <v>1.0090370179501076</v>
      </c>
      <c r="BA128" s="76">
        <f t="shared" ca="1" si="115"/>
        <v>1.0090370179501076</v>
      </c>
      <c r="BB128" s="76">
        <f t="shared" ca="1" si="115"/>
        <v>1.0090370179501076</v>
      </c>
      <c r="BC128" s="76">
        <f t="shared" ca="1" si="115"/>
        <v>1.0090370179501076</v>
      </c>
      <c r="BD128" s="76">
        <f t="shared" ca="1" si="115"/>
        <v>1.0090370179501076</v>
      </c>
      <c r="BE128" s="76">
        <f t="shared" ca="1" si="115"/>
        <v>1.0090370179501076</v>
      </c>
      <c r="BF128" s="76">
        <f t="shared" ca="1" si="115"/>
        <v>1.0090370179501076</v>
      </c>
      <c r="BG128" s="76">
        <f t="shared" ca="1" si="115"/>
        <v>1.0090370179501076</v>
      </c>
      <c r="BH128" s="76">
        <f t="shared" ca="1" si="115"/>
        <v>1.0090370179501076</v>
      </c>
      <c r="BI128" s="76">
        <f t="shared" ca="1" si="115"/>
        <v>1.0090370179501076</v>
      </c>
      <c r="BJ128" s="76">
        <f t="shared" ca="1" si="115"/>
        <v>1.0090370179501076</v>
      </c>
      <c r="BK128" s="76">
        <f t="shared" ca="1" si="115"/>
        <v>1.0090370179501076</v>
      </c>
      <c r="BL128" s="76">
        <f t="shared" ca="1" si="113"/>
        <v>0.11399999999999988</v>
      </c>
      <c r="BM128" s="77">
        <f t="shared" ca="1" si="114"/>
        <v>605374.93154455884</v>
      </c>
      <c r="BN128" s="21"/>
      <c r="BO128" s="70">
        <f t="shared" si="100"/>
        <v>125</v>
      </c>
      <c r="BP128" s="171">
        <f t="shared" ca="1" si="101"/>
        <v>0.1109</v>
      </c>
      <c r="BQ128" s="172">
        <f t="shared" ca="1" si="86"/>
        <v>8.8027262506000792E-3</v>
      </c>
      <c r="BR128" s="172">
        <f t="shared" ca="1" si="103"/>
        <v>0.38062617538999127</v>
      </c>
    </row>
    <row r="129" spans="5:70">
      <c r="E129">
        <f t="shared" si="87"/>
        <v>126</v>
      </c>
      <c r="F129" s="64">
        <f t="shared" si="88"/>
        <v>75.416666666666075</v>
      </c>
      <c r="G129" s="55">
        <f t="shared" si="70"/>
        <v>5.5703631168392276E-3</v>
      </c>
      <c r="H129" s="78">
        <f t="shared" si="102"/>
        <v>0.62309598933166799</v>
      </c>
      <c r="I129" s="79">
        <f t="shared" ca="1" si="71"/>
        <v>191186.73335716248</v>
      </c>
      <c r="J129" s="79">
        <f t="shared" ca="1" si="72"/>
        <v>1682.964476489572</v>
      </c>
      <c r="K129" s="80">
        <f t="shared" ca="1" si="73"/>
        <v>-12.461919786633359</v>
      </c>
      <c r="L129" s="80">
        <f t="shared" ca="1" si="74"/>
        <v>-79.661138898817697</v>
      </c>
      <c r="M129" s="80">
        <f t="shared" ca="1" si="75"/>
        <v>0</v>
      </c>
      <c r="N129" s="80">
        <f t="shared" ca="1" si="76"/>
        <v>0</v>
      </c>
      <c r="O129" s="81">
        <f t="shared" ca="1" si="62"/>
        <v>-1124.3241385933768</v>
      </c>
      <c r="P129" s="79">
        <f t="shared" ca="1" si="63"/>
        <v>191653.25063637324</v>
      </c>
      <c r="Q129" s="35"/>
      <c r="R129">
        <f t="shared" ca="1" si="77"/>
        <v>126</v>
      </c>
      <c r="S129" s="78">
        <f t="shared" ca="1" si="89"/>
        <v>75.416666666666075</v>
      </c>
      <c r="T129" s="55">
        <f t="shared" ca="1" si="78"/>
        <v>5.5703631168392276E-3</v>
      </c>
      <c r="U129" s="78">
        <f t="shared" ca="1" si="90"/>
        <v>0.62168488712148173</v>
      </c>
      <c r="V129" s="79">
        <f t="shared" ca="1" si="91"/>
        <v>191077.10424874243</v>
      </c>
      <c r="W129" s="79">
        <f t="shared" ca="1" si="64"/>
        <v>1681.9994414590528</v>
      </c>
      <c r="X129" s="80">
        <f t="shared" ca="1" si="65"/>
        <v>-12.433697742429635</v>
      </c>
      <c r="Y129" s="80">
        <f t="shared" ca="1" si="79"/>
        <v>-79.61546010364269</v>
      </c>
      <c r="Z129" s="80">
        <f t="shared" ca="1" si="66"/>
        <v>0</v>
      </c>
      <c r="AA129" s="80">
        <f t="shared" ca="1" si="80"/>
        <v>0</v>
      </c>
      <c r="AB129" s="81">
        <f t="shared" ca="1" si="67"/>
        <v>-1124.3241385933768</v>
      </c>
      <c r="AC129" s="79">
        <f t="shared" ca="1" si="68"/>
        <v>191542.73039376203</v>
      </c>
      <c r="AD129" s="35"/>
      <c r="AE129" s="55">
        <f t="shared" ca="1" si="92"/>
        <v>5.5703631168392276E-3</v>
      </c>
      <c r="AF129" s="78">
        <f t="shared" ca="1" si="93"/>
        <v>0.62168488712148173</v>
      </c>
      <c r="AG129" s="21"/>
      <c r="AH129" s="21"/>
      <c r="AK129" s="66"/>
      <c r="AL129" s="66"/>
      <c r="AM129" s="66"/>
      <c r="AN129" s="66"/>
      <c r="AR129" s="69">
        <f t="shared" si="110"/>
        <v>11</v>
      </c>
      <c r="AS129" s="70">
        <f t="shared" si="97"/>
        <v>126</v>
      </c>
      <c r="AT129" s="71">
        <f t="shared" ca="1" si="111"/>
        <v>0.37441611098568134</v>
      </c>
      <c r="AU129" s="72">
        <f t="shared" ca="1" si="83"/>
        <v>8.8027262506000792E-3</v>
      </c>
      <c r="AV129" s="73">
        <f t="shared" ca="1" si="112"/>
        <v>1.0088027262506001</v>
      </c>
      <c r="AW129" s="74">
        <f ca="1">PRODUCT(AV$4:AV129)</f>
        <v>2.6503766463695704</v>
      </c>
      <c r="AY129" s="75">
        <f t="shared" si="99"/>
        <v>126</v>
      </c>
      <c r="AZ129" s="76">
        <f t="shared" ca="1" si="115"/>
        <v>1.0090370179501076</v>
      </c>
      <c r="BA129" s="76">
        <f t="shared" ca="1" si="115"/>
        <v>1.0090370179501076</v>
      </c>
      <c r="BB129" s="76">
        <f t="shared" ca="1" si="115"/>
        <v>1.0090370179501076</v>
      </c>
      <c r="BC129" s="76">
        <f t="shared" ca="1" si="115"/>
        <v>1.0090370179501076</v>
      </c>
      <c r="BD129" s="76">
        <f t="shared" ca="1" si="115"/>
        <v>1.0090370179501076</v>
      </c>
      <c r="BE129" s="76">
        <f t="shared" ca="1" si="115"/>
        <v>1.0090370179501076</v>
      </c>
      <c r="BF129" s="76">
        <f t="shared" ca="1" si="115"/>
        <v>1.0090370179501076</v>
      </c>
      <c r="BG129" s="76">
        <f t="shared" ca="1" si="115"/>
        <v>1.0090370179501076</v>
      </c>
      <c r="BH129" s="76">
        <f t="shared" ca="1" si="115"/>
        <v>1.0090370179501076</v>
      </c>
      <c r="BI129" s="76">
        <f t="shared" ca="1" si="115"/>
        <v>1.0090370179501076</v>
      </c>
      <c r="BJ129" s="76">
        <f t="shared" ca="1" si="115"/>
        <v>1.0090370179501076</v>
      </c>
      <c r="BK129" s="76">
        <f t="shared" ca="1" si="115"/>
        <v>1.0090370179501076</v>
      </c>
      <c r="BL129" s="76">
        <f t="shared" ca="1" si="113"/>
        <v>0.11399999999999988</v>
      </c>
      <c r="BM129" s="77">
        <f t="shared" ca="1" si="114"/>
        <v>674387.67374063854</v>
      </c>
      <c r="BN129" s="21"/>
      <c r="BO129" s="70">
        <f t="shared" si="100"/>
        <v>126</v>
      </c>
      <c r="BP129" s="171">
        <f t="shared" ca="1" si="101"/>
        <v>0.1109</v>
      </c>
      <c r="BQ129" s="172">
        <f t="shared" ca="1" si="86"/>
        <v>8.8027262506000792E-3</v>
      </c>
      <c r="BR129" s="172">
        <f t="shared" ca="1" si="103"/>
        <v>0.37730486395953555</v>
      </c>
    </row>
    <row r="130" spans="5:70">
      <c r="E130">
        <f t="shared" si="87"/>
        <v>127</v>
      </c>
      <c r="F130" s="64">
        <f t="shared" si="88"/>
        <v>75.499999999999403</v>
      </c>
      <c r="G130" s="55">
        <f t="shared" si="70"/>
        <v>5.5703631168392276E-3</v>
      </c>
      <c r="H130" s="78">
        <f t="shared" si="102"/>
        <v>0.61962511841444445</v>
      </c>
      <c r="I130" s="79">
        <f t="shared" ca="1" si="71"/>
        <v>190585.67243780603</v>
      </c>
      <c r="J130" s="79">
        <f t="shared" ca="1" si="72"/>
        <v>1677.6735017565431</v>
      </c>
      <c r="K130" s="80">
        <f t="shared" ca="1" si="73"/>
        <v>-12.39250236828889</v>
      </c>
      <c r="L130" s="80">
        <f t="shared" ca="1" si="74"/>
        <v>-79.410696849085852</v>
      </c>
      <c r="M130" s="80">
        <f t="shared" ca="1" si="75"/>
        <v>0</v>
      </c>
      <c r="N130" s="80">
        <f t="shared" ca="1" si="76"/>
        <v>0</v>
      </c>
      <c r="O130" s="81">
        <f t="shared" ca="1" si="62"/>
        <v>-1118.0612448803843</v>
      </c>
      <c r="P130" s="79">
        <f t="shared" ca="1" si="63"/>
        <v>191053.48149546483</v>
      </c>
      <c r="Q130" s="35"/>
      <c r="R130">
        <f t="shared" ca="1" si="77"/>
        <v>127</v>
      </c>
      <c r="S130" s="78">
        <f t="shared" ca="1" si="89"/>
        <v>75.499999999999403</v>
      </c>
      <c r="T130" s="55">
        <f t="shared" ca="1" si="78"/>
        <v>5.5703631168392276E-3</v>
      </c>
      <c r="U130" s="78">
        <f t="shared" ca="1" si="90"/>
        <v>0.61822187655596383</v>
      </c>
      <c r="V130" s="79">
        <f t="shared" ca="1" si="91"/>
        <v>190475.76783307793</v>
      </c>
      <c r="W130" s="79">
        <f t="shared" ca="1" si="64"/>
        <v>1676.7060416074412</v>
      </c>
      <c r="X130" s="80">
        <f t="shared" ca="1" si="65"/>
        <v>-12.364437531119277</v>
      </c>
      <c r="Y130" s="80">
        <f t="shared" ca="1" si="79"/>
        <v>-79.36490326378248</v>
      </c>
      <c r="Z130" s="80">
        <f t="shared" ca="1" si="66"/>
        <v>0</v>
      </c>
      <c r="AA130" s="80">
        <f t="shared" ca="1" si="80"/>
        <v>0</v>
      </c>
      <c r="AB130" s="81">
        <f t="shared" ca="1" si="67"/>
        <v>-1118.0612448803843</v>
      </c>
      <c r="AC130" s="79">
        <f t="shared" ca="1" si="68"/>
        <v>190942.68328901011</v>
      </c>
      <c r="AD130" s="35"/>
      <c r="AE130" s="55">
        <f t="shared" ca="1" si="92"/>
        <v>5.5703631168392276E-3</v>
      </c>
      <c r="AF130" s="78">
        <f t="shared" ca="1" si="93"/>
        <v>0.61822187655596383</v>
      </c>
      <c r="AG130" s="21"/>
      <c r="AH130" s="21"/>
      <c r="AK130" s="66"/>
      <c r="AL130" s="66"/>
      <c r="AM130" s="66"/>
      <c r="AN130" s="66"/>
      <c r="AR130" s="69">
        <f t="shared" si="110"/>
        <v>11</v>
      </c>
      <c r="AS130" s="70">
        <f t="shared" si="97"/>
        <v>127</v>
      </c>
      <c r="AT130" s="71">
        <f t="shared" ca="1" si="111"/>
        <v>0.3711202284568601</v>
      </c>
      <c r="AU130" s="72">
        <f t="shared" ca="1" si="83"/>
        <v>8.8027262506000792E-3</v>
      </c>
      <c r="AV130" s="73">
        <f t="shared" ca="1" si="112"/>
        <v>1.0088027262506001</v>
      </c>
      <c r="AW130" s="74">
        <f ca="1">PRODUCT(AV$4:AV130)</f>
        <v>2.6737071864485453</v>
      </c>
      <c r="AY130" s="75">
        <f t="shared" si="99"/>
        <v>127</v>
      </c>
      <c r="AZ130" s="76">
        <f t="shared" ca="1" si="115"/>
        <v>1.0090370179501076</v>
      </c>
      <c r="BA130" s="76">
        <f t="shared" ca="1" si="115"/>
        <v>1.0090370179501076</v>
      </c>
      <c r="BB130" s="76">
        <f t="shared" ca="1" si="115"/>
        <v>1.0090370179501076</v>
      </c>
      <c r="BC130" s="76">
        <f t="shared" ca="1" si="115"/>
        <v>1.0090370179501076</v>
      </c>
      <c r="BD130" s="76">
        <f t="shared" ca="1" si="115"/>
        <v>1.0090370179501076</v>
      </c>
      <c r="BE130" s="76">
        <f t="shared" ca="1" si="115"/>
        <v>1.0090370179501076</v>
      </c>
      <c r="BF130" s="76">
        <f t="shared" ca="1" si="115"/>
        <v>1.0090370179501076</v>
      </c>
      <c r="BG130" s="76">
        <f t="shared" ca="1" si="115"/>
        <v>1.0090370179501076</v>
      </c>
      <c r="BH130" s="76">
        <f t="shared" ca="1" si="115"/>
        <v>1.0090370179501076</v>
      </c>
      <c r="BI130" s="76">
        <f t="shared" ca="1" si="115"/>
        <v>1.0090370179501076</v>
      </c>
      <c r="BJ130" s="76">
        <f t="shared" ca="1" si="115"/>
        <v>1.0090370179501076</v>
      </c>
      <c r="BK130" s="76">
        <f t="shared" ca="1" si="115"/>
        <v>1.0090370179501076</v>
      </c>
      <c r="BL130" s="76">
        <f t="shared" ca="1" si="113"/>
        <v>0.11399999999999988</v>
      </c>
      <c r="BM130" s="77">
        <f t="shared" ca="1" si="114"/>
        <v>751267.86854707124</v>
      </c>
      <c r="BN130" s="21"/>
      <c r="BO130" s="70">
        <f t="shared" si="100"/>
        <v>127</v>
      </c>
      <c r="BP130" s="171">
        <f t="shared" ca="1" si="101"/>
        <v>0.1109</v>
      </c>
      <c r="BQ130" s="172">
        <f t="shared" ca="1" si="86"/>
        <v>8.8027262506000792E-3</v>
      </c>
      <c r="BR130" s="172">
        <f t="shared" ca="1" si="103"/>
        <v>0.37401253400836665</v>
      </c>
    </row>
    <row r="131" spans="5:70">
      <c r="E131">
        <f t="shared" si="87"/>
        <v>128</v>
      </c>
      <c r="F131" s="64">
        <f t="shared" si="88"/>
        <v>75.583333333332732</v>
      </c>
      <c r="G131" s="55">
        <f t="shared" si="70"/>
        <v>6.0757230971507648E-3</v>
      </c>
      <c r="H131" s="78">
        <f t="shared" si="102"/>
        <v>0.61586044777091908</v>
      </c>
      <c r="I131" s="79">
        <f t="shared" ca="1" si="71"/>
        <v>189892.69344515176</v>
      </c>
      <c r="J131" s="79">
        <f t="shared" ca="1" si="72"/>
        <v>1671.5733973867909</v>
      </c>
      <c r="K131" s="80">
        <f t="shared" ca="1" si="73"/>
        <v>-12.317208955418382</v>
      </c>
      <c r="L131" s="80">
        <f t="shared" ca="1" si="74"/>
        <v>-79.121955602146571</v>
      </c>
      <c r="M131" s="80">
        <f t="shared" ca="1" si="75"/>
        <v>0</v>
      </c>
      <c r="N131" s="80">
        <f t="shared" ca="1" si="76"/>
        <v>0</v>
      </c>
      <c r="O131" s="81">
        <f t="shared" ca="1" si="62"/>
        <v>-1111.2682143508353</v>
      </c>
      <c r="P131" s="79">
        <f t="shared" ca="1" si="63"/>
        <v>190361.55946363017</v>
      </c>
      <c r="Q131" s="35"/>
      <c r="R131">
        <f t="shared" ca="1" si="77"/>
        <v>128</v>
      </c>
      <c r="S131" s="78">
        <f t="shared" ca="1" si="89"/>
        <v>75.583333333332732</v>
      </c>
      <c r="T131" s="55">
        <f t="shared" ca="1" si="78"/>
        <v>6.0757230971507648E-3</v>
      </c>
      <c r="U131" s="78">
        <f t="shared" ca="1" si="90"/>
        <v>0.61446573162140883</v>
      </c>
      <c r="V131" s="79">
        <f t="shared" ca="1" si="91"/>
        <v>189782.56841791913</v>
      </c>
      <c r="W131" s="79">
        <f t="shared" ca="1" si="64"/>
        <v>1670.6039969187223</v>
      </c>
      <c r="X131" s="80">
        <f t="shared" ca="1" si="65"/>
        <v>-12.289314632428177</v>
      </c>
      <c r="Y131" s="80">
        <f t="shared" ca="1" si="79"/>
        <v>-79.07607017413298</v>
      </c>
      <c r="Z131" s="80">
        <f t="shared" ca="1" si="66"/>
        <v>0</v>
      </c>
      <c r="AA131" s="80">
        <f t="shared" ca="1" si="80"/>
        <v>0</v>
      </c>
      <c r="AB131" s="81">
        <f t="shared" ca="1" si="67"/>
        <v>-1111.2682143508353</v>
      </c>
      <c r="AC131" s="79">
        <f t="shared" ca="1" si="68"/>
        <v>190250.53881568045</v>
      </c>
      <c r="AD131" s="35"/>
      <c r="AE131" s="55">
        <f t="shared" ca="1" si="92"/>
        <v>6.0757230971507648E-3</v>
      </c>
      <c r="AF131" s="78">
        <f t="shared" ca="1" si="93"/>
        <v>0.61446573162140883</v>
      </c>
      <c r="AG131" s="21"/>
      <c r="AH131" s="21"/>
      <c r="AK131" s="66"/>
      <c r="AL131" s="66"/>
      <c r="AM131" s="66"/>
      <c r="AN131" s="66"/>
      <c r="AR131" s="69">
        <f t="shared" si="110"/>
        <v>11</v>
      </c>
      <c r="AS131" s="70">
        <f t="shared" si="97"/>
        <v>128</v>
      </c>
      <c r="AT131" s="71">
        <f t="shared" ca="1" si="111"/>
        <v>0.36785335867969421</v>
      </c>
      <c r="AU131" s="72">
        <f t="shared" ca="1" si="83"/>
        <v>8.8027262506000792E-3</v>
      </c>
      <c r="AV131" s="73">
        <f t="shared" ca="1" si="112"/>
        <v>1.0088027262506001</v>
      </c>
      <c r="AW131" s="74">
        <f ca="1">PRODUCT(AV$4:AV131)</f>
        <v>2.6972430988851142</v>
      </c>
      <c r="AY131" s="75">
        <f t="shared" si="99"/>
        <v>128</v>
      </c>
      <c r="AZ131" s="76">
        <f t="shared" ca="1" si="115"/>
        <v>1.0090370179501076</v>
      </c>
      <c r="BA131" s="76">
        <f t="shared" ca="1" si="115"/>
        <v>1.0090370179501076</v>
      </c>
      <c r="BB131" s="76">
        <f t="shared" ca="1" si="115"/>
        <v>1.0090370179501076</v>
      </c>
      <c r="BC131" s="76">
        <f t="shared" ca="1" si="115"/>
        <v>1.0090370179501076</v>
      </c>
      <c r="BD131" s="76">
        <f t="shared" ca="1" si="115"/>
        <v>1.0090370179501076</v>
      </c>
      <c r="BE131" s="76">
        <f t="shared" ca="1" si="115"/>
        <v>1.0090370179501076</v>
      </c>
      <c r="BF131" s="76">
        <f t="shared" ca="1" si="115"/>
        <v>1.0090370179501076</v>
      </c>
      <c r="BG131" s="76">
        <f t="shared" ca="1" si="115"/>
        <v>1.0090370179501076</v>
      </c>
      <c r="BH131" s="76">
        <f t="shared" ca="1" si="115"/>
        <v>1.0090370179501076</v>
      </c>
      <c r="BI131" s="76">
        <f t="shared" ca="1" si="115"/>
        <v>1.0090370179501076</v>
      </c>
      <c r="BJ131" s="76">
        <f t="shared" ca="1" si="115"/>
        <v>1.0090370179501076</v>
      </c>
      <c r="BK131" s="76">
        <f t="shared" ca="1" si="115"/>
        <v>1.0090370179501076</v>
      </c>
      <c r="BL131" s="76">
        <f t="shared" ca="1" si="113"/>
        <v>0.11399999999999988</v>
      </c>
      <c r="BM131" s="77">
        <f t="shared" ca="1" si="114"/>
        <v>836912.40556143725</v>
      </c>
      <c r="BN131" s="21"/>
      <c r="BO131" s="70">
        <f t="shared" si="100"/>
        <v>128</v>
      </c>
      <c r="BP131" s="171">
        <f t="shared" ca="1" si="101"/>
        <v>0.1109</v>
      </c>
      <c r="BQ131" s="172">
        <f t="shared" ca="1" si="86"/>
        <v>8.8027262506000792E-3</v>
      </c>
      <c r="BR131" s="172">
        <f t="shared" ca="1" si="103"/>
        <v>0.37074893264657666</v>
      </c>
    </row>
    <row r="132" spans="5:70">
      <c r="E132">
        <f t="shared" si="87"/>
        <v>129</v>
      </c>
      <c r="F132" s="64">
        <f t="shared" si="88"/>
        <v>75.66666666666606</v>
      </c>
      <c r="G132" s="55">
        <f t="shared" si="70"/>
        <v>6.0757230971507648E-3</v>
      </c>
      <c r="H132" s="78">
        <f t="shared" si="102"/>
        <v>0.61211865022377565</v>
      </c>
      <c r="I132" s="79">
        <f t="shared" ca="1" si="71"/>
        <v>189204.97533998734</v>
      </c>
      <c r="J132" s="79">
        <f t="shared" ca="1" si="72"/>
        <v>1665.5196031694472</v>
      </c>
      <c r="K132" s="80">
        <f t="shared" ca="1" si="73"/>
        <v>-12.242373004475514</v>
      </c>
      <c r="L132" s="80">
        <f t="shared" ca="1" si="74"/>
        <v>-78.835406391661394</v>
      </c>
      <c r="M132" s="80">
        <f t="shared" ca="1" si="75"/>
        <v>0</v>
      </c>
      <c r="N132" s="80">
        <f t="shared" ca="1" si="76"/>
        <v>0</v>
      </c>
      <c r="O132" s="81">
        <f t="shared" ref="O132:O195" ca="1" si="116">-MIN(IF(MOD(R132,IF($C$5="Annual",12,1))=0,1,0)*$C$33*U132/IF($C$5="Monthly",12,1),I132)</f>
        <v>-1104.5164563937744</v>
      </c>
      <c r="P132" s="79">
        <f t="shared" ref="P132:P195" ca="1" si="117">SUM(I132:O132)</f>
        <v>189674.90070736688</v>
      </c>
      <c r="Q132" s="35"/>
      <c r="R132">
        <f t="shared" ca="1" si="77"/>
        <v>129</v>
      </c>
      <c r="S132" s="78">
        <f t="shared" ca="1" si="89"/>
        <v>75.66666666666606</v>
      </c>
      <c r="T132" s="55">
        <f t="shared" ca="1" si="78"/>
        <v>6.0757230971507648E-3</v>
      </c>
      <c r="U132" s="78">
        <f t="shared" ca="1" si="90"/>
        <v>0.61073240798338901</v>
      </c>
      <c r="V132" s="79">
        <f t="shared" ca="1" si="91"/>
        <v>189094.62922275264</v>
      </c>
      <c r="W132" s="79">
        <f t="shared" ref="W132:W195" ca="1" si="118">(V132)*$AU132</f>
        <v>1664.5482565066136</v>
      </c>
      <c r="X132" s="80">
        <f t="shared" ref="X132:X195" ca="1" si="119">IF(V132=0,0,-$C$19)*U132</f>
        <v>-12.21464815966778</v>
      </c>
      <c r="Y132" s="80">
        <f t="shared" ca="1" si="79"/>
        <v>-78.789428842813606</v>
      </c>
      <c r="Z132" s="80">
        <f t="shared" ref="Z132:Z195" ca="1" si="120">-IF(MOD(R132-1,12)=0,1,0)*V132*($C$17)</f>
        <v>0</v>
      </c>
      <c r="AA132" s="80">
        <f t="shared" ca="1" si="80"/>
        <v>0</v>
      </c>
      <c r="AB132" s="81">
        <f t="shared" ref="AB132:AB195" ca="1" si="121">-MIN(IF(MOD(R132,IF($C$5="Annual",12,1))=0,1,0)*$C$33*U132/IF($C$5="Monthly",12,1),V132)</f>
        <v>-1104.5164563937744</v>
      </c>
      <c r="AC132" s="79">
        <f t="shared" ref="AC132:AC195" ca="1" si="122">SUM(V132:AB132)</f>
        <v>189563.65694586301</v>
      </c>
      <c r="AD132" s="35"/>
      <c r="AE132" s="55">
        <f t="shared" ca="1" si="92"/>
        <v>6.0757230971507648E-3</v>
      </c>
      <c r="AF132" s="78">
        <f t="shared" ca="1" si="93"/>
        <v>0.61073240798338901</v>
      </c>
      <c r="AG132" s="21"/>
      <c r="AH132" s="21"/>
      <c r="AK132" s="66"/>
      <c r="AL132" s="66"/>
      <c r="AM132" s="66"/>
      <c r="AN132" s="66"/>
      <c r="AR132" s="69">
        <f t="shared" si="110"/>
        <v>11</v>
      </c>
      <c r="AS132" s="70">
        <f t="shared" si="97"/>
        <v>129</v>
      </c>
      <c r="AT132" s="71">
        <f t="shared" ca="1" si="111"/>
        <v>0.36461524626287306</v>
      </c>
      <c r="AU132" s="72">
        <f t="shared" ca="1" si="83"/>
        <v>8.8027262506000792E-3</v>
      </c>
      <c r="AV132" s="73">
        <f t="shared" ca="1" si="112"/>
        <v>1.0088027262506001</v>
      </c>
      <c r="AW132" s="74">
        <f ca="1">PRODUCT(AV$4:AV132)</f>
        <v>2.7209861915159199</v>
      </c>
      <c r="AY132" s="75">
        <f t="shared" si="99"/>
        <v>129</v>
      </c>
      <c r="AZ132" s="76">
        <f t="shared" ca="1" si="115"/>
        <v>1.0090370179501076</v>
      </c>
      <c r="BA132" s="76">
        <f t="shared" ca="1" si="115"/>
        <v>1.0090370179501076</v>
      </c>
      <c r="BB132" s="76">
        <f t="shared" ca="1" si="115"/>
        <v>1.0090370179501076</v>
      </c>
      <c r="BC132" s="76">
        <f t="shared" ca="1" si="115"/>
        <v>1.0090370179501076</v>
      </c>
      <c r="BD132" s="76">
        <f t="shared" ca="1" si="115"/>
        <v>1.0090370179501076</v>
      </c>
      <c r="BE132" s="76">
        <f t="shared" ca="1" si="115"/>
        <v>1.0090370179501076</v>
      </c>
      <c r="BF132" s="76">
        <f t="shared" ca="1" si="115"/>
        <v>1.0090370179501076</v>
      </c>
      <c r="BG132" s="76">
        <f t="shared" ca="1" si="115"/>
        <v>1.0090370179501076</v>
      </c>
      <c r="BH132" s="76">
        <f t="shared" ca="1" si="115"/>
        <v>1.0090370179501076</v>
      </c>
      <c r="BI132" s="76">
        <f t="shared" ca="1" si="115"/>
        <v>1.0090370179501076</v>
      </c>
      <c r="BJ132" s="76">
        <f t="shared" ca="1" si="115"/>
        <v>1.0090370179501076</v>
      </c>
      <c r="BK132" s="76">
        <f t="shared" ca="1" si="115"/>
        <v>1.0090370179501076</v>
      </c>
      <c r="BL132" s="76">
        <f t="shared" ca="1" si="113"/>
        <v>0.11399999999999988</v>
      </c>
      <c r="BM132" s="77">
        <f t="shared" ca="1" si="114"/>
        <v>932320.41979544098</v>
      </c>
      <c r="BN132" s="21"/>
      <c r="BO132" s="70">
        <f t="shared" si="100"/>
        <v>129</v>
      </c>
      <c r="BP132" s="171">
        <f t="shared" ca="1" si="101"/>
        <v>0.1109</v>
      </c>
      <c r="BQ132" s="172">
        <f t="shared" ca="1" si="86"/>
        <v>8.8027262506000792E-3</v>
      </c>
      <c r="BR132" s="172">
        <f t="shared" ca="1" si="103"/>
        <v>0.36751380919095344</v>
      </c>
    </row>
    <row r="133" spans="5:70">
      <c r="E133">
        <f t="shared" si="87"/>
        <v>130</v>
      </c>
      <c r="F133" s="64">
        <f t="shared" si="88"/>
        <v>75.749999999999389</v>
      </c>
      <c r="G133" s="55">
        <f t="shared" ref="G133:G196" si="123">(1-(1-IF(F133&gt;$AJ$90,0,VLOOKUP(ROUND(F133,0),$AJ$4:$AK$90,2,FALSE)))^(1/12))</f>
        <v>6.0757230971507648E-3</v>
      </c>
      <c r="H133" s="78">
        <f t="shared" si="102"/>
        <v>0.60839958680241435</v>
      </c>
      <c r="I133" s="79">
        <f t="shared" ref="I133:I196" ca="1" si="124">MAX(P132,0)*(1-G133)</f>
        <v>188522.48853218934</v>
      </c>
      <c r="J133" s="79">
        <f t="shared" ref="J133:J196" ca="1" si="125">(I133)*$AU133</f>
        <v>1659.5118586307556</v>
      </c>
      <c r="K133" s="80">
        <f t="shared" ref="K133:K196" ca="1" si="126">IF(I133=0,0,-$C$19)*H133</f>
        <v>-12.167991736048286</v>
      </c>
      <c r="L133" s="80">
        <f t="shared" ref="L133:L196" ca="1" si="127">IF(OR(I132+O132=0,K132=0),0,-I133*($C$16/12))</f>
        <v>-78.551036888412227</v>
      </c>
      <c r="M133" s="80">
        <f t="shared" ref="M133:M196" ca="1" si="128">IF(OR(I132+O132=0,K132=0),0,-IF(MOD(E133-1,12)=0,1,0)*I133*($C$17))</f>
        <v>0</v>
      </c>
      <c r="N133" s="80">
        <f t="shared" ref="N133:N196" ca="1" si="129">IF(OR(I132+O132=0,K132=0),0,-I133*($C$18*(1+$C$20))/12)</f>
        <v>0</v>
      </c>
      <c r="O133" s="81">
        <f t="shared" ca="1" si="116"/>
        <v>-1097.8057202484797</v>
      </c>
      <c r="P133" s="79">
        <f t="shared" ca="1" si="117"/>
        <v>188993.47564194712</v>
      </c>
      <c r="Q133" s="35"/>
      <c r="R133">
        <f t="shared" ref="R133:R196" ca="1" si="130">R132+1</f>
        <v>130</v>
      </c>
      <c r="S133" s="78">
        <f t="shared" ca="1" si="89"/>
        <v>75.749999999999389</v>
      </c>
      <c r="T133" s="55">
        <f t="shared" ref="T133:T196" ca="1" si="131">(1-(1-IF(S133&gt;$AJ$90,0,VLOOKUP(ROUND(S133,0),$AJ$4:$AK$90,2,FALSE)))^(1/12))
*IF(S134-S$4&lt;SUBSTITUTE($C$6, "years", "", 1)/1,0,1)</f>
        <v>6.0757230971507648E-3</v>
      </c>
      <c r="U133" s="78">
        <f t="shared" ca="1" si="90"/>
        <v>0.60702176698602583</v>
      </c>
      <c r="V133" s="79">
        <f t="shared" ca="1" si="91"/>
        <v>188411.92065697667</v>
      </c>
      <c r="W133" s="79">
        <f t="shared" ca="1" si="118"/>
        <v>1658.5385598931477</v>
      </c>
      <c r="X133" s="80">
        <f t="shared" ca="1" si="119"/>
        <v>-12.140435339720517</v>
      </c>
      <c r="Y133" s="80">
        <f t="shared" ref="Y133:Y196" ca="1" si="132">IF(OR(V132+AB132=0,X132=0),0,-V133*($C$16/12))</f>
        <v>-78.504966940406945</v>
      </c>
      <c r="Z133" s="80">
        <f t="shared" ca="1" si="120"/>
        <v>0</v>
      </c>
      <c r="AA133" s="80">
        <f t="shared" ref="AA133:AA196" ca="1" si="133">IF(OR(V132+AB132=0,X132=0),0,-V133*($C$18*(1+$C$20))/12)</f>
        <v>0</v>
      </c>
      <c r="AB133" s="81">
        <f t="shared" ca="1" si="121"/>
        <v>-1097.8057202484797</v>
      </c>
      <c r="AC133" s="79">
        <f t="shared" ca="1" si="122"/>
        <v>188882.0080943412</v>
      </c>
      <c r="AD133" s="35"/>
      <c r="AE133" s="55">
        <f t="shared" ca="1" si="92"/>
        <v>6.0757230971507648E-3</v>
      </c>
      <c r="AF133" s="78">
        <f t="shared" ca="1" si="93"/>
        <v>0.60702176698602583</v>
      </c>
      <c r="AG133" s="21"/>
      <c r="AH133" s="21"/>
      <c r="AK133" s="66"/>
      <c r="AL133" s="66"/>
      <c r="AM133" s="66"/>
      <c r="AN133" s="66"/>
      <c r="AR133" s="69">
        <f t="shared" si="110"/>
        <v>11</v>
      </c>
      <c r="AS133" s="70">
        <f t="shared" si="97"/>
        <v>130</v>
      </c>
      <c r="AT133" s="71">
        <f t="shared" ca="1" si="111"/>
        <v>0.36140563806322584</v>
      </c>
      <c r="AU133" s="72">
        <f t="shared" ref="AU133:AU196" ca="1" si="134">IF($AU$2="Yes",BQ133,((1+$AH$21)^(1/12))-1)</f>
        <v>8.8027262506000792E-3</v>
      </c>
      <c r="AV133" s="73">
        <f t="shared" ca="1" si="112"/>
        <v>1.0088027262506001</v>
      </c>
      <c r="AW133" s="74">
        <f ca="1">PRODUCT(AV$4:AV133)</f>
        <v>2.7449382880914976</v>
      </c>
      <c r="AY133" s="75">
        <f t="shared" si="99"/>
        <v>130</v>
      </c>
      <c r="AZ133" s="76">
        <f t="shared" ca="1" si="115"/>
        <v>1.0090370179501076</v>
      </c>
      <c r="BA133" s="76">
        <f t="shared" ca="1" si="115"/>
        <v>1.0090370179501076</v>
      </c>
      <c r="BB133" s="76">
        <f t="shared" ca="1" si="115"/>
        <v>1.0090370179501076</v>
      </c>
      <c r="BC133" s="76">
        <f t="shared" ca="1" si="115"/>
        <v>1.0090370179501076</v>
      </c>
      <c r="BD133" s="76">
        <f t="shared" ca="1" si="115"/>
        <v>1.0090370179501076</v>
      </c>
      <c r="BE133" s="76">
        <f t="shared" ca="1" si="115"/>
        <v>1.0090370179501076</v>
      </c>
      <c r="BF133" s="76">
        <f t="shared" ca="1" si="115"/>
        <v>1.0090370179501076</v>
      </c>
      <c r="BG133" s="76">
        <f t="shared" ca="1" si="115"/>
        <v>1.0090370179501076</v>
      </c>
      <c r="BH133" s="76">
        <f t="shared" ca="1" si="115"/>
        <v>1.0090370179501076</v>
      </c>
      <c r="BI133" s="76">
        <f t="shared" ca="1" si="115"/>
        <v>1.0090370179501076</v>
      </c>
      <c r="BJ133" s="76">
        <f t="shared" ca="1" si="115"/>
        <v>1.0090370179501076</v>
      </c>
      <c r="BK133" s="76">
        <f t="shared" ca="1" si="115"/>
        <v>1.0090370179501076</v>
      </c>
      <c r="BL133" s="76">
        <f t="shared" ca="1" si="113"/>
        <v>0.11399999999999988</v>
      </c>
      <c r="BM133" s="77">
        <f t="shared" ca="1" si="114"/>
        <v>1038604.9476521212</v>
      </c>
      <c r="BN133" s="21"/>
      <c r="BO133" s="70">
        <f t="shared" si="100"/>
        <v>130</v>
      </c>
      <c r="BP133" s="171">
        <f t="shared" ca="1" si="101"/>
        <v>0.1109</v>
      </c>
      <c r="BQ133" s="172">
        <f t="shared" ref="BQ133:BQ196" ca="1" si="135">(1+BP133)^(1/12)-1</f>
        <v>8.8027262506000792E-3</v>
      </c>
      <c r="BR133" s="172">
        <f t="shared" ca="1" si="103"/>
        <v>0.36430691514572505</v>
      </c>
    </row>
    <row r="134" spans="5:70">
      <c r="E134">
        <f t="shared" ref="E134:E197" si="136">E133+1</f>
        <v>131</v>
      </c>
      <c r="F134" s="64">
        <f t="shared" ref="F134:F197" si="137">(E134-E133)/12+F133</f>
        <v>75.833333333332718</v>
      </c>
      <c r="G134" s="55">
        <f t="shared" si="123"/>
        <v>6.0757230971507648E-3</v>
      </c>
      <c r="H134" s="78">
        <f t="shared" si="102"/>
        <v>0.60470311938058197</v>
      </c>
      <c r="I134" s="79">
        <f t="shared" ca="1" si="124"/>
        <v>187845.20361677854</v>
      </c>
      <c r="J134" s="79">
        <f t="shared" ca="1" si="125"/>
        <v>1653.5499049267335</v>
      </c>
      <c r="K134" s="80">
        <f t="shared" ca="1" si="126"/>
        <v>-12.09406238761164</v>
      </c>
      <c r="L134" s="80">
        <f t="shared" ca="1" si="127"/>
        <v>-78.268834840324402</v>
      </c>
      <c r="M134" s="80">
        <f t="shared" ca="1" si="128"/>
        <v>0</v>
      </c>
      <c r="N134" s="80">
        <f t="shared" ca="1" si="129"/>
        <v>0</v>
      </c>
      <c r="O134" s="81">
        <f t="shared" ca="1" si="116"/>
        <v>-1091.1357566777817</v>
      </c>
      <c r="P134" s="79">
        <f t="shared" ca="1" si="117"/>
        <v>188317.25486779955</v>
      </c>
      <c r="Q134" s="35"/>
      <c r="R134">
        <f t="shared" ca="1" si="130"/>
        <v>131</v>
      </c>
      <c r="S134" s="78">
        <f t="shared" ref="S134:S197" ca="1" si="138">(R134-R133)/12+S133</f>
        <v>75.833333333332718</v>
      </c>
      <c r="T134" s="55">
        <f t="shared" ca="1" si="131"/>
        <v>6.0757230971507648E-3</v>
      </c>
      <c r="U134" s="78">
        <f t="shared" ref="U134:U197" ca="1" si="139">IF(S135-S$4&lt;SUBSTITUTE($C$6, "years", "", 1)/1,U133,AF133)*
(1-T134)</f>
        <v>0.60333367081587552</v>
      </c>
      <c r="V134" s="79">
        <f t="shared" ref="V134:V197" ca="1" si="140">MAX(AC133,0)*(1-AE134)</f>
        <v>187734.41331512621</v>
      </c>
      <c r="W134" s="79">
        <f t="shared" ca="1" si="118"/>
        <v>1652.5746482300665</v>
      </c>
      <c r="X134" s="80">
        <f t="shared" ca="1" si="119"/>
        <v>-12.06667341631751</v>
      </c>
      <c r="Y134" s="80">
        <f t="shared" ca="1" si="132"/>
        <v>-78.222672214635921</v>
      </c>
      <c r="Z134" s="80">
        <f t="shared" ca="1" si="120"/>
        <v>0</v>
      </c>
      <c r="AA134" s="80">
        <f t="shared" ca="1" si="133"/>
        <v>0</v>
      </c>
      <c r="AB134" s="81">
        <f t="shared" ca="1" si="121"/>
        <v>-1091.1357566777817</v>
      </c>
      <c r="AC134" s="79">
        <f t="shared" ca="1" si="122"/>
        <v>188205.56286104754</v>
      </c>
      <c r="AD134" s="35"/>
      <c r="AE134" s="55">
        <f t="shared" ref="AE134:AE197" ca="1" si="141">(1-(1-IF(S134&gt;$AJ$90,0,VLOOKUP(ROUND(S134,0),$AJ$4:$AK$90,2,FALSE)))^(1/12))</f>
        <v>6.0757230971507648E-3</v>
      </c>
      <c r="AF134" s="78">
        <f t="shared" ref="AF134:AF197" ca="1" si="142">AF133*(1-AE134)</f>
        <v>0.60333367081587552</v>
      </c>
      <c r="AG134" s="21"/>
      <c r="AH134" s="21"/>
      <c r="AK134" s="66"/>
      <c r="AL134" s="66"/>
      <c r="AM134" s="66"/>
      <c r="AN134" s="66"/>
      <c r="AR134" s="69">
        <f t="shared" si="110"/>
        <v>11</v>
      </c>
      <c r="AS134" s="70">
        <f t="shared" ref="AS134:AS197" si="143">AS133+1</f>
        <v>131</v>
      </c>
      <c r="AT134" s="71">
        <f t="shared" ca="1" si="111"/>
        <v>0.3582242831659318</v>
      </c>
      <c r="AU134" s="72">
        <f t="shared" ca="1" si="134"/>
        <v>8.8027262506000792E-3</v>
      </c>
      <c r="AV134" s="73">
        <f t="shared" ca="1" si="112"/>
        <v>1.0088027262506001</v>
      </c>
      <c r="AW134" s="74">
        <f ca="1">PRODUCT(AV$4:AV134)</f>
        <v>2.7691012284163579</v>
      </c>
      <c r="AY134" s="75">
        <f t="shared" ref="AY134:AY197" si="144">AY133+1</f>
        <v>131</v>
      </c>
      <c r="AZ134" s="76">
        <f t="shared" ca="1" si="115"/>
        <v>1.0090370179501076</v>
      </c>
      <c r="BA134" s="76">
        <f t="shared" ca="1" si="115"/>
        <v>1.0090370179501076</v>
      </c>
      <c r="BB134" s="76">
        <f t="shared" ca="1" si="115"/>
        <v>1.0090370179501076</v>
      </c>
      <c r="BC134" s="76">
        <f t="shared" ca="1" si="115"/>
        <v>1.0090370179501076</v>
      </c>
      <c r="BD134" s="76">
        <f t="shared" ca="1" si="115"/>
        <v>1.0090370179501076</v>
      </c>
      <c r="BE134" s="76">
        <f t="shared" ca="1" si="115"/>
        <v>1.0090370179501076</v>
      </c>
      <c r="BF134" s="76">
        <f t="shared" ca="1" si="115"/>
        <v>1.0090370179501076</v>
      </c>
      <c r="BG134" s="76">
        <f t="shared" ca="1" si="115"/>
        <v>1.0090370179501076</v>
      </c>
      <c r="BH134" s="76">
        <f t="shared" ca="1" si="115"/>
        <v>1.0090370179501076</v>
      </c>
      <c r="BI134" s="76">
        <f t="shared" ca="1" si="115"/>
        <v>1.0090370179501076</v>
      </c>
      <c r="BJ134" s="76">
        <f t="shared" ca="1" si="115"/>
        <v>1.0090370179501076</v>
      </c>
      <c r="BK134" s="76">
        <f t="shared" ca="1" si="115"/>
        <v>1.0090370179501076</v>
      </c>
      <c r="BL134" s="76">
        <f t="shared" ca="1" si="113"/>
        <v>0.11399999999999988</v>
      </c>
      <c r="BM134" s="77">
        <f t="shared" ca="1" si="114"/>
        <v>1157005.9116844628</v>
      </c>
      <c r="BN134" s="21"/>
      <c r="BO134" s="70">
        <f t="shared" ref="BO134:BO197" si="145">BO133+1</f>
        <v>131</v>
      </c>
      <c r="BP134" s="171">
        <f t="shared" ref="BP134:BP197" ca="1" si="146">VLOOKUP(BO134,$BT$4:$BX$13,5,TRUE)/100</f>
        <v>0.1109</v>
      </c>
      <c r="BQ134" s="172">
        <f t="shared" ca="1" si="135"/>
        <v>8.8027262506000792E-3</v>
      </c>
      <c r="BR134" s="172">
        <f t="shared" ca="1" si="103"/>
        <v>0.36112800418347241</v>
      </c>
    </row>
    <row r="135" spans="5:70">
      <c r="E135">
        <f t="shared" si="136"/>
        <v>132</v>
      </c>
      <c r="F135" s="64">
        <f t="shared" si="137"/>
        <v>75.916666666666046</v>
      </c>
      <c r="G135" s="55">
        <f t="shared" si="123"/>
        <v>6.0757230971507648E-3</v>
      </c>
      <c r="H135" s="78">
        <f t="shared" ref="H135:H198" si="147">H134*(1-G135)</f>
        <v>0.60102911067124221</v>
      </c>
      <c r="I135" s="79">
        <f t="shared" ca="1" si="124"/>
        <v>187173.09137280725</v>
      </c>
      <c r="J135" s="79">
        <f t="shared" ca="1" si="125"/>
        <v>1647.6334848333777</v>
      </c>
      <c r="K135" s="80">
        <f t="shared" ca="1" si="126"/>
        <v>-12.020582213424845</v>
      </c>
      <c r="L135" s="80">
        <f t="shared" ca="1" si="127"/>
        <v>-77.988788072003018</v>
      </c>
      <c r="M135" s="80">
        <f t="shared" ca="1" si="128"/>
        <v>0</v>
      </c>
      <c r="N135" s="80">
        <f t="shared" ca="1" si="129"/>
        <v>0</v>
      </c>
      <c r="O135" s="81">
        <f t="shared" ca="1" si="116"/>
        <v>-1084.5063179588076</v>
      </c>
      <c r="P135" s="79">
        <f t="shared" ca="1" si="117"/>
        <v>187646.2091693964</v>
      </c>
      <c r="Q135" s="35"/>
      <c r="R135">
        <f t="shared" ca="1" si="130"/>
        <v>132</v>
      </c>
      <c r="S135" s="78">
        <f t="shared" ca="1" si="138"/>
        <v>75.916666666666046</v>
      </c>
      <c r="T135" s="55">
        <f t="shared" ca="1" si="131"/>
        <v>6.0757230971507648E-3</v>
      </c>
      <c r="U135" s="78">
        <f t="shared" ca="1" si="139"/>
        <v>0.59966798249681075</v>
      </c>
      <c r="V135" s="79">
        <f t="shared" ca="1" si="140"/>
        <v>187062.07797576042</v>
      </c>
      <c r="W135" s="79">
        <f t="shared" ca="1" si="118"/>
        <v>1646.6562642890251</v>
      </c>
      <c r="X135" s="80">
        <f t="shared" ca="1" si="119"/>
        <v>-11.993359649936215</v>
      </c>
      <c r="Y135" s="80">
        <f t="shared" ca="1" si="132"/>
        <v>-77.942532489900174</v>
      </c>
      <c r="Z135" s="80">
        <f t="shared" ca="1" si="120"/>
        <v>0</v>
      </c>
      <c r="AA135" s="80">
        <f t="shared" ca="1" si="133"/>
        <v>0</v>
      </c>
      <c r="AB135" s="81">
        <f t="shared" ca="1" si="121"/>
        <v>-1084.5063179588076</v>
      </c>
      <c r="AC135" s="79">
        <f t="shared" ca="1" si="122"/>
        <v>187534.2920299508</v>
      </c>
      <c r="AD135" s="35"/>
      <c r="AE135" s="55">
        <f t="shared" ca="1" si="141"/>
        <v>6.0757230971507648E-3</v>
      </c>
      <c r="AF135" s="78">
        <f t="shared" ca="1" si="142"/>
        <v>0.59966798249681075</v>
      </c>
      <c r="AG135" s="21"/>
      <c r="AH135" s="21"/>
      <c r="AK135" s="66"/>
      <c r="AL135" s="66"/>
      <c r="AM135" s="66"/>
      <c r="AN135" s="66"/>
      <c r="AR135" s="69">
        <f t="shared" si="110"/>
        <v>11</v>
      </c>
      <c r="AS135" s="70">
        <f t="shared" si="143"/>
        <v>132</v>
      </c>
      <c r="AT135" s="71">
        <f t="shared" ca="1" si="111"/>
        <v>0.35507093286490465</v>
      </c>
      <c r="AU135" s="72">
        <f t="shared" ca="1" si="134"/>
        <v>8.8027262506000792E-3</v>
      </c>
      <c r="AV135" s="73">
        <f t="shared" ca="1" si="112"/>
        <v>1.0088027262506001</v>
      </c>
      <c r="AW135" s="74">
        <f ca="1">PRODUCT(AV$4:AV135)</f>
        <v>2.7934768684903073</v>
      </c>
      <c r="AY135" s="75">
        <f t="shared" si="144"/>
        <v>132</v>
      </c>
      <c r="AZ135" s="76">
        <f t="shared" ca="1" si="115"/>
        <v>1.0090370179501076</v>
      </c>
      <c r="BA135" s="76">
        <f t="shared" ca="1" si="115"/>
        <v>1.0090370179501076</v>
      </c>
      <c r="BB135" s="76">
        <f t="shared" ca="1" si="115"/>
        <v>1.0090370179501076</v>
      </c>
      <c r="BC135" s="76">
        <f t="shared" ca="1" si="115"/>
        <v>1.0090370179501076</v>
      </c>
      <c r="BD135" s="76">
        <f t="shared" ca="1" si="115"/>
        <v>1.0090370179501076</v>
      </c>
      <c r="BE135" s="76">
        <f t="shared" ca="1" si="115"/>
        <v>1.0090370179501076</v>
      </c>
      <c r="BF135" s="76">
        <f t="shared" ca="1" si="115"/>
        <v>1.0090370179501076</v>
      </c>
      <c r="BG135" s="76">
        <f t="shared" ca="1" si="115"/>
        <v>1.0090370179501076</v>
      </c>
      <c r="BH135" s="76">
        <f t="shared" ca="1" si="115"/>
        <v>1.0090370179501076</v>
      </c>
      <c r="BI135" s="76">
        <f t="shared" ca="1" si="115"/>
        <v>1.0090370179501076</v>
      </c>
      <c r="BJ135" s="76">
        <f t="shared" ca="1" si="115"/>
        <v>1.0090370179501076</v>
      </c>
      <c r="BK135" s="76">
        <f t="shared" ca="1" si="115"/>
        <v>1.0090370179501076</v>
      </c>
      <c r="BL135" s="76">
        <f t="shared" ca="1" si="113"/>
        <v>0.11399999999999988</v>
      </c>
      <c r="BM135" s="77">
        <f t="shared" ca="1" si="114"/>
        <v>1288904.5856164915</v>
      </c>
      <c r="BN135" s="21"/>
      <c r="BO135" s="70">
        <f t="shared" si="145"/>
        <v>132</v>
      </c>
      <c r="BP135" s="171">
        <f t="shared" ca="1" si="146"/>
        <v>0.1109</v>
      </c>
      <c r="BQ135" s="172">
        <f t="shared" ca="1" si="135"/>
        <v>8.8027262506000792E-3</v>
      </c>
      <c r="BR135" s="172">
        <f t="shared" ref="BR135:BR198" ca="1" si="148">BR134/(1+BQ135)</f>
        <v>0.3579768321262084</v>
      </c>
    </row>
    <row r="136" spans="5:70">
      <c r="E136">
        <f t="shared" si="136"/>
        <v>133</v>
      </c>
      <c r="F136" s="64">
        <f t="shared" si="137"/>
        <v>75.999999999999375</v>
      </c>
      <c r="G136" s="55">
        <f t="shared" si="123"/>
        <v>6.0757230971507648E-3</v>
      </c>
      <c r="H136" s="78">
        <f t="shared" si="147"/>
        <v>0.59737742422147699</v>
      </c>
      <c r="I136" s="79">
        <f t="shared" ca="1" si="124"/>
        <v>186506.12276225313</v>
      </c>
      <c r="J136" s="79">
        <f t="shared" ca="1" si="125"/>
        <v>1641.7623427369265</v>
      </c>
      <c r="K136" s="80">
        <f t="shared" ca="1" si="126"/>
        <v>-11.947548484429539</v>
      </c>
      <c r="L136" s="80">
        <f t="shared" ca="1" si="127"/>
        <v>-77.710884484272142</v>
      </c>
      <c r="M136" s="80">
        <f t="shared" ca="1" si="128"/>
        <v>-1398.7959207168983</v>
      </c>
      <c r="N136" s="80">
        <f t="shared" ca="1" si="129"/>
        <v>0</v>
      </c>
      <c r="O136" s="81">
        <f t="shared" ca="1" si="116"/>
        <v>-1077.9171578737792</v>
      </c>
      <c r="P136" s="79">
        <f t="shared" ca="1" si="117"/>
        <v>185581.51359343072</v>
      </c>
      <c r="Q136" s="35"/>
      <c r="R136">
        <f t="shared" ca="1" si="130"/>
        <v>133</v>
      </c>
      <c r="S136" s="78">
        <f t="shared" ca="1" si="138"/>
        <v>75.999999999999375</v>
      </c>
      <c r="T136" s="55">
        <f t="shared" ca="1" si="131"/>
        <v>6.0757230971507648E-3</v>
      </c>
      <c r="U136" s="78">
        <f t="shared" ca="1" si="139"/>
        <v>0.59602456588493302</v>
      </c>
      <c r="V136" s="79">
        <f t="shared" ca="1" si="140"/>
        <v>186394.88560035662</v>
      </c>
      <c r="W136" s="79">
        <f t="shared" ca="1" si="118"/>
        <v>1640.7831524518579</v>
      </c>
      <c r="X136" s="80">
        <f t="shared" ca="1" si="119"/>
        <v>-11.92049131769866</v>
      </c>
      <c r="Y136" s="80">
        <f t="shared" ca="1" si="132"/>
        <v>-77.664535666815269</v>
      </c>
      <c r="Z136" s="80">
        <f t="shared" ca="1" si="120"/>
        <v>-1397.9616420026746</v>
      </c>
      <c r="AA136" s="80">
        <f t="shared" ca="1" si="133"/>
        <v>0</v>
      </c>
      <c r="AB136" s="81">
        <f t="shared" ca="1" si="121"/>
        <v>-1077.9171578737792</v>
      </c>
      <c r="AC136" s="79">
        <f t="shared" ca="1" si="122"/>
        <v>185470.2049259475</v>
      </c>
      <c r="AD136" s="35"/>
      <c r="AE136" s="55">
        <f t="shared" ca="1" si="141"/>
        <v>6.0757230971507648E-3</v>
      </c>
      <c r="AF136" s="78">
        <f t="shared" ca="1" si="142"/>
        <v>0.59602456588493302</v>
      </c>
      <c r="AG136" s="21"/>
      <c r="AH136" s="21"/>
      <c r="AK136" s="66"/>
      <c r="AL136" s="66"/>
      <c r="AM136" s="66"/>
      <c r="AN136" s="66"/>
      <c r="AR136" s="69">
        <f t="shared" si="110"/>
        <v>12</v>
      </c>
      <c r="AS136" s="70">
        <f t="shared" si="143"/>
        <v>133</v>
      </c>
      <c r="AT136" s="71">
        <f t="shared" ca="1" si="111"/>
        <v>0.3519453406433497</v>
      </c>
      <c r="AU136" s="72">
        <f t="shared" ca="1" si="134"/>
        <v>8.8027262506000792E-3</v>
      </c>
      <c r="AV136" s="73">
        <f t="shared" ca="1" si="112"/>
        <v>1.0088027262506001</v>
      </c>
      <c r="AW136" s="74">
        <f ca="1">PRODUCT(AV$4:AV136)</f>
        <v>2.8180670806510109</v>
      </c>
      <c r="AY136" s="75">
        <f t="shared" si="144"/>
        <v>133</v>
      </c>
      <c r="AZ136" s="76">
        <f t="shared" ca="1" si="115"/>
        <v>1.0090370179501076</v>
      </c>
      <c r="BA136" s="76">
        <f t="shared" ca="1" si="115"/>
        <v>1.0090370179501076</v>
      </c>
      <c r="BB136" s="76">
        <f t="shared" ca="1" si="115"/>
        <v>1.0090370179501076</v>
      </c>
      <c r="BC136" s="76">
        <f t="shared" ca="1" si="115"/>
        <v>1.0090370179501076</v>
      </c>
      <c r="BD136" s="76">
        <f t="shared" ca="1" si="115"/>
        <v>1.0090370179501076</v>
      </c>
      <c r="BE136" s="76">
        <f t="shared" ca="1" si="115"/>
        <v>1.0090370179501076</v>
      </c>
      <c r="BF136" s="76">
        <f t="shared" ca="1" si="115"/>
        <v>1.0090370179501076</v>
      </c>
      <c r="BG136" s="76">
        <f t="shared" ca="1" si="115"/>
        <v>1.0090370179501076</v>
      </c>
      <c r="BH136" s="76">
        <f t="shared" ca="1" si="115"/>
        <v>1.0090370179501076</v>
      </c>
      <c r="BI136" s="76">
        <f t="shared" ca="1" si="115"/>
        <v>1.0090370179501076</v>
      </c>
      <c r="BJ136" s="76">
        <f t="shared" ca="1" si="115"/>
        <v>1.0090370179501076</v>
      </c>
      <c r="BK136" s="76">
        <f t="shared" ca="1" si="115"/>
        <v>1.0090370179501076</v>
      </c>
      <c r="BL136" s="76">
        <f t="shared" ca="1" si="113"/>
        <v>0.11399999999999988</v>
      </c>
      <c r="BM136" s="77">
        <f t="shared" ca="1" si="114"/>
        <v>1435839.7083767713</v>
      </c>
      <c r="BN136" s="21"/>
      <c r="BO136" s="70">
        <f t="shared" si="145"/>
        <v>133</v>
      </c>
      <c r="BP136" s="171">
        <f t="shared" ca="1" si="146"/>
        <v>0.1109</v>
      </c>
      <c r="BQ136" s="172">
        <f t="shared" ca="1" si="135"/>
        <v>8.8027262506000792E-3</v>
      </c>
      <c r="BR136" s="172">
        <f t="shared" ca="1" si="148"/>
        <v>0.35485315692662212</v>
      </c>
    </row>
    <row r="137" spans="5:70">
      <c r="E137">
        <f t="shared" si="136"/>
        <v>134</v>
      </c>
      <c r="F137" s="64">
        <f t="shared" si="137"/>
        <v>76.083333333332703</v>
      </c>
      <c r="G137" s="55">
        <f t="shared" si="123"/>
        <v>6.0757230971507648E-3</v>
      </c>
      <c r="H137" s="78">
        <f t="shared" si="147"/>
        <v>0.59374792440741808</v>
      </c>
      <c r="I137" s="79">
        <f t="shared" ca="1" si="124"/>
        <v>184453.97170488691</v>
      </c>
      <c r="J137" s="79">
        <f t="shared" ca="1" si="125"/>
        <v>1623.6978187540522</v>
      </c>
      <c r="K137" s="80">
        <f t="shared" ca="1" si="126"/>
        <v>-11.874958488148362</v>
      </c>
      <c r="L137" s="80">
        <f t="shared" ca="1" si="127"/>
        <v>-76.855821543702888</v>
      </c>
      <c r="M137" s="80">
        <f t="shared" ca="1" si="128"/>
        <v>0</v>
      </c>
      <c r="N137" s="80">
        <f t="shared" ca="1" si="129"/>
        <v>0</v>
      </c>
      <c r="O137" s="81">
        <f t="shared" ca="1" si="116"/>
        <v>-1071.3680317008702</v>
      </c>
      <c r="P137" s="79">
        <f t="shared" ca="1" si="117"/>
        <v>184917.57071190825</v>
      </c>
      <c r="Q137" s="35"/>
      <c r="R137">
        <f t="shared" ca="1" si="130"/>
        <v>134</v>
      </c>
      <c r="S137" s="78">
        <f t="shared" ca="1" si="138"/>
        <v>76.083333333332703</v>
      </c>
      <c r="T137" s="55">
        <f t="shared" ca="1" si="131"/>
        <v>6.0757230971507648E-3</v>
      </c>
      <c r="U137" s="78">
        <f t="shared" ca="1" si="139"/>
        <v>0.59240328566351663</v>
      </c>
      <c r="V137" s="79">
        <f t="shared" ca="1" si="140"/>
        <v>184343.33931804565</v>
      </c>
      <c r="W137" s="79">
        <f t="shared" ca="1" si="118"/>
        <v>1622.723952138238</v>
      </c>
      <c r="X137" s="80">
        <f t="shared" ca="1" si="119"/>
        <v>-11.848065713270334</v>
      </c>
      <c r="Y137" s="80">
        <f t="shared" ca="1" si="132"/>
        <v>-76.809724715852354</v>
      </c>
      <c r="Z137" s="80">
        <f t="shared" ca="1" si="120"/>
        <v>0</v>
      </c>
      <c r="AA137" s="80">
        <f t="shared" ca="1" si="133"/>
        <v>0</v>
      </c>
      <c r="AB137" s="81">
        <f t="shared" ca="1" si="121"/>
        <v>-1071.3680317008702</v>
      </c>
      <c r="AC137" s="79">
        <f t="shared" ca="1" si="122"/>
        <v>184806.03744805389</v>
      </c>
      <c r="AD137" s="35"/>
      <c r="AE137" s="55">
        <f t="shared" ca="1" si="141"/>
        <v>6.0757230971507648E-3</v>
      </c>
      <c r="AF137" s="78">
        <f t="shared" ca="1" si="142"/>
        <v>0.59240328566351663</v>
      </c>
      <c r="AG137" s="21"/>
      <c r="AH137" s="21"/>
      <c r="AK137" s="66"/>
      <c r="AL137" s="66"/>
      <c r="AM137" s="66"/>
      <c r="AN137" s="66"/>
      <c r="AR137" s="69">
        <f t="shared" si="110"/>
        <v>12</v>
      </c>
      <c r="AS137" s="70">
        <f t="shared" si="143"/>
        <v>134</v>
      </c>
      <c r="AT137" s="71">
        <f t="shared" ca="1" si="111"/>
        <v>0.34884726215449208</v>
      </c>
      <c r="AU137" s="72">
        <f t="shared" ca="1" si="134"/>
        <v>8.8027262506000792E-3</v>
      </c>
      <c r="AV137" s="73">
        <f t="shared" ca="1" si="112"/>
        <v>1.0088027262506001</v>
      </c>
      <c r="AW137" s="74">
        <f ca="1">PRODUCT(AV$4:AV137)</f>
        <v>2.8428737537178095</v>
      </c>
      <c r="AY137" s="75">
        <f t="shared" si="144"/>
        <v>134</v>
      </c>
      <c r="AZ137" s="76">
        <f t="shared" ca="1" si="115"/>
        <v>1.0090370179501076</v>
      </c>
      <c r="BA137" s="76">
        <f t="shared" ca="1" si="115"/>
        <v>1.0090370179501076</v>
      </c>
      <c r="BB137" s="76">
        <f t="shared" ca="1" si="115"/>
        <v>1.0090370179501076</v>
      </c>
      <c r="BC137" s="76">
        <f t="shared" ca="1" si="115"/>
        <v>1.0090370179501076</v>
      </c>
      <c r="BD137" s="76">
        <f t="shared" ca="1" si="115"/>
        <v>1.0090370179501076</v>
      </c>
      <c r="BE137" s="76">
        <f t="shared" ca="1" si="115"/>
        <v>1.0090370179501076</v>
      </c>
      <c r="BF137" s="76">
        <f t="shared" ca="1" si="115"/>
        <v>1.0090370179501076</v>
      </c>
      <c r="BG137" s="76">
        <f t="shared" ca="1" si="115"/>
        <v>1.0090370179501076</v>
      </c>
      <c r="BH137" s="76">
        <f t="shared" ca="1" si="115"/>
        <v>1.0090370179501076</v>
      </c>
      <c r="BI137" s="76">
        <f t="shared" ca="1" si="115"/>
        <v>1.0090370179501076</v>
      </c>
      <c r="BJ137" s="76">
        <f t="shared" ca="1" si="115"/>
        <v>1.0090370179501076</v>
      </c>
      <c r="BK137" s="76">
        <f t="shared" ca="1" si="115"/>
        <v>1.0090370179501076</v>
      </c>
      <c r="BL137" s="76">
        <f t="shared" ca="1" si="113"/>
        <v>0.11399999999999988</v>
      </c>
      <c r="BM137" s="77">
        <f t="shared" ca="1" si="114"/>
        <v>1599525.4351317231</v>
      </c>
      <c r="BN137" s="21"/>
      <c r="BO137" s="70">
        <f t="shared" si="145"/>
        <v>134</v>
      </c>
      <c r="BP137" s="171">
        <f t="shared" ca="1" si="146"/>
        <v>0.1109</v>
      </c>
      <c r="BQ137" s="172">
        <f t="shared" ca="1" si="135"/>
        <v>8.8027262506000792E-3</v>
      </c>
      <c r="BR137" s="172">
        <f t="shared" ca="1" si="148"/>
        <v>0.35175673864948681</v>
      </c>
    </row>
    <row r="138" spans="5:70">
      <c r="E138">
        <f t="shared" si="136"/>
        <v>135</v>
      </c>
      <c r="F138" s="64">
        <f t="shared" si="137"/>
        <v>76.166666666666032</v>
      </c>
      <c r="G138" s="55">
        <f t="shared" si="123"/>
        <v>6.0757230971507648E-3</v>
      </c>
      <c r="H138" s="78">
        <f t="shared" si="147"/>
        <v>0.59014047642921064</v>
      </c>
      <c r="I138" s="79">
        <f t="shared" ca="1" si="124"/>
        <v>183794.0627564649</v>
      </c>
      <c r="J138" s="79">
        <f t="shared" ca="1" si="125"/>
        <v>1617.888820930772</v>
      </c>
      <c r="K138" s="80">
        <f t="shared" ca="1" si="126"/>
        <v>-11.802809528584213</v>
      </c>
      <c r="L138" s="80">
        <f t="shared" ca="1" si="127"/>
        <v>-76.580859481860386</v>
      </c>
      <c r="M138" s="80">
        <f t="shared" ca="1" si="128"/>
        <v>0</v>
      </c>
      <c r="N138" s="80">
        <f t="shared" ca="1" si="129"/>
        <v>0</v>
      </c>
      <c r="O138" s="81">
        <f t="shared" ca="1" si="116"/>
        <v>-1064.8586962051161</v>
      </c>
      <c r="P138" s="79">
        <f t="shared" ca="1" si="117"/>
        <v>184258.70921218014</v>
      </c>
      <c r="Q138" s="35"/>
      <c r="R138">
        <f t="shared" ca="1" si="130"/>
        <v>135</v>
      </c>
      <c r="S138" s="78">
        <f t="shared" ca="1" si="138"/>
        <v>76.166666666666032</v>
      </c>
      <c r="T138" s="55">
        <f t="shared" ca="1" si="131"/>
        <v>6.0757230971507648E-3</v>
      </c>
      <c r="U138" s="78">
        <f t="shared" ca="1" si="139"/>
        <v>0.58880400733798277</v>
      </c>
      <c r="V138" s="79">
        <f t="shared" ca="1" si="140"/>
        <v>183683.20713783783</v>
      </c>
      <c r="W138" s="79">
        <f t="shared" ca="1" si="118"/>
        <v>1616.912989266657</v>
      </c>
      <c r="X138" s="80">
        <f t="shared" ca="1" si="119"/>
        <v>-11.776080146759655</v>
      </c>
      <c r="Y138" s="80">
        <f t="shared" ca="1" si="132"/>
        <v>-76.53466964076577</v>
      </c>
      <c r="Z138" s="80">
        <f t="shared" ca="1" si="120"/>
        <v>0</v>
      </c>
      <c r="AA138" s="80">
        <f t="shared" ca="1" si="133"/>
        <v>0</v>
      </c>
      <c r="AB138" s="81">
        <f t="shared" ca="1" si="121"/>
        <v>-1064.8586962051161</v>
      </c>
      <c r="AC138" s="79">
        <f t="shared" ca="1" si="122"/>
        <v>184146.95068111186</v>
      </c>
      <c r="AD138" s="35"/>
      <c r="AE138" s="55">
        <f t="shared" ca="1" si="141"/>
        <v>6.0757230971507648E-3</v>
      </c>
      <c r="AF138" s="78">
        <f t="shared" ca="1" si="142"/>
        <v>0.58880400733798277</v>
      </c>
      <c r="AG138" s="21"/>
      <c r="AH138" s="21"/>
      <c r="AK138" s="66"/>
      <c r="AL138" s="66"/>
      <c r="AM138" s="66"/>
      <c r="AN138" s="66"/>
      <c r="AR138" s="69">
        <f t="shared" si="110"/>
        <v>12</v>
      </c>
      <c r="AS138" s="70">
        <f t="shared" si="143"/>
        <v>135</v>
      </c>
      <c r="AT138" s="71">
        <f t="shared" ca="1" si="111"/>
        <v>0.34577645520247474</v>
      </c>
      <c r="AU138" s="72">
        <f t="shared" ca="1" si="134"/>
        <v>8.8027262506000792E-3</v>
      </c>
      <c r="AV138" s="73">
        <f t="shared" ca="1" si="112"/>
        <v>1.0088027262506001</v>
      </c>
      <c r="AW138" s="74">
        <f ca="1">PRODUCT(AV$4:AV138)</f>
        <v>2.8678987931368032</v>
      </c>
      <c r="AY138" s="75">
        <f t="shared" si="144"/>
        <v>135</v>
      </c>
      <c r="AZ138" s="76">
        <f t="shared" ca="1" si="115"/>
        <v>1.0090370179501076</v>
      </c>
      <c r="BA138" s="76">
        <f t="shared" ca="1" si="115"/>
        <v>1.0090370179501076</v>
      </c>
      <c r="BB138" s="76">
        <f t="shared" ca="1" si="115"/>
        <v>1.0090370179501076</v>
      </c>
      <c r="BC138" s="76">
        <f t="shared" ca="1" si="115"/>
        <v>1.0090370179501076</v>
      </c>
      <c r="BD138" s="76">
        <f t="shared" ca="1" si="115"/>
        <v>1.0090370179501076</v>
      </c>
      <c r="BE138" s="76">
        <f t="shared" ca="1" si="115"/>
        <v>1.0090370179501076</v>
      </c>
      <c r="BF138" s="76">
        <f t="shared" ca="1" si="115"/>
        <v>1.0090370179501076</v>
      </c>
      <c r="BG138" s="76">
        <f t="shared" ca="1" si="115"/>
        <v>1.0090370179501076</v>
      </c>
      <c r="BH138" s="76">
        <f t="shared" ca="1" si="115"/>
        <v>1.0090370179501076</v>
      </c>
      <c r="BI138" s="76">
        <f t="shared" ca="1" si="115"/>
        <v>1.0090370179501076</v>
      </c>
      <c r="BJ138" s="76">
        <f t="shared" ca="1" si="115"/>
        <v>1.0090370179501076</v>
      </c>
      <c r="BK138" s="76">
        <f t="shared" ca="1" si="115"/>
        <v>1.0090370179501076</v>
      </c>
      <c r="BL138" s="76">
        <f t="shared" ca="1" si="113"/>
        <v>0.11399999999999988</v>
      </c>
      <c r="BM138" s="77">
        <f t="shared" ca="1" si="114"/>
        <v>1781871.3347367393</v>
      </c>
      <c r="BN138" s="21"/>
      <c r="BO138" s="70">
        <f t="shared" si="145"/>
        <v>135</v>
      </c>
      <c r="BP138" s="171">
        <f t="shared" ca="1" si="146"/>
        <v>0.1109</v>
      </c>
      <c r="BQ138" s="172">
        <f t="shared" ca="1" si="135"/>
        <v>8.8027262506000792E-3</v>
      </c>
      <c r="BR138" s="172">
        <f t="shared" ca="1" si="148"/>
        <v>0.34868733945322994</v>
      </c>
    </row>
    <row r="139" spans="5:70">
      <c r="E139">
        <f t="shared" si="136"/>
        <v>136</v>
      </c>
      <c r="F139" s="64">
        <f t="shared" si="137"/>
        <v>76.249999999999361</v>
      </c>
      <c r="G139" s="55">
        <f t="shared" si="123"/>
        <v>6.0757230971507648E-3</v>
      </c>
      <c r="H139" s="78">
        <f t="shared" si="147"/>
        <v>0.58655494630600613</v>
      </c>
      <c r="I139" s="79">
        <f t="shared" ca="1" si="124"/>
        <v>183139.2043167685</v>
      </c>
      <c r="J139" s="79">
        <f t="shared" ca="1" si="125"/>
        <v>1612.1242813532294</v>
      </c>
      <c r="K139" s="80">
        <f t="shared" ca="1" si="126"/>
        <v>-11.731098926120122</v>
      </c>
      <c r="L139" s="80">
        <f t="shared" ca="1" si="127"/>
        <v>-76.308001798653549</v>
      </c>
      <c r="M139" s="80">
        <f t="shared" ca="1" si="128"/>
        <v>0</v>
      </c>
      <c r="N139" s="80">
        <f t="shared" ca="1" si="129"/>
        <v>0</v>
      </c>
      <c r="O139" s="81">
        <f t="shared" ca="1" si="116"/>
        <v>-1058.3889096293808</v>
      </c>
      <c r="P139" s="79">
        <f t="shared" ca="1" si="117"/>
        <v>183604.90058776757</v>
      </c>
      <c r="Q139" s="35"/>
      <c r="R139">
        <f t="shared" ca="1" si="130"/>
        <v>136</v>
      </c>
      <c r="S139" s="78">
        <f t="shared" ca="1" si="138"/>
        <v>76.249999999999361</v>
      </c>
      <c r="T139" s="55">
        <f t="shared" ca="1" si="131"/>
        <v>6.0757230971507648E-3</v>
      </c>
      <c r="U139" s="78">
        <f t="shared" ca="1" si="139"/>
        <v>0.58522659723090442</v>
      </c>
      <c r="V139" s="79">
        <f t="shared" ca="1" si="140"/>
        <v>183028.12479958875</v>
      </c>
      <c r="W139" s="79">
        <f t="shared" ca="1" si="118"/>
        <v>1611.1464787714472</v>
      </c>
      <c r="X139" s="80">
        <f t="shared" ca="1" si="119"/>
        <v>-11.704531944618088</v>
      </c>
      <c r="Y139" s="80">
        <f t="shared" ca="1" si="132"/>
        <v>-76.261718666495312</v>
      </c>
      <c r="Z139" s="80">
        <f t="shared" ca="1" si="120"/>
        <v>0</v>
      </c>
      <c r="AA139" s="80">
        <f t="shared" ca="1" si="133"/>
        <v>0</v>
      </c>
      <c r="AB139" s="81">
        <f t="shared" ca="1" si="121"/>
        <v>-1058.3889096293808</v>
      </c>
      <c r="AC139" s="79">
        <f t="shared" ca="1" si="122"/>
        <v>183492.9161181197</v>
      </c>
      <c r="AD139" s="35"/>
      <c r="AE139" s="55">
        <f t="shared" ca="1" si="141"/>
        <v>6.0757230971507648E-3</v>
      </c>
      <c r="AF139" s="78">
        <f t="shared" ca="1" si="142"/>
        <v>0.58522659723090442</v>
      </c>
      <c r="AG139" s="21"/>
      <c r="AH139" s="21"/>
      <c r="AK139" s="66"/>
      <c r="AL139" s="66"/>
      <c r="AM139" s="66"/>
      <c r="AN139" s="66"/>
      <c r="AR139" s="69">
        <f t="shared" si="110"/>
        <v>12</v>
      </c>
      <c r="AS139" s="70">
        <f t="shared" si="143"/>
        <v>136</v>
      </c>
      <c r="AT139" s="71">
        <f t="shared" ca="1" si="111"/>
        <v>0.34273267972342447</v>
      </c>
      <c r="AU139" s="72">
        <f t="shared" ca="1" si="134"/>
        <v>8.8027262506000792E-3</v>
      </c>
      <c r="AV139" s="73">
        <f t="shared" ca="1" si="112"/>
        <v>1.0088027262506001</v>
      </c>
      <c r="AW139" s="74">
        <f ca="1">PRODUCT(AV$4:AV139)</f>
        <v>2.8931441211272126</v>
      </c>
      <c r="AY139" s="75">
        <f t="shared" si="144"/>
        <v>136</v>
      </c>
      <c r="AZ139" s="76">
        <f t="shared" ca="1" si="115"/>
        <v>1.0090370179501076</v>
      </c>
      <c r="BA139" s="76">
        <f t="shared" ca="1" si="115"/>
        <v>1.0090370179501076</v>
      </c>
      <c r="BB139" s="76">
        <f t="shared" ca="1" si="115"/>
        <v>1.0090370179501076</v>
      </c>
      <c r="BC139" s="76">
        <f t="shared" ca="1" si="115"/>
        <v>1.0090370179501076</v>
      </c>
      <c r="BD139" s="76">
        <f t="shared" ca="1" si="115"/>
        <v>1.0090370179501076</v>
      </c>
      <c r="BE139" s="76">
        <f t="shared" ca="1" si="115"/>
        <v>1.0090370179501076</v>
      </c>
      <c r="BF139" s="76">
        <f t="shared" ca="1" si="115"/>
        <v>1.0090370179501076</v>
      </c>
      <c r="BG139" s="76">
        <f t="shared" ca="1" si="115"/>
        <v>1.0090370179501076</v>
      </c>
      <c r="BH139" s="76">
        <f t="shared" ca="1" si="115"/>
        <v>1.0090370179501076</v>
      </c>
      <c r="BI139" s="76">
        <f t="shared" ca="1" si="115"/>
        <v>1.0090370179501076</v>
      </c>
      <c r="BJ139" s="76">
        <f t="shared" ca="1" si="115"/>
        <v>1.0090370179501076</v>
      </c>
      <c r="BK139" s="76">
        <f t="shared" ca="1" si="115"/>
        <v>1.0090370179501076</v>
      </c>
      <c r="BL139" s="76">
        <f t="shared" ca="1" si="113"/>
        <v>0.11399999999999988</v>
      </c>
      <c r="BM139" s="77">
        <f t="shared" ca="1" si="114"/>
        <v>1985004.6668967274</v>
      </c>
      <c r="BN139" s="21"/>
      <c r="BO139" s="70">
        <f t="shared" si="145"/>
        <v>136</v>
      </c>
      <c r="BP139" s="171">
        <f t="shared" ca="1" si="146"/>
        <v>0.1109</v>
      </c>
      <c r="BQ139" s="172">
        <f t="shared" ca="1" si="135"/>
        <v>8.8027262506000792E-3</v>
      </c>
      <c r="BR139" s="172">
        <f t="shared" ca="1" si="148"/>
        <v>0.34564472357166426</v>
      </c>
    </row>
    <row r="140" spans="5:70">
      <c r="E140">
        <f t="shared" si="136"/>
        <v>137</v>
      </c>
      <c r="F140" s="64">
        <f t="shared" si="137"/>
        <v>76.333333333332689</v>
      </c>
      <c r="G140" s="55">
        <f t="shared" si="123"/>
        <v>6.0757230971507648E-3</v>
      </c>
      <c r="H140" s="78">
        <f t="shared" si="147"/>
        <v>0.58299120087098666</v>
      </c>
      <c r="I140" s="79">
        <f t="shared" ca="1" si="124"/>
        <v>182489.36805251639</v>
      </c>
      <c r="J140" s="79">
        <f t="shared" ca="1" si="125"/>
        <v>1606.4039506113056</v>
      </c>
      <c r="K140" s="80">
        <f t="shared" ca="1" si="126"/>
        <v>-11.659824017419734</v>
      </c>
      <c r="L140" s="80">
        <f t="shared" ca="1" si="127"/>
        <v>-76.037236688548504</v>
      </c>
      <c r="M140" s="80">
        <f t="shared" ca="1" si="128"/>
        <v>0</v>
      </c>
      <c r="N140" s="80">
        <f t="shared" ca="1" si="129"/>
        <v>0</v>
      </c>
      <c r="O140" s="81">
        <f t="shared" ca="1" si="116"/>
        <v>-1051.9584316853773</v>
      </c>
      <c r="P140" s="79">
        <f t="shared" ca="1" si="117"/>
        <v>182956.11651073638</v>
      </c>
      <c r="Q140" s="35"/>
      <c r="R140">
        <f t="shared" ca="1" si="130"/>
        <v>137</v>
      </c>
      <c r="S140" s="78">
        <f t="shared" ca="1" si="138"/>
        <v>76.333333333332689</v>
      </c>
      <c r="T140" s="55">
        <f t="shared" ca="1" si="131"/>
        <v>6.0757230971507648E-3</v>
      </c>
      <c r="U140" s="78">
        <f t="shared" ca="1" si="139"/>
        <v>0.58167092247704166</v>
      </c>
      <c r="V140" s="79">
        <f t="shared" ca="1" si="140"/>
        <v>182378.06396949728</v>
      </c>
      <c r="W140" s="79">
        <f t="shared" ca="1" si="118"/>
        <v>1605.4241712379142</v>
      </c>
      <c r="X140" s="80">
        <f t="shared" ca="1" si="119"/>
        <v>-11.633418449540834</v>
      </c>
      <c r="Y140" s="80">
        <f t="shared" ca="1" si="132"/>
        <v>-75.990859987290534</v>
      </c>
      <c r="Z140" s="80">
        <f t="shared" ca="1" si="120"/>
        <v>0</v>
      </c>
      <c r="AA140" s="80">
        <f t="shared" ca="1" si="133"/>
        <v>0</v>
      </c>
      <c r="AB140" s="81">
        <f t="shared" ca="1" si="121"/>
        <v>-1051.9584316853773</v>
      </c>
      <c r="AC140" s="79">
        <f t="shared" ca="1" si="122"/>
        <v>182843.90543061297</v>
      </c>
      <c r="AD140" s="35"/>
      <c r="AE140" s="55">
        <f t="shared" ca="1" si="141"/>
        <v>6.0757230971507648E-3</v>
      </c>
      <c r="AF140" s="78">
        <f t="shared" ca="1" si="142"/>
        <v>0.58167092247704166</v>
      </c>
      <c r="AG140" s="21"/>
      <c r="AH140" s="21"/>
      <c r="AK140" s="66"/>
      <c r="AL140" s="66"/>
      <c r="AM140" s="66"/>
      <c r="AN140" s="66"/>
      <c r="AR140" s="69">
        <f t="shared" si="110"/>
        <v>12</v>
      </c>
      <c r="AS140" s="70">
        <f t="shared" si="143"/>
        <v>137</v>
      </c>
      <c r="AT140" s="71">
        <f t="shared" ca="1" si="111"/>
        <v>0.33971569776668459</v>
      </c>
      <c r="AU140" s="72">
        <f t="shared" ca="1" si="134"/>
        <v>8.8027262506000792E-3</v>
      </c>
      <c r="AV140" s="73">
        <f t="shared" ca="1" si="112"/>
        <v>1.0088027262506001</v>
      </c>
      <c r="AW140" s="74">
        <f ca="1">PRODUCT(AV$4:AV140)</f>
        <v>2.9186116768290287</v>
      </c>
      <c r="AY140" s="75">
        <f t="shared" si="144"/>
        <v>137</v>
      </c>
      <c r="AZ140" s="76">
        <f t="shared" ca="1" si="115"/>
        <v>1.0090370179501076</v>
      </c>
      <c r="BA140" s="76">
        <f t="shared" ca="1" si="115"/>
        <v>1.0090370179501076</v>
      </c>
      <c r="BB140" s="76">
        <f t="shared" ca="1" si="115"/>
        <v>1.0090370179501076</v>
      </c>
      <c r="BC140" s="76">
        <f t="shared" ca="1" si="115"/>
        <v>1.0090370179501076</v>
      </c>
      <c r="BD140" s="76">
        <f t="shared" ca="1" si="115"/>
        <v>1.0090370179501076</v>
      </c>
      <c r="BE140" s="76">
        <f t="shared" ca="1" si="115"/>
        <v>1.0090370179501076</v>
      </c>
      <c r="BF140" s="76">
        <f t="shared" ca="1" si="115"/>
        <v>1.0090370179501076</v>
      </c>
      <c r="BG140" s="76">
        <f t="shared" ca="1" si="115"/>
        <v>1.0090370179501076</v>
      </c>
      <c r="BH140" s="76">
        <f t="shared" ca="1" si="115"/>
        <v>1.0090370179501076</v>
      </c>
      <c r="BI140" s="76">
        <f t="shared" ca="1" si="115"/>
        <v>1.0090370179501076</v>
      </c>
      <c r="BJ140" s="76">
        <f t="shared" ca="1" si="115"/>
        <v>1.0090370179501076</v>
      </c>
      <c r="BK140" s="76">
        <f t="shared" ca="1" si="115"/>
        <v>1.0090370179501076</v>
      </c>
      <c r="BL140" s="76">
        <f t="shared" ca="1" si="113"/>
        <v>0.11399999999999988</v>
      </c>
      <c r="BM140" s="77">
        <f t="shared" ca="1" si="114"/>
        <v>2211295.198922954</v>
      </c>
      <c r="BN140" s="21"/>
      <c r="BO140" s="70">
        <f t="shared" si="145"/>
        <v>137</v>
      </c>
      <c r="BP140" s="171">
        <f t="shared" ca="1" si="146"/>
        <v>0.1109</v>
      </c>
      <c r="BQ140" s="172">
        <f t="shared" ca="1" si="135"/>
        <v>8.8027262506000792E-3</v>
      </c>
      <c r="BR140" s="172">
        <f t="shared" ca="1" si="148"/>
        <v>0.34262865729587799</v>
      </c>
    </row>
    <row r="141" spans="5:70">
      <c r="E141">
        <f t="shared" si="136"/>
        <v>138</v>
      </c>
      <c r="F141" s="64">
        <f t="shared" si="137"/>
        <v>76.416666666666018</v>
      </c>
      <c r="G141" s="55">
        <f t="shared" si="123"/>
        <v>6.0757230971507648E-3</v>
      </c>
      <c r="H141" s="78">
        <f t="shared" si="147"/>
        <v>0.57944910776641911</v>
      </c>
      <c r="I141" s="79">
        <f t="shared" ca="1" si="124"/>
        <v>181844.52580788708</v>
      </c>
      <c r="J141" s="79">
        <f t="shared" ca="1" si="125"/>
        <v>1600.7275808570112</v>
      </c>
      <c r="K141" s="80">
        <f t="shared" ca="1" si="126"/>
        <v>-11.588982155328383</v>
      </c>
      <c r="L141" s="80">
        <f t="shared" ca="1" si="127"/>
        <v>-75.768552419952954</v>
      </c>
      <c r="M141" s="80">
        <f t="shared" ca="1" si="128"/>
        <v>0</v>
      </c>
      <c r="N141" s="80">
        <f t="shared" ca="1" si="129"/>
        <v>0</v>
      </c>
      <c r="O141" s="81">
        <f t="shared" ca="1" si="116"/>
        <v>-1045.5670235447442</v>
      </c>
      <c r="P141" s="79">
        <f t="shared" ca="1" si="117"/>
        <v>182312.32883062403</v>
      </c>
      <c r="Q141" s="35"/>
      <c r="R141">
        <f t="shared" ca="1" si="130"/>
        <v>138</v>
      </c>
      <c r="S141" s="78">
        <f t="shared" ca="1" si="138"/>
        <v>76.416666666666018</v>
      </c>
      <c r="T141" s="55">
        <f t="shared" ca="1" si="131"/>
        <v>6.0757230971507648E-3</v>
      </c>
      <c r="U141" s="78">
        <f t="shared" ca="1" si="139"/>
        <v>0.57813685101840695</v>
      </c>
      <c r="V141" s="79">
        <f t="shared" ca="1" si="140"/>
        <v>181732.99649121493</v>
      </c>
      <c r="W141" s="79">
        <f t="shared" ca="1" si="118"/>
        <v>1599.7458188134297</v>
      </c>
      <c r="X141" s="80">
        <f t="shared" ca="1" si="119"/>
        <v>-11.562737020368139</v>
      </c>
      <c r="Y141" s="80">
        <f t="shared" ca="1" si="132"/>
        <v>-75.722081871339554</v>
      </c>
      <c r="Z141" s="80">
        <f t="shared" ca="1" si="120"/>
        <v>0</v>
      </c>
      <c r="AA141" s="80">
        <f t="shared" ca="1" si="133"/>
        <v>0</v>
      </c>
      <c r="AB141" s="81">
        <f t="shared" ca="1" si="121"/>
        <v>-1045.5670235447442</v>
      </c>
      <c r="AC141" s="79">
        <f t="shared" ca="1" si="122"/>
        <v>182199.89046759187</v>
      </c>
      <c r="AD141" s="35"/>
      <c r="AE141" s="55">
        <f t="shared" ca="1" si="141"/>
        <v>6.0757230971507648E-3</v>
      </c>
      <c r="AF141" s="78">
        <f t="shared" ca="1" si="142"/>
        <v>0.57813685101840695</v>
      </c>
      <c r="AG141" s="21"/>
      <c r="AH141" s="21"/>
      <c r="AK141" s="66"/>
      <c r="AL141" s="66"/>
      <c r="AM141" s="66"/>
      <c r="AN141" s="66"/>
      <c r="AR141" s="69">
        <f t="shared" si="110"/>
        <v>12</v>
      </c>
      <c r="AS141" s="70">
        <f t="shared" si="143"/>
        <v>138</v>
      </c>
      <c r="AT141" s="71">
        <f t="shared" ca="1" si="111"/>
        <v>0.33672527347621289</v>
      </c>
      <c r="AU141" s="72">
        <f t="shared" ca="1" si="134"/>
        <v>8.8027262506000792E-3</v>
      </c>
      <c r="AV141" s="73">
        <f t="shared" ca="1" si="112"/>
        <v>1.0088027262506001</v>
      </c>
      <c r="AW141" s="74">
        <f ca="1">PRODUCT(AV$4:AV141)</f>
        <v>2.9443034164519593</v>
      </c>
      <c r="AY141" s="75">
        <f t="shared" si="144"/>
        <v>138</v>
      </c>
      <c r="AZ141" s="76">
        <f t="shared" ca="1" si="115"/>
        <v>1.0090370179501076</v>
      </c>
      <c r="BA141" s="76">
        <f t="shared" ca="1" si="115"/>
        <v>1.0090370179501076</v>
      </c>
      <c r="BB141" s="76">
        <f t="shared" ca="1" si="115"/>
        <v>1.0090370179501076</v>
      </c>
      <c r="BC141" s="76">
        <f t="shared" ca="1" si="115"/>
        <v>1.0090370179501076</v>
      </c>
      <c r="BD141" s="76">
        <f t="shared" ca="1" si="115"/>
        <v>1.0090370179501076</v>
      </c>
      <c r="BE141" s="76">
        <f t="shared" ca="1" si="115"/>
        <v>1.0090370179501076</v>
      </c>
      <c r="BF141" s="76">
        <f t="shared" ca="1" si="115"/>
        <v>1.0090370179501076</v>
      </c>
      <c r="BG141" s="76">
        <f t="shared" ca="1" si="115"/>
        <v>1.0090370179501076</v>
      </c>
      <c r="BH141" s="76">
        <f t="shared" ca="1" si="115"/>
        <v>1.0090370179501076</v>
      </c>
      <c r="BI141" s="76">
        <f t="shared" ca="1" si="115"/>
        <v>1.0090370179501076</v>
      </c>
      <c r="BJ141" s="76">
        <f t="shared" ca="1" si="115"/>
        <v>1.0090370179501076</v>
      </c>
      <c r="BK141" s="76">
        <f t="shared" ca="1" si="115"/>
        <v>1.0090370179501076</v>
      </c>
      <c r="BL141" s="76">
        <f t="shared" ca="1" si="113"/>
        <v>0.11399999999999988</v>
      </c>
      <c r="BM141" s="77">
        <f t="shared" ca="1" si="114"/>
        <v>2463382.8516001706</v>
      </c>
      <c r="BN141" s="21"/>
      <c r="BO141" s="70">
        <f t="shared" si="145"/>
        <v>138</v>
      </c>
      <c r="BP141" s="171">
        <f t="shared" ca="1" si="146"/>
        <v>0.1109</v>
      </c>
      <c r="BQ141" s="172">
        <f t="shared" ca="1" si="135"/>
        <v>8.8027262506000792E-3</v>
      </c>
      <c r="BR141" s="172">
        <f t="shared" ca="1" si="148"/>
        <v>0.33963890895628335</v>
      </c>
    </row>
    <row r="142" spans="5:70">
      <c r="E142">
        <f t="shared" si="136"/>
        <v>139</v>
      </c>
      <c r="F142" s="64">
        <f t="shared" si="137"/>
        <v>76.499999999999346</v>
      </c>
      <c r="G142" s="55">
        <f t="shared" si="123"/>
        <v>6.0757230971507648E-3</v>
      </c>
      <c r="H142" s="78">
        <f t="shared" si="147"/>
        <v>0.57592853543873923</v>
      </c>
      <c r="I142" s="79">
        <f t="shared" ca="1" si="124"/>
        <v>181204.64960345245</v>
      </c>
      <c r="J142" s="79">
        <f t="shared" ca="1" si="125"/>
        <v>1595.0949257951002</v>
      </c>
      <c r="K142" s="80">
        <f t="shared" ca="1" si="126"/>
        <v>-11.518570708774785</v>
      </c>
      <c r="L142" s="80">
        <f t="shared" ca="1" si="127"/>
        <v>-75.501937334771853</v>
      </c>
      <c r="M142" s="80">
        <f t="shared" ca="1" si="128"/>
        <v>0</v>
      </c>
      <c r="N142" s="80">
        <f t="shared" ca="1" si="129"/>
        <v>0</v>
      </c>
      <c r="O142" s="81">
        <f t="shared" ca="1" si="116"/>
        <v>-1039.2144478301741</v>
      </c>
      <c r="P142" s="79">
        <f t="shared" ca="1" si="117"/>
        <v>181673.50957337383</v>
      </c>
      <c r="Q142" s="35"/>
      <c r="R142">
        <f t="shared" ca="1" si="130"/>
        <v>139</v>
      </c>
      <c r="S142" s="78">
        <f t="shared" ca="1" si="138"/>
        <v>76.499999999999346</v>
      </c>
      <c r="T142" s="55">
        <f t="shared" ca="1" si="131"/>
        <v>6.0757230971507648E-3</v>
      </c>
      <c r="U142" s="78">
        <f t="shared" ca="1" si="139"/>
        <v>0.57462425159936037</v>
      </c>
      <c r="V142" s="79">
        <f t="shared" ca="1" si="140"/>
        <v>181092.89438477959</v>
      </c>
      <c r="W142" s="79">
        <f t="shared" ca="1" si="118"/>
        <v>1594.111175198047</v>
      </c>
      <c r="X142" s="80">
        <f t="shared" ca="1" si="119"/>
        <v>-11.492485031987208</v>
      </c>
      <c r="Y142" s="80">
        <f t="shared" ca="1" si="132"/>
        <v>-75.455372660324841</v>
      </c>
      <c r="Z142" s="80">
        <f t="shared" ca="1" si="120"/>
        <v>0</v>
      </c>
      <c r="AA142" s="80">
        <f t="shared" ca="1" si="133"/>
        <v>0</v>
      </c>
      <c r="AB142" s="81">
        <f t="shared" ca="1" si="121"/>
        <v>-1039.2144478301741</v>
      </c>
      <c r="AC142" s="79">
        <f t="shared" ca="1" si="122"/>
        <v>181560.84325445516</v>
      </c>
      <c r="AD142" s="35"/>
      <c r="AE142" s="55">
        <f t="shared" ca="1" si="141"/>
        <v>6.0757230971507648E-3</v>
      </c>
      <c r="AF142" s="78">
        <f t="shared" ca="1" si="142"/>
        <v>0.57462425159936037</v>
      </c>
      <c r="AG142" s="21"/>
      <c r="AH142" s="21"/>
      <c r="AK142" s="66"/>
      <c r="AL142" s="66"/>
      <c r="AM142" s="66"/>
      <c r="AN142" s="66"/>
      <c r="AR142" s="69">
        <f t="shared" si="110"/>
        <v>12</v>
      </c>
      <c r="AS142" s="70">
        <f t="shared" si="143"/>
        <v>139</v>
      </c>
      <c r="AT142" s="71">
        <f t="shared" ca="1" si="111"/>
        <v>0.33376117307214337</v>
      </c>
      <c r="AU142" s="72">
        <f t="shared" ca="1" si="134"/>
        <v>8.8027262506000792E-3</v>
      </c>
      <c r="AV142" s="73">
        <f t="shared" ca="1" si="112"/>
        <v>1.0088027262506001</v>
      </c>
      <c r="AW142" s="74">
        <f ca="1">PRODUCT(AV$4:AV142)</f>
        <v>2.9702213134256925</v>
      </c>
      <c r="AY142" s="75">
        <f t="shared" si="144"/>
        <v>139</v>
      </c>
      <c r="AZ142" s="76">
        <f t="shared" ca="1" si="115"/>
        <v>1.0090370179501076</v>
      </c>
      <c r="BA142" s="76">
        <f t="shared" ca="1" si="115"/>
        <v>1.0090370179501076</v>
      </c>
      <c r="BB142" s="76">
        <f t="shared" ca="1" si="115"/>
        <v>1.0090370179501076</v>
      </c>
      <c r="BC142" s="76">
        <f t="shared" ref="AZ142:BK163" ca="1" si="149">OFFSET($AV$3,($AY142*12-12)+BC$3,0)</f>
        <v>1.0090370179501076</v>
      </c>
      <c r="BD142" s="76">
        <f t="shared" ca="1" si="149"/>
        <v>1.0090370179501076</v>
      </c>
      <c r="BE142" s="76">
        <f t="shared" ca="1" si="149"/>
        <v>1.0090370179501076</v>
      </c>
      <c r="BF142" s="76">
        <f t="shared" ca="1" si="149"/>
        <v>1.0090370179501076</v>
      </c>
      <c r="BG142" s="76">
        <f t="shared" ca="1" si="149"/>
        <v>1.0090370179501076</v>
      </c>
      <c r="BH142" s="76">
        <f t="shared" ca="1" si="149"/>
        <v>1.0090370179501076</v>
      </c>
      <c r="BI142" s="76">
        <f t="shared" ca="1" si="149"/>
        <v>1.0090370179501076</v>
      </c>
      <c r="BJ142" s="76">
        <f t="shared" ca="1" si="149"/>
        <v>1.0090370179501076</v>
      </c>
      <c r="BK142" s="76">
        <f t="shared" ca="1" si="149"/>
        <v>1.0090370179501076</v>
      </c>
      <c r="BL142" s="76">
        <f t="shared" ca="1" si="113"/>
        <v>0.11399999999999988</v>
      </c>
      <c r="BM142" s="77">
        <f t="shared" ca="1" si="114"/>
        <v>2744208.4966825899</v>
      </c>
      <c r="BN142" s="21"/>
      <c r="BO142" s="70">
        <f t="shared" si="145"/>
        <v>139</v>
      </c>
      <c r="BP142" s="171">
        <f t="shared" ca="1" si="146"/>
        <v>0.1109</v>
      </c>
      <c r="BQ142" s="172">
        <f t="shared" ca="1" si="135"/>
        <v>8.8027262506000792E-3</v>
      </c>
      <c r="BR142" s="172">
        <f t="shared" ca="1" si="148"/>
        <v>0.33667524890482153</v>
      </c>
    </row>
    <row r="143" spans="5:70">
      <c r="E143">
        <f t="shared" si="136"/>
        <v>140</v>
      </c>
      <c r="F143" s="64">
        <f t="shared" si="137"/>
        <v>76.583333333332675</v>
      </c>
      <c r="G143" s="55">
        <f t="shared" si="123"/>
        <v>6.629281491598138E-3</v>
      </c>
      <c r="H143" s="78">
        <f t="shared" si="147"/>
        <v>0.57211054305827203</v>
      </c>
      <c r="I143" s="79">
        <f t="shared" ca="1" si="124"/>
        <v>180469.14473884538</v>
      </c>
      <c r="J143" s="79">
        <f t="shared" ca="1" si="125"/>
        <v>1588.6204778159795</v>
      </c>
      <c r="K143" s="80">
        <f t="shared" ca="1" si="126"/>
        <v>-11.442210861165441</v>
      </c>
      <c r="L143" s="80">
        <f t="shared" ca="1" si="127"/>
        <v>-75.195476974518911</v>
      </c>
      <c r="M143" s="80">
        <f t="shared" ca="1" si="128"/>
        <v>0</v>
      </c>
      <c r="N143" s="80">
        <f t="shared" ca="1" si="129"/>
        <v>0</v>
      </c>
      <c r="O143" s="81">
        <f t="shared" ca="1" si="116"/>
        <v>-1032.325202725372</v>
      </c>
      <c r="P143" s="79">
        <f t="shared" ca="1" si="117"/>
        <v>180938.80232610033</v>
      </c>
      <c r="Q143" s="35"/>
      <c r="R143">
        <f t="shared" ca="1" si="130"/>
        <v>140</v>
      </c>
      <c r="S143" s="78">
        <f t="shared" ca="1" si="138"/>
        <v>76.583333333332675</v>
      </c>
      <c r="T143" s="55">
        <f t="shared" ca="1" si="131"/>
        <v>6.629281491598138E-3</v>
      </c>
      <c r="U143" s="78">
        <f t="shared" ca="1" si="139"/>
        <v>0.57081490568360926</v>
      </c>
      <c r="V143" s="79">
        <f t="shared" ca="1" si="140"/>
        <v>180357.22531666944</v>
      </c>
      <c r="W143" s="79">
        <f t="shared" ca="1" si="118"/>
        <v>1587.6352817804393</v>
      </c>
      <c r="X143" s="80">
        <f t="shared" ca="1" si="119"/>
        <v>-11.416298113672186</v>
      </c>
      <c r="Y143" s="80">
        <f t="shared" ca="1" si="132"/>
        <v>-75.148843881945609</v>
      </c>
      <c r="Z143" s="80">
        <f t="shared" ca="1" si="120"/>
        <v>0</v>
      </c>
      <c r="AA143" s="80">
        <f t="shared" ca="1" si="133"/>
        <v>0</v>
      </c>
      <c r="AB143" s="81">
        <f t="shared" ca="1" si="121"/>
        <v>-1032.325202725372</v>
      </c>
      <c r="AC143" s="79">
        <f t="shared" ca="1" si="122"/>
        <v>180825.97025372891</v>
      </c>
      <c r="AD143" s="35"/>
      <c r="AE143" s="55">
        <f t="shared" ca="1" si="141"/>
        <v>6.629281491598138E-3</v>
      </c>
      <c r="AF143" s="78">
        <f t="shared" ca="1" si="142"/>
        <v>0.57081490568360926</v>
      </c>
      <c r="AG143" s="21"/>
      <c r="AH143" s="21"/>
      <c r="AK143" s="66"/>
      <c r="AL143" s="66"/>
      <c r="AM143" s="66"/>
      <c r="AN143" s="66"/>
      <c r="AR143" s="69">
        <f t="shared" si="110"/>
        <v>12</v>
      </c>
      <c r="AS143" s="70">
        <f t="shared" si="143"/>
        <v>140</v>
      </c>
      <c r="AT143" s="71">
        <f t="shared" ca="1" si="111"/>
        <v>0.33082316483251012</v>
      </c>
      <c r="AU143" s="72">
        <f t="shared" ca="1" si="134"/>
        <v>8.8027262506000792E-3</v>
      </c>
      <c r="AV143" s="73">
        <f t="shared" ca="1" si="112"/>
        <v>1.0088027262506001</v>
      </c>
      <c r="AW143" s="74">
        <f ca="1">PRODUCT(AV$4:AV143)</f>
        <v>2.9963673585514767</v>
      </c>
      <c r="AY143" s="75">
        <f t="shared" si="144"/>
        <v>140</v>
      </c>
      <c r="AZ143" s="76">
        <f t="shared" ca="1" si="149"/>
        <v>1.0090370179501076</v>
      </c>
      <c r="BA143" s="76">
        <f t="shared" ca="1" si="149"/>
        <v>1.0090370179501076</v>
      </c>
      <c r="BB143" s="76">
        <f t="shared" ca="1" si="149"/>
        <v>1.0090370179501076</v>
      </c>
      <c r="BC143" s="76">
        <f t="shared" ca="1" si="149"/>
        <v>1.0090370179501076</v>
      </c>
      <c r="BD143" s="76">
        <f t="shared" ca="1" si="149"/>
        <v>1.0090370179501076</v>
      </c>
      <c r="BE143" s="76">
        <f t="shared" ca="1" si="149"/>
        <v>1.0090370179501076</v>
      </c>
      <c r="BF143" s="76">
        <f t="shared" ca="1" si="149"/>
        <v>1.0090370179501076</v>
      </c>
      <c r="BG143" s="76">
        <f t="shared" ca="1" si="149"/>
        <v>1.0090370179501076</v>
      </c>
      <c r="BH143" s="76">
        <f t="shared" ca="1" si="149"/>
        <v>1.0090370179501076</v>
      </c>
      <c r="BI143" s="76">
        <f t="shared" ca="1" si="149"/>
        <v>1.0090370179501076</v>
      </c>
      <c r="BJ143" s="76">
        <f t="shared" ca="1" si="149"/>
        <v>1.0090370179501076</v>
      </c>
      <c r="BK143" s="76">
        <f t="shared" ca="1" si="149"/>
        <v>1.0090370179501076</v>
      </c>
      <c r="BL143" s="76">
        <f t="shared" ca="1" si="113"/>
        <v>0.11399999999999988</v>
      </c>
      <c r="BM143" s="77">
        <f t="shared" ca="1" si="114"/>
        <v>3057048.2653044048</v>
      </c>
      <c r="BN143" s="21"/>
      <c r="BO143" s="70">
        <f t="shared" si="145"/>
        <v>140</v>
      </c>
      <c r="BP143" s="171">
        <f t="shared" ca="1" si="146"/>
        <v>0.1109</v>
      </c>
      <c r="BQ143" s="172">
        <f t="shared" ca="1" si="135"/>
        <v>8.8027262506000792E-3</v>
      </c>
      <c r="BR143" s="172">
        <f t="shared" ca="1" si="148"/>
        <v>0.33373744949732315</v>
      </c>
    </row>
    <row r="144" spans="5:70">
      <c r="E144">
        <f t="shared" si="136"/>
        <v>141</v>
      </c>
      <c r="F144" s="64">
        <f t="shared" si="137"/>
        <v>76.666666666666003</v>
      </c>
      <c r="G144" s="55">
        <f t="shared" si="123"/>
        <v>6.629281491598138E-3</v>
      </c>
      <c r="H144" s="78">
        <f t="shared" si="147"/>
        <v>0.56831786122402761</v>
      </c>
      <c r="I144" s="79">
        <f t="shared" ca="1" si="124"/>
        <v>179739.30807272799</v>
      </c>
      <c r="J144" s="79">
        <f t="shared" ca="1" si="125"/>
        <v>1582.1959254364974</v>
      </c>
      <c r="K144" s="80">
        <f t="shared" ca="1" si="126"/>
        <v>-11.366357224480552</v>
      </c>
      <c r="L144" s="80">
        <f t="shared" ca="1" si="127"/>
        <v>-74.891378363636662</v>
      </c>
      <c r="M144" s="80">
        <f t="shared" ca="1" si="128"/>
        <v>0</v>
      </c>
      <c r="N144" s="80">
        <f t="shared" ca="1" si="129"/>
        <v>0</v>
      </c>
      <c r="O144" s="81">
        <f t="shared" ca="1" si="116"/>
        <v>-1025.4816283656344</v>
      </c>
      <c r="P144" s="79">
        <f t="shared" ca="1" si="117"/>
        <v>180209.76463421076</v>
      </c>
      <c r="Q144" s="35"/>
      <c r="R144">
        <f t="shared" ca="1" si="130"/>
        <v>141</v>
      </c>
      <c r="S144" s="78">
        <f t="shared" ca="1" si="138"/>
        <v>76.666666666666003</v>
      </c>
      <c r="T144" s="55">
        <f t="shared" ca="1" si="131"/>
        <v>6.629281491598138E-3</v>
      </c>
      <c r="U144" s="78">
        <f t="shared" ca="1" si="139"/>
        <v>0.56703081299423252</v>
      </c>
      <c r="V144" s="79">
        <f t="shared" ca="1" si="140"/>
        <v>179627.2239959256</v>
      </c>
      <c r="W144" s="79">
        <f t="shared" ca="1" si="118"/>
        <v>1581.2092799913546</v>
      </c>
      <c r="X144" s="80">
        <f t="shared" ca="1" si="119"/>
        <v>-11.340616259884651</v>
      </c>
      <c r="Y144" s="80">
        <f t="shared" ca="1" si="132"/>
        <v>-74.844676664969001</v>
      </c>
      <c r="Z144" s="80">
        <f t="shared" ca="1" si="120"/>
        <v>0</v>
      </c>
      <c r="AA144" s="80">
        <f t="shared" ca="1" si="133"/>
        <v>0</v>
      </c>
      <c r="AB144" s="81">
        <f t="shared" ca="1" si="121"/>
        <v>-1025.4816283656344</v>
      </c>
      <c r="AC144" s="79">
        <f t="shared" ca="1" si="122"/>
        <v>180096.76635462645</v>
      </c>
      <c r="AD144" s="35"/>
      <c r="AE144" s="55">
        <f t="shared" ca="1" si="141"/>
        <v>6.629281491598138E-3</v>
      </c>
      <c r="AF144" s="78">
        <f t="shared" ca="1" si="142"/>
        <v>0.56703081299423252</v>
      </c>
      <c r="AG144" s="21"/>
      <c r="AH144" s="21"/>
      <c r="AK144" s="66"/>
      <c r="AL144" s="66"/>
      <c r="AM144" s="66"/>
      <c r="AN144" s="66"/>
      <c r="AR144" s="69">
        <f t="shared" si="110"/>
        <v>12</v>
      </c>
      <c r="AS144" s="70">
        <f t="shared" si="143"/>
        <v>141</v>
      </c>
      <c r="AT144" s="71">
        <f t="shared" ca="1" si="111"/>
        <v>0.32791101907513237</v>
      </c>
      <c r="AU144" s="72">
        <f t="shared" ca="1" si="134"/>
        <v>8.8027262506000792E-3</v>
      </c>
      <c r="AV144" s="73">
        <f t="shared" ca="1" si="112"/>
        <v>1.0088027262506001</v>
      </c>
      <c r="AW144" s="74">
        <f ca="1">PRODUCT(AV$4:AV144)</f>
        <v>3.022743560155039</v>
      </c>
      <c r="AY144" s="75">
        <f t="shared" si="144"/>
        <v>141</v>
      </c>
      <c r="AZ144" s="76">
        <f t="shared" ca="1" si="149"/>
        <v>1.0090370179501076</v>
      </c>
      <c r="BA144" s="76">
        <f t="shared" ca="1" si="149"/>
        <v>1.0090370179501076</v>
      </c>
      <c r="BB144" s="76">
        <f t="shared" ca="1" si="149"/>
        <v>1.0090370179501076</v>
      </c>
      <c r="BC144" s="76">
        <f t="shared" ca="1" si="149"/>
        <v>1.0090370179501076</v>
      </c>
      <c r="BD144" s="76">
        <f t="shared" ca="1" si="149"/>
        <v>1.0090370179501076</v>
      </c>
      <c r="BE144" s="76">
        <f t="shared" ca="1" si="149"/>
        <v>1.0090370179501076</v>
      </c>
      <c r="BF144" s="76">
        <f t="shared" ca="1" si="149"/>
        <v>1.0090370179501076</v>
      </c>
      <c r="BG144" s="76">
        <f t="shared" ca="1" si="149"/>
        <v>1.0090370179501076</v>
      </c>
      <c r="BH144" s="76">
        <f t="shared" ca="1" si="149"/>
        <v>1.0090370179501076</v>
      </c>
      <c r="BI144" s="76">
        <f t="shared" ca="1" si="149"/>
        <v>1.0090370179501076</v>
      </c>
      <c r="BJ144" s="76">
        <f t="shared" ca="1" si="149"/>
        <v>1.0090370179501076</v>
      </c>
      <c r="BK144" s="76">
        <f t="shared" ca="1" si="149"/>
        <v>1.0090370179501076</v>
      </c>
      <c r="BL144" s="76">
        <f t="shared" ca="1" si="113"/>
        <v>0.11399999999999988</v>
      </c>
      <c r="BM144" s="77">
        <f t="shared" ca="1" si="114"/>
        <v>3405551.7675491064</v>
      </c>
      <c r="BN144" s="21"/>
      <c r="BO144" s="70">
        <f t="shared" si="145"/>
        <v>141</v>
      </c>
      <c r="BP144" s="171">
        <f t="shared" ca="1" si="146"/>
        <v>0.1109</v>
      </c>
      <c r="BQ144" s="172">
        <f t="shared" ca="1" si="135"/>
        <v>8.8027262506000792E-3</v>
      </c>
      <c r="BR144" s="172">
        <f t="shared" ca="1" si="148"/>
        <v>0.33082528507602221</v>
      </c>
    </row>
    <row r="145" spans="5:70">
      <c r="E145">
        <f t="shared" si="136"/>
        <v>142</v>
      </c>
      <c r="F145" s="64">
        <f t="shared" si="137"/>
        <v>76.749999999999332</v>
      </c>
      <c r="G145" s="55">
        <f t="shared" si="123"/>
        <v>6.629281491598138E-3</v>
      </c>
      <c r="H145" s="78">
        <f t="shared" si="147"/>
        <v>0.56455032214527057</v>
      </c>
      <c r="I145" s="79">
        <f t="shared" ca="1" si="124"/>
        <v>179015.10337691594</v>
      </c>
      <c r="J145" s="79">
        <f t="shared" ca="1" si="125"/>
        <v>1575.8209497498649</v>
      </c>
      <c r="K145" s="80">
        <f t="shared" ca="1" si="126"/>
        <v>-11.291006442905411</v>
      </c>
      <c r="L145" s="80">
        <f t="shared" ca="1" si="127"/>
        <v>-74.589626407048314</v>
      </c>
      <c r="M145" s="80">
        <f t="shared" ca="1" si="128"/>
        <v>0</v>
      </c>
      <c r="N145" s="80">
        <f t="shared" ca="1" si="129"/>
        <v>0</v>
      </c>
      <c r="O145" s="81">
        <f t="shared" ca="1" si="116"/>
        <v>-1018.6834219867361</v>
      </c>
      <c r="P145" s="79">
        <f t="shared" ca="1" si="117"/>
        <v>179486.36027182912</v>
      </c>
      <c r="Q145" s="35"/>
      <c r="R145">
        <f t="shared" ca="1" si="130"/>
        <v>142</v>
      </c>
      <c r="S145" s="78">
        <f t="shared" ca="1" si="138"/>
        <v>76.749999999999332</v>
      </c>
      <c r="T145" s="55">
        <f t="shared" ca="1" si="131"/>
        <v>6.629281491598138E-3</v>
      </c>
      <c r="U145" s="78">
        <f t="shared" ca="1" si="139"/>
        <v>0.563271806120484</v>
      </c>
      <c r="V145" s="79">
        <f t="shared" ca="1" si="140"/>
        <v>178902.85419473506</v>
      </c>
      <c r="W145" s="79">
        <f t="shared" ca="1" si="118"/>
        <v>1574.8328509272728</v>
      </c>
      <c r="X145" s="80">
        <f t="shared" ca="1" si="119"/>
        <v>-11.26543612240968</v>
      </c>
      <c r="Y145" s="80">
        <f t="shared" ca="1" si="132"/>
        <v>-74.542855914472952</v>
      </c>
      <c r="Z145" s="80">
        <f t="shared" ca="1" si="120"/>
        <v>0</v>
      </c>
      <c r="AA145" s="80">
        <f t="shared" ca="1" si="133"/>
        <v>0</v>
      </c>
      <c r="AB145" s="81">
        <f t="shared" ca="1" si="121"/>
        <v>-1018.6834219867361</v>
      </c>
      <c r="AC145" s="79">
        <f t="shared" ca="1" si="122"/>
        <v>179373.19533163874</v>
      </c>
      <c r="AD145" s="35"/>
      <c r="AE145" s="55">
        <f t="shared" ca="1" si="141"/>
        <v>6.629281491598138E-3</v>
      </c>
      <c r="AF145" s="78">
        <f t="shared" ca="1" si="142"/>
        <v>0.563271806120484</v>
      </c>
      <c r="AG145" s="21"/>
      <c r="AH145" s="21"/>
      <c r="AK145" s="66"/>
      <c r="AL145" s="66"/>
      <c r="AM145" s="66"/>
      <c r="AN145" s="66"/>
      <c r="AR145" s="69">
        <f t="shared" si="110"/>
        <v>12</v>
      </c>
      <c r="AS145" s="70">
        <f t="shared" si="143"/>
        <v>142</v>
      </c>
      <c r="AT145" s="71">
        <f t="shared" ca="1" si="111"/>
        <v>0.32502450813965866</v>
      </c>
      <c r="AU145" s="72">
        <f t="shared" ca="1" si="134"/>
        <v>8.8027262506000792E-3</v>
      </c>
      <c r="AV145" s="73">
        <f t="shared" ca="1" si="112"/>
        <v>1.0088027262506001</v>
      </c>
      <c r="AW145" s="74">
        <f ca="1">PRODUCT(AV$4:AV145)</f>
        <v>3.0493519442408479</v>
      </c>
      <c r="AY145" s="75">
        <f t="shared" si="144"/>
        <v>142</v>
      </c>
      <c r="AZ145" s="76">
        <f t="shared" ca="1" si="149"/>
        <v>1.0090370179501076</v>
      </c>
      <c r="BA145" s="76">
        <f t="shared" ca="1" si="149"/>
        <v>1.0090370179501076</v>
      </c>
      <c r="BB145" s="76">
        <f t="shared" ca="1" si="149"/>
        <v>1.0090370179501076</v>
      </c>
      <c r="BC145" s="76">
        <f t="shared" ca="1" si="149"/>
        <v>1.0090370179501076</v>
      </c>
      <c r="BD145" s="76">
        <f t="shared" ca="1" si="149"/>
        <v>1.0090370179501076</v>
      </c>
      <c r="BE145" s="76">
        <f t="shared" ca="1" si="149"/>
        <v>1.0090370179501076</v>
      </c>
      <c r="BF145" s="76">
        <f t="shared" ca="1" si="149"/>
        <v>1.0090370179501076</v>
      </c>
      <c r="BG145" s="76">
        <f t="shared" ca="1" si="149"/>
        <v>1.0090370179501076</v>
      </c>
      <c r="BH145" s="76">
        <f t="shared" ca="1" si="149"/>
        <v>1.0090370179501076</v>
      </c>
      <c r="BI145" s="76">
        <f t="shared" ca="1" si="149"/>
        <v>1.0090370179501076</v>
      </c>
      <c r="BJ145" s="76">
        <f t="shared" ca="1" si="149"/>
        <v>1.0090370179501076</v>
      </c>
      <c r="BK145" s="76">
        <f t="shared" ca="1" si="149"/>
        <v>1.0090370179501076</v>
      </c>
      <c r="BL145" s="76">
        <f t="shared" ca="1" si="113"/>
        <v>0.11399999999999988</v>
      </c>
      <c r="BM145" s="77">
        <f t="shared" ca="1" si="114"/>
        <v>3793784.669049704</v>
      </c>
      <c r="BN145" s="21"/>
      <c r="BO145" s="70">
        <f t="shared" si="145"/>
        <v>142</v>
      </c>
      <c r="BP145" s="171">
        <f t="shared" ca="1" si="146"/>
        <v>0.1109</v>
      </c>
      <c r="BQ145" s="172">
        <f t="shared" ca="1" si="135"/>
        <v>8.8027262506000792E-3</v>
      </c>
      <c r="BR145" s="172">
        <f t="shared" ca="1" si="148"/>
        <v>0.32793853195222311</v>
      </c>
    </row>
    <row r="146" spans="5:70">
      <c r="E146">
        <f t="shared" si="136"/>
        <v>143</v>
      </c>
      <c r="F146" s="64">
        <f t="shared" si="137"/>
        <v>76.833333333332661</v>
      </c>
      <c r="G146" s="55">
        <f t="shared" si="123"/>
        <v>6.629281491598138E-3</v>
      </c>
      <c r="H146" s="78">
        <f t="shared" si="147"/>
        <v>0.56080775914359715</v>
      </c>
      <c r="I146" s="79">
        <f t="shared" ca="1" si="124"/>
        <v>178296.49466568476</v>
      </c>
      <c r="J146" s="79">
        <f t="shared" ca="1" si="125"/>
        <v>1569.4952339836002</v>
      </c>
      <c r="K146" s="80">
        <f t="shared" ca="1" si="126"/>
        <v>-11.216155182871944</v>
      </c>
      <c r="L146" s="80">
        <f t="shared" ca="1" si="127"/>
        <v>-74.290206110701988</v>
      </c>
      <c r="M146" s="80">
        <f t="shared" ca="1" si="128"/>
        <v>0</v>
      </c>
      <c r="N146" s="80">
        <f t="shared" ca="1" si="129"/>
        <v>0</v>
      </c>
      <c r="O146" s="81">
        <f t="shared" ca="1" si="116"/>
        <v>-1011.9302828315616</v>
      </c>
      <c r="P146" s="79">
        <f t="shared" ca="1" si="117"/>
        <v>178768.5532555432</v>
      </c>
      <c r="Q146" s="35"/>
      <c r="R146">
        <f t="shared" ca="1" si="130"/>
        <v>143</v>
      </c>
      <c r="S146" s="78">
        <f t="shared" ca="1" si="138"/>
        <v>76.833333333332661</v>
      </c>
      <c r="T146" s="55">
        <f t="shared" ca="1" si="131"/>
        <v>6.629281491598138E-3</v>
      </c>
      <c r="U146" s="78">
        <f t="shared" ca="1" si="139"/>
        <v>0.55953771876143044</v>
      </c>
      <c r="V146" s="79">
        <f t="shared" ca="1" si="140"/>
        <v>178184.07992773788</v>
      </c>
      <c r="W146" s="79">
        <f t="shared" ca="1" si="118"/>
        <v>1568.505677818921</v>
      </c>
      <c r="X146" s="80">
        <f t="shared" ca="1" si="119"/>
        <v>-11.190754375228609</v>
      </c>
      <c r="Y146" s="80">
        <f t="shared" ca="1" si="132"/>
        <v>-74.243366636557454</v>
      </c>
      <c r="Z146" s="80">
        <f t="shared" ca="1" si="120"/>
        <v>0</v>
      </c>
      <c r="AA146" s="80">
        <f t="shared" ca="1" si="133"/>
        <v>0</v>
      </c>
      <c r="AB146" s="81">
        <f t="shared" ca="1" si="121"/>
        <v>-1011.9302828315616</v>
      </c>
      <c r="AC146" s="79">
        <f t="shared" ca="1" si="122"/>
        <v>178655.22120171346</v>
      </c>
      <c r="AD146" s="35"/>
      <c r="AE146" s="55">
        <f t="shared" ca="1" si="141"/>
        <v>6.629281491598138E-3</v>
      </c>
      <c r="AF146" s="78">
        <f t="shared" ca="1" si="142"/>
        <v>0.55953771876143044</v>
      </c>
      <c r="AG146" s="21"/>
      <c r="AH146" s="21"/>
      <c r="AK146" s="66"/>
      <c r="AL146" s="66"/>
      <c r="AM146" s="66"/>
      <c r="AN146" s="66"/>
      <c r="AR146" s="69">
        <f t="shared" si="110"/>
        <v>12</v>
      </c>
      <c r="AS146" s="70">
        <f t="shared" si="143"/>
        <v>143</v>
      </c>
      <c r="AT146" s="71">
        <f t="shared" ca="1" si="111"/>
        <v>0.32216340636976931</v>
      </c>
      <c r="AU146" s="72">
        <f t="shared" ca="1" si="134"/>
        <v>8.8027262506000792E-3</v>
      </c>
      <c r="AV146" s="73">
        <f t="shared" ca="1" si="112"/>
        <v>1.0088027262506001</v>
      </c>
      <c r="AW146" s="74">
        <f ca="1">PRODUCT(AV$4:AV146)</f>
        <v>3.0761945546477354</v>
      </c>
      <c r="AY146" s="75">
        <f t="shared" si="144"/>
        <v>143</v>
      </c>
      <c r="AZ146" s="76">
        <f t="shared" ca="1" si="149"/>
        <v>1.0090370179501076</v>
      </c>
      <c r="BA146" s="76">
        <f t="shared" ca="1" si="149"/>
        <v>1.0090370179501076</v>
      </c>
      <c r="BB146" s="76">
        <f t="shared" ca="1" si="149"/>
        <v>1.0090370179501076</v>
      </c>
      <c r="BC146" s="76">
        <f t="shared" ca="1" si="149"/>
        <v>1.0090370179501076</v>
      </c>
      <c r="BD146" s="76">
        <f t="shared" ca="1" si="149"/>
        <v>1.0090370179501076</v>
      </c>
      <c r="BE146" s="76">
        <f t="shared" ca="1" si="149"/>
        <v>1.0090370179501076</v>
      </c>
      <c r="BF146" s="76">
        <f t="shared" ca="1" si="149"/>
        <v>1.0090370179501076</v>
      </c>
      <c r="BG146" s="76">
        <f t="shared" ca="1" si="149"/>
        <v>1.0090370179501076</v>
      </c>
      <c r="BH146" s="76">
        <f t="shared" ca="1" si="149"/>
        <v>1.0090370179501076</v>
      </c>
      <c r="BI146" s="76">
        <f t="shared" ca="1" si="149"/>
        <v>1.0090370179501076</v>
      </c>
      <c r="BJ146" s="76">
        <f t="shared" ca="1" si="149"/>
        <v>1.0090370179501076</v>
      </c>
      <c r="BK146" s="76">
        <f t="shared" ca="1" si="149"/>
        <v>1.0090370179501076</v>
      </c>
      <c r="BL146" s="76">
        <f t="shared" ca="1" si="113"/>
        <v>0.11399999999999988</v>
      </c>
      <c r="BM146" s="77">
        <f t="shared" ca="1" si="114"/>
        <v>4226276.1213213699</v>
      </c>
      <c r="BN146" s="21"/>
      <c r="BO146" s="70">
        <f t="shared" si="145"/>
        <v>143</v>
      </c>
      <c r="BP146" s="171">
        <f t="shared" ca="1" si="146"/>
        <v>0.1109</v>
      </c>
      <c r="BQ146" s="172">
        <f t="shared" ca="1" si="135"/>
        <v>8.8027262506000792E-3</v>
      </c>
      <c r="BR146" s="172">
        <f t="shared" ca="1" si="148"/>
        <v>0.3250769683891187</v>
      </c>
    </row>
    <row r="147" spans="5:70">
      <c r="E147">
        <f t="shared" si="136"/>
        <v>144</v>
      </c>
      <c r="F147" s="64">
        <f t="shared" si="137"/>
        <v>76.916666666665989</v>
      </c>
      <c r="G147" s="55">
        <f t="shared" si="123"/>
        <v>6.629281491598138E-3</v>
      </c>
      <c r="H147" s="78">
        <f t="shared" si="147"/>
        <v>0.55709000664556185</v>
      </c>
      <c r="I147" s="79">
        <f t="shared" ca="1" si="124"/>
        <v>177583.44619416646</v>
      </c>
      <c r="J147" s="79">
        <f t="shared" ca="1" si="125"/>
        <v>1563.2184634854159</v>
      </c>
      <c r="K147" s="80">
        <f t="shared" ca="1" si="126"/>
        <v>-11.141800132911237</v>
      </c>
      <c r="L147" s="80">
        <f t="shared" ca="1" si="127"/>
        <v>-73.993102580902701</v>
      </c>
      <c r="M147" s="80">
        <f t="shared" ca="1" si="128"/>
        <v>0</v>
      </c>
      <c r="N147" s="80">
        <f t="shared" ca="1" si="129"/>
        <v>0</v>
      </c>
      <c r="O147" s="81">
        <f t="shared" ca="1" si="116"/>
        <v>-1005.2219121367988</v>
      </c>
      <c r="P147" s="79">
        <f t="shared" ca="1" si="117"/>
        <v>178056.3078428013</v>
      </c>
      <c r="Q147" s="35"/>
      <c r="R147">
        <f t="shared" ca="1" si="130"/>
        <v>144</v>
      </c>
      <c r="S147" s="78">
        <f t="shared" ca="1" si="138"/>
        <v>76.916666666665989</v>
      </c>
      <c r="T147" s="55">
        <f t="shared" ca="1" si="131"/>
        <v>6.629281491598138E-3</v>
      </c>
      <c r="U147" s="78">
        <f t="shared" ca="1" si="139"/>
        <v>0.55582838571859428</v>
      </c>
      <c r="V147" s="79">
        <f t="shared" ca="1" si="140"/>
        <v>177470.86545042356</v>
      </c>
      <c r="W147" s="79">
        <f t="shared" ca="1" si="118"/>
        <v>1562.2274460171582</v>
      </c>
      <c r="X147" s="80">
        <f t="shared" ca="1" si="119"/>
        <v>-11.116567714371886</v>
      </c>
      <c r="Y147" s="80">
        <f t="shared" ca="1" si="132"/>
        <v>-73.946193937676483</v>
      </c>
      <c r="Z147" s="80">
        <f t="shared" ca="1" si="120"/>
        <v>0</v>
      </c>
      <c r="AA147" s="80">
        <f t="shared" ca="1" si="133"/>
        <v>0</v>
      </c>
      <c r="AB147" s="81">
        <f t="shared" ca="1" si="121"/>
        <v>-1005.2219121367988</v>
      </c>
      <c r="AC147" s="79">
        <f t="shared" ca="1" si="122"/>
        <v>177942.80822265186</v>
      </c>
      <c r="AD147" s="35"/>
      <c r="AE147" s="55">
        <f t="shared" ca="1" si="141"/>
        <v>6.629281491598138E-3</v>
      </c>
      <c r="AF147" s="78">
        <f t="shared" ca="1" si="142"/>
        <v>0.55582838571859428</v>
      </c>
      <c r="AG147" s="21"/>
      <c r="AH147" s="21"/>
      <c r="AK147" s="66"/>
      <c r="AL147" s="66"/>
      <c r="AM147" s="66"/>
      <c r="AN147" s="66"/>
      <c r="AR147" s="69">
        <f t="shared" si="110"/>
        <v>12</v>
      </c>
      <c r="AS147" s="70">
        <f t="shared" si="143"/>
        <v>144</v>
      </c>
      <c r="AT147" s="71">
        <f t="shared" ca="1" si="111"/>
        <v>0.3193274900955354</v>
      </c>
      <c r="AU147" s="72">
        <f t="shared" ca="1" si="134"/>
        <v>8.8027262506000792E-3</v>
      </c>
      <c r="AV147" s="73">
        <f t="shared" ca="1" si="112"/>
        <v>1.0088027262506001</v>
      </c>
      <c r="AW147" s="74">
        <f ca="1">PRODUCT(AV$4:AV147)</f>
        <v>3.1032734532058859</v>
      </c>
      <c r="AY147" s="75">
        <f t="shared" si="144"/>
        <v>144</v>
      </c>
      <c r="AZ147" s="76">
        <f t="shared" ca="1" si="149"/>
        <v>1.0090370179501076</v>
      </c>
      <c r="BA147" s="76">
        <f t="shared" ca="1" si="149"/>
        <v>1.0090370179501076</v>
      </c>
      <c r="BB147" s="76">
        <f t="shared" ca="1" si="149"/>
        <v>1.0090370179501076</v>
      </c>
      <c r="BC147" s="76">
        <f t="shared" ca="1" si="149"/>
        <v>1.0090370179501076</v>
      </c>
      <c r="BD147" s="76">
        <f t="shared" ca="1" si="149"/>
        <v>1.0090370179501076</v>
      </c>
      <c r="BE147" s="76">
        <f t="shared" ca="1" si="149"/>
        <v>1.0090370179501076</v>
      </c>
      <c r="BF147" s="76">
        <f t="shared" ca="1" si="149"/>
        <v>1.0090370179501076</v>
      </c>
      <c r="BG147" s="76">
        <f t="shared" ca="1" si="149"/>
        <v>1.0090370179501076</v>
      </c>
      <c r="BH147" s="76">
        <f t="shared" ca="1" si="149"/>
        <v>1.0090370179501076</v>
      </c>
      <c r="BI147" s="76">
        <f t="shared" ca="1" si="149"/>
        <v>1.0090370179501076</v>
      </c>
      <c r="BJ147" s="76">
        <f t="shared" ca="1" si="149"/>
        <v>1.0090370179501076</v>
      </c>
      <c r="BK147" s="76">
        <f t="shared" ca="1" si="149"/>
        <v>1.0090370179501076</v>
      </c>
      <c r="BL147" s="76">
        <f t="shared" ca="1" si="113"/>
        <v>0.11399999999999988</v>
      </c>
      <c r="BM147" s="77">
        <f t="shared" ca="1" si="114"/>
        <v>4708071.5991520053</v>
      </c>
      <c r="BN147" s="21"/>
      <c r="BO147" s="70">
        <f t="shared" si="145"/>
        <v>144</v>
      </c>
      <c r="BP147" s="171">
        <f t="shared" ca="1" si="146"/>
        <v>0.1109</v>
      </c>
      <c r="BQ147" s="172">
        <f t="shared" ca="1" si="135"/>
        <v>8.8027262506000792E-3</v>
      </c>
      <c r="BR147" s="172">
        <f t="shared" ca="1" si="148"/>
        <v>0.32224037458475824</v>
      </c>
    </row>
    <row r="148" spans="5:70">
      <c r="E148">
        <f t="shared" si="136"/>
        <v>145</v>
      </c>
      <c r="F148" s="64">
        <f t="shared" si="137"/>
        <v>76.999999999999318</v>
      </c>
      <c r="G148" s="55">
        <f t="shared" si="123"/>
        <v>6.629281491598138E-3</v>
      </c>
      <c r="H148" s="78">
        <f t="shared" si="147"/>
        <v>0.55339690017535215</v>
      </c>
      <c r="I148" s="79">
        <f t="shared" ca="1" si="124"/>
        <v>176875.9224567567</v>
      </c>
      <c r="J148" s="79">
        <f t="shared" ca="1" si="125"/>
        <v>1556.9903257091962</v>
      </c>
      <c r="K148" s="80">
        <f t="shared" ca="1" si="126"/>
        <v>-11.067938003507043</v>
      </c>
      <c r="L148" s="80">
        <f t="shared" ca="1" si="127"/>
        <v>-73.698301023648625</v>
      </c>
      <c r="M148" s="80">
        <f t="shared" ca="1" si="128"/>
        <v>-1326.5694184256752</v>
      </c>
      <c r="N148" s="80">
        <f t="shared" ca="1" si="129"/>
        <v>0</v>
      </c>
      <c r="O148" s="81">
        <f t="shared" ca="1" si="116"/>
        <v>-998.55801311972152</v>
      </c>
      <c r="P148" s="79">
        <f t="shared" ca="1" si="117"/>
        <v>176023.01911189331</v>
      </c>
      <c r="Q148" s="35"/>
      <c r="R148">
        <f t="shared" ca="1" si="130"/>
        <v>145</v>
      </c>
      <c r="S148" s="78">
        <f t="shared" ca="1" si="138"/>
        <v>76.999999999999318</v>
      </c>
      <c r="T148" s="55">
        <f t="shared" ca="1" si="131"/>
        <v>6.629281491598138E-3</v>
      </c>
      <c r="U148" s="78">
        <f t="shared" ca="1" si="139"/>
        <v>0.55214364288864515</v>
      </c>
      <c r="V148" s="79">
        <f t="shared" ca="1" si="140"/>
        <v>176763.17525753845</v>
      </c>
      <c r="W148" s="79">
        <f t="shared" ca="1" si="118"/>
        <v>1555.997842978956</v>
      </c>
      <c r="X148" s="80">
        <f t="shared" ca="1" si="119"/>
        <v>-11.042872857772903</v>
      </c>
      <c r="Y148" s="80">
        <f t="shared" ca="1" si="132"/>
        <v>-73.651323023974356</v>
      </c>
      <c r="Z148" s="80">
        <f t="shared" ca="1" si="120"/>
        <v>-1325.7238144315384</v>
      </c>
      <c r="AA148" s="80">
        <f t="shared" ca="1" si="133"/>
        <v>0</v>
      </c>
      <c r="AB148" s="81">
        <f t="shared" ca="1" si="121"/>
        <v>-998.55801311972152</v>
      </c>
      <c r="AC148" s="79">
        <f t="shared" ca="1" si="122"/>
        <v>175910.19707708436</v>
      </c>
      <c r="AD148" s="35"/>
      <c r="AE148" s="55">
        <f t="shared" ca="1" si="141"/>
        <v>6.629281491598138E-3</v>
      </c>
      <c r="AF148" s="78">
        <f t="shared" ca="1" si="142"/>
        <v>0.55214364288864515</v>
      </c>
      <c r="AG148" s="21"/>
      <c r="AH148" s="21"/>
      <c r="AK148" s="66"/>
      <c r="AL148" s="66"/>
      <c r="AM148" s="66"/>
      <c r="AN148" s="66"/>
      <c r="AR148" s="69">
        <f t="shared" si="110"/>
        <v>13</v>
      </c>
      <c r="AS148" s="70">
        <f t="shared" si="143"/>
        <v>145</v>
      </c>
      <c r="AT148" s="71">
        <f t="shared" ca="1" si="111"/>
        <v>0.31651653761593318</v>
      </c>
      <c r="AU148" s="72">
        <f t="shared" ca="1" si="134"/>
        <v>8.8027262506000792E-3</v>
      </c>
      <c r="AV148" s="73">
        <f t="shared" ca="1" si="112"/>
        <v>1.0088027262506001</v>
      </c>
      <c r="AW148" s="74">
        <f ca="1">PRODUCT(AV$4:AV148)</f>
        <v>3.1305907198952116</v>
      </c>
      <c r="AY148" s="75">
        <f t="shared" si="144"/>
        <v>145</v>
      </c>
      <c r="AZ148" s="76">
        <f t="shared" ca="1" si="149"/>
        <v>1.0090370179501076</v>
      </c>
      <c r="BA148" s="76">
        <f t="shared" ca="1" si="149"/>
        <v>1.0090370179501076</v>
      </c>
      <c r="BB148" s="76">
        <f t="shared" ca="1" si="149"/>
        <v>1.0090370179501076</v>
      </c>
      <c r="BC148" s="76">
        <f t="shared" ca="1" si="149"/>
        <v>1.0090370179501076</v>
      </c>
      <c r="BD148" s="76">
        <f t="shared" ca="1" si="149"/>
        <v>1.0090370179501076</v>
      </c>
      <c r="BE148" s="76">
        <f t="shared" ca="1" si="149"/>
        <v>1.0090370179501076</v>
      </c>
      <c r="BF148" s="76">
        <f t="shared" ca="1" si="149"/>
        <v>1.0090370179501076</v>
      </c>
      <c r="BG148" s="76">
        <f t="shared" ca="1" si="149"/>
        <v>1.0090370179501076</v>
      </c>
      <c r="BH148" s="76">
        <f t="shared" ca="1" si="149"/>
        <v>1.0090370179501076</v>
      </c>
      <c r="BI148" s="76">
        <f t="shared" ca="1" si="149"/>
        <v>1.0090370179501076</v>
      </c>
      <c r="BJ148" s="76">
        <f t="shared" ca="1" si="149"/>
        <v>1.0090370179501076</v>
      </c>
      <c r="BK148" s="76">
        <f t="shared" ca="1" si="149"/>
        <v>1.0090370179501076</v>
      </c>
      <c r="BL148" s="76">
        <f t="shared" ca="1" si="113"/>
        <v>0.11399999999999988</v>
      </c>
      <c r="BM148" s="77">
        <f t="shared" ca="1" si="114"/>
        <v>5244791.7614553329</v>
      </c>
      <c r="BN148" s="21"/>
      <c r="BO148" s="70">
        <f t="shared" si="145"/>
        <v>145</v>
      </c>
      <c r="BP148" s="171">
        <f t="shared" ca="1" si="146"/>
        <v>0.1109</v>
      </c>
      <c r="BQ148" s="172">
        <f t="shared" ca="1" si="135"/>
        <v>8.8027262506000792E-3</v>
      </c>
      <c r="BR148" s="172">
        <f t="shared" ca="1" si="148"/>
        <v>0.31942853265516397</v>
      </c>
    </row>
    <row r="149" spans="5:70">
      <c r="E149">
        <f t="shared" si="136"/>
        <v>146</v>
      </c>
      <c r="F149" s="64">
        <f t="shared" si="137"/>
        <v>77.083333333332646</v>
      </c>
      <c r="G149" s="55">
        <f t="shared" si="123"/>
        <v>6.629281491598138E-3</v>
      </c>
      <c r="H149" s="78">
        <f t="shared" si="147"/>
        <v>0.54972827634751187</v>
      </c>
      <c r="I149" s="79">
        <f t="shared" ca="1" si="124"/>
        <v>174856.1129691996</v>
      </c>
      <c r="J149" s="79">
        <f t="shared" ca="1" si="125"/>
        <v>1539.2104957118663</v>
      </c>
      <c r="K149" s="80">
        <f t="shared" ca="1" si="126"/>
        <v>-10.994565526950238</v>
      </c>
      <c r="L149" s="80">
        <f t="shared" ca="1" si="127"/>
        <v>-72.856713737166501</v>
      </c>
      <c r="M149" s="80">
        <f t="shared" ca="1" si="128"/>
        <v>0</v>
      </c>
      <c r="N149" s="80">
        <f t="shared" ca="1" si="129"/>
        <v>0</v>
      </c>
      <c r="O149" s="81">
        <f t="shared" ca="1" si="116"/>
        <v>-991.93829096505988</v>
      </c>
      <c r="P149" s="79">
        <f t="shared" ca="1" si="117"/>
        <v>175319.53389468227</v>
      </c>
      <c r="Q149" s="35"/>
      <c r="R149">
        <f t="shared" ca="1" si="130"/>
        <v>146</v>
      </c>
      <c r="S149" s="78">
        <f t="shared" ca="1" si="138"/>
        <v>77.083333333332646</v>
      </c>
      <c r="T149" s="55">
        <f t="shared" ca="1" si="131"/>
        <v>6.629281491598138E-3</v>
      </c>
      <c r="U149" s="78">
        <f t="shared" ca="1" si="139"/>
        <v>0.54848332725613991</v>
      </c>
      <c r="V149" s="79">
        <f t="shared" ca="1" si="140"/>
        <v>174744.03886341787</v>
      </c>
      <c r="W149" s="79">
        <f t="shared" ca="1" si="118"/>
        <v>1538.2239380388889</v>
      </c>
      <c r="X149" s="80">
        <f t="shared" ca="1" si="119"/>
        <v>-10.969666545122799</v>
      </c>
      <c r="Y149" s="80">
        <f t="shared" ca="1" si="132"/>
        <v>-72.810016193090789</v>
      </c>
      <c r="Z149" s="80">
        <f t="shared" ca="1" si="120"/>
        <v>0</v>
      </c>
      <c r="AA149" s="80">
        <f t="shared" ca="1" si="133"/>
        <v>0</v>
      </c>
      <c r="AB149" s="81">
        <f t="shared" ca="1" si="121"/>
        <v>-991.93829096505988</v>
      </c>
      <c r="AC149" s="79">
        <f t="shared" ca="1" si="122"/>
        <v>175206.54482775347</v>
      </c>
      <c r="AD149" s="35"/>
      <c r="AE149" s="55">
        <f t="shared" ca="1" si="141"/>
        <v>6.629281491598138E-3</v>
      </c>
      <c r="AF149" s="78">
        <f t="shared" ca="1" si="142"/>
        <v>0.54848332725613991</v>
      </c>
      <c r="AG149" s="21"/>
      <c r="AH149" s="21"/>
      <c r="AK149" s="66"/>
      <c r="AL149" s="66"/>
      <c r="AM149" s="66"/>
      <c r="AN149" s="66"/>
      <c r="AR149" s="69">
        <f t="shared" si="110"/>
        <v>13</v>
      </c>
      <c r="AS149" s="70">
        <f t="shared" si="143"/>
        <v>146</v>
      </c>
      <c r="AT149" s="71">
        <f t="shared" ca="1" si="111"/>
        <v>0.31373032918151234</v>
      </c>
      <c r="AU149" s="72">
        <f t="shared" ca="1" si="134"/>
        <v>8.8027262506000792E-3</v>
      </c>
      <c r="AV149" s="73">
        <f t="shared" ca="1" si="112"/>
        <v>1.0088027262506001</v>
      </c>
      <c r="AW149" s="74">
        <f ca="1">PRODUCT(AV$4:AV149)</f>
        <v>3.158148453005118</v>
      </c>
      <c r="AY149" s="75">
        <f t="shared" si="144"/>
        <v>146</v>
      </c>
      <c r="AZ149" s="76">
        <f t="shared" ca="1" si="149"/>
        <v>1.0090370179501076</v>
      </c>
      <c r="BA149" s="76">
        <f t="shared" ca="1" si="149"/>
        <v>1.0090370179501076</v>
      </c>
      <c r="BB149" s="76">
        <f t="shared" ca="1" si="149"/>
        <v>1.0090370179501076</v>
      </c>
      <c r="BC149" s="76">
        <f t="shared" ca="1" si="149"/>
        <v>1.0090370179501076</v>
      </c>
      <c r="BD149" s="76">
        <f t="shared" ca="1" si="149"/>
        <v>1.0090370179501076</v>
      </c>
      <c r="BE149" s="76">
        <f t="shared" ca="1" si="149"/>
        <v>1.0090370179501076</v>
      </c>
      <c r="BF149" s="76">
        <f t="shared" ca="1" si="149"/>
        <v>1.0090370179501076</v>
      </c>
      <c r="BG149" s="76">
        <f t="shared" ca="1" si="149"/>
        <v>1.0090370179501076</v>
      </c>
      <c r="BH149" s="76">
        <f t="shared" ca="1" si="149"/>
        <v>1.0090370179501076</v>
      </c>
      <c r="BI149" s="76">
        <f t="shared" ca="1" si="149"/>
        <v>1.0090370179501076</v>
      </c>
      <c r="BJ149" s="76">
        <f t="shared" ca="1" si="149"/>
        <v>1.0090370179501076</v>
      </c>
      <c r="BK149" s="76">
        <f t="shared" ca="1" si="149"/>
        <v>1.0090370179501076</v>
      </c>
      <c r="BL149" s="76">
        <f t="shared" ca="1" si="113"/>
        <v>0.11399999999999988</v>
      </c>
      <c r="BM149" s="77">
        <f t="shared" ca="1" si="114"/>
        <v>5842698.0222612405</v>
      </c>
      <c r="BN149" s="21"/>
      <c r="BO149" s="70">
        <f t="shared" si="145"/>
        <v>146</v>
      </c>
      <c r="BP149" s="171">
        <f t="shared" ca="1" si="146"/>
        <v>0.1109</v>
      </c>
      <c r="BQ149" s="172">
        <f t="shared" ca="1" si="135"/>
        <v>8.8027262506000792E-3</v>
      </c>
      <c r="BR149" s="172">
        <f t="shared" ca="1" si="148"/>
        <v>0.31664122661759503</v>
      </c>
    </row>
    <row r="150" spans="5:70">
      <c r="E150">
        <f t="shared" si="136"/>
        <v>147</v>
      </c>
      <c r="F150" s="64">
        <f t="shared" si="137"/>
        <v>77.166666666665975</v>
      </c>
      <c r="G150" s="55">
        <f t="shared" si="123"/>
        <v>6.629281491598138E-3</v>
      </c>
      <c r="H150" s="78">
        <f t="shared" si="147"/>
        <v>0.54608397285971311</v>
      </c>
      <c r="I150" s="79">
        <f t="shared" ca="1" si="124"/>
        <v>174157.29135351864</v>
      </c>
      <c r="J150" s="79">
        <f t="shared" ca="1" si="125"/>
        <v>1533.0589603310248</v>
      </c>
      <c r="K150" s="80">
        <f t="shared" ca="1" si="126"/>
        <v>-10.921679457194262</v>
      </c>
      <c r="L150" s="80">
        <f t="shared" ca="1" si="127"/>
        <v>-72.565538063966102</v>
      </c>
      <c r="M150" s="80">
        <f t="shared" ca="1" si="128"/>
        <v>0</v>
      </c>
      <c r="N150" s="80">
        <f t="shared" ca="1" si="129"/>
        <v>0</v>
      </c>
      <c r="O150" s="81">
        <f t="shared" ca="1" si="116"/>
        <v>-985.36245281195772</v>
      </c>
      <c r="P150" s="79">
        <f t="shared" ca="1" si="117"/>
        <v>174621.50064351654</v>
      </c>
      <c r="Q150" s="35"/>
      <c r="R150">
        <f t="shared" ca="1" si="130"/>
        <v>147</v>
      </c>
      <c r="S150" s="78">
        <f t="shared" ca="1" si="138"/>
        <v>77.166666666665975</v>
      </c>
      <c r="T150" s="55">
        <f t="shared" ca="1" si="131"/>
        <v>6.629281491598138E-3</v>
      </c>
      <c r="U150" s="78">
        <f t="shared" ca="1" si="139"/>
        <v>0.54484727688631063</v>
      </c>
      <c r="V150" s="79">
        <f t="shared" ca="1" si="140"/>
        <v>174045.05132291999</v>
      </c>
      <c r="W150" s="79">
        <f t="shared" ca="1" si="118"/>
        <v>1532.0709420673059</v>
      </c>
      <c r="X150" s="80">
        <f t="shared" ca="1" si="119"/>
        <v>-10.896945537726213</v>
      </c>
      <c r="Y150" s="80">
        <f t="shared" ca="1" si="132"/>
        <v>-72.518771384549993</v>
      </c>
      <c r="Z150" s="80">
        <f t="shared" ca="1" si="120"/>
        <v>0</v>
      </c>
      <c r="AA150" s="80">
        <f t="shared" ca="1" si="133"/>
        <v>0</v>
      </c>
      <c r="AB150" s="81">
        <f t="shared" ca="1" si="121"/>
        <v>-985.36245281195772</v>
      </c>
      <c r="AC150" s="79">
        <f t="shared" ca="1" si="122"/>
        <v>174508.34409525304</v>
      </c>
      <c r="AD150" s="35"/>
      <c r="AE150" s="55">
        <f t="shared" ca="1" si="141"/>
        <v>6.629281491598138E-3</v>
      </c>
      <c r="AF150" s="78">
        <f t="shared" ca="1" si="142"/>
        <v>0.54484727688631063</v>
      </c>
      <c r="AG150" s="21"/>
      <c r="AH150" s="21"/>
      <c r="AK150" s="66"/>
      <c r="AL150" s="66"/>
      <c r="AM150" s="66"/>
      <c r="AN150" s="66"/>
      <c r="AR150" s="69">
        <f t="shared" si="110"/>
        <v>13</v>
      </c>
      <c r="AS150" s="70">
        <f t="shared" si="143"/>
        <v>147</v>
      </c>
      <c r="AT150" s="71">
        <f t="shared" ca="1" si="111"/>
        <v>0.31096864697721682</v>
      </c>
      <c r="AU150" s="72">
        <f t="shared" ca="1" si="134"/>
        <v>8.8027262506000792E-3</v>
      </c>
      <c r="AV150" s="73">
        <f t="shared" ca="1" si="112"/>
        <v>1.0088027262506001</v>
      </c>
      <c r="AW150" s="74">
        <f ca="1">PRODUCT(AV$4:AV150)</f>
        <v>3.1859487692956781</v>
      </c>
      <c r="AY150" s="75">
        <f t="shared" si="144"/>
        <v>147</v>
      </c>
      <c r="AZ150" s="76">
        <f t="shared" ca="1" si="149"/>
        <v>1.0090370179501076</v>
      </c>
      <c r="BA150" s="76">
        <f t="shared" ca="1" si="149"/>
        <v>1.0090370179501076</v>
      </c>
      <c r="BB150" s="76">
        <f t="shared" ca="1" si="149"/>
        <v>1.0090370179501076</v>
      </c>
      <c r="BC150" s="76">
        <f t="shared" ca="1" si="149"/>
        <v>1.0090370179501076</v>
      </c>
      <c r="BD150" s="76">
        <f t="shared" ca="1" si="149"/>
        <v>1.0090370179501076</v>
      </c>
      <c r="BE150" s="76">
        <f t="shared" ca="1" si="149"/>
        <v>1.0090370179501076</v>
      </c>
      <c r="BF150" s="76">
        <f t="shared" ca="1" si="149"/>
        <v>1.0090370179501076</v>
      </c>
      <c r="BG150" s="76">
        <f t="shared" ca="1" si="149"/>
        <v>1.0090370179501076</v>
      </c>
      <c r="BH150" s="76">
        <f t="shared" ca="1" si="149"/>
        <v>1.0090370179501076</v>
      </c>
      <c r="BI150" s="76">
        <f t="shared" ca="1" si="149"/>
        <v>1.0090370179501076</v>
      </c>
      <c r="BJ150" s="76">
        <f t="shared" ca="1" si="149"/>
        <v>1.0090370179501076</v>
      </c>
      <c r="BK150" s="76">
        <f t="shared" ca="1" si="149"/>
        <v>1.0090370179501076</v>
      </c>
      <c r="BL150" s="76">
        <f t="shared" ca="1" si="113"/>
        <v>0.11399999999999988</v>
      </c>
      <c r="BM150" s="77">
        <f t="shared" ca="1" si="114"/>
        <v>6508765.5967990216</v>
      </c>
      <c r="BN150" s="21"/>
      <c r="BO150" s="70">
        <f t="shared" si="145"/>
        <v>147</v>
      </c>
      <c r="BP150" s="171">
        <f t="shared" ca="1" si="146"/>
        <v>0.1109</v>
      </c>
      <c r="BQ150" s="172">
        <f t="shared" ca="1" si="135"/>
        <v>8.8027262506000792E-3</v>
      </c>
      <c r="BR150" s="172">
        <f t="shared" ca="1" si="148"/>
        <v>0.31387824237395756</v>
      </c>
    </row>
    <row r="151" spans="5:70">
      <c r="E151">
        <f t="shared" si="136"/>
        <v>148</v>
      </c>
      <c r="F151" s="64">
        <f t="shared" si="137"/>
        <v>77.249999999999304</v>
      </c>
      <c r="G151" s="55">
        <f t="shared" si="123"/>
        <v>6.629281491598138E-3</v>
      </c>
      <c r="H151" s="78">
        <f t="shared" si="147"/>
        <v>0.54246382848557584</v>
      </c>
      <c r="I151" s="79">
        <f t="shared" ca="1" si="124"/>
        <v>173463.88556126537</v>
      </c>
      <c r="J151" s="79">
        <f t="shared" ca="1" si="125"/>
        <v>1526.9550989612387</v>
      </c>
      <c r="K151" s="80">
        <f t="shared" ca="1" si="126"/>
        <v>-10.849276569711517</v>
      </c>
      <c r="L151" s="80">
        <f t="shared" ca="1" si="127"/>
        <v>-72.276618983860573</v>
      </c>
      <c r="M151" s="80">
        <f t="shared" ca="1" si="128"/>
        <v>0</v>
      </c>
      <c r="N151" s="80">
        <f t="shared" ca="1" si="129"/>
        <v>0</v>
      </c>
      <c r="O151" s="81">
        <f t="shared" ca="1" si="116"/>
        <v>-978.83020774101567</v>
      </c>
      <c r="P151" s="79">
        <f t="shared" ca="1" si="117"/>
        <v>173928.88455693205</v>
      </c>
      <c r="Q151" s="35"/>
      <c r="R151">
        <f t="shared" ca="1" si="130"/>
        <v>148</v>
      </c>
      <c r="S151" s="78">
        <f t="shared" ca="1" si="138"/>
        <v>77.249999999999304</v>
      </c>
      <c r="T151" s="55">
        <f t="shared" ca="1" si="131"/>
        <v>6.629281491598138E-3</v>
      </c>
      <c r="U151" s="78">
        <f t="shared" ca="1" si="139"/>
        <v>0.54123533091790055</v>
      </c>
      <c r="V151" s="79">
        <f t="shared" ca="1" si="140"/>
        <v>173351.47915961294</v>
      </c>
      <c r="W151" s="79">
        <f t="shared" ca="1" si="118"/>
        <v>1525.9656161786772</v>
      </c>
      <c r="X151" s="80">
        <f t="shared" ca="1" si="119"/>
        <v>-10.824706618358011</v>
      </c>
      <c r="Y151" s="80">
        <f t="shared" ca="1" si="132"/>
        <v>-72.229782983172058</v>
      </c>
      <c r="Z151" s="80">
        <f t="shared" ca="1" si="120"/>
        <v>0</v>
      </c>
      <c r="AA151" s="80">
        <f t="shared" ca="1" si="133"/>
        <v>0</v>
      </c>
      <c r="AB151" s="81">
        <f t="shared" ca="1" si="121"/>
        <v>-978.83020774101567</v>
      </c>
      <c r="AC151" s="79">
        <f t="shared" ca="1" si="122"/>
        <v>173815.56007844908</v>
      </c>
      <c r="AD151" s="35"/>
      <c r="AE151" s="55">
        <f t="shared" ca="1" si="141"/>
        <v>6.629281491598138E-3</v>
      </c>
      <c r="AF151" s="78">
        <f t="shared" ca="1" si="142"/>
        <v>0.54123533091790055</v>
      </c>
      <c r="AG151" s="21"/>
      <c r="AH151" s="21"/>
      <c r="AK151" s="66"/>
      <c r="AL151" s="66"/>
      <c r="AM151" s="66"/>
      <c r="AN151" s="66"/>
      <c r="AR151" s="69">
        <f t="shared" si="110"/>
        <v>13</v>
      </c>
      <c r="AS151" s="70">
        <f t="shared" si="143"/>
        <v>148</v>
      </c>
      <c r="AT151" s="71">
        <f t="shared" ca="1" si="111"/>
        <v>0.30823127510535686</v>
      </c>
      <c r="AU151" s="72">
        <f t="shared" ca="1" si="134"/>
        <v>8.8027262506000792E-3</v>
      </c>
      <c r="AV151" s="73">
        <f t="shared" ca="1" si="112"/>
        <v>1.0088027262506001</v>
      </c>
      <c r="AW151" s="74">
        <f ca="1">PRODUCT(AV$4:AV151)</f>
        <v>3.2139938041602241</v>
      </c>
      <c r="AY151" s="75">
        <f t="shared" si="144"/>
        <v>148</v>
      </c>
      <c r="AZ151" s="76">
        <f t="shared" ca="1" si="149"/>
        <v>1.0090370179501076</v>
      </c>
      <c r="BA151" s="76">
        <f t="shared" ca="1" si="149"/>
        <v>1.0090370179501076</v>
      </c>
      <c r="BB151" s="76">
        <f t="shared" ca="1" si="149"/>
        <v>1.0090370179501076</v>
      </c>
      <c r="BC151" s="76">
        <f t="shared" ca="1" si="149"/>
        <v>1.0090370179501076</v>
      </c>
      <c r="BD151" s="76">
        <f t="shared" ca="1" si="149"/>
        <v>1.0090370179501076</v>
      </c>
      <c r="BE151" s="76">
        <f t="shared" ca="1" si="149"/>
        <v>1.0090370179501076</v>
      </c>
      <c r="BF151" s="76">
        <f t="shared" ca="1" si="149"/>
        <v>1.0090370179501076</v>
      </c>
      <c r="BG151" s="76">
        <f t="shared" ca="1" si="149"/>
        <v>1.0090370179501076</v>
      </c>
      <c r="BH151" s="76">
        <f t="shared" ca="1" si="149"/>
        <v>1.0090370179501076</v>
      </c>
      <c r="BI151" s="76">
        <f t="shared" ca="1" si="149"/>
        <v>1.0090370179501076</v>
      </c>
      <c r="BJ151" s="76">
        <f t="shared" ca="1" si="149"/>
        <v>1.0090370179501076</v>
      </c>
      <c r="BK151" s="76">
        <f t="shared" ca="1" si="149"/>
        <v>1.0090370179501076</v>
      </c>
      <c r="BL151" s="76">
        <f t="shared" ca="1" si="113"/>
        <v>0.11399999999999988</v>
      </c>
      <c r="BM151" s="77">
        <f t="shared" ca="1" si="114"/>
        <v>7250764.8748341091</v>
      </c>
      <c r="BN151" s="21"/>
      <c r="BO151" s="70">
        <f t="shared" si="145"/>
        <v>148</v>
      </c>
      <c r="BP151" s="171">
        <f t="shared" ca="1" si="146"/>
        <v>0.1109</v>
      </c>
      <c r="BQ151" s="172">
        <f t="shared" ca="1" si="135"/>
        <v>8.8027262506000792E-3</v>
      </c>
      <c r="BR151" s="172">
        <f t="shared" ca="1" si="148"/>
        <v>0.31113936769435929</v>
      </c>
    </row>
    <row r="152" spans="5:70">
      <c r="E152">
        <f t="shared" si="136"/>
        <v>149</v>
      </c>
      <c r="F152" s="64">
        <f t="shared" si="137"/>
        <v>77.333333333332632</v>
      </c>
      <c r="G152" s="55">
        <f t="shared" si="123"/>
        <v>6.629281491598138E-3</v>
      </c>
      <c r="H152" s="78">
        <f t="shared" si="147"/>
        <v>0.53886768306753496</v>
      </c>
      <c r="I152" s="79">
        <f t="shared" ca="1" si="124"/>
        <v>172775.86102168448</v>
      </c>
      <c r="J152" s="79">
        <f t="shared" ca="1" si="125"/>
        <v>1520.898607285613</v>
      </c>
      <c r="K152" s="80">
        <f t="shared" ca="1" si="126"/>
        <v>-10.777353661350698</v>
      </c>
      <c r="L152" s="80">
        <f t="shared" ca="1" si="127"/>
        <v>-71.989942092368537</v>
      </c>
      <c r="M152" s="80">
        <f t="shared" ca="1" si="128"/>
        <v>0</v>
      </c>
      <c r="N152" s="80">
        <f t="shared" ca="1" si="129"/>
        <v>0</v>
      </c>
      <c r="O152" s="81">
        <f t="shared" ca="1" si="116"/>
        <v>-972.34126676142102</v>
      </c>
      <c r="P152" s="79">
        <f t="shared" ca="1" si="117"/>
        <v>173241.65106645497</v>
      </c>
      <c r="Q152" s="35"/>
      <c r="R152">
        <f t="shared" ca="1" si="130"/>
        <v>149</v>
      </c>
      <c r="S152" s="78">
        <f t="shared" ca="1" si="138"/>
        <v>77.333333333332632</v>
      </c>
      <c r="T152" s="55">
        <f t="shared" ca="1" si="131"/>
        <v>6.629281491598138E-3</v>
      </c>
      <c r="U152" s="78">
        <f t="shared" ca="1" si="139"/>
        <v>0.53764732955604755</v>
      </c>
      <c r="V152" s="79">
        <f t="shared" ca="1" si="140"/>
        <v>172663.28780306925</v>
      </c>
      <c r="W152" s="79">
        <f t="shared" ca="1" si="118"/>
        <v>1519.9076560589942</v>
      </c>
      <c r="X152" s="80">
        <f t="shared" ca="1" si="119"/>
        <v>-10.752946591120951</v>
      </c>
      <c r="Y152" s="80">
        <f t="shared" ca="1" si="132"/>
        <v>-71.943036584612187</v>
      </c>
      <c r="Z152" s="80">
        <f t="shared" ca="1" si="120"/>
        <v>0</v>
      </c>
      <c r="AA152" s="80">
        <f t="shared" ca="1" si="133"/>
        <v>0</v>
      </c>
      <c r="AB152" s="81">
        <f t="shared" ca="1" si="121"/>
        <v>-972.34126676142102</v>
      </c>
      <c r="AC152" s="79">
        <f t="shared" ca="1" si="122"/>
        <v>173128.15820919108</v>
      </c>
      <c r="AD152" s="35"/>
      <c r="AE152" s="55">
        <f t="shared" ca="1" si="141"/>
        <v>6.629281491598138E-3</v>
      </c>
      <c r="AF152" s="78">
        <f t="shared" ca="1" si="142"/>
        <v>0.53764732955604755</v>
      </c>
      <c r="AG152" s="21"/>
      <c r="AH152" s="21"/>
      <c r="AK152" s="66"/>
      <c r="AL152" s="66"/>
      <c r="AM152" s="66"/>
      <c r="AN152" s="66"/>
      <c r="AR152" s="69">
        <f t="shared" si="110"/>
        <v>13</v>
      </c>
      <c r="AS152" s="70">
        <f t="shared" si="143"/>
        <v>149</v>
      </c>
      <c r="AT152" s="71">
        <f t="shared" ca="1" si="111"/>
        <v>0.30551799956873099</v>
      </c>
      <c r="AU152" s="72">
        <f t="shared" ca="1" si="134"/>
        <v>8.8027262506000792E-3</v>
      </c>
      <c r="AV152" s="73">
        <f t="shared" ca="1" si="112"/>
        <v>1.0088027262506001</v>
      </c>
      <c r="AW152" s="74">
        <f ca="1">PRODUCT(AV$4:AV152)</f>
        <v>3.2422857117893713</v>
      </c>
      <c r="AY152" s="75">
        <f t="shared" si="144"/>
        <v>149</v>
      </c>
      <c r="AZ152" s="76">
        <f t="shared" ca="1" si="149"/>
        <v>1.0090370179501076</v>
      </c>
      <c r="BA152" s="76">
        <f t="shared" ca="1" si="149"/>
        <v>1.0090370179501076</v>
      </c>
      <c r="BB152" s="76">
        <f t="shared" ca="1" si="149"/>
        <v>1.0090370179501076</v>
      </c>
      <c r="BC152" s="76">
        <f t="shared" ca="1" si="149"/>
        <v>1.0090370179501076</v>
      </c>
      <c r="BD152" s="76">
        <f t="shared" ca="1" si="149"/>
        <v>1.0090370179501076</v>
      </c>
      <c r="BE152" s="76">
        <f t="shared" ca="1" si="149"/>
        <v>1.0090370179501076</v>
      </c>
      <c r="BF152" s="76">
        <f t="shared" ca="1" si="149"/>
        <v>1.0090370179501076</v>
      </c>
      <c r="BG152" s="76">
        <f t="shared" ca="1" si="149"/>
        <v>1.0090370179501076</v>
      </c>
      <c r="BH152" s="76">
        <f t="shared" ca="1" si="149"/>
        <v>1.0090370179501076</v>
      </c>
      <c r="BI152" s="76">
        <f t="shared" ca="1" si="149"/>
        <v>1.0090370179501076</v>
      </c>
      <c r="BJ152" s="76">
        <f t="shared" ca="1" si="149"/>
        <v>1.0090370179501076</v>
      </c>
      <c r="BK152" s="76">
        <f t="shared" ca="1" si="149"/>
        <v>1.0090370179501076</v>
      </c>
      <c r="BL152" s="76">
        <f t="shared" ca="1" si="113"/>
        <v>0.11399999999999988</v>
      </c>
      <c r="BM152" s="77">
        <f t="shared" ca="1" si="114"/>
        <v>8077352.0705651967</v>
      </c>
      <c r="BN152" s="21"/>
      <c r="BO152" s="70">
        <f t="shared" si="145"/>
        <v>149</v>
      </c>
      <c r="BP152" s="171">
        <f t="shared" ca="1" si="146"/>
        <v>0.1109</v>
      </c>
      <c r="BQ152" s="172">
        <f t="shared" ca="1" si="135"/>
        <v>8.8027262506000792E-3</v>
      </c>
      <c r="BR152" s="172">
        <f t="shared" ca="1" si="148"/>
        <v>0.30842439220080786</v>
      </c>
    </row>
    <row r="153" spans="5:70">
      <c r="E153">
        <f t="shared" si="136"/>
        <v>150</v>
      </c>
      <c r="F153" s="64">
        <f t="shared" si="137"/>
        <v>77.416666666665961</v>
      </c>
      <c r="G153" s="55">
        <f t="shared" si="123"/>
        <v>6.629281491598138E-3</v>
      </c>
      <c r="H153" s="78">
        <f t="shared" si="147"/>
        <v>0.53529537750975498</v>
      </c>
      <c r="I153" s="79">
        <f t="shared" ca="1" si="124"/>
        <v>172093.18339546621</v>
      </c>
      <c r="J153" s="79">
        <f t="shared" ca="1" si="125"/>
        <v>1514.8891830246041</v>
      </c>
      <c r="K153" s="80">
        <f t="shared" ca="1" si="126"/>
        <v>-10.7059075501951</v>
      </c>
      <c r="L153" s="80">
        <f t="shared" ca="1" si="127"/>
        <v>-71.70549308144426</v>
      </c>
      <c r="M153" s="80">
        <f t="shared" ca="1" si="128"/>
        <v>0</v>
      </c>
      <c r="N153" s="80">
        <f t="shared" ca="1" si="129"/>
        <v>0</v>
      </c>
      <c r="O153" s="81">
        <f t="shared" ca="1" si="116"/>
        <v>-965.89534279816246</v>
      </c>
      <c r="P153" s="79">
        <f t="shared" ca="1" si="117"/>
        <v>172559.765835061</v>
      </c>
      <c r="Q153" s="35"/>
      <c r="R153">
        <f t="shared" ca="1" si="130"/>
        <v>150</v>
      </c>
      <c r="S153" s="78">
        <f t="shared" ca="1" si="138"/>
        <v>77.416666666665961</v>
      </c>
      <c r="T153" s="55">
        <f t="shared" ca="1" si="131"/>
        <v>6.629281491598138E-3</v>
      </c>
      <c r="U153" s="78">
        <f t="shared" ca="1" si="139"/>
        <v>0.53408311406521447</v>
      </c>
      <c r="V153" s="79">
        <f t="shared" ca="1" si="140"/>
        <v>171980.44291430042</v>
      </c>
      <c r="W153" s="79">
        <f t="shared" ca="1" si="118"/>
        <v>1513.8967594315407</v>
      </c>
      <c r="X153" s="80">
        <f t="shared" ca="1" si="119"/>
        <v>-10.681662281304289</v>
      </c>
      <c r="Y153" s="80">
        <f t="shared" ca="1" si="132"/>
        <v>-71.658517880958513</v>
      </c>
      <c r="Z153" s="80">
        <f t="shared" ca="1" si="120"/>
        <v>0</v>
      </c>
      <c r="AA153" s="80">
        <f t="shared" ca="1" si="133"/>
        <v>0</v>
      </c>
      <c r="AB153" s="81">
        <f t="shared" ca="1" si="121"/>
        <v>-965.89534279816246</v>
      </c>
      <c r="AC153" s="79">
        <f t="shared" ca="1" si="122"/>
        <v>172446.10415077154</v>
      </c>
      <c r="AD153" s="35"/>
      <c r="AE153" s="55">
        <f t="shared" ca="1" si="141"/>
        <v>6.629281491598138E-3</v>
      </c>
      <c r="AF153" s="78">
        <f t="shared" ca="1" si="142"/>
        <v>0.53408311406521447</v>
      </c>
      <c r="AG153" s="21"/>
      <c r="AH153" s="21"/>
      <c r="AK153" s="66"/>
      <c r="AL153" s="66"/>
      <c r="AM153" s="66"/>
      <c r="AN153" s="66"/>
      <c r="AR153" s="69">
        <f t="shared" si="110"/>
        <v>13</v>
      </c>
      <c r="AS153" s="70">
        <f t="shared" si="143"/>
        <v>150</v>
      </c>
      <c r="AT153" s="71">
        <f t="shared" ca="1" si="111"/>
        <v>0.30282860825389651</v>
      </c>
      <c r="AU153" s="72">
        <f t="shared" ca="1" si="134"/>
        <v>8.8027262506000792E-3</v>
      </c>
      <c r="AV153" s="73">
        <f t="shared" ca="1" si="112"/>
        <v>1.0088027262506001</v>
      </c>
      <c r="AW153" s="74">
        <f ca="1">PRODUCT(AV$4:AV153)</f>
        <v>3.270826665336485</v>
      </c>
      <c r="AY153" s="75">
        <f t="shared" si="144"/>
        <v>150</v>
      </c>
      <c r="AZ153" s="76">
        <f t="shared" ca="1" si="149"/>
        <v>1.0090370179501076</v>
      </c>
      <c r="BA153" s="76">
        <f t="shared" ca="1" si="149"/>
        <v>1.0090370179501076</v>
      </c>
      <c r="BB153" s="76">
        <f t="shared" ca="1" si="149"/>
        <v>1.0090370179501076</v>
      </c>
      <c r="BC153" s="76">
        <f t="shared" ca="1" si="149"/>
        <v>1.0090370179501076</v>
      </c>
      <c r="BD153" s="76">
        <f t="shared" ca="1" si="149"/>
        <v>1.0090370179501076</v>
      </c>
      <c r="BE153" s="76">
        <f t="shared" ca="1" si="149"/>
        <v>1.0090370179501076</v>
      </c>
      <c r="BF153" s="76">
        <f t="shared" ca="1" si="149"/>
        <v>1.0090370179501076</v>
      </c>
      <c r="BG153" s="76">
        <f t="shared" ca="1" si="149"/>
        <v>1.0090370179501076</v>
      </c>
      <c r="BH153" s="76">
        <f t="shared" ca="1" si="149"/>
        <v>1.0090370179501076</v>
      </c>
      <c r="BI153" s="76">
        <f t="shared" ca="1" si="149"/>
        <v>1.0090370179501076</v>
      </c>
      <c r="BJ153" s="76">
        <f t="shared" ca="1" si="149"/>
        <v>1.0090370179501076</v>
      </c>
      <c r="BK153" s="76">
        <f t="shared" ca="1" si="149"/>
        <v>1.0090370179501076</v>
      </c>
      <c r="BL153" s="76">
        <f t="shared" ca="1" si="113"/>
        <v>0.11399999999999988</v>
      </c>
      <c r="BM153" s="77">
        <f t="shared" ca="1" si="114"/>
        <v>8998170.2066096272</v>
      </c>
      <c r="BN153" s="21"/>
      <c r="BO153" s="70">
        <f t="shared" si="145"/>
        <v>150</v>
      </c>
      <c r="BP153" s="171">
        <f t="shared" ca="1" si="146"/>
        <v>0.1109</v>
      </c>
      <c r="BQ153" s="172">
        <f t="shared" ca="1" si="135"/>
        <v>8.8027262506000792E-3</v>
      </c>
      <c r="BR153" s="172">
        <f t="shared" ca="1" si="148"/>
        <v>0.30573310735105125</v>
      </c>
    </row>
    <row r="154" spans="5:70">
      <c r="E154">
        <f t="shared" si="136"/>
        <v>151</v>
      </c>
      <c r="F154" s="64">
        <f t="shared" si="137"/>
        <v>77.499999999999289</v>
      </c>
      <c r="G154" s="55">
        <f t="shared" si="123"/>
        <v>6.629281491598138E-3</v>
      </c>
      <c r="H154" s="78">
        <f t="shared" si="147"/>
        <v>0.53174675377109148</v>
      </c>
      <c r="I154" s="79">
        <f t="shared" ca="1" si="124"/>
        <v>171415.81857321612</v>
      </c>
      <c r="J154" s="79">
        <f t="shared" ca="1" si="125"/>
        <v>1508.9265259225501</v>
      </c>
      <c r="K154" s="80">
        <f t="shared" ca="1" si="126"/>
        <v>-10.634935075421829</v>
      </c>
      <c r="L154" s="80">
        <f t="shared" ca="1" si="127"/>
        <v>-71.42325773884005</v>
      </c>
      <c r="M154" s="80">
        <f t="shared" ca="1" si="128"/>
        <v>0</v>
      </c>
      <c r="N154" s="80">
        <f t="shared" ca="1" si="129"/>
        <v>0</v>
      </c>
      <c r="O154" s="81">
        <f t="shared" ca="1" si="116"/>
        <v>-959.49215067932982</v>
      </c>
      <c r="P154" s="79">
        <f t="shared" ca="1" si="117"/>
        <v>171883.19475564509</v>
      </c>
      <c r="Q154" s="35"/>
      <c r="R154">
        <f t="shared" ca="1" si="130"/>
        <v>151</v>
      </c>
      <c r="S154" s="78">
        <f t="shared" ca="1" si="138"/>
        <v>77.499999999999289</v>
      </c>
      <c r="T154" s="55">
        <f t="shared" ca="1" si="131"/>
        <v>6.629281491598138E-3</v>
      </c>
      <c r="U154" s="78">
        <f t="shared" ca="1" si="139"/>
        <v>0.53054252676216684</v>
      </c>
      <c r="V154" s="79">
        <f t="shared" ca="1" si="140"/>
        <v>171302.91038422662</v>
      </c>
      <c r="W154" s="79">
        <f t="shared" ca="1" si="118"/>
        <v>1507.9326260434245</v>
      </c>
      <c r="X154" s="80">
        <f t="shared" ca="1" si="119"/>
        <v>-10.610850535243337</v>
      </c>
      <c r="Y154" s="80">
        <f t="shared" ca="1" si="132"/>
        <v>-71.376212660094424</v>
      </c>
      <c r="Z154" s="80">
        <f t="shared" ca="1" si="120"/>
        <v>0</v>
      </c>
      <c r="AA154" s="80">
        <f t="shared" ca="1" si="133"/>
        <v>0</v>
      </c>
      <c r="AB154" s="81">
        <f t="shared" ca="1" si="121"/>
        <v>-959.49215067932982</v>
      </c>
      <c r="AC154" s="79">
        <f t="shared" ca="1" si="122"/>
        <v>171769.36379639537</v>
      </c>
      <c r="AD154" s="35"/>
      <c r="AE154" s="55">
        <f t="shared" ca="1" si="141"/>
        <v>6.629281491598138E-3</v>
      </c>
      <c r="AF154" s="78">
        <f t="shared" ca="1" si="142"/>
        <v>0.53054252676216684</v>
      </c>
      <c r="AG154" s="21"/>
      <c r="AH154" s="21"/>
      <c r="AK154" s="66"/>
      <c r="AL154" s="66"/>
      <c r="AM154" s="66"/>
      <c r="AN154" s="66"/>
      <c r="AR154" s="69">
        <f t="shared" si="110"/>
        <v>13</v>
      </c>
      <c r="AS154" s="70">
        <f t="shared" si="143"/>
        <v>151</v>
      </c>
      <c r="AT154" s="71">
        <f t="shared" ca="1" si="111"/>
        <v>0.30016289091458725</v>
      </c>
      <c r="AU154" s="72">
        <f t="shared" ca="1" si="134"/>
        <v>8.8027262506000792E-3</v>
      </c>
      <c r="AV154" s="73">
        <f t="shared" ca="1" si="112"/>
        <v>1.0088027262506001</v>
      </c>
      <c r="AW154" s="74">
        <f ca="1">PRODUCT(AV$4:AV154)</f>
        <v>3.2996188570846052</v>
      </c>
      <c r="AY154" s="75">
        <f t="shared" si="144"/>
        <v>151</v>
      </c>
      <c r="AZ154" s="76">
        <f t="shared" ca="1" si="149"/>
        <v>0</v>
      </c>
      <c r="BA154" s="76">
        <f t="shared" ca="1" si="149"/>
        <v>0</v>
      </c>
      <c r="BB154" s="76">
        <f t="shared" ca="1" si="149"/>
        <v>0</v>
      </c>
      <c r="BC154" s="76">
        <f t="shared" ca="1" si="149"/>
        <v>0</v>
      </c>
      <c r="BD154" s="76">
        <f t="shared" ca="1" si="149"/>
        <v>0</v>
      </c>
      <c r="BE154" s="76">
        <f t="shared" ca="1" si="149"/>
        <v>0</v>
      </c>
      <c r="BF154" s="76">
        <f t="shared" ca="1" si="149"/>
        <v>0</v>
      </c>
      <c r="BG154" s="76">
        <f t="shared" ca="1" si="149"/>
        <v>0</v>
      </c>
      <c r="BH154" s="76">
        <f t="shared" ca="1" si="149"/>
        <v>0</v>
      </c>
      <c r="BI154" s="76">
        <f t="shared" ca="1" si="149"/>
        <v>0</v>
      </c>
      <c r="BJ154" s="76">
        <f t="shared" ca="1" si="149"/>
        <v>0</v>
      </c>
      <c r="BK154" s="76">
        <f t="shared" ca="1" si="149"/>
        <v>0</v>
      </c>
      <c r="BL154" s="76">
        <f t="shared" ca="1" si="113"/>
        <v>-1</v>
      </c>
      <c r="BM154" s="77">
        <f t="shared" ca="1" si="114"/>
        <v>0</v>
      </c>
      <c r="BN154" s="21"/>
      <c r="BO154" s="70">
        <f t="shared" si="145"/>
        <v>151</v>
      </c>
      <c r="BP154" s="171">
        <f t="shared" ca="1" si="146"/>
        <v>0.1109</v>
      </c>
      <c r="BQ154" s="172">
        <f t="shared" ca="1" si="135"/>
        <v>8.8027262506000792E-3</v>
      </c>
      <c r="BR154" s="172">
        <f t="shared" ca="1" si="148"/>
        <v>0.30306530642255924</v>
      </c>
    </row>
    <row r="155" spans="5:70">
      <c r="E155">
        <f t="shared" si="136"/>
        <v>152</v>
      </c>
      <c r="F155" s="64">
        <f t="shared" si="137"/>
        <v>77.583333333332618</v>
      </c>
      <c r="G155" s="55">
        <f t="shared" si="123"/>
        <v>7.236878175910233E-3</v>
      </c>
      <c r="H155" s="78">
        <f t="shared" si="147"/>
        <v>0.5278985672936144</v>
      </c>
      <c r="I155" s="79">
        <f t="shared" ca="1" si="124"/>
        <v>170639.29701471224</v>
      </c>
      <c r="J155" s="79">
        <f t="shared" ca="1" si="125"/>
        <v>1502.0910192153513</v>
      </c>
      <c r="K155" s="80">
        <f t="shared" ca="1" si="126"/>
        <v>-10.557971345872287</v>
      </c>
      <c r="L155" s="80">
        <f t="shared" ca="1" si="127"/>
        <v>-71.099707089463436</v>
      </c>
      <c r="M155" s="80">
        <f t="shared" ca="1" si="128"/>
        <v>0</v>
      </c>
      <c r="N155" s="80">
        <f t="shared" ca="1" si="129"/>
        <v>0</v>
      </c>
      <c r="O155" s="81">
        <f t="shared" ca="1" si="116"/>
        <v>-952.54842287412123</v>
      </c>
      <c r="P155" s="79">
        <f t="shared" ca="1" si="117"/>
        <v>171107.18193261814</v>
      </c>
      <c r="Q155" s="35"/>
      <c r="R155">
        <f t="shared" ca="1" si="130"/>
        <v>152</v>
      </c>
      <c r="S155" s="78">
        <f t="shared" ca="1" si="138"/>
        <v>77.583333333332618</v>
      </c>
      <c r="T155" s="55">
        <f t="shared" ca="1" si="131"/>
        <v>7.236878175910233E-3</v>
      </c>
      <c r="U155" s="78">
        <f t="shared" ca="1" si="139"/>
        <v>0.52670305512884941</v>
      </c>
      <c r="V155" s="79">
        <f t="shared" ca="1" si="140"/>
        <v>170526.28983624725</v>
      </c>
      <c r="W155" s="79">
        <f t="shared" ca="1" si="118"/>
        <v>1501.0962479589712</v>
      </c>
      <c r="X155" s="80">
        <f t="shared" ca="1" si="119"/>
        <v>-10.534061102576988</v>
      </c>
      <c r="Y155" s="80">
        <f t="shared" ca="1" si="132"/>
        <v>-71.052620765103029</v>
      </c>
      <c r="Z155" s="80">
        <f t="shared" ca="1" si="120"/>
        <v>0</v>
      </c>
      <c r="AA155" s="80">
        <f t="shared" ca="1" si="133"/>
        <v>0</v>
      </c>
      <c r="AB155" s="81">
        <f t="shared" ca="1" si="121"/>
        <v>-952.54842287412123</v>
      </c>
      <c r="AC155" s="79">
        <f t="shared" ca="1" si="122"/>
        <v>170993.25097946441</v>
      </c>
      <c r="AD155" s="35"/>
      <c r="AE155" s="55">
        <f t="shared" ca="1" si="141"/>
        <v>7.236878175910233E-3</v>
      </c>
      <c r="AF155" s="78">
        <f t="shared" ca="1" si="142"/>
        <v>0.52670305512884941</v>
      </c>
      <c r="AG155" s="21"/>
      <c r="AH155" s="21"/>
      <c r="AK155" s="66"/>
      <c r="AL155" s="66"/>
      <c r="AM155" s="66"/>
      <c r="AN155" s="66"/>
      <c r="AR155" s="69">
        <f t="shared" si="110"/>
        <v>13</v>
      </c>
      <c r="AS155" s="70">
        <f t="shared" si="143"/>
        <v>152</v>
      </c>
      <c r="AT155" s="71">
        <f t="shared" ca="1" si="111"/>
        <v>0.29752063915527743</v>
      </c>
      <c r="AU155" s="72">
        <f t="shared" ca="1" si="134"/>
        <v>8.8027262506000792E-3</v>
      </c>
      <c r="AV155" s="73">
        <f t="shared" ca="1" si="112"/>
        <v>1.0088027262506001</v>
      </c>
      <c r="AW155" s="74">
        <f ca="1">PRODUCT(AV$4:AV155)</f>
        <v>3.328664498614839</v>
      </c>
      <c r="AY155" s="75">
        <f t="shared" si="144"/>
        <v>152</v>
      </c>
      <c r="AZ155" s="76">
        <f t="shared" ca="1" si="149"/>
        <v>0</v>
      </c>
      <c r="BA155" s="76">
        <f t="shared" ca="1" si="149"/>
        <v>0</v>
      </c>
      <c r="BB155" s="76">
        <f t="shared" ca="1" si="149"/>
        <v>0</v>
      </c>
      <c r="BC155" s="76">
        <f t="shared" ca="1" si="149"/>
        <v>0</v>
      </c>
      <c r="BD155" s="76">
        <f t="shared" ca="1" si="149"/>
        <v>0</v>
      </c>
      <c r="BE155" s="76">
        <f t="shared" ca="1" si="149"/>
        <v>0</v>
      </c>
      <c r="BF155" s="76">
        <f t="shared" ca="1" si="149"/>
        <v>0</v>
      </c>
      <c r="BG155" s="76">
        <f t="shared" ca="1" si="149"/>
        <v>0</v>
      </c>
      <c r="BH155" s="76">
        <f t="shared" ca="1" si="149"/>
        <v>0</v>
      </c>
      <c r="BI155" s="76">
        <f t="shared" ca="1" si="149"/>
        <v>0</v>
      </c>
      <c r="BJ155" s="76">
        <f t="shared" ca="1" si="149"/>
        <v>0</v>
      </c>
      <c r="BK155" s="76">
        <f t="shared" ca="1" si="149"/>
        <v>0</v>
      </c>
      <c r="BL155" s="76">
        <f t="shared" ca="1" si="113"/>
        <v>-1</v>
      </c>
      <c r="BM155" s="77">
        <f t="shared" ca="1" si="114"/>
        <v>0</v>
      </c>
      <c r="BN155" s="21"/>
      <c r="BO155" s="70">
        <f t="shared" si="145"/>
        <v>152</v>
      </c>
      <c r="BP155" s="171">
        <f t="shared" ca="1" si="146"/>
        <v>0.1109</v>
      </c>
      <c r="BQ155" s="172">
        <f t="shared" ca="1" si="135"/>
        <v>8.8027262506000792E-3</v>
      </c>
      <c r="BR155" s="172">
        <f t="shared" ca="1" si="148"/>
        <v>0.30042078449664478</v>
      </c>
    </row>
    <row r="156" spans="5:70">
      <c r="E156">
        <f t="shared" si="136"/>
        <v>153</v>
      </c>
      <c r="F156" s="64">
        <f t="shared" si="137"/>
        <v>77.666666666665947</v>
      </c>
      <c r="G156" s="55">
        <f t="shared" si="123"/>
        <v>7.236878175910233E-3</v>
      </c>
      <c r="H156" s="78">
        <f t="shared" si="147"/>
        <v>0.52407822967287299</v>
      </c>
      <c r="I156" s="79">
        <f t="shared" ca="1" si="124"/>
        <v>169868.90010194847</v>
      </c>
      <c r="J156" s="79">
        <f t="shared" ca="1" si="125"/>
        <v>1495.3094260879843</v>
      </c>
      <c r="K156" s="80">
        <f t="shared" ca="1" si="126"/>
        <v>-10.48156459345746</v>
      </c>
      <c r="L156" s="80">
        <f t="shared" ca="1" si="127"/>
        <v>-70.778708375811874</v>
      </c>
      <c r="M156" s="80">
        <f t="shared" ca="1" si="128"/>
        <v>0</v>
      </c>
      <c r="N156" s="80">
        <f t="shared" ca="1" si="129"/>
        <v>0</v>
      </c>
      <c r="O156" s="81">
        <f t="shared" ca="1" si="116"/>
        <v>-945.65494598112582</v>
      </c>
      <c r="P156" s="79">
        <f t="shared" ca="1" si="117"/>
        <v>170337.29430908605</v>
      </c>
      <c r="Q156" s="35"/>
      <c r="R156">
        <f t="shared" ca="1" si="130"/>
        <v>153</v>
      </c>
      <c r="S156" s="78">
        <f t="shared" ca="1" si="138"/>
        <v>77.666666666665947</v>
      </c>
      <c r="T156" s="55">
        <f t="shared" ca="1" si="131"/>
        <v>7.236878175910233E-3</v>
      </c>
      <c r="U156" s="78">
        <f t="shared" ca="1" si="139"/>
        <v>0.52289136928400215</v>
      </c>
      <c r="V156" s="79">
        <f t="shared" ca="1" si="140"/>
        <v>169755.7936532232</v>
      </c>
      <c r="W156" s="79">
        <f t="shared" ca="1" si="118"/>
        <v>1494.3137809826781</v>
      </c>
      <c r="X156" s="80">
        <f t="shared" ca="1" si="119"/>
        <v>-10.457827385680043</v>
      </c>
      <c r="Y156" s="80">
        <f t="shared" ca="1" si="132"/>
        <v>-70.73158068884301</v>
      </c>
      <c r="Z156" s="80">
        <f t="shared" ca="1" si="120"/>
        <v>0</v>
      </c>
      <c r="AA156" s="80">
        <f t="shared" ca="1" si="133"/>
        <v>0</v>
      </c>
      <c r="AB156" s="81">
        <f t="shared" ca="1" si="121"/>
        <v>-945.65494598112582</v>
      </c>
      <c r="AC156" s="79">
        <f t="shared" ca="1" si="122"/>
        <v>170223.26308015021</v>
      </c>
      <c r="AD156" s="35"/>
      <c r="AE156" s="55">
        <f t="shared" ca="1" si="141"/>
        <v>7.236878175910233E-3</v>
      </c>
      <c r="AF156" s="78">
        <f t="shared" ca="1" si="142"/>
        <v>0.52289136928400215</v>
      </c>
      <c r="AG156" s="21"/>
      <c r="AH156" s="21"/>
      <c r="AK156" s="66"/>
      <c r="AL156" s="66"/>
      <c r="AM156" s="66"/>
      <c r="AN156" s="66"/>
      <c r="AR156" s="69">
        <f t="shared" si="110"/>
        <v>13</v>
      </c>
      <c r="AS156" s="70">
        <f t="shared" si="143"/>
        <v>153</v>
      </c>
      <c r="AT156" s="71">
        <f t="shared" ca="1" si="111"/>
        <v>0.29490164641488997</v>
      </c>
      <c r="AU156" s="72">
        <f t="shared" ca="1" si="134"/>
        <v>8.8027262506000792E-3</v>
      </c>
      <c r="AV156" s="73">
        <f t="shared" ca="1" si="112"/>
        <v>1.0088027262506001</v>
      </c>
      <c r="AW156" s="74">
        <f ca="1">PRODUCT(AV$4:AV156)</f>
        <v>3.3579658209762364</v>
      </c>
      <c r="AY156" s="75">
        <f t="shared" si="144"/>
        <v>153</v>
      </c>
      <c r="AZ156" s="76">
        <f t="shared" ca="1" si="149"/>
        <v>0</v>
      </c>
      <c r="BA156" s="76">
        <f t="shared" ca="1" si="149"/>
        <v>0</v>
      </c>
      <c r="BB156" s="76">
        <f t="shared" ca="1" si="149"/>
        <v>0</v>
      </c>
      <c r="BC156" s="76">
        <f t="shared" ca="1" si="149"/>
        <v>0</v>
      </c>
      <c r="BD156" s="76">
        <f t="shared" ca="1" si="149"/>
        <v>0</v>
      </c>
      <c r="BE156" s="76">
        <f t="shared" ca="1" si="149"/>
        <v>0</v>
      </c>
      <c r="BF156" s="76">
        <f t="shared" ca="1" si="149"/>
        <v>0</v>
      </c>
      <c r="BG156" s="76">
        <f t="shared" ca="1" si="149"/>
        <v>0</v>
      </c>
      <c r="BH156" s="76">
        <f t="shared" ca="1" si="149"/>
        <v>0</v>
      </c>
      <c r="BI156" s="76">
        <f t="shared" ca="1" si="149"/>
        <v>0</v>
      </c>
      <c r="BJ156" s="76">
        <f t="shared" ca="1" si="149"/>
        <v>0</v>
      </c>
      <c r="BK156" s="76">
        <f t="shared" ca="1" si="149"/>
        <v>0</v>
      </c>
      <c r="BL156" s="76">
        <f t="shared" ca="1" si="113"/>
        <v>-1</v>
      </c>
      <c r="BM156" s="77">
        <f t="shared" ca="1" si="114"/>
        <v>0</v>
      </c>
      <c r="BN156" s="21"/>
      <c r="BO156" s="70">
        <f t="shared" si="145"/>
        <v>153</v>
      </c>
      <c r="BP156" s="171">
        <f t="shared" ca="1" si="146"/>
        <v>0.1109</v>
      </c>
      <c r="BQ156" s="172">
        <f t="shared" ca="1" si="135"/>
        <v>8.8027262506000792E-3</v>
      </c>
      <c r="BR156" s="172">
        <f t="shared" ca="1" si="148"/>
        <v>0.29779933844272366</v>
      </c>
    </row>
    <row r="157" spans="5:70">
      <c r="E157">
        <f t="shared" si="136"/>
        <v>154</v>
      </c>
      <c r="F157" s="64">
        <f t="shared" si="137"/>
        <v>77.749999999999275</v>
      </c>
      <c r="G157" s="55">
        <f t="shared" si="123"/>
        <v>7.236878175910233E-3</v>
      </c>
      <c r="H157" s="78">
        <f t="shared" si="147"/>
        <v>0.52028553937008371</v>
      </c>
      <c r="I157" s="79">
        <f t="shared" ca="1" si="124"/>
        <v>169104.58406135702</v>
      </c>
      <c r="J157" s="79">
        <f t="shared" ca="1" si="125"/>
        <v>1488.5813612137151</v>
      </c>
      <c r="K157" s="80">
        <f t="shared" ca="1" si="126"/>
        <v>-10.405710787401674</v>
      </c>
      <c r="L157" s="80">
        <f t="shared" ca="1" si="127"/>
        <v>-70.460243358898765</v>
      </c>
      <c r="M157" s="80">
        <f t="shared" ca="1" si="128"/>
        <v>0</v>
      </c>
      <c r="N157" s="80">
        <f t="shared" ca="1" si="129"/>
        <v>0</v>
      </c>
      <c r="O157" s="81">
        <f t="shared" ca="1" si="116"/>
        <v>-938.81135634061354</v>
      </c>
      <c r="P157" s="79">
        <f t="shared" ca="1" si="117"/>
        <v>169573.48811208384</v>
      </c>
      <c r="Q157" s="35"/>
      <c r="R157">
        <f t="shared" ca="1" si="130"/>
        <v>154</v>
      </c>
      <c r="S157" s="78">
        <f t="shared" ca="1" si="138"/>
        <v>77.749999999999275</v>
      </c>
      <c r="T157" s="55">
        <f t="shared" ca="1" si="131"/>
        <v>7.236878175910233E-3</v>
      </c>
      <c r="U157" s="78">
        <f t="shared" ca="1" si="139"/>
        <v>0.51910726814525898</v>
      </c>
      <c r="V157" s="79">
        <f t="shared" ca="1" si="140"/>
        <v>168991.37806253324</v>
      </c>
      <c r="W157" s="79">
        <f t="shared" ca="1" si="118"/>
        <v>1487.5848397961438</v>
      </c>
      <c r="X157" s="80">
        <f t="shared" ca="1" si="119"/>
        <v>-10.382145362905179</v>
      </c>
      <c r="Y157" s="80">
        <f t="shared" ca="1" si="132"/>
        <v>-70.413074192722192</v>
      </c>
      <c r="Z157" s="80">
        <f t="shared" ca="1" si="120"/>
        <v>0</v>
      </c>
      <c r="AA157" s="80">
        <f t="shared" ca="1" si="133"/>
        <v>0</v>
      </c>
      <c r="AB157" s="81">
        <f t="shared" ca="1" si="121"/>
        <v>-938.81135634061354</v>
      </c>
      <c r="AC157" s="79">
        <f t="shared" ca="1" si="122"/>
        <v>169459.35632643313</v>
      </c>
      <c r="AD157" s="35"/>
      <c r="AE157" s="55">
        <f t="shared" ca="1" si="141"/>
        <v>7.236878175910233E-3</v>
      </c>
      <c r="AF157" s="78">
        <f t="shared" ca="1" si="142"/>
        <v>0.51910726814525898</v>
      </c>
      <c r="AG157" s="21"/>
      <c r="AH157" s="21"/>
      <c r="AK157" s="66"/>
      <c r="AL157" s="66"/>
      <c r="AM157" s="66"/>
      <c r="AN157" s="66"/>
      <c r="AR157" s="69">
        <f t="shared" si="110"/>
        <v>13</v>
      </c>
      <c r="AS157" s="70">
        <f t="shared" si="143"/>
        <v>154</v>
      </c>
      <c r="AT157" s="71">
        <f t="shared" ca="1" si="111"/>
        <v>0.29230570795064842</v>
      </c>
      <c r="AU157" s="72">
        <f t="shared" ca="1" si="134"/>
        <v>8.8027262506000792E-3</v>
      </c>
      <c r="AV157" s="73">
        <f t="shared" ca="1" si="112"/>
        <v>1.0088027262506001</v>
      </c>
      <c r="AW157" s="74">
        <f ca="1">PRODUCT(AV$4:AV157)</f>
        <v>3.3875250748571619</v>
      </c>
      <c r="AY157" s="75">
        <f t="shared" si="144"/>
        <v>154</v>
      </c>
      <c r="AZ157" s="76">
        <f t="shared" ca="1" si="149"/>
        <v>0</v>
      </c>
      <c r="BA157" s="76">
        <f t="shared" ca="1" si="149"/>
        <v>0</v>
      </c>
      <c r="BB157" s="76">
        <f t="shared" ca="1" si="149"/>
        <v>0</v>
      </c>
      <c r="BC157" s="76">
        <f t="shared" ca="1" si="149"/>
        <v>0</v>
      </c>
      <c r="BD157" s="76">
        <f t="shared" ca="1" si="149"/>
        <v>0</v>
      </c>
      <c r="BE157" s="76">
        <f t="shared" ca="1" si="149"/>
        <v>0</v>
      </c>
      <c r="BF157" s="76">
        <f t="shared" ca="1" si="149"/>
        <v>0</v>
      </c>
      <c r="BG157" s="76">
        <f t="shared" ca="1" si="149"/>
        <v>0</v>
      </c>
      <c r="BH157" s="76">
        <f t="shared" ca="1" si="149"/>
        <v>0</v>
      </c>
      <c r="BI157" s="76">
        <f t="shared" ca="1" si="149"/>
        <v>0</v>
      </c>
      <c r="BJ157" s="76">
        <f t="shared" ca="1" si="149"/>
        <v>0</v>
      </c>
      <c r="BK157" s="76">
        <f t="shared" ca="1" si="149"/>
        <v>0</v>
      </c>
      <c r="BL157" s="76">
        <f t="shared" ca="1" si="113"/>
        <v>-1</v>
      </c>
      <c r="BM157" s="77">
        <f t="shared" ca="1" si="114"/>
        <v>0</v>
      </c>
      <c r="BN157" s="21"/>
      <c r="BO157" s="70">
        <f t="shared" si="145"/>
        <v>154</v>
      </c>
      <c r="BP157" s="171">
        <f t="shared" ca="1" si="146"/>
        <v>0.1109</v>
      </c>
      <c r="BQ157" s="172">
        <f t="shared" ca="1" si="135"/>
        <v>8.8027262506000792E-3</v>
      </c>
      <c r="BR157" s="172">
        <f t="shared" ca="1" si="148"/>
        <v>0.29520076690271191</v>
      </c>
    </row>
    <row r="158" spans="5:70">
      <c r="E158">
        <f t="shared" si="136"/>
        <v>155</v>
      </c>
      <c r="F158" s="64">
        <f t="shared" si="137"/>
        <v>77.833333333332604</v>
      </c>
      <c r="G158" s="55">
        <f t="shared" si="123"/>
        <v>7.236878175910233E-3</v>
      </c>
      <c r="H158" s="78">
        <f t="shared" si="147"/>
        <v>0.51652029630497465</v>
      </c>
      <c r="I158" s="79">
        <f t="shared" ca="1" si="124"/>
        <v>168346.30543675253</v>
      </c>
      <c r="J158" s="79">
        <f t="shared" ca="1" si="125"/>
        <v>1481.9064420596403</v>
      </c>
      <c r="K158" s="80">
        <f t="shared" ca="1" si="126"/>
        <v>-10.330405926099493</v>
      </c>
      <c r="L158" s="80">
        <f t="shared" ca="1" si="127"/>
        <v>-70.144293931980229</v>
      </c>
      <c r="M158" s="80">
        <f t="shared" ca="1" si="128"/>
        <v>0</v>
      </c>
      <c r="N158" s="80">
        <f t="shared" ca="1" si="129"/>
        <v>0</v>
      </c>
      <c r="O158" s="81">
        <f t="shared" ca="1" si="116"/>
        <v>-932.0172929246155</v>
      </c>
      <c r="P158" s="79">
        <f t="shared" ca="1" si="117"/>
        <v>168815.71988602949</v>
      </c>
      <c r="Q158" s="35"/>
      <c r="R158">
        <f t="shared" ca="1" si="130"/>
        <v>155</v>
      </c>
      <c r="S158" s="78">
        <f t="shared" ca="1" si="138"/>
        <v>77.833333333332604</v>
      </c>
      <c r="T158" s="55">
        <f t="shared" ca="1" si="131"/>
        <v>7.236878175910233E-3</v>
      </c>
      <c r="U158" s="78">
        <f t="shared" ca="1" si="139"/>
        <v>0.51535055208546221</v>
      </c>
      <c r="V158" s="79">
        <f t="shared" ca="1" si="140"/>
        <v>168232.99960893058</v>
      </c>
      <c r="W158" s="79">
        <f t="shared" ca="1" si="118"/>
        <v>1480.909041874726</v>
      </c>
      <c r="X158" s="80">
        <f t="shared" ca="1" si="119"/>
        <v>-10.307011041709245</v>
      </c>
      <c r="Y158" s="80">
        <f t="shared" ca="1" si="132"/>
        <v>-70.097083170387748</v>
      </c>
      <c r="Z158" s="80">
        <f t="shared" ca="1" si="120"/>
        <v>0</v>
      </c>
      <c r="AA158" s="80">
        <f t="shared" ca="1" si="133"/>
        <v>0</v>
      </c>
      <c r="AB158" s="81">
        <f t="shared" ca="1" si="121"/>
        <v>-932.0172929246155</v>
      </c>
      <c r="AC158" s="79">
        <f t="shared" ca="1" si="122"/>
        <v>168701.48726366862</v>
      </c>
      <c r="AD158" s="35"/>
      <c r="AE158" s="55">
        <f t="shared" ca="1" si="141"/>
        <v>7.236878175910233E-3</v>
      </c>
      <c r="AF158" s="78">
        <f t="shared" ca="1" si="142"/>
        <v>0.51535055208546221</v>
      </c>
      <c r="AG158" s="21"/>
      <c r="AH158" s="21"/>
      <c r="AK158" s="66"/>
      <c r="AL158" s="66"/>
      <c r="AM158" s="66"/>
      <c r="AN158" s="66"/>
      <c r="AR158" s="69">
        <f t="shared" si="110"/>
        <v>13</v>
      </c>
      <c r="AS158" s="70">
        <f t="shared" si="143"/>
        <v>155</v>
      </c>
      <c r="AT158" s="71">
        <f t="shared" ca="1" si="111"/>
        <v>0.28973262082207102</v>
      </c>
      <c r="AU158" s="72">
        <f t="shared" ca="1" si="134"/>
        <v>8.8027262506000792E-3</v>
      </c>
      <c r="AV158" s="73">
        <f t="shared" ca="1" si="112"/>
        <v>1.0088027262506001</v>
      </c>
      <c r="AW158" s="74">
        <f ca="1">PRODUCT(AV$4:AV158)</f>
        <v>3.4173445307581729</v>
      </c>
      <c r="AY158" s="75">
        <f t="shared" si="144"/>
        <v>155</v>
      </c>
      <c r="AZ158" s="76">
        <f t="shared" ca="1" si="149"/>
        <v>0</v>
      </c>
      <c r="BA158" s="76">
        <f t="shared" ca="1" si="149"/>
        <v>0</v>
      </c>
      <c r="BB158" s="76">
        <f t="shared" ca="1" si="149"/>
        <v>0</v>
      </c>
      <c r="BC158" s="76">
        <f t="shared" ca="1" si="149"/>
        <v>0</v>
      </c>
      <c r="BD158" s="76">
        <f t="shared" ca="1" si="149"/>
        <v>0</v>
      </c>
      <c r="BE158" s="76">
        <f t="shared" ca="1" si="149"/>
        <v>0</v>
      </c>
      <c r="BF158" s="76">
        <f t="shared" ca="1" si="149"/>
        <v>0</v>
      </c>
      <c r="BG158" s="76">
        <f t="shared" ca="1" si="149"/>
        <v>0</v>
      </c>
      <c r="BH158" s="76">
        <f t="shared" ca="1" si="149"/>
        <v>0</v>
      </c>
      <c r="BI158" s="76">
        <f t="shared" ca="1" si="149"/>
        <v>0</v>
      </c>
      <c r="BJ158" s="76">
        <f t="shared" ca="1" si="149"/>
        <v>0</v>
      </c>
      <c r="BK158" s="76">
        <f t="shared" ca="1" si="149"/>
        <v>0</v>
      </c>
      <c r="BL158" s="76">
        <f t="shared" ca="1" si="113"/>
        <v>-1</v>
      </c>
      <c r="BM158" s="77">
        <f t="shared" ca="1" si="114"/>
        <v>0</v>
      </c>
      <c r="BN158" s="21"/>
      <c r="BO158" s="70">
        <f t="shared" si="145"/>
        <v>155</v>
      </c>
      <c r="BP158" s="171">
        <f t="shared" ca="1" si="146"/>
        <v>0.1109</v>
      </c>
      <c r="BQ158" s="172">
        <f t="shared" ca="1" si="135"/>
        <v>8.8027262506000792E-3</v>
      </c>
      <c r="BR158" s="172">
        <f t="shared" ca="1" si="148"/>
        <v>0.29262487027555878</v>
      </c>
    </row>
    <row r="159" spans="5:70">
      <c r="E159">
        <f t="shared" si="136"/>
        <v>156</v>
      </c>
      <c r="F159" s="64">
        <f t="shared" si="137"/>
        <v>77.916666666665932</v>
      </c>
      <c r="G159" s="55">
        <f t="shared" si="123"/>
        <v>7.236878175910233E-3</v>
      </c>
      <c r="H159" s="78">
        <f t="shared" si="147"/>
        <v>0.51278230184523044</v>
      </c>
      <c r="I159" s="79">
        <f t="shared" ca="1" si="124"/>
        <v>167594.02108703571</v>
      </c>
      <c r="J159" s="79">
        <f t="shared" ca="1" si="125"/>
        <v>1475.2842888664725</v>
      </c>
      <c r="K159" s="80">
        <f t="shared" ca="1" si="126"/>
        <v>-10.255646036904608</v>
      </c>
      <c r="L159" s="80">
        <f t="shared" ca="1" si="127"/>
        <v>-69.830842119598216</v>
      </c>
      <c r="M159" s="80">
        <f t="shared" ca="1" si="128"/>
        <v>0</v>
      </c>
      <c r="N159" s="80">
        <f t="shared" ca="1" si="129"/>
        <v>0</v>
      </c>
      <c r="O159" s="81">
        <f t="shared" ca="1" si="116"/>
        <v>-925.27239731787824</v>
      </c>
      <c r="P159" s="79">
        <f t="shared" ca="1" si="117"/>
        <v>168063.9464904278</v>
      </c>
      <c r="Q159" s="35"/>
      <c r="R159">
        <f t="shared" ca="1" si="130"/>
        <v>156</v>
      </c>
      <c r="S159" s="78">
        <f t="shared" ca="1" si="138"/>
        <v>77.916666666665932</v>
      </c>
      <c r="T159" s="55">
        <f t="shared" ca="1" si="131"/>
        <v>7.236878175910233E-3</v>
      </c>
      <c r="U159" s="78">
        <f t="shared" ca="1" si="139"/>
        <v>0.51162102292213163</v>
      </c>
      <c r="V159" s="79">
        <f t="shared" ca="1" si="140"/>
        <v>167480.61515224658</v>
      </c>
      <c r="W159" s="79">
        <f t="shared" ca="1" si="118"/>
        <v>1474.2860074673304</v>
      </c>
      <c r="X159" s="80">
        <f t="shared" ca="1" si="119"/>
        <v>-10.232420458442633</v>
      </c>
      <c r="Y159" s="80">
        <f t="shared" ca="1" si="132"/>
        <v>-69.783589646769414</v>
      </c>
      <c r="Z159" s="80">
        <f t="shared" ca="1" si="120"/>
        <v>0</v>
      </c>
      <c r="AA159" s="80">
        <f t="shared" ca="1" si="133"/>
        <v>0</v>
      </c>
      <c r="AB159" s="81">
        <f t="shared" ca="1" si="121"/>
        <v>-925.27239731787824</v>
      </c>
      <c r="AC159" s="79">
        <f t="shared" ca="1" si="122"/>
        <v>167949.61275229085</v>
      </c>
      <c r="AD159" s="35"/>
      <c r="AE159" s="55">
        <f t="shared" ca="1" si="141"/>
        <v>7.236878175910233E-3</v>
      </c>
      <c r="AF159" s="78">
        <f t="shared" ca="1" si="142"/>
        <v>0.51162102292213163</v>
      </c>
      <c r="AG159" s="21"/>
      <c r="AH159" s="21"/>
      <c r="AK159" s="66"/>
      <c r="AL159" s="66"/>
      <c r="AM159" s="66"/>
      <c r="AN159" s="66"/>
      <c r="AR159" s="69">
        <f t="shared" si="110"/>
        <v>13</v>
      </c>
      <c r="AS159" s="70">
        <f t="shared" si="143"/>
        <v>156</v>
      </c>
      <c r="AT159" s="71">
        <f t="shared" ca="1" si="111"/>
        <v>0.28718218387510541</v>
      </c>
      <c r="AU159" s="72">
        <f t="shared" ca="1" si="134"/>
        <v>8.8027262506000792E-3</v>
      </c>
      <c r="AV159" s="73">
        <f t="shared" ca="1" si="112"/>
        <v>1.0088027262506001</v>
      </c>
      <c r="AW159" s="74">
        <f ca="1">PRODUCT(AV$4:AV159)</f>
        <v>3.4474264791664226</v>
      </c>
      <c r="AY159" s="75">
        <f t="shared" si="144"/>
        <v>156</v>
      </c>
      <c r="AZ159" s="76">
        <f t="shared" ca="1" si="149"/>
        <v>0</v>
      </c>
      <c r="BA159" s="76">
        <f t="shared" ca="1" si="149"/>
        <v>0</v>
      </c>
      <c r="BB159" s="76">
        <f t="shared" ca="1" si="149"/>
        <v>0</v>
      </c>
      <c r="BC159" s="76">
        <f t="shared" ca="1" si="149"/>
        <v>0</v>
      </c>
      <c r="BD159" s="76">
        <f t="shared" ca="1" si="149"/>
        <v>0</v>
      </c>
      <c r="BE159" s="76">
        <f t="shared" ca="1" si="149"/>
        <v>0</v>
      </c>
      <c r="BF159" s="76">
        <f t="shared" ca="1" si="149"/>
        <v>0</v>
      </c>
      <c r="BG159" s="76">
        <f t="shared" ca="1" si="149"/>
        <v>0</v>
      </c>
      <c r="BH159" s="76">
        <f t="shared" ca="1" si="149"/>
        <v>0</v>
      </c>
      <c r="BI159" s="76">
        <f t="shared" ca="1" si="149"/>
        <v>0</v>
      </c>
      <c r="BJ159" s="76">
        <f t="shared" ca="1" si="149"/>
        <v>0</v>
      </c>
      <c r="BK159" s="76">
        <f t="shared" ca="1" si="149"/>
        <v>0</v>
      </c>
      <c r="BL159" s="76">
        <f t="shared" ca="1" si="113"/>
        <v>-1</v>
      </c>
      <c r="BM159" s="77">
        <f t="shared" ca="1" si="114"/>
        <v>0</v>
      </c>
      <c r="BN159" s="21"/>
      <c r="BO159" s="70">
        <f t="shared" si="145"/>
        <v>156</v>
      </c>
      <c r="BP159" s="171">
        <f t="shared" ca="1" si="146"/>
        <v>0.1109</v>
      </c>
      <c r="BQ159" s="172">
        <f t="shared" ca="1" si="135"/>
        <v>8.8027262506000792E-3</v>
      </c>
      <c r="BR159" s="172">
        <f t="shared" ca="1" si="148"/>
        <v>0.29007145070191537</v>
      </c>
    </row>
    <row r="160" spans="5:70">
      <c r="E160">
        <f t="shared" si="136"/>
        <v>157</v>
      </c>
      <c r="F160" s="64">
        <f t="shared" si="137"/>
        <v>77.999999999999261</v>
      </c>
      <c r="G160" s="55">
        <f t="shared" si="123"/>
        <v>7.236878175910233E-3</v>
      </c>
      <c r="H160" s="78">
        <f t="shared" si="147"/>
        <v>0.50907135879601373</v>
      </c>
      <c r="I160" s="79">
        <f t="shared" ca="1" si="124"/>
        <v>166847.68818391388</v>
      </c>
      <c r="J160" s="79">
        <f t="shared" ca="1" si="125"/>
        <v>1468.7145246284754</v>
      </c>
      <c r="K160" s="80">
        <f t="shared" ca="1" si="126"/>
        <v>-10.181427175920275</v>
      </c>
      <c r="L160" s="80">
        <f t="shared" ca="1" si="127"/>
        <v>-69.519870076630795</v>
      </c>
      <c r="M160" s="80">
        <f t="shared" ca="1" si="128"/>
        <v>-1251.3576613793541</v>
      </c>
      <c r="N160" s="80">
        <f t="shared" ca="1" si="129"/>
        <v>0</v>
      </c>
      <c r="O160" s="81">
        <f t="shared" ca="1" si="116"/>
        <v>-918.57631369895637</v>
      </c>
      <c r="P160" s="79">
        <f t="shared" ca="1" si="117"/>
        <v>166066.76743621152</v>
      </c>
      <c r="Q160" s="35"/>
      <c r="R160">
        <f t="shared" ca="1" si="130"/>
        <v>157</v>
      </c>
      <c r="S160" s="78">
        <f t="shared" ca="1" si="138"/>
        <v>77.999999999999261</v>
      </c>
      <c r="T160" s="55">
        <f t="shared" ca="1" si="131"/>
        <v>7.236878175910233E-3</v>
      </c>
      <c r="U160" s="78">
        <f t="shared" ca="1" si="139"/>
        <v>0.50791848390700955</v>
      </c>
      <c r="V160" s="79">
        <f t="shared" ca="1" si="140"/>
        <v>166734.18186511123</v>
      </c>
      <c r="W160" s="79">
        <f t="shared" ca="1" si="118"/>
        <v>1467.7153595763423</v>
      </c>
      <c r="X160" s="80">
        <f t="shared" ca="1" si="119"/>
        <v>-10.158369678140192</v>
      </c>
      <c r="Y160" s="80">
        <f t="shared" ca="1" si="132"/>
        <v>-69.472575777129677</v>
      </c>
      <c r="Z160" s="80">
        <f t="shared" ca="1" si="120"/>
        <v>-1250.5063639883342</v>
      </c>
      <c r="AA160" s="80">
        <f t="shared" ca="1" si="133"/>
        <v>0</v>
      </c>
      <c r="AB160" s="81">
        <f t="shared" ca="1" si="121"/>
        <v>-918.57631369895637</v>
      </c>
      <c r="AC160" s="79">
        <f t="shared" ca="1" si="122"/>
        <v>165953.18360154502</v>
      </c>
      <c r="AD160" s="35"/>
      <c r="AE160" s="55">
        <f t="shared" ca="1" si="141"/>
        <v>7.236878175910233E-3</v>
      </c>
      <c r="AF160" s="78">
        <f t="shared" ca="1" si="142"/>
        <v>0.50791848390700955</v>
      </c>
      <c r="AG160" s="21"/>
      <c r="AH160" s="21"/>
      <c r="AK160" s="66"/>
      <c r="AL160" s="66"/>
      <c r="AM160" s="66"/>
      <c r="AN160" s="66"/>
      <c r="AR160" s="69">
        <f t="shared" si="110"/>
        <v>14</v>
      </c>
      <c r="AS160" s="70">
        <f t="shared" si="143"/>
        <v>157</v>
      </c>
      <c r="AT160" s="71">
        <f t="shared" ca="1" si="111"/>
        <v>0.28465419772640338</v>
      </c>
      <c r="AU160" s="72">
        <f t="shared" ca="1" si="134"/>
        <v>8.8027262506000792E-3</v>
      </c>
      <c r="AV160" s="73">
        <f t="shared" ca="1" si="112"/>
        <v>1.0088027262506001</v>
      </c>
      <c r="AW160" s="74">
        <f ca="1">PRODUCT(AV$4:AV160)</f>
        <v>3.4777732307315947</v>
      </c>
      <c r="AY160" s="75">
        <f t="shared" si="144"/>
        <v>157</v>
      </c>
      <c r="AZ160" s="76">
        <f t="shared" ca="1" si="149"/>
        <v>0</v>
      </c>
      <c r="BA160" s="76">
        <f t="shared" ca="1" si="149"/>
        <v>0</v>
      </c>
      <c r="BB160" s="76">
        <f t="shared" ca="1" si="149"/>
        <v>0</v>
      </c>
      <c r="BC160" s="76">
        <f t="shared" ca="1" si="149"/>
        <v>0</v>
      </c>
      <c r="BD160" s="76">
        <f t="shared" ca="1" si="149"/>
        <v>0</v>
      </c>
      <c r="BE160" s="76">
        <f t="shared" ca="1" si="149"/>
        <v>0</v>
      </c>
      <c r="BF160" s="76">
        <f t="shared" ca="1" si="149"/>
        <v>0</v>
      </c>
      <c r="BG160" s="76">
        <f t="shared" ca="1" si="149"/>
        <v>0</v>
      </c>
      <c r="BH160" s="76">
        <f t="shared" ca="1" si="149"/>
        <v>0</v>
      </c>
      <c r="BI160" s="76">
        <f t="shared" ca="1" si="149"/>
        <v>0</v>
      </c>
      <c r="BJ160" s="76">
        <f t="shared" ca="1" si="149"/>
        <v>0</v>
      </c>
      <c r="BK160" s="76">
        <f t="shared" ca="1" si="149"/>
        <v>0</v>
      </c>
      <c r="BL160" s="76">
        <f t="shared" ca="1" si="113"/>
        <v>-1</v>
      </c>
      <c r="BM160" s="77">
        <f t="shared" ca="1" si="114"/>
        <v>0</v>
      </c>
      <c r="BN160" s="21"/>
      <c r="BO160" s="70">
        <f t="shared" si="145"/>
        <v>157</v>
      </c>
      <c r="BP160" s="171">
        <f t="shared" ca="1" si="146"/>
        <v>0.1109</v>
      </c>
      <c r="BQ160" s="172">
        <f t="shared" ca="1" si="135"/>
        <v>8.8027262506000792E-3</v>
      </c>
      <c r="BR160" s="172">
        <f t="shared" ca="1" si="148"/>
        <v>0.28754031204893643</v>
      </c>
    </row>
    <row r="161" spans="5:70">
      <c r="E161">
        <f t="shared" si="136"/>
        <v>158</v>
      </c>
      <c r="F161" s="64">
        <f t="shared" si="137"/>
        <v>78.08333333333259</v>
      </c>
      <c r="G161" s="55">
        <f t="shared" si="123"/>
        <v>7.236878175910233E-3</v>
      </c>
      <c r="H161" s="78">
        <f t="shared" si="147"/>
        <v>0.50538727138956185</v>
      </c>
      <c r="I161" s="79">
        <f t="shared" ca="1" si="124"/>
        <v>164864.96247120845</v>
      </c>
      <c r="J161" s="79">
        <f t="shared" ca="1" si="125"/>
        <v>1451.2611329495035</v>
      </c>
      <c r="K161" s="80">
        <f t="shared" ca="1" si="126"/>
        <v>-10.107745427791237</v>
      </c>
      <c r="L161" s="80">
        <f t="shared" ca="1" si="127"/>
        <v>-68.693734363003529</v>
      </c>
      <c r="M161" s="80">
        <f t="shared" ca="1" si="128"/>
        <v>0</v>
      </c>
      <c r="N161" s="80">
        <f t="shared" ca="1" si="129"/>
        <v>0</v>
      </c>
      <c r="O161" s="81">
        <f t="shared" ca="1" si="116"/>
        <v>-911.92868882144023</v>
      </c>
      <c r="P161" s="79">
        <f t="shared" ca="1" si="117"/>
        <v>165325.49343554571</v>
      </c>
      <c r="Q161" s="35"/>
      <c r="R161">
        <f t="shared" ca="1" si="130"/>
        <v>158</v>
      </c>
      <c r="S161" s="78">
        <f t="shared" ca="1" si="138"/>
        <v>78.08333333333259</v>
      </c>
      <c r="T161" s="55">
        <f t="shared" ca="1" si="131"/>
        <v>7.236878175910233E-3</v>
      </c>
      <c r="U161" s="78">
        <f t="shared" ca="1" si="139"/>
        <v>0.50424273971568145</v>
      </c>
      <c r="V161" s="79">
        <f t="shared" ca="1" si="140"/>
        <v>164752.20062891618</v>
      </c>
      <c r="W161" s="79">
        <f t="shared" ca="1" si="118"/>
        <v>1450.2685213202913</v>
      </c>
      <c r="X161" s="80">
        <f t="shared" ca="1" si="119"/>
        <v>-10.084854794313628</v>
      </c>
      <c r="Y161" s="80">
        <f t="shared" ca="1" si="132"/>
        <v>-68.646750262048414</v>
      </c>
      <c r="Z161" s="80">
        <f t="shared" ca="1" si="120"/>
        <v>0</v>
      </c>
      <c r="AA161" s="80">
        <f t="shared" ca="1" si="133"/>
        <v>0</v>
      </c>
      <c r="AB161" s="81">
        <f t="shared" ca="1" si="121"/>
        <v>-911.92868882144023</v>
      </c>
      <c r="AC161" s="79">
        <f t="shared" ca="1" si="122"/>
        <v>165211.80885635866</v>
      </c>
      <c r="AD161" s="35"/>
      <c r="AE161" s="55">
        <f t="shared" ca="1" si="141"/>
        <v>7.236878175910233E-3</v>
      </c>
      <c r="AF161" s="78">
        <f t="shared" ca="1" si="142"/>
        <v>0.50424273971568145</v>
      </c>
      <c r="AG161" s="21"/>
      <c r="AH161" s="21"/>
      <c r="AK161" s="66"/>
      <c r="AL161" s="66"/>
      <c r="AM161" s="66"/>
      <c r="AN161" s="66"/>
      <c r="AR161" s="69">
        <f t="shared" si="110"/>
        <v>14</v>
      </c>
      <c r="AS161" s="70">
        <f t="shared" si="143"/>
        <v>158</v>
      </c>
      <c r="AT161" s="71">
        <f t="shared" ca="1" si="111"/>
        <v>0.28214846474773364</v>
      </c>
      <c r="AU161" s="72">
        <f t="shared" ca="1" si="134"/>
        <v>8.8027262506000792E-3</v>
      </c>
      <c r="AV161" s="73">
        <f t="shared" ca="1" si="112"/>
        <v>1.0088027262506001</v>
      </c>
      <c r="AW161" s="74">
        <f ca="1">PRODUCT(AV$4:AV161)</f>
        <v>3.50838711644339</v>
      </c>
      <c r="AY161" s="75">
        <f t="shared" si="144"/>
        <v>158</v>
      </c>
      <c r="AZ161" s="76">
        <f t="shared" ca="1" si="149"/>
        <v>0</v>
      </c>
      <c r="BA161" s="76">
        <f t="shared" ca="1" si="149"/>
        <v>0</v>
      </c>
      <c r="BB161" s="76">
        <f t="shared" ca="1" si="149"/>
        <v>0</v>
      </c>
      <c r="BC161" s="76">
        <f t="shared" ca="1" si="149"/>
        <v>0</v>
      </c>
      <c r="BD161" s="76">
        <f t="shared" ca="1" si="149"/>
        <v>0</v>
      </c>
      <c r="BE161" s="76">
        <f t="shared" ca="1" si="149"/>
        <v>0</v>
      </c>
      <c r="BF161" s="76">
        <f t="shared" ca="1" si="149"/>
        <v>0</v>
      </c>
      <c r="BG161" s="76">
        <f t="shared" ca="1" si="149"/>
        <v>0</v>
      </c>
      <c r="BH161" s="76">
        <f t="shared" ca="1" si="149"/>
        <v>0</v>
      </c>
      <c r="BI161" s="76">
        <f t="shared" ca="1" si="149"/>
        <v>0</v>
      </c>
      <c r="BJ161" s="76">
        <f t="shared" ca="1" si="149"/>
        <v>0</v>
      </c>
      <c r="BK161" s="76">
        <f t="shared" ca="1" si="149"/>
        <v>0</v>
      </c>
      <c r="BL161" s="76">
        <f t="shared" ca="1" si="113"/>
        <v>-1</v>
      </c>
      <c r="BM161" s="77">
        <f t="shared" ca="1" si="114"/>
        <v>0</v>
      </c>
      <c r="BN161" s="21"/>
      <c r="BO161" s="70">
        <f t="shared" si="145"/>
        <v>158</v>
      </c>
      <c r="BP161" s="171">
        <f t="shared" ca="1" si="146"/>
        <v>0.1109</v>
      </c>
      <c r="BQ161" s="172">
        <f t="shared" ca="1" si="135"/>
        <v>8.8027262506000792E-3</v>
      </c>
      <c r="BR161" s="172">
        <f t="shared" ca="1" si="148"/>
        <v>0.28503125989521522</v>
      </c>
    </row>
    <row r="162" spans="5:70">
      <c r="E162">
        <f t="shared" si="136"/>
        <v>159</v>
      </c>
      <c r="F162" s="64">
        <f t="shared" si="137"/>
        <v>78.166666666665918</v>
      </c>
      <c r="G162" s="55">
        <f t="shared" si="123"/>
        <v>7.236878175910233E-3</v>
      </c>
      <c r="H162" s="78">
        <f t="shared" si="147"/>
        <v>0.50172984527485986</v>
      </c>
      <c r="I162" s="79">
        <f t="shared" ca="1" si="124"/>
        <v>164129.05298018042</v>
      </c>
      <c r="J162" s="79">
        <f t="shared" ca="1" si="125"/>
        <v>1444.7831231547655</v>
      </c>
      <c r="K162" s="80">
        <f t="shared" ca="1" si="126"/>
        <v>-10.034596905497198</v>
      </c>
      <c r="L162" s="80">
        <f t="shared" ca="1" si="127"/>
        <v>-68.387105408408516</v>
      </c>
      <c r="M162" s="80">
        <f t="shared" ca="1" si="128"/>
        <v>0</v>
      </c>
      <c r="N162" s="80">
        <f t="shared" ca="1" si="129"/>
        <v>0</v>
      </c>
      <c r="O162" s="81">
        <f t="shared" ca="1" si="116"/>
        <v>-905.32917199532187</v>
      </c>
      <c r="P162" s="79">
        <f t="shared" ca="1" si="117"/>
        <v>164590.08522902598</v>
      </c>
      <c r="Q162" s="35"/>
      <c r="R162">
        <f t="shared" ca="1" si="130"/>
        <v>159</v>
      </c>
      <c r="S162" s="78">
        <f t="shared" ca="1" si="138"/>
        <v>78.166666666665918</v>
      </c>
      <c r="T162" s="55">
        <f t="shared" ca="1" si="131"/>
        <v>7.236878175910233E-3</v>
      </c>
      <c r="U162" s="78">
        <f t="shared" ca="1" si="139"/>
        <v>0.50059359643727186</v>
      </c>
      <c r="V162" s="79">
        <f t="shared" ca="1" si="140"/>
        <v>164016.19112244342</v>
      </c>
      <c r="W162" s="79">
        <f t="shared" ca="1" si="118"/>
        <v>1443.7896311169723</v>
      </c>
      <c r="X162" s="80">
        <f t="shared" ca="1" si="119"/>
        <v>-10.011871928745437</v>
      </c>
      <c r="Y162" s="80">
        <f t="shared" ca="1" si="132"/>
        <v>-68.340079634351426</v>
      </c>
      <c r="Z162" s="80">
        <f t="shared" ca="1" si="120"/>
        <v>0</v>
      </c>
      <c r="AA162" s="80">
        <f t="shared" ca="1" si="133"/>
        <v>0</v>
      </c>
      <c r="AB162" s="81">
        <f t="shared" ca="1" si="121"/>
        <v>-905.32917199532187</v>
      </c>
      <c r="AC162" s="79">
        <f t="shared" ca="1" si="122"/>
        <v>164476.29963000194</v>
      </c>
      <c r="AD162" s="35"/>
      <c r="AE162" s="55">
        <f t="shared" ca="1" si="141"/>
        <v>7.236878175910233E-3</v>
      </c>
      <c r="AF162" s="78">
        <f t="shared" ca="1" si="142"/>
        <v>0.50059359643727186</v>
      </c>
      <c r="AG162" s="21"/>
      <c r="AH162" s="21"/>
      <c r="AK162" s="66"/>
      <c r="AL162" s="66"/>
      <c r="AM162" s="66"/>
      <c r="AN162" s="66"/>
      <c r="AR162" s="69">
        <f t="shared" si="110"/>
        <v>14</v>
      </c>
      <c r="AS162" s="70">
        <f t="shared" si="143"/>
        <v>159</v>
      </c>
      <c r="AT162" s="71">
        <f t="shared" ca="1" si="111"/>
        <v>0.27966478905053227</v>
      </c>
      <c r="AU162" s="72">
        <f t="shared" ca="1" si="134"/>
        <v>8.8027262506000792E-3</v>
      </c>
      <c r="AV162" s="73">
        <f t="shared" ca="1" si="112"/>
        <v>1.0088027262506001</v>
      </c>
      <c r="AW162" s="74">
        <f ca="1">PRODUCT(AV$4:AV162)</f>
        <v>3.5392704878105734</v>
      </c>
      <c r="AY162" s="75">
        <f t="shared" si="144"/>
        <v>159</v>
      </c>
      <c r="AZ162" s="76">
        <f t="shared" ca="1" si="149"/>
        <v>0</v>
      </c>
      <c r="BA162" s="76">
        <f t="shared" ca="1" si="149"/>
        <v>0</v>
      </c>
      <c r="BB162" s="76">
        <f t="shared" ca="1" si="149"/>
        <v>0</v>
      </c>
      <c r="BC162" s="76">
        <f t="shared" ca="1" si="149"/>
        <v>0</v>
      </c>
      <c r="BD162" s="76">
        <f t="shared" ca="1" si="149"/>
        <v>0</v>
      </c>
      <c r="BE162" s="76">
        <f t="shared" ca="1" si="149"/>
        <v>0</v>
      </c>
      <c r="BF162" s="76">
        <f t="shared" ca="1" si="149"/>
        <v>0</v>
      </c>
      <c r="BG162" s="76">
        <f t="shared" ca="1" si="149"/>
        <v>0</v>
      </c>
      <c r="BH162" s="76">
        <f t="shared" ca="1" si="149"/>
        <v>0</v>
      </c>
      <c r="BI162" s="76">
        <f t="shared" ca="1" si="149"/>
        <v>0</v>
      </c>
      <c r="BJ162" s="76">
        <f t="shared" ca="1" si="149"/>
        <v>0</v>
      </c>
      <c r="BK162" s="76">
        <f t="shared" ca="1" si="149"/>
        <v>0</v>
      </c>
      <c r="BL162" s="76">
        <f t="shared" ca="1" si="113"/>
        <v>-1</v>
      </c>
      <c r="BM162" s="77">
        <f t="shared" ca="1" si="114"/>
        <v>0</v>
      </c>
      <c r="BN162" s="21"/>
      <c r="BO162" s="70">
        <f t="shared" si="145"/>
        <v>159</v>
      </c>
      <c r="BP162" s="171">
        <f t="shared" ca="1" si="146"/>
        <v>0.1109</v>
      </c>
      <c r="BQ162" s="172">
        <f t="shared" ca="1" si="135"/>
        <v>8.8027262506000792E-3</v>
      </c>
      <c r="BR162" s="172">
        <f t="shared" ca="1" si="148"/>
        <v>0.28254410151584941</v>
      </c>
    </row>
    <row r="163" spans="5:70">
      <c r="E163">
        <f t="shared" si="136"/>
        <v>160</v>
      </c>
      <c r="F163" s="64">
        <f t="shared" si="137"/>
        <v>78.249999999999247</v>
      </c>
      <c r="G163" s="55">
        <f t="shared" si="123"/>
        <v>7.236878175910233E-3</v>
      </c>
      <c r="H163" s="78">
        <f t="shared" si="147"/>
        <v>0.4980988875073874</v>
      </c>
      <c r="I163" s="79">
        <f t="shared" ca="1" si="124"/>
        <v>163398.96683326084</v>
      </c>
      <c r="J163" s="79">
        <f t="shared" ca="1" si="125"/>
        <v>1438.3563746640768</v>
      </c>
      <c r="K163" s="80">
        <f t="shared" ca="1" si="126"/>
        <v>-9.9619777501477476</v>
      </c>
      <c r="L163" s="80">
        <f t="shared" ca="1" si="127"/>
        <v>-68.082902847192017</v>
      </c>
      <c r="M163" s="80">
        <f t="shared" ca="1" si="128"/>
        <v>0</v>
      </c>
      <c r="N163" s="80">
        <f t="shared" ca="1" si="129"/>
        <v>0</v>
      </c>
      <c r="O163" s="81">
        <f t="shared" ca="1" si="116"/>
        <v>-898.77741506849407</v>
      </c>
      <c r="P163" s="79">
        <f t="shared" ca="1" si="117"/>
        <v>163860.5009122591</v>
      </c>
      <c r="Q163" s="35"/>
      <c r="R163">
        <f t="shared" ca="1" si="130"/>
        <v>160</v>
      </c>
      <c r="S163" s="78">
        <f t="shared" ca="1" si="138"/>
        <v>78.249999999999247</v>
      </c>
      <c r="T163" s="55">
        <f t="shared" ca="1" si="131"/>
        <v>7.236878175910233E-3</v>
      </c>
      <c r="U163" s="78">
        <f t="shared" ca="1" si="139"/>
        <v>0.49697086156421455</v>
      </c>
      <c r="V163" s="79">
        <f t="shared" ca="1" si="140"/>
        <v>163286.0046867551</v>
      </c>
      <c r="W163" s="79">
        <f t="shared" ca="1" si="118"/>
        <v>1437.3619998117067</v>
      </c>
      <c r="X163" s="80">
        <f t="shared" ca="1" si="119"/>
        <v>-9.9394172312842919</v>
      </c>
      <c r="Y163" s="80">
        <f t="shared" ca="1" si="132"/>
        <v>-68.035835286147957</v>
      </c>
      <c r="Z163" s="80">
        <f t="shared" ca="1" si="120"/>
        <v>0</v>
      </c>
      <c r="AA163" s="80">
        <f t="shared" ca="1" si="133"/>
        <v>0</v>
      </c>
      <c r="AB163" s="81">
        <f t="shared" ca="1" si="121"/>
        <v>-898.77741506849407</v>
      </c>
      <c r="AC163" s="79">
        <f t="shared" ca="1" si="122"/>
        <v>163746.61401898091</v>
      </c>
      <c r="AD163" s="35"/>
      <c r="AE163" s="55">
        <f t="shared" ca="1" si="141"/>
        <v>7.236878175910233E-3</v>
      </c>
      <c r="AF163" s="78">
        <f t="shared" ca="1" si="142"/>
        <v>0.49697086156421455</v>
      </c>
      <c r="AG163" s="21"/>
      <c r="AH163" s="21"/>
      <c r="AK163" s="66"/>
      <c r="AL163" s="66"/>
      <c r="AM163" s="66"/>
      <c r="AN163" s="66"/>
      <c r="AR163" s="69">
        <f t="shared" si="110"/>
        <v>14</v>
      </c>
      <c r="AS163" s="70">
        <f t="shared" si="143"/>
        <v>160</v>
      </c>
      <c r="AT163" s="71">
        <f t="shared" ca="1" si="111"/>
        <v>0.27720297647058861</v>
      </c>
      <c r="AU163" s="72">
        <f t="shared" ca="1" si="134"/>
        <v>8.8027262506000792E-3</v>
      </c>
      <c r="AV163" s="73">
        <f t="shared" ca="1" si="112"/>
        <v>1.0088027262506001</v>
      </c>
      <c r="AW163" s="74">
        <f ca="1">PRODUCT(AV$4:AV163)</f>
        <v>3.5704257170415978</v>
      </c>
      <c r="AY163" s="75">
        <f t="shared" si="144"/>
        <v>160</v>
      </c>
      <c r="AZ163" s="76">
        <f t="shared" ca="1" si="149"/>
        <v>0</v>
      </c>
      <c r="BA163" s="76">
        <f t="shared" ca="1" si="149"/>
        <v>0</v>
      </c>
      <c r="BB163" s="76">
        <f t="shared" ca="1" si="149"/>
        <v>0</v>
      </c>
      <c r="BC163" s="76">
        <f t="shared" ca="1" si="149"/>
        <v>0</v>
      </c>
      <c r="BD163" s="76">
        <f t="shared" ca="1" si="149"/>
        <v>0</v>
      </c>
      <c r="BE163" s="76">
        <f t="shared" ca="1" si="149"/>
        <v>0</v>
      </c>
      <c r="BF163" s="76">
        <f t="shared" ref="AZ163:BK184" ca="1" si="150">OFFSET($AV$3,($AY163*12-12)+BF$3,0)</f>
        <v>0</v>
      </c>
      <c r="BG163" s="76">
        <f t="shared" ca="1" si="150"/>
        <v>0</v>
      </c>
      <c r="BH163" s="76">
        <f t="shared" ca="1" si="150"/>
        <v>0</v>
      </c>
      <c r="BI163" s="76">
        <f t="shared" ca="1" si="150"/>
        <v>0</v>
      </c>
      <c r="BJ163" s="76">
        <f t="shared" ca="1" si="150"/>
        <v>0</v>
      </c>
      <c r="BK163" s="76">
        <f t="shared" ca="1" si="150"/>
        <v>0</v>
      </c>
      <c r="BL163" s="76">
        <f t="shared" ca="1" si="113"/>
        <v>-1</v>
      </c>
      <c r="BM163" s="77">
        <f t="shared" ca="1" si="114"/>
        <v>0</v>
      </c>
      <c r="BN163" s="21"/>
      <c r="BO163" s="70">
        <f t="shared" si="145"/>
        <v>160</v>
      </c>
      <c r="BP163" s="171">
        <f t="shared" ca="1" si="146"/>
        <v>0.1109</v>
      </c>
      <c r="BQ163" s="172">
        <f t="shared" ca="1" si="135"/>
        <v>8.8027262506000792E-3</v>
      </c>
      <c r="BR163" s="172">
        <f t="shared" ca="1" si="148"/>
        <v>0.28007864586763781</v>
      </c>
    </row>
    <row r="164" spans="5:70">
      <c r="E164">
        <f t="shared" si="136"/>
        <v>161</v>
      </c>
      <c r="F164" s="64">
        <f t="shared" si="137"/>
        <v>78.333333333332575</v>
      </c>
      <c r="G164" s="55">
        <f t="shared" si="123"/>
        <v>7.236878175910233E-3</v>
      </c>
      <c r="H164" s="78">
        <f t="shared" si="147"/>
        <v>0.49449420653894</v>
      </c>
      <c r="I164" s="79">
        <f t="shared" ca="1" si="124"/>
        <v>162674.66242931347</v>
      </c>
      <c r="J164" s="79">
        <f t="shared" ca="1" si="125"/>
        <v>1431.9805212740241</v>
      </c>
      <c r="K164" s="80">
        <f t="shared" ca="1" si="126"/>
        <v>-9.8898841307787997</v>
      </c>
      <c r="L164" s="80">
        <f t="shared" ca="1" si="127"/>
        <v>-67.781109345547279</v>
      </c>
      <c r="M164" s="80">
        <f t="shared" ca="1" si="128"/>
        <v>0</v>
      </c>
      <c r="N164" s="80">
        <f t="shared" ca="1" si="129"/>
        <v>0</v>
      </c>
      <c r="O164" s="81">
        <f t="shared" ca="1" si="116"/>
        <v>-892.27307240838388</v>
      </c>
      <c r="P164" s="79">
        <f t="shared" ca="1" si="117"/>
        <v>163136.69888470278</v>
      </c>
      <c r="Q164" s="35"/>
      <c r="R164">
        <f t="shared" ca="1" si="130"/>
        <v>161</v>
      </c>
      <c r="S164" s="78">
        <f t="shared" ca="1" si="138"/>
        <v>78.333333333332575</v>
      </c>
      <c r="T164" s="55">
        <f t="shared" ca="1" si="131"/>
        <v>7.236878175910233E-3</v>
      </c>
      <c r="U164" s="78">
        <f t="shared" ca="1" si="139"/>
        <v>0.49337434398209717</v>
      </c>
      <c r="V164" s="79">
        <f t="shared" ca="1" si="140"/>
        <v>162561.59972160775</v>
      </c>
      <c r="W164" s="79">
        <f t="shared" ca="1" si="118"/>
        <v>1430.9852612089392</v>
      </c>
      <c r="X164" s="80">
        <f t="shared" ca="1" si="119"/>
        <v>-9.8674868796419428</v>
      </c>
      <c r="Y164" s="80">
        <f t="shared" ca="1" si="132"/>
        <v>-67.733999884003239</v>
      </c>
      <c r="Z164" s="80">
        <f t="shared" ca="1" si="120"/>
        <v>0</v>
      </c>
      <c r="AA164" s="80">
        <f t="shared" ca="1" si="133"/>
        <v>0</v>
      </c>
      <c r="AB164" s="81">
        <f t="shared" ca="1" si="121"/>
        <v>-892.27307240838388</v>
      </c>
      <c r="AC164" s="79">
        <f t="shared" ca="1" si="122"/>
        <v>163022.71042364466</v>
      </c>
      <c r="AD164" s="35"/>
      <c r="AE164" s="55">
        <f t="shared" ca="1" si="141"/>
        <v>7.236878175910233E-3</v>
      </c>
      <c r="AF164" s="78">
        <f t="shared" ca="1" si="142"/>
        <v>0.49337434398209717</v>
      </c>
      <c r="AG164" s="21"/>
      <c r="AH164" s="21"/>
      <c r="AK164" s="66"/>
      <c r="AL164" s="66"/>
      <c r="AM164" s="66"/>
      <c r="AN164" s="66"/>
      <c r="AR164" s="69">
        <f t="shared" si="110"/>
        <v>14</v>
      </c>
      <c r="AS164" s="70">
        <f t="shared" si="143"/>
        <v>161</v>
      </c>
      <c r="AT164" s="71">
        <f t="shared" ca="1" si="111"/>
        <v>0.27476283455286649</v>
      </c>
      <c r="AU164" s="72">
        <f t="shared" ca="1" si="134"/>
        <v>8.8027262506000792E-3</v>
      </c>
      <c r="AV164" s="73">
        <f t="shared" ca="1" si="112"/>
        <v>1.0088027262506001</v>
      </c>
      <c r="AW164" s="74">
        <f ca="1">PRODUCT(AV$4:AV164)</f>
        <v>3.6018551972268176</v>
      </c>
      <c r="AY164" s="75">
        <f t="shared" si="144"/>
        <v>161</v>
      </c>
      <c r="AZ164" s="76">
        <f t="shared" ca="1" si="150"/>
        <v>0</v>
      </c>
      <c r="BA164" s="76">
        <f t="shared" ca="1" si="150"/>
        <v>0</v>
      </c>
      <c r="BB164" s="76">
        <f t="shared" ca="1" si="150"/>
        <v>0</v>
      </c>
      <c r="BC164" s="76">
        <f t="shared" ca="1" si="150"/>
        <v>0</v>
      </c>
      <c r="BD164" s="76">
        <f t="shared" ca="1" si="150"/>
        <v>0</v>
      </c>
      <c r="BE164" s="76">
        <f t="shared" ca="1" si="150"/>
        <v>0</v>
      </c>
      <c r="BF164" s="76">
        <f t="shared" ca="1" si="150"/>
        <v>0</v>
      </c>
      <c r="BG164" s="76">
        <f t="shared" ca="1" si="150"/>
        <v>0</v>
      </c>
      <c r="BH164" s="76">
        <f t="shared" ca="1" si="150"/>
        <v>0</v>
      </c>
      <c r="BI164" s="76">
        <f t="shared" ca="1" si="150"/>
        <v>0</v>
      </c>
      <c r="BJ164" s="76">
        <f t="shared" ca="1" si="150"/>
        <v>0</v>
      </c>
      <c r="BK164" s="76">
        <f t="shared" ca="1" si="150"/>
        <v>0</v>
      </c>
      <c r="BL164" s="76">
        <f t="shared" ca="1" si="113"/>
        <v>-1</v>
      </c>
      <c r="BM164" s="77">
        <f t="shared" ca="1" si="114"/>
        <v>0</v>
      </c>
      <c r="BN164" s="21"/>
      <c r="BO164" s="70">
        <f t="shared" si="145"/>
        <v>161</v>
      </c>
      <c r="BP164" s="171">
        <f t="shared" ca="1" si="146"/>
        <v>0.1109</v>
      </c>
      <c r="BQ164" s="172">
        <f t="shared" ca="1" si="135"/>
        <v>8.8027262506000792E-3</v>
      </c>
      <c r="BR164" s="172">
        <f t="shared" ca="1" si="148"/>
        <v>0.27763470357440584</v>
      </c>
    </row>
    <row r="165" spans="5:70">
      <c r="E165">
        <f t="shared" si="136"/>
        <v>162</v>
      </c>
      <c r="F165" s="64">
        <f t="shared" si="137"/>
        <v>78.416666666665904</v>
      </c>
      <c r="G165" s="55">
        <f t="shared" si="123"/>
        <v>7.236878175910233E-3</v>
      </c>
      <c r="H165" s="78">
        <f t="shared" si="147"/>
        <v>0.49091561220752428</v>
      </c>
      <c r="I165" s="79">
        <f t="shared" ca="1" si="124"/>
        <v>161956.09846885403</v>
      </c>
      <c r="J165" s="79">
        <f t="shared" ca="1" si="125"/>
        <v>1425.6551994365527</v>
      </c>
      <c r="K165" s="80">
        <f t="shared" ca="1" si="126"/>
        <v>-9.8183122441504853</v>
      </c>
      <c r="L165" s="80">
        <f t="shared" ca="1" si="127"/>
        <v>-67.481707695355851</v>
      </c>
      <c r="M165" s="80">
        <f t="shared" ca="1" si="128"/>
        <v>0</v>
      </c>
      <c r="N165" s="80">
        <f t="shared" ca="1" si="129"/>
        <v>0</v>
      </c>
      <c r="O165" s="81">
        <f t="shared" ca="1" si="116"/>
        <v>-885.81580088371936</v>
      </c>
      <c r="P165" s="79">
        <f t="shared" ca="1" si="117"/>
        <v>162418.63784746738</v>
      </c>
      <c r="Q165" s="35"/>
      <c r="R165">
        <f t="shared" ca="1" si="130"/>
        <v>162</v>
      </c>
      <c r="S165" s="78">
        <f t="shared" ca="1" si="138"/>
        <v>78.416666666665904</v>
      </c>
      <c r="T165" s="55">
        <f t="shared" ca="1" si="131"/>
        <v>7.236878175910233E-3</v>
      </c>
      <c r="U165" s="78">
        <f t="shared" ca="1" si="139"/>
        <v>0.48980385395957909</v>
      </c>
      <c r="V165" s="79">
        <f t="shared" ca="1" si="140"/>
        <v>161842.93492840204</v>
      </c>
      <c r="W165" s="79">
        <f t="shared" ca="1" si="118"/>
        <v>1424.6590517684051</v>
      </c>
      <c r="X165" s="80">
        <f t="shared" ca="1" si="119"/>
        <v>-9.7960770791915817</v>
      </c>
      <c r="Y165" s="80">
        <f t="shared" ca="1" si="132"/>
        <v>-67.434556220167522</v>
      </c>
      <c r="Z165" s="80">
        <f t="shared" ca="1" si="120"/>
        <v>0</v>
      </c>
      <c r="AA165" s="80">
        <f t="shared" ca="1" si="133"/>
        <v>0</v>
      </c>
      <c r="AB165" s="81">
        <f t="shared" ca="1" si="121"/>
        <v>-885.81580088371936</v>
      </c>
      <c r="AC165" s="79">
        <f t="shared" ca="1" si="122"/>
        <v>162304.54754598736</v>
      </c>
      <c r="AD165" s="35"/>
      <c r="AE165" s="55">
        <f t="shared" ca="1" si="141"/>
        <v>7.236878175910233E-3</v>
      </c>
      <c r="AF165" s="78">
        <f t="shared" ca="1" si="142"/>
        <v>0.48980385395957909</v>
      </c>
      <c r="AG165" s="21"/>
      <c r="AH165" s="21"/>
      <c r="AK165" s="66"/>
      <c r="AL165" s="66"/>
      <c r="AM165" s="66"/>
      <c r="AN165" s="66"/>
      <c r="AR165" s="69">
        <f t="shared" si="110"/>
        <v>14</v>
      </c>
      <c r="AS165" s="70">
        <f t="shared" si="143"/>
        <v>162</v>
      </c>
      <c r="AT165" s="71">
        <f t="shared" ca="1" si="111"/>
        <v>0.27234417253645871</v>
      </c>
      <c r="AU165" s="72">
        <f t="shared" ca="1" si="134"/>
        <v>8.8027262506000792E-3</v>
      </c>
      <c r="AV165" s="73">
        <f t="shared" ca="1" si="112"/>
        <v>1.0088027262506001</v>
      </c>
      <c r="AW165" s="74">
        <f ca="1">PRODUCT(AV$4:AV165)</f>
        <v>3.6335613425223063</v>
      </c>
      <c r="AY165" s="75">
        <f t="shared" si="144"/>
        <v>162</v>
      </c>
      <c r="AZ165" s="76">
        <f t="shared" ca="1" si="150"/>
        <v>0</v>
      </c>
      <c r="BA165" s="76">
        <f t="shared" ca="1" si="150"/>
        <v>0</v>
      </c>
      <c r="BB165" s="76">
        <f t="shared" ca="1" si="150"/>
        <v>0</v>
      </c>
      <c r="BC165" s="76">
        <f t="shared" ca="1" si="150"/>
        <v>0</v>
      </c>
      <c r="BD165" s="76">
        <f t="shared" ca="1" si="150"/>
        <v>0</v>
      </c>
      <c r="BE165" s="76">
        <f t="shared" ca="1" si="150"/>
        <v>0</v>
      </c>
      <c r="BF165" s="76">
        <f t="shared" ca="1" si="150"/>
        <v>0</v>
      </c>
      <c r="BG165" s="76">
        <f t="shared" ca="1" si="150"/>
        <v>0</v>
      </c>
      <c r="BH165" s="76">
        <f t="shared" ca="1" si="150"/>
        <v>0</v>
      </c>
      <c r="BI165" s="76">
        <f t="shared" ca="1" si="150"/>
        <v>0</v>
      </c>
      <c r="BJ165" s="76">
        <f t="shared" ca="1" si="150"/>
        <v>0</v>
      </c>
      <c r="BK165" s="76">
        <f t="shared" ca="1" si="150"/>
        <v>0</v>
      </c>
      <c r="BL165" s="76">
        <f t="shared" ca="1" si="113"/>
        <v>-1</v>
      </c>
      <c r="BM165" s="77">
        <f t="shared" ca="1" si="114"/>
        <v>0</v>
      </c>
      <c r="BN165" s="21"/>
      <c r="BO165" s="70">
        <f t="shared" si="145"/>
        <v>162</v>
      </c>
      <c r="BP165" s="171">
        <f t="shared" ca="1" si="146"/>
        <v>0.1109</v>
      </c>
      <c r="BQ165" s="172">
        <f t="shared" ca="1" si="135"/>
        <v>8.8027262506000792E-3</v>
      </c>
      <c r="BR165" s="172">
        <f t="shared" ca="1" si="148"/>
        <v>0.27521208691245913</v>
      </c>
    </row>
    <row r="166" spans="5:70">
      <c r="E166">
        <f t="shared" si="136"/>
        <v>163</v>
      </c>
      <c r="F166" s="64">
        <f t="shared" si="137"/>
        <v>78.499999999999233</v>
      </c>
      <c r="G166" s="55">
        <f t="shared" si="123"/>
        <v>7.236878175910233E-3</v>
      </c>
      <c r="H166" s="78">
        <f t="shared" si="147"/>
        <v>0.48736291572732604</v>
      </c>
      <c r="I166" s="79">
        <f t="shared" ca="1" si="124"/>
        <v>161243.23395186797</v>
      </c>
      <c r="J166" s="79">
        <f t="shared" ca="1" si="125"/>
        <v>1419.380048239758</v>
      </c>
      <c r="K166" s="80">
        <f t="shared" ca="1" si="126"/>
        <v>-9.7472583145465208</v>
      </c>
      <c r="L166" s="80">
        <f t="shared" ca="1" si="127"/>
        <v>-67.18468081327832</v>
      </c>
      <c r="M166" s="80">
        <f t="shared" ca="1" si="128"/>
        <v>0</v>
      </c>
      <c r="N166" s="80">
        <f t="shared" ca="1" si="129"/>
        <v>0</v>
      </c>
      <c r="O166" s="81">
        <f t="shared" ca="1" si="116"/>
        <v>-879.40525984642738</v>
      </c>
      <c r="P166" s="79">
        <f t="shared" ca="1" si="117"/>
        <v>161706.27680113347</v>
      </c>
      <c r="Q166" s="35"/>
      <c r="R166">
        <f t="shared" ca="1" si="130"/>
        <v>163</v>
      </c>
      <c r="S166" s="78">
        <f t="shared" ca="1" si="138"/>
        <v>78.499999999999233</v>
      </c>
      <c r="T166" s="55">
        <f t="shared" ca="1" si="131"/>
        <v>7.236878175910233E-3</v>
      </c>
      <c r="U166" s="78">
        <f t="shared" ca="1" si="139"/>
        <v>0.48625920313838228</v>
      </c>
      <c r="V166" s="79">
        <f t="shared" ca="1" si="140"/>
        <v>161129.96930800081</v>
      </c>
      <c r="W166" s="79">
        <f t="shared" ca="1" si="118"/>
        <v>1418.3830105859238</v>
      </c>
      <c r="X166" s="80">
        <f t="shared" ca="1" si="119"/>
        <v>-9.7251840627676458</v>
      </c>
      <c r="Y166" s="80">
        <f t="shared" ca="1" si="132"/>
        <v>-67.137487211667008</v>
      </c>
      <c r="Z166" s="80">
        <f t="shared" ca="1" si="120"/>
        <v>0</v>
      </c>
      <c r="AA166" s="80">
        <f t="shared" ca="1" si="133"/>
        <v>0</v>
      </c>
      <c r="AB166" s="81">
        <f t="shared" ca="1" si="121"/>
        <v>-879.40525984642738</v>
      </c>
      <c r="AC166" s="79">
        <f t="shared" ca="1" si="122"/>
        <v>161592.0843874659</v>
      </c>
      <c r="AD166" s="35"/>
      <c r="AE166" s="55">
        <f t="shared" ca="1" si="141"/>
        <v>7.236878175910233E-3</v>
      </c>
      <c r="AF166" s="78">
        <f t="shared" ca="1" si="142"/>
        <v>0.48625920313838228</v>
      </c>
      <c r="AG166" s="21"/>
      <c r="AH166" s="21"/>
      <c r="AK166" s="66"/>
      <c r="AL166" s="66"/>
      <c r="AM166" s="66"/>
      <c r="AN166" s="66"/>
      <c r="AR166" s="69">
        <f t="shared" si="110"/>
        <v>14</v>
      </c>
      <c r="AS166" s="70">
        <f t="shared" si="143"/>
        <v>163</v>
      </c>
      <c r="AT166" s="71">
        <f t="shared" ca="1" si="111"/>
        <v>0.26994680133967408</v>
      </c>
      <c r="AU166" s="72">
        <f t="shared" ca="1" si="134"/>
        <v>8.8027262506000792E-3</v>
      </c>
      <c r="AV166" s="73">
        <f t="shared" ca="1" si="112"/>
        <v>1.0088027262506001</v>
      </c>
      <c r="AW166" s="74">
        <f ca="1">PRODUCT(AV$4:AV166)</f>
        <v>3.6655465883352929</v>
      </c>
      <c r="AY166" s="75">
        <f t="shared" si="144"/>
        <v>163</v>
      </c>
      <c r="AZ166" s="76">
        <f t="shared" ca="1" si="150"/>
        <v>0</v>
      </c>
      <c r="BA166" s="76">
        <f t="shared" ca="1" si="150"/>
        <v>0</v>
      </c>
      <c r="BB166" s="76">
        <f t="shared" ca="1" si="150"/>
        <v>0</v>
      </c>
      <c r="BC166" s="76">
        <f t="shared" ca="1" si="150"/>
        <v>0</v>
      </c>
      <c r="BD166" s="76">
        <f t="shared" ca="1" si="150"/>
        <v>0</v>
      </c>
      <c r="BE166" s="76">
        <f t="shared" ca="1" si="150"/>
        <v>0</v>
      </c>
      <c r="BF166" s="76">
        <f t="shared" ca="1" si="150"/>
        <v>0</v>
      </c>
      <c r="BG166" s="76">
        <f t="shared" ca="1" si="150"/>
        <v>0</v>
      </c>
      <c r="BH166" s="76">
        <f t="shared" ca="1" si="150"/>
        <v>0</v>
      </c>
      <c r="BI166" s="76">
        <f t="shared" ca="1" si="150"/>
        <v>0</v>
      </c>
      <c r="BJ166" s="76">
        <f t="shared" ca="1" si="150"/>
        <v>0</v>
      </c>
      <c r="BK166" s="76">
        <f t="shared" ca="1" si="150"/>
        <v>0</v>
      </c>
      <c r="BL166" s="76">
        <f t="shared" ca="1" si="113"/>
        <v>-1</v>
      </c>
      <c r="BM166" s="77">
        <f t="shared" ca="1" si="114"/>
        <v>0</v>
      </c>
      <c r="BN166" s="21"/>
      <c r="BO166" s="70">
        <f t="shared" si="145"/>
        <v>163</v>
      </c>
      <c r="BP166" s="171">
        <f t="shared" ca="1" si="146"/>
        <v>0.1109</v>
      </c>
      <c r="BQ166" s="172">
        <f t="shared" ca="1" si="135"/>
        <v>8.8027262506000792E-3</v>
      </c>
      <c r="BR166" s="172">
        <f t="shared" ca="1" si="148"/>
        <v>0.27281060979616423</v>
      </c>
    </row>
    <row r="167" spans="5:70">
      <c r="E167">
        <f t="shared" si="136"/>
        <v>164</v>
      </c>
      <c r="F167" s="64">
        <f t="shared" si="137"/>
        <v>78.583333333332561</v>
      </c>
      <c r="G167" s="55">
        <f t="shared" si="123"/>
        <v>7.9055919619646087E-3</v>
      </c>
      <c r="H167" s="78">
        <f t="shared" si="147"/>
        <v>0.48351002337819243</v>
      </c>
      <c r="I167" s="79">
        <f t="shared" ca="1" si="124"/>
        <v>160427.8929590552</v>
      </c>
      <c r="J167" s="79">
        <f t="shared" ca="1" si="125"/>
        <v>1412.2028246791349</v>
      </c>
      <c r="K167" s="80">
        <f t="shared" ca="1" si="126"/>
        <v>-9.6702004675638484</v>
      </c>
      <c r="L167" s="80">
        <f t="shared" ca="1" si="127"/>
        <v>-66.844955399606334</v>
      </c>
      <c r="M167" s="80">
        <f t="shared" ca="1" si="128"/>
        <v>0</v>
      </c>
      <c r="N167" s="80">
        <f t="shared" ca="1" si="129"/>
        <v>0</v>
      </c>
      <c r="O167" s="81">
        <f t="shared" ca="1" si="116"/>
        <v>-872.45304069287613</v>
      </c>
      <c r="P167" s="79">
        <f t="shared" ca="1" si="117"/>
        <v>160891.1275871743</v>
      </c>
      <c r="Q167" s="35"/>
      <c r="R167">
        <f t="shared" ca="1" si="130"/>
        <v>164</v>
      </c>
      <c r="S167" s="78">
        <f t="shared" ca="1" si="138"/>
        <v>78.583333333332561</v>
      </c>
      <c r="T167" s="55">
        <f t="shared" ca="1" si="131"/>
        <v>7.9055919619646087E-3</v>
      </c>
      <c r="U167" s="78">
        <f t="shared" ca="1" si="139"/>
        <v>0.48241503629062016</v>
      </c>
      <c r="V167" s="79">
        <f t="shared" ca="1" si="140"/>
        <v>160314.60330401524</v>
      </c>
      <c r="W167" s="79">
        <f t="shared" ca="1" si="118"/>
        <v>1411.2055668587932</v>
      </c>
      <c r="X167" s="80">
        <f t="shared" ca="1" si="119"/>
        <v>-9.6483007258124029</v>
      </c>
      <c r="Y167" s="80">
        <f t="shared" ca="1" si="132"/>
        <v>-66.79775137667302</v>
      </c>
      <c r="Z167" s="80">
        <f t="shared" ca="1" si="120"/>
        <v>0</v>
      </c>
      <c r="AA167" s="80">
        <f t="shared" ca="1" si="133"/>
        <v>0</v>
      </c>
      <c r="AB167" s="81">
        <f t="shared" ca="1" si="121"/>
        <v>-872.45304069287613</v>
      </c>
      <c r="AC167" s="79">
        <f t="shared" ca="1" si="122"/>
        <v>160776.90977807867</v>
      </c>
      <c r="AD167" s="35"/>
      <c r="AE167" s="55">
        <f t="shared" ca="1" si="141"/>
        <v>7.9055919619646087E-3</v>
      </c>
      <c r="AF167" s="78">
        <f t="shared" ca="1" si="142"/>
        <v>0.48241503629062016</v>
      </c>
      <c r="AG167" s="21"/>
      <c r="AH167" s="21"/>
      <c r="AK167" s="66"/>
      <c r="AL167" s="66"/>
      <c r="AM167" s="66"/>
      <c r="AN167" s="66"/>
      <c r="AR167" s="69">
        <f t="shared" si="110"/>
        <v>14</v>
      </c>
      <c r="AS167" s="70">
        <f t="shared" si="143"/>
        <v>164</v>
      </c>
      <c r="AT167" s="71">
        <f t="shared" ca="1" si="111"/>
        <v>0.26757053354525578</v>
      </c>
      <c r="AU167" s="72">
        <f t="shared" ca="1" si="134"/>
        <v>8.8027262506000792E-3</v>
      </c>
      <c r="AV167" s="73">
        <f t="shared" ca="1" si="112"/>
        <v>1.0088027262506001</v>
      </c>
      <c r="AW167" s="74">
        <f ca="1">PRODUCT(AV$4:AV167)</f>
        <v>3.6978133915112297</v>
      </c>
      <c r="AY167" s="75">
        <f t="shared" si="144"/>
        <v>164</v>
      </c>
      <c r="AZ167" s="76">
        <f t="shared" ca="1" si="150"/>
        <v>0</v>
      </c>
      <c r="BA167" s="76">
        <f t="shared" ca="1" si="150"/>
        <v>0</v>
      </c>
      <c r="BB167" s="76">
        <f t="shared" ca="1" si="150"/>
        <v>0</v>
      </c>
      <c r="BC167" s="76">
        <f t="shared" ca="1" si="150"/>
        <v>0</v>
      </c>
      <c r="BD167" s="76">
        <f t="shared" ca="1" si="150"/>
        <v>0</v>
      </c>
      <c r="BE167" s="76">
        <f t="shared" ca="1" si="150"/>
        <v>0</v>
      </c>
      <c r="BF167" s="76">
        <f t="shared" ca="1" si="150"/>
        <v>0</v>
      </c>
      <c r="BG167" s="76">
        <f t="shared" ca="1" si="150"/>
        <v>0</v>
      </c>
      <c r="BH167" s="76">
        <f t="shared" ca="1" si="150"/>
        <v>0</v>
      </c>
      <c r="BI167" s="76">
        <f t="shared" ca="1" si="150"/>
        <v>0</v>
      </c>
      <c r="BJ167" s="76">
        <f t="shared" ca="1" si="150"/>
        <v>0</v>
      </c>
      <c r="BK167" s="76">
        <f t="shared" ca="1" si="150"/>
        <v>0</v>
      </c>
      <c r="BL167" s="76">
        <f t="shared" ca="1" si="113"/>
        <v>-1</v>
      </c>
      <c r="BM167" s="77">
        <f t="shared" ca="1" si="114"/>
        <v>0</v>
      </c>
      <c r="BN167" s="21"/>
      <c r="BO167" s="70">
        <f t="shared" si="145"/>
        <v>164</v>
      </c>
      <c r="BP167" s="171">
        <f t="shared" ca="1" si="146"/>
        <v>0.1109</v>
      </c>
      <c r="BQ167" s="172">
        <f t="shared" ca="1" si="135"/>
        <v>8.8027262506000792E-3</v>
      </c>
      <c r="BR167" s="172">
        <f t="shared" ca="1" si="148"/>
        <v>0.27043008776365501</v>
      </c>
    </row>
    <row r="168" spans="5:70">
      <c r="E168">
        <f t="shared" si="136"/>
        <v>165</v>
      </c>
      <c r="F168" s="64">
        <f t="shared" si="137"/>
        <v>78.66666666666589</v>
      </c>
      <c r="G168" s="55">
        <f t="shared" si="123"/>
        <v>7.9055919619646087E-3</v>
      </c>
      <c r="H168" s="78">
        <f t="shared" si="147"/>
        <v>0.47968759042384446</v>
      </c>
      <c r="I168" s="79">
        <f t="shared" ca="1" si="124"/>
        <v>159619.18798216971</v>
      </c>
      <c r="J168" s="79">
        <f t="shared" ca="1" si="125"/>
        <v>1405.0840161501139</v>
      </c>
      <c r="K168" s="80">
        <f t="shared" ca="1" si="126"/>
        <v>-9.5937518084768882</v>
      </c>
      <c r="L168" s="80">
        <f t="shared" ca="1" si="127"/>
        <v>-66.507994992570715</v>
      </c>
      <c r="M168" s="80">
        <f t="shared" ca="1" si="128"/>
        <v>0</v>
      </c>
      <c r="N168" s="80">
        <f t="shared" ca="1" si="129"/>
        <v>0</v>
      </c>
      <c r="O168" s="81">
        <f t="shared" ca="1" si="116"/>
        <v>-865.55578294718282</v>
      </c>
      <c r="P168" s="79">
        <f t="shared" ca="1" si="117"/>
        <v>160082.61446857158</v>
      </c>
      <c r="Q168" s="35"/>
      <c r="R168">
        <f t="shared" ca="1" si="130"/>
        <v>165</v>
      </c>
      <c r="S168" s="78">
        <f t="shared" ca="1" si="138"/>
        <v>78.66666666666589</v>
      </c>
      <c r="T168" s="55">
        <f t="shared" ca="1" si="131"/>
        <v>7.9055919619646087E-3</v>
      </c>
      <c r="U168" s="78">
        <f t="shared" ca="1" si="139"/>
        <v>0.47860125985739016</v>
      </c>
      <c r="V168" s="79">
        <f t="shared" ca="1" si="140"/>
        <v>159505.87313246759</v>
      </c>
      <c r="W168" s="79">
        <f t="shared" ca="1" si="118"/>
        <v>1404.0865365480583</v>
      </c>
      <c r="X168" s="80">
        <f t="shared" ca="1" si="119"/>
        <v>-9.5720251971478039</v>
      </c>
      <c r="Y168" s="80">
        <f t="shared" ca="1" si="132"/>
        <v>-66.460780471861497</v>
      </c>
      <c r="Z168" s="80">
        <f t="shared" ca="1" si="120"/>
        <v>0</v>
      </c>
      <c r="AA168" s="80">
        <f t="shared" ca="1" si="133"/>
        <v>0</v>
      </c>
      <c r="AB168" s="81">
        <f t="shared" ca="1" si="121"/>
        <v>-865.55578294718282</v>
      </c>
      <c r="AC168" s="79">
        <f t="shared" ca="1" si="122"/>
        <v>159968.37108039946</v>
      </c>
      <c r="AD168" s="35"/>
      <c r="AE168" s="55">
        <f t="shared" ca="1" si="141"/>
        <v>7.9055919619646087E-3</v>
      </c>
      <c r="AF168" s="78">
        <f t="shared" ca="1" si="142"/>
        <v>0.47860125985739016</v>
      </c>
      <c r="AG168" s="21"/>
      <c r="AH168" s="21"/>
      <c r="AK168" s="66"/>
      <c r="AL168" s="66"/>
      <c r="AM168" s="66"/>
      <c r="AN168" s="66"/>
      <c r="AR168" s="69">
        <f t="shared" si="110"/>
        <v>14</v>
      </c>
      <c r="AS168" s="70">
        <f t="shared" si="143"/>
        <v>165</v>
      </c>
      <c r="AT168" s="71">
        <f t="shared" ca="1" si="111"/>
        <v>0.26521518338572991</v>
      </c>
      <c r="AU168" s="72">
        <f t="shared" ca="1" si="134"/>
        <v>8.8027262506000792E-3</v>
      </c>
      <c r="AV168" s="73">
        <f t="shared" ca="1" si="112"/>
        <v>1.0088027262506001</v>
      </c>
      <c r="AW168" s="74">
        <f ca="1">PRODUCT(AV$4:AV168)</f>
        <v>3.7303642305225062</v>
      </c>
      <c r="AY168" s="75">
        <f t="shared" si="144"/>
        <v>165</v>
      </c>
      <c r="AZ168" s="76">
        <f t="shared" ca="1" si="150"/>
        <v>0</v>
      </c>
      <c r="BA168" s="76">
        <f t="shared" ca="1" si="150"/>
        <v>0</v>
      </c>
      <c r="BB168" s="76">
        <f t="shared" ca="1" si="150"/>
        <v>0</v>
      </c>
      <c r="BC168" s="76">
        <f t="shared" ca="1" si="150"/>
        <v>0</v>
      </c>
      <c r="BD168" s="76">
        <f t="shared" ca="1" si="150"/>
        <v>0</v>
      </c>
      <c r="BE168" s="76">
        <f t="shared" ca="1" si="150"/>
        <v>0</v>
      </c>
      <c r="BF168" s="76">
        <f t="shared" ca="1" si="150"/>
        <v>0</v>
      </c>
      <c r="BG168" s="76">
        <f t="shared" ca="1" si="150"/>
        <v>0</v>
      </c>
      <c r="BH168" s="76">
        <f t="shared" ca="1" si="150"/>
        <v>0</v>
      </c>
      <c r="BI168" s="76">
        <f t="shared" ca="1" si="150"/>
        <v>0</v>
      </c>
      <c r="BJ168" s="76">
        <f t="shared" ca="1" si="150"/>
        <v>0</v>
      </c>
      <c r="BK168" s="76">
        <f t="shared" ca="1" si="150"/>
        <v>0</v>
      </c>
      <c r="BL168" s="76">
        <f t="shared" ca="1" si="113"/>
        <v>-1</v>
      </c>
      <c r="BM168" s="77">
        <f t="shared" ca="1" si="114"/>
        <v>0</v>
      </c>
      <c r="BN168" s="21"/>
      <c r="BO168" s="70">
        <f t="shared" si="145"/>
        <v>165</v>
      </c>
      <c r="BP168" s="171">
        <f t="shared" ca="1" si="146"/>
        <v>0.1109</v>
      </c>
      <c r="BQ168" s="172">
        <f t="shared" ca="1" si="135"/>
        <v>8.8027262506000792E-3</v>
      </c>
      <c r="BR168" s="172">
        <f t="shared" ca="1" si="148"/>
        <v>0.26807033796266383</v>
      </c>
    </row>
    <row r="169" spans="5:70">
      <c r="E169">
        <f t="shared" si="136"/>
        <v>166</v>
      </c>
      <c r="F169" s="64">
        <f t="shared" si="137"/>
        <v>78.749999999999218</v>
      </c>
      <c r="G169" s="55">
        <f t="shared" si="123"/>
        <v>7.9055919619646087E-3</v>
      </c>
      <c r="H169" s="78">
        <f t="shared" si="147"/>
        <v>0.47589537606473553</v>
      </c>
      <c r="I169" s="79">
        <f t="shared" ca="1" si="124"/>
        <v>158817.06663837857</v>
      </c>
      <c r="J169" s="79">
        <f t="shared" ca="1" si="125"/>
        <v>1398.0231615409571</v>
      </c>
      <c r="K169" s="80">
        <f t="shared" ca="1" si="126"/>
        <v>-9.5179075212947097</v>
      </c>
      <c r="L169" s="80">
        <f t="shared" ca="1" si="127"/>
        <v>-66.173777765991076</v>
      </c>
      <c r="M169" s="80">
        <f t="shared" ca="1" si="128"/>
        <v>0</v>
      </c>
      <c r="N169" s="80">
        <f t="shared" ca="1" si="129"/>
        <v>0</v>
      </c>
      <c r="O169" s="81">
        <f t="shared" ca="1" si="116"/>
        <v>-858.71305210688354</v>
      </c>
      <c r="P169" s="79">
        <f t="shared" ca="1" si="117"/>
        <v>159280.68506252533</v>
      </c>
      <c r="Q169" s="35"/>
      <c r="R169">
        <f t="shared" ca="1" si="130"/>
        <v>166</v>
      </c>
      <c r="S169" s="78">
        <f t="shared" ca="1" si="138"/>
        <v>78.749999999999218</v>
      </c>
      <c r="T169" s="55">
        <f t="shared" ca="1" si="131"/>
        <v>7.9055919619646087E-3</v>
      </c>
      <c r="U169" s="78">
        <f t="shared" ca="1" si="139"/>
        <v>0.47481763358447543</v>
      </c>
      <c r="V169" s="79">
        <f t="shared" ca="1" si="140"/>
        <v>158703.72641181768</v>
      </c>
      <c r="W169" s="79">
        <f t="shared" ca="1" si="118"/>
        <v>1397.0254585533605</v>
      </c>
      <c r="X169" s="80">
        <f t="shared" ca="1" si="119"/>
        <v>-9.4963526716895093</v>
      </c>
      <c r="Y169" s="80">
        <f t="shared" ca="1" si="132"/>
        <v>-66.126552671590701</v>
      </c>
      <c r="Z169" s="80">
        <f t="shared" ca="1" si="120"/>
        <v>0</v>
      </c>
      <c r="AA169" s="80">
        <f t="shared" ca="1" si="133"/>
        <v>0</v>
      </c>
      <c r="AB169" s="81">
        <f t="shared" ca="1" si="121"/>
        <v>-858.71305210688354</v>
      </c>
      <c r="AC169" s="79">
        <f t="shared" ca="1" si="122"/>
        <v>159166.41591292087</v>
      </c>
      <c r="AD169" s="35"/>
      <c r="AE169" s="55">
        <f t="shared" ca="1" si="141"/>
        <v>7.9055919619646087E-3</v>
      </c>
      <c r="AF169" s="78">
        <f t="shared" ca="1" si="142"/>
        <v>0.47481763358447543</v>
      </c>
      <c r="AG169" s="21"/>
      <c r="AH169" s="21"/>
      <c r="AK169" s="66"/>
      <c r="AL169" s="66"/>
      <c r="AM169" s="66"/>
      <c r="AN169" s="66"/>
      <c r="AR169" s="69">
        <f t="shared" si="110"/>
        <v>14</v>
      </c>
      <c r="AS169" s="70">
        <f t="shared" si="143"/>
        <v>166</v>
      </c>
      <c r="AT169" s="71">
        <f t="shared" ca="1" si="111"/>
        <v>0.26288056672888266</v>
      </c>
      <c r="AU169" s="72">
        <f t="shared" ca="1" si="134"/>
        <v>8.8027262506000792E-3</v>
      </c>
      <c r="AV169" s="73">
        <f t="shared" ca="1" si="112"/>
        <v>1.0088027262506001</v>
      </c>
      <c r="AW169" s="74">
        <f ca="1">PRODUCT(AV$4:AV169)</f>
        <v>3.7632016056588262</v>
      </c>
      <c r="AY169" s="75">
        <f t="shared" si="144"/>
        <v>166</v>
      </c>
      <c r="AZ169" s="76">
        <f t="shared" ca="1" si="150"/>
        <v>0</v>
      </c>
      <c r="BA169" s="76">
        <f t="shared" ca="1" si="150"/>
        <v>0</v>
      </c>
      <c r="BB169" s="76">
        <f t="shared" ca="1" si="150"/>
        <v>0</v>
      </c>
      <c r="BC169" s="76">
        <f t="shared" ca="1" si="150"/>
        <v>0</v>
      </c>
      <c r="BD169" s="76">
        <f t="shared" ca="1" si="150"/>
        <v>0</v>
      </c>
      <c r="BE169" s="76">
        <f t="shared" ca="1" si="150"/>
        <v>0</v>
      </c>
      <c r="BF169" s="76">
        <f t="shared" ca="1" si="150"/>
        <v>0</v>
      </c>
      <c r="BG169" s="76">
        <f t="shared" ca="1" si="150"/>
        <v>0</v>
      </c>
      <c r="BH169" s="76">
        <f t="shared" ca="1" si="150"/>
        <v>0</v>
      </c>
      <c r="BI169" s="76">
        <f t="shared" ca="1" si="150"/>
        <v>0</v>
      </c>
      <c r="BJ169" s="76">
        <f t="shared" ca="1" si="150"/>
        <v>0</v>
      </c>
      <c r="BK169" s="76">
        <f t="shared" ca="1" si="150"/>
        <v>0</v>
      </c>
      <c r="BL169" s="76">
        <f t="shared" ca="1" si="113"/>
        <v>-1</v>
      </c>
      <c r="BM169" s="77">
        <f t="shared" ca="1" si="114"/>
        <v>0</v>
      </c>
      <c r="BN169" s="21"/>
      <c r="BO169" s="70">
        <f t="shared" si="145"/>
        <v>166</v>
      </c>
      <c r="BP169" s="171">
        <f t="shared" ca="1" si="146"/>
        <v>0.1109</v>
      </c>
      <c r="BQ169" s="172">
        <f t="shared" ca="1" si="135"/>
        <v>8.8027262506000792E-3</v>
      </c>
      <c r="BR169" s="172">
        <f t="shared" ca="1" si="148"/>
        <v>0.26573117913647626</v>
      </c>
    </row>
    <row r="170" spans="5:70">
      <c r="E170">
        <f t="shared" si="136"/>
        <v>167</v>
      </c>
      <c r="F170" s="64">
        <f t="shared" si="137"/>
        <v>78.833333333332547</v>
      </c>
      <c r="G170" s="55">
        <f t="shared" si="123"/>
        <v>7.9055919619646087E-3</v>
      </c>
      <c r="H170" s="78">
        <f t="shared" si="147"/>
        <v>0.47213314140498203</v>
      </c>
      <c r="I170" s="79">
        <f t="shared" ca="1" si="124"/>
        <v>158021.4769589988</v>
      </c>
      <c r="J170" s="79">
        <f t="shared" ca="1" si="125"/>
        <v>1391.0198033855743</v>
      </c>
      <c r="K170" s="80">
        <f t="shared" ca="1" si="126"/>
        <v>-9.4426628280996407</v>
      </c>
      <c r="L170" s="80">
        <f t="shared" ca="1" si="127"/>
        <v>-65.84228206624951</v>
      </c>
      <c r="M170" s="80">
        <f t="shared" ca="1" si="128"/>
        <v>0</v>
      </c>
      <c r="N170" s="80">
        <f t="shared" ca="1" si="129"/>
        <v>0</v>
      </c>
      <c r="O170" s="81">
        <f t="shared" ca="1" si="116"/>
        <v>-851.9244171045134</v>
      </c>
      <c r="P170" s="79">
        <f t="shared" ca="1" si="117"/>
        <v>158485.28740038551</v>
      </c>
      <c r="Q170" s="35"/>
      <c r="R170">
        <f t="shared" ca="1" si="130"/>
        <v>167</v>
      </c>
      <c r="S170" s="78">
        <f t="shared" ca="1" si="138"/>
        <v>78.833333333332547</v>
      </c>
      <c r="T170" s="55">
        <f t="shared" ca="1" si="131"/>
        <v>7.9055919619646087E-3</v>
      </c>
      <c r="U170" s="78">
        <f t="shared" ca="1" si="139"/>
        <v>0.47106391911701095</v>
      </c>
      <c r="V170" s="79">
        <f t="shared" ca="1" si="140"/>
        <v>157908.11117466495</v>
      </c>
      <c r="W170" s="79">
        <f t="shared" ca="1" si="118"/>
        <v>1390.0218754198988</v>
      </c>
      <c r="X170" s="80">
        <f t="shared" ca="1" si="119"/>
        <v>-9.4212783823402191</v>
      </c>
      <c r="Y170" s="80">
        <f t="shared" ca="1" si="132"/>
        <v>-65.795046322777068</v>
      </c>
      <c r="Z170" s="80">
        <f t="shared" ca="1" si="120"/>
        <v>0</v>
      </c>
      <c r="AA170" s="80">
        <f t="shared" ca="1" si="133"/>
        <v>0</v>
      </c>
      <c r="AB170" s="81">
        <f t="shared" ca="1" si="121"/>
        <v>-851.9244171045134</v>
      </c>
      <c r="AC170" s="79">
        <f t="shared" ca="1" si="122"/>
        <v>158370.99230827522</v>
      </c>
      <c r="AD170" s="35"/>
      <c r="AE170" s="55">
        <f t="shared" ca="1" si="141"/>
        <v>7.9055919619646087E-3</v>
      </c>
      <c r="AF170" s="78">
        <f t="shared" ca="1" si="142"/>
        <v>0.47106391911701095</v>
      </c>
      <c r="AG170" s="21"/>
      <c r="AH170" s="21"/>
      <c r="AK170" s="66"/>
      <c r="AL170" s="66"/>
      <c r="AM170" s="66"/>
      <c r="AN170" s="66"/>
      <c r="AR170" s="69">
        <f t="shared" si="110"/>
        <v>14</v>
      </c>
      <c r="AS170" s="70">
        <f t="shared" si="143"/>
        <v>167</v>
      </c>
      <c r="AT170" s="71">
        <f t="shared" ca="1" si="111"/>
        <v>0.26056650106336571</v>
      </c>
      <c r="AU170" s="72">
        <f t="shared" ca="1" si="134"/>
        <v>8.8027262506000792E-3</v>
      </c>
      <c r="AV170" s="73">
        <f t="shared" ca="1" si="112"/>
        <v>1.0088027262506001</v>
      </c>
      <c r="AW170" s="74">
        <f ca="1">PRODUCT(AV$4:AV170)</f>
        <v>3.7963280392192593</v>
      </c>
      <c r="AY170" s="75">
        <f t="shared" si="144"/>
        <v>167</v>
      </c>
      <c r="AZ170" s="76">
        <f t="shared" ca="1" si="150"/>
        <v>0</v>
      </c>
      <c r="BA170" s="76">
        <f t="shared" ca="1" si="150"/>
        <v>0</v>
      </c>
      <c r="BB170" s="76">
        <f t="shared" ca="1" si="150"/>
        <v>0</v>
      </c>
      <c r="BC170" s="76">
        <f t="shared" ca="1" si="150"/>
        <v>0</v>
      </c>
      <c r="BD170" s="76">
        <f t="shared" ca="1" si="150"/>
        <v>0</v>
      </c>
      <c r="BE170" s="76">
        <f t="shared" ca="1" si="150"/>
        <v>0</v>
      </c>
      <c r="BF170" s="76">
        <f t="shared" ca="1" si="150"/>
        <v>0</v>
      </c>
      <c r="BG170" s="76">
        <f t="shared" ca="1" si="150"/>
        <v>0</v>
      </c>
      <c r="BH170" s="76">
        <f t="shared" ca="1" si="150"/>
        <v>0</v>
      </c>
      <c r="BI170" s="76">
        <f t="shared" ca="1" si="150"/>
        <v>0</v>
      </c>
      <c r="BJ170" s="76">
        <f t="shared" ca="1" si="150"/>
        <v>0</v>
      </c>
      <c r="BK170" s="76">
        <f t="shared" ca="1" si="150"/>
        <v>0</v>
      </c>
      <c r="BL170" s="76">
        <f t="shared" ca="1" si="113"/>
        <v>-1</v>
      </c>
      <c r="BM170" s="77">
        <f t="shared" ca="1" si="114"/>
        <v>0</v>
      </c>
      <c r="BN170" s="21"/>
      <c r="BO170" s="70">
        <f t="shared" si="145"/>
        <v>167</v>
      </c>
      <c r="BP170" s="171">
        <f t="shared" ca="1" si="146"/>
        <v>0.1109</v>
      </c>
      <c r="BQ170" s="172">
        <f t="shared" ca="1" si="135"/>
        <v>8.8027262506000792E-3</v>
      </c>
      <c r="BR170" s="172">
        <f t="shared" ca="1" si="148"/>
        <v>0.26341243161000844</v>
      </c>
    </row>
    <row r="171" spans="5:70">
      <c r="E171">
        <f t="shared" si="136"/>
        <v>168</v>
      </c>
      <c r="F171" s="64">
        <f t="shared" si="137"/>
        <v>78.916666666665876</v>
      </c>
      <c r="G171" s="55">
        <f t="shared" si="123"/>
        <v>7.9055919619646087E-3</v>
      </c>
      <c r="H171" s="78">
        <f t="shared" si="147"/>
        <v>0.46840064943731369</v>
      </c>
      <c r="I171" s="79">
        <f t="shared" ca="1" si="124"/>
        <v>157232.36738622337</v>
      </c>
      <c r="J171" s="79">
        <f t="shared" ca="1" si="125"/>
        <v>1384.0734878347041</v>
      </c>
      <c r="K171" s="80">
        <f t="shared" ca="1" si="126"/>
        <v>-9.3680129887462744</v>
      </c>
      <c r="L171" s="80">
        <f t="shared" ca="1" si="127"/>
        <v>-65.513486410926404</v>
      </c>
      <c r="M171" s="80">
        <f t="shared" ca="1" si="128"/>
        <v>0</v>
      </c>
      <c r="N171" s="80">
        <f t="shared" ca="1" si="129"/>
        <v>0</v>
      </c>
      <c r="O171" s="81">
        <f t="shared" ca="1" si="116"/>
        <v>-845.18945028045061</v>
      </c>
      <c r="P171" s="79">
        <f t="shared" ca="1" si="117"/>
        <v>157696.36992437797</v>
      </c>
      <c r="Q171" s="35"/>
      <c r="R171">
        <f t="shared" ca="1" si="130"/>
        <v>168</v>
      </c>
      <c r="S171" s="78">
        <f t="shared" ca="1" si="138"/>
        <v>78.916666666665876</v>
      </c>
      <c r="T171" s="55">
        <f t="shared" ca="1" si="131"/>
        <v>7.9055919619646087E-3</v>
      </c>
      <c r="U171" s="78">
        <f t="shared" ca="1" si="139"/>
        <v>0.46733987998446797</v>
      </c>
      <c r="V171" s="79">
        <f t="shared" ca="1" si="140"/>
        <v>157118.97586447457</v>
      </c>
      <c r="W171" s="79">
        <f t="shared" ca="1" si="118"/>
        <v>1383.0753333096106</v>
      </c>
      <c r="X171" s="80">
        <f t="shared" ca="1" si="119"/>
        <v>-9.34679759968936</v>
      </c>
      <c r="Y171" s="80">
        <f t="shared" ca="1" si="132"/>
        <v>-65.466239943531079</v>
      </c>
      <c r="Z171" s="80">
        <f t="shared" ca="1" si="120"/>
        <v>0</v>
      </c>
      <c r="AA171" s="80">
        <f t="shared" ca="1" si="133"/>
        <v>0</v>
      </c>
      <c r="AB171" s="81">
        <f t="shared" ca="1" si="121"/>
        <v>-845.18945028045061</v>
      </c>
      <c r="AC171" s="79">
        <f t="shared" ca="1" si="122"/>
        <v>157582.04870996054</v>
      </c>
      <c r="AD171" s="35"/>
      <c r="AE171" s="55">
        <f t="shared" ca="1" si="141"/>
        <v>7.9055919619646087E-3</v>
      </c>
      <c r="AF171" s="78">
        <f t="shared" ca="1" si="142"/>
        <v>0.46733987998446797</v>
      </c>
      <c r="AG171" s="21"/>
      <c r="AH171" s="21"/>
      <c r="AK171" s="66"/>
      <c r="AL171" s="66"/>
      <c r="AM171" s="66"/>
      <c r="AN171" s="66"/>
      <c r="AR171" s="69">
        <f t="shared" si="110"/>
        <v>14</v>
      </c>
      <c r="AS171" s="70">
        <f t="shared" si="143"/>
        <v>168</v>
      </c>
      <c r="AT171" s="71">
        <f t="shared" ca="1" si="111"/>
        <v>0.25827280548442821</v>
      </c>
      <c r="AU171" s="72">
        <f t="shared" ca="1" si="134"/>
        <v>8.8027262506000792E-3</v>
      </c>
      <c r="AV171" s="73">
        <f t="shared" ca="1" si="112"/>
        <v>1.0088027262506001</v>
      </c>
      <c r="AW171" s="74">
        <f ca="1">PRODUCT(AV$4:AV171)</f>
        <v>3.8297460757059838</v>
      </c>
      <c r="AY171" s="75">
        <f t="shared" si="144"/>
        <v>168</v>
      </c>
      <c r="AZ171" s="76">
        <f t="shared" ca="1" si="150"/>
        <v>0</v>
      </c>
      <c r="BA171" s="76">
        <f t="shared" ca="1" si="150"/>
        <v>0</v>
      </c>
      <c r="BB171" s="76">
        <f t="shared" ca="1" si="150"/>
        <v>0</v>
      </c>
      <c r="BC171" s="76">
        <f t="shared" ca="1" si="150"/>
        <v>0</v>
      </c>
      <c r="BD171" s="76">
        <f t="shared" ca="1" si="150"/>
        <v>0</v>
      </c>
      <c r="BE171" s="76">
        <f t="shared" ca="1" si="150"/>
        <v>0</v>
      </c>
      <c r="BF171" s="76">
        <f t="shared" ca="1" si="150"/>
        <v>0</v>
      </c>
      <c r="BG171" s="76">
        <f t="shared" ca="1" si="150"/>
        <v>0</v>
      </c>
      <c r="BH171" s="76">
        <f t="shared" ca="1" si="150"/>
        <v>0</v>
      </c>
      <c r="BI171" s="76">
        <f t="shared" ca="1" si="150"/>
        <v>0</v>
      </c>
      <c r="BJ171" s="76">
        <f t="shared" ca="1" si="150"/>
        <v>0</v>
      </c>
      <c r="BK171" s="76">
        <f t="shared" ca="1" si="150"/>
        <v>0</v>
      </c>
      <c r="BL171" s="76">
        <f t="shared" ca="1" si="113"/>
        <v>-1</v>
      </c>
      <c r="BM171" s="77">
        <f t="shared" ca="1" si="114"/>
        <v>0</v>
      </c>
      <c r="BN171" s="21"/>
      <c r="BO171" s="70">
        <f t="shared" si="145"/>
        <v>168</v>
      </c>
      <c r="BP171" s="171">
        <f t="shared" ca="1" si="146"/>
        <v>0.1109</v>
      </c>
      <c r="BQ171" s="172">
        <f t="shared" ca="1" si="135"/>
        <v>8.8027262506000792E-3</v>
      </c>
      <c r="BR171" s="172">
        <f t="shared" ca="1" si="148"/>
        <v>0.26111391727600591</v>
      </c>
    </row>
    <row r="172" spans="5:70">
      <c r="E172">
        <f t="shared" si="136"/>
        <v>169</v>
      </c>
      <c r="F172" s="64">
        <f t="shared" si="137"/>
        <v>78.999999999999204</v>
      </c>
      <c r="G172" s="55">
        <f t="shared" si="123"/>
        <v>7.9055919619646087E-3</v>
      </c>
      <c r="H172" s="78">
        <f t="shared" si="147"/>
        <v>0.46469766502814308</v>
      </c>
      <c r="I172" s="79">
        <f t="shared" ca="1" si="124"/>
        <v>156449.68676987282</v>
      </c>
      <c r="J172" s="79">
        <f t="shared" ca="1" si="125"/>
        <v>1377.1837646273193</v>
      </c>
      <c r="K172" s="80">
        <f t="shared" ca="1" si="126"/>
        <v>-9.2939533005628618</v>
      </c>
      <c r="L172" s="80">
        <f t="shared" ca="1" si="127"/>
        <v>-65.187369487447015</v>
      </c>
      <c r="M172" s="80">
        <f t="shared" ca="1" si="128"/>
        <v>-1173.3726507740462</v>
      </c>
      <c r="N172" s="80">
        <f t="shared" ca="1" si="129"/>
        <v>0</v>
      </c>
      <c r="O172" s="81">
        <f t="shared" ca="1" si="116"/>
        <v>-838.50772735597604</v>
      </c>
      <c r="P172" s="79">
        <f t="shared" ca="1" si="117"/>
        <v>155740.50883358208</v>
      </c>
      <c r="Q172" s="35"/>
      <c r="R172">
        <f t="shared" ca="1" si="130"/>
        <v>169</v>
      </c>
      <c r="S172" s="78">
        <f t="shared" ca="1" si="138"/>
        <v>78.999999999999204</v>
      </c>
      <c r="T172" s="55">
        <f t="shared" ca="1" si="131"/>
        <v>7.9055919619646087E-3</v>
      </c>
      <c r="U172" s="78">
        <f t="shared" ca="1" si="139"/>
        <v>0.46364528158575724</v>
      </c>
      <c r="V172" s="79">
        <f t="shared" ca="1" si="140"/>
        <v>156336.26933232916</v>
      </c>
      <c r="W172" s="79">
        <f t="shared" ca="1" si="118"/>
        <v>1376.1853819725779</v>
      </c>
      <c r="X172" s="80">
        <f t="shared" ca="1" si="119"/>
        <v>-9.2729056317151439</v>
      </c>
      <c r="Y172" s="80">
        <f t="shared" ca="1" si="132"/>
        <v>-65.140112221803818</v>
      </c>
      <c r="Z172" s="80">
        <f t="shared" ca="1" si="120"/>
        <v>-1172.5220199924686</v>
      </c>
      <c r="AA172" s="80">
        <f t="shared" ca="1" si="133"/>
        <v>0</v>
      </c>
      <c r="AB172" s="81">
        <f t="shared" ca="1" si="121"/>
        <v>-838.50772735597604</v>
      </c>
      <c r="AC172" s="79">
        <f t="shared" ca="1" si="122"/>
        <v>155627.01194909977</v>
      </c>
      <c r="AD172" s="35"/>
      <c r="AE172" s="55">
        <f t="shared" ca="1" si="141"/>
        <v>7.9055919619646087E-3</v>
      </c>
      <c r="AF172" s="78">
        <f t="shared" ca="1" si="142"/>
        <v>0.46364528158575724</v>
      </c>
      <c r="AG172" s="21"/>
      <c r="AH172" s="21"/>
      <c r="AK172" s="66"/>
      <c r="AL172" s="66"/>
      <c r="AM172" s="66"/>
      <c r="AN172" s="66"/>
      <c r="AR172" s="69">
        <f t="shared" si="110"/>
        <v>15</v>
      </c>
      <c r="AS172" s="70">
        <f t="shared" si="143"/>
        <v>169</v>
      </c>
      <c r="AT172" s="71">
        <f t="shared" ca="1" si="111"/>
        <v>0.25599930067977433</v>
      </c>
      <c r="AU172" s="72">
        <f t="shared" ca="1" si="134"/>
        <v>8.8027262506000792E-3</v>
      </c>
      <c r="AV172" s="73">
        <f t="shared" ca="1" si="112"/>
        <v>1.0088027262506001</v>
      </c>
      <c r="AW172" s="74">
        <f ca="1">PRODUCT(AV$4:AV172)</f>
        <v>3.8634582820197334</v>
      </c>
      <c r="AY172" s="75">
        <f t="shared" si="144"/>
        <v>169</v>
      </c>
      <c r="AZ172" s="76">
        <f t="shared" ca="1" si="150"/>
        <v>0</v>
      </c>
      <c r="BA172" s="76">
        <f t="shared" ca="1" si="150"/>
        <v>0</v>
      </c>
      <c r="BB172" s="76">
        <f t="shared" ca="1" si="150"/>
        <v>0</v>
      </c>
      <c r="BC172" s="76">
        <f t="shared" ca="1" si="150"/>
        <v>0</v>
      </c>
      <c r="BD172" s="76">
        <f t="shared" ca="1" si="150"/>
        <v>0</v>
      </c>
      <c r="BE172" s="76">
        <f t="shared" ca="1" si="150"/>
        <v>0</v>
      </c>
      <c r="BF172" s="76">
        <f t="shared" ca="1" si="150"/>
        <v>0</v>
      </c>
      <c r="BG172" s="76">
        <f t="shared" ca="1" si="150"/>
        <v>0</v>
      </c>
      <c r="BH172" s="76">
        <f t="shared" ca="1" si="150"/>
        <v>0</v>
      </c>
      <c r="BI172" s="76">
        <f t="shared" ca="1" si="150"/>
        <v>0</v>
      </c>
      <c r="BJ172" s="76">
        <f t="shared" ca="1" si="150"/>
        <v>0</v>
      </c>
      <c r="BK172" s="76">
        <f t="shared" ca="1" si="150"/>
        <v>0</v>
      </c>
      <c r="BL172" s="76">
        <f t="shared" ca="1" si="113"/>
        <v>-1</v>
      </c>
      <c r="BM172" s="77">
        <f t="shared" ca="1" si="114"/>
        <v>0</v>
      </c>
      <c r="BN172" s="21"/>
      <c r="BO172" s="70">
        <f t="shared" si="145"/>
        <v>169</v>
      </c>
      <c r="BP172" s="171">
        <f t="shared" ca="1" si="146"/>
        <v>0.1109</v>
      </c>
      <c r="BQ172" s="172">
        <f t="shared" ca="1" si="135"/>
        <v>8.8027262506000792E-3</v>
      </c>
      <c r="BR172" s="172">
        <f t="shared" ca="1" si="148"/>
        <v>0.25883545958136289</v>
      </c>
    </row>
    <row r="173" spans="5:70">
      <c r="E173">
        <f t="shared" si="136"/>
        <v>170</v>
      </c>
      <c r="F173" s="64">
        <f t="shared" si="137"/>
        <v>79.083333333332533</v>
      </c>
      <c r="G173" s="55">
        <f t="shared" si="123"/>
        <v>7.9055919619646087E-3</v>
      </c>
      <c r="H173" s="78">
        <f t="shared" si="147"/>
        <v>0.46102395490275289</v>
      </c>
      <c r="I173" s="79">
        <f t="shared" ca="1" si="124"/>
        <v>154509.28791879505</v>
      </c>
      <c r="J173" s="79">
        <f t="shared" ca="1" si="125"/>
        <v>1360.1029647243029</v>
      </c>
      <c r="K173" s="80">
        <f t="shared" ca="1" si="126"/>
        <v>-9.2204790980550584</v>
      </c>
      <c r="L173" s="80">
        <f t="shared" ca="1" si="127"/>
        <v>-64.378869966164601</v>
      </c>
      <c r="M173" s="80">
        <f t="shared" ca="1" si="128"/>
        <v>0</v>
      </c>
      <c r="N173" s="80">
        <f t="shared" ca="1" si="129"/>
        <v>0</v>
      </c>
      <c r="O173" s="81">
        <f t="shared" ca="1" si="116"/>
        <v>-831.8788274065455</v>
      </c>
      <c r="P173" s="79">
        <f t="shared" ca="1" si="117"/>
        <v>154963.91270704856</v>
      </c>
      <c r="Q173" s="35"/>
      <c r="R173">
        <f t="shared" ca="1" si="130"/>
        <v>170</v>
      </c>
      <c r="S173" s="78">
        <f t="shared" ca="1" si="138"/>
        <v>79.083333333332533</v>
      </c>
      <c r="T173" s="55">
        <f t="shared" ca="1" si="131"/>
        <v>7.9055919619646087E-3</v>
      </c>
      <c r="U173" s="78">
        <f t="shared" ca="1" si="139"/>
        <v>0.45997989117445004</v>
      </c>
      <c r="V173" s="79">
        <f t="shared" ca="1" si="140"/>
        <v>154396.6882943704</v>
      </c>
      <c r="W173" s="79">
        <f t="shared" ca="1" si="118"/>
        <v>1359.1117810545722</v>
      </c>
      <c r="X173" s="80">
        <f t="shared" ca="1" si="119"/>
        <v>-9.1995978234890003</v>
      </c>
      <c r="Y173" s="80">
        <f t="shared" ca="1" si="132"/>
        <v>-64.331953455987673</v>
      </c>
      <c r="Z173" s="80">
        <f t="shared" ca="1" si="120"/>
        <v>0</v>
      </c>
      <c r="AA173" s="80">
        <f t="shared" ca="1" si="133"/>
        <v>0</v>
      </c>
      <c r="AB173" s="81">
        <f t="shared" ca="1" si="121"/>
        <v>-831.8788274065455</v>
      </c>
      <c r="AC173" s="79">
        <f t="shared" ca="1" si="122"/>
        <v>154850.38969673894</v>
      </c>
      <c r="AD173" s="35"/>
      <c r="AE173" s="55">
        <f t="shared" ca="1" si="141"/>
        <v>7.9055919619646087E-3</v>
      </c>
      <c r="AF173" s="78">
        <f t="shared" ca="1" si="142"/>
        <v>0.45997989117445004</v>
      </c>
      <c r="AG173" s="21"/>
      <c r="AH173" s="21"/>
      <c r="AK173" s="66"/>
      <c r="AL173" s="66"/>
      <c r="AM173" s="66"/>
      <c r="AN173" s="66"/>
      <c r="AR173" s="69">
        <f t="shared" si="110"/>
        <v>15</v>
      </c>
      <c r="AS173" s="70">
        <f t="shared" si="143"/>
        <v>170</v>
      </c>
      <c r="AT173" s="71">
        <f t="shared" ca="1" si="111"/>
        <v>0.25374580891554521</v>
      </c>
      <c r="AU173" s="72">
        <f t="shared" ca="1" si="134"/>
        <v>8.8027262506000792E-3</v>
      </c>
      <c r="AV173" s="73">
        <f t="shared" ca="1" si="112"/>
        <v>1.0088027262506001</v>
      </c>
      <c r="AW173" s="74">
        <f ca="1">PRODUCT(AV$4:AV173)</f>
        <v>3.8974672476569667</v>
      </c>
      <c r="AY173" s="75">
        <f t="shared" si="144"/>
        <v>170</v>
      </c>
      <c r="AZ173" s="76">
        <f t="shared" ca="1" si="150"/>
        <v>0</v>
      </c>
      <c r="BA173" s="76">
        <f t="shared" ca="1" si="150"/>
        <v>0</v>
      </c>
      <c r="BB173" s="76">
        <f t="shared" ca="1" si="150"/>
        <v>0</v>
      </c>
      <c r="BC173" s="76">
        <f t="shared" ca="1" si="150"/>
        <v>0</v>
      </c>
      <c r="BD173" s="76">
        <f t="shared" ca="1" si="150"/>
        <v>0</v>
      </c>
      <c r="BE173" s="76">
        <f t="shared" ca="1" si="150"/>
        <v>0</v>
      </c>
      <c r="BF173" s="76">
        <f t="shared" ca="1" si="150"/>
        <v>0</v>
      </c>
      <c r="BG173" s="76">
        <f t="shared" ca="1" si="150"/>
        <v>0</v>
      </c>
      <c r="BH173" s="76">
        <f t="shared" ca="1" si="150"/>
        <v>0</v>
      </c>
      <c r="BI173" s="76">
        <f t="shared" ca="1" si="150"/>
        <v>0</v>
      </c>
      <c r="BJ173" s="76">
        <f t="shared" ca="1" si="150"/>
        <v>0</v>
      </c>
      <c r="BK173" s="76">
        <f t="shared" ca="1" si="150"/>
        <v>0</v>
      </c>
      <c r="BL173" s="76">
        <f t="shared" ca="1" si="113"/>
        <v>-1</v>
      </c>
      <c r="BM173" s="77">
        <f t="shared" ca="1" si="114"/>
        <v>0</v>
      </c>
      <c r="BN173" s="21"/>
      <c r="BO173" s="70">
        <f t="shared" si="145"/>
        <v>170</v>
      </c>
      <c r="BP173" s="171">
        <f t="shared" ca="1" si="146"/>
        <v>0.1109</v>
      </c>
      <c r="BQ173" s="172">
        <f t="shared" ca="1" si="135"/>
        <v>8.8027262506000792E-3</v>
      </c>
      <c r="BR173" s="172">
        <f t="shared" ca="1" si="148"/>
        <v>0.25657688351356089</v>
      </c>
    </row>
    <row r="174" spans="5:70">
      <c r="E174">
        <f t="shared" si="136"/>
        <v>171</v>
      </c>
      <c r="F174" s="64">
        <f t="shared" si="137"/>
        <v>79.166666666665861</v>
      </c>
      <c r="G174" s="55">
        <f t="shared" si="123"/>
        <v>7.9055919619646087E-3</v>
      </c>
      <c r="H174" s="78">
        <f t="shared" si="147"/>
        <v>0.45737928763060054</v>
      </c>
      <c r="I174" s="79">
        <f t="shared" ca="1" si="124"/>
        <v>153738.83124435713</v>
      </c>
      <c r="J174" s="79">
        <f t="shared" ca="1" si="125"/>
        <v>1353.3208455312781</v>
      </c>
      <c r="K174" s="80">
        <f t="shared" ca="1" si="126"/>
        <v>-9.1475857526120112</v>
      </c>
      <c r="L174" s="80">
        <f t="shared" ca="1" si="127"/>
        <v>-64.057846351815471</v>
      </c>
      <c r="M174" s="80">
        <f t="shared" ca="1" si="128"/>
        <v>0</v>
      </c>
      <c r="N174" s="80">
        <f t="shared" ca="1" si="129"/>
        <v>0</v>
      </c>
      <c r="O174" s="81">
        <f t="shared" ca="1" si="116"/>
        <v>-825.30233283527161</v>
      </c>
      <c r="P174" s="79">
        <f t="shared" ca="1" si="117"/>
        <v>154193.64432494869</v>
      </c>
      <c r="Q174" s="35"/>
      <c r="R174">
        <f t="shared" ca="1" si="130"/>
        <v>171</v>
      </c>
      <c r="S174" s="78">
        <f t="shared" ca="1" si="138"/>
        <v>79.166666666665861</v>
      </c>
      <c r="T174" s="55">
        <f t="shared" ca="1" si="131"/>
        <v>7.9055919619646087E-3</v>
      </c>
      <c r="U174" s="78">
        <f t="shared" ca="1" si="139"/>
        <v>0.45634347784411594</v>
      </c>
      <c r="V174" s="79">
        <f t="shared" ca="1" si="140"/>
        <v>153626.20570064531</v>
      </c>
      <c r="W174" s="79">
        <f t="shared" ca="1" si="118"/>
        <v>1352.329433701158</v>
      </c>
      <c r="X174" s="80">
        <f t="shared" ca="1" si="119"/>
        <v>-9.126869556882319</v>
      </c>
      <c r="Y174" s="80">
        <f t="shared" ca="1" si="132"/>
        <v>-64.010919041935551</v>
      </c>
      <c r="Z174" s="80">
        <f t="shared" ca="1" si="120"/>
        <v>0</v>
      </c>
      <c r="AA174" s="80">
        <f t="shared" ca="1" si="133"/>
        <v>0</v>
      </c>
      <c r="AB174" s="81">
        <f t="shared" ca="1" si="121"/>
        <v>-825.30233283527161</v>
      </c>
      <c r="AC174" s="79">
        <f t="shared" ca="1" si="122"/>
        <v>154080.09501291238</v>
      </c>
      <c r="AD174" s="35"/>
      <c r="AE174" s="55">
        <f t="shared" ca="1" si="141"/>
        <v>7.9055919619646087E-3</v>
      </c>
      <c r="AF174" s="78">
        <f t="shared" ca="1" si="142"/>
        <v>0.45634347784411594</v>
      </c>
      <c r="AG174" s="21"/>
      <c r="AH174" s="21"/>
      <c r="AK174" s="66"/>
      <c r="AL174" s="66"/>
      <c r="AM174" s="66"/>
      <c r="AN174" s="66"/>
      <c r="AR174" s="69">
        <f t="shared" si="110"/>
        <v>15</v>
      </c>
      <c r="AS174" s="70">
        <f t="shared" si="143"/>
        <v>171</v>
      </c>
      <c r="AT174" s="71">
        <f t="shared" ca="1" si="111"/>
        <v>0.25151215402242461</v>
      </c>
      <c r="AU174" s="72">
        <f t="shared" ca="1" si="134"/>
        <v>8.8027262506000792E-3</v>
      </c>
      <c r="AV174" s="73">
        <f t="shared" ca="1" si="112"/>
        <v>1.0088027262506001</v>
      </c>
      <c r="AW174" s="74">
        <f ca="1">PRODUCT(AV$4:AV174)</f>
        <v>3.9317755849087708</v>
      </c>
      <c r="AY174" s="75">
        <f t="shared" si="144"/>
        <v>171</v>
      </c>
      <c r="AZ174" s="76">
        <f t="shared" ca="1" si="150"/>
        <v>0</v>
      </c>
      <c r="BA174" s="76">
        <f t="shared" ca="1" si="150"/>
        <v>0</v>
      </c>
      <c r="BB174" s="76">
        <f t="shared" ca="1" si="150"/>
        <v>0</v>
      </c>
      <c r="BC174" s="76">
        <f t="shared" ca="1" si="150"/>
        <v>0</v>
      </c>
      <c r="BD174" s="76">
        <f t="shared" ca="1" si="150"/>
        <v>0</v>
      </c>
      <c r="BE174" s="76">
        <f t="shared" ca="1" si="150"/>
        <v>0</v>
      </c>
      <c r="BF174" s="76">
        <f t="shared" ca="1" si="150"/>
        <v>0</v>
      </c>
      <c r="BG174" s="76">
        <f t="shared" ca="1" si="150"/>
        <v>0</v>
      </c>
      <c r="BH174" s="76">
        <f t="shared" ca="1" si="150"/>
        <v>0</v>
      </c>
      <c r="BI174" s="76">
        <f t="shared" ca="1" si="150"/>
        <v>0</v>
      </c>
      <c r="BJ174" s="76">
        <f t="shared" ca="1" si="150"/>
        <v>0</v>
      </c>
      <c r="BK174" s="76">
        <f t="shared" ca="1" si="150"/>
        <v>0</v>
      </c>
      <c r="BL174" s="76">
        <f t="shared" ca="1" si="113"/>
        <v>-1</v>
      </c>
      <c r="BM174" s="77">
        <f t="shared" ca="1" si="114"/>
        <v>0</v>
      </c>
      <c r="BN174" s="21"/>
      <c r="BO174" s="70">
        <f t="shared" si="145"/>
        <v>171</v>
      </c>
      <c r="BP174" s="171">
        <f t="shared" ca="1" si="146"/>
        <v>0.1109</v>
      </c>
      <c r="BQ174" s="172">
        <f t="shared" ca="1" si="135"/>
        <v>8.8027262506000792E-3</v>
      </c>
      <c r="BR174" s="172">
        <f t="shared" ca="1" si="148"/>
        <v>0.25433801558722569</v>
      </c>
    </row>
    <row r="175" spans="5:70">
      <c r="E175">
        <f t="shared" si="136"/>
        <v>172</v>
      </c>
      <c r="F175" s="64">
        <f t="shared" si="137"/>
        <v>79.24999999999919</v>
      </c>
      <c r="G175" s="55">
        <f t="shared" si="123"/>
        <v>7.9055919619646087E-3</v>
      </c>
      <c r="H175" s="78">
        <f t="shared" si="147"/>
        <v>0.45376343361073895</v>
      </c>
      <c r="I175" s="79">
        <f t="shared" ca="1" si="124"/>
        <v>152974.65228978734</v>
      </c>
      <c r="J175" s="79">
        <f t="shared" ca="1" si="125"/>
        <v>1346.5939873877305</v>
      </c>
      <c r="K175" s="80">
        <f t="shared" ca="1" si="126"/>
        <v>-9.0752686722147793</v>
      </c>
      <c r="L175" s="80">
        <f t="shared" ca="1" si="127"/>
        <v>-63.739438454078062</v>
      </c>
      <c r="M175" s="80">
        <f t="shared" ca="1" si="128"/>
        <v>0</v>
      </c>
      <c r="N175" s="80">
        <f t="shared" ca="1" si="129"/>
        <v>0</v>
      </c>
      <c r="O175" s="81">
        <f t="shared" ca="1" si="116"/>
        <v>-818.77782934661855</v>
      </c>
      <c r="P175" s="79">
        <f t="shared" ca="1" si="117"/>
        <v>153429.65374070214</v>
      </c>
      <c r="Q175" s="35"/>
      <c r="R175">
        <f t="shared" ca="1" si="130"/>
        <v>172</v>
      </c>
      <c r="S175" s="78">
        <f t="shared" ca="1" si="138"/>
        <v>79.24999999999919</v>
      </c>
      <c r="T175" s="55">
        <f t="shared" ca="1" si="131"/>
        <v>7.9055919619646087E-3</v>
      </c>
      <c r="U175" s="78">
        <f t="shared" ca="1" si="139"/>
        <v>0.45273581251377654</v>
      </c>
      <c r="V175" s="79">
        <f t="shared" ca="1" si="140"/>
        <v>152862.00065227956</v>
      </c>
      <c r="W175" s="79">
        <f t="shared" ca="1" si="118"/>
        <v>1345.6023458610678</v>
      </c>
      <c r="X175" s="80">
        <f t="shared" ca="1" si="119"/>
        <v>-9.054716250275531</v>
      </c>
      <c r="Y175" s="80">
        <f t="shared" ca="1" si="132"/>
        <v>-63.692500271783153</v>
      </c>
      <c r="Z175" s="80">
        <f t="shared" ca="1" si="120"/>
        <v>0</v>
      </c>
      <c r="AA175" s="80">
        <f t="shared" ca="1" si="133"/>
        <v>0</v>
      </c>
      <c r="AB175" s="81">
        <f t="shared" ca="1" si="121"/>
        <v>-818.77782934661855</v>
      </c>
      <c r="AC175" s="79">
        <f t="shared" ca="1" si="122"/>
        <v>153316.07795227194</v>
      </c>
      <c r="AD175" s="35"/>
      <c r="AE175" s="55">
        <f t="shared" ca="1" si="141"/>
        <v>7.9055919619646087E-3</v>
      </c>
      <c r="AF175" s="78">
        <f t="shared" ca="1" si="142"/>
        <v>0.45273581251377654</v>
      </c>
      <c r="AG175" s="21"/>
      <c r="AH175" s="21"/>
      <c r="AK175" s="66"/>
      <c r="AL175" s="66"/>
      <c r="AM175" s="66"/>
      <c r="AN175" s="66"/>
      <c r="AR175" s="69">
        <f t="shared" si="110"/>
        <v>15</v>
      </c>
      <c r="AS175" s="70">
        <f t="shared" si="143"/>
        <v>172</v>
      </c>
      <c r="AT175" s="71">
        <f t="shared" ca="1" si="111"/>
        <v>0.24929816138186645</v>
      </c>
      <c r="AU175" s="72">
        <f t="shared" ca="1" si="134"/>
        <v>8.8027262506000792E-3</v>
      </c>
      <c r="AV175" s="73">
        <f t="shared" ca="1" si="112"/>
        <v>1.0088027262506001</v>
      </c>
      <c r="AW175" s="74">
        <f ca="1">PRODUCT(AV$4:AV175)</f>
        <v>3.9663859290615155</v>
      </c>
      <c r="AY175" s="75">
        <f t="shared" si="144"/>
        <v>172</v>
      </c>
      <c r="AZ175" s="76">
        <f t="shared" ca="1" si="150"/>
        <v>0</v>
      </c>
      <c r="BA175" s="76">
        <f t="shared" ca="1" si="150"/>
        <v>0</v>
      </c>
      <c r="BB175" s="76">
        <f t="shared" ca="1" si="150"/>
        <v>0</v>
      </c>
      <c r="BC175" s="76">
        <f t="shared" ca="1" si="150"/>
        <v>0</v>
      </c>
      <c r="BD175" s="76">
        <f t="shared" ca="1" si="150"/>
        <v>0</v>
      </c>
      <c r="BE175" s="76">
        <f t="shared" ca="1" si="150"/>
        <v>0</v>
      </c>
      <c r="BF175" s="76">
        <f t="shared" ca="1" si="150"/>
        <v>0</v>
      </c>
      <c r="BG175" s="76">
        <f t="shared" ca="1" si="150"/>
        <v>0</v>
      </c>
      <c r="BH175" s="76">
        <f t="shared" ca="1" si="150"/>
        <v>0</v>
      </c>
      <c r="BI175" s="76">
        <f t="shared" ca="1" si="150"/>
        <v>0</v>
      </c>
      <c r="BJ175" s="76">
        <f t="shared" ca="1" si="150"/>
        <v>0</v>
      </c>
      <c r="BK175" s="76">
        <f t="shared" ca="1" si="150"/>
        <v>0</v>
      </c>
      <c r="BL175" s="76">
        <f t="shared" ca="1" si="113"/>
        <v>-1</v>
      </c>
      <c r="BM175" s="77">
        <f t="shared" ca="1" si="114"/>
        <v>0</v>
      </c>
      <c r="BN175" s="21"/>
      <c r="BO175" s="70">
        <f t="shared" si="145"/>
        <v>172</v>
      </c>
      <c r="BP175" s="171">
        <f t="shared" ca="1" si="146"/>
        <v>0.1109</v>
      </c>
      <c r="BQ175" s="172">
        <f t="shared" ca="1" si="135"/>
        <v>8.8027262506000792E-3</v>
      </c>
      <c r="BR175" s="172">
        <f t="shared" ca="1" si="148"/>
        <v>0.25211868383080155</v>
      </c>
    </row>
    <row r="176" spans="5:70">
      <c r="E176">
        <f t="shared" si="136"/>
        <v>173</v>
      </c>
      <c r="F176" s="64">
        <f t="shared" si="137"/>
        <v>79.333333333332519</v>
      </c>
      <c r="G176" s="55">
        <f t="shared" si="123"/>
        <v>7.9055919619646087E-3</v>
      </c>
      <c r="H176" s="78">
        <f t="shared" si="147"/>
        <v>0.45017616505735242</v>
      </c>
      <c r="I176" s="79">
        <f t="shared" ca="1" si="124"/>
        <v>152216.70150336262</v>
      </c>
      <c r="J176" s="79">
        <f t="shared" ca="1" si="125"/>
        <v>1339.9219541034067</v>
      </c>
      <c r="K176" s="80">
        <f t="shared" ca="1" si="126"/>
        <v>-9.0035233011470481</v>
      </c>
      <c r="L176" s="80">
        <f t="shared" ca="1" si="127"/>
        <v>-63.423625626401098</v>
      </c>
      <c r="M176" s="80">
        <f t="shared" ca="1" si="128"/>
        <v>0</v>
      </c>
      <c r="N176" s="80">
        <f t="shared" ca="1" si="129"/>
        <v>0</v>
      </c>
      <c r="O176" s="81">
        <f t="shared" ca="1" si="116"/>
        <v>-812.30490592030117</v>
      </c>
      <c r="P176" s="79">
        <f t="shared" ca="1" si="117"/>
        <v>152671.89140261817</v>
      </c>
      <c r="Q176" s="35"/>
      <c r="R176">
        <f t="shared" ca="1" si="130"/>
        <v>173</v>
      </c>
      <c r="S176" s="78">
        <f t="shared" ca="1" si="138"/>
        <v>79.333333333332519</v>
      </c>
      <c r="T176" s="55">
        <f t="shared" ca="1" si="131"/>
        <v>7.9055919619646087E-3</v>
      </c>
      <c r="U176" s="78">
        <f t="shared" ca="1" si="139"/>
        <v>0.44915666791347408</v>
      </c>
      <c r="V176" s="79">
        <f t="shared" ca="1" si="140"/>
        <v>152104.02359877253</v>
      </c>
      <c r="W176" s="79">
        <f t="shared" ca="1" si="118"/>
        <v>1338.9300813548089</v>
      </c>
      <c r="X176" s="80">
        <f t="shared" ca="1" si="119"/>
        <v>-8.9831333582694821</v>
      </c>
      <c r="Y176" s="80">
        <f t="shared" ca="1" si="132"/>
        <v>-63.376676499488561</v>
      </c>
      <c r="Z176" s="80">
        <f t="shared" ca="1" si="120"/>
        <v>0</v>
      </c>
      <c r="AA176" s="80">
        <f t="shared" ca="1" si="133"/>
        <v>0</v>
      </c>
      <c r="AB176" s="81">
        <f t="shared" ca="1" si="121"/>
        <v>-812.30490592030117</v>
      </c>
      <c r="AC176" s="79">
        <f t="shared" ca="1" si="122"/>
        <v>152558.28896434928</v>
      </c>
      <c r="AD176" s="35"/>
      <c r="AE176" s="55">
        <f t="shared" ca="1" si="141"/>
        <v>7.9055919619646087E-3</v>
      </c>
      <c r="AF176" s="78">
        <f t="shared" ca="1" si="142"/>
        <v>0.44915666791347408</v>
      </c>
      <c r="AG176" s="21"/>
      <c r="AH176" s="21"/>
      <c r="AK176" s="66"/>
      <c r="AL176" s="66"/>
      <c r="AM176" s="66"/>
      <c r="AN176" s="66"/>
      <c r="AR176" s="69">
        <f t="shared" si="110"/>
        <v>15</v>
      </c>
      <c r="AS176" s="70">
        <f t="shared" si="143"/>
        <v>173</v>
      </c>
      <c r="AT176" s="71">
        <f t="shared" ca="1" si="111"/>
        <v>0.24710365791244396</v>
      </c>
      <c r="AU176" s="72">
        <f t="shared" ca="1" si="134"/>
        <v>8.8027262506000792E-3</v>
      </c>
      <c r="AV176" s="73">
        <f t="shared" ca="1" si="112"/>
        <v>1.0088027262506001</v>
      </c>
      <c r="AW176" s="74">
        <f ca="1">PRODUCT(AV$4:AV176)</f>
        <v>4.0013009385992762</v>
      </c>
      <c r="AY176" s="75">
        <f t="shared" si="144"/>
        <v>173</v>
      </c>
      <c r="AZ176" s="76">
        <f t="shared" ca="1" si="150"/>
        <v>0</v>
      </c>
      <c r="BA176" s="76">
        <f t="shared" ca="1" si="150"/>
        <v>0</v>
      </c>
      <c r="BB176" s="76">
        <f t="shared" ca="1" si="150"/>
        <v>0</v>
      </c>
      <c r="BC176" s="76">
        <f t="shared" ca="1" si="150"/>
        <v>0</v>
      </c>
      <c r="BD176" s="76">
        <f t="shared" ca="1" si="150"/>
        <v>0</v>
      </c>
      <c r="BE176" s="76">
        <f t="shared" ca="1" si="150"/>
        <v>0</v>
      </c>
      <c r="BF176" s="76">
        <f t="shared" ca="1" si="150"/>
        <v>0</v>
      </c>
      <c r="BG176" s="76">
        <f t="shared" ca="1" si="150"/>
        <v>0</v>
      </c>
      <c r="BH176" s="76">
        <f t="shared" ca="1" si="150"/>
        <v>0</v>
      </c>
      <c r="BI176" s="76">
        <f t="shared" ca="1" si="150"/>
        <v>0</v>
      </c>
      <c r="BJ176" s="76">
        <f t="shared" ca="1" si="150"/>
        <v>0</v>
      </c>
      <c r="BK176" s="76">
        <f t="shared" ca="1" si="150"/>
        <v>0</v>
      </c>
      <c r="BL176" s="76">
        <f t="shared" ca="1" si="113"/>
        <v>-1</v>
      </c>
      <c r="BM176" s="77">
        <f t="shared" ca="1" si="114"/>
        <v>0</v>
      </c>
      <c r="BN176" s="21"/>
      <c r="BO176" s="70">
        <f t="shared" si="145"/>
        <v>173</v>
      </c>
      <c r="BP176" s="171">
        <f t="shared" ca="1" si="146"/>
        <v>0.1109</v>
      </c>
      <c r="BQ176" s="172">
        <f t="shared" ca="1" si="135"/>
        <v>8.8027262506000792E-3</v>
      </c>
      <c r="BR176" s="172">
        <f t="shared" ca="1" si="148"/>
        <v>0.24991871777334185</v>
      </c>
    </row>
    <row r="177" spans="5:70">
      <c r="E177">
        <f t="shared" si="136"/>
        <v>174</v>
      </c>
      <c r="F177" s="64">
        <f t="shared" si="137"/>
        <v>79.416666666665847</v>
      </c>
      <c r="G177" s="55">
        <f t="shared" si="123"/>
        <v>7.9055919619646087E-3</v>
      </c>
      <c r="H177" s="78">
        <f t="shared" si="147"/>
        <v>0.44661725598540697</v>
      </c>
      <c r="I177" s="79">
        <f t="shared" ca="1" si="124"/>
        <v>151464.9297251277</v>
      </c>
      <c r="J177" s="79">
        <f t="shared" ca="1" si="125"/>
        <v>1333.3043129366779</v>
      </c>
      <c r="K177" s="80">
        <f t="shared" ca="1" si="126"/>
        <v>-8.93234511970814</v>
      </c>
      <c r="L177" s="80">
        <f t="shared" ca="1" si="127"/>
        <v>-63.110387385469878</v>
      </c>
      <c r="M177" s="80">
        <f t="shared" ca="1" si="128"/>
        <v>0</v>
      </c>
      <c r="N177" s="80">
        <f t="shared" ca="1" si="129"/>
        <v>0</v>
      </c>
      <c r="O177" s="81">
        <f t="shared" ca="1" si="116"/>
        <v>-805.88315478539323</v>
      </c>
      <c r="P177" s="79">
        <f t="shared" ca="1" si="117"/>
        <v>151920.30815077378</v>
      </c>
      <c r="Q177" s="35"/>
      <c r="R177">
        <f t="shared" ca="1" si="130"/>
        <v>174</v>
      </c>
      <c r="S177" s="78">
        <f t="shared" ca="1" si="138"/>
        <v>79.416666666665847</v>
      </c>
      <c r="T177" s="55">
        <f t="shared" ca="1" si="131"/>
        <v>7.9055919619646087E-3</v>
      </c>
      <c r="U177" s="78">
        <f t="shared" ca="1" si="139"/>
        <v>0.44560581856995451</v>
      </c>
      <c r="V177" s="79">
        <f t="shared" ca="1" si="140"/>
        <v>151352.22538138164</v>
      </c>
      <c r="W177" s="79">
        <f t="shared" ca="1" si="118"/>
        <v>1332.3122074514276</v>
      </c>
      <c r="X177" s="80">
        <f t="shared" ca="1" si="119"/>
        <v>-8.9121163713990903</v>
      </c>
      <c r="Y177" s="80">
        <f t="shared" ca="1" si="132"/>
        <v>-63.063427242242355</v>
      </c>
      <c r="Z177" s="80">
        <f t="shared" ca="1" si="120"/>
        <v>0</v>
      </c>
      <c r="AA177" s="80">
        <f t="shared" ca="1" si="133"/>
        <v>0</v>
      </c>
      <c r="AB177" s="81">
        <f t="shared" ca="1" si="121"/>
        <v>-805.88315478539323</v>
      </c>
      <c r="AC177" s="79">
        <f t="shared" ca="1" si="122"/>
        <v>151806.67889043404</v>
      </c>
      <c r="AD177" s="35"/>
      <c r="AE177" s="55">
        <f t="shared" ca="1" si="141"/>
        <v>7.9055919619646087E-3</v>
      </c>
      <c r="AF177" s="78">
        <f t="shared" ca="1" si="142"/>
        <v>0.44560581856995451</v>
      </c>
      <c r="AG177" s="21"/>
      <c r="AH177" s="21"/>
      <c r="AK177" s="66"/>
      <c r="AL177" s="66"/>
      <c r="AM177" s="66"/>
      <c r="AN177" s="66"/>
      <c r="AR177" s="69">
        <f t="shared" si="110"/>
        <v>15</v>
      </c>
      <c r="AS177" s="70">
        <f t="shared" si="143"/>
        <v>174</v>
      </c>
      <c r="AT177" s="71">
        <f t="shared" ca="1" si="111"/>
        <v>0.24492847205631879</v>
      </c>
      <c r="AU177" s="72">
        <f t="shared" ca="1" si="134"/>
        <v>8.8027262506000792E-3</v>
      </c>
      <c r="AV177" s="73">
        <f t="shared" ca="1" si="112"/>
        <v>1.0088027262506001</v>
      </c>
      <c r="AW177" s="74">
        <f ca="1">PRODUCT(AV$4:AV177)</f>
        <v>4.0365232954080348</v>
      </c>
      <c r="AY177" s="75">
        <f t="shared" si="144"/>
        <v>174</v>
      </c>
      <c r="AZ177" s="76">
        <f t="shared" ca="1" si="150"/>
        <v>0</v>
      </c>
      <c r="BA177" s="76">
        <f t="shared" ca="1" si="150"/>
        <v>0</v>
      </c>
      <c r="BB177" s="76">
        <f t="shared" ca="1" si="150"/>
        <v>0</v>
      </c>
      <c r="BC177" s="76">
        <f t="shared" ca="1" si="150"/>
        <v>0</v>
      </c>
      <c r="BD177" s="76">
        <f t="shared" ca="1" si="150"/>
        <v>0</v>
      </c>
      <c r="BE177" s="76">
        <f t="shared" ca="1" si="150"/>
        <v>0</v>
      </c>
      <c r="BF177" s="76">
        <f t="shared" ca="1" si="150"/>
        <v>0</v>
      </c>
      <c r="BG177" s="76">
        <f t="shared" ca="1" si="150"/>
        <v>0</v>
      </c>
      <c r="BH177" s="76">
        <f t="shared" ca="1" si="150"/>
        <v>0</v>
      </c>
      <c r="BI177" s="76">
        <f t="shared" ca="1" si="150"/>
        <v>0</v>
      </c>
      <c r="BJ177" s="76">
        <f t="shared" ca="1" si="150"/>
        <v>0</v>
      </c>
      <c r="BK177" s="76">
        <f t="shared" ca="1" si="150"/>
        <v>0</v>
      </c>
      <c r="BL177" s="76">
        <f t="shared" ca="1" si="113"/>
        <v>-1</v>
      </c>
      <c r="BM177" s="77">
        <f t="shared" ca="1" si="114"/>
        <v>0</v>
      </c>
      <c r="BN177" s="21"/>
      <c r="BO177" s="70">
        <f t="shared" si="145"/>
        <v>174</v>
      </c>
      <c r="BP177" s="171">
        <f t="shared" ca="1" si="146"/>
        <v>0.1109</v>
      </c>
      <c r="BQ177" s="172">
        <f t="shared" ca="1" si="135"/>
        <v>8.8027262506000792E-3</v>
      </c>
      <c r="BR177" s="172">
        <f t="shared" ca="1" si="148"/>
        <v>0.24773794843141483</v>
      </c>
    </row>
    <row r="178" spans="5:70">
      <c r="E178">
        <f t="shared" si="136"/>
        <v>175</v>
      </c>
      <c r="F178" s="64">
        <f t="shared" si="137"/>
        <v>79.499999999999176</v>
      </c>
      <c r="G178" s="55">
        <f t="shared" si="123"/>
        <v>7.9055919619646087E-3</v>
      </c>
      <c r="H178" s="78">
        <f t="shared" si="147"/>
        <v>0.44308648219641406</v>
      </c>
      <c r="I178" s="79">
        <f t="shared" ca="1" si="124"/>
        <v>150719.28818379785</v>
      </c>
      <c r="J178" s="79">
        <f t="shared" ca="1" si="125"/>
        <v>1326.7406345672757</v>
      </c>
      <c r="K178" s="80">
        <f t="shared" ca="1" si="126"/>
        <v>-8.8617296439282818</v>
      </c>
      <c r="L178" s="80">
        <f t="shared" ca="1" si="127"/>
        <v>-62.799703409915772</v>
      </c>
      <c r="M178" s="80">
        <f t="shared" ca="1" si="128"/>
        <v>0</v>
      </c>
      <c r="N178" s="80">
        <f t="shared" ca="1" si="129"/>
        <v>0</v>
      </c>
      <c r="O178" s="81">
        <f t="shared" ca="1" si="116"/>
        <v>-799.51217139463915</v>
      </c>
      <c r="P178" s="79">
        <f t="shared" ca="1" si="117"/>
        <v>151174.85521391666</v>
      </c>
      <c r="Q178" s="35"/>
      <c r="R178">
        <f t="shared" ca="1" si="130"/>
        <v>175</v>
      </c>
      <c r="S178" s="78">
        <f t="shared" ca="1" si="138"/>
        <v>79.499999999999176</v>
      </c>
      <c r="T178" s="55">
        <f t="shared" ca="1" si="131"/>
        <v>7.9055919619646087E-3</v>
      </c>
      <c r="U178" s="78">
        <f t="shared" ca="1" si="139"/>
        <v>0.44208304079246324</v>
      </c>
      <c r="V178" s="79">
        <f t="shared" ca="1" si="140"/>
        <v>150606.55723002527</v>
      </c>
      <c r="W178" s="79">
        <f t="shared" ca="1" si="118"/>
        <v>1325.7482948412467</v>
      </c>
      <c r="X178" s="80">
        <f t="shared" ca="1" si="119"/>
        <v>-8.8416608158492647</v>
      </c>
      <c r="Y178" s="80">
        <f t="shared" ca="1" si="132"/>
        <v>-62.752732179177201</v>
      </c>
      <c r="Z178" s="80">
        <f t="shared" ca="1" si="120"/>
        <v>0</v>
      </c>
      <c r="AA178" s="80">
        <f t="shared" ca="1" si="133"/>
        <v>0</v>
      </c>
      <c r="AB178" s="81">
        <f t="shared" ca="1" si="121"/>
        <v>-799.51217139463915</v>
      </c>
      <c r="AC178" s="79">
        <f t="shared" ca="1" si="122"/>
        <v>151061.19896047685</v>
      </c>
      <c r="AD178" s="35"/>
      <c r="AE178" s="55">
        <f t="shared" ca="1" si="141"/>
        <v>7.9055919619646087E-3</v>
      </c>
      <c r="AF178" s="78">
        <f t="shared" ca="1" si="142"/>
        <v>0.44208304079246324</v>
      </c>
      <c r="AG178" s="21"/>
      <c r="AH178" s="21"/>
      <c r="AK178" s="66"/>
      <c r="AL178" s="66"/>
      <c r="AM178" s="66"/>
      <c r="AN178" s="66"/>
      <c r="AR178" s="69">
        <f t="shared" si="110"/>
        <v>15</v>
      </c>
      <c r="AS178" s="70">
        <f t="shared" si="143"/>
        <v>175</v>
      </c>
      <c r="AT178" s="71">
        <f t="shared" ca="1" si="111"/>
        <v>0.24277243376582927</v>
      </c>
      <c r="AU178" s="72">
        <f t="shared" ca="1" si="134"/>
        <v>8.8027262506000792E-3</v>
      </c>
      <c r="AV178" s="73">
        <f t="shared" ca="1" si="112"/>
        <v>1.0088027262506001</v>
      </c>
      <c r="AW178" s="74">
        <f ca="1">PRODUCT(AV$4:AV178)</f>
        <v>4.0720557049816817</v>
      </c>
      <c r="AY178" s="75">
        <f t="shared" si="144"/>
        <v>175</v>
      </c>
      <c r="AZ178" s="76">
        <f t="shared" ca="1" si="150"/>
        <v>0</v>
      </c>
      <c r="BA178" s="76">
        <f t="shared" ca="1" si="150"/>
        <v>0</v>
      </c>
      <c r="BB178" s="76">
        <f t="shared" ca="1" si="150"/>
        <v>0</v>
      </c>
      <c r="BC178" s="76">
        <f t="shared" ca="1" si="150"/>
        <v>0</v>
      </c>
      <c r="BD178" s="76">
        <f t="shared" ca="1" si="150"/>
        <v>0</v>
      </c>
      <c r="BE178" s="76">
        <f t="shared" ca="1" si="150"/>
        <v>0</v>
      </c>
      <c r="BF178" s="76">
        <f t="shared" ca="1" si="150"/>
        <v>0</v>
      </c>
      <c r="BG178" s="76">
        <f t="shared" ca="1" si="150"/>
        <v>0</v>
      </c>
      <c r="BH178" s="76">
        <f t="shared" ca="1" si="150"/>
        <v>0</v>
      </c>
      <c r="BI178" s="76">
        <f t="shared" ca="1" si="150"/>
        <v>0</v>
      </c>
      <c r="BJ178" s="76">
        <f t="shared" ca="1" si="150"/>
        <v>0</v>
      </c>
      <c r="BK178" s="76">
        <f t="shared" ca="1" si="150"/>
        <v>0</v>
      </c>
      <c r="BL178" s="76">
        <f t="shared" ca="1" si="113"/>
        <v>-1</v>
      </c>
      <c r="BM178" s="77">
        <f t="shared" ca="1" si="114"/>
        <v>0</v>
      </c>
      <c r="BN178" s="21"/>
      <c r="BO178" s="70">
        <f t="shared" si="145"/>
        <v>175</v>
      </c>
      <c r="BP178" s="171">
        <f t="shared" ca="1" si="146"/>
        <v>0.1109</v>
      </c>
      <c r="BQ178" s="172">
        <f t="shared" ca="1" si="135"/>
        <v>8.8027262506000792E-3</v>
      </c>
      <c r="BR178" s="172">
        <f t="shared" ca="1" si="148"/>
        <v>0.2455762082961237</v>
      </c>
    </row>
    <row r="179" spans="5:70">
      <c r="E179">
        <f t="shared" si="136"/>
        <v>176</v>
      </c>
      <c r="F179" s="64">
        <f t="shared" si="137"/>
        <v>79.583333333332504</v>
      </c>
      <c r="G179" s="55">
        <f t="shared" si="123"/>
        <v>8.641806137517527E-3</v>
      </c>
      <c r="H179" s="78">
        <f t="shared" si="147"/>
        <v>0.43925741471511803</v>
      </c>
      <c r="I179" s="79">
        <f t="shared" ca="1" si="124"/>
        <v>149868.43142229071</v>
      </c>
      <c r="J179" s="79">
        <f t="shared" ca="1" si="125"/>
        <v>1312.4443517436782</v>
      </c>
      <c r="K179" s="80">
        <f t="shared" ca="1" si="126"/>
        <v>-8.7851482943023598</v>
      </c>
      <c r="L179" s="80">
        <f t="shared" ca="1" si="127"/>
        <v>-62.445179759287804</v>
      </c>
      <c r="M179" s="80">
        <f t="shared" ca="1" si="128"/>
        <v>0</v>
      </c>
      <c r="N179" s="80">
        <f t="shared" ca="1" si="129"/>
        <v>0</v>
      </c>
      <c r="O179" s="81">
        <f t="shared" ca="1" si="116"/>
        <v>-792.60294220486094</v>
      </c>
      <c r="P179" s="79">
        <f t="shared" ca="1" si="117"/>
        <v>150317.04250377594</v>
      </c>
      <c r="Q179" s="35"/>
      <c r="R179">
        <f t="shared" ca="1" si="130"/>
        <v>176</v>
      </c>
      <c r="S179" s="78">
        <f t="shared" ca="1" si="138"/>
        <v>79.583333333332504</v>
      </c>
      <c r="T179" s="55">
        <f t="shared" ca="1" si="131"/>
        <v>8.641806137517527E-3</v>
      </c>
      <c r="U179" s="78">
        <f t="shared" ca="1" si="139"/>
        <v>0.43826264485725053</v>
      </c>
      <c r="V179" s="79">
        <f t="shared" ca="1" si="140"/>
        <v>149755.75736415945</v>
      </c>
      <c r="W179" s="79">
        <f t="shared" ca="1" si="118"/>
        <v>1311.4576300586709</v>
      </c>
      <c r="X179" s="80">
        <f t="shared" ca="1" si="119"/>
        <v>-8.765252897145011</v>
      </c>
      <c r="Y179" s="80">
        <f t="shared" ca="1" si="132"/>
        <v>-62.398232235066445</v>
      </c>
      <c r="Z179" s="80">
        <f t="shared" ca="1" si="120"/>
        <v>0</v>
      </c>
      <c r="AA179" s="80">
        <f t="shared" ca="1" si="133"/>
        <v>0</v>
      </c>
      <c r="AB179" s="81">
        <f t="shared" ca="1" si="121"/>
        <v>-792.60294220486094</v>
      </c>
      <c r="AC179" s="79">
        <f t="shared" ca="1" si="122"/>
        <v>150203.44856688104</v>
      </c>
      <c r="AD179" s="35"/>
      <c r="AE179" s="55">
        <f t="shared" ca="1" si="141"/>
        <v>8.641806137517527E-3</v>
      </c>
      <c r="AF179" s="78">
        <f t="shared" ca="1" si="142"/>
        <v>0.43826264485725053</v>
      </c>
      <c r="AG179" s="21"/>
      <c r="AH179" s="21"/>
      <c r="AK179" s="66"/>
      <c r="AL179" s="66"/>
      <c r="AM179" s="66"/>
      <c r="AN179" s="66"/>
      <c r="AR179" s="69">
        <f t="shared" ref="AR179:AR200" si="151">ROUNDDOWN((AS179-1)/12,0)+1</f>
        <v>15</v>
      </c>
      <c r="AS179" s="70">
        <f t="shared" si="143"/>
        <v>176</v>
      </c>
      <c r="AT179" s="71">
        <f t="shared" ref="AT179:AT200" ca="1" si="152">(1-AU179)*AT178</f>
        <v>0.24064640024141595</v>
      </c>
      <c r="AU179" s="72">
        <f t="shared" ca="1" si="134"/>
        <v>8.7573102573252903E-3</v>
      </c>
      <c r="AV179" s="73">
        <f t="shared" ref="AV179:AV200" ca="1" si="153">(1+AU179)</f>
        <v>1.0087573102573253</v>
      </c>
      <c r="AW179" s="74">
        <f ca="1">PRODUCT(AV$4:AV179)</f>
        <v>4.1077159601753177</v>
      </c>
      <c r="AY179" s="75">
        <f t="shared" si="144"/>
        <v>176</v>
      </c>
      <c r="AZ179" s="76">
        <f t="shared" ca="1" si="150"/>
        <v>0</v>
      </c>
      <c r="BA179" s="76">
        <f t="shared" ca="1" si="150"/>
        <v>0</v>
      </c>
      <c r="BB179" s="76">
        <f t="shared" ca="1" si="150"/>
        <v>0</v>
      </c>
      <c r="BC179" s="76">
        <f t="shared" ca="1" si="150"/>
        <v>0</v>
      </c>
      <c r="BD179" s="76">
        <f t="shared" ca="1" si="150"/>
        <v>0</v>
      </c>
      <c r="BE179" s="76">
        <f t="shared" ca="1" si="150"/>
        <v>0</v>
      </c>
      <c r="BF179" s="76">
        <f t="shared" ca="1" si="150"/>
        <v>0</v>
      </c>
      <c r="BG179" s="76">
        <f t="shared" ca="1" si="150"/>
        <v>0</v>
      </c>
      <c r="BH179" s="76">
        <f t="shared" ca="1" si="150"/>
        <v>0</v>
      </c>
      <c r="BI179" s="76">
        <f t="shared" ca="1" si="150"/>
        <v>0</v>
      </c>
      <c r="BJ179" s="76">
        <f t="shared" ca="1" si="150"/>
        <v>0</v>
      </c>
      <c r="BK179" s="76">
        <f t="shared" ca="1" si="150"/>
        <v>0</v>
      </c>
      <c r="BL179" s="76">
        <f t="shared" ref="BL179:BL200" ca="1" si="154">PRODUCT(AZ179:BK179)-1</f>
        <v>-1</v>
      </c>
      <c r="BM179" s="77">
        <f t="shared" ref="BM179:BM200" ca="1" si="155">PRODUCT(AZ179:BK179)*BM178</f>
        <v>0</v>
      </c>
      <c r="BN179" s="21"/>
      <c r="BO179" s="70">
        <f t="shared" si="145"/>
        <v>176</v>
      </c>
      <c r="BP179" s="171">
        <f t="shared" ca="1" si="146"/>
        <v>0.1103</v>
      </c>
      <c r="BQ179" s="172">
        <f t="shared" ca="1" si="135"/>
        <v>8.7573102573252903E-3</v>
      </c>
      <c r="BR179" s="172">
        <f t="shared" ca="1" si="148"/>
        <v>0.24344429110851185</v>
      </c>
    </row>
    <row r="180" spans="5:70">
      <c r="E180">
        <f t="shared" si="136"/>
        <v>177</v>
      </c>
      <c r="F180" s="64">
        <f t="shared" si="137"/>
        <v>79.666666666665833</v>
      </c>
      <c r="G180" s="55">
        <f t="shared" si="123"/>
        <v>8.641806137517527E-3</v>
      </c>
      <c r="H180" s="78">
        <f t="shared" si="147"/>
        <v>0.43546143729268283</v>
      </c>
      <c r="I180" s="79">
        <f t="shared" ca="1" si="124"/>
        <v>149018.03176329331</v>
      </c>
      <c r="J180" s="79">
        <f t="shared" ca="1" si="125"/>
        <v>1304.9971380871145</v>
      </c>
      <c r="K180" s="80">
        <f t="shared" ca="1" si="126"/>
        <v>-8.7092287458536575</v>
      </c>
      <c r="L180" s="80">
        <f t="shared" ca="1" si="127"/>
        <v>-62.090846568038884</v>
      </c>
      <c r="M180" s="80">
        <f t="shared" ca="1" si="128"/>
        <v>0</v>
      </c>
      <c r="N180" s="80">
        <f t="shared" ca="1" si="129"/>
        <v>0</v>
      </c>
      <c r="O180" s="81">
        <f t="shared" ca="1" si="116"/>
        <v>-785.75342123430039</v>
      </c>
      <c r="P180" s="79">
        <f t="shared" ca="1" si="117"/>
        <v>149466.47540483225</v>
      </c>
      <c r="Q180" s="35"/>
      <c r="R180">
        <f t="shared" ca="1" si="130"/>
        <v>177</v>
      </c>
      <c r="S180" s="78">
        <f t="shared" ca="1" si="138"/>
        <v>79.666666666665833</v>
      </c>
      <c r="T180" s="55">
        <f t="shared" ca="1" si="131"/>
        <v>8.641806137517527E-3</v>
      </c>
      <c r="U180" s="78">
        <f t="shared" ca="1" si="139"/>
        <v>0.43447526404307846</v>
      </c>
      <c r="V180" s="79">
        <f t="shared" ca="1" si="140"/>
        <v>148905.41948317946</v>
      </c>
      <c r="W180" s="79">
        <f t="shared" ca="1" si="118"/>
        <v>1304.0109574113726</v>
      </c>
      <c r="X180" s="80">
        <f t="shared" ca="1" si="119"/>
        <v>-8.6895052808615691</v>
      </c>
      <c r="Y180" s="80">
        <f t="shared" ca="1" si="132"/>
        <v>-62.04392478465811</v>
      </c>
      <c r="Z180" s="80">
        <f t="shared" ca="1" si="120"/>
        <v>0</v>
      </c>
      <c r="AA180" s="80">
        <f t="shared" ca="1" si="133"/>
        <v>0</v>
      </c>
      <c r="AB180" s="81">
        <f t="shared" ca="1" si="121"/>
        <v>-785.75342123430039</v>
      </c>
      <c r="AC180" s="79">
        <f t="shared" ca="1" si="122"/>
        <v>149352.94358929101</v>
      </c>
      <c r="AD180" s="35"/>
      <c r="AE180" s="55">
        <f t="shared" ca="1" si="141"/>
        <v>8.641806137517527E-3</v>
      </c>
      <c r="AF180" s="78">
        <f t="shared" ca="1" si="142"/>
        <v>0.43447526404307846</v>
      </c>
      <c r="AG180" s="21"/>
      <c r="AH180" s="21"/>
      <c r="AK180" s="66"/>
      <c r="AL180" s="66"/>
      <c r="AM180" s="66"/>
      <c r="AN180" s="66"/>
      <c r="AR180" s="69">
        <f t="shared" si="151"/>
        <v>15</v>
      </c>
      <c r="AS180" s="70">
        <f t="shared" si="143"/>
        <v>177</v>
      </c>
      <c r="AT180" s="71">
        <f t="shared" ca="1" si="152"/>
        <v>0.2385389850521934</v>
      </c>
      <c r="AU180" s="72">
        <f t="shared" ca="1" si="134"/>
        <v>8.7573102573252903E-3</v>
      </c>
      <c r="AV180" s="73">
        <f t="shared" ca="1" si="153"/>
        <v>1.0087573102573253</v>
      </c>
      <c r="AW180" s="74">
        <f ca="1">PRODUCT(AV$4:AV180)</f>
        <v>4.1436885032875397</v>
      </c>
      <c r="AY180" s="75">
        <f t="shared" si="144"/>
        <v>177</v>
      </c>
      <c r="AZ180" s="76">
        <f t="shared" ca="1" si="150"/>
        <v>0</v>
      </c>
      <c r="BA180" s="76">
        <f t="shared" ca="1" si="150"/>
        <v>0</v>
      </c>
      <c r="BB180" s="76">
        <f t="shared" ca="1" si="150"/>
        <v>0</v>
      </c>
      <c r="BC180" s="76">
        <f t="shared" ca="1" si="150"/>
        <v>0</v>
      </c>
      <c r="BD180" s="76">
        <f t="shared" ca="1" si="150"/>
        <v>0</v>
      </c>
      <c r="BE180" s="76">
        <f t="shared" ca="1" si="150"/>
        <v>0</v>
      </c>
      <c r="BF180" s="76">
        <f t="shared" ca="1" si="150"/>
        <v>0</v>
      </c>
      <c r="BG180" s="76">
        <f t="shared" ca="1" si="150"/>
        <v>0</v>
      </c>
      <c r="BH180" s="76">
        <f t="shared" ca="1" si="150"/>
        <v>0</v>
      </c>
      <c r="BI180" s="76">
        <f t="shared" ca="1" si="150"/>
        <v>0</v>
      </c>
      <c r="BJ180" s="76">
        <f t="shared" ca="1" si="150"/>
        <v>0</v>
      </c>
      <c r="BK180" s="76">
        <f t="shared" ca="1" si="150"/>
        <v>0</v>
      </c>
      <c r="BL180" s="76">
        <f t="shared" ca="1" si="154"/>
        <v>-1</v>
      </c>
      <c r="BM180" s="77">
        <f t="shared" ca="1" si="155"/>
        <v>0</v>
      </c>
      <c r="BN180" s="21"/>
      <c r="BO180" s="70">
        <f t="shared" si="145"/>
        <v>177</v>
      </c>
      <c r="BP180" s="171">
        <f t="shared" ca="1" si="146"/>
        <v>0.1103</v>
      </c>
      <c r="BQ180" s="172">
        <f t="shared" ca="1" si="135"/>
        <v>8.7573102573252903E-3</v>
      </c>
      <c r="BR180" s="172">
        <f t="shared" ca="1" si="148"/>
        <v>0.24133088170276684</v>
      </c>
    </row>
    <row r="181" spans="5:70">
      <c r="E181">
        <f t="shared" si="136"/>
        <v>178</v>
      </c>
      <c r="F181" s="64">
        <f t="shared" si="137"/>
        <v>79.749999999999162</v>
      </c>
      <c r="G181" s="55">
        <f t="shared" si="123"/>
        <v>8.641806137517527E-3</v>
      </c>
      <c r="H181" s="78">
        <f t="shared" si="147"/>
        <v>0.43169826397123473</v>
      </c>
      <c r="I181" s="79">
        <f t="shared" ca="1" si="124"/>
        <v>148174.81510032565</v>
      </c>
      <c r="J181" s="79">
        <f t="shared" ca="1" si="125"/>
        <v>1297.6128281553601</v>
      </c>
      <c r="K181" s="80">
        <f t="shared" ca="1" si="126"/>
        <v>-8.6339652794246948</v>
      </c>
      <c r="L181" s="80">
        <f t="shared" ca="1" si="127"/>
        <v>-61.739506291802357</v>
      </c>
      <c r="M181" s="80">
        <f t="shared" ca="1" si="128"/>
        <v>0</v>
      </c>
      <c r="N181" s="80">
        <f t="shared" ca="1" si="129"/>
        <v>0</v>
      </c>
      <c r="O181" s="81">
        <f t="shared" ca="1" si="116"/>
        <v>-778.96309249610249</v>
      </c>
      <c r="P181" s="79">
        <f t="shared" ca="1" si="117"/>
        <v>148623.0913644137</v>
      </c>
      <c r="Q181" s="35"/>
      <c r="R181">
        <f t="shared" ca="1" si="130"/>
        <v>178</v>
      </c>
      <c r="S181" s="78">
        <f t="shared" ca="1" si="138"/>
        <v>79.749999999999162</v>
      </c>
      <c r="T181" s="55">
        <f t="shared" ca="1" si="131"/>
        <v>8.641806137517527E-3</v>
      </c>
      <c r="U181" s="78">
        <f t="shared" ca="1" si="139"/>
        <v>0.43072061303967141</v>
      </c>
      <c r="V181" s="79">
        <f t="shared" ca="1" si="140"/>
        <v>148062.26440472476</v>
      </c>
      <c r="W181" s="79">
        <f t="shared" ca="1" si="118"/>
        <v>1296.6271867943053</v>
      </c>
      <c r="X181" s="80">
        <f t="shared" ca="1" si="119"/>
        <v>-8.6144122607934275</v>
      </c>
      <c r="Y181" s="80">
        <f t="shared" ca="1" si="132"/>
        <v>-61.692610168635319</v>
      </c>
      <c r="Z181" s="80">
        <f t="shared" ca="1" si="120"/>
        <v>0</v>
      </c>
      <c r="AA181" s="80">
        <f t="shared" ca="1" si="133"/>
        <v>0</v>
      </c>
      <c r="AB181" s="81">
        <f t="shared" ca="1" si="121"/>
        <v>-778.96309249610249</v>
      </c>
      <c r="AC181" s="79">
        <f t="shared" ca="1" si="122"/>
        <v>148509.62147659354</v>
      </c>
      <c r="AD181" s="35"/>
      <c r="AE181" s="55">
        <f t="shared" ca="1" si="141"/>
        <v>8.641806137517527E-3</v>
      </c>
      <c r="AF181" s="78">
        <f t="shared" ca="1" si="142"/>
        <v>0.43072061303967141</v>
      </c>
      <c r="AG181" s="21"/>
      <c r="AH181" s="21"/>
      <c r="AK181" s="66"/>
      <c r="AL181" s="66"/>
      <c r="AM181" s="66"/>
      <c r="AN181" s="66"/>
      <c r="AR181" s="69">
        <f t="shared" si="151"/>
        <v>15</v>
      </c>
      <c r="AS181" s="70">
        <f t="shared" si="143"/>
        <v>178</v>
      </c>
      <c r="AT181" s="71">
        <f t="shared" ca="1" si="152"/>
        <v>0.23645002515162386</v>
      </c>
      <c r="AU181" s="72">
        <f t="shared" ca="1" si="134"/>
        <v>8.7573102573252903E-3</v>
      </c>
      <c r="AV181" s="73">
        <f t="shared" ca="1" si="153"/>
        <v>1.0087573102573253</v>
      </c>
      <c r="AW181" s="74">
        <f ca="1">PRODUCT(AV$4:AV181)</f>
        <v>4.1799760691205403</v>
      </c>
      <c r="AY181" s="75">
        <f t="shared" si="144"/>
        <v>178</v>
      </c>
      <c r="AZ181" s="76">
        <f t="shared" ca="1" si="150"/>
        <v>0</v>
      </c>
      <c r="BA181" s="76">
        <f t="shared" ca="1" si="150"/>
        <v>0</v>
      </c>
      <c r="BB181" s="76">
        <f t="shared" ca="1" si="150"/>
        <v>0</v>
      </c>
      <c r="BC181" s="76">
        <f t="shared" ca="1" si="150"/>
        <v>0</v>
      </c>
      <c r="BD181" s="76">
        <f t="shared" ca="1" si="150"/>
        <v>0</v>
      </c>
      <c r="BE181" s="76">
        <f t="shared" ca="1" si="150"/>
        <v>0</v>
      </c>
      <c r="BF181" s="76">
        <f t="shared" ca="1" si="150"/>
        <v>0</v>
      </c>
      <c r="BG181" s="76">
        <f t="shared" ca="1" si="150"/>
        <v>0</v>
      </c>
      <c r="BH181" s="76">
        <f t="shared" ca="1" si="150"/>
        <v>0</v>
      </c>
      <c r="BI181" s="76">
        <f t="shared" ca="1" si="150"/>
        <v>0</v>
      </c>
      <c r="BJ181" s="76">
        <f t="shared" ca="1" si="150"/>
        <v>0</v>
      </c>
      <c r="BK181" s="76">
        <f t="shared" ca="1" si="150"/>
        <v>0</v>
      </c>
      <c r="BL181" s="76">
        <f t="shared" ca="1" si="154"/>
        <v>-1</v>
      </c>
      <c r="BM181" s="77">
        <f t="shared" ca="1" si="155"/>
        <v>0</v>
      </c>
      <c r="BN181" s="21"/>
      <c r="BO181" s="70">
        <f t="shared" si="145"/>
        <v>178</v>
      </c>
      <c r="BP181" s="171">
        <f t="shared" ca="1" si="146"/>
        <v>0.1103</v>
      </c>
      <c r="BQ181" s="172">
        <f t="shared" ca="1" si="135"/>
        <v>8.7573102573252903E-3</v>
      </c>
      <c r="BR181" s="172">
        <f t="shared" ca="1" si="148"/>
        <v>0.23923581940754948</v>
      </c>
    </row>
    <row r="182" spans="5:70">
      <c r="E182">
        <f t="shared" si="136"/>
        <v>179</v>
      </c>
      <c r="F182" s="64">
        <f t="shared" si="137"/>
        <v>79.83333333333249</v>
      </c>
      <c r="G182" s="55">
        <f t="shared" si="123"/>
        <v>8.641806137517527E-3</v>
      </c>
      <c r="H182" s="78">
        <f t="shared" si="147"/>
        <v>0.42796761126409244</v>
      </c>
      <c r="I182" s="79">
        <f t="shared" ca="1" si="124"/>
        <v>147338.71942128389</v>
      </c>
      <c r="J182" s="79">
        <f t="shared" ca="1" si="125"/>
        <v>1290.2908788891825</v>
      </c>
      <c r="K182" s="80">
        <f t="shared" ca="1" si="126"/>
        <v>-8.5593522252818488</v>
      </c>
      <c r="L182" s="80">
        <f t="shared" ca="1" si="127"/>
        <v>-61.391133092201628</v>
      </c>
      <c r="M182" s="80">
        <f t="shared" ca="1" si="128"/>
        <v>0</v>
      </c>
      <c r="N182" s="80">
        <f t="shared" ca="1" si="129"/>
        <v>0</v>
      </c>
      <c r="O182" s="81">
        <f t="shared" ca="1" si="116"/>
        <v>-772.23144446246999</v>
      </c>
      <c r="P182" s="79">
        <f t="shared" ca="1" si="117"/>
        <v>147786.82837039314</v>
      </c>
      <c r="Q182" s="35"/>
      <c r="R182">
        <f t="shared" ca="1" si="130"/>
        <v>179</v>
      </c>
      <c r="S182" s="78">
        <f t="shared" ca="1" si="138"/>
        <v>79.83333333333249</v>
      </c>
      <c r="T182" s="55">
        <f t="shared" ca="1" si="131"/>
        <v>8.641806137517527E-3</v>
      </c>
      <c r="U182" s="78">
        <f t="shared" ca="1" si="139"/>
        <v>0.42699840900234987</v>
      </c>
      <c r="V182" s="79">
        <f t="shared" ca="1" si="140"/>
        <v>147226.23011823671</v>
      </c>
      <c r="W182" s="79">
        <f t="shared" ca="1" si="118"/>
        <v>1289.305775161768</v>
      </c>
      <c r="X182" s="80">
        <f t="shared" ca="1" si="119"/>
        <v>-8.5399681800469978</v>
      </c>
      <c r="Y182" s="80">
        <f t="shared" ca="1" si="132"/>
        <v>-61.344262549265302</v>
      </c>
      <c r="Z182" s="80">
        <f t="shared" ca="1" si="120"/>
        <v>0</v>
      </c>
      <c r="AA182" s="80">
        <f t="shared" ca="1" si="133"/>
        <v>0</v>
      </c>
      <c r="AB182" s="81">
        <f t="shared" ca="1" si="121"/>
        <v>-772.23144446246999</v>
      </c>
      <c r="AC182" s="79">
        <f t="shared" ca="1" si="122"/>
        <v>147673.42021820671</v>
      </c>
      <c r="AD182" s="35"/>
      <c r="AE182" s="55">
        <f t="shared" ca="1" si="141"/>
        <v>8.641806137517527E-3</v>
      </c>
      <c r="AF182" s="78">
        <f t="shared" ca="1" si="142"/>
        <v>0.42699840900234987</v>
      </c>
      <c r="AG182" s="21"/>
      <c r="AH182" s="21"/>
      <c r="AK182" s="66"/>
      <c r="AL182" s="66"/>
      <c r="AM182" s="66"/>
      <c r="AN182" s="66"/>
      <c r="AR182" s="69">
        <f t="shared" si="151"/>
        <v>15</v>
      </c>
      <c r="AS182" s="70">
        <f t="shared" si="143"/>
        <v>179</v>
      </c>
      <c r="AT182" s="71">
        <f t="shared" ca="1" si="152"/>
        <v>0.23437935892101872</v>
      </c>
      <c r="AU182" s="72">
        <f t="shared" ca="1" si="134"/>
        <v>8.7573102573252903E-3</v>
      </c>
      <c r="AV182" s="73">
        <f t="shared" ca="1" si="153"/>
        <v>1.0087573102573253</v>
      </c>
      <c r="AW182" s="74">
        <f ca="1">PRODUCT(AV$4:AV182)</f>
        <v>4.216581416426024</v>
      </c>
      <c r="AY182" s="75">
        <f t="shared" si="144"/>
        <v>179</v>
      </c>
      <c r="AZ182" s="76">
        <f t="shared" ca="1" si="150"/>
        <v>0</v>
      </c>
      <c r="BA182" s="76">
        <f t="shared" ca="1" si="150"/>
        <v>0</v>
      </c>
      <c r="BB182" s="76">
        <f t="shared" ca="1" si="150"/>
        <v>0</v>
      </c>
      <c r="BC182" s="76">
        <f t="shared" ca="1" si="150"/>
        <v>0</v>
      </c>
      <c r="BD182" s="76">
        <f t="shared" ca="1" si="150"/>
        <v>0</v>
      </c>
      <c r="BE182" s="76">
        <f t="shared" ca="1" si="150"/>
        <v>0</v>
      </c>
      <c r="BF182" s="76">
        <f t="shared" ca="1" si="150"/>
        <v>0</v>
      </c>
      <c r="BG182" s="76">
        <f t="shared" ca="1" si="150"/>
        <v>0</v>
      </c>
      <c r="BH182" s="76">
        <f t="shared" ca="1" si="150"/>
        <v>0</v>
      </c>
      <c r="BI182" s="76">
        <f t="shared" ca="1" si="150"/>
        <v>0</v>
      </c>
      <c r="BJ182" s="76">
        <f t="shared" ca="1" si="150"/>
        <v>0</v>
      </c>
      <c r="BK182" s="76">
        <f t="shared" ca="1" si="150"/>
        <v>0</v>
      </c>
      <c r="BL182" s="76">
        <f t="shared" ca="1" si="154"/>
        <v>-1</v>
      </c>
      <c r="BM182" s="77">
        <f t="shared" ca="1" si="155"/>
        <v>0</v>
      </c>
      <c r="BN182" s="21"/>
      <c r="BO182" s="70">
        <f t="shared" si="145"/>
        <v>179</v>
      </c>
      <c r="BP182" s="171">
        <f t="shared" ca="1" si="146"/>
        <v>0.1103</v>
      </c>
      <c r="BQ182" s="172">
        <f t="shared" ca="1" si="135"/>
        <v>8.7573102573252903E-3</v>
      </c>
      <c r="BR182" s="172">
        <f t="shared" ca="1" si="148"/>
        <v>0.23715894494635434</v>
      </c>
    </row>
    <row r="183" spans="5:70">
      <c r="E183">
        <f t="shared" si="136"/>
        <v>180</v>
      </c>
      <c r="F183" s="64">
        <f t="shared" si="137"/>
        <v>79.916666666665819</v>
      </c>
      <c r="G183" s="55">
        <f t="shared" si="123"/>
        <v>8.641806137517527E-3</v>
      </c>
      <c r="H183" s="78">
        <f t="shared" si="147"/>
        <v>0.42426919813441172</v>
      </c>
      <c r="I183" s="79">
        <f t="shared" ca="1" si="124"/>
        <v>146509.68324993763</v>
      </c>
      <c r="J183" s="79">
        <f t="shared" ca="1" si="125"/>
        <v>1283.0307519221581</v>
      </c>
      <c r="K183" s="80">
        <f t="shared" ca="1" si="126"/>
        <v>-8.4853839626882337</v>
      </c>
      <c r="L183" s="80">
        <f t="shared" ca="1" si="127"/>
        <v>-61.045701354140682</v>
      </c>
      <c r="M183" s="80">
        <f t="shared" ca="1" si="128"/>
        <v>0</v>
      </c>
      <c r="N183" s="80">
        <f t="shared" ca="1" si="129"/>
        <v>0</v>
      </c>
      <c r="O183" s="81">
        <f t="shared" ca="1" si="116"/>
        <v>-765.55797002613019</v>
      </c>
      <c r="P183" s="79">
        <f t="shared" ca="1" si="117"/>
        <v>146957.62494651685</v>
      </c>
      <c r="Q183" s="35"/>
      <c r="R183">
        <f t="shared" ca="1" si="130"/>
        <v>180</v>
      </c>
      <c r="S183" s="78">
        <f t="shared" ca="1" si="138"/>
        <v>79.916666666665819</v>
      </c>
      <c r="T183" s="55">
        <f t="shared" ca="1" si="131"/>
        <v>8.641806137517527E-3</v>
      </c>
      <c r="U183" s="78">
        <f t="shared" ca="1" si="139"/>
        <v>0.42330837153072315</v>
      </c>
      <c r="V183" s="79">
        <f t="shared" ca="1" si="140"/>
        <v>146397.2551490168</v>
      </c>
      <c r="W183" s="79">
        <f t="shared" ca="1" si="118"/>
        <v>1282.0461841607525</v>
      </c>
      <c r="X183" s="80">
        <f t="shared" ca="1" si="119"/>
        <v>-8.4661674306144636</v>
      </c>
      <c r="Y183" s="80">
        <f t="shared" ca="1" si="132"/>
        <v>-60.998856312090339</v>
      </c>
      <c r="Z183" s="80">
        <f t="shared" ca="1" si="120"/>
        <v>0</v>
      </c>
      <c r="AA183" s="80">
        <f t="shared" ca="1" si="133"/>
        <v>0</v>
      </c>
      <c r="AB183" s="81">
        <f t="shared" ca="1" si="121"/>
        <v>-765.55797002613019</v>
      </c>
      <c r="AC183" s="79">
        <f t="shared" ca="1" si="122"/>
        <v>146844.27833940869</v>
      </c>
      <c r="AD183" s="35"/>
      <c r="AE183" s="55">
        <f t="shared" ca="1" si="141"/>
        <v>8.641806137517527E-3</v>
      </c>
      <c r="AF183" s="78">
        <f t="shared" ca="1" si="142"/>
        <v>0.42330837153072315</v>
      </c>
      <c r="AG183" s="21"/>
      <c r="AH183" s="21"/>
      <c r="AK183" s="66"/>
      <c r="AL183" s="66"/>
      <c r="AM183" s="66"/>
      <c r="AN183" s="66"/>
      <c r="AR183" s="69">
        <f t="shared" si="151"/>
        <v>15</v>
      </c>
      <c r="AS183" s="70">
        <f t="shared" si="143"/>
        <v>180</v>
      </c>
      <c r="AT183" s="71">
        <f t="shared" ca="1" si="152"/>
        <v>0.23232682615703434</v>
      </c>
      <c r="AU183" s="72">
        <f t="shared" ca="1" si="134"/>
        <v>8.7573102573252903E-3</v>
      </c>
      <c r="AV183" s="73">
        <f t="shared" ca="1" si="153"/>
        <v>1.0087573102573253</v>
      </c>
      <c r="AW183" s="74">
        <f ca="1">PRODUCT(AV$4:AV183)</f>
        <v>4.2535073281149387</v>
      </c>
      <c r="AY183" s="75">
        <f t="shared" si="144"/>
        <v>180</v>
      </c>
      <c r="AZ183" s="76">
        <f t="shared" ca="1" si="150"/>
        <v>0</v>
      </c>
      <c r="BA183" s="76">
        <f t="shared" ca="1" si="150"/>
        <v>0</v>
      </c>
      <c r="BB183" s="76">
        <f t="shared" ca="1" si="150"/>
        <v>0</v>
      </c>
      <c r="BC183" s="76">
        <f t="shared" ca="1" si="150"/>
        <v>0</v>
      </c>
      <c r="BD183" s="76">
        <f t="shared" ca="1" si="150"/>
        <v>0</v>
      </c>
      <c r="BE183" s="76">
        <f t="shared" ca="1" si="150"/>
        <v>0</v>
      </c>
      <c r="BF183" s="76">
        <f t="shared" ca="1" si="150"/>
        <v>0</v>
      </c>
      <c r="BG183" s="76">
        <f t="shared" ca="1" si="150"/>
        <v>0</v>
      </c>
      <c r="BH183" s="76">
        <f t="shared" ca="1" si="150"/>
        <v>0</v>
      </c>
      <c r="BI183" s="76">
        <f t="shared" ca="1" si="150"/>
        <v>0</v>
      </c>
      <c r="BJ183" s="76">
        <f t="shared" ca="1" si="150"/>
        <v>0</v>
      </c>
      <c r="BK183" s="76">
        <f t="shared" ca="1" si="150"/>
        <v>0</v>
      </c>
      <c r="BL183" s="76">
        <f t="shared" ca="1" si="154"/>
        <v>-1</v>
      </c>
      <c r="BM183" s="77">
        <f t="shared" ca="1" si="155"/>
        <v>0</v>
      </c>
      <c r="BN183" s="21"/>
      <c r="BO183" s="70">
        <f t="shared" si="145"/>
        <v>180</v>
      </c>
      <c r="BP183" s="171">
        <f t="shared" ca="1" si="146"/>
        <v>0.1103</v>
      </c>
      <c r="BQ183" s="172">
        <f t="shared" ca="1" si="135"/>
        <v>8.7573102573252903E-3</v>
      </c>
      <c r="BR183" s="172">
        <f t="shared" ca="1" si="148"/>
        <v>0.23510010042540078</v>
      </c>
    </row>
    <row r="184" spans="5:70">
      <c r="E184">
        <f t="shared" si="136"/>
        <v>181</v>
      </c>
      <c r="F184" s="64">
        <f t="shared" si="137"/>
        <v>79.999999999999147</v>
      </c>
      <c r="G184" s="55">
        <f t="shared" si="123"/>
        <v>8.641806137517527E-3</v>
      </c>
      <c r="H184" s="78">
        <f t="shared" si="147"/>
        <v>0.42060274597401409</v>
      </c>
      <c r="I184" s="79">
        <f t="shared" ca="1" si="124"/>
        <v>145687.64564129905</v>
      </c>
      <c r="J184" s="79">
        <f t="shared" ca="1" si="125"/>
        <v>1275.8319135401202</v>
      </c>
      <c r="K184" s="80">
        <f t="shared" ca="1" si="126"/>
        <v>-8.4120549194802816</v>
      </c>
      <c r="L184" s="80">
        <f t="shared" ca="1" si="127"/>
        <v>-60.703185683874608</v>
      </c>
      <c r="M184" s="80">
        <f t="shared" ca="1" si="128"/>
        <v>-1092.6573423097429</v>
      </c>
      <c r="N184" s="80">
        <f t="shared" ca="1" si="129"/>
        <v>0</v>
      </c>
      <c r="O184" s="81">
        <f t="shared" ca="1" si="116"/>
        <v>-758.94216646213306</v>
      </c>
      <c r="P184" s="79">
        <f t="shared" ca="1" si="117"/>
        <v>145042.76280546392</v>
      </c>
      <c r="Q184" s="35"/>
      <c r="R184">
        <f t="shared" ca="1" si="130"/>
        <v>181</v>
      </c>
      <c r="S184" s="78">
        <f t="shared" ca="1" si="138"/>
        <v>79.999999999999147</v>
      </c>
      <c r="T184" s="55">
        <f t="shared" ca="1" si="131"/>
        <v>8.641806137517527E-3</v>
      </c>
      <c r="U184" s="78">
        <f t="shared" ca="1" si="139"/>
        <v>0.41965022264756641</v>
      </c>
      <c r="V184" s="79">
        <f t="shared" ca="1" si="140"/>
        <v>145575.27855359585</v>
      </c>
      <c r="W184" s="79">
        <f t="shared" ca="1" si="118"/>
        <v>1274.8478800903913</v>
      </c>
      <c r="X184" s="80">
        <f t="shared" ca="1" si="119"/>
        <v>-8.3930044529513275</v>
      </c>
      <c r="Y184" s="80">
        <f t="shared" ca="1" si="132"/>
        <v>-60.656366063998277</v>
      </c>
      <c r="Z184" s="80">
        <f t="shared" ca="1" si="120"/>
        <v>-1091.8145891519689</v>
      </c>
      <c r="AA184" s="80">
        <f t="shared" ca="1" si="133"/>
        <v>0</v>
      </c>
      <c r="AB184" s="81">
        <f t="shared" ca="1" si="121"/>
        <v>-758.94216646213306</v>
      </c>
      <c r="AC184" s="79">
        <f t="shared" ca="1" si="122"/>
        <v>144930.32030755517</v>
      </c>
      <c r="AD184" s="35"/>
      <c r="AE184" s="55">
        <f t="shared" ca="1" si="141"/>
        <v>8.641806137517527E-3</v>
      </c>
      <c r="AF184" s="78">
        <f t="shared" ca="1" si="142"/>
        <v>0.41965022264756641</v>
      </c>
      <c r="AG184" s="21"/>
      <c r="AH184" s="21"/>
      <c r="AK184" s="66"/>
      <c r="AL184" s="66"/>
      <c r="AM184" s="66"/>
      <c r="AN184" s="66"/>
      <c r="AR184" s="69">
        <f t="shared" si="151"/>
        <v>16</v>
      </c>
      <c r="AS184" s="70">
        <f t="shared" si="143"/>
        <v>181</v>
      </c>
      <c r="AT184" s="71">
        <f t="shared" ca="1" si="152"/>
        <v>0.23029226805927752</v>
      </c>
      <c r="AU184" s="72">
        <f t="shared" ca="1" si="134"/>
        <v>8.7573102573252903E-3</v>
      </c>
      <c r="AV184" s="73">
        <f t="shared" ca="1" si="153"/>
        <v>1.0087573102573253</v>
      </c>
      <c r="AW184" s="74">
        <f ca="1">PRODUCT(AV$4:AV184)</f>
        <v>4.2907566114690479</v>
      </c>
      <c r="AY184" s="75">
        <f t="shared" si="144"/>
        <v>181</v>
      </c>
      <c r="AZ184" s="76">
        <f t="shared" ca="1" si="150"/>
        <v>0</v>
      </c>
      <c r="BA184" s="76">
        <f t="shared" ca="1" si="150"/>
        <v>0</v>
      </c>
      <c r="BB184" s="76">
        <f t="shared" ca="1" si="150"/>
        <v>0</v>
      </c>
      <c r="BC184" s="76">
        <f t="shared" ca="1" si="150"/>
        <v>0</v>
      </c>
      <c r="BD184" s="76">
        <f t="shared" ca="1" si="150"/>
        <v>0</v>
      </c>
      <c r="BE184" s="76">
        <f t="shared" ca="1" si="150"/>
        <v>0</v>
      </c>
      <c r="BF184" s="76">
        <f t="shared" ca="1" si="150"/>
        <v>0</v>
      </c>
      <c r="BG184" s="76">
        <f t="shared" ca="1" si="150"/>
        <v>0</v>
      </c>
      <c r="BH184" s="76">
        <f t="shared" ca="1" si="150"/>
        <v>0</v>
      </c>
      <c r="BI184" s="76">
        <f t="shared" ref="AZ184:BK200" ca="1" si="156">OFFSET($AV$3,($AY184*12-12)+BI$3,0)</f>
        <v>0</v>
      </c>
      <c r="BJ184" s="76">
        <f t="shared" ca="1" si="156"/>
        <v>0</v>
      </c>
      <c r="BK184" s="76">
        <f t="shared" ca="1" si="156"/>
        <v>0</v>
      </c>
      <c r="BL184" s="76">
        <f t="shared" ca="1" si="154"/>
        <v>-1</v>
      </c>
      <c r="BM184" s="77">
        <f t="shared" ca="1" si="155"/>
        <v>0</v>
      </c>
      <c r="BN184" s="21"/>
      <c r="BO184" s="70">
        <f t="shared" si="145"/>
        <v>181</v>
      </c>
      <c r="BP184" s="171">
        <f t="shared" ca="1" si="146"/>
        <v>0.1103</v>
      </c>
      <c r="BQ184" s="172">
        <f t="shared" ca="1" si="135"/>
        <v>8.7573102573252903E-3</v>
      </c>
      <c r="BR184" s="172">
        <f t="shared" ca="1" si="148"/>
        <v>0.23305912932162917</v>
      </c>
    </row>
    <row r="185" spans="5:70">
      <c r="E185">
        <f t="shared" si="136"/>
        <v>182</v>
      </c>
      <c r="F185" s="64">
        <f t="shared" si="137"/>
        <v>80.083333333332476</v>
      </c>
      <c r="G185" s="55">
        <f t="shared" si="123"/>
        <v>8.641806137517527E-3</v>
      </c>
      <c r="H185" s="78">
        <f t="shared" si="147"/>
        <v>0.41696797858239915</v>
      </c>
      <c r="I185" s="79">
        <f t="shared" ca="1" si="124"/>
        <v>143789.33136764917</v>
      </c>
      <c r="J185" s="79">
        <f t="shared" ca="1" si="125"/>
        <v>1259.2077864798591</v>
      </c>
      <c r="K185" s="80">
        <f t="shared" ca="1" si="126"/>
        <v>-8.3393595716479822</v>
      </c>
      <c r="L185" s="80">
        <f t="shared" ca="1" si="127"/>
        <v>-59.912221403187154</v>
      </c>
      <c r="M185" s="80">
        <f t="shared" ca="1" si="128"/>
        <v>0</v>
      </c>
      <c r="N185" s="80">
        <f t="shared" ca="1" si="129"/>
        <v>0</v>
      </c>
      <c r="O185" s="81">
        <f t="shared" ca="1" si="116"/>
        <v>-752.38353538997978</v>
      </c>
      <c r="P185" s="79">
        <f t="shared" ca="1" si="117"/>
        <v>144227.90403776418</v>
      </c>
      <c r="Q185" s="35"/>
      <c r="R185">
        <f t="shared" ca="1" si="130"/>
        <v>182</v>
      </c>
      <c r="S185" s="78">
        <f t="shared" ca="1" si="138"/>
        <v>80.083333333332476</v>
      </c>
      <c r="T185" s="55">
        <f t="shared" ca="1" si="131"/>
        <v>8.641806137517527E-3</v>
      </c>
      <c r="U185" s="78">
        <f t="shared" ca="1" si="139"/>
        <v>0.4160236867778801</v>
      </c>
      <c r="V185" s="79">
        <f t="shared" ca="1" si="140"/>
        <v>143677.86057600897</v>
      </c>
      <c r="W185" s="79">
        <f t="shared" ca="1" si="118"/>
        <v>1258.2316021728363</v>
      </c>
      <c r="X185" s="80">
        <f t="shared" ca="1" si="119"/>
        <v>-8.3204737355576022</v>
      </c>
      <c r="Y185" s="80">
        <f t="shared" ca="1" si="132"/>
        <v>-59.865775240003742</v>
      </c>
      <c r="Z185" s="80">
        <f t="shared" ca="1" si="120"/>
        <v>0</v>
      </c>
      <c r="AA185" s="80">
        <f t="shared" ca="1" si="133"/>
        <v>0</v>
      </c>
      <c r="AB185" s="81">
        <f t="shared" ca="1" si="121"/>
        <v>-752.38353538997978</v>
      </c>
      <c r="AC185" s="79">
        <f t="shared" ca="1" si="122"/>
        <v>144115.52239381624</v>
      </c>
      <c r="AD185" s="35"/>
      <c r="AE185" s="55">
        <f t="shared" ca="1" si="141"/>
        <v>8.641806137517527E-3</v>
      </c>
      <c r="AF185" s="78">
        <f t="shared" ca="1" si="142"/>
        <v>0.4160236867778801</v>
      </c>
      <c r="AG185" s="21"/>
      <c r="AH185" s="21"/>
      <c r="AK185" s="66"/>
      <c r="AL185" s="66"/>
      <c r="AM185" s="66"/>
      <c r="AN185" s="66"/>
      <c r="AR185" s="69">
        <f t="shared" si="151"/>
        <v>16</v>
      </c>
      <c r="AS185" s="70">
        <f t="shared" si="143"/>
        <v>182</v>
      </c>
      <c r="AT185" s="71">
        <f t="shared" ca="1" si="152"/>
        <v>0.2282755272180193</v>
      </c>
      <c r="AU185" s="72">
        <f t="shared" ca="1" si="134"/>
        <v>8.7573102573252903E-3</v>
      </c>
      <c r="AV185" s="73">
        <f t="shared" ca="1" si="153"/>
        <v>1.0087573102573253</v>
      </c>
      <c r="AW185" s="74">
        <f ca="1">PRODUCT(AV$4:AV185)</f>
        <v>4.3283320983543518</v>
      </c>
      <c r="AY185" s="75">
        <f t="shared" si="144"/>
        <v>182</v>
      </c>
      <c r="AZ185" s="76">
        <f t="shared" ca="1" si="156"/>
        <v>0</v>
      </c>
      <c r="BA185" s="76">
        <f t="shared" ca="1" si="156"/>
        <v>0</v>
      </c>
      <c r="BB185" s="76">
        <f t="shared" ca="1" si="156"/>
        <v>0</v>
      </c>
      <c r="BC185" s="76">
        <f t="shared" ca="1" si="156"/>
        <v>0</v>
      </c>
      <c r="BD185" s="76">
        <f t="shared" ca="1" si="156"/>
        <v>0</v>
      </c>
      <c r="BE185" s="76">
        <f t="shared" ca="1" si="156"/>
        <v>0</v>
      </c>
      <c r="BF185" s="76">
        <f t="shared" ca="1" si="156"/>
        <v>0</v>
      </c>
      <c r="BG185" s="76">
        <f t="shared" ca="1" si="156"/>
        <v>0</v>
      </c>
      <c r="BH185" s="76">
        <f t="shared" ca="1" si="156"/>
        <v>0</v>
      </c>
      <c r="BI185" s="76">
        <f t="shared" ca="1" si="156"/>
        <v>0</v>
      </c>
      <c r="BJ185" s="76">
        <f t="shared" ca="1" si="156"/>
        <v>0</v>
      </c>
      <c r="BK185" s="76">
        <f t="shared" ca="1" si="156"/>
        <v>0</v>
      </c>
      <c r="BL185" s="76">
        <f t="shared" ca="1" si="154"/>
        <v>-1</v>
      </c>
      <c r="BM185" s="77">
        <f t="shared" ca="1" si="155"/>
        <v>0</v>
      </c>
      <c r="BN185" s="21"/>
      <c r="BO185" s="70">
        <f t="shared" si="145"/>
        <v>182</v>
      </c>
      <c r="BP185" s="171">
        <f t="shared" ca="1" si="146"/>
        <v>0.1103</v>
      </c>
      <c r="BQ185" s="172">
        <f t="shared" ca="1" si="135"/>
        <v>8.7573102573252903E-3</v>
      </c>
      <c r="BR185" s="172">
        <f t="shared" ca="1" si="148"/>
        <v>0.23103587647080129</v>
      </c>
    </row>
    <row r="186" spans="5:70">
      <c r="E186">
        <f t="shared" si="136"/>
        <v>183</v>
      </c>
      <c r="F186" s="64">
        <f t="shared" si="137"/>
        <v>80.166666666665805</v>
      </c>
      <c r="G186" s="55">
        <f t="shared" si="123"/>
        <v>8.641806137517527E-3</v>
      </c>
      <c r="H186" s="78">
        <f t="shared" si="147"/>
        <v>0.4133646221459375</v>
      </c>
      <c r="I186" s="79">
        <f t="shared" ca="1" si="124"/>
        <v>142981.51445144933</v>
      </c>
      <c r="J186" s="79">
        <f t="shared" ca="1" si="125"/>
        <v>1252.1334831135814</v>
      </c>
      <c r="K186" s="80">
        <f t="shared" ca="1" si="126"/>
        <v>-8.26729244291875</v>
      </c>
      <c r="L186" s="80">
        <f t="shared" ca="1" si="127"/>
        <v>-59.575631021437225</v>
      </c>
      <c r="M186" s="80">
        <f t="shared" ca="1" si="128"/>
        <v>0</v>
      </c>
      <c r="N186" s="80">
        <f t="shared" ca="1" si="129"/>
        <v>0</v>
      </c>
      <c r="O186" s="81">
        <f t="shared" ca="1" si="116"/>
        <v>-745.88158273607951</v>
      </c>
      <c r="P186" s="79">
        <f t="shared" ca="1" si="117"/>
        <v>143419.9234283625</v>
      </c>
      <c r="Q186" s="35"/>
      <c r="R186">
        <f t="shared" ca="1" si="130"/>
        <v>183</v>
      </c>
      <c r="S186" s="78">
        <f t="shared" ca="1" si="138"/>
        <v>80.166666666665805</v>
      </c>
      <c r="T186" s="55">
        <f t="shared" ca="1" si="131"/>
        <v>8.641806137517527E-3</v>
      </c>
      <c r="U186" s="78">
        <f t="shared" ca="1" si="139"/>
        <v>0.41242849072813037</v>
      </c>
      <c r="V186" s="79">
        <f t="shared" ca="1" si="140"/>
        <v>142870.10398788183</v>
      </c>
      <c r="W186" s="79">
        <f t="shared" ca="1" si="118"/>
        <v>1251.1578271182084</v>
      </c>
      <c r="X186" s="80">
        <f t="shared" ca="1" si="119"/>
        <v>-8.2485698145626074</v>
      </c>
      <c r="Y186" s="80">
        <f t="shared" ca="1" si="132"/>
        <v>-59.529209994950762</v>
      </c>
      <c r="Z186" s="80">
        <f t="shared" ca="1" si="120"/>
        <v>0</v>
      </c>
      <c r="AA186" s="80">
        <f t="shared" ca="1" si="133"/>
        <v>0</v>
      </c>
      <c r="AB186" s="81">
        <f t="shared" ca="1" si="121"/>
        <v>-745.88158273607951</v>
      </c>
      <c r="AC186" s="79">
        <f t="shared" ca="1" si="122"/>
        <v>143307.60245245445</v>
      </c>
      <c r="AD186" s="35"/>
      <c r="AE186" s="55">
        <f t="shared" ca="1" si="141"/>
        <v>8.641806137517527E-3</v>
      </c>
      <c r="AF186" s="78">
        <f t="shared" ca="1" si="142"/>
        <v>0.41242849072813037</v>
      </c>
      <c r="AG186" s="21"/>
      <c r="AH186" s="21"/>
      <c r="AK186" s="66"/>
      <c r="AL186" s="66"/>
      <c r="AM186" s="66"/>
      <c r="AN186" s="66"/>
      <c r="AR186" s="69">
        <f t="shared" si="151"/>
        <v>16</v>
      </c>
      <c r="AS186" s="70">
        <f t="shared" si="143"/>
        <v>183</v>
      </c>
      <c r="AT186" s="71">
        <f t="shared" ca="1" si="152"/>
        <v>0.22627644760201659</v>
      </c>
      <c r="AU186" s="72">
        <f t="shared" ca="1" si="134"/>
        <v>8.7573102573252903E-3</v>
      </c>
      <c r="AV186" s="73">
        <f t="shared" ca="1" si="153"/>
        <v>1.0087573102573253</v>
      </c>
      <c r="AW186" s="74">
        <f ca="1">PRODUCT(AV$4:AV186)</f>
        <v>4.3662366454363806</v>
      </c>
      <c r="AY186" s="75">
        <f t="shared" si="144"/>
        <v>183</v>
      </c>
      <c r="AZ186" s="76">
        <f t="shared" ca="1" si="156"/>
        <v>0</v>
      </c>
      <c r="BA186" s="76">
        <f t="shared" ca="1" si="156"/>
        <v>0</v>
      </c>
      <c r="BB186" s="76">
        <f t="shared" ca="1" si="156"/>
        <v>0</v>
      </c>
      <c r="BC186" s="76">
        <f t="shared" ca="1" si="156"/>
        <v>0</v>
      </c>
      <c r="BD186" s="76">
        <f t="shared" ca="1" si="156"/>
        <v>0</v>
      </c>
      <c r="BE186" s="76">
        <f t="shared" ca="1" si="156"/>
        <v>0</v>
      </c>
      <c r="BF186" s="76">
        <f t="shared" ca="1" si="156"/>
        <v>0</v>
      </c>
      <c r="BG186" s="76">
        <f t="shared" ca="1" si="156"/>
        <v>0</v>
      </c>
      <c r="BH186" s="76">
        <f t="shared" ca="1" si="156"/>
        <v>0</v>
      </c>
      <c r="BI186" s="76">
        <f t="shared" ca="1" si="156"/>
        <v>0</v>
      </c>
      <c r="BJ186" s="76">
        <f t="shared" ca="1" si="156"/>
        <v>0</v>
      </c>
      <c r="BK186" s="76">
        <f t="shared" ca="1" si="156"/>
        <v>0</v>
      </c>
      <c r="BL186" s="76">
        <f t="shared" ca="1" si="154"/>
        <v>-1</v>
      </c>
      <c r="BM186" s="77">
        <f t="shared" ca="1" si="155"/>
        <v>0</v>
      </c>
      <c r="BN186" s="21"/>
      <c r="BO186" s="70">
        <f t="shared" si="145"/>
        <v>183</v>
      </c>
      <c r="BP186" s="171">
        <f t="shared" ca="1" si="146"/>
        <v>0.1103</v>
      </c>
      <c r="BQ186" s="172">
        <f t="shared" ca="1" si="135"/>
        <v>8.7573102573252903E-3</v>
      </c>
      <c r="BR186" s="172">
        <f t="shared" ca="1" si="148"/>
        <v>0.22903018805570394</v>
      </c>
    </row>
    <row r="187" spans="5:70">
      <c r="E187">
        <f t="shared" si="136"/>
        <v>184</v>
      </c>
      <c r="F187" s="64">
        <f t="shared" si="137"/>
        <v>80.249999999999133</v>
      </c>
      <c r="G187" s="55">
        <f t="shared" si="123"/>
        <v>8.641806137517527E-3</v>
      </c>
      <c r="H187" s="78">
        <f t="shared" si="147"/>
        <v>0.40979240521724414</v>
      </c>
      <c r="I187" s="79">
        <f t="shared" ca="1" si="124"/>
        <v>142180.51625383698</v>
      </c>
      <c r="J187" s="79">
        <f t="shared" ca="1" si="125"/>
        <v>1245.1188933815317</v>
      </c>
      <c r="K187" s="80">
        <f t="shared" ca="1" si="126"/>
        <v>-8.1958481043448828</v>
      </c>
      <c r="L187" s="80">
        <f t="shared" ca="1" si="127"/>
        <v>-59.24188177243208</v>
      </c>
      <c r="M187" s="80">
        <f t="shared" ca="1" si="128"/>
        <v>0</v>
      </c>
      <c r="N187" s="80">
        <f t="shared" ca="1" si="129"/>
        <v>0</v>
      </c>
      <c r="O187" s="81">
        <f t="shared" ca="1" si="116"/>
        <v>-739.43581869652962</v>
      </c>
      <c r="P187" s="79">
        <f t="shared" ca="1" si="117"/>
        <v>142618.76159864519</v>
      </c>
      <c r="Q187" s="35"/>
      <c r="R187">
        <f t="shared" ca="1" si="130"/>
        <v>184</v>
      </c>
      <c r="S187" s="78">
        <f t="shared" ca="1" si="138"/>
        <v>80.249999999999133</v>
      </c>
      <c r="T187" s="55">
        <f t="shared" ca="1" si="131"/>
        <v>8.641806137517527E-3</v>
      </c>
      <c r="U187" s="78">
        <f t="shared" ca="1" si="139"/>
        <v>0.40886436366566892</v>
      </c>
      <c r="V187" s="79">
        <f t="shared" ca="1" si="140"/>
        <v>142069.1659340279</v>
      </c>
      <c r="W187" s="79">
        <f t="shared" ca="1" si="118"/>
        <v>1244.1437640837112</v>
      </c>
      <c r="X187" s="80">
        <f t="shared" ca="1" si="119"/>
        <v>-8.1772872733133788</v>
      </c>
      <c r="Y187" s="80">
        <f t="shared" ca="1" si="132"/>
        <v>-59.19548580584496</v>
      </c>
      <c r="Z187" s="80">
        <f t="shared" ca="1" si="120"/>
        <v>0</v>
      </c>
      <c r="AA187" s="80">
        <f t="shared" ca="1" si="133"/>
        <v>0</v>
      </c>
      <c r="AB187" s="81">
        <f t="shared" ca="1" si="121"/>
        <v>-739.43581869652962</v>
      </c>
      <c r="AC187" s="79">
        <f t="shared" ca="1" si="122"/>
        <v>142506.50110633593</v>
      </c>
      <c r="AD187" s="35"/>
      <c r="AE187" s="55">
        <f t="shared" ca="1" si="141"/>
        <v>8.641806137517527E-3</v>
      </c>
      <c r="AF187" s="78">
        <f t="shared" ca="1" si="142"/>
        <v>0.40886436366566892</v>
      </c>
      <c r="AG187" s="21"/>
      <c r="AH187" s="21"/>
      <c r="AK187" s="66"/>
      <c r="AL187" s="66"/>
      <c r="AM187" s="66"/>
      <c r="AN187" s="66"/>
      <c r="AR187" s="69">
        <f t="shared" si="151"/>
        <v>16</v>
      </c>
      <c r="AS187" s="70">
        <f t="shared" si="143"/>
        <v>184</v>
      </c>
      <c r="AT187" s="71">
        <f t="shared" ca="1" si="152"/>
        <v>0.22429487454644031</v>
      </c>
      <c r="AU187" s="72">
        <f t="shared" ca="1" si="134"/>
        <v>8.7573102573252903E-3</v>
      </c>
      <c r="AV187" s="73">
        <f t="shared" ca="1" si="153"/>
        <v>1.0087573102573253</v>
      </c>
      <c r="AW187" s="74">
        <f ca="1">PRODUCT(AV$4:AV187)</f>
        <v>4.40447313439737</v>
      </c>
      <c r="AY187" s="75">
        <f t="shared" si="144"/>
        <v>184</v>
      </c>
      <c r="AZ187" s="76">
        <f t="shared" ca="1" si="156"/>
        <v>0</v>
      </c>
      <c r="BA187" s="76">
        <f t="shared" ca="1" si="156"/>
        <v>0</v>
      </c>
      <c r="BB187" s="76">
        <f t="shared" ca="1" si="156"/>
        <v>0</v>
      </c>
      <c r="BC187" s="76">
        <f t="shared" ca="1" si="156"/>
        <v>0</v>
      </c>
      <c r="BD187" s="76">
        <f t="shared" ca="1" si="156"/>
        <v>0</v>
      </c>
      <c r="BE187" s="76">
        <f t="shared" ca="1" si="156"/>
        <v>0</v>
      </c>
      <c r="BF187" s="76">
        <f t="shared" ca="1" si="156"/>
        <v>0</v>
      </c>
      <c r="BG187" s="76">
        <f t="shared" ca="1" si="156"/>
        <v>0</v>
      </c>
      <c r="BH187" s="76">
        <f t="shared" ca="1" si="156"/>
        <v>0</v>
      </c>
      <c r="BI187" s="76">
        <f t="shared" ca="1" si="156"/>
        <v>0</v>
      </c>
      <c r="BJ187" s="76">
        <f t="shared" ca="1" si="156"/>
        <v>0</v>
      </c>
      <c r="BK187" s="76">
        <f t="shared" ca="1" si="156"/>
        <v>0</v>
      </c>
      <c r="BL187" s="76">
        <f t="shared" ca="1" si="154"/>
        <v>-1</v>
      </c>
      <c r="BM187" s="77">
        <f t="shared" ca="1" si="155"/>
        <v>0</v>
      </c>
      <c r="BN187" s="21"/>
      <c r="BO187" s="70">
        <f t="shared" si="145"/>
        <v>184</v>
      </c>
      <c r="BP187" s="171">
        <f t="shared" ca="1" si="146"/>
        <v>0.1103</v>
      </c>
      <c r="BQ187" s="172">
        <f t="shared" ca="1" si="135"/>
        <v>8.7573102573252903E-3</v>
      </c>
      <c r="BR187" s="172">
        <f t="shared" ca="1" si="148"/>
        <v>0.22704191159445508</v>
      </c>
    </row>
    <row r="188" spans="5:70">
      <c r="E188">
        <f t="shared" si="136"/>
        <v>185</v>
      </c>
      <c r="F188" s="64">
        <f t="shared" si="137"/>
        <v>80.333333333332462</v>
      </c>
      <c r="G188" s="55">
        <f t="shared" si="123"/>
        <v>8.641806137517527E-3</v>
      </c>
      <c r="H188" s="78">
        <f t="shared" si="147"/>
        <v>0.40625105869472966</v>
      </c>
      <c r="I188" s="79">
        <f t="shared" ca="1" si="124"/>
        <v>141386.27790933687</v>
      </c>
      <c r="J188" s="79">
        <f t="shared" ca="1" si="125"/>
        <v>1238.1635017804799</v>
      </c>
      <c r="K188" s="80">
        <f t="shared" ca="1" si="126"/>
        <v>-8.1250211738945932</v>
      </c>
      <c r="L188" s="80">
        <f t="shared" ca="1" si="127"/>
        <v>-58.910949128890366</v>
      </c>
      <c r="M188" s="80">
        <f t="shared" ca="1" si="128"/>
        <v>0</v>
      </c>
      <c r="N188" s="80">
        <f t="shared" ca="1" si="129"/>
        <v>0</v>
      </c>
      <c r="O188" s="81">
        <f t="shared" ca="1" si="116"/>
        <v>-733.04575770021756</v>
      </c>
      <c r="P188" s="79">
        <f t="shared" ca="1" si="117"/>
        <v>141824.35968311437</v>
      </c>
      <c r="Q188" s="35"/>
      <c r="R188">
        <f t="shared" ca="1" si="130"/>
        <v>185</v>
      </c>
      <c r="S188" s="78">
        <f t="shared" ca="1" si="138"/>
        <v>80.333333333332462</v>
      </c>
      <c r="T188" s="55">
        <f t="shared" ca="1" si="131"/>
        <v>8.641806137517527E-3</v>
      </c>
      <c r="U188" s="78">
        <f t="shared" ca="1" si="139"/>
        <v>0.40533103709833074</v>
      </c>
      <c r="V188" s="79">
        <f t="shared" ca="1" si="140"/>
        <v>141274.98755043905</v>
      </c>
      <c r="W188" s="79">
        <f t="shared" ca="1" si="118"/>
        <v>1237.1888975789625</v>
      </c>
      <c r="X188" s="80">
        <f t="shared" ca="1" si="119"/>
        <v>-8.1066207419666156</v>
      </c>
      <c r="Y188" s="80">
        <f t="shared" ca="1" si="132"/>
        <v>-58.864578146016278</v>
      </c>
      <c r="Z188" s="80">
        <f t="shared" ca="1" si="120"/>
        <v>0</v>
      </c>
      <c r="AA188" s="80">
        <f t="shared" ca="1" si="133"/>
        <v>0</v>
      </c>
      <c r="AB188" s="81">
        <f t="shared" ca="1" si="121"/>
        <v>-733.04575770021756</v>
      </c>
      <c r="AC188" s="79">
        <f t="shared" ca="1" si="122"/>
        <v>141712.15949142977</v>
      </c>
      <c r="AD188" s="35"/>
      <c r="AE188" s="55">
        <f t="shared" ca="1" si="141"/>
        <v>8.641806137517527E-3</v>
      </c>
      <c r="AF188" s="78">
        <f t="shared" ca="1" si="142"/>
        <v>0.40533103709833074</v>
      </c>
      <c r="AG188" s="21"/>
      <c r="AH188" s="21"/>
      <c r="AK188" s="66"/>
      <c r="AL188" s="66"/>
      <c r="AM188" s="66"/>
      <c r="AN188" s="66"/>
      <c r="AR188" s="69">
        <f t="shared" si="151"/>
        <v>16</v>
      </c>
      <c r="AS188" s="70">
        <f t="shared" si="143"/>
        <v>185</v>
      </c>
      <c r="AT188" s="71">
        <f t="shared" ca="1" si="152"/>
        <v>0.22233065474090929</v>
      </c>
      <c r="AU188" s="72">
        <f t="shared" ca="1" si="134"/>
        <v>8.7573102573252903E-3</v>
      </c>
      <c r="AV188" s="73">
        <f t="shared" ca="1" si="153"/>
        <v>1.0087573102573253</v>
      </c>
      <c r="AW188" s="74">
        <f ca="1">PRODUCT(AV$4:AV188)</f>
        <v>4.4430444721553419</v>
      </c>
      <c r="AY188" s="75">
        <f t="shared" si="144"/>
        <v>185</v>
      </c>
      <c r="AZ188" s="76">
        <f t="shared" ca="1" si="156"/>
        <v>0</v>
      </c>
      <c r="BA188" s="76">
        <f t="shared" ca="1" si="156"/>
        <v>0</v>
      </c>
      <c r="BB188" s="76">
        <f t="shared" ca="1" si="156"/>
        <v>0</v>
      </c>
      <c r="BC188" s="76">
        <f t="shared" ca="1" si="156"/>
        <v>0</v>
      </c>
      <c r="BD188" s="76">
        <f t="shared" ca="1" si="156"/>
        <v>0</v>
      </c>
      <c r="BE188" s="76">
        <f t="shared" ca="1" si="156"/>
        <v>0</v>
      </c>
      <c r="BF188" s="76">
        <f t="shared" ca="1" si="156"/>
        <v>0</v>
      </c>
      <c r="BG188" s="76">
        <f t="shared" ca="1" si="156"/>
        <v>0</v>
      </c>
      <c r="BH188" s="76">
        <f t="shared" ca="1" si="156"/>
        <v>0</v>
      </c>
      <c r="BI188" s="76">
        <f t="shared" ca="1" si="156"/>
        <v>0</v>
      </c>
      <c r="BJ188" s="76">
        <f t="shared" ca="1" si="156"/>
        <v>0</v>
      </c>
      <c r="BK188" s="76">
        <f t="shared" ca="1" si="156"/>
        <v>0</v>
      </c>
      <c r="BL188" s="76">
        <f t="shared" ca="1" si="154"/>
        <v>-1</v>
      </c>
      <c r="BM188" s="77">
        <f t="shared" ca="1" si="155"/>
        <v>0</v>
      </c>
      <c r="BN188" s="21"/>
      <c r="BO188" s="70">
        <f t="shared" si="145"/>
        <v>185</v>
      </c>
      <c r="BP188" s="171">
        <f t="shared" ca="1" si="146"/>
        <v>0.1103</v>
      </c>
      <c r="BQ188" s="172">
        <f t="shared" ca="1" si="135"/>
        <v>8.7573102573252903E-3</v>
      </c>
      <c r="BR188" s="172">
        <f t="shared" ca="1" si="148"/>
        <v>0.22507089592891144</v>
      </c>
    </row>
    <row r="189" spans="5:70">
      <c r="E189">
        <f t="shared" si="136"/>
        <v>186</v>
      </c>
      <c r="F189" s="64">
        <f t="shared" si="137"/>
        <v>80.41666666666579</v>
      </c>
      <c r="G189" s="55">
        <f t="shared" si="123"/>
        <v>8.641806137517527E-3</v>
      </c>
      <c r="H189" s="78">
        <f t="shared" si="147"/>
        <v>0.40274031580232855</v>
      </c>
      <c r="I189" s="79">
        <f t="shared" ca="1" si="124"/>
        <v>140598.74106115534</v>
      </c>
      <c r="J189" s="79">
        <f t="shared" ca="1" si="125"/>
        <v>1231.2667972618781</v>
      </c>
      <c r="K189" s="80">
        <f t="shared" ca="1" si="126"/>
        <v>-8.0548063160465713</v>
      </c>
      <c r="L189" s="80">
        <f t="shared" ca="1" si="127"/>
        <v>-58.582808775481396</v>
      </c>
      <c r="M189" s="80">
        <f t="shared" ca="1" si="128"/>
        <v>0</v>
      </c>
      <c r="N189" s="80">
        <f t="shared" ca="1" si="129"/>
        <v>0</v>
      </c>
      <c r="O189" s="81">
        <f t="shared" ca="1" si="116"/>
        <v>-726.71091837224265</v>
      </c>
      <c r="P189" s="79">
        <f t="shared" ca="1" si="117"/>
        <v>141036.65932495345</v>
      </c>
      <c r="Q189" s="35"/>
      <c r="R189">
        <f t="shared" ca="1" si="130"/>
        <v>186</v>
      </c>
      <c r="S189" s="78">
        <f t="shared" ca="1" si="138"/>
        <v>80.41666666666579</v>
      </c>
      <c r="T189" s="55">
        <f t="shared" ca="1" si="131"/>
        <v>8.641806137517527E-3</v>
      </c>
      <c r="U189" s="78">
        <f t="shared" ca="1" si="139"/>
        <v>0.40182824485420804</v>
      </c>
      <c r="V189" s="79">
        <f t="shared" ca="1" si="140"/>
        <v>140487.51048177588</v>
      </c>
      <c r="W189" s="79">
        <f t="shared" ca="1" si="118"/>
        <v>1230.2927165681501</v>
      </c>
      <c r="X189" s="80">
        <f t="shared" ca="1" si="119"/>
        <v>-8.0365648970841601</v>
      </c>
      <c r="Y189" s="80">
        <f t="shared" ca="1" si="132"/>
        <v>-58.536462700739953</v>
      </c>
      <c r="Z189" s="80">
        <f t="shared" ca="1" si="120"/>
        <v>0</v>
      </c>
      <c r="AA189" s="80">
        <f t="shared" ca="1" si="133"/>
        <v>0</v>
      </c>
      <c r="AB189" s="81">
        <f t="shared" ca="1" si="121"/>
        <v>-726.71091837224265</v>
      </c>
      <c r="AC189" s="79">
        <f t="shared" ca="1" si="122"/>
        <v>140924.51925237398</v>
      </c>
      <c r="AD189" s="35"/>
      <c r="AE189" s="55">
        <f t="shared" ca="1" si="141"/>
        <v>8.641806137517527E-3</v>
      </c>
      <c r="AF189" s="78">
        <f t="shared" ca="1" si="142"/>
        <v>0.40182824485420804</v>
      </c>
      <c r="AG189" s="21"/>
      <c r="AH189" s="21"/>
      <c r="AK189" s="66"/>
      <c r="AL189" s="66"/>
      <c r="AM189" s="66"/>
      <c r="AN189" s="66"/>
      <c r="AR189" s="69">
        <f t="shared" si="151"/>
        <v>16</v>
      </c>
      <c r="AS189" s="70">
        <f t="shared" si="143"/>
        <v>186</v>
      </c>
      <c r="AT189" s="71">
        <f t="shared" ca="1" si="152"/>
        <v>0.22038363621762888</v>
      </c>
      <c r="AU189" s="72">
        <f t="shared" ca="1" si="134"/>
        <v>8.7573102573252903E-3</v>
      </c>
      <c r="AV189" s="73">
        <f t="shared" ca="1" si="153"/>
        <v>1.0087573102573253</v>
      </c>
      <c r="AW189" s="74">
        <f ca="1">PRODUCT(AV$4:AV189)</f>
        <v>4.4819535910851007</v>
      </c>
      <c r="AY189" s="75">
        <f t="shared" si="144"/>
        <v>186</v>
      </c>
      <c r="AZ189" s="76">
        <f t="shared" ca="1" si="156"/>
        <v>0</v>
      </c>
      <c r="BA189" s="76">
        <f t="shared" ca="1" si="156"/>
        <v>0</v>
      </c>
      <c r="BB189" s="76">
        <f t="shared" ca="1" si="156"/>
        <v>0</v>
      </c>
      <c r="BC189" s="76">
        <f t="shared" ca="1" si="156"/>
        <v>0</v>
      </c>
      <c r="BD189" s="76">
        <f t="shared" ca="1" si="156"/>
        <v>0</v>
      </c>
      <c r="BE189" s="76">
        <f t="shared" ca="1" si="156"/>
        <v>0</v>
      </c>
      <c r="BF189" s="76">
        <f t="shared" ca="1" si="156"/>
        <v>0</v>
      </c>
      <c r="BG189" s="76">
        <f t="shared" ca="1" si="156"/>
        <v>0</v>
      </c>
      <c r="BH189" s="76">
        <f t="shared" ca="1" si="156"/>
        <v>0</v>
      </c>
      <c r="BI189" s="76">
        <f t="shared" ca="1" si="156"/>
        <v>0</v>
      </c>
      <c r="BJ189" s="76">
        <f t="shared" ca="1" si="156"/>
        <v>0</v>
      </c>
      <c r="BK189" s="76">
        <f t="shared" ca="1" si="156"/>
        <v>0</v>
      </c>
      <c r="BL189" s="76">
        <f t="shared" ca="1" si="154"/>
        <v>-1</v>
      </c>
      <c r="BM189" s="77">
        <f t="shared" ca="1" si="155"/>
        <v>0</v>
      </c>
      <c r="BN189" s="21"/>
      <c r="BO189" s="70">
        <f t="shared" si="145"/>
        <v>186</v>
      </c>
      <c r="BP189" s="171">
        <f t="shared" ca="1" si="146"/>
        <v>0.1103</v>
      </c>
      <c r="BQ189" s="172">
        <f t="shared" ca="1" si="135"/>
        <v>8.7573102573252903E-3</v>
      </c>
      <c r="BR189" s="172">
        <f t="shared" ca="1" si="148"/>
        <v>0.22311699121317674</v>
      </c>
    </row>
    <row r="190" spans="5:70">
      <c r="E190">
        <f t="shared" si="136"/>
        <v>187</v>
      </c>
      <c r="F190" s="64">
        <f t="shared" si="137"/>
        <v>80.499999999999119</v>
      </c>
      <c r="G190" s="55">
        <f t="shared" si="123"/>
        <v>8.641806137517527E-3</v>
      </c>
      <c r="H190" s="78">
        <f t="shared" si="147"/>
        <v>0.39925991206940226</v>
      </c>
      <c r="I190" s="79">
        <f t="shared" ca="1" si="124"/>
        <v>139817.84785678409</v>
      </c>
      <c r="J190" s="79">
        <f t="shared" ca="1" si="125"/>
        <v>1224.4282731933622</v>
      </c>
      <c r="K190" s="80">
        <f t="shared" ca="1" si="126"/>
        <v>-7.9851982413880451</v>
      </c>
      <c r="L190" s="80">
        <f t="shared" ca="1" si="127"/>
        <v>-58.257436606993373</v>
      </c>
      <c r="M190" s="80">
        <f t="shared" ca="1" si="128"/>
        <v>0</v>
      </c>
      <c r="N190" s="80">
        <f t="shared" ca="1" si="129"/>
        <v>0</v>
      </c>
      <c r="O190" s="81">
        <f t="shared" ca="1" si="116"/>
        <v>-720.43082349765245</v>
      </c>
      <c r="P190" s="79">
        <f t="shared" ca="1" si="117"/>
        <v>140255.60267163141</v>
      </c>
      <c r="Q190" s="35"/>
      <c r="R190">
        <f t="shared" ca="1" si="130"/>
        <v>187</v>
      </c>
      <c r="S190" s="78">
        <f t="shared" ca="1" si="138"/>
        <v>80.499999999999119</v>
      </c>
      <c r="T190" s="55">
        <f t="shared" ca="1" si="131"/>
        <v>8.641806137517527E-3</v>
      </c>
      <c r="U190" s="78">
        <f t="shared" ca="1" si="139"/>
        <v>0.39835572306159905</v>
      </c>
      <c r="V190" s="79">
        <f t="shared" ca="1" si="140"/>
        <v>139706.67687697211</v>
      </c>
      <c r="W190" s="79">
        <f t="shared" ca="1" si="118"/>
        <v>1223.4547144315379</v>
      </c>
      <c r="X190" s="80">
        <f t="shared" ca="1" si="119"/>
        <v>-7.9671144612319811</v>
      </c>
      <c r="Y190" s="80">
        <f t="shared" ca="1" si="132"/>
        <v>-58.21111536540505</v>
      </c>
      <c r="Z190" s="80">
        <f t="shared" ca="1" si="120"/>
        <v>0</v>
      </c>
      <c r="AA190" s="80">
        <f t="shared" ca="1" si="133"/>
        <v>0</v>
      </c>
      <c r="AB190" s="81">
        <f t="shared" ca="1" si="121"/>
        <v>-720.43082349765245</v>
      </c>
      <c r="AC190" s="79">
        <f t="shared" ca="1" si="122"/>
        <v>140143.52253807936</v>
      </c>
      <c r="AD190" s="35"/>
      <c r="AE190" s="55">
        <f t="shared" ca="1" si="141"/>
        <v>8.641806137517527E-3</v>
      </c>
      <c r="AF190" s="78">
        <f t="shared" ca="1" si="142"/>
        <v>0.39835572306159905</v>
      </c>
      <c r="AG190" s="21"/>
      <c r="AH190" s="21"/>
      <c r="AK190" s="66"/>
      <c r="AL190" s="66"/>
      <c r="AM190" s="66"/>
      <c r="AN190" s="66"/>
      <c r="AR190" s="69">
        <f t="shared" si="151"/>
        <v>16</v>
      </c>
      <c r="AS190" s="70">
        <f t="shared" si="143"/>
        <v>187</v>
      </c>
      <c r="AT190" s="71">
        <f t="shared" ca="1" si="152"/>
        <v>0.21845366833963359</v>
      </c>
      <c r="AU190" s="72">
        <f t="shared" ca="1" si="134"/>
        <v>8.7573102573252903E-3</v>
      </c>
      <c r="AV190" s="73">
        <f t="shared" ca="1" si="153"/>
        <v>1.0087573102573253</v>
      </c>
      <c r="AW190" s="74">
        <f ca="1">PRODUCT(AV$4:AV190)</f>
        <v>4.5212034492411659</v>
      </c>
      <c r="AY190" s="75">
        <f t="shared" si="144"/>
        <v>187</v>
      </c>
      <c r="AZ190" s="76">
        <f t="shared" ca="1" si="156"/>
        <v>0</v>
      </c>
      <c r="BA190" s="76">
        <f t="shared" ca="1" si="156"/>
        <v>0</v>
      </c>
      <c r="BB190" s="76">
        <f t="shared" ca="1" si="156"/>
        <v>0</v>
      </c>
      <c r="BC190" s="76">
        <f t="shared" ca="1" si="156"/>
        <v>0</v>
      </c>
      <c r="BD190" s="76">
        <f t="shared" ca="1" si="156"/>
        <v>0</v>
      </c>
      <c r="BE190" s="76">
        <f t="shared" ca="1" si="156"/>
        <v>0</v>
      </c>
      <c r="BF190" s="76">
        <f t="shared" ca="1" si="156"/>
        <v>0</v>
      </c>
      <c r="BG190" s="76">
        <f t="shared" ca="1" si="156"/>
        <v>0</v>
      </c>
      <c r="BH190" s="76">
        <f t="shared" ca="1" si="156"/>
        <v>0</v>
      </c>
      <c r="BI190" s="76">
        <f t="shared" ca="1" si="156"/>
        <v>0</v>
      </c>
      <c r="BJ190" s="76">
        <f t="shared" ca="1" si="156"/>
        <v>0</v>
      </c>
      <c r="BK190" s="76">
        <f t="shared" ca="1" si="156"/>
        <v>0</v>
      </c>
      <c r="BL190" s="76">
        <f t="shared" ca="1" si="154"/>
        <v>-1</v>
      </c>
      <c r="BM190" s="77">
        <f t="shared" ca="1" si="155"/>
        <v>0</v>
      </c>
      <c r="BN190" s="21"/>
      <c r="BO190" s="70">
        <f t="shared" si="145"/>
        <v>187</v>
      </c>
      <c r="BP190" s="171">
        <f t="shared" ca="1" si="146"/>
        <v>0.1103</v>
      </c>
      <c r="BQ190" s="172">
        <f t="shared" ca="1" si="135"/>
        <v>8.7573102573252903E-3</v>
      </c>
      <c r="BR190" s="172">
        <f t="shared" ca="1" si="148"/>
        <v>0.22118004890220971</v>
      </c>
    </row>
    <row r="191" spans="5:70">
      <c r="E191">
        <f t="shared" si="136"/>
        <v>188</v>
      </c>
      <c r="F191" s="64">
        <f t="shared" si="137"/>
        <v>80.583333333332448</v>
      </c>
      <c r="G191" s="55">
        <f t="shared" si="123"/>
        <v>9.4522381300610192E-3</v>
      </c>
      <c r="H191" s="78">
        <f t="shared" si="147"/>
        <v>0.39548601230473507</v>
      </c>
      <c r="I191" s="79">
        <f t="shared" ca="1" si="124"/>
        <v>138929.87331610391</v>
      </c>
      <c r="J191" s="79">
        <f t="shared" ca="1" si="125"/>
        <v>1216.6520046400199</v>
      </c>
      <c r="K191" s="80">
        <f t="shared" ca="1" si="126"/>
        <v>-7.9097202460947011</v>
      </c>
      <c r="L191" s="80">
        <f t="shared" ca="1" si="127"/>
        <v>-57.887447215043302</v>
      </c>
      <c r="M191" s="80">
        <f t="shared" ca="1" si="128"/>
        <v>0</v>
      </c>
      <c r="N191" s="80">
        <f t="shared" ca="1" si="129"/>
        <v>0</v>
      </c>
      <c r="O191" s="81">
        <f t="shared" ca="1" si="116"/>
        <v>-713.62113979771664</v>
      </c>
      <c r="P191" s="79">
        <f t="shared" ca="1" si="117"/>
        <v>139367.1070134851</v>
      </c>
      <c r="Q191" s="35"/>
      <c r="R191">
        <f t="shared" ca="1" si="130"/>
        <v>188</v>
      </c>
      <c r="S191" s="78">
        <f t="shared" ca="1" si="138"/>
        <v>80.583333333332448</v>
      </c>
      <c r="T191" s="55">
        <f t="shared" ca="1" si="131"/>
        <v>9.4522381300610192E-3</v>
      </c>
      <c r="U191" s="78">
        <f t="shared" ca="1" si="139"/>
        <v>0.39459036990674817</v>
      </c>
      <c r="V191" s="79">
        <f t="shared" ca="1" si="140"/>
        <v>138818.85259066385</v>
      </c>
      <c r="W191" s="79">
        <f t="shared" ca="1" si="118"/>
        <v>1215.6797617023481</v>
      </c>
      <c r="X191" s="80">
        <f t="shared" ca="1" si="119"/>
        <v>-7.8918073981349632</v>
      </c>
      <c r="Y191" s="80">
        <f t="shared" ca="1" si="132"/>
        <v>-57.841188579443276</v>
      </c>
      <c r="Z191" s="80">
        <f t="shared" ca="1" si="120"/>
        <v>0</v>
      </c>
      <c r="AA191" s="80">
        <f t="shared" ca="1" si="133"/>
        <v>0</v>
      </c>
      <c r="AB191" s="81">
        <f t="shared" ca="1" si="121"/>
        <v>-713.62113979771664</v>
      </c>
      <c r="AC191" s="79">
        <f t="shared" ca="1" si="122"/>
        <v>139255.1782165909</v>
      </c>
      <c r="AD191" s="35"/>
      <c r="AE191" s="55">
        <f t="shared" ca="1" si="141"/>
        <v>9.4522381300610192E-3</v>
      </c>
      <c r="AF191" s="78">
        <f t="shared" ca="1" si="142"/>
        <v>0.39459036990674817</v>
      </c>
      <c r="AG191" s="21"/>
      <c r="AH191" s="21"/>
      <c r="AK191" s="66"/>
      <c r="AL191" s="66"/>
      <c r="AM191" s="66"/>
      <c r="AN191" s="66"/>
      <c r="AR191" s="69">
        <f t="shared" si="151"/>
        <v>16</v>
      </c>
      <c r="AS191" s="70">
        <f t="shared" si="143"/>
        <v>188</v>
      </c>
      <c r="AT191" s="71">
        <f t="shared" ca="1" si="152"/>
        <v>0.21654060178913259</v>
      </c>
      <c r="AU191" s="72">
        <f t="shared" ca="1" si="134"/>
        <v>8.7573102573252903E-3</v>
      </c>
      <c r="AV191" s="73">
        <f t="shared" ca="1" si="153"/>
        <v>1.0087573102573253</v>
      </c>
      <c r="AW191" s="74">
        <f ca="1">PRODUCT(AV$4:AV191)</f>
        <v>4.5607970305826599</v>
      </c>
      <c r="AY191" s="75">
        <f t="shared" si="144"/>
        <v>188</v>
      </c>
      <c r="AZ191" s="76">
        <f t="shared" ca="1" si="156"/>
        <v>0</v>
      </c>
      <c r="BA191" s="76">
        <f t="shared" ca="1" si="156"/>
        <v>0</v>
      </c>
      <c r="BB191" s="76">
        <f t="shared" ca="1" si="156"/>
        <v>0</v>
      </c>
      <c r="BC191" s="76">
        <f t="shared" ca="1" si="156"/>
        <v>0</v>
      </c>
      <c r="BD191" s="76">
        <f t="shared" ca="1" si="156"/>
        <v>0</v>
      </c>
      <c r="BE191" s="76">
        <f t="shared" ca="1" si="156"/>
        <v>0</v>
      </c>
      <c r="BF191" s="76">
        <f t="shared" ca="1" si="156"/>
        <v>0</v>
      </c>
      <c r="BG191" s="76">
        <f t="shared" ca="1" si="156"/>
        <v>0</v>
      </c>
      <c r="BH191" s="76">
        <f t="shared" ca="1" si="156"/>
        <v>0</v>
      </c>
      <c r="BI191" s="76">
        <f t="shared" ca="1" si="156"/>
        <v>0</v>
      </c>
      <c r="BJ191" s="76">
        <f t="shared" ca="1" si="156"/>
        <v>0</v>
      </c>
      <c r="BK191" s="76">
        <f t="shared" ca="1" si="156"/>
        <v>0</v>
      </c>
      <c r="BL191" s="76">
        <f t="shared" ca="1" si="154"/>
        <v>-1</v>
      </c>
      <c r="BM191" s="77">
        <f t="shared" ca="1" si="155"/>
        <v>0</v>
      </c>
      <c r="BN191" s="21"/>
      <c r="BO191" s="70">
        <f t="shared" si="145"/>
        <v>188</v>
      </c>
      <c r="BP191" s="171">
        <f t="shared" ca="1" si="146"/>
        <v>0.1103</v>
      </c>
      <c r="BQ191" s="172">
        <f t="shared" ca="1" si="135"/>
        <v>8.7573102573252903E-3</v>
      </c>
      <c r="BR191" s="172">
        <f t="shared" ca="1" si="148"/>
        <v>0.21925992174053102</v>
      </c>
    </row>
    <row r="192" spans="5:70">
      <c r="E192">
        <f t="shared" si="136"/>
        <v>189</v>
      </c>
      <c r="F192" s="64">
        <f t="shared" si="137"/>
        <v>80.666666666665776</v>
      </c>
      <c r="G192" s="55">
        <f t="shared" si="123"/>
        <v>9.4522381300610192E-3</v>
      </c>
      <c r="H192" s="78">
        <f t="shared" si="147"/>
        <v>0.39174778433932245</v>
      </c>
      <c r="I192" s="79">
        <f t="shared" ca="1" si="124"/>
        <v>138049.77593049593</v>
      </c>
      <c r="J192" s="79">
        <f t="shared" ca="1" si="125"/>
        <v>1208.94471877759</v>
      </c>
      <c r="K192" s="80">
        <f t="shared" ca="1" si="126"/>
        <v>-7.8349556867864489</v>
      </c>
      <c r="L192" s="80">
        <f t="shared" ca="1" si="127"/>
        <v>-57.520739971039973</v>
      </c>
      <c r="M192" s="80">
        <f t="shared" ca="1" si="128"/>
        <v>0</v>
      </c>
      <c r="N192" s="80">
        <f t="shared" ca="1" si="129"/>
        <v>0</v>
      </c>
      <c r="O192" s="81">
        <f t="shared" ca="1" si="116"/>
        <v>-706.87582284970313</v>
      </c>
      <c r="P192" s="79">
        <f t="shared" ca="1" si="117"/>
        <v>138486.48913076596</v>
      </c>
      <c r="Q192" s="35"/>
      <c r="R192">
        <f t="shared" ca="1" si="130"/>
        <v>189</v>
      </c>
      <c r="S192" s="78">
        <f t="shared" ca="1" si="138"/>
        <v>80.666666666665776</v>
      </c>
      <c r="T192" s="55">
        <f t="shared" ca="1" si="131"/>
        <v>9.4522381300610192E-3</v>
      </c>
      <c r="U192" s="78">
        <f t="shared" ca="1" si="139"/>
        <v>0.39086060776656073</v>
      </c>
      <c r="V192" s="79">
        <f t="shared" ca="1" si="140"/>
        <v>137938.9051112436</v>
      </c>
      <c r="W192" s="79">
        <f t="shared" ca="1" si="118"/>
        <v>1207.9737886149135</v>
      </c>
      <c r="X192" s="80">
        <f t="shared" ca="1" si="119"/>
        <v>-7.8172121553312142</v>
      </c>
      <c r="Y192" s="80">
        <f t="shared" ca="1" si="132"/>
        <v>-57.474543796351504</v>
      </c>
      <c r="Z192" s="80">
        <f t="shared" ca="1" si="120"/>
        <v>0</v>
      </c>
      <c r="AA192" s="80">
        <f t="shared" ca="1" si="133"/>
        <v>0</v>
      </c>
      <c r="AB192" s="81">
        <f t="shared" ca="1" si="121"/>
        <v>-706.87582284970313</v>
      </c>
      <c r="AC192" s="79">
        <f t="shared" ca="1" si="122"/>
        <v>138374.71132105711</v>
      </c>
      <c r="AD192" s="35"/>
      <c r="AE192" s="55">
        <f t="shared" ca="1" si="141"/>
        <v>9.4522381300610192E-3</v>
      </c>
      <c r="AF192" s="78">
        <f t="shared" ca="1" si="142"/>
        <v>0.39086060776656073</v>
      </c>
      <c r="AG192" s="21"/>
      <c r="AH192" s="21"/>
      <c r="AK192" s="66"/>
      <c r="AL192" s="66"/>
      <c r="AM192" s="66"/>
      <c r="AN192" s="66"/>
      <c r="AR192" s="69">
        <f t="shared" si="151"/>
        <v>16</v>
      </c>
      <c r="AS192" s="70">
        <f t="shared" si="143"/>
        <v>189</v>
      </c>
      <c r="AT192" s="71">
        <f t="shared" ca="1" si="152"/>
        <v>0.21464428855595724</v>
      </c>
      <c r="AU192" s="72">
        <f t="shared" ca="1" si="134"/>
        <v>8.7573102573252903E-3</v>
      </c>
      <c r="AV192" s="73">
        <f t="shared" ca="1" si="153"/>
        <v>1.0087573102573253</v>
      </c>
      <c r="AW192" s="74">
        <f ca="1">PRODUCT(AV$4:AV192)</f>
        <v>4.6007373452001605</v>
      </c>
      <c r="AY192" s="75">
        <f t="shared" si="144"/>
        <v>189</v>
      </c>
      <c r="AZ192" s="76">
        <f t="shared" ca="1" si="156"/>
        <v>0</v>
      </c>
      <c r="BA192" s="76">
        <f t="shared" ca="1" si="156"/>
        <v>0</v>
      </c>
      <c r="BB192" s="76">
        <f t="shared" ca="1" si="156"/>
        <v>0</v>
      </c>
      <c r="BC192" s="76">
        <f t="shared" ca="1" si="156"/>
        <v>0</v>
      </c>
      <c r="BD192" s="76">
        <f t="shared" ca="1" si="156"/>
        <v>0</v>
      </c>
      <c r="BE192" s="76">
        <f t="shared" ca="1" si="156"/>
        <v>0</v>
      </c>
      <c r="BF192" s="76">
        <f t="shared" ca="1" si="156"/>
        <v>0</v>
      </c>
      <c r="BG192" s="76">
        <f t="shared" ca="1" si="156"/>
        <v>0</v>
      </c>
      <c r="BH192" s="76">
        <f t="shared" ca="1" si="156"/>
        <v>0</v>
      </c>
      <c r="BI192" s="76">
        <f t="shared" ca="1" si="156"/>
        <v>0</v>
      </c>
      <c r="BJ192" s="76">
        <f t="shared" ca="1" si="156"/>
        <v>0</v>
      </c>
      <c r="BK192" s="76">
        <f t="shared" ca="1" si="156"/>
        <v>0</v>
      </c>
      <c r="BL192" s="76">
        <f t="shared" ca="1" si="154"/>
        <v>-1</v>
      </c>
      <c r="BM192" s="77">
        <f t="shared" ca="1" si="155"/>
        <v>0</v>
      </c>
      <c r="BN192" s="21"/>
      <c r="BO192" s="70">
        <f t="shared" si="145"/>
        <v>189</v>
      </c>
      <c r="BP192" s="171">
        <f t="shared" ca="1" si="146"/>
        <v>0.1103</v>
      </c>
      <c r="BQ192" s="172">
        <f t="shared" ca="1" si="135"/>
        <v>8.7573102573252903E-3</v>
      </c>
      <c r="BR192" s="172">
        <f t="shared" ca="1" si="148"/>
        <v>0.21735646375102818</v>
      </c>
    </row>
    <row r="193" spans="5:70">
      <c r="E193">
        <f t="shared" si="136"/>
        <v>190</v>
      </c>
      <c r="F193" s="64">
        <f t="shared" si="137"/>
        <v>80.749999999999105</v>
      </c>
      <c r="G193" s="55">
        <f t="shared" si="123"/>
        <v>9.4522381300610192E-3</v>
      </c>
      <c r="H193" s="78">
        <f t="shared" si="147"/>
        <v>0.38804489099482337</v>
      </c>
      <c r="I193" s="79">
        <f t="shared" ca="1" si="124"/>
        <v>137177.48185770586</v>
      </c>
      <c r="J193" s="79">
        <f t="shared" ca="1" si="125"/>
        <v>1201.3057689465415</v>
      </c>
      <c r="K193" s="80">
        <f t="shared" ca="1" si="126"/>
        <v>-7.7608978198964671</v>
      </c>
      <c r="L193" s="80">
        <f t="shared" ca="1" si="127"/>
        <v>-57.157284107377443</v>
      </c>
      <c r="M193" s="80">
        <f t="shared" ca="1" si="128"/>
        <v>0</v>
      </c>
      <c r="N193" s="80">
        <f t="shared" ca="1" si="129"/>
        <v>0</v>
      </c>
      <c r="O193" s="81">
        <f t="shared" ca="1" si="116"/>
        <v>-700.1942642437449</v>
      </c>
      <c r="P193" s="79">
        <f t="shared" ca="1" si="117"/>
        <v>137613.6751804814</v>
      </c>
      <c r="Q193" s="35"/>
      <c r="R193">
        <f t="shared" ca="1" si="130"/>
        <v>190</v>
      </c>
      <c r="S193" s="78">
        <f t="shared" ca="1" si="138"/>
        <v>80.749999999999105</v>
      </c>
      <c r="T193" s="55">
        <f t="shared" ca="1" si="131"/>
        <v>9.4522381300610192E-3</v>
      </c>
      <c r="U193" s="78">
        <f t="shared" ca="1" si="139"/>
        <v>0.38716610022629083</v>
      </c>
      <c r="V193" s="79">
        <f t="shared" ca="1" si="140"/>
        <v>137066.76059847203</v>
      </c>
      <c r="W193" s="79">
        <f t="shared" ca="1" si="118"/>
        <v>1200.336148527349</v>
      </c>
      <c r="X193" s="80">
        <f t="shared" ca="1" si="119"/>
        <v>-7.7433220045258171</v>
      </c>
      <c r="Y193" s="80">
        <f t="shared" ca="1" si="132"/>
        <v>-57.111150249363348</v>
      </c>
      <c r="Z193" s="80">
        <f t="shared" ca="1" si="120"/>
        <v>0</v>
      </c>
      <c r="AA193" s="80">
        <f t="shared" ca="1" si="133"/>
        <v>0</v>
      </c>
      <c r="AB193" s="81">
        <f t="shared" ca="1" si="121"/>
        <v>-700.1942642437449</v>
      </c>
      <c r="AC193" s="79">
        <f t="shared" ca="1" si="122"/>
        <v>137502.04801050172</v>
      </c>
      <c r="AD193" s="35"/>
      <c r="AE193" s="55">
        <f t="shared" ca="1" si="141"/>
        <v>9.4522381300610192E-3</v>
      </c>
      <c r="AF193" s="78">
        <f t="shared" ca="1" si="142"/>
        <v>0.38716610022629083</v>
      </c>
      <c r="AG193" s="21"/>
      <c r="AH193" s="21"/>
      <c r="AK193" s="66"/>
      <c r="AL193" s="66"/>
      <c r="AM193" s="66"/>
      <c r="AN193" s="66"/>
      <c r="AR193" s="69">
        <f t="shared" si="151"/>
        <v>16</v>
      </c>
      <c r="AS193" s="70">
        <f t="shared" si="143"/>
        <v>190</v>
      </c>
      <c r="AT193" s="71">
        <f t="shared" ca="1" si="152"/>
        <v>0.21276458192610986</v>
      </c>
      <c r="AU193" s="72">
        <f t="shared" ca="1" si="134"/>
        <v>8.7573102573252903E-3</v>
      </c>
      <c r="AV193" s="73">
        <f t="shared" ca="1" si="153"/>
        <v>1.0087573102573253</v>
      </c>
      <c r="AW193" s="74">
        <f ca="1">PRODUCT(AV$4:AV193)</f>
        <v>4.6410274295445415</v>
      </c>
      <c r="AY193" s="75">
        <f t="shared" si="144"/>
        <v>190</v>
      </c>
      <c r="AZ193" s="76">
        <f t="shared" ca="1" si="156"/>
        <v>0</v>
      </c>
      <c r="BA193" s="76">
        <f t="shared" ca="1" si="156"/>
        <v>0</v>
      </c>
      <c r="BB193" s="76">
        <f t="shared" ca="1" si="156"/>
        <v>0</v>
      </c>
      <c r="BC193" s="76">
        <f t="shared" ca="1" si="156"/>
        <v>0</v>
      </c>
      <c r="BD193" s="76">
        <f t="shared" ca="1" si="156"/>
        <v>0</v>
      </c>
      <c r="BE193" s="76">
        <f t="shared" ca="1" si="156"/>
        <v>0</v>
      </c>
      <c r="BF193" s="76">
        <f t="shared" ca="1" si="156"/>
        <v>0</v>
      </c>
      <c r="BG193" s="76">
        <f t="shared" ca="1" si="156"/>
        <v>0</v>
      </c>
      <c r="BH193" s="76">
        <f t="shared" ca="1" si="156"/>
        <v>0</v>
      </c>
      <c r="BI193" s="76">
        <f t="shared" ca="1" si="156"/>
        <v>0</v>
      </c>
      <c r="BJ193" s="76">
        <f t="shared" ca="1" si="156"/>
        <v>0</v>
      </c>
      <c r="BK193" s="76">
        <f t="shared" ca="1" si="156"/>
        <v>0</v>
      </c>
      <c r="BL193" s="76">
        <f t="shared" ca="1" si="154"/>
        <v>-1</v>
      </c>
      <c r="BM193" s="77">
        <f t="shared" ca="1" si="155"/>
        <v>0</v>
      </c>
      <c r="BN193" s="21"/>
      <c r="BO193" s="70">
        <f t="shared" si="145"/>
        <v>190</v>
      </c>
      <c r="BP193" s="171">
        <f t="shared" ca="1" si="146"/>
        <v>0.1103</v>
      </c>
      <c r="BQ193" s="172">
        <f t="shared" ca="1" si="135"/>
        <v>8.7573102573252903E-3</v>
      </c>
      <c r="BR193" s="172">
        <f t="shared" ca="1" si="148"/>
        <v>0.21546953022385773</v>
      </c>
    </row>
    <row r="194" spans="5:70">
      <c r="E194">
        <f t="shared" si="136"/>
        <v>191</v>
      </c>
      <c r="F194" s="64">
        <f t="shared" si="137"/>
        <v>80.833333333332433</v>
      </c>
      <c r="G194" s="55">
        <f t="shared" si="123"/>
        <v>9.4522381300610192E-3</v>
      </c>
      <c r="H194" s="78">
        <f t="shared" si="147"/>
        <v>0.38437699827998673</v>
      </c>
      <c r="I194" s="79">
        <f t="shared" ca="1" si="124"/>
        <v>136312.91795272261</v>
      </c>
      <c r="J194" s="79">
        <f t="shared" ca="1" si="125"/>
        <v>1193.7345145933184</v>
      </c>
      <c r="K194" s="80">
        <f t="shared" ca="1" si="126"/>
        <v>-7.6875399655997345</v>
      </c>
      <c r="L194" s="80">
        <f t="shared" ca="1" si="127"/>
        <v>-56.797049146967758</v>
      </c>
      <c r="M194" s="80">
        <f t="shared" ca="1" si="128"/>
        <v>0</v>
      </c>
      <c r="N194" s="80">
        <f t="shared" ca="1" si="129"/>
        <v>0</v>
      </c>
      <c r="O194" s="81">
        <f t="shared" ca="1" si="116"/>
        <v>-693.57586132081008</v>
      </c>
      <c r="P194" s="79">
        <f t="shared" ca="1" si="117"/>
        <v>136748.59201688255</v>
      </c>
      <c r="Q194" s="35"/>
      <c r="R194">
        <f t="shared" ca="1" si="130"/>
        <v>191</v>
      </c>
      <c r="S194" s="78">
        <f t="shared" ca="1" si="138"/>
        <v>80.833333333332433</v>
      </c>
      <c r="T194" s="55">
        <f t="shared" ca="1" si="131"/>
        <v>9.4522381300610192E-3</v>
      </c>
      <c r="U194" s="78">
        <f t="shared" ca="1" si="139"/>
        <v>0.38350651405106484</v>
      </c>
      <c r="V194" s="79">
        <f t="shared" ca="1" si="140"/>
        <v>136202.34590933539</v>
      </c>
      <c r="W194" s="79">
        <f t="shared" ca="1" si="118"/>
        <v>1192.7662009035901</v>
      </c>
      <c r="X194" s="80">
        <f t="shared" ca="1" si="119"/>
        <v>-7.6701302810212972</v>
      </c>
      <c r="Y194" s="80">
        <f t="shared" ca="1" si="132"/>
        <v>-56.750977462223084</v>
      </c>
      <c r="Z194" s="80">
        <f t="shared" ca="1" si="120"/>
        <v>0</v>
      </c>
      <c r="AA194" s="80">
        <f t="shared" ca="1" si="133"/>
        <v>0</v>
      </c>
      <c r="AB194" s="81">
        <f t="shared" ca="1" si="121"/>
        <v>-693.57586132081008</v>
      </c>
      <c r="AC194" s="79">
        <f t="shared" ca="1" si="122"/>
        <v>136637.11514117496</v>
      </c>
      <c r="AD194" s="35"/>
      <c r="AE194" s="55">
        <f t="shared" ca="1" si="141"/>
        <v>9.4522381300610192E-3</v>
      </c>
      <c r="AF194" s="78">
        <f t="shared" ca="1" si="142"/>
        <v>0.38350651405106484</v>
      </c>
      <c r="AG194" s="21"/>
      <c r="AH194" s="21"/>
      <c r="AK194" s="66"/>
      <c r="AL194" s="66"/>
      <c r="AM194" s="66"/>
      <c r="AN194" s="66"/>
      <c r="AR194" s="69">
        <f t="shared" si="151"/>
        <v>16</v>
      </c>
      <c r="AS194" s="70">
        <f t="shared" si="143"/>
        <v>191</v>
      </c>
      <c r="AT194" s="71">
        <f t="shared" ca="1" si="152"/>
        <v>0.21090133647041281</v>
      </c>
      <c r="AU194" s="72">
        <f t="shared" ca="1" si="134"/>
        <v>8.7573102573252903E-3</v>
      </c>
      <c r="AV194" s="73">
        <f t="shared" ca="1" si="153"/>
        <v>1.0087573102573253</v>
      </c>
      <c r="AW194" s="74">
        <f ca="1">PRODUCT(AV$4:AV194)</f>
        <v>4.6816703466578202</v>
      </c>
      <c r="AY194" s="75">
        <f t="shared" si="144"/>
        <v>191</v>
      </c>
      <c r="AZ194" s="76">
        <f t="shared" ca="1" si="156"/>
        <v>0</v>
      </c>
      <c r="BA194" s="76">
        <f t="shared" ca="1" si="156"/>
        <v>0</v>
      </c>
      <c r="BB194" s="76">
        <f t="shared" ca="1" si="156"/>
        <v>0</v>
      </c>
      <c r="BC194" s="76">
        <f t="shared" ca="1" si="156"/>
        <v>0</v>
      </c>
      <c r="BD194" s="76">
        <f t="shared" ca="1" si="156"/>
        <v>0</v>
      </c>
      <c r="BE194" s="76">
        <f t="shared" ca="1" si="156"/>
        <v>0</v>
      </c>
      <c r="BF194" s="76">
        <f t="shared" ca="1" si="156"/>
        <v>0</v>
      </c>
      <c r="BG194" s="76">
        <f t="shared" ca="1" si="156"/>
        <v>0</v>
      </c>
      <c r="BH194" s="76">
        <f t="shared" ca="1" si="156"/>
        <v>0</v>
      </c>
      <c r="BI194" s="76">
        <f t="shared" ca="1" si="156"/>
        <v>0</v>
      </c>
      <c r="BJ194" s="76">
        <f t="shared" ca="1" si="156"/>
        <v>0</v>
      </c>
      <c r="BK194" s="76">
        <f t="shared" ca="1" si="156"/>
        <v>0</v>
      </c>
      <c r="BL194" s="76">
        <f t="shared" ca="1" si="154"/>
        <v>-1</v>
      </c>
      <c r="BM194" s="77">
        <f t="shared" ca="1" si="155"/>
        <v>0</v>
      </c>
      <c r="BN194" s="21"/>
      <c r="BO194" s="70">
        <f t="shared" si="145"/>
        <v>191</v>
      </c>
      <c r="BP194" s="171">
        <f t="shared" ca="1" si="146"/>
        <v>0.1103</v>
      </c>
      <c r="BQ194" s="172">
        <f t="shared" ca="1" si="135"/>
        <v>8.7573102573252903E-3</v>
      </c>
      <c r="BR194" s="172">
        <f t="shared" ca="1" si="148"/>
        <v>0.21359897770544364</v>
      </c>
    </row>
    <row r="195" spans="5:70">
      <c r="E195">
        <f t="shared" si="136"/>
        <v>192</v>
      </c>
      <c r="F195" s="64">
        <f t="shared" si="137"/>
        <v>80.916666666665762</v>
      </c>
      <c r="G195" s="55">
        <f t="shared" si="123"/>
        <v>9.4522381300610192E-3</v>
      </c>
      <c r="H195" s="78">
        <f t="shared" si="147"/>
        <v>0.38074377536052623</v>
      </c>
      <c r="I195" s="79">
        <f t="shared" ca="1" si="124"/>
        <v>135456.01176118842</v>
      </c>
      <c r="J195" s="79">
        <f t="shared" ca="1" si="125"/>
        <v>1186.2303212126305</v>
      </c>
      <c r="K195" s="80">
        <f t="shared" ca="1" si="126"/>
        <v>-7.6148755072105248</v>
      </c>
      <c r="L195" s="80">
        <f t="shared" ca="1" si="127"/>
        <v>-56.440004900495175</v>
      </c>
      <c r="M195" s="80">
        <f t="shared" ca="1" si="128"/>
        <v>0</v>
      </c>
      <c r="N195" s="80">
        <f t="shared" ca="1" si="129"/>
        <v>0</v>
      </c>
      <c r="O195" s="81">
        <f t="shared" ca="1" si="116"/>
        <v>-687.02001711834362</v>
      </c>
      <c r="P195" s="79">
        <f t="shared" ca="1" si="117"/>
        <v>135891.167184875</v>
      </c>
      <c r="Q195" s="35"/>
      <c r="R195">
        <f t="shared" ca="1" si="130"/>
        <v>192</v>
      </c>
      <c r="S195" s="78">
        <f t="shared" ca="1" si="138"/>
        <v>80.916666666665762</v>
      </c>
      <c r="T195" s="55">
        <f t="shared" ca="1" si="131"/>
        <v>9.4522381300610192E-3</v>
      </c>
      <c r="U195" s="78">
        <f t="shared" ca="1" si="139"/>
        <v>0.37988151915582458</v>
      </c>
      <c r="V195" s="79">
        <f t="shared" ca="1" si="140"/>
        <v>135345.58859145601</v>
      </c>
      <c r="W195" s="79">
        <f t="shared" ca="1" si="118"/>
        <v>1185.2633112556864</v>
      </c>
      <c r="X195" s="80">
        <f t="shared" ca="1" si="119"/>
        <v>-7.597630383116492</v>
      </c>
      <c r="Y195" s="80">
        <f t="shared" ca="1" si="132"/>
        <v>-56.393995246440006</v>
      </c>
      <c r="Z195" s="80">
        <f t="shared" ca="1" si="120"/>
        <v>0</v>
      </c>
      <c r="AA195" s="80">
        <f t="shared" ca="1" si="133"/>
        <v>0</v>
      </c>
      <c r="AB195" s="81">
        <f t="shared" ca="1" si="121"/>
        <v>-687.02001711834362</v>
      </c>
      <c r="AC195" s="79">
        <f t="shared" ca="1" si="122"/>
        <v>135779.84025996379</v>
      </c>
      <c r="AD195" s="35"/>
      <c r="AE195" s="55">
        <f t="shared" ca="1" si="141"/>
        <v>9.4522381300610192E-3</v>
      </c>
      <c r="AF195" s="78">
        <f t="shared" ca="1" si="142"/>
        <v>0.37988151915582458</v>
      </c>
      <c r="AG195" s="21"/>
      <c r="AH195" s="21"/>
      <c r="AK195" s="66"/>
      <c r="AL195" s="66"/>
      <c r="AM195" s="66"/>
      <c r="AN195" s="66"/>
      <c r="AR195" s="69">
        <f t="shared" si="151"/>
        <v>16</v>
      </c>
      <c r="AS195" s="70">
        <f t="shared" si="143"/>
        <v>192</v>
      </c>
      <c r="AT195" s="71">
        <f t="shared" ca="1" si="152"/>
        <v>0.20905440803325687</v>
      </c>
      <c r="AU195" s="72">
        <f t="shared" ca="1" si="134"/>
        <v>8.7573102573252903E-3</v>
      </c>
      <c r="AV195" s="73">
        <f t="shared" ca="1" si="153"/>
        <v>1.0087573102573253</v>
      </c>
      <c r="AW195" s="74">
        <f ca="1">PRODUCT(AV$4:AV195)</f>
        <v>4.7226691864060228</v>
      </c>
      <c r="AY195" s="75">
        <f t="shared" si="144"/>
        <v>192</v>
      </c>
      <c r="AZ195" s="76">
        <f t="shared" ca="1" si="156"/>
        <v>0</v>
      </c>
      <c r="BA195" s="76">
        <f t="shared" ca="1" si="156"/>
        <v>0</v>
      </c>
      <c r="BB195" s="76">
        <f t="shared" ca="1" si="156"/>
        <v>0</v>
      </c>
      <c r="BC195" s="76">
        <f t="shared" ca="1" si="156"/>
        <v>0</v>
      </c>
      <c r="BD195" s="76">
        <f t="shared" ca="1" si="156"/>
        <v>0</v>
      </c>
      <c r="BE195" s="76">
        <f t="shared" ca="1" si="156"/>
        <v>0</v>
      </c>
      <c r="BF195" s="76">
        <f t="shared" ca="1" si="156"/>
        <v>0</v>
      </c>
      <c r="BG195" s="76">
        <f t="shared" ca="1" si="156"/>
        <v>0</v>
      </c>
      <c r="BH195" s="76">
        <f t="shared" ca="1" si="156"/>
        <v>0</v>
      </c>
      <c r="BI195" s="76">
        <f t="shared" ca="1" si="156"/>
        <v>0</v>
      </c>
      <c r="BJ195" s="76">
        <f t="shared" ca="1" si="156"/>
        <v>0</v>
      </c>
      <c r="BK195" s="76">
        <f t="shared" ca="1" si="156"/>
        <v>0</v>
      </c>
      <c r="BL195" s="76">
        <f t="shared" ca="1" si="154"/>
        <v>-1</v>
      </c>
      <c r="BM195" s="77">
        <f t="shared" ca="1" si="155"/>
        <v>0</v>
      </c>
      <c r="BN195" s="21"/>
      <c r="BO195" s="70">
        <f t="shared" si="145"/>
        <v>192</v>
      </c>
      <c r="BP195" s="171">
        <f t="shared" ca="1" si="146"/>
        <v>0.1103</v>
      </c>
      <c r="BQ195" s="172">
        <f t="shared" ca="1" si="135"/>
        <v>8.7573102573252903E-3</v>
      </c>
      <c r="BR195" s="172">
        <f t="shared" ca="1" si="148"/>
        <v>0.21174466398757139</v>
      </c>
    </row>
    <row r="196" spans="5:70">
      <c r="E196">
        <f t="shared" si="136"/>
        <v>193</v>
      </c>
      <c r="F196" s="64">
        <f t="shared" si="137"/>
        <v>80.999999999999091</v>
      </c>
      <c r="G196" s="55">
        <f t="shared" si="123"/>
        <v>9.4522381300610192E-3</v>
      </c>
      <c r="H196" s="78">
        <f t="shared" si="147"/>
        <v>0.37714489452928007</v>
      </c>
      <c r="I196" s="79">
        <f t="shared" ca="1" si="124"/>
        <v>134606.69151287162</v>
      </c>
      <c r="J196" s="79">
        <f t="shared" ca="1" si="125"/>
        <v>1178.7925602902917</v>
      </c>
      <c r="K196" s="80">
        <f t="shared" ca="1" si="126"/>
        <v>-7.5428978905856017</v>
      </c>
      <c r="L196" s="80">
        <f t="shared" ca="1" si="127"/>
        <v>-56.086121463696514</v>
      </c>
      <c r="M196" s="80">
        <f t="shared" ca="1" si="128"/>
        <v>-1009.5501863465371</v>
      </c>
      <c r="N196" s="80">
        <f t="shared" ca="1" si="129"/>
        <v>0</v>
      </c>
      <c r="O196" s="81">
        <f t="shared" ref="O196:O259" ca="1" si="157">-MIN(IF(MOD(R196,IF($C$5="Annual",12,1))=0,1,0)*$C$33*U196/IF($C$5="Monthly",12,1),I196)</f>
        <v>-680.52614031642236</v>
      </c>
      <c r="P196" s="79">
        <f t="shared" ref="P196:P259" ca="1" si="158">SUM(I196:O196)</f>
        <v>134031.77872714467</v>
      </c>
      <c r="Q196" s="35"/>
      <c r="R196">
        <f t="shared" ca="1" si="130"/>
        <v>193</v>
      </c>
      <c r="S196" s="78">
        <f t="shared" ca="1" si="138"/>
        <v>80.999999999999091</v>
      </c>
      <c r="T196" s="55">
        <f t="shared" ca="1" si="131"/>
        <v>9.4522381300610192E-3</v>
      </c>
      <c r="U196" s="78">
        <f t="shared" ca="1" si="139"/>
        <v>0.37629078857555437</v>
      </c>
      <c r="V196" s="79">
        <f t="shared" ca="1" si="140"/>
        <v>134496.41687656497</v>
      </c>
      <c r="W196" s="79">
        <f t="shared" ref="W196:W259" ca="1" si="159">(V196)*$AU196</f>
        <v>1177.8268510866408</v>
      </c>
      <c r="X196" s="80">
        <f t="shared" ref="X196:X259" ca="1" si="160">IF(V196=0,0,-$C$19)*U196</f>
        <v>-7.5258157715110876</v>
      </c>
      <c r="Y196" s="80">
        <f t="shared" ca="1" si="132"/>
        <v>-56.040173698568736</v>
      </c>
      <c r="Z196" s="80">
        <f t="shared" ref="Z196:Z259" ca="1" si="161">-IF(MOD(R196-1,12)=0,1,0)*V196*($C$17)</f>
        <v>-1008.7231265742372</v>
      </c>
      <c r="AA196" s="80">
        <f t="shared" ca="1" si="133"/>
        <v>0</v>
      </c>
      <c r="AB196" s="81">
        <f t="shared" ref="AB196:AB259" ca="1" si="162">-MIN(IF(MOD(R196,IF($C$5="Annual",12,1))=0,1,0)*$C$33*U196/IF($C$5="Monthly",12,1),V196)</f>
        <v>-680.52614031642236</v>
      </c>
      <c r="AC196" s="79">
        <f t="shared" ref="AC196:AC259" ca="1" si="163">SUM(V196:AB196)</f>
        <v>133921.42847129086</v>
      </c>
      <c r="AD196" s="35"/>
      <c r="AE196" s="55">
        <f t="shared" ca="1" si="141"/>
        <v>9.4522381300610192E-3</v>
      </c>
      <c r="AF196" s="78">
        <f t="shared" ca="1" si="142"/>
        <v>0.37629078857555437</v>
      </c>
      <c r="AG196" s="21"/>
      <c r="AH196" s="21"/>
      <c r="AK196" s="66"/>
      <c r="AL196" s="66"/>
      <c r="AM196" s="66"/>
      <c r="AN196" s="66"/>
      <c r="AR196" s="69">
        <f t="shared" si="151"/>
        <v>17</v>
      </c>
      <c r="AS196" s="70">
        <f t="shared" si="143"/>
        <v>193</v>
      </c>
      <c r="AT196" s="71">
        <f t="shared" ca="1" si="152"/>
        <v>0.20722365372144816</v>
      </c>
      <c r="AU196" s="72">
        <f t="shared" ca="1" si="134"/>
        <v>8.7573102573252903E-3</v>
      </c>
      <c r="AV196" s="73">
        <f t="shared" ca="1" si="153"/>
        <v>1.0087573102573253</v>
      </c>
      <c r="AW196" s="74">
        <f ca="1">PRODUCT(AV$4:AV196)</f>
        <v>4.7640270657140906</v>
      </c>
      <c r="AY196" s="75">
        <f t="shared" si="144"/>
        <v>193</v>
      </c>
      <c r="AZ196" s="76">
        <f t="shared" ca="1" si="156"/>
        <v>0</v>
      </c>
      <c r="BA196" s="76">
        <f t="shared" ca="1" si="156"/>
        <v>0</v>
      </c>
      <c r="BB196" s="76">
        <f t="shared" ca="1" si="156"/>
        <v>0</v>
      </c>
      <c r="BC196" s="76">
        <f t="shared" ca="1" si="156"/>
        <v>0</v>
      </c>
      <c r="BD196" s="76">
        <f t="shared" ca="1" si="156"/>
        <v>0</v>
      </c>
      <c r="BE196" s="76">
        <f t="shared" ca="1" si="156"/>
        <v>0</v>
      </c>
      <c r="BF196" s="76">
        <f t="shared" ca="1" si="156"/>
        <v>0</v>
      </c>
      <c r="BG196" s="76">
        <f t="shared" ca="1" si="156"/>
        <v>0</v>
      </c>
      <c r="BH196" s="76">
        <f t="shared" ca="1" si="156"/>
        <v>0</v>
      </c>
      <c r="BI196" s="76">
        <f t="shared" ca="1" si="156"/>
        <v>0</v>
      </c>
      <c r="BJ196" s="76">
        <f t="shared" ca="1" si="156"/>
        <v>0</v>
      </c>
      <c r="BK196" s="76">
        <f t="shared" ca="1" si="156"/>
        <v>0</v>
      </c>
      <c r="BL196" s="76">
        <f t="shared" ca="1" si="154"/>
        <v>-1</v>
      </c>
      <c r="BM196" s="77">
        <f t="shared" ca="1" si="155"/>
        <v>0</v>
      </c>
      <c r="BN196" s="21"/>
      <c r="BO196" s="70">
        <f t="shared" si="145"/>
        <v>193</v>
      </c>
      <c r="BP196" s="171">
        <f t="shared" ca="1" si="146"/>
        <v>0.1103</v>
      </c>
      <c r="BQ196" s="172">
        <f t="shared" ca="1" si="135"/>
        <v>8.7573102573252903E-3</v>
      </c>
      <c r="BR196" s="172">
        <f t="shared" ca="1" si="148"/>
        <v>0.20990644809657652</v>
      </c>
    </row>
    <row r="197" spans="5:70">
      <c r="E197">
        <f t="shared" si="136"/>
        <v>194</v>
      </c>
      <c r="F197" s="64">
        <f t="shared" si="137"/>
        <v>81.083333333332419</v>
      </c>
      <c r="G197" s="55">
        <f t="shared" ref="G197:G260" si="164">(1-(1-IF(F197&gt;$AJ$90,0,VLOOKUP(ROUND(F197,0),$AJ$4:$AK$90,2,FALSE)))^(1/12))</f>
        <v>9.4522381300610192E-3</v>
      </c>
      <c r="H197" s="78">
        <f t="shared" si="147"/>
        <v>0.37358003117665256</v>
      </c>
      <c r="I197" s="79">
        <f t="shared" ref="I197:I260" ca="1" si="165">MAX(P196,0)*(1-G197)</f>
        <v>132764.87843762006</v>
      </c>
      <c r="J197" s="79">
        <f t="shared" ref="J197:J260" ca="1" si="166">(I197)*$AU197</f>
        <v>1162.6632317543153</v>
      </c>
      <c r="K197" s="80">
        <f t="shared" ref="K197:K260" ca="1" si="167">IF(I197=0,0,-$C$19)*H197</f>
        <v>-7.4716006235330514</v>
      </c>
      <c r="L197" s="80">
        <f t="shared" ref="L197:L260" ca="1" si="168">IF(OR(I196+O196=0,K196=0),0,-I197*($C$16/12))</f>
        <v>-55.318699349008362</v>
      </c>
      <c r="M197" s="80">
        <f t="shared" ref="M197:M260" ca="1" si="169">IF(OR(I196+O196=0,K196=0),0,-IF(MOD(E197-1,12)=0,1,0)*I197*($C$17))</f>
        <v>0</v>
      </c>
      <c r="N197" s="80">
        <f t="shared" ref="N197:N260" ca="1" si="170">IF(OR(I196+O196=0,K196=0),0,-I197*($C$18*(1+$C$20))/12)</f>
        <v>0</v>
      </c>
      <c r="O197" s="81">
        <f t="shared" ca="1" si="157"/>
        <v>-674.09364518442032</v>
      </c>
      <c r="P197" s="79">
        <f t="shared" ca="1" si="158"/>
        <v>133190.65772421742</v>
      </c>
      <c r="Q197" s="35"/>
      <c r="R197">
        <f t="shared" ref="R197:R260" ca="1" si="171">R196+1</f>
        <v>194</v>
      </c>
      <c r="S197" s="78">
        <f t="shared" ca="1" si="138"/>
        <v>81.083333333332419</v>
      </c>
      <c r="T197" s="55">
        <f t="shared" ref="T197:T260" ca="1" si="172">(1-(1-IF(S197&gt;$AJ$90,0,VLOOKUP(ROUND(S197,0),$AJ$4:$AK$90,2,FALSE)))^(1/12))
*IF(S198-S$4&lt;SUBSTITUTE($C$6, "years", "", 1)/1,0,1)</f>
        <v>9.4522381300610192E-3</v>
      </c>
      <c r="U197" s="78">
        <f t="shared" ca="1" si="139"/>
        <v>0.3727339984357898</v>
      </c>
      <c r="V197" s="79">
        <f t="shared" ca="1" si="140"/>
        <v>132655.57123866229</v>
      </c>
      <c r="W197" s="79">
        <f t="shared" ca="1" si="159"/>
        <v>1161.7059946996831</v>
      </c>
      <c r="X197" s="80">
        <f t="shared" ca="1" si="160"/>
        <v>-7.4546799687157961</v>
      </c>
      <c r="Y197" s="80">
        <f t="shared" ref="Y197:Y260" ca="1" si="173">IF(OR(V196+AB196=0,X196=0),0,-V197*($C$16/12))</f>
        <v>-55.27315468277596</v>
      </c>
      <c r="Z197" s="80">
        <f t="shared" ca="1" si="161"/>
        <v>0</v>
      </c>
      <c r="AA197" s="80">
        <f t="shared" ref="AA197:AA260" ca="1" si="174">IF(OR(V196+AB196=0,X196=0),0,-V197*($C$18*(1+$C$20))/12)</f>
        <v>0</v>
      </c>
      <c r="AB197" s="81">
        <f t="shared" ca="1" si="162"/>
        <v>-674.09364518442032</v>
      </c>
      <c r="AC197" s="79">
        <f t="shared" ca="1" si="163"/>
        <v>133080.45575352607</v>
      </c>
      <c r="AD197" s="35"/>
      <c r="AE197" s="55">
        <f t="shared" ca="1" si="141"/>
        <v>9.4522381300610192E-3</v>
      </c>
      <c r="AF197" s="78">
        <f t="shared" ca="1" si="142"/>
        <v>0.3727339984357898</v>
      </c>
      <c r="AG197" s="21"/>
      <c r="AH197" s="21"/>
      <c r="AK197" s="66"/>
      <c r="AL197" s="66"/>
      <c r="AM197" s="66"/>
      <c r="AN197" s="66"/>
      <c r="AR197" s="69">
        <f t="shared" si="151"/>
        <v>17</v>
      </c>
      <c r="AS197" s="70">
        <f t="shared" si="143"/>
        <v>194</v>
      </c>
      <c r="AT197" s="71">
        <f t="shared" ca="1" si="152"/>
        <v>0.2054089318931529</v>
      </c>
      <c r="AU197" s="72">
        <f t="shared" ref="AU197:AU260" ca="1" si="175">IF($AU$2="Yes",BQ197,((1+$AH$21)^(1/12))-1)</f>
        <v>8.7573102573252903E-3</v>
      </c>
      <c r="AV197" s="73">
        <f t="shared" ca="1" si="153"/>
        <v>1.0087573102573253</v>
      </c>
      <c r="AW197" s="74">
        <f ca="1">PRODUCT(AV$4:AV197)</f>
        <v>4.8057471288028442</v>
      </c>
      <c r="AY197" s="75">
        <f t="shared" si="144"/>
        <v>194</v>
      </c>
      <c r="AZ197" s="76">
        <f t="shared" ca="1" si="156"/>
        <v>0</v>
      </c>
      <c r="BA197" s="76">
        <f t="shared" ca="1" si="156"/>
        <v>0</v>
      </c>
      <c r="BB197" s="76">
        <f t="shared" ca="1" si="156"/>
        <v>0</v>
      </c>
      <c r="BC197" s="76">
        <f t="shared" ca="1" si="156"/>
        <v>0</v>
      </c>
      <c r="BD197" s="76">
        <f t="shared" ca="1" si="156"/>
        <v>0</v>
      </c>
      <c r="BE197" s="76">
        <f t="shared" ca="1" si="156"/>
        <v>0</v>
      </c>
      <c r="BF197" s="76">
        <f t="shared" ca="1" si="156"/>
        <v>0</v>
      </c>
      <c r="BG197" s="76">
        <f t="shared" ca="1" si="156"/>
        <v>0</v>
      </c>
      <c r="BH197" s="76">
        <f t="shared" ca="1" si="156"/>
        <v>0</v>
      </c>
      <c r="BI197" s="76">
        <f t="shared" ca="1" si="156"/>
        <v>0</v>
      </c>
      <c r="BJ197" s="76">
        <f t="shared" ca="1" si="156"/>
        <v>0</v>
      </c>
      <c r="BK197" s="76">
        <f t="shared" ca="1" si="156"/>
        <v>0</v>
      </c>
      <c r="BL197" s="76">
        <f t="shared" ca="1" si="154"/>
        <v>-1</v>
      </c>
      <c r="BM197" s="77">
        <f t="shared" ca="1" si="155"/>
        <v>0</v>
      </c>
      <c r="BN197" s="21"/>
      <c r="BO197" s="70">
        <f t="shared" si="145"/>
        <v>194</v>
      </c>
      <c r="BP197" s="171">
        <f t="shared" ca="1" si="146"/>
        <v>0.1103</v>
      </c>
      <c r="BQ197" s="172">
        <f t="shared" ref="BQ197:BQ260" ca="1" si="176">(1+BP197)^(1/12)-1</f>
        <v>8.7573102573252903E-3</v>
      </c>
      <c r="BR197" s="172">
        <f t="shared" ca="1" si="148"/>
        <v>0.20808419028262723</v>
      </c>
    </row>
    <row r="198" spans="5:70">
      <c r="E198">
        <f t="shared" ref="E198:E261" si="177">E197+1</f>
        <v>195</v>
      </c>
      <c r="F198" s="64">
        <f t="shared" ref="F198:F261" si="178">(E198-E197)/12+F197</f>
        <v>81.166666666665748</v>
      </c>
      <c r="G198" s="55">
        <f t="shared" si="164"/>
        <v>9.4522381300610192E-3</v>
      </c>
      <c r="H198" s="78">
        <f t="shared" si="147"/>
        <v>0.37004886376133522</v>
      </c>
      <c r="I198" s="79">
        <f t="shared" ca="1" si="165"/>
        <v>131931.70791070868</v>
      </c>
      <c r="J198" s="79">
        <f t="shared" ca="1" si="166"/>
        <v>1155.3668989528933</v>
      </c>
      <c r="K198" s="80">
        <f t="shared" ca="1" si="167"/>
        <v>-7.4009772752267047</v>
      </c>
      <c r="L198" s="80">
        <f t="shared" ca="1" si="168"/>
        <v>-54.971544962795285</v>
      </c>
      <c r="M198" s="80">
        <f t="shared" ca="1" si="169"/>
        <v>0</v>
      </c>
      <c r="N198" s="80">
        <f t="shared" ca="1" si="170"/>
        <v>0</v>
      </c>
      <c r="O198" s="81">
        <f t="shared" ca="1" si="157"/>
        <v>-667.72195152817631</v>
      </c>
      <c r="P198" s="79">
        <f t="shared" ca="1" si="158"/>
        <v>132356.98033589538</v>
      </c>
      <c r="Q198" s="35"/>
      <c r="R198">
        <f t="shared" ca="1" si="171"/>
        <v>195</v>
      </c>
      <c r="S198" s="78">
        <f t="shared" ref="S198:S261" ca="1" si="179">(R198-R197)/12+S197</f>
        <v>81.166666666665748</v>
      </c>
      <c r="T198" s="55">
        <f t="shared" ca="1" si="172"/>
        <v>9.4522381300610192E-3</v>
      </c>
      <c r="U198" s="78">
        <f t="shared" ref="U198:U261" ca="1" si="180">IF(S199-S$4&lt;SUBSTITUTE($C$6, "years", "", 1)/1,U197,AF197)*
(1-T198)</f>
        <v>0.36921082792340493</v>
      </c>
      <c r="V198" s="79">
        <f t="shared" ref="V198:V261" ca="1" si="181">MAX(AC197,0)*(1-AE198)</f>
        <v>131822.54759528668</v>
      </c>
      <c r="W198" s="79">
        <f t="shared" ca="1" si="159"/>
        <v>1154.4109482029553</v>
      </c>
      <c r="X198" s="80">
        <f t="shared" ca="1" si="160"/>
        <v>-7.3842165584680988</v>
      </c>
      <c r="Y198" s="80">
        <f t="shared" ca="1" si="173"/>
        <v>-54.92606149803612</v>
      </c>
      <c r="Z198" s="80">
        <f t="shared" ca="1" si="161"/>
        <v>0</v>
      </c>
      <c r="AA198" s="80">
        <f t="shared" ca="1" si="174"/>
        <v>0</v>
      </c>
      <c r="AB198" s="81">
        <f t="shared" ca="1" si="162"/>
        <v>-667.72195152817631</v>
      </c>
      <c r="AC198" s="79">
        <f t="shared" ca="1" si="163"/>
        <v>132246.92631390493</v>
      </c>
      <c r="AD198" s="35"/>
      <c r="AE198" s="55">
        <f t="shared" ref="AE198:AE261" ca="1" si="182">(1-(1-IF(S198&gt;$AJ$90,0,VLOOKUP(ROUND(S198,0),$AJ$4:$AK$90,2,FALSE)))^(1/12))</f>
        <v>9.4522381300610192E-3</v>
      </c>
      <c r="AF198" s="78">
        <f t="shared" ref="AF198:AF261" ca="1" si="183">AF197*(1-AE198)</f>
        <v>0.36921082792340493</v>
      </c>
      <c r="AG198" s="21"/>
      <c r="AH198" s="21"/>
      <c r="AK198" s="66"/>
      <c r="AL198" s="66"/>
      <c r="AM198" s="66"/>
      <c r="AN198" s="66"/>
      <c r="AR198" s="69">
        <f t="shared" si="151"/>
        <v>17</v>
      </c>
      <c r="AS198" s="70">
        <f t="shared" ref="AS198:AS200" si="184">AS197+1</f>
        <v>195</v>
      </c>
      <c r="AT198" s="71">
        <f t="shared" ca="1" si="152"/>
        <v>0.20361010214693875</v>
      </c>
      <c r="AU198" s="72">
        <f t="shared" ca="1" si="175"/>
        <v>8.7573102573252903E-3</v>
      </c>
      <c r="AV198" s="73">
        <f t="shared" ca="1" si="153"/>
        <v>1.0087573102573253</v>
      </c>
      <c r="AW198" s="74">
        <f ca="1">PRODUCT(AV$4:AV198)</f>
        <v>4.8478325474280206</v>
      </c>
      <c r="AY198" s="75">
        <f t="shared" ref="AY198:AY200" si="185">AY197+1</f>
        <v>195</v>
      </c>
      <c r="AZ198" s="76">
        <f t="shared" ca="1" si="156"/>
        <v>0</v>
      </c>
      <c r="BA198" s="76">
        <f t="shared" ca="1" si="156"/>
        <v>0</v>
      </c>
      <c r="BB198" s="76">
        <f t="shared" ca="1" si="156"/>
        <v>0</v>
      </c>
      <c r="BC198" s="76">
        <f t="shared" ca="1" si="156"/>
        <v>0</v>
      </c>
      <c r="BD198" s="76">
        <f t="shared" ca="1" si="156"/>
        <v>0</v>
      </c>
      <c r="BE198" s="76">
        <f t="shared" ca="1" si="156"/>
        <v>0</v>
      </c>
      <c r="BF198" s="76">
        <f t="shared" ca="1" si="156"/>
        <v>0</v>
      </c>
      <c r="BG198" s="76">
        <f t="shared" ca="1" si="156"/>
        <v>0</v>
      </c>
      <c r="BH198" s="76">
        <f t="shared" ca="1" si="156"/>
        <v>0</v>
      </c>
      <c r="BI198" s="76">
        <f t="shared" ca="1" si="156"/>
        <v>0</v>
      </c>
      <c r="BJ198" s="76">
        <f t="shared" ca="1" si="156"/>
        <v>0</v>
      </c>
      <c r="BK198" s="76">
        <f t="shared" ca="1" si="156"/>
        <v>0</v>
      </c>
      <c r="BL198" s="76">
        <f t="shared" ca="1" si="154"/>
        <v>-1</v>
      </c>
      <c r="BM198" s="77">
        <f t="shared" ca="1" si="155"/>
        <v>0</v>
      </c>
      <c r="BN198" s="21"/>
      <c r="BO198" s="70">
        <f t="shared" ref="BO198:BO261" si="186">BO197+1</f>
        <v>195</v>
      </c>
      <c r="BP198" s="171">
        <f t="shared" ref="BP198:BP261" ca="1" si="187">VLOOKUP(BO198,$BT$4:$BX$13,5,TRUE)/100</f>
        <v>0.1103</v>
      </c>
      <c r="BQ198" s="172">
        <f t="shared" ca="1" si="176"/>
        <v>8.7573102573252903E-3</v>
      </c>
      <c r="BR198" s="172">
        <f t="shared" ca="1" si="148"/>
        <v>0.20627775200909992</v>
      </c>
    </row>
    <row r="199" spans="5:70">
      <c r="E199">
        <f t="shared" si="177"/>
        <v>196</v>
      </c>
      <c r="F199" s="64">
        <f t="shared" si="178"/>
        <v>81.249999999999076</v>
      </c>
      <c r="G199" s="55">
        <f t="shared" si="164"/>
        <v>9.4522381300610192E-3</v>
      </c>
      <c r="H199" s="78">
        <f t="shared" ref="H199:H262" si="188">H198*(1-G199)</f>
        <v>0.36655107378130458</v>
      </c>
      <c r="I199" s="79">
        <f t="shared" ca="1" si="165"/>
        <v>131105.9106395847</v>
      </c>
      <c r="J199" s="79">
        <f t="shared" ca="1" si="166"/>
        <v>1148.1351360400081</v>
      </c>
      <c r="K199" s="80">
        <f t="shared" ca="1" si="167"/>
        <v>-7.3310214756260912</v>
      </c>
      <c r="L199" s="80">
        <f t="shared" ca="1" si="168"/>
        <v>-54.627462766493629</v>
      </c>
      <c r="M199" s="80">
        <f t="shared" ca="1" si="169"/>
        <v>0</v>
      </c>
      <c r="N199" s="80">
        <f t="shared" ca="1" si="170"/>
        <v>0</v>
      </c>
      <c r="O199" s="81">
        <f t="shared" ca="1" si="157"/>
        <v>-661.41048463766299</v>
      </c>
      <c r="P199" s="79">
        <f t="shared" ca="1" si="158"/>
        <v>131530.67680674494</v>
      </c>
      <c r="Q199" s="35"/>
      <c r="R199">
        <f t="shared" ca="1" si="171"/>
        <v>196</v>
      </c>
      <c r="S199" s="78">
        <f t="shared" ca="1" si="179"/>
        <v>81.249999999999076</v>
      </c>
      <c r="T199" s="55">
        <f t="shared" ca="1" si="172"/>
        <v>9.4522381300610192E-3</v>
      </c>
      <c r="U199" s="78">
        <f t="shared" ca="1" si="180"/>
        <v>0.36572095925767595</v>
      </c>
      <c r="V199" s="79">
        <f t="shared" ca="1" si="181"/>
        <v>130996.89687441726</v>
      </c>
      <c r="W199" s="79">
        <f t="shared" ca="1" si="159"/>
        <v>1147.1804686761175</v>
      </c>
      <c r="X199" s="80">
        <f t="shared" ca="1" si="160"/>
        <v>-7.3144191851535192</v>
      </c>
      <c r="Y199" s="80">
        <f t="shared" ca="1" si="173"/>
        <v>-54.582040364340529</v>
      </c>
      <c r="Z199" s="80">
        <f t="shared" ca="1" si="161"/>
        <v>0</v>
      </c>
      <c r="AA199" s="80">
        <f t="shared" ca="1" si="174"/>
        <v>0</v>
      </c>
      <c r="AB199" s="81">
        <f t="shared" ca="1" si="162"/>
        <v>-661.41048463766299</v>
      </c>
      <c r="AC199" s="79">
        <f t="shared" ca="1" si="163"/>
        <v>131420.77039890623</v>
      </c>
      <c r="AD199" s="35"/>
      <c r="AE199" s="55">
        <f t="shared" ca="1" si="182"/>
        <v>9.4522381300610192E-3</v>
      </c>
      <c r="AF199" s="78">
        <f t="shared" ca="1" si="183"/>
        <v>0.36572095925767595</v>
      </c>
      <c r="AG199" s="21"/>
      <c r="AH199" s="21"/>
      <c r="AK199" s="66"/>
      <c r="AL199" s="66"/>
      <c r="AM199" s="66"/>
      <c r="AN199" s="66"/>
      <c r="AR199" s="69">
        <f t="shared" si="151"/>
        <v>17</v>
      </c>
      <c r="AS199" s="70">
        <f t="shared" si="184"/>
        <v>196</v>
      </c>
      <c r="AT199" s="71">
        <f t="shared" ca="1" si="152"/>
        <v>0.20182702531091232</v>
      </c>
      <c r="AU199" s="72">
        <f t="shared" ca="1" si="175"/>
        <v>8.7573102573252903E-3</v>
      </c>
      <c r="AV199" s="73">
        <f t="shared" ca="1" si="153"/>
        <v>1.0087573102573253</v>
      </c>
      <c r="AW199" s="74">
        <f ca="1">PRODUCT(AV$4:AV199)</f>
        <v>4.890286521121407</v>
      </c>
      <c r="AY199" s="75">
        <f t="shared" si="185"/>
        <v>196</v>
      </c>
      <c r="AZ199" s="76">
        <f t="shared" ca="1" si="156"/>
        <v>0</v>
      </c>
      <c r="BA199" s="76">
        <f t="shared" ca="1" si="156"/>
        <v>0</v>
      </c>
      <c r="BB199" s="76">
        <f t="shared" ca="1" si="156"/>
        <v>0</v>
      </c>
      <c r="BC199" s="76">
        <f t="shared" ca="1" si="156"/>
        <v>0</v>
      </c>
      <c r="BD199" s="76">
        <f t="shared" ca="1" si="156"/>
        <v>0</v>
      </c>
      <c r="BE199" s="76">
        <f t="shared" ca="1" si="156"/>
        <v>0</v>
      </c>
      <c r="BF199" s="76">
        <f t="shared" ca="1" si="156"/>
        <v>0</v>
      </c>
      <c r="BG199" s="76">
        <f t="shared" ca="1" si="156"/>
        <v>0</v>
      </c>
      <c r="BH199" s="76">
        <f t="shared" ca="1" si="156"/>
        <v>0</v>
      </c>
      <c r="BI199" s="76">
        <f t="shared" ca="1" si="156"/>
        <v>0</v>
      </c>
      <c r="BJ199" s="76">
        <f t="shared" ca="1" si="156"/>
        <v>0</v>
      </c>
      <c r="BK199" s="76">
        <f t="shared" ca="1" si="156"/>
        <v>0</v>
      </c>
      <c r="BL199" s="76">
        <f t="shared" ca="1" si="154"/>
        <v>-1</v>
      </c>
      <c r="BM199" s="77">
        <f t="shared" ca="1" si="155"/>
        <v>0</v>
      </c>
      <c r="BN199" s="21"/>
      <c r="BO199" s="70">
        <f t="shared" si="186"/>
        <v>196</v>
      </c>
      <c r="BP199" s="171">
        <f t="shared" ca="1" si="187"/>
        <v>0.1103</v>
      </c>
      <c r="BQ199" s="172">
        <f t="shared" ca="1" si="176"/>
        <v>8.7573102573252903E-3</v>
      </c>
      <c r="BR199" s="172">
        <f t="shared" ref="BR199:BR262" ca="1" si="189">BR198/(1+BQ199)</f>
        <v>0.204486995942047</v>
      </c>
    </row>
    <row r="200" spans="5:70">
      <c r="E200">
        <f t="shared" si="177"/>
        <v>197</v>
      </c>
      <c r="F200" s="64">
        <f t="shared" si="178"/>
        <v>81.333333333332405</v>
      </c>
      <c r="G200" s="55">
        <f t="shared" si="164"/>
        <v>9.4522381300610192E-3</v>
      </c>
      <c r="H200" s="78">
        <f t="shared" si="188"/>
        <v>0.36308634574509413</v>
      </c>
      <c r="I200" s="79">
        <f t="shared" ca="1" si="165"/>
        <v>130287.41752815949</v>
      </c>
      <c r="J200" s="79">
        <f t="shared" ca="1" si="166"/>
        <v>1140.9673379197739</v>
      </c>
      <c r="K200" s="80">
        <f t="shared" ca="1" si="167"/>
        <v>-7.2617269149018826</v>
      </c>
      <c r="L200" s="80">
        <f t="shared" ca="1" si="168"/>
        <v>-54.286423970066458</v>
      </c>
      <c r="M200" s="80">
        <f t="shared" ca="1" si="169"/>
        <v>0</v>
      </c>
      <c r="N200" s="80">
        <f t="shared" ca="1" si="170"/>
        <v>0</v>
      </c>
      <c r="O200" s="81">
        <f t="shared" ca="1" si="157"/>
        <v>-655.15867523514873</v>
      </c>
      <c r="P200" s="79">
        <f t="shared" ca="1" si="158"/>
        <v>130711.67803995914</v>
      </c>
      <c r="Q200" s="35"/>
      <c r="R200">
        <f t="shared" ca="1" si="171"/>
        <v>197</v>
      </c>
      <c r="S200" s="78">
        <f t="shared" ca="1" si="179"/>
        <v>81.333333333332405</v>
      </c>
      <c r="T200" s="55">
        <f t="shared" ca="1" si="172"/>
        <v>9.4522381300610192E-3</v>
      </c>
      <c r="U200" s="78">
        <f t="shared" ca="1" si="180"/>
        <v>0.36226407766161806</v>
      </c>
      <c r="V200" s="79">
        <f t="shared" ca="1" si="181"/>
        <v>130178.54998185969</v>
      </c>
      <c r="W200" s="79">
        <f t="shared" ca="1" si="159"/>
        <v>1140.0139510398728</v>
      </c>
      <c r="X200" s="80">
        <f t="shared" ca="1" si="160"/>
        <v>-7.2452815532323616</v>
      </c>
      <c r="Y200" s="80">
        <f t="shared" ca="1" si="173"/>
        <v>-54.241062492441543</v>
      </c>
      <c r="Z200" s="80">
        <f t="shared" ca="1" si="161"/>
        <v>0</v>
      </c>
      <c r="AA200" s="80">
        <f t="shared" ca="1" si="174"/>
        <v>0</v>
      </c>
      <c r="AB200" s="81">
        <f t="shared" ca="1" si="162"/>
        <v>-655.15867523514873</v>
      </c>
      <c r="AC200" s="79">
        <f t="shared" ca="1" si="163"/>
        <v>130601.91891361872</v>
      </c>
      <c r="AD200" s="35"/>
      <c r="AE200" s="55">
        <f t="shared" ca="1" si="182"/>
        <v>9.4522381300610192E-3</v>
      </c>
      <c r="AF200" s="78">
        <f t="shared" ca="1" si="183"/>
        <v>0.36226407766161806</v>
      </c>
      <c r="AG200" s="21"/>
      <c r="AH200" s="21"/>
      <c r="AK200" s="66"/>
      <c r="AL200" s="66"/>
      <c r="AM200" s="66"/>
      <c r="AN200" s="66"/>
      <c r="AR200" s="69">
        <f t="shared" si="151"/>
        <v>17</v>
      </c>
      <c r="AS200" s="70">
        <f t="shared" si="184"/>
        <v>197</v>
      </c>
      <c r="AT200" s="71">
        <f t="shared" ca="1" si="152"/>
        <v>0.20005956343195161</v>
      </c>
      <c r="AU200" s="72">
        <f t="shared" ca="1" si="175"/>
        <v>8.7573102573252903E-3</v>
      </c>
      <c r="AV200" s="73">
        <f t="shared" ca="1" si="153"/>
        <v>1.0087573102573253</v>
      </c>
      <c r="AW200" s="74">
        <f ca="1">PRODUCT(AV$4:AV200)</f>
        <v>4.9331122774340832</v>
      </c>
      <c r="AY200" s="75">
        <f t="shared" si="185"/>
        <v>197</v>
      </c>
      <c r="AZ200" s="76">
        <f t="shared" ca="1" si="156"/>
        <v>0</v>
      </c>
      <c r="BA200" s="76">
        <f t="shared" ca="1" si="156"/>
        <v>0</v>
      </c>
      <c r="BB200" s="76">
        <f t="shared" ca="1" si="156"/>
        <v>0</v>
      </c>
      <c r="BC200" s="76">
        <f t="shared" ca="1" si="156"/>
        <v>0</v>
      </c>
      <c r="BD200" s="76">
        <f t="shared" ca="1" si="156"/>
        <v>0</v>
      </c>
      <c r="BE200" s="76">
        <f t="shared" ca="1" si="156"/>
        <v>0</v>
      </c>
      <c r="BF200" s="76">
        <f t="shared" ca="1" si="156"/>
        <v>0</v>
      </c>
      <c r="BG200" s="76">
        <f t="shared" ca="1" si="156"/>
        <v>0</v>
      </c>
      <c r="BH200" s="76">
        <f t="shared" ca="1" si="156"/>
        <v>0</v>
      </c>
      <c r="BI200" s="76">
        <f t="shared" ca="1" si="156"/>
        <v>0</v>
      </c>
      <c r="BJ200" s="76">
        <f t="shared" ca="1" si="156"/>
        <v>0</v>
      </c>
      <c r="BK200" s="76">
        <f t="shared" ca="1" si="156"/>
        <v>0</v>
      </c>
      <c r="BL200" s="76">
        <f t="shared" ca="1" si="154"/>
        <v>-1</v>
      </c>
      <c r="BM200" s="77">
        <f t="shared" ca="1" si="155"/>
        <v>0</v>
      </c>
      <c r="BN200" s="21"/>
      <c r="BO200" s="70">
        <f t="shared" si="186"/>
        <v>197</v>
      </c>
      <c r="BP200" s="171">
        <f t="shared" ca="1" si="187"/>
        <v>0.1103</v>
      </c>
      <c r="BQ200" s="172">
        <f t="shared" ca="1" si="176"/>
        <v>8.7573102573252903E-3</v>
      </c>
      <c r="BR200" s="172">
        <f t="shared" ca="1" si="189"/>
        <v>0.20271178593975606</v>
      </c>
    </row>
    <row r="201" spans="5:70">
      <c r="E201">
        <f t="shared" si="177"/>
        <v>198</v>
      </c>
      <c r="F201" s="64">
        <f t="shared" si="178"/>
        <v>81.416666666665733</v>
      </c>
      <c r="G201" s="55">
        <f t="shared" si="164"/>
        <v>9.4522381300610192E-3</v>
      </c>
      <c r="H201" s="78">
        <f t="shared" si="188"/>
        <v>0.35965436714333782</v>
      </c>
      <c r="I201" s="79">
        <f t="shared" ca="1" si="165"/>
        <v>129476.16013274557</v>
      </c>
      <c r="J201" s="79">
        <f t="shared" ca="1" si="166"/>
        <v>1133.8629052095846</v>
      </c>
      <c r="K201" s="80">
        <f t="shared" ca="1" si="167"/>
        <v>-7.1930873428667566</v>
      </c>
      <c r="L201" s="80">
        <f t="shared" ca="1" si="168"/>
        <v>-53.948400055310657</v>
      </c>
      <c r="M201" s="80">
        <f t="shared" ca="1" si="169"/>
        <v>0</v>
      </c>
      <c r="N201" s="80">
        <f t="shared" ca="1" si="170"/>
        <v>0</v>
      </c>
      <c r="O201" s="81">
        <f t="shared" ca="1" si="157"/>
        <v>-648.96595942385068</v>
      </c>
      <c r="P201" s="79">
        <f t="shared" ca="1" si="158"/>
        <v>129899.91559113313</v>
      </c>
      <c r="Q201" s="35"/>
      <c r="R201">
        <f t="shared" ca="1" si="171"/>
        <v>198</v>
      </c>
      <c r="S201" s="78">
        <f t="shared" ca="1" si="179"/>
        <v>81.416666666665733</v>
      </c>
      <c r="T201" s="55">
        <f t="shared" ca="1" si="172"/>
        <v>9.4522381300610192E-3</v>
      </c>
      <c r="U201" s="78">
        <f t="shared" ca="1" si="180"/>
        <v>0.35883987133359352</v>
      </c>
      <c r="V201" s="79">
        <f t="shared" ca="1" si="181"/>
        <v>129367.43847580427</v>
      </c>
      <c r="W201" s="79">
        <f t="shared" ca="1" si="159"/>
        <v>1132.9107959280591</v>
      </c>
      <c r="X201" s="80">
        <f t="shared" ca="1" si="160"/>
        <v>-7.1767974266718699</v>
      </c>
      <c r="Y201" s="80">
        <f t="shared" ca="1" si="173"/>
        <v>-53.903099364918454</v>
      </c>
      <c r="Z201" s="80">
        <f t="shared" ca="1" si="161"/>
        <v>0</v>
      </c>
      <c r="AA201" s="80">
        <f t="shared" ca="1" si="174"/>
        <v>0</v>
      </c>
      <c r="AB201" s="81">
        <f t="shared" ca="1" si="162"/>
        <v>-648.96595942385068</v>
      </c>
      <c r="AC201" s="79">
        <f t="shared" ca="1" si="163"/>
        <v>129790.30341551689</v>
      </c>
      <c r="AD201" s="35"/>
      <c r="AE201" s="55">
        <f t="shared" ca="1" si="182"/>
        <v>9.4522381300610192E-3</v>
      </c>
      <c r="AF201" s="78">
        <f t="shared" ca="1" si="183"/>
        <v>0.35883987133359352</v>
      </c>
      <c r="AG201" s="35"/>
      <c r="AH201" s="35"/>
      <c r="AR201" s="69">
        <f t="shared" ref="AR201:AR260" si="190">ROUNDDOWN((AS201-1)/12,0)+1</f>
        <v>17</v>
      </c>
      <c r="AS201" s="70">
        <f t="shared" ref="AS201:AS261" si="191">AS200+1</f>
        <v>198</v>
      </c>
      <c r="AT201" s="71">
        <f t="shared" ref="AT201:AT261" ca="1" si="192">(1-AU201)*AT200</f>
        <v>0.19830757976503297</v>
      </c>
      <c r="AU201" s="72">
        <f t="shared" ca="1" si="175"/>
        <v>8.7573102573252903E-3</v>
      </c>
      <c r="AV201" s="73">
        <f t="shared" ref="AV201:AV260" ca="1" si="193">(1+AU201)</f>
        <v>1.0087573102573253</v>
      </c>
      <c r="AW201" s="74">
        <f ca="1">PRODUCT(AV$4:AV201)</f>
        <v>4.9763130721817941</v>
      </c>
      <c r="BO201" s="70">
        <f t="shared" si="186"/>
        <v>198</v>
      </c>
      <c r="BP201" s="171">
        <f t="shared" ca="1" si="187"/>
        <v>0.1103</v>
      </c>
      <c r="BQ201" s="172">
        <f t="shared" ca="1" si="176"/>
        <v>8.7573102573252903E-3</v>
      </c>
      <c r="BR201" s="172">
        <f t="shared" ca="1" si="189"/>
        <v>0.20095198704239975</v>
      </c>
    </row>
    <row r="202" spans="5:70">
      <c r="E202">
        <f t="shared" si="177"/>
        <v>199</v>
      </c>
      <c r="F202" s="64">
        <f t="shared" si="178"/>
        <v>81.499999999999062</v>
      </c>
      <c r="G202" s="55">
        <f t="shared" si="164"/>
        <v>9.4522381300610192E-3</v>
      </c>
      <c r="H202" s="78">
        <f t="shared" si="188"/>
        <v>0.35625482842058259</v>
      </c>
      <c r="I202" s="79">
        <f t="shared" ca="1" si="165"/>
        <v>128672.07065589092</v>
      </c>
      <c r="J202" s="79">
        <f t="shared" ca="1" si="166"/>
        <v>1126.8212441861181</v>
      </c>
      <c r="K202" s="80">
        <f t="shared" ca="1" si="167"/>
        <v>-7.1250965684116521</v>
      </c>
      <c r="L202" s="80">
        <f t="shared" ca="1" si="168"/>
        <v>-53.613362773287882</v>
      </c>
      <c r="M202" s="80">
        <f t="shared" ca="1" si="169"/>
        <v>0</v>
      </c>
      <c r="N202" s="80">
        <f t="shared" ca="1" si="170"/>
        <v>0</v>
      </c>
      <c r="O202" s="81">
        <f t="shared" ca="1" si="157"/>
        <v>-642.83177863707306</v>
      </c>
      <c r="P202" s="79">
        <f t="shared" ca="1" si="158"/>
        <v>129095.32166209826</v>
      </c>
      <c r="Q202" s="35"/>
      <c r="R202">
        <f t="shared" ca="1" si="171"/>
        <v>199</v>
      </c>
      <c r="S202" s="78">
        <f t="shared" ca="1" si="179"/>
        <v>81.499999999999062</v>
      </c>
      <c r="T202" s="55">
        <f t="shared" ca="1" si="172"/>
        <v>9.4522381300610192E-3</v>
      </c>
      <c r="U202" s="78">
        <f t="shared" ca="1" si="180"/>
        <v>0.35544803141918796</v>
      </c>
      <c r="V202" s="79">
        <f t="shared" ca="1" si="181"/>
        <v>128563.49456066055</v>
      </c>
      <c r="W202" s="79">
        <f t="shared" ca="1" si="159"/>
        <v>1125.8704096336569</v>
      </c>
      <c r="X202" s="80">
        <f t="shared" ca="1" si="160"/>
        <v>-7.108960628383759</v>
      </c>
      <c r="Y202" s="80">
        <f t="shared" ca="1" si="173"/>
        <v>-53.568122733608561</v>
      </c>
      <c r="Z202" s="80">
        <f t="shared" ca="1" si="161"/>
        <v>0</v>
      </c>
      <c r="AA202" s="80">
        <f t="shared" ca="1" si="174"/>
        <v>0</v>
      </c>
      <c r="AB202" s="81">
        <f t="shared" ca="1" si="162"/>
        <v>-642.83177863707306</v>
      </c>
      <c r="AC202" s="79">
        <f t="shared" ca="1" si="163"/>
        <v>128985.85610829515</v>
      </c>
      <c r="AD202" s="35"/>
      <c r="AE202" s="55">
        <f t="shared" ca="1" si="182"/>
        <v>9.4522381300610192E-3</v>
      </c>
      <c r="AF202" s="78">
        <f t="shared" ca="1" si="183"/>
        <v>0.35544803141918796</v>
      </c>
      <c r="AG202" s="35"/>
      <c r="AH202" s="35"/>
      <c r="AR202" s="69">
        <f t="shared" si="190"/>
        <v>17</v>
      </c>
      <c r="AS202" s="70">
        <f t="shared" si="191"/>
        <v>199</v>
      </c>
      <c r="AT202" s="71">
        <f t="shared" ca="1" si="192"/>
        <v>0.19657093876265128</v>
      </c>
      <c r="AU202" s="72">
        <f t="shared" ca="1" si="175"/>
        <v>8.7573102573252903E-3</v>
      </c>
      <c r="AV202" s="73">
        <f t="shared" ca="1" si="193"/>
        <v>1.0087573102573253</v>
      </c>
      <c r="AW202" s="74">
        <f ca="1">PRODUCT(AV$4:AV202)</f>
        <v>5.0198921896924737</v>
      </c>
      <c r="BO202" s="70">
        <f t="shared" si="186"/>
        <v>199</v>
      </c>
      <c r="BP202" s="171">
        <f t="shared" ca="1" si="187"/>
        <v>0.1103</v>
      </c>
      <c r="BQ202" s="172">
        <f t="shared" ca="1" si="176"/>
        <v>8.7573102573252903E-3</v>
      </c>
      <c r="BR202" s="172">
        <f t="shared" ca="1" si="189"/>
        <v>0.19920746546177556</v>
      </c>
    </row>
    <row r="203" spans="5:70">
      <c r="E203">
        <f t="shared" si="177"/>
        <v>200</v>
      </c>
      <c r="F203" s="64">
        <f t="shared" si="178"/>
        <v>81.583333333332391</v>
      </c>
      <c r="G203" s="55">
        <f t="shared" si="164"/>
        <v>1.0343997254147252E-2</v>
      </c>
      <c r="H203" s="78">
        <f t="shared" si="188"/>
        <v>0.35256972945362336</v>
      </c>
      <c r="I203" s="79">
        <f t="shared" ca="1" si="165"/>
        <v>127759.96000930226</v>
      </c>
      <c r="J203" s="79">
        <f t="shared" ca="1" si="166"/>
        <v>1118.8336082649316</v>
      </c>
      <c r="K203" s="80">
        <f t="shared" ca="1" si="167"/>
        <v>-7.0513945890724674</v>
      </c>
      <c r="L203" s="80">
        <f t="shared" ca="1" si="168"/>
        <v>-53.233316670542614</v>
      </c>
      <c r="M203" s="80">
        <f t="shared" ca="1" si="169"/>
        <v>0</v>
      </c>
      <c r="N203" s="80">
        <f t="shared" ca="1" si="170"/>
        <v>0</v>
      </c>
      <c r="O203" s="81">
        <f t="shared" ca="1" si="157"/>
        <v>-636.18232848397258</v>
      </c>
      <c r="P203" s="79">
        <f t="shared" ca="1" si="158"/>
        <v>128182.32657782361</v>
      </c>
      <c r="Q203" s="35"/>
      <c r="R203">
        <f t="shared" ca="1" si="171"/>
        <v>200</v>
      </c>
      <c r="S203" s="78">
        <f t="shared" ca="1" si="179"/>
        <v>81.583333333332391</v>
      </c>
      <c r="T203" s="55">
        <f t="shared" ca="1" si="172"/>
        <v>1.0343997254147252E-2</v>
      </c>
      <c r="U203" s="78">
        <f t="shared" ca="1" si="180"/>
        <v>0.35177127795819585</v>
      </c>
      <c r="V203" s="79">
        <f t="shared" ca="1" si="181"/>
        <v>127651.62676688712</v>
      </c>
      <c r="W203" s="79">
        <f t="shared" ca="1" si="159"/>
        <v>1117.8849004499202</v>
      </c>
      <c r="X203" s="80">
        <f t="shared" ca="1" si="160"/>
        <v>-7.035425559163917</v>
      </c>
      <c r="Y203" s="80">
        <f t="shared" ca="1" si="173"/>
        <v>-53.1881778195363</v>
      </c>
      <c r="Z203" s="80">
        <f t="shared" ca="1" si="161"/>
        <v>0</v>
      </c>
      <c r="AA203" s="80">
        <f t="shared" ca="1" si="174"/>
        <v>0</v>
      </c>
      <c r="AB203" s="81">
        <f t="shared" ca="1" si="162"/>
        <v>-636.18232848397258</v>
      </c>
      <c r="AC203" s="79">
        <f t="shared" ca="1" si="163"/>
        <v>128073.10573547435</v>
      </c>
      <c r="AD203" s="35"/>
      <c r="AE203" s="55">
        <f t="shared" ca="1" si="182"/>
        <v>1.0343997254147252E-2</v>
      </c>
      <c r="AF203" s="78">
        <f t="shared" ca="1" si="183"/>
        <v>0.35177127795819585</v>
      </c>
      <c r="AG203" s="35"/>
      <c r="AH203" s="35"/>
      <c r="AR203" s="69">
        <f t="shared" si="190"/>
        <v>17</v>
      </c>
      <c r="AS203" s="70">
        <f t="shared" si="191"/>
        <v>200</v>
      </c>
      <c r="AT203" s="71">
        <f t="shared" ca="1" si="192"/>
        <v>0.19484950606433304</v>
      </c>
      <c r="AU203" s="72">
        <f t="shared" ca="1" si="175"/>
        <v>8.7573102573252903E-3</v>
      </c>
      <c r="AV203" s="73">
        <f t="shared" ca="1" si="193"/>
        <v>1.0087573102573253</v>
      </c>
      <c r="AW203" s="74">
        <f ca="1">PRODUCT(AV$4:AV203)</f>
        <v>5.0638529430559345</v>
      </c>
      <c r="BO203" s="70">
        <f t="shared" si="186"/>
        <v>200</v>
      </c>
      <c r="BP203" s="171">
        <f t="shared" ca="1" si="187"/>
        <v>0.1103</v>
      </c>
      <c r="BQ203" s="172">
        <f t="shared" ca="1" si="176"/>
        <v>8.7573102573252903E-3</v>
      </c>
      <c r="BR203" s="172">
        <f t="shared" ca="1" si="189"/>
        <v>0.19747808857113458</v>
      </c>
    </row>
    <row r="204" spans="5:70">
      <c r="E204">
        <f t="shared" si="177"/>
        <v>201</v>
      </c>
      <c r="F204" s="64">
        <f t="shared" si="178"/>
        <v>81.666666666665719</v>
      </c>
      <c r="G204" s="55">
        <f t="shared" si="164"/>
        <v>1.0343997254147252E-2</v>
      </c>
      <c r="H204" s="78">
        <f t="shared" si="188"/>
        <v>0.34892274914025961</v>
      </c>
      <c r="I204" s="79">
        <f t="shared" ca="1" si="165"/>
        <v>126856.4089436724</v>
      </c>
      <c r="J204" s="79">
        <f t="shared" ca="1" si="166"/>
        <v>1110.920931249874</v>
      </c>
      <c r="K204" s="80">
        <f t="shared" ca="1" si="167"/>
        <v>-6.9784549828051921</v>
      </c>
      <c r="L204" s="80">
        <f t="shared" ca="1" si="168"/>
        <v>-52.856837059863501</v>
      </c>
      <c r="M204" s="80">
        <f t="shared" ca="1" si="169"/>
        <v>0</v>
      </c>
      <c r="N204" s="80">
        <f t="shared" ca="1" si="170"/>
        <v>0</v>
      </c>
      <c r="O204" s="81">
        <f t="shared" ca="1" si="157"/>
        <v>-629.60166022499732</v>
      </c>
      <c r="P204" s="79">
        <f t="shared" ca="1" si="158"/>
        <v>127277.8929226546</v>
      </c>
      <c r="Q204" s="35"/>
      <c r="R204">
        <f t="shared" ca="1" si="171"/>
        <v>201</v>
      </c>
      <c r="S204" s="78">
        <f t="shared" ca="1" si="179"/>
        <v>81.666666666665719</v>
      </c>
      <c r="T204" s="55">
        <f t="shared" ca="1" si="172"/>
        <v>1.0343997254147252E-2</v>
      </c>
      <c r="U204" s="78">
        <f t="shared" ca="1" si="180"/>
        <v>0.3481325568249084</v>
      </c>
      <c r="V204" s="79">
        <f t="shared" ca="1" si="181"/>
        <v>126748.3178814165</v>
      </c>
      <c r="W204" s="79">
        <f t="shared" ca="1" si="159"/>
        <v>1109.9743442816552</v>
      </c>
      <c r="X204" s="80">
        <f t="shared" ca="1" si="160"/>
        <v>-6.9626511364981685</v>
      </c>
      <c r="Y204" s="80">
        <f t="shared" ca="1" si="173"/>
        <v>-52.811799117256875</v>
      </c>
      <c r="Z204" s="80">
        <f t="shared" ca="1" si="161"/>
        <v>0</v>
      </c>
      <c r="AA204" s="80">
        <f t="shared" ca="1" si="174"/>
        <v>0</v>
      </c>
      <c r="AB204" s="81">
        <f t="shared" ca="1" si="162"/>
        <v>-629.60166022499732</v>
      </c>
      <c r="AC204" s="79">
        <f t="shared" ca="1" si="163"/>
        <v>127168.9161152194</v>
      </c>
      <c r="AD204" s="35"/>
      <c r="AE204" s="55">
        <f t="shared" ca="1" si="182"/>
        <v>1.0343997254147252E-2</v>
      </c>
      <c r="AF204" s="78">
        <f t="shared" ca="1" si="183"/>
        <v>0.3481325568249084</v>
      </c>
      <c r="AG204" s="35"/>
      <c r="AH204" s="35"/>
      <c r="AR204" s="69">
        <f t="shared" si="190"/>
        <v>17</v>
      </c>
      <c r="AS204" s="70">
        <f t="shared" si="191"/>
        <v>201</v>
      </c>
      <c r="AT204" s="71">
        <f t="shared" ca="1" si="192"/>
        <v>0.19314314848624109</v>
      </c>
      <c r="AU204" s="72">
        <f t="shared" ca="1" si="175"/>
        <v>8.7573102573252903E-3</v>
      </c>
      <c r="AV204" s="73">
        <f t="shared" ca="1" si="193"/>
        <v>1.0087573102573253</v>
      </c>
      <c r="AW204" s="74">
        <f ca="1">PRODUCT(AV$4:AV204)</f>
        <v>5.1081986743757453</v>
      </c>
      <c r="BO204" s="70">
        <f t="shared" si="186"/>
        <v>201</v>
      </c>
      <c r="BP204" s="171">
        <f t="shared" ca="1" si="187"/>
        <v>0.1103</v>
      </c>
      <c r="BQ204" s="172">
        <f t="shared" ca="1" si="176"/>
        <v>8.7573102573252903E-3</v>
      </c>
      <c r="BR204" s="172">
        <f t="shared" ca="1" si="189"/>
        <v>0.19576372489509852</v>
      </c>
    </row>
    <row r="205" spans="5:70">
      <c r="E205">
        <f t="shared" si="177"/>
        <v>202</v>
      </c>
      <c r="F205" s="64">
        <f t="shared" si="178"/>
        <v>81.749999999999048</v>
      </c>
      <c r="G205" s="55">
        <f t="shared" si="164"/>
        <v>1.0343997254147252E-2</v>
      </c>
      <c r="H205" s="78">
        <f t="shared" si="188"/>
        <v>0.34531349318124327</v>
      </c>
      <c r="I205" s="79">
        <f t="shared" ca="1" si="165"/>
        <v>125961.33074774902</v>
      </c>
      <c r="J205" s="79">
        <f t="shared" ca="1" si="166"/>
        <v>1103.0824537836058</v>
      </c>
      <c r="K205" s="80">
        <f t="shared" ca="1" si="167"/>
        <v>-6.9062698636248658</v>
      </c>
      <c r="L205" s="80">
        <f t="shared" ca="1" si="168"/>
        <v>-52.483887811562091</v>
      </c>
      <c r="M205" s="80">
        <f t="shared" ca="1" si="169"/>
        <v>0</v>
      </c>
      <c r="N205" s="80">
        <f t="shared" ca="1" si="170"/>
        <v>0</v>
      </c>
      <c r="O205" s="81">
        <f t="shared" ca="1" si="157"/>
        <v>-623.08906238042346</v>
      </c>
      <c r="P205" s="79">
        <f t="shared" ca="1" si="158"/>
        <v>126381.93398147701</v>
      </c>
      <c r="Q205" s="35"/>
      <c r="R205">
        <f t="shared" ca="1" si="171"/>
        <v>202</v>
      </c>
      <c r="S205" s="78">
        <f t="shared" ca="1" si="179"/>
        <v>81.749999999999048</v>
      </c>
      <c r="T205" s="55">
        <f t="shared" ca="1" si="172"/>
        <v>1.0343997254147252E-2</v>
      </c>
      <c r="U205" s="78">
        <f t="shared" ca="1" si="180"/>
        <v>0.3445314746130323</v>
      </c>
      <c r="V205" s="79">
        <f t="shared" ca="1" si="181"/>
        <v>125853.48119611069</v>
      </c>
      <c r="W205" s="79">
        <f t="shared" ca="1" si="159"/>
        <v>1102.1379817987956</v>
      </c>
      <c r="X205" s="80">
        <f t="shared" ca="1" si="160"/>
        <v>-6.8906294922606461</v>
      </c>
      <c r="Y205" s="80">
        <f t="shared" ca="1" si="173"/>
        <v>-52.438950498379455</v>
      </c>
      <c r="Z205" s="80">
        <f t="shared" ca="1" si="161"/>
        <v>0</v>
      </c>
      <c r="AA205" s="80">
        <f t="shared" ca="1" si="174"/>
        <v>0</v>
      </c>
      <c r="AB205" s="81">
        <f t="shared" ca="1" si="162"/>
        <v>-623.08906238042346</v>
      </c>
      <c r="AC205" s="79">
        <f t="shared" ca="1" si="163"/>
        <v>126273.2005355384</v>
      </c>
      <c r="AD205" s="35"/>
      <c r="AE205" s="55">
        <f t="shared" ca="1" si="182"/>
        <v>1.0343997254147252E-2</v>
      </c>
      <c r="AF205" s="78">
        <f t="shared" ca="1" si="183"/>
        <v>0.3445314746130323</v>
      </c>
      <c r="AG205" s="35"/>
      <c r="AH205" s="35"/>
      <c r="AR205" s="69">
        <f t="shared" si="190"/>
        <v>17</v>
      </c>
      <c r="AS205" s="70">
        <f t="shared" si="191"/>
        <v>202</v>
      </c>
      <c r="AT205" s="71">
        <f t="shared" ca="1" si="192"/>
        <v>0.19145173401087043</v>
      </c>
      <c r="AU205" s="72">
        <f t="shared" ca="1" si="175"/>
        <v>8.7573102573252903E-3</v>
      </c>
      <c r="AV205" s="73">
        <f t="shared" ca="1" si="193"/>
        <v>1.0087573102573253</v>
      </c>
      <c r="AW205" s="74">
        <f ca="1">PRODUCT(AV$4:AV205)</f>
        <v>5.1529327550233113</v>
      </c>
      <c r="BO205" s="70">
        <f t="shared" si="186"/>
        <v>202</v>
      </c>
      <c r="BP205" s="171">
        <f t="shared" ca="1" si="187"/>
        <v>0.1103</v>
      </c>
      <c r="BQ205" s="172">
        <f t="shared" ca="1" si="176"/>
        <v>8.7573102573252903E-3</v>
      </c>
      <c r="BR205" s="172">
        <f t="shared" ca="1" si="189"/>
        <v>0.19406424409966444</v>
      </c>
    </row>
    <row r="206" spans="5:70">
      <c r="E206">
        <f t="shared" si="177"/>
        <v>203</v>
      </c>
      <c r="F206" s="64">
        <f t="shared" si="178"/>
        <v>81.833333333332376</v>
      </c>
      <c r="G206" s="55">
        <f t="shared" si="164"/>
        <v>1.0343997254147252E-2</v>
      </c>
      <c r="H206" s="78">
        <f t="shared" si="188"/>
        <v>0.34174157135595651</v>
      </c>
      <c r="I206" s="79">
        <f t="shared" ca="1" si="165"/>
        <v>125074.63960339878</v>
      </c>
      <c r="J206" s="79">
        <f t="shared" ca="1" si="166"/>
        <v>1095.3174243301082</v>
      </c>
      <c r="K206" s="80">
        <f t="shared" ca="1" si="167"/>
        <v>-6.8348314271191306</v>
      </c>
      <c r="L206" s="80">
        <f t="shared" ca="1" si="168"/>
        <v>-52.114433168082833</v>
      </c>
      <c r="M206" s="80">
        <f t="shared" ca="1" si="169"/>
        <v>0</v>
      </c>
      <c r="N206" s="80">
        <f t="shared" ca="1" si="170"/>
        <v>0</v>
      </c>
      <c r="O206" s="81">
        <f t="shared" ca="1" si="157"/>
        <v>-616.64383083007124</v>
      </c>
      <c r="P206" s="79">
        <f t="shared" ca="1" si="158"/>
        <v>125494.36393230362</v>
      </c>
      <c r="Q206" s="35"/>
      <c r="R206">
        <f t="shared" ca="1" si="171"/>
        <v>203</v>
      </c>
      <c r="S206" s="78">
        <f t="shared" ca="1" si="179"/>
        <v>81.833333333332376</v>
      </c>
      <c r="T206" s="55">
        <f t="shared" ca="1" si="172"/>
        <v>1.0343997254147252E-2</v>
      </c>
      <c r="U206" s="78">
        <f t="shared" ca="1" si="180"/>
        <v>0.34096764198566781</v>
      </c>
      <c r="V206" s="79">
        <f t="shared" ca="1" si="181"/>
        <v>124967.03089592641</v>
      </c>
      <c r="W206" s="79">
        <f t="shared" ca="1" si="159"/>
        <v>1094.3750614923829</v>
      </c>
      <c r="X206" s="80">
        <f t="shared" ca="1" si="160"/>
        <v>-6.819352839713356</v>
      </c>
      <c r="Y206" s="80">
        <f t="shared" ca="1" si="173"/>
        <v>-52.069596206636007</v>
      </c>
      <c r="Z206" s="80">
        <f t="shared" ca="1" si="161"/>
        <v>0</v>
      </c>
      <c r="AA206" s="80">
        <f t="shared" ca="1" si="174"/>
        <v>0</v>
      </c>
      <c r="AB206" s="81">
        <f t="shared" ca="1" si="162"/>
        <v>-616.64383083007124</v>
      </c>
      <c r="AC206" s="79">
        <f t="shared" ca="1" si="163"/>
        <v>125385.87317754237</v>
      </c>
      <c r="AD206" s="35"/>
      <c r="AE206" s="55">
        <f t="shared" ca="1" si="182"/>
        <v>1.0343997254147252E-2</v>
      </c>
      <c r="AF206" s="78">
        <f t="shared" ca="1" si="183"/>
        <v>0.34096764198566781</v>
      </c>
      <c r="AG206" s="35"/>
      <c r="AH206" s="35"/>
      <c r="AR206" s="69">
        <f t="shared" si="190"/>
        <v>17</v>
      </c>
      <c r="AS206" s="70">
        <f t="shared" si="191"/>
        <v>203</v>
      </c>
      <c r="AT206" s="71">
        <f t="shared" ca="1" si="192"/>
        <v>0.18977513177683433</v>
      </c>
      <c r="AU206" s="72">
        <f t="shared" ca="1" si="175"/>
        <v>8.7573102573252903E-3</v>
      </c>
      <c r="AV206" s="73">
        <f t="shared" ca="1" si="193"/>
        <v>1.0087573102573253</v>
      </c>
      <c r="AW206" s="74">
        <f ca="1">PRODUCT(AV$4:AV206)</f>
        <v>5.1980585858941843</v>
      </c>
      <c r="BO206" s="70">
        <f t="shared" si="186"/>
        <v>203</v>
      </c>
      <c r="BP206" s="171">
        <f t="shared" ca="1" si="187"/>
        <v>0.1103</v>
      </c>
      <c r="BQ206" s="172">
        <f t="shared" ca="1" si="176"/>
        <v>8.7573102573252903E-3</v>
      </c>
      <c r="BR206" s="172">
        <f t="shared" ca="1" si="189"/>
        <v>0.19237951698229611</v>
      </c>
    </row>
    <row r="207" spans="5:70">
      <c r="E207">
        <f t="shared" si="177"/>
        <v>204</v>
      </c>
      <c r="F207" s="64">
        <f t="shared" si="178"/>
        <v>81.916666666665705</v>
      </c>
      <c r="G207" s="55">
        <f t="shared" si="164"/>
        <v>1.0343997254147252E-2</v>
      </c>
      <c r="H207" s="78">
        <f t="shared" si="188"/>
        <v>0.33820659748022253</v>
      </c>
      <c r="I207" s="79">
        <f t="shared" ca="1" si="165"/>
        <v>124196.25057637691</v>
      </c>
      <c r="J207" s="79">
        <f t="shared" ca="1" si="166"/>
        <v>1087.6250990938477</v>
      </c>
      <c r="K207" s="80">
        <f t="shared" ca="1" si="167"/>
        <v>-6.764131949604451</v>
      </c>
      <c r="L207" s="80">
        <f t="shared" ca="1" si="168"/>
        <v>-51.748437740157051</v>
      </c>
      <c r="M207" s="80">
        <f t="shared" ca="1" si="169"/>
        <v>0</v>
      </c>
      <c r="N207" s="80">
        <f t="shared" ca="1" si="170"/>
        <v>0</v>
      </c>
      <c r="O207" s="81">
        <f t="shared" ca="1" si="157"/>
        <v>-610.26526873717819</v>
      </c>
      <c r="P207" s="79">
        <f t="shared" ca="1" si="158"/>
        <v>124615.09783704382</v>
      </c>
      <c r="Q207" s="35"/>
      <c r="R207">
        <f t="shared" ca="1" si="171"/>
        <v>204</v>
      </c>
      <c r="S207" s="78">
        <f t="shared" ca="1" si="179"/>
        <v>81.916666666665705</v>
      </c>
      <c r="T207" s="55">
        <f t="shared" ca="1" si="172"/>
        <v>1.0343997254147252E-2</v>
      </c>
      <c r="U207" s="78">
        <f t="shared" ca="1" si="180"/>
        <v>0.337440673633215</v>
      </c>
      <c r="V207" s="79">
        <f t="shared" ca="1" si="181"/>
        <v>124088.88204968501</v>
      </c>
      <c r="W207" s="79">
        <f t="shared" ca="1" si="159"/>
        <v>1086.6848395937345</v>
      </c>
      <c r="X207" s="80">
        <f t="shared" ca="1" si="160"/>
        <v>-6.7488134726642999</v>
      </c>
      <c r="Y207" s="80">
        <f t="shared" ca="1" si="173"/>
        <v>-51.703700854035425</v>
      </c>
      <c r="Z207" s="80">
        <f t="shared" ca="1" si="161"/>
        <v>0</v>
      </c>
      <c r="AA207" s="80">
        <f t="shared" ca="1" si="174"/>
        <v>0</v>
      </c>
      <c r="AB207" s="81">
        <f t="shared" ca="1" si="162"/>
        <v>-610.26526873717819</v>
      </c>
      <c r="AC207" s="79">
        <f t="shared" ca="1" si="163"/>
        <v>124506.84910621488</v>
      </c>
      <c r="AD207" s="35"/>
      <c r="AE207" s="55">
        <f t="shared" ca="1" si="182"/>
        <v>1.0343997254147252E-2</v>
      </c>
      <c r="AF207" s="78">
        <f t="shared" ca="1" si="183"/>
        <v>0.337440673633215</v>
      </c>
      <c r="AG207" s="35"/>
      <c r="AH207" s="35"/>
      <c r="AR207" s="69">
        <f t="shared" si="190"/>
        <v>17</v>
      </c>
      <c r="AS207" s="70">
        <f t="shared" si="191"/>
        <v>204</v>
      </c>
      <c r="AT207" s="71">
        <f t="shared" ca="1" si="192"/>
        <v>0.18811321206873979</v>
      </c>
      <c r="AU207" s="72">
        <f t="shared" ca="1" si="175"/>
        <v>8.7573102573252903E-3</v>
      </c>
      <c r="AV207" s="73">
        <f t="shared" ca="1" si="193"/>
        <v>1.0087573102573253</v>
      </c>
      <c r="AW207" s="74">
        <f ca="1">PRODUCT(AV$4:AV207)</f>
        <v>5.2435795976666135</v>
      </c>
      <c r="BO207" s="70">
        <f t="shared" si="186"/>
        <v>204</v>
      </c>
      <c r="BP207" s="171">
        <f t="shared" ca="1" si="187"/>
        <v>0.1103</v>
      </c>
      <c r="BQ207" s="172">
        <f t="shared" ca="1" si="176"/>
        <v>8.7573102573252903E-3</v>
      </c>
      <c r="BR207" s="172">
        <f t="shared" ca="1" si="189"/>
        <v>0.19070941546210132</v>
      </c>
    </row>
    <row r="208" spans="5:70">
      <c r="E208">
        <f t="shared" si="177"/>
        <v>205</v>
      </c>
      <c r="F208" s="64">
        <f t="shared" si="178"/>
        <v>81.999999999999034</v>
      </c>
      <c r="G208" s="55">
        <f t="shared" si="164"/>
        <v>1.0343997254147252E-2</v>
      </c>
      <c r="H208" s="78">
        <f t="shared" si="188"/>
        <v>0.3347081893645526</v>
      </c>
      <c r="I208" s="79">
        <f t="shared" ca="1" si="165"/>
        <v>123326.07960719215</v>
      </c>
      <c r="J208" s="79">
        <f t="shared" ca="1" si="166"/>
        <v>1080.004741939779</v>
      </c>
      <c r="K208" s="80">
        <f t="shared" ca="1" si="167"/>
        <v>-6.6941637872910515</v>
      </c>
      <c r="L208" s="80">
        <f t="shared" ca="1" si="168"/>
        <v>-51.385866502996734</v>
      </c>
      <c r="M208" s="80">
        <f t="shared" ca="1" si="169"/>
        <v>-924.94559705394113</v>
      </c>
      <c r="N208" s="80">
        <f t="shared" ca="1" si="170"/>
        <v>0</v>
      </c>
      <c r="O208" s="81">
        <f t="shared" ca="1" si="157"/>
        <v>-603.95268647305932</v>
      </c>
      <c r="P208" s="79">
        <f t="shared" ca="1" si="158"/>
        <v>122819.10603531463</v>
      </c>
      <c r="Q208" s="35"/>
      <c r="R208">
        <f t="shared" ca="1" si="171"/>
        <v>205</v>
      </c>
      <c r="S208" s="78">
        <f t="shared" ca="1" si="179"/>
        <v>81.999999999999034</v>
      </c>
      <c r="T208" s="55">
        <f t="shared" ca="1" si="172"/>
        <v>1.0343997254147252E-2</v>
      </c>
      <c r="U208" s="78">
        <f t="shared" ca="1" si="180"/>
        <v>0.33395018823171541</v>
      </c>
      <c r="V208" s="79">
        <f t="shared" ca="1" si="181"/>
        <v>123218.95060093766</v>
      </c>
      <c r="W208" s="79">
        <f t="shared" ca="1" si="159"/>
        <v>1079.0665799944497</v>
      </c>
      <c r="X208" s="80">
        <f t="shared" ca="1" si="160"/>
        <v>-6.6790037646343077</v>
      </c>
      <c r="Y208" s="80">
        <f t="shared" ca="1" si="173"/>
        <v>-51.341229417057363</v>
      </c>
      <c r="Z208" s="80">
        <f t="shared" ca="1" si="161"/>
        <v>-924.14212950703245</v>
      </c>
      <c r="AA208" s="80">
        <f t="shared" ca="1" si="174"/>
        <v>0</v>
      </c>
      <c r="AB208" s="81">
        <f t="shared" ca="1" si="162"/>
        <v>-603.95268647305932</v>
      </c>
      <c r="AC208" s="79">
        <f t="shared" ca="1" si="163"/>
        <v>122711.90213177034</v>
      </c>
      <c r="AD208" s="35"/>
      <c r="AE208" s="55">
        <f t="shared" ca="1" si="182"/>
        <v>1.0343997254147252E-2</v>
      </c>
      <c r="AF208" s="78">
        <f t="shared" ca="1" si="183"/>
        <v>0.33395018823171541</v>
      </c>
      <c r="AG208" s="35"/>
      <c r="AH208" s="35"/>
      <c r="AR208" s="69">
        <f t="shared" si="190"/>
        <v>18</v>
      </c>
      <c r="AS208" s="70">
        <f t="shared" si="191"/>
        <v>205</v>
      </c>
      <c r="AT208" s="71">
        <f t="shared" ca="1" si="192"/>
        <v>0.18646584630715182</v>
      </c>
      <c r="AU208" s="72">
        <f t="shared" ca="1" si="175"/>
        <v>8.7573102573252903E-3</v>
      </c>
      <c r="AV208" s="73">
        <f t="shared" ca="1" si="193"/>
        <v>1.0087573102573253</v>
      </c>
      <c r="AW208" s="74">
        <f ca="1">PRODUCT(AV$4:AV208)</f>
        <v>5.2894992510623613</v>
      </c>
      <c r="BO208" s="70">
        <f t="shared" si="186"/>
        <v>205</v>
      </c>
      <c r="BP208" s="171">
        <f t="shared" ca="1" si="187"/>
        <v>0.1103</v>
      </c>
      <c r="BQ208" s="172">
        <f t="shared" ca="1" si="176"/>
        <v>8.7573102573252903E-3</v>
      </c>
      <c r="BR208" s="172">
        <f t="shared" ca="1" si="189"/>
        <v>0.18905381257009479</v>
      </c>
    </row>
    <row r="209" spans="5:70">
      <c r="E209">
        <f t="shared" si="177"/>
        <v>206</v>
      </c>
      <c r="F209" s="64">
        <f t="shared" si="178"/>
        <v>82.083333333332362</v>
      </c>
      <c r="G209" s="55">
        <f t="shared" si="164"/>
        <v>1.0343997254147252E-2</v>
      </c>
      <c r="H209" s="78">
        <f t="shared" si="188"/>
        <v>0.33124596877282508</v>
      </c>
      <c r="I209" s="79">
        <f t="shared" ca="1" si="165"/>
        <v>121548.66553972852</v>
      </c>
      <c r="J209" s="79">
        <f t="shared" ca="1" si="166"/>
        <v>1064.4393754952657</v>
      </c>
      <c r="K209" s="80">
        <f t="shared" ca="1" si="167"/>
        <v>-6.6249193754565017</v>
      </c>
      <c r="L209" s="80">
        <f t="shared" ca="1" si="168"/>
        <v>-50.645277308220223</v>
      </c>
      <c r="M209" s="80">
        <f t="shared" ca="1" si="169"/>
        <v>0</v>
      </c>
      <c r="N209" s="80">
        <f t="shared" ca="1" si="170"/>
        <v>0</v>
      </c>
      <c r="O209" s="81">
        <f t="shared" ca="1" si="157"/>
        <v>-597.70540154254707</v>
      </c>
      <c r="P209" s="79">
        <f t="shared" ca="1" si="158"/>
        <v>121958.12931699754</v>
      </c>
      <c r="Q209" s="35"/>
      <c r="R209">
        <f t="shared" ca="1" si="171"/>
        <v>206</v>
      </c>
      <c r="S209" s="78">
        <f t="shared" ca="1" si="179"/>
        <v>82.083333333332362</v>
      </c>
      <c r="T209" s="55">
        <f t="shared" ca="1" si="172"/>
        <v>1.0343997254147252E-2</v>
      </c>
      <c r="U209" s="78">
        <f t="shared" ca="1" si="180"/>
        <v>0.33049580840162457</v>
      </c>
      <c r="V209" s="79">
        <f t="shared" ca="1" si="181"/>
        <v>121442.57055306813</v>
      </c>
      <c r="W209" s="79">
        <f t="shared" ca="1" si="159"/>
        <v>1063.5102687803337</v>
      </c>
      <c r="X209" s="80">
        <f t="shared" ca="1" si="160"/>
        <v>-6.6099161680324912</v>
      </c>
      <c r="Y209" s="80">
        <f t="shared" ca="1" si="173"/>
        <v>-50.601071063778392</v>
      </c>
      <c r="Z209" s="80">
        <f t="shared" ca="1" si="161"/>
        <v>0</v>
      </c>
      <c r="AA209" s="80">
        <f t="shared" ca="1" si="174"/>
        <v>0</v>
      </c>
      <c r="AB209" s="81">
        <f t="shared" ca="1" si="162"/>
        <v>-597.70540154254707</v>
      </c>
      <c r="AC209" s="79">
        <f t="shared" ca="1" si="163"/>
        <v>121851.1644330741</v>
      </c>
      <c r="AD209" s="35"/>
      <c r="AE209" s="55">
        <f t="shared" ca="1" si="182"/>
        <v>1.0343997254147252E-2</v>
      </c>
      <c r="AF209" s="78">
        <f t="shared" ca="1" si="183"/>
        <v>0.33049580840162457</v>
      </c>
      <c r="AG209" s="35"/>
      <c r="AH209" s="35"/>
      <c r="AR209" s="69">
        <f t="shared" si="190"/>
        <v>18</v>
      </c>
      <c r="AS209" s="70">
        <f t="shared" si="191"/>
        <v>206</v>
      </c>
      <c r="AT209" s="71">
        <f t="shared" ca="1" si="192"/>
        <v>0.18483290703864536</v>
      </c>
      <c r="AU209" s="72">
        <f t="shared" ca="1" si="175"/>
        <v>8.7573102573252903E-3</v>
      </c>
      <c r="AV209" s="73">
        <f t="shared" ca="1" si="193"/>
        <v>1.0087573102573253</v>
      </c>
      <c r="AW209" s="74">
        <f ca="1">PRODUCT(AV$4:AV209)</f>
        <v>5.3358210371098043</v>
      </c>
      <c r="BO209" s="70">
        <f t="shared" si="186"/>
        <v>206</v>
      </c>
      <c r="BP209" s="171">
        <f t="shared" ca="1" si="187"/>
        <v>0.1103</v>
      </c>
      <c r="BQ209" s="172">
        <f t="shared" ca="1" si="176"/>
        <v>8.7573102573252903E-3</v>
      </c>
      <c r="BR209" s="172">
        <f t="shared" ca="1" si="189"/>
        <v>0.18741258243954514</v>
      </c>
    </row>
    <row r="210" spans="5:70">
      <c r="E210">
        <f t="shared" si="177"/>
        <v>207</v>
      </c>
      <c r="F210" s="64">
        <f t="shared" si="178"/>
        <v>82.166666666665691</v>
      </c>
      <c r="G210" s="55">
        <f t="shared" si="164"/>
        <v>1.0343997254147252E-2</v>
      </c>
      <c r="H210" s="78">
        <f t="shared" si="188"/>
        <v>0.32781956138139162</v>
      </c>
      <c r="I210" s="79">
        <f t="shared" ca="1" si="165"/>
        <v>120696.59476222158</v>
      </c>
      <c r="J210" s="79">
        <f t="shared" ca="1" si="166"/>
        <v>1056.9775273354369</v>
      </c>
      <c r="K210" s="80">
        <f t="shared" ca="1" si="167"/>
        <v>-6.5563912276278327</v>
      </c>
      <c r="L210" s="80">
        <f t="shared" ca="1" si="168"/>
        <v>-50.290247817592324</v>
      </c>
      <c r="M210" s="80">
        <f t="shared" ca="1" si="169"/>
        <v>0</v>
      </c>
      <c r="N210" s="80">
        <f t="shared" ca="1" si="170"/>
        <v>0</v>
      </c>
      <c r="O210" s="81">
        <f t="shared" ca="1" si="157"/>
        <v>-591.52273851020198</v>
      </c>
      <c r="P210" s="79">
        <f t="shared" ca="1" si="158"/>
        <v>121105.20291200158</v>
      </c>
      <c r="Q210" s="35"/>
      <c r="R210">
        <f t="shared" ca="1" si="171"/>
        <v>207</v>
      </c>
      <c r="S210" s="78">
        <f t="shared" ca="1" si="179"/>
        <v>82.166666666665691</v>
      </c>
      <c r="T210" s="55">
        <f t="shared" ca="1" si="172"/>
        <v>1.0343997254147252E-2</v>
      </c>
      <c r="U210" s="78">
        <f t="shared" ca="1" si="180"/>
        <v>0.32707716066701098</v>
      </c>
      <c r="V210" s="79">
        <f t="shared" ca="1" si="181"/>
        <v>120590.73632276374</v>
      </c>
      <c r="W210" s="79">
        <f t="shared" ca="1" si="159"/>
        <v>1056.0504921377483</v>
      </c>
      <c r="X210" s="80">
        <f t="shared" ca="1" si="160"/>
        <v>-6.5415432133402192</v>
      </c>
      <c r="Y210" s="80">
        <f t="shared" ca="1" si="173"/>
        <v>-50.246140134484897</v>
      </c>
      <c r="Z210" s="80">
        <f t="shared" ca="1" si="161"/>
        <v>0</v>
      </c>
      <c r="AA210" s="80">
        <f t="shared" ca="1" si="174"/>
        <v>0</v>
      </c>
      <c r="AB210" s="81">
        <f t="shared" ca="1" si="162"/>
        <v>-591.52273851020198</v>
      </c>
      <c r="AC210" s="79">
        <f t="shared" ca="1" si="163"/>
        <v>120998.47639304344</v>
      </c>
      <c r="AD210" s="35"/>
      <c r="AE210" s="55">
        <f t="shared" ca="1" si="182"/>
        <v>1.0343997254147252E-2</v>
      </c>
      <c r="AF210" s="78">
        <f t="shared" ca="1" si="183"/>
        <v>0.32707716066701098</v>
      </c>
      <c r="AG210" s="35"/>
      <c r="AH210" s="35"/>
      <c r="AR210" s="69">
        <f t="shared" si="190"/>
        <v>18</v>
      </c>
      <c r="AS210" s="70">
        <f t="shared" si="191"/>
        <v>207</v>
      </c>
      <c r="AT210" s="71">
        <f t="shared" ca="1" si="192"/>
        <v>0.18321426792594458</v>
      </c>
      <c r="AU210" s="72">
        <f t="shared" ca="1" si="175"/>
        <v>8.7573102573252903E-3</v>
      </c>
      <c r="AV210" s="73">
        <f t="shared" ca="1" si="193"/>
        <v>1.0087573102573253</v>
      </c>
      <c r="AW210" s="74">
        <f ca="1">PRODUCT(AV$4:AV210)</f>
        <v>5.3825484774093377</v>
      </c>
      <c r="BO210" s="70">
        <f t="shared" si="186"/>
        <v>207</v>
      </c>
      <c r="BP210" s="171">
        <f t="shared" ca="1" si="187"/>
        <v>0.1103</v>
      </c>
      <c r="BQ210" s="172">
        <f t="shared" ca="1" si="176"/>
        <v>8.7573102573252903E-3</v>
      </c>
      <c r="BR210" s="172">
        <f t="shared" ca="1" si="189"/>
        <v>0.18578560029640609</v>
      </c>
    </row>
    <row r="211" spans="5:70">
      <c r="E211">
        <f t="shared" si="177"/>
        <v>208</v>
      </c>
      <c r="F211" s="64">
        <f t="shared" si="178"/>
        <v>82.249999999999019</v>
      </c>
      <c r="G211" s="55">
        <f t="shared" si="164"/>
        <v>1.0343997254147252E-2</v>
      </c>
      <c r="H211" s="78">
        <f t="shared" si="188"/>
        <v>0.32442859673860674</v>
      </c>
      <c r="I211" s="79">
        <f t="shared" ca="1" si="165"/>
        <v>119852.4910256169</v>
      </c>
      <c r="J211" s="79">
        <f t="shared" ca="1" si="166"/>
        <v>1049.5854490246222</v>
      </c>
      <c r="K211" s="80">
        <f t="shared" ca="1" si="167"/>
        <v>-6.4885719347721347</v>
      </c>
      <c r="L211" s="80">
        <f t="shared" ca="1" si="168"/>
        <v>-49.938537927340377</v>
      </c>
      <c r="M211" s="80">
        <f t="shared" ca="1" si="169"/>
        <v>0</v>
      </c>
      <c r="N211" s="80">
        <f t="shared" ca="1" si="170"/>
        <v>0</v>
      </c>
      <c r="O211" s="81">
        <f t="shared" ca="1" si="157"/>
        <v>-585.40402892728673</v>
      </c>
      <c r="P211" s="79">
        <f t="shared" ca="1" si="158"/>
        <v>120260.24533585213</v>
      </c>
      <c r="Q211" s="35"/>
      <c r="R211">
        <f t="shared" ca="1" si="171"/>
        <v>208</v>
      </c>
      <c r="S211" s="78">
        <f t="shared" ca="1" si="179"/>
        <v>82.249999999999019</v>
      </c>
      <c r="T211" s="55">
        <f t="shared" ca="1" si="172"/>
        <v>1.0343997254147252E-2</v>
      </c>
      <c r="U211" s="78">
        <f t="shared" ca="1" si="180"/>
        <v>0.32369387541517713</v>
      </c>
      <c r="V211" s="79">
        <f t="shared" ca="1" si="181"/>
        <v>119746.8684854778</v>
      </c>
      <c r="W211" s="79">
        <f t="shared" ca="1" si="159"/>
        <v>1048.6604796704573</v>
      </c>
      <c r="X211" s="80">
        <f t="shared" ca="1" si="160"/>
        <v>-6.4738775083035431</v>
      </c>
      <c r="Y211" s="80">
        <f t="shared" ca="1" si="173"/>
        <v>-49.894528535615748</v>
      </c>
      <c r="Z211" s="80">
        <f t="shared" ca="1" si="161"/>
        <v>0</v>
      </c>
      <c r="AA211" s="80">
        <f t="shared" ca="1" si="174"/>
        <v>0</v>
      </c>
      <c r="AB211" s="81">
        <f t="shared" ca="1" si="162"/>
        <v>-585.40402892728673</v>
      </c>
      <c r="AC211" s="79">
        <f t="shared" ca="1" si="163"/>
        <v>120153.75653017705</v>
      </c>
      <c r="AD211" s="35"/>
      <c r="AE211" s="55">
        <f t="shared" ca="1" si="182"/>
        <v>1.0343997254147252E-2</v>
      </c>
      <c r="AF211" s="78">
        <f t="shared" ca="1" si="183"/>
        <v>0.32369387541517713</v>
      </c>
      <c r="AG211" s="35"/>
      <c r="AH211" s="35"/>
      <c r="AR211" s="69">
        <f t="shared" si="190"/>
        <v>18</v>
      </c>
      <c r="AS211" s="70">
        <f t="shared" si="191"/>
        <v>208</v>
      </c>
      <c r="AT211" s="71">
        <f t="shared" ca="1" si="192"/>
        <v>0.18160980373814836</v>
      </c>
      <c r="AU211" s="72">
        <f t="shared" ca="1" si="175"/>
        <v>8.7573102573252903E-3</v>
      </c>
      <c r="AV211" s="73">
        <f t="shared" ca="1" si="193"/>
        <v>1.0087573102573253</v>
      </c>
      <c r="AW211" s="74">
        <f ca="1">PRODUCT(AV$4:AV211)</f>
        <v>5.4296851244011055</v>
      </c>
      <c r="BO211" s="70">
        <f t="shared" si="186"/>
        <v>208</v>
      </c>
      <c r="BP211" s="171">
        <f t="shared" ca="1" si="187"/>
        <v>0.1103</v>
      </c>
      <c r="BQ211" s="172">
        <f t="shared" ca="1" si="176"/>
        <v>8.7573102573252903E-3</v>
      </c>
      <c r="BR211" s="172">
        <f t="shared" ca="1" si="189"/>
        <v>0.18417274244983045</v>
      </c>
    </row>
    <row r="212" spans="5:70">
      <c r="E212">
        <f t="shared" si="177"/>
        <v>209</v>
      </c>
      <c r="F212" s="64">
        <f t="shared" si="178"/>
        <v>82.333333333332348</v>
      </c>
      <c r="G212" s="55">
        <f t="shared" si="164"/>
        <v>1.0343997254147252E-2</v>
      </c>
      <c r="H212" s="78">
        <f t="shared" si="188"/>
        <v>0.32107270822477574</v>
      </c>
      <c r="I212" s="79">
        <f t="shared" ca="1" si="165"/>
        <v>119016.27368831501</v>
      </c>
      <c r="J212" s="79">
        <f t="shared" ca="1" si="166"/>
        <v>1042.262434359315</v>
      </c>
      <c r="K212" s="80">
        <f t="shared" ca="1" si="167"/>
        <v>-6.4214541644955148</v>
      </c>
      <c r="L212" s="80">
        <f t="shared" ca="1" si="168"/>
        <v>-49.590114036797921</v>
      </c>
      <c r="M212" s="80">
        <f t="shared" ca="1" si="169"/>
        <v>0</v>
      </c>
      <c r="N212" s="80">
        <f t="shared" ca="1" si="170"/>
        <v>0</v>
      </c>
      <c r="O212" s="81">
        <f t="shared" ca="1" si="157"/>
        <v>-579.34861125949624</v>
      </c>
      <c r="P212" s="79">
        <f t="shared" ca="1" si="158"/>
        <v>119423.17594321354</v>
      </c>
      <c r="Q212" s="35"/>
      <c r="R212">
        <f t="shared" ca="1" si="171"/>
        <v>209</v>
      </c>
      <c r="S212" s="78">
        <f t="shared" ca="1" si="179"/>
        <v>82.333333333332348</v>
      </c>
      <c r="T212" s="55">
        <f t="shared" ca="1" si="172"/>
        <v>1.0343997254147252E-2</v>
      </c>
      <c r="U212" s="78">
        <f t="shared" ca="1" si="180"/>
        <v>0.32034558685669828</v>
      </c>
      <c r="V212" s="79">
        <f t="shared" ca="1" si="181"/>
        <v>118910.88640255343</v>
      </c>
      <c r="W212" s="79">
        <f t="shared" ca="1" si="159"/>
        <v>1041.3395252007235</v>
      </c>
      <c r="X212" s="80">
        <f t="shared" ca="1" si="160"/>
        <v>-6.4069117371339654</v>
      </c>
      <c r="Y212" s="80">
        <f t="shared" ca="1" si="173"/>
        <v>-49.546202667730597</v>
      </c>
      <c r="Z212" s="80">
        <f t="shared" ca="1" si="161"/>
        <v>0</v>
      </c>
      <c r="AA212" s="80">
        <f t="shared" ca="1" si="174"/>
        <v>0</v>
      </c>
      <c r="AB212" s="81">
        <f t="shared" ca="1" si="162"/>
        <v>-579.34861125949624</v>
      </c>
      <c r="AC212" s="79">
        <f t="shared" ca="1" si="163"/>
        <v>119316.92420208978</v>
      </c>
      <c r="AD212" s="35"/>
      <c r="AE212" s="55">
        <f t="shared" ca="1" si="182"/>
        <v>1.0343997254147252E-2</v>
      </c>
      <c r="AF212" s="78">
        <f t="shared" ca="1" si="183"/>
        <v>0.32034558685669828</v>
      </c>
      <c r="AG212" s="35"/>
      <c r="AH212" s="35"/>
      <c r="AR212" s="69">
        <f t="shared" si="190"/>
        <v>18</v>
      </c>
      <c r="AS212" s="70">
        <f t="shared" si="191"/>
        <v>209</v>
      </c>
      <c r="AT212" s="71">
        <f t="shared" ca="1" si="192"/>
        <v>0.18001939034104145</v>
      </c>
      <c r="AU212" s="72">
        <f t="shared" ca="1" si="175"/>
        <v>8.7573102573252903E-3</v>
      </c>
      <c r="AV212" s="73">
        <f t="shared" ca="1" si="193"/>
        <v>1.0087573102573253</v>
      </c>
      <c r="AW212" s="74">
        <f ca="1">PRODUCT(AV$4:AV212)</f>
        <v>5.4772345616350702</v>
      </c>
      <c r="BO212" s="70">
        <f t="shared" si="186"/>
        <v>209</v>
      </c>
      <c r="BP212" s="171">
        <f t="shared" ca="1" si="187"/>
        <v>0.1103</v>
      </c>
      <c r="BQ212" s="172">
        <f t="shared" ca="1" si="176"/>
        <v>8.7573102573252903E-3</v>
      </c>
      <c r="BR212" s="172">
        <f t="shared" ca="1" si="189"/>
        <v>0.18257388628276663</v>
      </c>
    </row>
    <row r="213" spans="5:70">
      <c r="E213">
        <f t="shared" si="177"/>
        <v>210</v>
      </c>
      <c r="F213" s="64">
        <f t="shared" si="178"/>
        <v>82.416666666665677</v>
      </c>
      <c r="G213" s="55">
        <f t="shared" si="164"/>
        <v>1.0343997254147252E-2</v>
      </c>
      <c r="H213" s="78">
        <f t="shared" si="188"/>
        <v>0.31775153301251702</v>
      </c>
      <c r="I213" s="79">
        <f t="shared" ca="1" si="165"/>
        <v>118187.86293917539</v>
      </c>
      <c r="J213" s="79">
        <f t="shared" ca="1" si="166"/>
        <v>1035.0077844085963</v>
      </c>
      <c r="K213" s="80">
        <f t="shared" ca="1" si="167"/>
        <v>-6.3550306602503408</v>
      </c>
      <c r="L213" s="80">
        <f t="shared" ca="1" si="168"/>
        <v>-49.244942891323085</v>
      </c>
      <c r="M213" s="80">
        <f t="shared" ca="1" si="169"/>
        <v>0</v>
      </c>
      <c r="N213" s="80">
        <f t="shared" ca="1" si="170"/>
        <v>0</v>
      </c>
      <c r="O213" s="81">
        <f t="shared" ca="1" si="157"/>
        <v>-573.35583081543393</v>
      </c>
      <c r="P213" s="79">
        <f t="shared" ca="1" si="158"/>
        <v>118593.91491921697</v>
      </c>
      <c r="Q213" s="35"/>
      <c r="R213">
        <f t="shared" ca="1" si="171"/>
        <v>210</v>
      </c>
      <c r="S213" s="78">
        <f t="shared" ca="1" si="179"/>
        <v>82.416666666665677</v>
      </c>
      <c r="T213" s="55">
        <f t="shared" ca="1" si="172"/>
        <v>1.0343997254147252E-2</v>
      </c>
      <c r="U213" s="78">
        <f t="shared" ca="1" si="180"/>
        <v>0.3170319329858744</v>
      </c>
      <c r="V213" s="79">
        <f t="shared" ca="1" si="181"/>
        <v>118082.71026577007</v>
      </c>
      <c r="W213" s="79">
        <f t="shared" ca="1" si="159"/>
        <v>1034.0869298231987</v>
      </c>
      <c r="X213" s="80">
        <f t="shared" ca="1" si="160"/>
        <v>-6.340638659717488</v>
      </c>
      <c r="Y213" s="80">
        <f t="shared" ca="1" si="173"/>
        <v>-49.201129277404199</v>
      </c>
      <c r="Z213" s="80">
        <f t="shared" ca="1" si="161"/>
        <v>0</v>
      </c>
      <c r="AA213" s="80">
        <f t="shared" ca="1" si="174"/>
        <v>0</v>
      </c>
      <c r="AB213" s="81">
        <f t="shared" ca="1" si="162"/>
        <v>-573.35583081543393</v>
      </c>
      <c r="AC213" s="79">
        <f t="shared" ca="1" si="163"/>
        <v>118487.89959684071</v>
      </c>
      <c r="AD213" s="35"/>
      <c r="AE213" s="55">
        <f t="shared" ca="1" si="182"/>
        <v>1.0343997254147252E-2</v>
      </c>
      <c r="AF213" s="78">
        <f t="shared" ca="1" si="183"/>
        <v>0.3170319329858744</v>
      </c>
      <c r="AG213" s="35"/>
      <c r="AH213" s="35"/>
      <c r="AR213" s="69">
        <f t="shared" si="190"/>
        <v>18</v>
      </c>
      <c r="AS213" s="70">
        <f t="shared" si="191"/>
        <v>210</v>
      </c>
      <c r="AT213" s="71">
        <f t="shared" ca="1" si="192"/>
        <v>0.17844290468749041</v>
      </c>
      <c r="AU213" s="72">
        <f t="shared" ca="1" si="175"/>
        <v>8.7573102573252903E-3</v>
      </c>
      <c r="AV213" s="73">
        <f t="shared" ca="1" si="193"/>
        <v>1.0087573102573253</v>
      </c>
      <c r="AW213" s="74">
        <f ca="1">PRODUCT(AV$4:AV213)</f>
        <v>5.5252004040434537</v>
      </c>
      <c r="BO213" s="70">
        <f t="shared" si="186"/>
        <v>210</v>
      </c>
      <c r="BP213" s="171">
        <f t="shared" ca="1" si="187"/>
        <v>0.1103</v>
      </c>
      <c r="BQ213" s="172">
        <f t="shared" ca="1" si="176"/>
        <v>8.7573102573252903E-3</v>
      </c>
      <c r="BR213" s="172">
        <f t="shared" ca="1" si="189"/>
        <v>0.18098891024263666</v>
      </c>
    </row>
    <row r="214" spans="5:70">
      <c r="E214">
        <f t="shared" si="177"/>
        <v>211</v>
      </c>
      <c r="F214" s="64">
        <f t="shared" si="178"/>
        <v>82.499999999999005</v>
      </c>
      <c r="G214" s="55">
        <f t="shared" si="164"/>
        <v>1.0343997254147252E-2</v>
      </c>
      <c r="H214" s="78">
        <f t="shared" si="188"/>
        <v>0.31446471202753445</v>
      </c>
      <c r="I214" s="79">
        <f t="shared" ca="1" si="165"/>
        <v>117367.17978893402</v>
      </c>
      <c r="J214" s="79">
        <f t="shared" ca="1" si="166"/>
        <v>1027.8208074389734</v>
      </c>
      <c r="K214" s="80">
        <f t="shared" ca="1" si="167"/>
        <v>-6.2892942405506886</v>
      </c>
      <c r="L214" s="80">
        <f t="shared" ca="1" si="168"/>
        <v>-48.902991578722514</v>
      </c>
      <c r="M214" s="80">
        <f t="shared" ca="1" si="169"/>
        <v>0</v>
      </c>
      <c r="N214" s="80">
        <f t="shared" ca="1" si="170"/>
        <v>0</v>
      </c>
      <c r="O214" s="81">
        <f t="shared" ca="1" si="157"/>
        <v>-567.42503967582979</v>
      </c>
      <c r="P214" s="79">
        <f t="shared" ca="1" si="158"/>
        <v>117772.38327087789</v>
      </c>
      <c r="Q214" s="35"/>
      <c r="R214">
        <f t="shared" ca="1" si="171"/>
        <v>211</v>
      </c>
      <c r="S214" s="78">
        <f t="shared" ca="1" si="179"/>
        <v>82.499999999999005</v>
      </c>
      <c r="T214" s="55">
        <f t="shared" ca="1" si="172"/>
        <v>1.0343997254147252E-2</v>
      </c>
      <c r="U214" s="78">
        <f t="shared" ca="1" si="180"/>
        <v>0.31375255554159154</v>
      </c>
      <c r="V214" s="79">
        <f t="shared" ca="1" si="181"/>
        <v>117262.26108876131</v>
      </c>
      <c r="W214" s="79">
        <f t="shared" ca="1" si="159"/>
        <v>1026.9020018297656</v>
      </c>
      <c r="X214" s="80">
        <f t="shared" ca="1" si="160"/>
        <v>-6.2750511108318303</v>
      </c>
      <c r="Y214" s="80">
        <f t="shared" ca="1" si="173"/>
        <v>-48.859275453650547</v>
      </c>
      <c r="Z214" s="80">
        <f t="shared" ca="1" si="161"/>
        <v>0</v>
      </c>
      <c r="AA214" s="80">
        <f t="shared" ca="1" si="174"/>
        <v>0</v>
      </c>
      <c r="AB214" s="81">
        <f t="shared" ca="1" si="162"/>
        <v>-567.42503967582979</v>
      </c>
      <c r="AC214" s="79">
        <f t="shared" ca="1" si="163"/>
        <v>117666.60372435076</v>
      </c>
      <c r="AD214" s="35"/>
      <c r="AE214" s="55">
        <f t="shared" ca="1" si="182"/>
        <v>1.0343997254147252E-2</v>
      </c>
      <c r="AF214" s="78">
        <f t="shared" ca="1" si="183"/>
        <v>0.31375255554159154</v>
      </c>
      <c r="AG214" s="35"/>
      <c r="AH214" s="35"/>
      <c r="AR214" s="69">
        <f t="shared" si="190"/>
        <v>18</v>
      </c>
      <c r="AS214" s="70">
        <f t="shared" si="191"/>
        <v>211</v>
      </c>
      <c r="AT214" s="71">
        <f t="shared" ca="1" si="192"/>
        <v>0.17688022480792373</v>
      </c>
      <c r="AU214" s="72">
        <f t="shared" ca="1" si="175"/>
        <v>8.7573102573252903E-3</v>
      </c>
      <c r="AV214" s="73">
        <f t="shared" ca="1" si="193"/>
        <v>1.0087573102573253</v>
      </c>
      <c r="AW214" s="74">
        <f ca="1">PRODUCT(AV$4:AV214)</f>
        <v>5.5735862982155613</v>
      </c>
      <c r="BO214" s="70">
        <f t="shared" si="186"/>
        <v>211</v>
      </c>
      <c r="BP214" s="171">
        <f t="shared" ca="1" si="187"/>
        <v>0.1103</v>
      </c>
      <c r="BQ214" s="172">
        <f t="shared" ca="1" si="176"/>
        <v>8.7573102573252903E-3</v>
      </c>
      <c r="BR214" s="172">
        <f t="shared" ca="1" si="189"/>
        <v>0.17941769383209522</v>
      </c>
    </row>
    <row r="215" spans="5:70">
      <c r="E215">
        <f t="shared" si="177"/>
        <v>212</v>
      </c>
      <c r="F215" s="64">
        <f t="shared" si="178"/>
        <v>82.583333333332334</v>
      </c>
      <c r="G215" s="55">
        <f t="shared" si="164"/>
        <v>1.1324652332016072E-2</v>
      </c>
      <c r="H215" s="78">
        <f t="shared" si="188"/>
        <v>0.31090350849313508</v>
      </c>
      <c r="I215" s="79">
        <f t="shared" ca="1" si="165"/>
        <v>116438.65197602226</v>
      </c>
      <c r="J215" s="79">
        <f t="shared" ca="1" si="166"/>
        <v>1019.6894012987494</v>
      </c>
      <c r="K215" s="80">
        <f t="shared" ca="1" si="167"/>
        <v>-6.2180701698627017</v>
      </c>
      <c r="L215" s="80">
        <f t="shared" ca="1" si="168"/>
        <v>-48.516104990009275</v>
      </c>
      <c r="M215" s="80">
        <f t="shared" ca="1" si="169"/>
        <v>0</v>
      </c>
      <c r="N215" s="80">
        <f t="shared" ca="1" si="170"/>
        <v>0</v>
      </c>
      <c r="O215" s="81">
        <f t="shared" ca="1" si="157"/>
        <v>-560.99914837702067</v>
      </c>
      <c r="P215" s="79">
        <f t="shared" ca="1" si="158"/>
        <v>116842.60805378412</v>
      </c>
      <c r="Q215" s="35"/>
      <c r="R215">
        <f t="shared" ca="1" si="171"/>
        <v>212</v>
      </c>
      <c r="S215" s="78">
        <f t="shared" ca="1" si="179"/>
        <v>82.583333333332334</v>
      </c>
      <c r="T215" s="55">
        <f t="shared" ca="1" si="172"/>
        <v>1.1324652332016072E-2</v>
      </c>
      <c r="U215" s="78">
        <f t="shared" ca="1" si="180"/>
        <v>0.31019941693180147</v>
      </c>
      <c r="V215" s="79">
        <f t="shared" ca="1" si="181"/>
        <v>116334.07034608338</v>
      </c>
      <c r="W215" s="79">
        <f t="shared" ca="1" si="159"/>
        <v>1018.7735475181578</v>
      </c>
      <c r="X215" s="80">
        <f t="shared" ca="1" si="160"/>
        <v>-6.2039883386360293</v>
      </c>
      <c r="Y215" s="80">
        <f t="shared" ca="1" si="173"/>
        <v>-48.472529310868076</v>
      </c>
      <c r="Z215" s="80">
        <f t="shared" ca="1" si="161"/>
        <v>0</v>
      </c>
      <c r="AA215" s="80">
        <f t="shared" ca="1" si="174"/>
        <v>0</v>
      </c>
      <c r="AB215" s="81">
        <f t="shared" ca="1" si="162"/>
        <v>-560.99914837702067</v>
      </c>
      <c r="AC215" s="79">
        <f t="shared" ca="1" si="163"/>
        <v>116737.16822757502</v>
      </c>
      <c r="AD215" s="35"/>
      <c r="AE215" s="55">
        <f t="shared" ca="1" si="182"/>
        <v>1.1324652332016072E-2</v>
      </c>
      <c r="AF215" s="78">
        <f t="shared" ca="1" si="183"/>
        <v>0.31019941693180147</v>
      </c>
      <c r="AG215" s="35"/>
      <c r="AH215" s="35"/>
      <c r="AR215" s="69">
        <f t="shared" si="190"/>
        <v>18</v>
      </c>
      <c r="AS215" s="70">
        <f t="shared" si="191"/>
        <v>212</v>
      </c>
      <c r="AT215" s="71">
        <f t="shared" ca="1" si="192"/>
        <v>0.1753312298008953</v>
      </c>
      <c r="AU215" s="72">
        <f t="shared" ca="1" si="175"/>
        <v>8.7573102573252903E-3</v>
      </c>
      <c r="AV215" s="73">
        <f t="shared" ca="1" si="193"/>
        <v>1.0087573102573253</v>
      </c>
      <c r="AW215" s="74">
        <f ca="1">PRODUCT(AV$4:AV215)</f>
        <v>5.622395922675012</v>
      </c>
      <c r="BO215" s="70">
        <f t="shared" si="186"/>
        <v>212</v>
      </c>
      <c r="BP215" s="171">
        <f t="shared" ca="1" si="187"/>
        <v>0.1103</v>
      </c>
      <c r="BQ215" s="172">
        <f t="shared" ca="1" si="176"/>
        <v>8.7573102573252903E-3</v>
      </c>
      <c r="BR215" s="172">
        <f t="shared" ca="1" si="189"/>
        <v>0.17786011759986881</v>
      </c>
    </row>
    <row r="216" spans="5:70">
      <c r="E216">
        <f t="shared" si="177"/>
        <v>213</v>
      </c>
      <c r="F216" s="64">
        <f t="shared" si="178"/>
        <v>82.666666666665662</v>
      </c>
      <c r="G216" s="55">
        <f t="shared" si="164"/>
        <v>1.1324652332016072E-2</v>
      </c>
      <c r="H216" s="78">
        <f t="shared" si="188"/>
        <v>0.30738263435064633</v>
      </c>
      <c r="I216" s="79">
        <f t="shared" ca="1" si="165"/>
        <v>115519.406140009</v>
      </c>
      <c r="J216" s="79">
        <f t="shared" ca="1" si="166"/>
        <v>1011.6392803100269</v>
      </c>
      <c r="K216" s="80">
        <f t="shared" ca="1" si="167"/>
        <v>-6.1476526870129264</v>
      </c>
      <c r="L216" s="80">
        <f t="shared" ca="1" si="168"/>
        <v>-48.133085891670419</v>
      </c>
      <c r="M216" s="80">
        <f t="shared" ca="1" si="169"/>
        <v>0</v>
      </c>
      <c r="N216" s="80">
        <f t="shared" ca="1" si="170"/>
        <v>0</v>
      </c>
      <c r="O216" s="81">
        <f t="shared" ca="1" si="157"/>
        <v>-554.64602806309381</v>
      </c>
      <c r="P216" s="79">
        <f t="shared" ca="1" si="158"/>
        <v>115922.11865367724</v>
      </c>
      <c r="Q216" s="35"/>
      <c r="R216">
        <f t="shared" ca="1" si="171"/>
        <v>213</v>
      </c>
      <c r="S216" s="78">
        <f t="shared" ca="1" si="179"/>
        <v>82.666666666665662</v>
      </c>
      <c r="T216" s="55">
        <f t="shared" ca="1" si="172"/>
        <v>1.1324652332016072E-2</v>
      </c>
      <c r="U216" s="78">
        <f t="shared" ca="1" si="180"/>
        <v>0.30668651638145472</v>
      </c>
      <c r="V216" s="79">
        <f t="shared" ca="1" si="181"/>
        <v>115415.16038317366</v>
      </c>
      <c r="W216" s="79">
        <f t="shared" ca="1" si="159"/>
        <v>1010.7263678744101</v>
      </c>
      <c r="X216" s="80">
        <f t="shared" ca="1" si="160"/>
        <v>-6.1337303276290944</v>
      </c>
      <c r="Y216" s="80">
        <f t="shared" ca="1" si="173"/>
        <v>-48.08965015965569</v>
      </c>
      <c r="Z216" s="80">
        <f t="shared" ca="1" si="161"/>
        <v>0</v>
      </c>
      <c r="AA216" s="80">
        <f t="shared" ca="1" si="174"/>
        <v>0</v>
      </c>
      <c r="AB216" s="81">
        <f t="shared" ca="1" si="162"/>
        <v>-554.64602806309381</v>
      </c>
      <c r="AC216" s="79">
        <f t="shared" ca="1" si="163"/>
        <v>115817.01734249768</v>
      </c>
      <c r="AD216" s="35"/>
      <c r="AE216" s="55">
        <f t="shared" ca="1" si="182"/>
        <v>1.1324652332016072E-2</v>
      </c>
      <c r="AF216" s="78">
        <f t="shared" ca="1" si="183"/>
        <v>0.30668651638145472</v>
      </c>
      <c r="AG216" s="35"/>
      <c r="AH216" s="35"/>
      <c r="AR216" s="69">
        <f t="shared" si="190"/>
        <v>18</v>
      </c>
      <c r="AS216" s="70">
        <f t="shared" si="191"/>
        <v>213</v>
      </c>
      <c r="AT216" s="71">
        <f t="shared" ca="1" si="192"/>
        <v>0.17379579982373047</v>
      </c>
      <c r="AU216" s="72">
        <f t="shared" ca="1" si="175"/>
        <v>8.7573102573252903E-3</v>
      </c>
      <c r="AV216" s="73">
        <f t="shared" ca="1" si="193"/>
        <v>1.0087573102573253</v>
      </c>
      <c r="AW216" s="74">
        <f ca="1">PRODUCT(AV$4:AV216)</f>
        <v>5.6716329881593976</v>
      </c>
      <c r="BO216" s="70">
        <f t="shared" si="186"/>
        <v>213</v>
      </c>
      <c r="BP216" s="171">
        <f t="shared" ca="1" si="187"/>
        <v>0.1103</v>
      </c>
      <c r="BQ216" s="172">
        <f t="shared" ca="1" si="176"/>
        <v>8.7573102573252903E-3</v>
      </c>
      <c r="BR216" s="172">
        <f t="shared" ca="1" si="189"/>
        <v>0.17631606313167458</v>
      </c>
    </row>
    <row r="217" spans="5:70">
      <c r="E217">
        <f t="shared" si="177"/>
        <v>214</v>
      </c>
      <c r="F217" s="64">
        <f t="shared" si="178"/>
        <v>82.749999999998991</v>
      </c>
      <c r="G217" s="55">
        <f t="shared" si="164"/>
        <v>1.1324652332016072E-2</v>
      </c>
      <c r="H217" s="78">
        <f t="shared" si="188"/>
        <v>0.30390163288372607</v>
      </c>
      <c r="I217" s="79">
        <f t="shared" ca="1" si="165"/>
        <v>114609.34096233363</v>
      </c>
      <c r="J217" s="79">
        <f t="shared" ca="1" si="166"/>
        <v>1003.6695571947359</v>
      </c>
      <c r="K217" s="80">
        <f t="shared" ca="1" si="167"/>
        <v>-6.0780326576745214</v>
      </c>
      <c r="L217" s="80">
        <f t="shared" ca="1" si="168"/>
        <v>-47.753892067639015</v>
      </c>
      <c r="M217" s="80">
        <f t="shared" ca="1" si="169"/>
        <v>0</v>
      </c>
      <c r="N217" s="80">
        <f t="shared" ca="1" si="170"/>
        <v>0</v>
      </c>
      <c r="O217" s="81">
        <f t="shared" ca="1" si="157"/>
        <v>-548.36485462794565</v>
      </c>
      <c r="P217" s="79">
        <f t="shared" ca="1" si="158"/>
        <v>115010.8137401751</v>
      </c>
      <c r="Q217" s="35"/>
      <c r="R217">
        <f t="shared" ca="1" si="171"/>
        <v>214</v>
      </c>
      <c r="S217" s="78">
        <f t="shared" ca="1" si="179"/>
        <v>82.749999999998991</v>
      </c>
      <c r="T217" s="55">
        <f t="shared" ca="1" si="172"/>
        <v>1.1324652332016072E-2</v>
      </c>
      <c r="U217" s="78">
        <f t="shared" ca="1" si="180"/>
        <v>0.30321339820851761</v>
      </c>
      <c r="V217" s="79">
        <f t="shared" ca="1" si="181"/>
        <v>114505.42988696283</v>
      </c>
      <c r="W217" s="79">
        <f t="shared" ca="1" si="159"/>
        <v>1002.7595756685414</v>
      </c>
      <c r="X217" s="80">
        <f t="shared" ca="1" si="160"/>
        <v>-6.0642679641703525</v>
      </c>
      <c r="Y217" s="80">
        <f t="shared" ca="1" si="173"/>
        <v>-47.710595786234514</v>
      </c>
      <c r="Z217" s="80">
        <f t="shared" ca="1" si="161"/>
        <v>0</v>
      </c>
      <c r="AA217" s="80">
        <f t="shared" ca="1" si="174"/>
        <v>0</v>
      </c>
      <c r="AB217" s="81">
        <f t="shared" ca="1" si="162"/>
        <v>-548.36485462794565</v>
      </c>
      <c r="AC217" s="79">
        <f t="shared" ca="1" si="163"/>
        <v>114906.04974425302</v>
      </c>
      <c r="AD217" s="35"/>
      <c r="AE217" s="55">
        <f t="shared" ca="1" si="182"/>
        <v>1.1324652332016072E-2</v>
      </c>
      <c r="AF217" s="78">
        <f t="shared" ca="1" si="183"/>
        <v>0.30321339820851761</v>
      </c>
      <c r="AG217" s="35"/>
      <c r="AH217" s="35"/>
      <c r="AR217" s="69">
        <f t="shared" si="190"/>
        <v>18</v>
      </c>
      <c r="AS217" s="70">
        <f t="shared" si="191"/>
        <v>214</v>
      </c>
      <c r="AT217" s="71">
        <f t="shared" ca="1" si="192"/>
        <v>0.17227381608325407</v>
      </c>
      <c r="AU217" s="72">
        <f t="shared" ca="1" si="175"/>
        <v>8.7573102573252903E-3</v>
      </c>
      <c r="AV217" s="73">
        <f t="shared" ca="1" si="193"/>
        <v>1.0087573102573253</v>
      </c>
      <c r="AW217" s="74">
        <f ca="1">PRODUCT(AV$4:AV217)</f>
        <v>5.7213012379023906</v>
      </c>
      <c r="BO217" s="70">
        <f t="shared" si="186"/>
        <v>214</v>
      </c>
      <c r="BP217" s="171">
        <f t="shared" ca="1" si="187"/>
        <v>0.1103</v>
      </c>
      <c r="BQ217" s="172">
        <f t="shared" ca="1" si="176"/>
        <v>8.7573102573252903E-3</v>
      </c>
      <c r="BR217" s="172">
        <f t="shared" ca="1" si="189"/>
        <v>0.17478541304121789</v>
      </c>
    </row>
    <row r="218" spans="5:70">
      <c r="E218">
        <f t="shared" si="177"/>
        <v>215</v>
      </c>
      <c r="F218" s="64">
        <f t="shared" si="178"/>
        <v>82.83333333333232</v>
      </c>
      <c r="G218" s="55">
        <f t="shared" si="164"/>
        <v>1.1324652332016072E-2</v>
      </c>
      <c r="H218" s="78">
        <f t="shared" si="188"/>
        <v>0.30046005254818586</v>
      </c>
      <c r="I218" s="79">
        <f t="shared" ca="1" si="165"/>
        <v>113708.35626014536</v>
      </c>
      <c r="J218" s="79">
        <f t="shared" ca="1" si="166"/>
        <v>1027.5844566001617</v>
      </c>
      <c r="K218" s="80">
        <f t="shared" ca="1" si="167"/>
        <v>-6.0092010509637177</v>
      </c>
      <c r="L218" s="80">
        <f t="shared" ca="1" si="168"/>
        <v>-47.378481775060571</v>
      </c>
      <c r="M218" s="80">
        <f t="shared" ca="1" si="169"/>
        <v>0</v>
      </c>
      <c r="N218" s="80">
        <f t="shared" ca="1" si="170"/>
        <v>0</v>
      </c>
      <c r="O218" s="81">
        <f t="shared" ca="1" si="157"/>
        <v>-542.15481329818761</v>
      </c>
      <c r="P218" s="79">
        <f t="shared" ca="1" si="158"/>
        <v>114140.39822062131</v>
      </c>
      <c r="Q218" s="35"/>
      <c r="R218">
        <f t="shared" ca="1" si="171"/>
        <v>215</v>
      </c>
      <c r="S218" s="78">
        <f t="shared" ca="1" si="179"/>
        <v>82.83333333333232</v>
      </c>
      <c r="T218" s="55">
        <f t="shared" ca="1" si="172"/>
        <v>1.1324652332016072E-2</v>
      </c>
      <c r="U218" s="78">
        <f t="shared" ca="1" si="180"/>
        <v>0.29977961189139701</v>
      </c>
      <c r="V218" s="79">
        <f t="shared" ca="1" si="181"/>
        <v>113604.77868005401</v>
      </c>
      <c r="W218" s="79">
        <f t="shared" ca="1" si="159"/>
        <v>1026.6484241496473</v>
      </c>
      <c r="X218" s="80">
        <f t="shared" ca="1" si="160"/>
        <v>-5.9955922378279407</v>
      </c>
      <c r="Y218" s="80">
        <f t="shared" ca="1" si="173"/>
        <v>-47.335324450022505</v>
      </c>
      <c r="Z218" s="80">
        <f t="shared" ca="1" si="161"/>
        <v>0</v>
      </c>
      <c r="AA218" s="80">
        <f t="shared" ca="1" si="174"/>
        <v>0</v>
      </c>
      <c r="AB218" s="81">
        <f t="shared" ca="1" si="162"/>
        <v>-542.15481329818761</v>
      </c>
      <c r="AC218" s="79">
        <f t="shared" ca="1" si="163"/>
        <v>114035.94137421763</v>
      </c>
      <c r="AD218" s="35"/>
      <c r="AE218" s="55">
        <f t="shared" ca="1" si="182"/>
        <v>1.1324652332016072E-2</v>
      </c>
      <c r="AF218" s="78">
        <f t="shared" ca="1" si="183"/>
        <v>0.29977961189139701</v>
      </c>
      <c r="AG218" s="35"/>
      <c r="AH218" s="35"/>
      <c r="AR218" s="69">
        <f t="shared" si="190"/>
        <v>18</v>
      </c>
      <c r="AS218" s="70">
        <f t="shared" si="191"/>
        <v>215</v>
      </c>
      <c r="AT218" s="71">
        <f t="shared" ca="1" si="192"/>
        <v>0.17071697451497617</v>
      </c>
      <c r="AU218" s="72">
        <f t="shared" ca="1" si="175"/>
        <v>9.0370179501075842E-3</v>
      </c>
      <c r="AV218" s="73">
        <f t="shared" ca="1" si="193"/>
        <v>1.0090370179501076</v>
      </c>
      <c r="AW218" s="74">
        <f ca="1">PRODUCT(AV$4:AV218)</f>
        <v>5.7730047398872877</v>
      </c>
      <c r="BO218" s="70">
        <f t="shared" si="186"/>
        <v>215</v>
      </c>
      <c r="BP218" s="171">
        <f t="shared" ca="1" si="187"/>
        <v>0.114</v>
      </c>
      <c r="BQ218" s="172">
        <f t="shared" ca="1" si="176"/>
        <v>9.0370179501075842E-3</v>
      </c>
      <c r="BR218" s="172">
        <f t="shared" ca="1" si="189"/>
        <v>0.17322002060568631</v>
      </c>
    </row>
    <row r="219" spans="5:70">
      <c r="E219">
        <f t="shared" si="177"/>
        <v>216</v>
      </c>
      <c r="F219" s="64">
        <f t="shared" si="178"/>
        <v>82.916666666665648</v>
      </c>
      <c r="G219" s="55">
        <f t="shared" si="164"/>
        <v>1.1324652332016072E-2</v>
      </c>
      <c r="H219" s="78">
        <f t="shared" si="188"/>
        <v>0.2970574469134184</v>
      </c>
      <c r="I219" s="79">
        <f t="shared" ca="1" si="165"/>
        <v>112847.79789373491</v>
      </c>
      <c r="J219" s="79">
        <f t="shared" ca="1" si="166"/>
        <v>1019.8075751957953</v>
      </c>
      <c r="K219" s="80">
        <f t="shared" ca="1" si="167"/>
        <v>-5.941148938268368</v>
      </c>
      <c r="L219" s="80">
        <f t="shared" ca="1" si="168"/>
        <v>-47.019915789056213</v>
      </c>
      <c r="M219" s="80">
        <f t="shared" ca="1" si="169"/>
        <v>0</v>
      </c>
      <c r="N219" s="80">
        <f t="shared" ca="1" si="170"/>
        <v>0</v>
      </c>
      <c r="O219" s="81">
        <f t="shared" ca="1" si="157"/>
        <v>-536.01509852745653</v>
      </c>
      <c r="P219" s="79">
        <f t="shared" ca="1" si="158"/>
        <v>113278.62930567593</v>
      </c>
      <c r="Q219" s="35"/>
      <c r="R219">
        <f t="shared" ca="1" si="171"/>
        <v>216</v>
      </c>
      <c r="S219" s="78">
        <f t="shared" ca="1" si="179"/>
        <v>82.916666666665648</v>
      </c>
      <c r="T219" s="55">
        <f t="shared" ca="1" si="172"/>
        <v>1.1324652332016072E-2</v>
      </c>
      <c r="U219" s="78">
        <f t="shared" ca="1" si="180"/>
        <v>0.29638471201050021</v>
      </c>
      <c r="V219" s="79">
        <f t="shared" ca="1" si="181"/>
        <v>112744.52398480044</v>
      </c>
      <c r="W219" s="79">
        <f t="shared" ca="1" si="159"/>
        <v>1018.8742870269766</v>
      </c>
      <c r="X219" s="80">
        <f t="shared" ca="1" si="160"/>
        <v>-5.9276942402100037</v>
      </c>
      <c r="Y219" s="80">
        <f t="shared" ca="1" si="173"/>
        <v>-46.976884993666857</v>
      </c>
      <c r="Z219" s="80">
        <f t="shared" ca="1" si="161"/>
        <v>0</v>
      </c>
      <c r="AA219" s="80">
        <f t="shared" ca="1" si="174"/>
        <v>0</v>
      </c>
      <c r="AB219" s="81">
        <f t="shared" ca="1" si="162"/>
        <v>-536.01509852745653</v>
      </c>
      <c r="AC219" s="79">
        <f t="shared" ca="1" si="163"/>
        <v>113174.47859406609</v>
      </c>
      <c r="AD219" s="35"/>
      <c r="AE219" s="55">
        <f t="shared" ca="1" si="182"/>
        <v>1.1324652332016072E-2</v>
      </c>
      <c r="AF219" s="78">
        <f t="shared" ca="1" si="183"/>
        <v>0.29638471201050021</v>
      </c>
      <c r="AG219" s="35"/>
      <c r="AH219" s="35"/>
      <c r="AR219" s="69">
        <f t="shared" si="190"/>
        <v>18</v>
      </c>
      <c r="AS219" s="70">
        <f t="shared" si="191"/>
        <v>216</v>
      </c>
      <c r="AT219" s="71">
        <f t="shared" ca="1" si="192"/>
        <v>0.16917420215189627</v>
      </c>
      <c r="AU219" s="72">
        <f t="shared" ca="1" si="175"/>
        <v>9.0370179501075842E-3</v>
      </c>
      <c r="AV219" s="73">
        <f t="shared" ca="1" si="193"/>
        <v>1.0090370179501076</v>
      </c>
      <c r="AW219" s="74">
        <f ca="1">PRODUCT(AV$4:AV219)</f>
        <v>5.8251754873477051</v>
      </c>
      <c r="BO219" s="70">
        <f t="shared" si="186"/>
        <v>216</v>
      </c>
      <c r="BP219" s="171">
        <f t="shared" ca="1" si="187"/>
        <v>0.114</v>
      </c>
      <c r="BQ219" s="172">
        <f t="shared" ca="1" si="176"/>
        <v>9.0370179501075842E-3</v>
      </c>
      <c r="BR219" s="172">
        <f t="shared" ca="1" si="189"/>
        <v>0.17166864795266734</v>
      </c>
    </row>
    <row r="220" spans="5:70">
      <c r="E220">
        <f t="shared" si="177"/>
        <v>217</v>
      </c>
      <c r="F220" s="64">
        <f t="shared" si="178"/>
        <v>82.999999999998977</v>
      </c>
      <c r="G220" s="55">
        <f t="shared" si="164"/>
        <v>1.1324652332016072E-2</v>
      </c>
      <c r="H220" s="78">
        <f t="shared" si="188"/>
        <v>0.29369337460448763</v>
      </c>
      <c r="I220" s="79">
        <f t="shared" ca="1" si="165"/>
        <v>111995.78821214182</v>
      </c>
      <c r="J220" s="79">
        <f t="shared" ca="1" si="166"/>
        <v>1012.1079484095731</v>
      </c>
      <c r="K220" s="80">
        <f t="shared" ca="1" si="167"/>
        <v>-5.8738674920897527</v>
      </c>
      <c r="L220" s="80">
        <f t="shared" ca="1" si="168"/>
        <v>-46.664911755059094</v>
      </c>
      <c r="M220" s="80">
        <f t="shared" ca="1" si="169"/>
        <v>-839.96841159106361</v>
      </c>
      <c r="N220" s="80">
        <f t="shared" ca="1" si="170"/>
        <v>0</v>
      </c>
      <c r="O220" s="81">
        <f t="shared" ca="1" si="157"/>
        <v>-529.94491389192183</v>
      </c>
      <c r="P220" s="79">
        <f t="shared" ca="1" si="158"/>
        <v>111585.44405582127</v>
      </c>
      <c r="Q220" s="35"/>
      <c r="R220">
        <f t="shared" ca="1" si="171"/>
        <v>217</v>
      </c>
      <c r="S220" s="78">
        <f t="shared" ca="1" si="179"/>
        <v>82.999999999998977</v>
      </c>
      <c r="T220" s="55">
        <f t="shared" ca="1" si="172"/>
        <v>1.1324652332016072E-2</v>
      </c>
      <c r="U220" s="78">
        <f t="shared" ca="1" si="180"/>
        <v>0.29302825819045658</v>
      </c>
      <c r="V220" s="79">
        <f t="shared" ca="1" si="181"/>
        <v>111892.81697113111</v>
      </c>
      <c r="W220" s="79">
        <f t="shared" ca="1" si="159"/>
        <v>1011.1773954562143</v>
      </c>
      <c r="X220" s="80">
        <f t="shared" ca="1" si="160"/>
        <v>-5.8605651638091318</v>
      </c>
      <c r="Y220" s="80">
        <f t="shared" ca="1" si="173"/>
        <v>-46.62200707130463</v>
      </c>
      <c r="Z220" s="80">
        <f t="shared" ca="1" si="161"/>
        <v>-839.19612728348329</v>
      </c>
      <c r="AA220" s="80">
        <f t="shared" ca="1" si="174"/>
        <v>0</v>
      </c>
      <c r="AB220" s="81">
        <f t="shared" ca="1" si="162"/>
        <v>-529.94491389192183</v>
      </c>
      <c r="AC220" s="79">
        <f t="shared" ca="1" si="163"/>
        <v>111482.3707531768</v>
      </c>
      <c r="AD220" s="35"/>
      <c r="AE220" s="55">
        <f t="shared" ca="1" si="182"/>
        <v>1.1324652332016072E-2</v>
      </c>
      <c r="AF220" s="78">
        <f t="shared" ca="1" si="183"/>
        <v>0.29302825819045658</v>
      </c>
      <c r="AG220" s="35"/>
      <c r="AH220" s="35"/>
      <c r="AR220" s="69">
        <f t="shared" si="190"/>
        <v>19</v>
      </c>
      <c r="AS220" s="70">
        <f t="shared" si="191"/>
        <v>217</v>
      </c>
      <c r="AT220" s="71">
        <f t="shared" ca="1" si="192"/>
        <v>0.16764537185035444</v>
      </c>
      <c r="AU220" s="72">
        <f t="shared" ca="1" si="175"/>
        <v>9.0370179501075842E-3</v>
      </c>
      <c r="AV220" s="73">
        <f t="shared" ca="1" si="193"/>
        <v>1.0090370179501076</v>
      </c>
      <c r="AW220" s="74">
        <f ca="1">PRODUCT(AV$4:AV220)</f>
        <v>5.8778177027893932</v>
      </c>
      <c r="BO220" s="70">
        <f t="shared" si="186"/>
        <v>217</v>
      </c>
      <c r="BP220" s="171">
        <f t="shared" ca="1" si="187"/>
        <v>0.114</v>
      </c>
      <c r="BQ220" s="172">
        <f t="shared" ca="1" si="176"/>
        <v>9.0370179501075842E-3</v>
      </c>
      <c r="BR220" s="172">
        <f t="shared" ca="1" si="189"/>
        <v>0.17013116951984372</v>
      </c>
    </row>
    <row r="221" spans="5:70">
      <c r="E221">
        <f t="shared" si="177"/>
        <v>218</v>
      </c>
      <c r="F221" s="64">
        <f t="shared" si="178"/>
        <v>83.083333333332305</v>
      </c>
      <c r="G221" s="55">
        <f t="shared" si="164"/>
        <v>1.1324652332016072E-2</v>
      </c>
      <c r="H221" s="78">
        <f t="shared" si="188"/>
        <v>0.29036739924487526</v>
      </c>
      <c r="I221" s="79">
        <f t="shared" ca="1" si="165"/>
        <v>110321.77769657546</v>
      </c>
      <c r="J221" s="79">
        <f t="shared" ca="1" si="166"/>
        <v>996.979885331731</v>
      </c>
      <c r="K221" s="80">
        <f t="shared" ca="1" si="167"/>
        <v>-5.8073479848975049</v>
      </c>
      <c r="L221" s="80">
        <f t="shared" ca="1" si="168"/>
        <v>-45.96740737357311</v>
      </c>
      <c r="M221" s="80">
        <f t="shared" ca="1" si="169"/>
        <v>0</v>
      </c>
      <c r="N221" s="80">
        <f t="shared" ca="1" si="170"/>
        <v>0</v>
      </c>
      <c r="O221" s="81">
        <f t="shared" ca="1" si="157"/>
        <v>-523.94347198697562</v>
      </c>
      <c r="P221" s="79">
        <f t="shared" ca="1" si="158"/>
        <v>110743.03935456176</v>
      </c>
      <c r="Q221" s="35"/>
      <c r="R221">
        <f t="shared" ca="1" si="171"/>
        <v>218</v>
      </c>
      <c r="S221" s="78">
        <f t="shared" ca="1" si="179"/>
        <v>83.083333333332305</v>
      </c>
      <c r="T221" s="55">
        <f t="shared" ca="1" si="172"/>
        <v>1.1324652332016072E-2</v>
      </c>
      <c r="U221" s="78">
        <f t="shared" ca="1" si="180"/>
        <v>0.28970981504299342</v>
      </c>
      <c r="V221" s="79">
        <f t="shared" ca="1" si="181"/>
        <v>110219.87166324815</v>
      </c>
      <c r="W221" s="79">
        <f t="shared" ca="1" si="159"/>
        <v>996.05895867932782</v>
      </c>
      <c r="X221" s="80">
        <f t="shared" ca="1" si="160"/>
        <v>-5.794196300859868</v>
      </c>
      <c r="Y221" s="80">
        <f t="shared" ca="1" si="173"/>
        <v>-45.924946526353402</v>
      </c>
      <c r="Z221" s="80">
        <f t="shared" ca="1" si="161"/>
        <v>0</v>
      </c>
      <c r="AA221" s="80">
        <f t="shared" ca="1" si="174"/>
        <v>0</v>
      </c>
      <c r="AB221" s="81">
        <f t="shared" ca="1" si="162"/>
        <v>-523.94347198697562</v>
      </c>
      <c r="AC221" s="79">
        <f t="shared" ca="1" si="163"/>
        <v>110640.26800711328</v>
      </c>
      <c r="AD221" s="35"/>
      <c r="AE221" s="55">
        <f t="shared" ca="1" si="182"/>
        <v>1.1324652332016072E-2</v>
      </c>
      <c r="AF221" s="78">
        <f t="shared" ca="1" si="183"/>
        <v>0.28970981504299342</v>
      </c>
      <c r="AG221" s="35"/>
      <c r="AH221" s="35"/>
      <c r="AR221" s="69">
        <f t="shared" si="190"/>
        <v>19</v>
      </c>
      <c r="AS221" s="70">
        <f t="shared" si="191"/>
        <v>218</v>
      </c>
      <c r="AT221" s="71">
        <f t="shared" ca="1" si="192"/>
        <v>0.16613035761569034</v>
      </c>
      <c r="AU221" s="72">
        <f t="shared" ca="1" si="175"/>
        <v>9.0370179501075842E-3</v>
      </c>
      <c r="AV221" s="73">
        <f t="shared" ca="1" si="193"/>
        <v>1.0090370179501076</v>
      </c>
      <c r="AW221" s="74">
        <f ca="1">PRODUCT(AV$4:AV221)</f>
        <v>5.9309356468769607</v>
      </c>
      <c r="BO221" s="70">
        <f t="shared" si="186"/>
        <v>218</v>
      </c>
      <c r="BP221" s="171">
        <f t="shared" ca="1" si="187"/>
        <v>0.114</v>
      </c>
      <c r="BQ221" s="172">
        <f t="shared" ca="1" si="176"/>
        <v>9.0370179501075842E-3</v>
      </c>
      <c r="BR221" s="172">
        <f t="shared" ca="1" si="189"/>
        <v>0.1686074608694445</v>
      </c>
    </row>
    <row r="222" spans="5:70">
      <c r="E222">
        <f t="shared" si="177"/>
        <v>219</v>
      </c>
      <c r="F222" s="64">
        <f t="shared" si="178"/>
        <v>83.166666666665634</v>
      </c>
      <c r="G222" s="55">
        <f t="shared" si="164"/>
        <v>1.1324652332016072E-2</v>
      </c>
      <c r="H222" s="78">
        <f t="shared" si="188"/>
        <v>0.28707908939987536</v>
      </c>
      <c r="I222" s="79">
        <f t="shared" ca="1" si="165"/>
        <v>109488.91293568056</v>
      </c>
      <c r="J222" s="79">
        <f t="shared" ca="1" si="166"/>
        <v>989.45327153751168</v>
      </c>
      <c r="K222" s="80">
        <f t="shared" ca="1" si="167"/>
        <v>-5.7415817879975073</v>
      </c>
      <c r="L222" s="80">
        <f t="shared" ca="1" si="168"/>
        <v>-45.620380389866902</v>
      </c>
      <c r="M222" s="80">
        <f t="shared" ca="1" si="169"/>
        <v>0</v>
      </c>
      <c r="N222" s="80">
        <f t="shared" ca="1" si="170"/>
        <v>0</v>
      </c>
      <c r="O222" s="81">
        <f t="shared" ca="1" si="157"/>
        <v>-518.00999432509366</v>
      </c>
      <c r="P222" s="79">
        <f t="shared" ca="1" si="158"/>
        <v>109908.99425071511</v>
      </c>
      <c r="Q222" s="35"/>
      <c r="R222">
        <f t="shared" ca="1" si="171"/>
        <v>219</v>
      </c>
      <c r="S222" s="78">
        <f t="shared" ca="1" si="179"/>
        <v>83.166666666665634</v>
      </c>
      <c r="T222" s="55">
        <f t="shared" ca="1" si="172"/>
        <v>1.1324652332016072E-2</v>
      </c>
      <c r="U222" s="78">
        <f t="shared" ca="1" si="180"/>
        <v>0.28642895211045882</v>
      </c>
      <c r="V222" s="79">
        <f t="shared" ca="1" si="181"/>
        <v>109387.30543801164</v>
      </c>
      <c r="W222" s="79">
        <f t="shared" ca="1" si="159"/>
        <v>988.53504275721218</v>
      </c>
      <c r="X222" s="80">
        <f t="shared" ca="1" si="160"/>
        <v>-5.7285790422091765</v>
      </c>
      <c r="Y222" s="80">
        <f t="shared" ca="1" si="173"/>
        <v>-45.578043932504855</v>
      </c>
      <c r="Z222" s="80">
        <f t="shared" ca="1" si="161"/>
        <v>0</v>
      </c>
      <c r="AA222" s="80">
        <f t="shared" ca="1" si="174"/>
        <v>0</v>
      </c>
      <c r="AB222" s="81">
        <f t="shared" ca="1" si="162"/>
        <v>-518.00999432509366</v>
      </c>
      <c r="AC222" s="79">
        <f t="shared" ca="1" si="163"/>
        <v>109806.52386346905</v>
      </c>
      <c r="AD222" s="35"/>
      <c r="AE222" s="55">
        <f t="shared" ca="1" si="182"/>
        <v>1.1324652332016072E-2</v>
      </c>
      <c r="AF222" s="78">
        <f t="shared" ca="1" si="183"/>
        <v>0.28642895211045882</v>
      </c>
      <c r="AG222" s="35"/>
      <c r="AH222" s="35"/>
      <c r="AR222" s="69">
        <f t="shared" si="190"/>
        <v>19</v>
      </c>
      <c r="AS222" s="70">
        <f t="shared" si="191"/>
        <v>219</v>
      </c>
      <c r="AT222" s="71">
        <f t="shared" ca="1" si="192"/>
        <v>0.16462903459185954</v>
      </c>
      <c r="AU222" s="72">
        <f t="shared" ca="1" si="175"/>
        <v>9.0370179501075842E-3</v>
      </c>
      <c r="AV222" s="73">
        <f t="shared" ca="1" si="193"/>
        <v>1.0090370179501076</v>
      </c>
      <c r="AW222" s="74">
        <f ca="1">PRODUCT(AV$4:AV222)</f>
        <v>5.9845336187787206</v>
      </c>
      <c r="BO222" s="70">
        <f t="shared" si="186"/>
        <v>219</v>
      </c>
      <c r="BP222" s="171">
        <f t="shared" ca="1" si="187"/>
        <v>0.114</v>
      </c>
      <c r="BQ222" s="172">
        <f t="shared" ca="1" si="176"/>
        <v>9.0370179501075842E-3</v>
      </c>
      <c r="BR222" s="172">
        <f t="shared" ca="1" si="189"/>
        <v>0.16709739867817355</v>
      </c>
    </row>
    <row r="223" spans="5:70">
      <c r="E223">
        <f t="shared" si="177"/>
        <v>220</v>
      </c>
      <c r="F223" s="64">
        <f t="shared" si="178"/>
        <v>83.249999999998963</v>
      </c>
      <c r="G223" s="55">
        <f t="shared" si="164"/>
        <v>1.1324652332016072E-2</v>
      </c>
      <c r="H223" s="78">
        <f t="shared" si="188"/>
        <v>0.28382801852063</v>
      </c>
      <c r="I223" s="79">
        <f t="shared" ca="1" si="165"/>
        <v>108664.31310266421</v>
      </c>
      <c r="J223" s="79">
        <f t="shared" ca="1" si="166"/>
        <v>982.00134804488721</v>
      </c>
      <c r="K223" s="80">
        <f t="shared" ca="1" si="167"/>
        <v>-5.6765603704126004</v>
      </c>
      <c r="L223" s="80">
        <f t="shared" ca="1" si="168"/>
        <v>-45.27679712611009</v>
      </c>
      <c r="M223" s="80">
        <f t="shared" ca="1" si="169"/>
        <v>0</v>
      </c>
      <c r="N223" s="80">
        <f t="shared" ca="1" si="170"/>
        <v>0</v>
      </c>
      <c r="O223" s="81">
        <f t="shared" ca="1" si="157"/>
        <v>-512.14371123485239</v>
      </c>
      <c r="P223" s="79">
        <f t="shared" ca="1" si="158"/>
        <v>109083.21738197772</v>
      </c>
      <c r="Q223" s="35"/>
      <c r="R223">
        <f t="shared" ca="1" si="171"/>
        <v>220</v>
      </c>
      <c r="S223" s="78">
        <f t="shared" ca="1" si="179"/>
        <v>83.249999999998963</v>
      </c>
      <c r="T223" s="55">
        <f t="shared" ca="1" si="172"/>
        <v>1.1324652332016072E-2</v>
      </c>
      <c r="U223" s="78">
        <f t="shared" ca="1" si="180"/>
        <v>0.28318524380998422</v>
      </c>
      <c r="V223" s="79">
        <f t="shared" ca="1" si="181"/>
        <v>108563.00315692804</v>
      </c>
      <c r="W223" s="79">
        <f t="shared" ca="1" si="159"/>
        <v>981.08580824674505</v>
      </c>
      <c r="X223" s="80">
        <f t="shared" ca="1" si="160"/>
        <v>-5.6637048761996844</v>
      </c>
      <c r="Y223" s="80">
        <f t="shared" ca="1" si="173"/>
        <v>-45.234584648720016</v>
      </c>
      <c r="Z223" s="80">
        <f t="shared" ca="1" si="161"/>
        <v>0</v>
      </c>
      <c r="AA223" s="80">
        <f t="shared" ca="1" si="174"/>
        <v>0</v>
      </c>
      <c r="AB223" s="81">
        <f t="shared" ca="1" si="162"/>
        <v>-512.14371123485239</v>
      </c>
      <c r="AC223" s="79">
        <f t="shared" ca="1" si="163"/>
        <v>108981.04696441501</v>
      </c>
      <c r="AD223" s="35"/>
      <c r="AE223" s="55">
        <f t="shared" ca="1" si="182"/>
        <v>1.1324652332016072E-2</v>
      </c>
      <c r="AF223" s="78">
        <f t="shared" ca="1" si="183"/>
        <v>0.28318524380998422</v>
      </c>
      <c r="AG223" s="35"/>
      <c r="AH223" s="35"/>
      <c r="AR223" s="69">
        <f t="shared" si="190"/>
        <v>19</v>
      </c>
      <c r="AS223" s="70">
        <f t="shared" si="191"/>
        <v>220</v>
      </c>
      <c r="AT223" s="71">
        <f t="shared" ca="1" si="192"/>
        <v>0.16314127905114403</v>
      </c>
      <c r="AU223" s="72">
        <f t="shared" ca="1" si="175"/>
        <v>9.0370179501075842E-3</v>
      </c>
      <c r="AV223" s="73">
        <f t="shared" ca="1" si="193"/>
        <v>1.0090370179501076</v>
      </c>
      <c r="AW223" s="74">
        <f ca="1">PRODUCT(AV$4:AV223)</f>
        <v>6.0386159565146462</v>
      </c>
      <c r="BO223" s="70">
        <f t="shared" si="186"/>
        <v>220</v>
      </c>
      <c r="BP223" s="171">
        <f t="shared" ca="1" si="187"/>
        <v>0.114</v>
      </c>
      <c r="BQ223" s="172">
        <f t="shared" ca="1" si="176"/>
        <v>9.0370179501075842E-3</v>
      </c>
      <c r="BR223" s="172">
        <f t="shared" ca="1" si="189"/>
        <v>0.16560086072722832</v>
      </c>
    </row>
    <row r="224" spans="5:70">
      <c r="E224">
        <f t="shared" si="177"/>
        <v>221</v>
      </c>
      <c r="F224" s="64">
        <f t="shared" si="178"/>
        <v>83.333333333332291</v>
      </c>
      <c r="G224" s="55">
        <f t="shared" si="164"/>
        <v>1.1324652332016072E-2</v>
      </c>
      <c r="H224" s="78">
        <f t="shared" si="188"/>
        <v>0.28061376488879886</v>
      </c>
      <c r="I224" s="79">
        <f t="shared" ca="1" si="165"/>
        <v>107847.8878698691</v>
      </c>
      <c r="J224" s="79">
        <f t="shared" ca="1" si="166"/>
        <v>974.62329856119698</v>
      </c>
      <c r="K224" s="80">
        <f t="shared" ca="1" si="167"/>
        <v>-5.6122752977759767</v>
      </c>
      <c r="L224" s="80">
        <f t="shared" ca="1" si="168"/>
        <v>-44.936619945778794</v>
      </c>
      <c r="M224" s="80">
        <f t="shared" ca="1" si="169"/>
        <v>0</v>
      </c>
      <c r="N224" s="80">
        <f t="shared" ca="1" si="170"/>
        <v>0</v>
      </c>
      <c r="O224" s="81">
        <f t="shared" ca="1" si="157"/>
        <v>-506.34386176108927</v>
      </c>
      <c r="P224" s="79">
        <f t="shared" ca="1" si="158"/>
        <v>108265.61841142565</v>
      </c>
      <c r="Q224" s="35"/>
      <c r="R224">
        <f t="shared" ca="1" si="171"/>
        <v>221</v>
      </c>
      <c r="S224" s="78">
        <f t="shared" ca="1" si="179"/>
        <v>83.333333333332291</v>
      </c>
      <c r="T224" s="55">
        <f t="shared" ca="1" si="172"/>
        <v>1.1324652332016072E-2</v>
      </c>
      <c r="U224" s="78">
        <f t="shared" ca="1" si="180"/>
        <v>0.27997826937827897</v>
      </c>
      <c r="V224" s="79">
        <f t="shared" ca="1" si="181"/>
        <v>107746.87449676389</v>
      </c>
      <c r="W224" s="79">
        <f t="shared" ca="1" si="159"/>
        <v>973.71043889524435</v>
      </c>
      <c r="X224" s="80">
        <f t="shared" ca="1" si="160"/>
        <v>-5.5995653875655798</v>
      </c>
      <c r="Y224" s="80">
        <f t="shared" ca="1" si="173"/>
        <v>-44.894531040318292</v>
      </c>
      <c r="Z224" s="80">
        <f t="shared" ca="1" si="161"/>
        <v>0</v>
      </c>
      <c r="AA224" s="80">
        <f t="shared" ca="1" si="174"/>
        <v>0</v>
      </c>
      <c r="AB224" s="81">
        <f t="shared" ca="1" si="162"/>
        <v>-506.34386176108927</v>
      </c>
      <c r="AC224" s="79">
        <f t="shared" ca="1" si="163"/>
        <v>108163.74697747015</v>
      </c>
      <c r="AD224" s="35"/>
      <c r="AE224" s="55">
        <f t="shared" ca="1" si="182"/>
        <v>1.1324652332016072E-2</v>
      </c>
      <c r="AF224" s="78">
        <f t="shared" ca="1" si="183"/>
        <v>0.27997826937827897</v>
      </c>
      <c r="AG224" s="35"/>
      <c r="AH224" s="35"/>
      <c r="AR224" s="69">
        <f t="shared" si="190"/>
        <v>19</v>
      </c>
      <c r="AS224" s="70">
        <f t="shared" si="191"/>
        <v>221</v>
      </c>
      <c r="AT224" s="71">
        <f t="shared" ca="1" si="192"/>
        <v>0.16166696838395533</v>
      </c>
      <c r="AU224" s="72">
        <f t="shared" ca="1" si="175"/>
        <v>9.0370179501075842E-3</v>
      </c>
      <c r="AV224" s="73">
        <f t="shared" ca="1" si="193"/>
        <v>1.0090370179501076</v>
      </c>
      <c r="AW224" s="74">
        <f ca="1">PRODUCT(AV$4:AV224)</f>
        <v>6.0931870373074748</v>
      </c>
      <c r="BO224" s="70">
        <f t="shared" si="186"/>
        <v>221</v>
      </c>
      <c r="BP224" s="171">
        <f t="shared" ca="1" si="187"/>
        <v>0.114</v>
      </c>
      <c r="BQ224" s="172">
        <f t="shared" ca="1" si="176"/>
        <v>9.0370179501075842E-3</v>
      </c>
      <c r="BR224" s="172">
        <f t="shared" ca="1" si="189"/>
        <v>0.16411772589240781</v>
      </c>
    </row>
    <row r="225" spans="5:70">
      <c r="E225">
        <f t="shared" si="177"/>
        <v>222</v>
      </c>
      <c r="F225" s="64">
        <f t="shared" si="178"/>
        <v>83.41666666666562</v>
      </c>
      <c r="G225" s="55">
        <f t="shared" si="164"/>
        <v>1.1324652332016072E-2</v>
      </c>
      <c r="H225" s="78">
        <f t="shared" si="188"/>
        <v>0.2774359115618551</v>
      </c>
      <c r="I225" s="79">
        <f t="shared" ca="1" si="165"/>
        <v>107039.54792340554</v>
      </c>
      <c r="J225" s="79">
        <f t="shared" ca="1" si="166"/>
        <v>967.3183159552168</v>
      </c>
      <c r="K225" s="80">
        <f t="shared" ca="1" si="167"/>
        <v>-5.5487182312371015</v>
      </c>
      <c r="L225" s="80">
        <f t="shared" ca="1" si="168"/>
        <v>-44.599811634752314</v>
      </c>
      <c r="M225" s="80">
        <f t="shared" ca="1" si="169"/>
        <v>0</v>
      </c>
      <c r="N225" s="80">
        <f t="shared" ca="1" si="170"/>
        <v>0</v>
      </c>
      <c r="O225" s="81">
        <f t="shared" ca="1" si="157"/>
        <v>-500.60969356619449</v>
      </c>
      <c r="P225" s="79">
        <f t="shared" ca="1" si="158"/>
        <v>107456.10801592858</v>
      </c>
      <c r="Q225" s="35"/>
      <c r="R225">
        <f t="shared" ca="1" si="171"/>
        <v>222</v>
      </c>
      <c r="S225" s="78">
        <f t="shared" ca="1" si="179"/>
        <v>83.41666666666562</v>
      </c>
      <c r="T225" s="55">
        <f t="shared" ca="1" si="172"/>
        <v>1.1324652332016072E-2</v>
      </c>
      <c r="U225" s="78">
        <f t="shared" ca="1" si="180"/>
        <v>0.27680761281705041</v>
      </c>
      <c r="V225" s="79">
        <f t="shared" ca="1" si="181"/>
        <v>106938.83014802214</v>
      </c>
      <c r="W225" s="79">
        <f t="shared" ca="1" si="159"/>
        <v>966.40812761118218</v>
      </c>
      <c r="X225" s="80">
        <f t="shared" ca="1" si="160"/>
        <v>-5.5361522563410084</v>
      </c>
      <c r="Y225" s="80">
        <f t="shared" ca="1" si="173"/>
        <v>-44.55784589500923</v>
      </c>
      <c r="Z225" s="80">
        <f t="shared" ca="1" si="161"/>
        <v>0</v>
      </c>
      <c r="AA225" s="80">
        <f t="shared" ca="1" si="174"/>
        <v>0</v>
      </c>
      <c r="AB225" s="81">
        <f t="shared" ca="1" si="162"/>
        <v>-500.60969356619449</v>
      </c>
      <c r="AC225" s="79">
        <f t="shared" ca="1" si="163"/>
        <v>107354.53458391578</v>
      </c>
      <c r="AD225" s="35"/>
      <c r="AE225" s="55">
        <f t="shared" ca="1" si="182"/>
        <v>1.1324652332016072E-2</v>
      </c>
      <c r="AF225" s="78">
        <f t="shared" ca="1" si="183"/>
        <v>0.27680761281705041</v>
      </c>
      <c r="AG225" s="35"/>
      <c r="AH225" s="35"/>
      <c r="AR225" s="69">
        <f t="shared" si="190"/>
        <v>19</v>
      </c>
      <c r="AS225" s="70">
        <f t="shared" si="191"/>
        <v>222</v>
      </c>
      <c r="AT225" s="71">
        <f t="shared" ca="1" si="192"/>
        <v>0.16020598108873005</v>
      </c>
      <c r="AU225" s="72">
        <f t="shared" ca="1" si="175"/>
        <v>9.0370179501075842E-3</v>
      </c>
      <c r="AV225" s="73">
        <f t="shared" ca="1" si="193"/>
        <v>1.0090370179501076</v>
      </c>
      <c r="AW225" s="74">
        <f ca="1">PRODUCT(AV$4:AV225)</f>
        <v>6.1482512779369856</v>
      </c>
      <c r="BO225" s="70">
        <f t="shared" si="186"/>
        <v>222</v>
      </c>
      <c r="BP225" s="171">
        <f t="shared" ca="1" si="187"/>
        <v>0.114</v>
      </c>
      <c r="BQ225" s="172">
        <f t="shared" ca="1" si="176"/>
        <v>9.0370179501075842E-3</v>
      </c>
      <c r="BR225" s="172">
        <f t="shared" ca="1" si="189"/>
        <v>0.16264787413430923</v>
      </c>
    </row>
    <row r="226" spans="5:70">
      <c r="E226">
        <f t="shared" si="177"/>
        <v>223</v>
      </c>
      <c r="F226" s="64">
        <f t="shared" si="178"/>
        <v>83.499999999998948</v>
      </c>
      <c r="G226" s="55">
        <f t="shared" si="164"/>
        <v>1.1324652332016072E-2</v>
      </c>
      <c r="H226" s="78">
        <f t="shared" si="188"/>
        <v>0.27429404631900112</v>
      </c>
      <c r="I226" s="79">
        <f t="shared" ca="1" si="165"/>
        <v>106239.20495169662</v>
      </c>
      <c r="J226" s="79">
        <f t="shared" ca="1" si="166"/>
        <v>960.08560215364093</v>
      </c>
      <c r="K226" s="80">
        <f t="shared" ca="1" si="167"/>
        <v>-5.4858809263800223</v>
      </c>
      <c r="L226" s="80">
        <f t="shared" ca="1" si="168"/>
        <v>-44.266335396540264</v>
      </c>
      <c r="M226" s="80">
        <f t="shared" ca="1" si="169"/>
        <v>0</v>
      </c>
      <c r="N226" s="80">
        <f t="shared" ca="1" si="170"/>
        <v>0</v>
      </c>
      <c r="O226" s="81">
        <f t="shared" ca="1" si="157"/>
        <v>-494.94046283252032</v>
      </c>
      <c r="P226" s="79">
        <f t="shared" ca="1" si="158"/>
        <v>106654.59787469482</v>
      </c>
      <c r="Q226" s="35"/>
      <c r="R226">
        <f t="shared" ca="1" si="171"/>
        <v>223</v>
      </c>
      <c r="S226" s="78">
        <f t="shared" ca="1" si="179"/>
        <v>83.499999999998948</v>
      </c>
      <c r="T226" s="55">
        <f t="shared" ca="1" si="172"/>
        <v>1.1324652332016072E-2</v>
      </c>
      <c r="U226" s="78">
        <f t="shared" ca="1" si="180"/>
        <v>0.27367286283904202</v>
      </c>
      <c r="V226" s="79">
        <f t="shared" ca="1" si="181"/>
        <v>106138.78180348754</v>
      </c>
      <c r="W226" s="79">
        <f t="shared" ca="1" si="159"/>
        <v>959.17807636066914</v>
      </c>
      <c r="X226" s="80">
        <f t="shared" ca="1" si="160"/>
        <v>-5.4734572567808399</v>
      </c>
      <c r="Y226" s="80">
        <f t="shared" ca="1" si="173"/>
        <v>-44.224492418119809</v>
      </c>
      <c r="Z226" s="80">
        <f t="shared" ca="1" si="161"/>
        <v>0</v>
      </c>
      <c r="AA226" s="80">
        <f t="shared" ca="1" si="174"/>
        <v>0</v>
      </c>
      <c r="AB226" s="81">
        <f t="shared" ca="1" si="162"/>
        <v>-494.94046283252032</v>
      </c>
      <c r="AC226" s="79">
        <f t="shared" ca="1" si="163"/>
        <v>106553.32146734079</v>
      </c>
      <c r="AD226" s="35"/>
      <c r="AE226" s="55">
        <f t="shared" ca="1" si="182"/>
        <v>1.1324652332016072E-2</v>
      </c>
      <c r="AF226" s="78">
        <f t="shared" ca="1" si="183"/>
        <v>0.27367286283904202</v>
      </c>
      <c r="AG226" s="35"/>
      <c r="AH226" s="35"/>
      <c r="AR226" s="69">
        <f t="shared" si="190"/>
        <v>19</v>
      </c>
      <c r="AS226" s="70">
        <f t="shared" si="191"/>
        <v>223</v>
      </c>
      <c r="AT226" s="71">
        <f t="shared" ca="1" si="192"/>
        <v>0.1587581967619166</v>
      </c>
      <c r="AU226" s="72">
        <f t="shared" ca="1" si="175"/>
        <v>9.0370179501075842E-3</v>
      </c>
      <c r="AV226" s="73">
        <f t="shared" ca="1" si="193"/>
        <v>1.0090370179501076</v>
      </c>
      <c r="AW226" s="74">
        <f ca="1">PRODUCT(AV$4:AV226)</f>
        <v>6.2038131350974739</v>
      </c>
      <c r="BO226" s="70">
        <f t="shared" si="186"/>
        <v>223</v>
      </c>
      <c r="BP226" s="171">
        <f t="shared" ca="1" si="187"/>
        <v>0.114</v>
      </c>
      <c r="BQ226" s="172">
        <f t="shared" ca="1" si="176"/>
        <v>9.0370179501075842E-3</v>
      </c>
      <c r="BR226" s="172">
        <f t="shared" ca="1" si="189"/>
        <v>0.1611911864886125</v>
      </c>
    </row>
    <row r="227" spans="5:70">
      <c r="E227">
        <f t="shared" si="177"/>
        <v>224</v>
      </c>
      <c r="F227" s="64">
        <f t="shared" si="178"/>
        <v>83.583333333332277</v>
      </c>
      <c r="G227" s="55">
        <f t="shared" si="164"/>
        <v>1.2403362716826516E-2</v>
      </c>
      <c r="H227" s="78">
        <f t="shared" si="188"/>
        <v>0.27089187777144053</v>
      </c>
      <c r="I227" s="79">
        <f t="shared" ca="1" si="165"/>
        <v>105331.72221183771</v>
      </c>
      <c r="J227" s="79">
        <f t="shared" ca="1" si="166"/>
        <v>951.88466434412317</v>
      </c>
      <c r="K227" s="80">
        <f t="shared" ca="1" si="167"/>
        <v>-5.417837555428811</v>
      </c>
      <c r="L227" s="80">
        <f t="shared" ca="1" si="168"/>
        <v>-43.888217588265718</v>
      </c>
      <c r="M227" s="80">
        <f t="shared" ca="1" si="169"/>
        <v>0</v>
      </c>
      <c r="N227" s="80">
        <f t="shared" ca="1" si="170"/>
        <v>0</v>
      </c>
      <c r="O227" s="81">
        <f t="shared" ca="1" si="157"/>
        <v>-488.80153674877459</v>
      </c>
      <c r="P227" s="79">
        <f t="shared" ca="1" si="158"/>
        <v>105745.49928428937</v>
      </c>
      <c r="Q227" s="35"/>
      <c r="R227">
        <f t="shared" ca="1" si="171"/>
        <v>224</v>
      </c>
      <c r="S227" s="78">
        <f t="shared" ca="1" si="179"/>
        <v>83.583333333332277</v>
      </c>
      <c r="T227" s="55">
        <f t="shared" ca="1" si="172"/>
        <v>1.2403362716826516E-2</v>
      </c>
      <c r="U227" s="78">
        <f t="shared" ca="1" si="180"/>
        <v>0.27027839905549705</v>
      </c>
      <c r="V227" s="79">
        <f t="shared" ca="1" si="181"/>
        <v>105231.70197249875</v>
      </c>
      <c r="W227" s="79">
        <f t="shared" ca="1" si="159"/>
        <v>950.98077964584286</v>
      </c>
      <c r="X227" s="80">
        <f t="shared" ca="1" si="160"/>
        <v>-5.4055679811099413</v>
      </c>
      <c r="Y227" s="80">
        <f t="shared" ca="1" si="173"/>
        <v>-43.846542488541147</v>
      </c>
      <c r="Z227" s="80">
        <f t="shared" ca="1" si="161"/>
        <v>0</v>
      </c>
      <c r="AA227" s="80">
        <f t="shared" ca="1" si="174"/>
        <v>0</v>
      </c>
      <c r="AB227" s="81">
        <f t="shared" ca="1" si="162"/>
        <v>-488.80153674877459</v>
      </c>
      <c r="AC227" s="79">
        <f t="shared" ca="1" si="163"/>
        <v>105644.62910492618</v>
      </c>
      <c r="AD227" s="35"/>
      <c r="AE227" s="55">
        <f t="shared" ca="1" si="182"/>
        <v>1.2403362716826516E-2</v>
      </c>
      <c r="AF227" s="78">
        <f t="shared" ca="1" si="183"/>
        <v>0.27027839905549705</v>
      </c>
      <c r="AG227" s="35"/>
      <c r="AH227" s="35"/>
      <c r="AR227" s="69">
        <f t="shared" si="190"/>
        <v>19</v>
      </c>
      <c r="AS227" s="70">
        <f t="shared" si="191"/>
        <v>224</v>
      </c>
      <c r="AT227" s="71">
        <f t="shared" ca="1" si="192"/>
        <v>0.15732349608805246</v>
      </c>
      <c r="AU227" s="72">
        <f t="shared" ca="1" si="175"/>
        <v>9.0370179501075842E-3</v>
      </c>
      <c r="AV227" s="73">
        <f t="shared" ca="1" si="193"/>
        <v>1.0090370179501076</v>
      </c>
      <c r="AW227" s="74">
        <f ca="1">PRODUCT(AV$4:AV227)</f>
        <v>6.2598771057584628</v>
      </c>
      <c r="BO227" s="70">
        <f t="shared" si="186"/>
        <v>224</v>
      </c>
      <c r="BP227" s="171">
        <f t="shared" ca="1" si="187"/>
        <v>0.114</v>
      </c>
      <c r="BQ227" s="172">
        <f t="shared" ca="1" si="176"/>
        <v>9.0370179501075842E-3</v>
      </c>
      <c r="BR227" s="172">
        <f t="shared" ca="1" si="189"/>
        <v>0.15974754505645172</v>
      </c>
    </row>
    <row r="228" spans="5:70">
      <c r="E228">
        <f t="shared" si="177"/>
        <v>225</v>
      </c>
      <c r="F228" s="64">
        <f t="shared" si="178"/>
        <v>83.666666666665606</v>
      </c>
      <c r="G228" s="55">
        <f t="shared" si="164"/>
        <v>1.2403362716826516E-2</v>
      </c>
      <c r="H228" s="78">
        <f t="shared" si="188"/>
        <v>0.2675319075543991</v>
      </c>
      <c r="I228" s="79">
        <f t="shared" ca="1" si="165"/>
        <v>104433.8995009944</v>
      </c>
      <c r="J228" s="79">
        <f t="shared" ca="1" si="166"/>
        <v>943.77102439021792</v>
      </c>
      <c r="K228" s="80">
        <f t="shared" ca="1" si="167"/>
        <v>-5.3506381510879821</v>
      </c>
      <c r="L228" s="80">
        <f t="shared" ca="1" si="168"/>
        <v>-43.514124792081006</v>
      </c>
      <c r="M228" s="80">
        <f t="shared" ca="1" si="169"/>
        <v>0</v>
      </c>
      <c r="N228" s="80">
        <f t="shared" ca="1" si="170"/>
        <v>0</v>
      </c>
      <c r="O228" s="81">
        <f t="shared" ca="1" si="157"/>
        <v>-482.7387539919373</v>
      </c>
      <c r="P228" s="79">
        <f t="shared" ca="1" si="158"/>
        <v>104846.06700844951</v>
      </c>
      <c r="Q228" s="35"/>
      <c r="R228">
        <f t="shared" ca="1" si="171"/>
        <v>225</v>
      </c>
      <c r="S228" s="78">
        <f t="shared" ca="1" si="179"/>
        <v>83.666666666665606</v>
      </c>
      <c r="T228" s="55">
        <f t="shared" ca="1" si="172"/>
        <v>1.2403362716826516E-2</v>
      </c>
      <c r="U228" s="78">
        <f t="shared" ca="1" si="180"/>
        <v>0.26692603803748854</v>
      </c>
      <c r="V228" s="79">
        <f t="shared" ca="1" si="181"/>
        <v>104334.28045105317</v>
      </c>
      <c r="W228" s="79">
        <f t="shared" ca="1" si="159"/>
        <v>942.87076524772635</v>
      </c>
      <c r="X228" s="80">
        <f t="shared" ca="1" si="160"/>
        <v>-5.3385207607497707</v>
      </c>
      <c r="Y228" s="80">
        <f t="shared" ca="1" si="173"/>
        <v>-43.472616854605491</v>
      </c>
      <c r="Z228" s="80">
        <f t="shared" ca="1" si="161"/>
        <v>0</v>
      </c>
      <c r="AA228" s="80">
        <f t="shared" ca="1" si="174"/>
        <v>0</v>
      </c>
      <c r="AB228" s="81">
        <f t="shared" ca="1" si="162"/>
        <v>-482.7387539919373</v>
      </c>
      <c r="AC228" s="79">
        <f t="shared" ca="1" si="163"/>
        <v>104745.60132469361</v>
      </c>
      <c r="AD228" s="35"/>
      <c r="AE228" s="55">
        <f t="shared" ca="1" si="182"/>
        <v>1.2403362716826516E-2</v>
      </c>
      <c r="AF228" s="78">
        <f t="shared" ca="1" si="183"/>
        <v>0.26692603803748854</v>
      </c>
      <c r="AG228" s="35"/>
      <c r="AH228" s="35"/>
      <c r="AR228" s="69">
        <f t="shared" si="190"/>
        <v>19</v>
      </c>
      <c r="AS228" s="70">
        <f t="shared" si="191"/>
        <v>225</v>
      </c>
      <c r="AT228" s="71">
        <f t="shared" ca="1" si="192"/>
        <v>0.15590176082993104</v>
      </c>
      <c r="AU228" s="72">
        <f t="shared" ca="1" si="175"/>
        <v>9.0370179501075842E-3</v>
      </c>
      <c r="AV228" s="73">
        <f t="shared" ca="1" si="193"/>
        <v>1.0090370179501076</v>
      </c>
      <c r="AW228" s="74">
        <f ca="1">PRODUCT(AV$4:AV228)</f>
        <v>6.3164477275286695</v>
      </c>
      <c r="BO228" s="70">
        <f t="shared" si="186"/>
        <v>225</v>
      </c>
      <c r="BP228" s="171">
        <f t="shared" ca="1" si="187"/>
        <v>0.114</v>
      </c>
      <c r="BQ228" s="172">
        <f t="shared" ca="1" si="176"/>
        <v>9.0370179501075842E-3</v>
      </c>
      <c r="BR228" s="172">
        <f t="shared" ca="1" si="189"/>
        <v>0.15831683299487287</v>
      </c>
    </row>
    <row r="229" spans="5:70">
      <c r="E229">
        <f t="shared" si="177"/>
        <v>226</v>
      </c>
      <c r="F229" s="64">
        <f t="shared" si="178"/>
        <v>83.749999999998934</v>
      </c>
      <c r="G229" s="55">
        <f t="shared" si="164"/>
        <v>1.2403362716826516E-2</v>
      </c>
      <c r="H229" s="78">
        <f t="shared" si="188"/>
        <v>0.26421361226667739</v>
      </c>
      <c r="I229" s="79">
        <f t="shared" ca="1" si="165"/>
        <v>103545.62320991101</v>
      </c>
      <c r="J229" s="79">
        <f t="shared" ca="1" si="166"/>
        <v>935.74365560304227</v>
      </c>
      <c r="K229" s="80">
        <f t="shared" ca="1" si="167"/>
        <v>-5.2842722453335478</v>
      </c>
      <c r="L229" s="80">
        <f t="shared" ca="1" si="168"/>
        <v>-43.144009670796258</v>
      </c>
      <c r="M229" s="80">
        <f t="shared" ca="1" si="169"/>
        <v>0</v>
      </c>
      <c r="N229" s="80">
        <f t="shared" ca="1" si="170"/>
        <v>0</v>
      </c>
      <c r="O229" s="81">
        <f t="shared" ca="1" si="157"/>
        <v>-476.75117012870646</v>
      </c>
      <c r="P229" s="79">
        <f t="shared" ca="1" si="158"/>
        <v>103956.18741346922</v>
      </c>
      <c r="Q229" s="35"/>
      <c r="R229">
        <f t="shared" ca="1" si="171"/>
        <v>226</v>
      </c>
      <c r="S229" s="78">
        <f t="shared" ca="1" si="179"/>
        <v>83.749999999998934</v>
      </c>
      <c r="T229" s="55">
        <f t="shared" ca="1" si="172"/>
        <v>1.2403362716826516E-2</v>
      </c>
      <c r="U229" s="78">
        <f t="shared" ca="1" si="180"/>
        <v>0.26361525756914417</v>
      </c>
      <c r="V229" s="79">
        <f t="shared" ca="1" si="181"/>
        <v>103446.40363847133</v>
      </c>
      <c r="W229" s="79">
        <f t="shared" ca="1" si="159"/>
        <v>934.84700655493987</v>
      </c>
      <c r="X229" s="80">
        <f t="shared" ca="1" si="160"/>
        <v>-5.2723051513828834</v>
      </c>
      <c r="Y229" s="80">
        <f t="shared" ca="1" si="173"/>
        <v>-43.102668182696391</v>
      </c>
      <c r="Z229" s="80">
        <f t="shared" ca="1" si="161"/>
        <v>0</v>
      </c>
      <c r="AA229" s="80">
        <f t="shared" ca="1" si="174"/>
        <v>0</v>
      </c>
      <c r="AB229" s="81">
        <f t="shared" ca="1" si="162"/>
        <v>-476.75117012870646</v>
      </c>
      <c r="AC229" s="79">
        <f t="shared" ca="1" si="163"/>
        <v>103856.12450156348</v>
      </c>
      <c r="AD229" s="35"/>
      <c r="AE229" s="55">
        <f t="shared" ca="1" si="182"/>
        <v>1.2403362716826516E-2</v>
      </c>
      <c r="AF229" s="78">
        <f t="shared" ca="1" si="183"/>
        <v>0.26361525756914417</v>
      </c>
      <c r="AG229" s="35"/>
      <c r="AH229" s="35"/>
      <c r="AR229" s="69">
        <f t="shared" si="190"/>
        <v>19</v>
      </c>
      <c r="AS229" s="70">
        <f t="shared" si="191"/>
        <v>226</v>
      </c>
      <c r="AT229" s="71">
        <f t="shared" ca="1" si="192"/>
        <v>0.15449287381885757</v>
      </c>
      <c r="AU229" s="72">
        <f t="shared" ca="1" si="175"/>
        <v>9.0370179501075842E-3</v>
      </c>
      <c r="AV229" s="73">
        <f t="shared" ca="1" si="193"/>
        <v>1.0090370179501076</v>
      </c>
      <c r="AW229" s="74">
        <f ca="1">PRODUCT(AV$4:AV229)</f>
        <v>6.3735295790232627</v>
      </c>
      <c r="BO229" s="70">
        <f t="shared" si="186"/>
        <v>226</v>
      </c>
      <c r="BP229" s="171">
        <f t="shared" ca="1" si="187"/>
        <v>0.114</v>
      </c>
      <c r="BQ229" s="172">
        <f t="shared" ca="1" si="176"/>
        <v>9.0370179501075842E-3</v>
      </c>
      <c r="BR229" s="172">
        <f t="shared" ca="1" si="189"/>
        <v>0.15689893450737694</v>
      </c>
    </row>
    <row r="230" spans="5:70">
      <c r="E230">
        <f t="shared" si="177"/>
        <v>227</v>
      </c>
      <c r="F230" s="64">
        <f t="shared" si="178"/>
        <v>83.833333333332263</v>
      </c>
      <c r="G230" s="55">
        <f t="shared" si="164"/>
        <v>1.2403362716826516E-2</v>
      </c>
      <c r="H230" s="78">
        <f t="shared" si="188"/>
        <v>0.26093647499901085</v>
      </c>
      <c r="I230" s="79">
        <f t="shared" ca="1" si="165"/>
        <v>102666.78111432157</v>
      </c>
      <c r="J230" s="79">
        <f t="shared" ca="1" si="166"/>
        <v>927.80154380989029</v>
      </c>
      <c r="K230" s="80">
        <f t="shared" ca="1" si="167"/>
        <v>-5.218729499980217</v>
      </c>
      <c r="L230" s="80">
        <f t="shared" ca="1" si="168"/>
        <v>-42.777825464300655</v>
      </c>
      <c r="M230" s="80">
        <f t="shared" ca="1" si="169"/>
        <v>0</v>
      </c>
      <c r="N230" s="80">
        <f t="shared" ca="1" si="170"/>
        <v>0</v>
      </c>
      <c r="O230" s="81">
        <f t="shared" ca="1" si="157"/>
        <v>-470.83785243992861</v>
      </c>
      <c r="P230" s="79">
        <f t="shared" ca="1" si="158"/>
        <v>103075.74825072725</v>
      </c>
      <c r="Q230" s="35"/>
      <c r="R230">
        <f t="shared" ca="1" si="171"/>
        <v>227</v>
      </c>
      <c r="S230" s="78">
        <f t="shared" ca="1" si="179"/>
        <v>83.833333333332263</v>
      </c>
      <c r="T230" s="55">
        <f t="shared" ca="1" si="172"/>
        <v>1.2403362716826516E-2</v>
      </c>
      <c r="U230" s="78">
        <f t="shared" ca="1" si="180"/>
        <v>0.26034554191182441</v>
      </c>
      <c r="V230" s="79">
        <f t="shared" ca="1" si="181"/>
        <v>102567.9593190067</v>
      </c>
      <c r="W230" s="79">
        <f t="shared" ca="1" si="159"/>
        <v>926.90848947176801</v>
      </c>
      <c r="X230" s="80">
        <f t="shared" ca="1" si="160"/>
        <v>-5.2069108382364879</v>
      </c>
      <c r="Y230" s="80">
        <f t="shared" ca="1" si="173"/>
        <v>-42.736649716252792</v>
      </c>
      <c r="Z230" s="80">
        <f t="shared" ca="1" si="161"/>
        <v>0</v>
      </c>
      <c r="AA230" s="80">
        <f t="shared" ca="1" si="174"/>
        <v>0</v>
      </c>
      <c r="AB230" s="81">
        <f t="shared" ca="1" si="162"/>
        <v>-470.83785243992861</v>
      </c>
      <c r="AC230" s="79">
        <f t="shared" ca="1" si="163"/>
        <v>102976.08639548403</v>
      </c>
      <c r="AD230" s="35"/>
      <c r="AE230" s="55">
        <f t="shared" ca="1" si="182"/>
        <v>1.2403362716826516E-2</v>
      </c>
      <c r="AF230" s="78">
        <f t="shared" ca="1" si="183"/>
        <v>0.26034554191182441</v>
      </c>
      <c r="AG230" s="35"/>
      <c r="AH230" s="35"/>
      <c r="AR230" s="69">
        <f t="shared" si="190"/>
        <v>19</v>
      </c>
      <c r="AS230" s="70">
        <f t="shared" si="191"/>
        <v>227</v>
      </c>
      <c r="AT230" s="71">
        <f t="shared" ca="1" si="192"/>
        <v>0.15309671894499285</v>
      </c>
      <c r="AU230" s="72">
        <f t="shared" ca="1" si="175"/>
        <v>9.0370179501075842E-3</v>
      </c>
      <c r="AV230" s="73">
        <f t="shared" ca="1" si="193"/>
        <v>1.0090370179501076</v>
      </c>
      <c r="AW230" s="74">
        <f ca="1">PRODUCT(AV$4:AV230)</f>
        <v>6.4311272802344375</v>
      </c>
      <c r="BO230" s="70">
        <f t="shared" si="186"/>
        <v>227</v>
      </c>
      <c r="BP230" s="171">
        <f t="shared" ca="1" si="187"/>
        <v>0.114</v>
      </c>
      <c r="BQ230" s="172">
        <f t="shared" ca="1" si="176"/>
        <v>9.0370179501075842E-3</v>
      </c>
      <c r="BR230" s="172">
        <f t="shared" ca="1" si="189"/>
        <v>0.15549373483454787</v>
      </c>
    </row>
    <row r="231" spans="5:70">
      <c r="E231">
        <f t="shared" si="177"/>
        <v>228</v>
      </c>
      <c r="F231" s="64">
        <f t="shared" si="178"/>
        <v>83.916666666665591</v>
      </c>
      <c r="G231" s="55">
        <f t="shared" si="164"/>
        <v>1.2403362716826516E-2</v>
      </c>
      <c r="H231" s="78">
        <f t="shared" si="188"/>
        <v>0.25769998525354798</v>
      </c>
      <c r="I231" s="79">
        <f t="shared" ca="1" si="165"/>
        <v>101797.26235786518</v>
      </c>
      <c r="J231" s="79">
        <f t="shared" ca="1" si="166"/>
        <v>919.94368719983879</v>
      </c>
      <c r="K231" s="80">
        <f t="shared" ca="1" si="167"/>
        <v>-5.1539997050709596</v>
      </c>
      <c r="L231" s="80">
        <f t="shared" ca="1" si="168"/>
        <v>-42.415525982443832</v>
      </c>
      <c r="M231" s="80">
        <f t="shared" ca="1" si="169"/>
        <v>0</v>
      </c>
      <c r="N231" s="80">
        <f t="shared" ca="1" si="170"/>
        <v>0</v>
      </c>
      <c r="O231" s="81">
        <f t="shared" ca="1" si="157"/>
        <v>-464.99787977530463</v>
      </c>
      <c r="P231" s="79">
        <f t="shared" ca="1" si="158"/>
        <v>102204.6386396022</v>
      </c>
      <c r="Q231" s="35"/>
      <c r="R231">
        <f t="shared" ca="1" si="171"/>
        <v>228</v>
      </c>
      <c r="S231" s="78">
        <f t="shared" ca="1" si="179"/>
        <v>83.916666666665591</v>
      </c>
      <c r="T231" s="55">
        <f t="shared" ca="1" si="172"/>
        <v>1.2403362716826516E-2</v>
      </c>
      <c r="U231" s="78">
        <f t="shared" ca="1" si="180"/>
        <v>0.25711638172378332</v>
      </c>
      <c r="V231" s="79">
        <f t="shared" ca="1" si="181"/>
        <v>101698.83664476158</v>
      </c>
      <c r="W231" s="79">
        <f t="shared" ca="1" si="159"/>
        <v>919.05421226376939</v>
      </c>
      <c r="X231" s="80">
        <f t="shared" ca="1" si="160"/>
        <v>-5.1423276344756665</v>
      </c>
      <c r="Y231" s="80">
        <f t="shared" ca="1" si="173"/>
        <v>-42.374515268650661</v>
      </c>
      <c r="Z231" s="80">
        <f t="shared" ca="1" si="161"/>
        <v>0</v>
      </c>
      <c r="AA231" s="80">
        <f t="shared" ca="1" si="174"/>
        <v>0</v>
      </c>
      <c r="AB231" s="81">
        <f t="shared" ca="1" si="162"/>
        <v>-464.99787977530463</v>
      </c>
      <c r="AC231" s="79">
        <f t="shared" ca="1" si="163"/>
        <v>102105.37613434694</v>
      </c>
      <c r="AD231" s="35"/>
      <c r="AE231" s="55">
        <f t="shared" ca="1" si="182"/>
        <v>1.2403362716826516E-2</v>
      </c>
      <c r="AF231" s="78">
        <f t="shared" ca="1" si="183"/>
        <v>0.25711638172378332</v>
      </c>
      <c r="AG231" s="35"/>
      <c r="AH231" s="35"/>
      <c r="AR231" s="69">
        <f t="shared" si="190"/>
        <v>19</v>
      </c>
      <c r="AS231" s="70">
        <f t="shared" si="191"/>
        <v>228</v>
      </c>
      <c r="AT231" s="71">
        <f t="shared" ca="1" si="192"/>
        <v>0.15171318114778437</v>
      </c>
      <c r="AU231" s="72">
        <f t="shared" ca="1" si="175"/>
        <v>9.0370179501075842E-3</v>
      </c>
      <c r="AV231" s="73">
        <f t="shared" ca="1" si="193"/>
        <v>1.0090370179501076</v>
      </c>
      <c r="AW231" s="74">
        <f ca="1">PRODUCT(AV$4:AV231)</f>
        <v>6.4892454929053427</v>
      </c>
      <c r="BO231" s="70">
        <f t="shared" si="186"/>
        <v>228</v>
      </c>
      <c r="BP231" s="171">
        <f t="shared" ca="1" si="187"/>
        <v>0.114</v>
      </c>
      <c r="BQ231" s="172">
        <f t="shared" ca="1" si="176"/>
        <v>9.0370179501075842E-3</v>
      </c>
      <c r="BR231" s="172">
        <f t="shared" ca="1" si="189"/>
        <v>0.15410112024476424</v>
      </c>
    </row>
    <row r="232" spans="5:70">
      <c r="E232">
        <f t="shared" si="177"/>
        <v>229</v>
      </c>
      <c r="F232" s="64">
        <f t="shared" si="178"/>
        <v>83.99999999999892</v>
      </c>
      <c r="G232" s="55">
        <f t="shared" si="164"/>
        <v>1.2403362716826516E-2</v>
      </c>
      <c r="H232" s="78">
        <f t="shared" si="188"/>
        <v>0.25450363886432736</v>
      </c>
      <c r="I232" s="79">
        <f t="shared" ca="1" si="165"/>
        <v>100936.95743521303</v>
      </c>
      <c r="J232" s="79">
        <f t="shared" ca="1" si="166"/>
        <v>912.16909617126532</v>
      </c>
      <c r="K232" s="80">
        <f t="shared" ca="1" si="167"/>
        <v>-5.0900727772865473</v>
      </c>
      <c r="L232" s="80">
        <f t="shared" ca="1" si="168"/>
        <v>-42.05706559800543</v>
      </c>
      <c r="M232" s="80">
        <f t="shared" ca="1" si="169"/>
        <v>-757.02718076409769</v>
      </c>
      <c r="N232" s="80">
        <f t="shared" ca="1" si="170"/>
        <v>0</v>
      </c>
      <c r="O232" s="81">
        <f t="shared" ca="1" si="157"/>
        <v>-459.2303424098962</v>
      </c>
      <c r="P232" s="79">
        <f t="shared" ca="1" si="158"/>
        <v>100585.721869835</v>
      </c>
      <c r="Q232" s="35"/>
      <c r="R232">
        <f t="shared" ca="1" si="171"/>
        <v>229</v>
      </c>
      <c r="S232" s="78">
        <f t="shared" ca="1" si="179"/>
        <v>83.99999999999892</v>
      </c>
      <c r="T232" s="55">
        <f t="shared" ca="1" si="172"/>
        <v>1.2403362716826516E-2</v>
      </c>
      <c r="U232" s="78">
        <f t="shared" ca="1" si="180"/>
        <v>0.25392727398082521</v>
      </c>
      <c r="V232" s="79">
        <f t="shared" ca="1" si="181"/>
        <v>100838.92611881463</v>
      </c>
      <c r="W232" s="79">
        <f t="shared" ca="1" si="159"/>
        <v>911.2831854053004</v>
      </c>
      <c r="X232" s="80">
        <f t="shared" ca="1" si="160"/>
        <v>-5.0785454796165039</v>
      </c>
      <c r="Y232" s="80">
        <f t="shared" ca="1" si="173"/>
        <v>-42.016219216172765</v>
      </c>
      <c r="Z232" s="80">
        <f t="shared" ca="1" si="161"/>
        <v>-756.29194589110978</v>
      </c>
      <c r="AA232" s="80">
        <f t="shared" ca="1" si="174"/>
        <v>0</v>
      </c>
      <c r="AB232" s="81">
        <f t="shared" ca="1" si="162"/>
        <v>-459.2303424098962</v>
      </c>
      <c r="AC232" s="79">
        <f t="shared" ca="1" si="163"/>
        <v>100487.59225122316</v>
      </c>
      <c r="AD232" s="35"/>
      <c r="AE232" s="55">
        <f t="shared" ca="1" si="182"/>
        <v>1.2403362716826516E-2</v>
      </c>
      <c r="AF232" s="78">
        <f t="shared" ca="1" si="183"/>
        <v>0.25392727398082521</v>
      </c>
      <c r="AG232" s="35"/>
      <c r="AH232" s="35"/>
      <c r="AR232" s="69">
        <f t="shared" si="190"/>
        <v>20</v>
      </c>
      <c r="AS232" s="70">
        <f t="shared" si="191"/>
        <v>229</v>
      </c>
      <c r="AT232" s="71">
        <f t="shared" ca="1" si="192"/>
        <v>0.15034214640648391</v>
      </c>
      <c r="AU232" s="72">
        <f t="shared" ca="1" si="175"/>
        <v>9.0370179501075842E-3</v>
      </c>
      <c r="AV232" s="73">
        <f t="shared" ca="1" si="193"/>
        <v>1.0090370179501076</v>
      </c>
      <c r="AW232" s="74">
        <f ca="1">PRODUCT(AV$4:AV232)</f>
        <v>6.5478889209073827</v>
      </c>
      <c r="BO232" s="70">
        <f t="shared" si="186"/>
        <v>229</v>
      </c>
      <c r="BP232" s="171">
        <f t="shared" ca="1" si="187"/>
        <v>0.114</v>
      </c>
      <c r="BQ232" s="172">
        <f t="shared" ca="1" si="176"/>
        <v>9.0370179501075842E-3</v>
      </c>
      <c r="BR232" s="172">
        <f t="shared" ca="1" si="189"/>
        <v>0.15272097802499437</v>
      </c>
    </row>
    <row r="233" spans="5:70">
      <c r="E233">
        <f t="shared" si="177"/>
        <v>230</v>
      </c>
      <c r="F233" s="64">
        <f t="shared" si="178"/>
        <v>84.083333333332249</v>
      </c>
      <c r="G233" s="55">
        <f t="shared" si="164"/>
        <v>1.2403362716826516E-2</v>
      </c>
      <c r="H233" s="78">
        <f t="shared" si="188"/>
        <v>0.25134693791874091</v>
      </c>
      <c r="I233" s="79">
        <f t="shared" ca="1" si="165"/>
        <v>99338.120677349609</v>
      </c>
      <c r="J233" s="79">
        <f t="shared" ca="1" si="166"/>
        <v>897.72037969116184</v>
      </c>
      <c r="K233" s="80">
        <f t="shared" ca="1" si="167"/>
        <v>-5.0269387583748184</v>
      </c>
      <c r="L233" s="80">
        <f t="shared" ca="1" si="168"/>
        <v>-41.390883615562338</v>
      </c>
      <c r="M233" s="80">
        <f t="shared" ca="1" si="169"/>
        <v>0</v>
      </c>
      <c r="N233" s="80">
        <f t="shared" ca="1" si="170"/>
        <v>0</v>
      </c>
      <c r="O233" s="81">
        <f t="shared" ca="1" si="157"/>
        <v>-453.53434190241381</v>
      </c>
      <c r="P233" s="79">
        <f t="shared" ca="1" si="158"/>
        <v>99735.888892764429</v>
      </c>
      <c r="Q233" s="35"/>
      <c r="R233">
        <f t="shared" ca="1" si="171"/>
        <v>230</v>
      </c>
      <c r="S233" s="78">
        <f t="shared" ca="1" si="179"/>
        <v>84.083333333332249</v>
      </c>
      <c r="T233" s="55">
        <f t="shared" ca="1" si="172"/>
        <v>1.2403362716826516E-2</v>
      </c>
      <c r="U233" s="78">
        <f t="shared" ca="1" si="180"/>
        <v>0.25077772189794606</v>
      </c>
      <c r="V233" s="79">
        <f t="shared" ca="1" si="181"/>
        <v>99241.208195990679</v>
      </c>
      <c r="W233" s="79">
        <f t="shared" ca="1" si="159"/>
        <v>896.8445798575317</v>
      </c>
      <c r="X233" s="80">
        <f t="shared" ca="1" si="160"/>
        <v>-5.0155544379589214</v>
      </c>
      <c r="Y233" s="80">
        <f t="shared" ca="1" si="173"/>
        <v>-41.350503414996119</v>
      </c>
      <c r="Z233" s="80">
        <f t="shared" ca="1" si="161"/>
        <v>0</v>
      </c>
      <c r="AA233" s="80">
        <f t="shared" ca="1" si="174"/>
        <v>0</v>
      </c>
      <c r="AB233" s="81">
        <f t="shared" ca="1" si="162"/>
        <v>-453.53434190241381</v>
      </c>
      <c r="AC233" s="79">
        <f t="shared" ca="1" si="163"/>
        <v>99638.152376092839</v>
      </c>
      <c r="AD233" s="35"/>
      <c r="AE233" s="55">
        <f t="shared" ca="1" si="182"/>
        <v>1.2403362716826516E-2</v>
      </c>
      <c r="AF233" s="78">
        <f t="shared" ca="1" si="183"/>
        <v>0.25077772189794606</v>
      </c>
      <c r="AG233" s="35"/>
      <c r="AH233" s="35"/>
      <c r="AR233" s="69">
        <f t="shared" si="190"/>
        <v>20</v>
      </c>
      <c r="AS233" s="70">
        <f t="shared" si="191"/>
        <v>230</v>
      </c>
      <c r="AT233" s="71">
        <f t="shared" ca="1" si="192"/>
        <v>0.14898350173075081</v>
      </c>
      <c r="AU233" s="72">
        <f t="shared" ca="1" si="175"/>
        <v>9.0370179501075842E-3</v>
      </c>
      <c r="AV233" s="73">
        <f t="shared" ca="1" si="193"/>
        <v>1.0090370179501076</v>
      </c>
      <c r="AW233" s="74">
        <f ca="1">PRODUCT(AV$4:AV233)</f>
        <v>6.6070623106209334</v>
      </c>
      <c r="BO233" s="70">
        <f t="shared" si="186"/>
        <v>230</v>
      </c>
      <c r="BP233" s="171">
        <f t="shared" ca="1" si="187"/>
        <v>0.114</v>
      </c>
      <c r="BQ233" s="172">
        <f t="shared" ca="1" si="176"/>
        <v>9.0370179501075842E-3</v>
      </c>
      <c r="BR233" s="172">
        <f t="shared" ca="1" si="189"/>
        <v>0.1513531964716737</v>
      </c>
    </row>
    <row r="234" spans="5:70">
      <c r="E234">
        <f t="shared" si="177"/>
        <v>231</v>
      </c>
      <c r="F234" s="64">
        <f t="shared" si="178"/>
        <v>84.166666666665577</v>
      </c>
      <c r="G234" s="55">
        <f t="shared" si="164"/>
        <v>1.2403362716826516E-2</v>
      </c>
      <c r="H234" s="78">
        <f t="shared" si="188"/>
        <v>0.2482293906799711</v>
      </c>
      <c r="I234" s="79">
        <f t="shared" ca="1" si="165"/>
        <v>98498.828486942366</v>
      </c>
      <c r="J234" s="79">
        <f t="shared" ca="1" si="166"/>
        <v>890.13568110106644</v>
      </c>
      <c r="K234" s="80">
        <f t="shared" ca="1" si="167"/>
        <v>-4.9645878135994224</v>
      </c>
      <c r="L234" s="80">
        <f t="shared" ca="1" si="168"/>
        <v>-41.041178536225992</v>
      </c>
      <c r="M234" s="80">
        <f t="shared" ca="1" si="169"/>
        <v>0</v>
      </c>
      <c r="N234" s="80">
        <f t="shared" ca="1" si="170"/>
        <v>0</v>
      </c>
      <c r="O234" s="81">
        <f t="shared" ca="1" si="157"/>
        <v>-447.908990955261</v>
      </c>
      <c r="P234" s="79">
        <f t="shared" ca="1" si="158"/>
        <v>98895.049410738357</v>
      </c>
      <c r="Q234" s="35"/>
      <c r="R234">
        <f t="shared" ca="1" si="171"/>
        <v>231</v>
      </c>
      <c r="S234" s="78">
        <f t="shared" ca="1" si="179"/>
        <v>84.166666666665577</v>
      </c>
      <c r="T234" s="55">
        <f t="shared" ca="1" si="172"/>
        <v>1.2403362716826516E-2</v>
      </c>
      <c r="U234" s="78">
        <f t="shared" ca="1" si="180"/>
        <v>0.24766723485194639</v>
      </c>
      <c r="V234" s="79">
        <f t="shared" ca="1" si="181"/>
        <v>98402.304231737726</v>
      </c>
      <c r="W234" s="79">
        <f t="shared" ca="1" si="159"/>
        <v>889.26338967416132</v>
      </c>
      <c r="X234" s="80">
        <f t="shared" ca="1" si="160"/>
        <v>-4.9533446970389274</v>
      </c>
      <c r="Y234" s="80">
        <f t="shared" ca="1" si="173"/>
        <v>-41.000960096557385</v>
      </c>
      <c r="Z234" s="80">
        <f t="shared" ca="1" si="161"/>
        <v>0</v>
      </c>
      <c r="AA234" s="80">
        <f t="shared" ca="1" si="174"/>
        <v>0</v>
      </c>
      <c r="AB234" s="81">
        <f t="shared" ca="1" si="162"/>
        <v>-447.908990955261</v>
      </c>
      <c r="AC234" s="79">
        <f t="shared" ca="1" si="163"/>
        <v>98797.704325663028</v>
      </c>
      <c r="AD234" s="35"/>
      <c r="AE234" s="55">
        <f t="shared" ca="1" si="182"/>
        <v>1.2403362716826516E-2</v>
      </c>
      <c r="AF234" s="78">
        <f t="shared" ca="1" si="183"/>
        <v>0.24766723485194639</v>
      </c>
      <c r="AG234" s="35"/>
      <c r="AH234" s="35"/>
      <c r="AR234" s="69">
        <f t="shared" si="190"/>
        <v>20</v>
      </c>
      <c r="AS234" s="70">
        <f t="shared" si="191"/>
        <v>231</v>
      </c>
      <c r="AT234" s="71">
        <f t="shared" ca="1" si="192"/>
        <v>0.14763713515134014</v>
      </c>
      <c r="AU234" s="72">
        <f t="shared" ca="1" si="175"/>
        <v>9.0370179501075842E-3</v>
      </c>
      <c r="AV234" s="73">
        <f t="shared" ca="1" si="193"/>
        <v>1.0090370179501076</v>
      </c>
      <c r="AW234" s="74">
        <f ca="1">PRODUCT(AV$4:AV234)</f>
        <v>6.6667704513194943</v>
      </c>
      <c r="BO234" s="70">
        <f t="shared" si="186"/>
        <v>231</v>
      </c>
      <c r="BP234" s="171">
        <f t="shared" ca="1" si="187"/>
        <v>0.114</v>
      </c>
      <c r="BQ234" s="172">
        <f t="shared" ca="1" si="176"/>
        <v>9.0370179501075842E-3</v>
      </c>
      <c r="BR234" s="172">
        <f t="shared" ca="1" si="189"/>
        <v>0.14999766488166388</v>
      </c>
    </row>
    <row r="235" spans="5:70">
      <c r="E235">
        <f t="shared" si="177"/>
        <v>232</v>
      </c>
      <c r="F235" s="64">
        <f t="shared" si="178"/>
        <v>84.249999999998906</v>
      </c>
      <c r="G235" s="55">
        <f t="shared" si="164"/>
        <v>1.2403362716826516E-2</v>
      </c>
      <c r="H235" s="78">
        <f t="shared" si="188"/>
        <v>0.24515051151039058</v>
      </c>
      <c r="I235" s="79">
        <f t="shared" ca="1" si="165"/>
        <v>97668.418241998486</v>
      </c>
      <c r="J235" s="79">
        <f t="shared" ca="1" si="166"/>
        <v>882.63124881155534</v>
      </c>
      <c r="K235" s="80">
        <f t="shared" ca="1" si="167"/>
        <v>-4.903010230207812</v>
      </c>
      <c r="L235" s="80">
        <f t="shared" ca="1" si="168"/>
        <v>-40.695174267499375</v>
      </c>
      <c r="M235" s="80">
        <f t="shared" ca="1" si="169"/>
        <v>0</v>
      </c>
      <c r="N235" s="80">
        <f t="shared" ca="1" si="170"/>
        <v>0</v>
      </c>
      <c r="O235" s="81">
        <f t="shared" ca="1" si="157"/>
        <v>-442.35341327631517</v>
      </c>
      <c r="P235" s="79">
        <f t="shared" ca="1" si="158"/>
        <v>98063.097893036014</v>
      </c>
      <c r="Q235" s="35"/>
      <c r="R235">
        <f t="shared" ca="1" si="171"/>
        <v>232</v>
      </c>
      <c r="S235" s="78">
        <f t="shared" ca="1" si="179"/>
        <v>84.249999999998906</v>
      </c>
      <c r="T235" s="55">
        <f t="shared" ca="1" si="172"/>
        <v>1.2403362716826516E-2</v>
      </c>
      <c r="U235" s="78">
        <f t="shared" ca="1" si="180"/>
        <v>0.24459532830500424</v>
      </c>
      <c r="V235" s="79">
        <f t="shared" ca="1" si="181"/>
        <v>97572.280563322056</v>
      </c>
      <c r="W235" s="79">
        <f t="shared" ca="1" si="159"/>
        <v>881.76245088367477</v>
      </c>
      <c r="X235" s="80">
        <f t="shared" ca="1" si="160"/>
        <v>-4.8919065661000847</v>
      </c>
      <c r="Y235" s="80">
        <f t="shared" ca="1" si="173"/>
        <v>-40.65511690138419</v>
      </c>
      <c r="Z235" s="80">
        <f t="shared" ca="1" si="161"/>
        <v>0</v>
      </c>
      <c r="AA235" s="80">
        <f t="shared" ca="1" si="174"/>
        <v>0</v>
      </c>
      <c r="AB235" s="81">
        <f t="shared" ca="1" si="162"/>
        <v>-442.35341327631517</v>
      </c>
      <c r="AC235" s="79">
        <f t="shared" ca="1" si="163"/>
        <v>97966.142577461927</v>
      </c>
      <c r="AD235" s="35"/>
      <c r="AE235" s="55">
        <f t="shared" ca="1" si="182"/>
        <v>1.2403362716826516E-2</v>
      </c>
      <c r="AF235" s="78">
        <f t="shared" ca="1" si="183"/>
        <v>0.24459532830500424</v>
      </c>
      <c r="AG235" s="35"/>
      <c r="AH235" s="35"/>
      <c r="AR235" s="69">
        <f t="shared" si="190"/>
        <v>20</v>
      </c>
      <c r="AS235" s="70">
        <f t="shared" si="191"/>
        <v>232</v>
      </c>
      <c r="AT235" s="71">
        <f t="shared" ca="1" si="192"/>
        <v>0.14630293571087502</v>
      </c>
      <c r="AU235" s="72">
        <f t="shared" ca="1" si="175"/>
        <v>9.0370179501075842E-3</v>
      </c>
      <c r="AV235" s="73">
        <f t="shared" ca="1" si="193"/>
        <v>1.0090370179501076</v>
      </c>
      <c r="AW235" s="74">
        <f ca="1">PRODUCT(AV$4:AV235)</f>
        <v>6.7270181755573155</v>
      </c>
      <c r="BO235" s="70">
        <f t="shared" si="186"/>
        <v>232</v>
      </c>
      <c r="BP235" s="171">
        <f t="shared" ca="1" si="187"/>
        <v>0.114</v>
      </c>
      <c r="BQ235" s="172">
        <f t="shared" ca="1" si="176"/>
        <v>9.0370179501075842E-3</v>
      </c>
      <c r="BR235" s="172">
        <f t="shared" ca="1" si="189"/>
        <v>0.14865427354329294</v>
      </c>
    </row>
    <row r="236" spans="5:70">
      <c r="E236">
        <f t="shared" si="177"/>
        <v>233</v>
      </c>
      <c r="F236" s="64">
        <f t="shared" si="178"/>
        <v>84.333333333332234</v>
      </c>
      <c r="G236" s="55">
        <f t="shared" si="164"/>
        <v>1.2403362716826516E-2</v>
      </c>
      <c r="H236" s="78">
        <f t="shared" si="188"/>
        <v>0.24210982079591165</v>
      </c>
      <c r="I236" s="79">
        <f t="shared" ca="1" si="165"/>
        <v>96846.785720733023</v>
      </c>
      <c r="J236" s="79">
        <f t="shared" ca="1" si="166"/>
        <v>875.20614096848726</v>
      </c>
      <c r="K236" s="80">
        <f t="shared" ca="1" si="167"/>
        <v>-4.8421964159182327</v>
      </c>
      <c r="L236" s="80">
        <f t="shared" ca="1" si="168"/>
        <v>-40.352827383638761</v>
      </c>
      <c r="M236" s="80">
        <f t="shared" ca="1" si="169"/>
        <v>0</v>
      </c>
      <c r="N236" s="80">
        <f t="shared" ca="1" si="170"/>
        <v>0</v>
      </c>
      <c r="O236" s="81">
        <f t="shared" ca="1" si="157"/>
        <v>-436.86674344242266</v>
      </c>
      <c r="P236" s="79">
        <f t="shared" ca="1" si="158"/>
        <v>97239.930094459516</v>
      </c>
      <c r="Q236" s="35"/>
      <c r="R236">
        <f t="shared" ca="1" si="171"/>
        <v>233</v>
      </c>
      <c r="S236" s="78">
        <f t="shared" ca="1" si="179"/>
        <v>84.333333333332234</v>
      </c>
      <c r="T236" s="55">
        <f t="shared" ca="1" si="172"/>
        <v>1.2403362716826516E-2</v>
      </c>
      <c r="U236" s="78">
        <f t="shared" ca="1" si="180"/>
        <v>0.24156152372919601</v>
      </c>
      <c r="V236" s="79">
        <f t="shared" ca="1" si="181"/>
        <v>96751.032977105322</v>
      </c>
      <c r="W236" s="79">
        <f t="shared" ca="1" si="159"/>
        <v>874.34082170555166</v>
      </c>
      <c r="X236" s="80">
        <f t="shared" ca="1" si="160"/>
        <v>-4.8312304745839203</v>
      </c>
      <c r="Y236" s="80">
        <f t="shared" ca="1" si="173"/>
        <v>-40.312930407127219</v>
      </c>
      <c r="Z236" s="80">
        <f t="shared" ca="1" si="161"/>
        <v>0</v>
      </c>
      <c r="AA236" s="80">
        <f t="shared" ca="1" si="174"/>
        <v>0</v>
      </c>
      <c r="AB236" s="81">
        <f t="shared" ca="1" si="162"/>
        <v>-436.86674344242266</v>
      </c>
      <c r="AC236" s="79">
        <f t="shared" ca="1" si="163"/>
        <v>97143.362894486738</v>
      </c>
      <c r="AD236" s="35"/>
      <c r="AE236" s="55">
        <f t="shared" ca="1" si="182"/>
        <v>1.2403362716826516E-2</v>
      </c>
      <c r="AF236" s="78">
        <f t="shared" ca="1" si="183"/>
        <v>0.24156152372919601</v>
      </c>
      <c r="AG236" s="35"/>
      <c r="AH236" s="35"/>
      <c r="AR236" s="69">
        <f t="shared" si="190"/>
        <v>20</v>
      </c>
      <c r="AS236" s="70">
        <f t="shared" si="191"/>
        <v>233</v>
      </c>
      <c r="AT236" s="71">
        <f t="shared" ca="1" si="192"/>
        <v>0.14498079345470241</v>
      </c>
      <c r="AU236" s="72">
        <f t="shared" ca="1" si="175"/>
        <v>9.0370179501075842E-3</v>
      </c>
      <c r="AV236" s="73">
        <f t="shared" ca="1" si="193"/>
        <v>1.0090370179501076</v>
      </c>
      <c r="AW236" s="74">
        <f ca="1">PRODUCT(AV$4:AV236)</f>
        <v>6.7878103595605266</v>
      </c>
      <c r="BO236" s="70">
        <f t="shared" si="186"/>
        <v>233</v>
      </c>
      <c r="BP236" s="171">
        <f t="shared" ca="1" si="187"/>
        <v>0.114</v>
      </c>
      <c r="BQ236" s="172">
        <f t="shared" ca="1" si="176"/>
        <v>9.0370179501075842E-3</v>
      </c>
      <c r="BR236" s="172">
        <f t="shared" ca="1" si="189"/>
        <v>0.14732291372747561</v>
      </c>
    </row>
    <row r="237" spans="5:70">
      <c r="E237">
        <f t="shared" si="177"/>
        <v>234</v>
      </c>
      <c r="F237" s="64">
        <f t="shared" si="178"/>
        <v>84.416666666665563</v>
      </c>
      <c r="G237" s="55">
        <f t="shared" si="164"/>
        <v>1.2403362716826516E-2</v>
      </c>
      <c r="H237" s="78">
        <f t="shared" si="188"/>
        <v>0.23910684487127409</v>
      </c>
      <c r="I237" s="79">
        <f t="shared" ca="1" si="165"/>
        <v>96033.827970939077</v>
      </c>
      <c r="J237" s="79">
        <f t="shared" ca="1" si="166"/>
        <v>867.8594271909202</v>
      </c>
      <c r="K237" s="80">
        <f t="shared" ca="1" si="167"/>
        <v>-4.7821368974254819</v>
      </c>
      <c r="L237" s="80">
        <f t="shared" ca="1" si="168"/>
        <v>-40.014094987891283</v>
      </c>
      <c r="M237" s="80">
        <f t="shared" ca="1" si="169"/>
        <v>0</v>
      </c>
      <c r="N237" s="80">
        <f t="shared" ca="1" si="170"/>
        <v>0</v>
      </c>
      <c r="O237" s="81">
        <f t="shared" ca="1" si="157"/>
        <v>-431.44812676458758</v>
      </c>
      <c r="P237" s="79">
        <f t="shared" ca="1" si="158"/>
        <v>96425.443039480102</v>
      </c>
      <c r="Q237" s="35"/>
      <c r="R237">
        <f t="shared" ca="1" si="171"/>
        <v>234</v>
      </c>
      <c r="S237" s="78">
        <f t="shared" ca="1" si="179"/>
        <v>84.416666666665563</v>
      </c>
      <c r="T237" s="55">
        <f t="shared" ca="1" si="172"/>
        <v>1.2403362716826516E-2</v>
      </c>
      <c r="U237" s="78">
        <f t="shared" ca="1" si="180"/>
        <v>0.23856534853195349</v>
      </c>
      <c r="V237" s="79">
        <f t="shared" ca="1" si="181"/>
        <v>95938.458528974108</v>
      </c>
      <c r="W237" s="79">
        <f t="shared" ca="1" si="159"/>
        <v>866.99757183199108</v>
      </c>
      <c r="X237" s="80">
        <f t="shared" ca="1" si="160"/>
        <v>-4.7713069706390696</v>
      </c>
      <c r="Y237" s="80">
        <f t="shared" ca="1" si="173"/>
        <v>-39.974357720405884</v>
      </c>
      <c r="Z237" s="80">
        <f t="shared" ca="1" si="161"/>
        <v>0</v>
      </c>
      <c r="AA237" s="80">
        <f t="shared" ca="1" si="174"/>
        <v>0</v>
      </c>
      <c r="AB237" s="81">
        <f t="shared" ca="1" si="162"/>
        <v>-431.44812676458758</v>
      </c>
      <c r="AC237" s="79">
        <f t="shared" ca="1" si="163"/>
        <v>96329.262309350466</v>
      </c>
      <c r="AD237" s="35"/>
      <c r="AE237" s="55">
        <f t="shared" ca="1" si="182"/>
        <v>1.2403362716826516E-2</v>
      </c>
      <c r="AF237" s="78">
        <f t="shared" ca="1" si="183"/>
        <v>0.23856534853195349</v>
      </c>
      <c r="AG237" s="35"/>
      <c r="AH237" s="35"/>
      <c r="AR237" s="69">
        <f t="shared" si="190"/>
        <v>20</v>
      </c>
      <c r="AS237" s="70">
        <f t="shared" si="191"/>
        <v>234</v>
      </c>
      <c r="AT237" s="71">
        <f t="shared" ca="1" si="192"/>
        <v>0.14367059942183141</v>
      </c>
      <c r="AU237" s="72">
        <f t="shared" ca="1" si="175"/>
        <v>9.0370179501075842E-3</v>
      </c>
      <c r="AV237" s="73">
        <f t="shared" ca="1" si="193"/>
        <v>1.0090370179501076</v>
      </c>
      <c r="AW237" s="74">
        <f ca="1">PRODUCT(AV$4:AV237)</f>
        <v>6.8491519236218013</v>
      </c>
      <c r="BO237" s="70">
        <f t="shared" si="186"/>
        <v>234</v>
      </c>
      <c r="BP237" s="171">
        <f t="shared" ca="1" si="187"/>
        <v>0.114</v>
      </c>
      <c r="BQ237" s="172">
        <f t="shared" ca="1" si="176"/>
        <v>9.0370179501075842E-3</v>
      </c>
      <c r="BR237" s="172">
        <f t="shared" ca="1" si="189"/>
        <v>0.14600347767891314</v>
      </c>
    </row>
    <row r="238" spans="5:70">
      <c r="E238">
        <f t="shared" si="177"/>
        <v>235</v>
      </c>
      <c r="F238" s="64">
        <f t="shared" si="178"/>
        <v>84.499999999998892</v>
      </c>
      <c r="G238" s="55">
        <f t="shared" si="164"/>
        <v>1.2403362716826516E-2</v>
      </c>
      <c r="H238" s="78">
        <f t="shared" si="188"/>
        <v>0.23614111594625972</v>
      </c>
      <c r="I238" s="79">
        <f t="shared" ca="1" si="165"/>
        <v>95229.443294330733</v>
      </c>
      <c r="J238" s="79">
        <f t="shared" ca="1" si="166"/>
        <v>860.59018842961916</v>
      </c>
      <c r="K238" s="80">
        <f t="shared" ca="1" si="167"/>
        <v>-4.7228223189251946</v>
      </c>
      <c r="L238" s="80">
        <f t="shared" ca="1" si="168"/>
        <v>-39.678934705971145</v>
      </c>
      <c r="M238" s="80">
        <f t="shared" ca="1" si="169"/>
        <v>0</v>
      </c>
      <c r="N238" s="80">
        <f t="shared" ca="1" si="170"/>
        <v>0</v>
      </c>
      <c r="O238" s="81">
        <f t="shared" ca="1" si="157"/>
        <v>-426.09671915483108</v>
      </c>
      <c r="P238" s="79">
        <f t="shared" ca="1" si="158"/>
        <v>95619.535006580627</v>
      </c>
      <c r="Q238" s="35"/>
      <c r="R238">
        <f t="shared" ca="1" si="171"/>
        <v>235</v>
      </c>
      <c r="S238" s="78">
        <f t="shared" ca="1" si="179"/>
        <v>84.499999999998892</v>
      </c>
      <c r="T238" s="55">
        <f t="shared" ca="1" si="172"/>
        <v>1.2403362716826516E-2</v>
      </c>
      <c r="U238" s="78">
        <f t="shared" ca="1" si="180"/>
        <v>0.23560633598244554</v>
      </c>
      <c r="V238" s="79">
        <f t="shared" ca="1" si="181"/>
        <v>95134.455528683262</v>
      </c>
      <c r="W238" s="79">
        <f t="shared" ca="1" si="159"/>
        <v>859.73178228642234</v>
      </c>
      <c r="X238" s="80">
        <f t="shared" ca="1" si="160"/>
        <v>-4.7121267196489107</v>
      </c>
      <c r="Y238" s="80">
        <f t="shared" ca="1" si="173"/>
        <v>-39.639356470284696</v>
      </c>
      <c r="Z238" s="80">
        <f t="shared" ca="1" si="161"/>
        <v>0</v>
      </c>
      <c r="AA238" s="80">
        <f t="shared" ca="1" si="174"/>
        <v>0</v>
      </c>
      <c r="AB238" s="81">
        <f t="shared" ca="1" si="162"/>
        <v>-426.09671915483108</v>
      </c>
      <c r="AC238" s="79">
        <f t="shared" ca="1" si="163"/>
        <v>95523.739108624926</v>
      </c>
      <c r="AD238" s="35"/>
      <c r="AE238" s="55">
        <f t="shared" ca="1" si="182"/>
        <v>1.2403362716826516E-2</v>
      </c>
      <c r="AF238" s="78">
        <f t="shared" ca="1" si="183"/>
        <v>0.23560633598244554</v>
      </c>
      <c r="AG238" s="35"/>
      <c r="AH238" s="35"/>
      <c r="AR238" s="69">
        <f t="shared" si="190"/>
        <v>20</v>
      </c>
      <c r="AS238" s="70">
        <f t="shared" si="191"/>
        <v>235</v>
      </c>
      <c r="AT238" s="71">
        <f t="shared" ca="1" si="192"/>
        <v>0.1423722456359536</v>
      </c>
      <c r="AU238" s="72">
        <f t="shared" ca="1" si="175"/>
        <v>9.0370179501075842E-3</v>
      </c>
      <c r="AV238" s="73">
        <f t="shared" ca="1" si="193"/>
        <v>1.0090370179501076</v>
      </c>
      <c r="AW238" s="74">
        <f ca="1">PRODUCT(AV$4:AV238)</f>
        <v>6.9110478324985856</v>
      </c>
      <c r="BO238" s="70">
        <f t="shared" si="186"/>
        <v>235</v>
      </c>
      <c r="BP238" s="171">
        <f t="shared" ca="1" si="187"/>
        <v>0.114</v>
      </c>
      <c r="BQ238" s="172">
        <f t="shared" ca="1" si="176"/>
        <v>9.0370179501075842E-3</v>
      </c>
      <c r="BR238" s="172">
        <f t="shared" ca="1" si="189"/>
        <v>0.14469585860737208</v>
      </c>
    </row>
    <row r="239" spans="5:70">
      <c r="E239">
        <f t="shared" si="177"/>
        <v>236</v>
      </c>
      <c r="F239" s="64">
        <f t="shared" si="178"/>
        <v>84.58333333333222</v>
      </c>
      <c r="G239" s="55">
        <f t="shared" si="164"/>
        <v>1.3587845363505768E-2</v>
      </c>
      <c r="H239" s="78">
        <f t="shared" si="188"/>
        <v>0.23293246697881625</v>
      </c>
      <c r="I239" s="79">
        <f t="shared" ca="1" si="165"/>
        <v>94320.271551180878</v>
      </c>
      <c r="J239" s="79">
        <f t="shared" ca="1" si="166"/>
        <v>852.37398706704334</v>
      </c>
      <c r="K239" s="80">
        <f t="shared" ca="1" si="167"/>
        <v>-4.6586493395763249</v>
      </c>
      <c r="L239" s="80">
        <f t="shared" ca="1" si="168"/>
        <v>-39.300113146325366</v>
      </c>
      <c r="M239" s="80">
        <f t="shared" ca="1" si="169"/>
        <v>0</v>
      </c>
      <c r="N239" s="80">
        <f t="shared" ca="1" si="170"/>
        <v>0</v>
      </c>
      <c r="O239" s="81">
        <f t="shared" ca="1" si="157"/>
        <v>-420.30698282505801</v>
      </c>
      <c r="P239" s="79">
        <f t="shared" ca="1" si="158"/>
        <v>94708.379792936961</v>
      </c>
      <c r="Q239" s="35"/>
      <c r="R239">
        <f t="shared" ca="1" si="171"/>
        <v>236</v>
      </c>
      <c r="S239" s="78">
        <f t="shared" ca="1" si="179"/>
        <v>84.58333333333222</v>
      </c>
      <c r="T239" s="55">
        <f t="shared" ca="1" si="172"/>
        <v>1.3587845363505768E-2</v>
      </c>
      <c r="U239" s="78">
        <f t="shared" ca="1" si="180"/>
        <v>0.23240495352245388</v>
      </c>
      <c r="V239" s="79">
        <f t="shared" ca="1" si="181"/>
        <v>94225.777313073064</v>
      </c>
      <c r="W239" s="79">
        <f t="shared" ca="1" si="159"/>
        <v>851.52004094108122</v>
      </c>
      <c r="X239" s="80">
        <f t="shared" ca="1" si="160"/>
        <v>-4.6480990704490779</v>
      </c>
      <c r="Y239" s="80">
        <f t="shared" ca="1" si="173"/>
        <v>-39.260740547113777</v>
      </c>
      <c r="Z239" s="80">
        <f t="shared" ca="1" si="161"/>
        <v>0</v>
      </c>
      <c r="AA239" s="80">
        <f t="shared" ca="1" si="174"/>
        <v>0</v>
      </c>
      <c r="AB239" s="81">
        <f t="shared" ca="1" si="162"/>
        <v>-420.30698282505801</v>
      </c>
      <c r="AC239" s="79">
        <f t="shared" ca="1" si="163"/>
        <v>94613.081531571515</v>
      </c>
      <c r="AD239" s="35"/>
      <c r="AE239" s="55">
        <f t="shared" ca="1" si="182"/>
        <v>1.3587845363505768E-2</v>
      </c>
      <c r="AF239" s="78">
        <f t="shared" ca="1" si="183"/>
        <v>0.23240495352245388</v>
      </c>
      <c r="AG239" s="35"/>
      <c r="AH239" s="35"/>
      <c r="AR239" s="69">
        <f t="shared" si="190"/>
        <v>20</v>
      </c>
      <c r="AS239" s="70">
        <f t="shared" si="191"/>
        <v>236</v>
      </c>
      <c r="AT239" s="71">
        <f t="shared" ca="1" si="192"/>
        <v>0.14108562509654438</v>
      </c>
      <c r="AU239" s="72">
        <f t="shared" ca="1" si="175"/>
        <v>9.0370179501075842E-3</v>
      </c>
      <c r="AV239" s="73">
        <f t="shared" ca="1" si="193"/>
        <v>1.0090370179501076</v>
      </c>
      <c r="AW239" s="74">
        <f ca="1">PRODUCT(AV$4:AV239)</f>
        <v>6.9735030958149276</v>
      </c>
      <c r="BO239" s="70">
        <f t="shared" si="186"/>
        <v>236</v>
      </c>
      <c r="BP239" s="171">
        <f t="shared" ca="1" si="187"/>
        <v>0.114</v>
      </c>
      <c r="BQ239" s="172">
        <f t="shared" ca="1" si="176"/>
        <v>9.0370179501075842E-3</v>
      </c>
      <c r="BR239" s="172">
        <f t="shared" ca="1" si="189"/>
        <v>0.14339995067904104</v>
      </c>
    </row>
    <row r="240" spans="5:70">
      <c r="E240">
        <f t="shared" si="177"/>
        <v>237</v>
      </c>
      <c r="F240" s="64">
        <f t="shared" si="178"/>
        <v>84.666666666665549</v>
      </c>
      <c r="G240" s="55">
        <f t="shared" si="164"/>
        <v>1.3587845363505768E-2</v>
      </c>
      <c r="H240" s="78">
        <f t="shared" si="188"/>
        <v>0.22976741663736819</v>
      </c>
      <c r="I240" s="79">
        <f t="shared" ca="1" si="165"/>
        <v>93421.496973682355</v>
      </c>
      <c r="J240" s="79">
        <f t="shared" ca="1" si="166"/>
        <v>844.2517450770888</v>
      </c>
      <c r="K240" s="80">
        <f t="shared" ca="1" si="167"/>
        <v>-4.5953483327473634</v>
      </c>
      <c r="L240" s="80">
        <f t="shared" ca="1" si="168"/>
        <v>-38.925623739034314</v>
      </c>
      <c r="M240" s="80">
        <f t="shared" ca="1" si="169"/>
        <v>0</v>
      </c>
      <c r="N240" s="80">
        <f t="shared" ca="1" si="170"/>
        <v>0</v>
      </c>
      <c r="O240" s="81">
        <f t="shared" ca="1" si="157"/>
        <v>-414.59591653722947</v>
      </c>
      <c r="P240" s="79">
        <f t="shared" ca="1" si="158"/>
        <v>93807.631830150422</v>
      </c>
      <c r="Q240" s="35"/>
      <c r="R240">
        <f t="shared" ca="1" si="171"/>
        <v>237</v>
      </c>
      <c r="S240" s="78">
        <f t="shared" ca="1" si="179"/>
        <v>84.666666666665549</v>
      </c>
      <c r="T240" s="55">
        <f t="shared" ca="1" si="172"/>
        <v>1.3587845363505768E-2</v>
      </c>
      <c r="U240" s="78">
        <f t="shared" ca="1" si="180"/>
        <v>0.22924707095227803</v>
      </c>
      <c r="V240" s="79">
        <f t="shared" ca="1" si="181"/>
        <v>93327.493610355756</v>
      </c>
      <c r="W240" s="79">
        <f t="shared" ca="1" si="159"/>
        <v>843.40223499533579</v>
      </c>
      <c r="X240" s="80">
        <f t="shared" ca="1" si="160"/>
        <v>-4.5849414190455606</v>
      </c>
      <c r="Y240" s="80">
        <f t="shared" ca="1" si="173"/>
        <v>-38.886455670981569</v>
      </c>
      <c r="Z240" s="80">
        <f t="shared" ca="1" si="161"/>
        <v>0</v>
      </c>
      <c r="AA240" s="80">
        <f t="shared" ca="1" si="174"/>
        <v>0</v>
      </c>
      <c r="AB240" s="81">
        <f t="shared" ca="1" si="162"/>
        <v>-414.59591653722947</v>
      </c>
      <c r="AC240" s="79">
        <f t="shared" ca="1" si="163"/>
        <v>93712.828531723819</v>
      </c>
      <c r="AD240" s="35"/>
      <c r="AE240" s="55">
        <f t="shared" ca="1" si="182"/>
        <v>1.3587845363505768E-2</v>
      </c>
      <c r="AF240" s="78">
        <f t="shared" ca="1" si="183"/>
        <v>0.22924707095227803</v>
      </c>
      <c r="AG240" s="35"/>
      <c r="AH240" s="35"/>
      <c r="AR240" s="69">
        <f t="shared" si="190"/>
        <v>20</v>
      </c>
      <c r="AS240" s="70">
        <f t="shared" si="191"/>
        <v>237</v>
      </c>
      <c r="AT240" s="71">
        <f t="shared" ca="1" si="192"/>
        <v>0.13981063177004477</v>
      </c>
      <c r="AU240" s="72">
        <f t="shared" ca="1" si="175"/>
        <v>9.0370179501075842E-3</v>
      </c>
      <c r="AV240" s="73">
        <f t="shared" ca="1" si="193"/>
        <v>1.0090370179501076</v>
      </c>
      <c r="AW240" s="74">
        <f ca="1">PRODUCT(AV$4:AV240)</f>
        <v>7.0365227684669378</v>
      </c>
      <c r="BO240" s="70">
        <f t="shared" si="186"/>
        <v>237</v>
      </c>
      <c r="BP240" s="171">
        <f t="shared" ca="1" si="187"/>
        <v>0.114</v>
      </c>
      <c r="BQ240" s="172">
        <f t="shared" ca="1" si="176"/>
        <v>9.0370179501075842E-3</v>
      </c>
      <c r="BR240" s="172">
        <f t="shared" ca="1" si="189"/>
        <v>0.14211564900796489</v>
      </c>
    </row>
    <row r="241" spans="5:70">
      <c r="E241">
        <f t="shared" si="177"/>
        <v>238</v>
      </c>
      <c r="F241" s="64">
        <f t="shared" si="178"/>
        <v>84.749999999998877</v>
      </c>
      <c r="G241" s="55">
        <f t="shared" si="164"/>
        <v>1.3587845363505768E-2</v>
      </c>
      <c r="H241" s="78">
        <f t="shared" si="188"/>
        <v>0.22664537251052744</v>
      </c>
      <c r="I241" s="79">
        <f t="shared" ca="1" si="165"/>
        <v>92532.988234925651</v>
      </c>
      <c r="J241" s="79">
        <f t="shared" ca="1" si="166"/>
        <v>836.22227565611706</v>
      </c>
      <c r="K241" s="80">
        <f t="shared" ca="1" si="167"/>
        <v>-4.5329074502105486</v>
      </c>
      <c r="L241" s="80">
        <f t="shared" ca="1" si="168"/>
        <v>-38.55541176455236</v>
      </c>
      <c r="M241" s="80">
        <f t="shared" ca="1" si="169"/>
        <v>0</v>
      </c>
      <c r="N241" s="80">
        <f t="shared" ca="1" si="170"/>
        <v>0</v>
      </c>
      <c r="O241" s="81">
        <f t="shared" ca="1" si="157"/>
        <v>-408.96245133498064</v>
      </c>
      <c r="P241" s="79">
        <f t="shared" ca="1" si="158"/>
        <v>92917.159740032032</v>
      </c>
      <c r="Q241" s="35"/>
      <c r="R241">
        <f t="shared" ca="1" si="171"/>
        <v>238</v>
      </c>
      <c r="S241" s="78">
        <f t="shared" ca="1" si="179"/>
        <v>84.749999999998877</v>
      </c>
      <c r="T241" s="55">
        <f t="shared" ca="1" si="172"/>
        <v>1.3587845363505768E-2</v>
      </c>
      <c r="U241" s="78">
        <f t="shared" ca="1" si="180"/>
        <v>0.22613209720214184</v>
      </c>
      <c r="V241" s="79">
        <f t="shared" ca="1" si="181"/>
        <v>92439.473109058017</v>
      </c>
      <c r="W241" s="79">
        <f t="shared" ca="1" si="159"/>
        <v>835.37717778504464</v>
      </c>
      <c r="X241" s="80">
        <f t="shared" ca="1" si="160"/>
        <v>-4.5226419440428369</v>
      </c>
      <c r="Y241" s="80">
        <f t="shared" ca="1" si="173"/>
        <v>-38.516447128774175</v>
      </c>
      <c r="Z241" s="80">
        <f t="shared" ca="1" si="161"/>
        <v>0</v>
      </c>
      <c r="AA241" s="80">
        <f t="shared" ca="1" si="174"/>
        <v>0</v>
      </c>
      <c r="AB241" s="81">
        <f t="shared" ca="1" si="162"/>
        <v>-408.96245133498064</v>
      </c>
      <c r="AC241" s="79">
        <f t="shared" ca="1" si="163"/>
        <v>92822.848746435266</v>
      </c>
      <c r="AD241" s="35"/>
      <c r="AE241" s="55">
        <f t="shared" ca="1" si="182"/>
        <v>1.3587845363505768E-2</v>
      </c>
      <c r="AF241" s="78">
        <f t="shared" ca="1" si="183"/>
        <v>0.22613209720214184</v>
      </c>
      <c r="AG241" s="35"/>
      <c r="AH241" s="35"/>
      <c r="AR241" s="69">
        <f t="shared" si="190"/>
        <v>20</v>
      </c>
      <c r="AS241" s="70">
        <f t="shared" si="191"/>
        <v>238</v>
      </c>
      <c r="AT241" s="71">
        <f t="shared" ca="1" si="192"/>
        <v>0.13854716058112299</v>
      </c>
      <c r="AU241" s="72">
        <f t="shared" ca="1" si="175"/>
        <v>9.0370179501075842E-3</v>
      </c>
      <c r="AV241" s="73">
        <f t="shared" ca="1" si="193"/>
        <v>1.0090370179501076</v>
      </c>
      <c r="AW241" s="74">
        <f ca="1">PRODUCT(AV$4:AV241)</f>
        <v>7.1001119510319146</v>
      </c>
      <c r="BO241" s="70">
        <f t="shared" si="186"/>
        <v>238</v>
      </c>
      <c r="BP241" s="171">
        <f t="shared" ca="1" si="187"/>
        <v>0.114</v>
      </c>
      <c r="BQ241" s="172">
        <f t="shared" ca="1" si="176"/>
        <v>9.0370179501075842E-3</v>
      </c>
      <c r="BR241" s="172">
        <f t="shared" ca="1" si="189"/>
        <v>0.14084284964755561</v>
      </c>
    </row>
    <row r="242" spans="5:70">
      <c r="E242">
        <f t="shared" si="177"/>
        <v>239</v>
      </c>
      <c r="F242" s="64">
        <f t="shared" si="178"/>
        <v>84.833333333332206</v>
      </c>
      <c r="G242" s="55">
        <f t="shared" si="164"/>
        <v>1.3587845363505768E-2</v>
      </c>
      <c r="H242" s="78">
        <f t="shared" si="188"/>
        <v>0.22356575023650022</v>
      </c>
      <c r="I242" s="79">
        <f t="shared" ca="1" si="165"/>
        <v>91654.615741868314</v>
      </c>
      <c r="J242" s="79">
        <f t="shared" ca="1" si="166"/>
        <v>828.2844076694771</v>
      </c>
      <c r="K242" s="80">
        <f t="shared" ca="1" si="167"/>
        <v>-4.4713150047300045</v>
      </c>
      <c r="L242" s="80">
        <f t="shared" ca="1" si="168"/>
        <v>-38.189423225778469</v>
      </c>
      <c r="M242" s="80">
        <f t="shared" ca="1" si="169"/>
        <v>0</v>
      </c>
      <c r="N242" s="80">
        <f t="shared" ca="1" si="170"/>
        <v>0</v>
      </c>
      <c r="O242" s="81">
        <f t="shared" ca="1" si="157"/>
        <v>-403.40553278676066</v>
      </c>
      <c r="P242" s="79">
        <f t="shared" ca="1" si="158"/>
        <v>92036.833878520527</v>
      </c>
      <c r="Q242" s="35"/>
      <c r="R242">
        <f t="shared" ca="1" si="171"/>
        <v>239</v>
      </c>
      <c r="S242" s="78">
        <f t="shared" ca="1" si="179"/>
        <v>84.833333333332206</v>
      </c>
      <c r="T242" s="55">
        <f t="shared" ca="1" si="172"/>
        <v>1.3587845363505768E-2</v>
      </c>
      <c r="U242" s="78">
        <f t="shared" ca="1" si="180"/>
        <v>0.22305944923363388</v>
      </c>
      <c r="V242" s="79">
        <f t="shared" ca="1" si="181"/>
        <v>91561.586231468624</v>
      </c>
      <c r="W242" s="79">
        <f t="shared" ca="1" si="159"/>
        <v>827.4436983141054</v>
      </c>
      <c r="X242" s="80">
        <f t="shared" ca="1" si="160"/>
        <v>-4.4611889846726775</v>
      </c>
      <c r="Y242" s="80">
        <f t="shared" ca="1" si="173"/>
        <v>-38.150660929778596</v>
      </c>
      <c r="Z242" s="80">
        <f t="shared" ca="1" si="161"/>
        <v>0</v>
      </c>
      <c r="AA242" s="80">
        <f t="shared" ca="1" si="174"/>
        <v>0</v>
      </c>
      <c r="AB242" s="81">
        <f t="shared" ca="1" si="162"/>
        <v>-403.40553278676066</v>
      </c>
      <c r="AC242" s="79">
        <f t="shared" ca="1" si="163"/>
        <v>91943.012547081526</v>
      </c>
      <c r="AD242" s="35"/>
      <c r="AE242" s="55">
        <f t="shared" ca="1" si="182"/>
        <v>1.3587845363505768E-2</v>
      </c>
      <c r="AF242" s="78">
        <f t="shared" ca="1" si="183"/>
        <v>0.22305944923363388</v>
      </c>
      <c r="AG242" s="35"/>
      <c r="AH242" s="35"/>
      <c r="AR242" s="69">
        <f t="shared" si="190"/>
        <v>20</v>
      </c>
      <c r="AS242" s="70">
        <f t="shared" si="191"/>
        <v>239</v>
      </c>
      <c r="AT242" s="71">
        <f t="shared" ca="1" si="192"/>
        <v>0.13729510740401493</v>
      </c>
      <c r="AU242" s="72">
        <f t="shared" ca="1" si="175"/>
        <v>9.0370179501075842E-3</v>
      </c>
      <c r="AV242" s="73">
        <f t="shared" ca="1" si="193"/>
        <v>1.0090370179501076</v>
      </c>
      <c r="AW242" s="74">
        <f ca="1">PRODUCT(AV$4:AV242)</f>
        <v>7.1642757901811631</v>
      </c>
      <c r="BO242" s="70">
        <f t="shared" si="186"/>
        <v>239</v>
      </c>
      <c r="BP242" s="171">
        <f t="shared" ca="1" si="187"/>
        <v>0.114</v>
      </c>
      <c r="BQ242" s="172">
        <f t="shared" ca="1" si="176"/>
        <v>9.0370179501075842E-3</v>
      </c>
      <c r="BR242" s="172">
        <f t="shared" ca="1" si="189"/>
        <v>0.13958144958217941</v>
      </c>
    </row>
    <row r="243" spans="5:70">
      <c r="E243">
        <f t="shared" si="177"/>
        <v>240</v>
      </c>
      <c r="F243" s="64">
        <f t="shared" si="178"/>
        <v>84.916666666665535</v>
      </c>
      <c r="G243" s="55">
        <f t="shared" si="164"/>
        <v>1.3587845363505768E-2</v>
      </c>
      <c r="H243" s="78">
        <f t="shared" si="188"/>
        <v>0.2205279733937105</v>
      </c>
      <c r="I243" s="79">
        <f t="shared" ca="1" si="165"/>
        <v>90786.251612032516</v>
      </c>
      <c r="J243" s="79">
        <f t="shared" ca="1" si="166"/>
        <v>820.43698544092149</v>
      </c>
      <c r="K243" s="80">
        <f t="shared" ca="1" si="167"/>
        <v>-4.4105594678742097</v>
      </c>
      <c r="L243" s="80">
        <f t="shared" ca="1" si="168"/>
        <v>-37.827604838346886</v>
      </c>
      <c r="M243" s="80">
        <f t="shared" ca="1" si="169"/>
        <v>0</v>
      </c>
      <c r="N243" s="80">
        <f t="shared" ca="1" si="170"/>
        <v>0</v>
      </c>
      <c r="O243" s="81">
        <f t="shared" ca="1" si="157"/>
        <v>-397.9241207884715</v>
      </c>
      <c r="P243" s="79">
        <f t="shared" ca="1" si="158"/>
        <v>91166.526312378744</v>
      </c>
      <c r="Q243" s="35"/>
      <c r="R243">
        <f t="shared" ca="1" si="171"/>
        <v>240</v>
      </c>
      <c r="S243" s="78">
        <f t="shared" ca="1" si="179"/>
        <v>84.916666666665535</v>
      </c>
      <c r="T243" s="55">
        <f t="shared" ca="1" si="172"/>
        <v>1.3587845363505768E-2</v>
      </c>
      <c r="U243" s="78">
        <f t="shared" ca="1" si="180"/>
        <v>0.22002855193057849</v>
      </c>
      <c r="V243" s="79">
        <f t="shared" ca="1" si="181"/>
        <v>90693.705110336916</v>
      </c>
      <c r="W243" s="79">
        <f t="shared" ca="1" si="159"/>
        <v>819.60064104387868</v>
      </c>
      <c r="X243" s="80">
        <f t="shared" ca="1" si="160"/>
        <v>-4.4005710386115702</v>
      </c>
      <c r="Y243" s="80">
        <f t="shared" ca="1" si="173"/>
        <v>-37.789043795973718</v>
      </c>
      <c r="Z243" s="80">
        <f t="shared" ca="1" si="161"/>
        <v>0</v>
      </c>
      <c r="AA243" s="80">
        <f t="shared" ca="1" si="174"/>
        <v>0</v>
      </c>
      <c r="AB243" s="81">
        <f t="shared" ca="1" si="162"/>
        <v>-397.9241207884715</v>
      </c>
      <c r="AC243" s="79">
        <f t="shared" ca="1" si="163"/>
        <v>91073.192015757741</v>
      </c>
      <c r="AD243" s="35"/>
      <c r="AE243" s="55">
        <f t="shared" ca="1" si="182"/>
        <v>1.3587845363505768E-2</v>
      </c>
      <c r="AF243" s="78">
        <f t="shared" ca="1" si="183"/>
        <v>0.22002855193057849</v>
      </c>
      <c r="AG243" s="35"/>
      <c r="AH243" s="35"/>
      <c r="AR243" s="69">
        <f t="shared" si="190"/>
        <v>20</v>
      </c>
      <c r="AS243" s="70">
        <f t="shared" si="191"/>
        <v>240</v>
      </c>
      <c r="AT243" s="71">
        <f t="shared" ca="1" si="192"/>
        <v>0.13605436905394291</v>
      </c>
      <c r="AU243" s="72">
        <f t="shared" ca="1" si="175"/>
        <v>9.0370179501075842E-3</v>
      </c>
      <c r="AV243" s="73">
        <f t="shared" ca="1" si="193"/>
        <v>1.0090370179501076</v>
      </c>
      <c r="AW243" s="74">
        <f ca="1">PRODUCT(AV$4:AV243)</f>
        <v>7.2290194790965518</v>
      </c>
      <c r="BO243" s="70">
        <f t="shared" si="186"/>
        <v>240</v>
      </c>
      <c r="BP243" s="171">
        <f t="shared" ca="1" si="187"/>
        <v>0.114</v>
      </c>
      <c r="BQ243" s="172">
        <f t="shared" ca="1" si="176"/>
        <v>9.0370179501075842E-3</v>
      </c>
      <c r="BR243" s="172">
        <f t="shared" ca="1" si="189"/>
        <v>0.13833134671881889</v>
      </c>
    </row>
    <row r="244" spans="5:70">
      <c r="E244">
        <f t="shared" si="177"/>
        <v>241</v>
      </c>
      <c r="F244" s="64">
        <f t="shared" si="178"/>
        <v>84.999999999998863</v>
      </c>
      <c r="G244" s="55">
        <f t="shared" si="164"/>
        <v>1.3587845363505768E-2</v>
      </c>
      <c r="H244" s="78">
        <f t="shared" si="188"/>
        <v>0.21753147339290946</v>
      </c>
      <c r="I244" s="79">
        <f t="shared" ca="1" si="165"/>
        <v>89927.769650518167</v>
      </c>
      <c r="J244" s="79">
        <f t="shared" ca="1" si="166"/>
        <v>812.67886854487267</v>
      </c>
      <c r="K244" s="80">
        <f t="shared" ca="1" si="167"/>
        <v>-4.3506294678581892</v>
      </c>
      <c r="L244" s="80">
        <f t="shared" ca="1" si="168"/>
        <v>-37.469904021049238</v>
      </c>
      <c r="M244" s="80">
        <f t="shared" ca="1" si="169"/>
        <v>-674.45827237888625</v>
      </c>
      <c r="N244" s="80">
        <f t="shared" ca="1" si="170"/>
        <v>0</v>
      </c>
      <c r="O244" s="81">
        <f t="shared" ca="1" si="157"/>
        <v>-392.51718936878882</v>
      </c>
      <c r="P244" s="79">
        <f t="shared" ca="1" si="158"/>
        <v>89631.652523826444</v>
      </c>
      <c r="Q244" s="35"/>
      <c r="R244">
        <f t="shared" ca="1" si="171"/>
        <v>241</v>
      </c>
      <c r="S244" s="78">
        <f t="shared" ca="1" si="179"/>
        <v>84.999999999998863</v>
      </c>
      <c r="T244" s="55">
        <f t="shared" ca="1" si="172"/>
        <v>1.3587845363505768E-2</v>
      </c>
      <c r="U244" s="78">
        <f t="shared" ca="1" si="180"/>
        <v>0.2170388379913897</v>
      </c>
      <c r="V244" s="79">
        <f t="shared" ca="1" si="181"/>
        <v>89835.703565886753</v>
      </c>
      <c r="W244" s="79">
        <f t="shared" ca="1" si="159"/>
        <v>811.84686568546249</v>
      </c>
      <c r="X244" s="80">
        <f t="shared" ca="1" si="160"/>
        <v>-4.3407767598277944</v>
      </c>
      <c r="Y244" s="80">
        <f t="shared" ca="1" si="173"/>
        <v>-37.431543152452818</v>
      </c>
      <c r="Z244" s="80">
        <f t="shared" ca="1" si="161"/>
        <v>-673.76777674415064</v>
      </c>
      <c r="AA244" s="80">
        <f t="shared" ca="1" si="174"/>
        <v>0</v>
      </c>
      <c r="AB244" s="81">
        <f t="shared" ca="1" si="162"/>
        <v>-392.51718936878882</v>
      </c>
      <c r="AC244" s="79">
        <f t="shared" ca="1" si="163"/>
        <v>89539.493145546992</v>
      </c>
      <c r="AD244" s="35"/>
      <c r="AE244" s="55">
        <f t="shared" ca="1" si="182"/>
        <v>1.3587845363505768E-2</v>
      </c>
      <c r="AF244" s="78">
        <f t="shared" ca="1" si="183"/>
        <v>0.2170388379913897</v>
      </c>
      <c r="AG244" s="35"/>
      <c r="AH244" s="35"/>
      <c r="AR244" s="69">
        <f t="shared" si="190"/>
        <v>21</v>
      </c>
      <c r="AS244" s="70">
        <f t="shared" si="191"/>
        <v>241</v>
      </c>
      <c r="AT244" s="71">
        <f t="shared" ca="1" si="192"/>
        <v>0.13482484327861188</v>
      </c>
      <c r="AU244" s="72">
        <f t="shared" ca="1" si="175"/>
        <v>9.0370179501075842E-3</v>
      </c>
      <c r="AV244" s="73">
        <f t="shared" ca="1" si="193"/>
        <v>1.0090370179501076</v>
      </c>
      <c r="AW244" s="74">
        <f ca="1">PRODUCT(AV$4:AV244)</f>
        <v>7.2943482578908245</v>
      </c>
      <c r="BO244" s="70">
        <f t="shared" si="186"/>
        <v>241</v>
      </c>
      <c r="BP244" s="171">
        <f t="shared" ca="1" si="187"/>
        <v>0.114</v>
      </c>
      <c r="BQ244" s="172">
        <f t="shared" ca="1" si="176"/>
        <v>9.0370179501075842E-3</v>
      </c>
      <c r="BR244" s="172">
        <f t="shared" ca="1" si="189"/>
        <v>0.13709243987881004</v>
      </c>
    </row>
    <row r="245" spans="5:70">
      <c r="E245">
        <f t="shared" si="177"/>
        <v>242</v>
      </c>
      <c r="F245" s="64">
        <f t="shared" si="178"/>
        <v>85.083333333332192</v>
      </c>
      <c r="G245" s="55">
        <f t="shared" si="164"/>
        <v>1.3587845363505768E-2</v>
      </c>
      <c r="H245" s="78">
        <f t="shared" si="188"/>
        <v>0.21457568937075103</v>
      </c>
      <c r="I245" s="79">
        <f t="shared" ca="1" si="165"/>
        <v>88413.75148965721</v>
      </c>
      <c r="J245" s="79">
        <f t="shared" ca="1" si="166"/>
        <v>798.99665924838337</v>
      </c>
      <c r="K245" s="80">
        <f t="shared" ca="1" si="167"/>
        <v>-4.2915137874150204</v>
      </c>
      <c r="L245" s="80">
        <f t="shared" ca="1" si="168"/>
        <v>-36.839063120690504</v>
      </c>
      <c r="M245" s="80">
        <f t="shared" ca="1" si="169"/>
        <v>0</v>
      </c>
      <c r="N245" s="80">
        <f t="shared" ca="1" si="170"/>
        <v>0</v>
      </c>
      <c r="O245" s="81">
        <f t="shared" ca="1" si="157"/>
        <v>-387.18372649712779</v>
      </c>
      <c r="P245" s="79">
        <f t="shared" ca="1" si="158"/>
        <v>88784.433845500374</v>
      </c>
      <c r="Q245" s="35"/>
      <c r="R245">
        <f t="shared" ca="1" si="171"/>
        <v>242</v>
      </c>
      <c r="S245" s="78">
        <f t="shared" ca="1" si="179"/>
        <v>85.083333333332192</v>
      </c>
      <c r="T245" s="55">
        <f t="shared" ca="1" si="172"/>
        <v>1.3587845363505768E-2</v>
      </c>
      <c r="U245" s="78">
        <f t="shared" ca="1" si="180"/>
        <v>0.21408974782288773</v>
      </c>
      <c r="V245" s="79">
        <f t="shared" ca="1" si="181"/>
        <v>88322.844358758608</v>
      </c>
      <c r="W245" s="79">
        <f t="shared" ca="1" si="159"/>
        <v>798.17512987465989</v>
      </c>
      <c r="X245" s="80">
        <f t="shared" ca="1" si="160"/>
        <v>-4.2817949564577544</v>
      </c>
      <c r="Y245" s="80">
        <f t="shared" ca="1" si="173"/>
        <v>-36.801185149482755</v>
      </c>
      <c r="Z245" s="80">
        <f t="shared" ca="1" si="161"/>
        <v>0</v>
      </c>
      <c r="AA245" s="80">
        <f t="shared" ca="1" si="174"/>
        <v>0</v>
      </c>
      <c r="AB245" s="81">
        <f t="shared" ca="1" si="162"/>
        <v>-387.18372649712779</v>
      </c>
      <c r="AC245" s="79">
        <f t="shared" ca="1" si="163"/>
        <v>88692.752782030191</v>
      </c>
      <c r="AD245" s="35"/>
      <c r="AE245" s="55">
        <f t="shared" ca="1" si="182"/>
        <v>1.3587845363505768E-2</v>
      </c>
      <c r="AF245" s="78">
        <f t="shared" ca="1" si="183"/>
        <v>0.21408974782288773</v>
      </c>
      <c r="AG245" s="35"/>
      <c r="AH245" s="35"/>
      <c r="AR245" s="69">
        <f t="shared" si="190"/>
        <v>21</v>
      </c>
      <c r="AS245" s="70">
        <f t="shared" si="191"/>
        <v>242</v>
      </c>
      <c r="AT245" s="71">
        <f t="shared" ca="1" si="192"/>
        <v>0.13360642874978262</v>
      </c>
      <c r="AU245" s="72">
        <f t="shared" ca="1" si="175"/>
        <v>9.0370179501075842E-3</v>
      </c>
      <c r="AV245" s="73">
        <f t="shared" ca="1" si="193"/>
        <v>1.0090370179501076</v>
      </c>
      <c r="AW245" s="74">
        <f ca="1">PRODUCT(AV$4:AV245)</f>
        <v>7.3602674140317195</v>
      </c>
      <c r="BO245" s="70">
        <f t="shared" si="186"/>
        <v>242</v>
      </c>
      <c r="BP245" s="171">
        <f t="shared" ca="1" si="187"/>
        <v>0.114</v>
      </c>
      <c r="BQ245" s="172">
        <f t="shared" ca="1" si="176"/>
        <v>9.0370179501075842E-3</v>
      </c>
      <c r="BR245" s="172">
        <f t="shared" ca="1" si="189"/>
        <v>0.13586462878965325</v>
      </c>
    </row>
    <row r="246" spans="5:70">
      <c r="E246">
        <f t="shared" si="177"/>
        <v>243</v>
      </c>
      <c r="F246" s="64">
        <f t="shared" si="178"/>
        <v>85.16666666666552</v>
      </c>
      <c r="G246" s="55">
        <f t="shared" si="164"/>
        <v>1.3587845363505768E-2</v>
      </c>
      <c r="H246" s="78">
        <f t="shared" si="188"/>
        <v>0.21166006808481361</v>
      </c>
      <c r="I246" s="79">
        <f t="shared" ca="1" si="165"/>
        <v>87578.044687721311</v>
      </c>
      <c r="J246" s="79">
        <f t="shared" ca="1" si="166"/>
        <v>791.4443618782617</v>
      </c>
      <c r="K246" s="80">
        <f t="shared" ca="1" si="167"/>
        <v>-4.2332013616962723</v>
      </c>
      <c r="L246" s="80">
        <f t="shared" ca="1" si="168"/>
        <v>-36.490851953217216</v>
      </c>
      <c r="M246" s="80">
        <f t="shared" ca="1" si="169"/>
        <v>0</v>
      </c>
      <c r="N246" s="80">
        <f t="shared" ca="1" si="170"/>
        <v>0</v>
      </c>
      <c r="O246" s="81">
        <f t="shared" ca="1" si="157"/>
        <v>-381.92273389421888</v>
      </c>
      <c r="P246" s="79">
        <f t="shared" ca="1" si="158"/>
        <v>87946.842262390448</v>
      </c>
      <c r="Q246" s="35"/>
      <c r="R246">
        <f t="shared" ca="1" si="171"/>
        <v>243</v>
      </c>
      <c r="S246" s="78">
        <f t="shared" ca="1" si="179"/>
        <v>85.16666666666552</v>
      </c>
      <c r="T246" s="55">
        <f t="shared" ca="1" si="172"/>
        <v>1.3587845363505768E-2</v>
      </c>
      <c r="U246" s="78">
        <f t="shared" ca="1" si="180"/>
        <v>0.21118072943555838</v>
      </c>
      <c r="V246" s="79">
        <f t="shared" ca="1" si="181"/>
        <v>87487.609372364313</v>
      </c>
      <c r="W246" s="79">
        <f t="shared" ca="1" si="159"/>
        <v>790.6270963100568</v>
      </c>
      <c r="X246" s="80">
        <f t="shared" ca="1" si="160"/>
        <v>-4.2236145887111674</v>
      </c>
      <c r="Y246" s="80">
        <f t="shared" ca="1" si="173"/>
        <v>-36.453170571818468</v>
      </c>
      <c r="Z246" s="80">
        <f t="shared" ca="1" si="161"/>
        <v>0</v>
      </c>
      <c r="AA246" s="80">
        <f t="shared" ca="1" si="174"/>
        <v>0</v>
      </c>
      <c r="AB246" s="81">
        <f t="shared" ca="1" si="162"/>
        <v>-381.92273389421888</v>
      </c>
      <c r="AC246" s="79">
        <f t="shared" ca="1" si="163"/>
        <v>87855.636949619613</v>
      </c>
      <c r="AD246" s="35"/>
      <c r="AE246" s="55">
        <f t="shared" ca="1" si="182"/>
        <v>1.3587845363505768E-2</v>
      </c>
      <c r="AF246" s="78">
        <f t="shared" ca="1" si="183"/>
        <v>0.21118072943555838</v>
      </c>
      <c r="AG246" s="35"/>
      <c r="AH246" s="35"/>
      <c r="AR246" s="69">
        <f t="shared" si="190"/>
        <v>21</v>
      </c>
      <c r="AS246" s="70">
        <f t="shared" si="191"/>
        <v>243</v>
      </c>
      <c r="AT246" s="71">
        <f t="shared" ca="1" si="192"/>
        <v>0.13239902505492107</v>
      </c>
      <c r="AU246" s="72">
        <f t="shared" ca="1" si="175"/>
        <v>9.0370179501075842E-3</v>
      </c>
      <c r="AV246" s="73">
        <f t="shared" ca="1" si="193"/>
        <v>1.0090370179501076</v>
      </c>
      <c r="AW246" s="74">
        <f ca="1">PRODUCT(AV$4:AV246)</f>
        <v>7.4267822827699161</v>
      </c>
      <c r="BO246" s="70">
        <f t="shared" si="186"/>
        <v>243</v>
      </c>
      <c r="BP246" s="171">
        <f t="shared" ca="1" si="187"/>
        <v>0.114</v>
      </c>
      <c r="BQ246" s="172">
        <f t="shared" ca="1" si="176"/>
        <v>9.0370179501075842E-3</v>
      </c>
      <c r="BR246" s="172">
        <f t="shared" ca="1" si="189"/>
        <v>0.13464781407689758</v>
      </c>
    </row>
    <row r="247" spans="5:70">
      <c r="E247">
        <f t="shared" si="177"/>
        <v>244</v>
      </c>
      <c r="F247" s="64">
        <f t="shared" si="178"/>
        <v>85.249999999998849</v>
      </c>
      <c r="G247" s="55">
        <f t="shared" si="164"/>
        <v>1.3587845363505768E-2</v>
      </c>
      <c r="H247" s="78">
        <f t="shared" si="188"/>
        <v>0.20878406381004805</v>
      </c>
      <c r="I247" s="79">
        <f t="shared" ca="1" si="165"/>
        <v>86751.834169520458</v>
      </c>
      <c r="J247" s="79">
        <f t="shared" ca="1" si="166"/>
        <v>783.97788259471281</v>
      </c>
      <c r="K247" s="80">
        <f t="shared" ca="1" si="167"/>
        <v>-4.1756812762009607</v>
      </c>
      <c r="L247" s="80">
        <f t="shared" ca="1" si="168"/>
        <v>-36.146597570633524</v>
      </c>
      <c r="M247" s="80">
        <f t="shared" ca="1" si="169"/>
        <v>0</v>
      </c>
      <c r="N247" s="80">
        <f t="shared" ca="1" si="170"/>
        <v>0</v>
      </c>
      <c r="O247" s="81">
        <f t="shared" ca="1" si="157"/>
        <v>-376.73322684525687</v>
      </c>
      <c r="P247" s="79">
        <f t="shared" ca="1" si="158"/>
        <v>87118.756546423072</v>
      </c>
      <c r="Q247" s="35"/>
      <c r="R247">
        <f t="shared" ca="1" si="171"/>
        <v>244</v>
      </c>
      <c r="S247" s="78">
        <f t="shared" ca="1" si="179"/>
        <v>85.249999999998849</v>
      </c>
      <c r="T247" s="55">
        <f t="shared" ca="1" si="172"/>
        <v>1.3587845363505768E-2</v>
      </c>
      <c r="U247" s="78">
        <f t="shared" ca="1" si="180"/>
        <v>0.20831123834023565</v>
      </c>
      <c r="V247" s="79">
        <f t="shared" ca="1" si="181"/>
        <v>86661.868140435879</v>
      </c>
      <c r="W247" s="79">
        <f t="shared" ca="1" si="159"/>
        <v>783.16485797497558</v>
      </c>
      <c r="X247" s="80">
        <f t="shared" ca="1" si="160"/>
        <v>-4.1662247668047128</v>
      </c>
      <c r="Y247" s="80">
        <f t="shared" ca="1" si="173"/>
        <v>-36.10911172518162</v>
      </c>
      <c r="Z247" s="80">
        <f t="shared" ca="1" si="161"/>
        <v>0</v>
      </c>
      <c r="AA247" s="80">
        <f t="shared" ca="1" si="174"/>
        <v>0</v>
      </c>
      <c r="AB247" s="81">
        <f t="shared" ca="1" si="162"/>
        <v>-376.73322684525687</v>
      </c>
      <c r="AC247" s="79">
        <f t="shared" ca="1" si="163"/>
        <v>87028.024435073617</v>
      </c>
      <c r="AD247" s="35"/>
      <c r="AE247" s="55">
        <f t="shared" ca="1" si="182"/>
        <v>1.3587845363505768E-2</v>
      </c>
      <c r="AF247" s="78">
        <f t="shared" ca="1" si="183"/>
        <v>0.20831123834023565</v>
      </c>
      <c r="AG247" s="35"/>
      <c r="AH247" s="35"/>
      <c r="AR247" s="69">
        <f t="shared" si="190"/>
        <v>21</v>
      </c>
      <c r="AS247" s="70">
        <f t="shared" si="191"/>
        <v>244</v>
      </c>
      <c r="AT247" s="71">
        <f t="shared" ca="1" si="192"/>
        <v>0.13120253268892301</v>
      </c>
      <c r="AU247" s="72">
        <f t="shared" ca="1" si="175"/>
        <v>9.0370179501075842E-3</v>
      </c>
      <c r="AV247" s="73">
        <f t="shared" ca="1" si="193"/>
        <v>1.0090370179501076</v>
      </c>
      <c r="AW247" s="74">
        <f ca="1">PRODUCT(AV$4:AV247)</f>
        <v>7.4938982475708489</v>
      </c>
      <c r="BO247" s="70">
        <f t="shared" si="186"/>
        <v>244</v>
      </c>
      <c r="BP247" s="171">
        <f t="shared" ca="1" si="187"/>
        <v>0.114</v>
      </c>
      <c r="BQ247" s="172">
        <f t="shared" ca="1" si="176"/>
        <v>9.0370179501075842E-3</v>
      </c>
      <c r="BR247" s="172">
        <f t="shared" ca="1" si="189"/>
        <v>0.13344189725609781</v>
      </c>
    </row>
    <row r="248" spans="5:70">
      <c r="E248">
        <f t="shared" si="177"/>
        <v>245</v>
      </c>
      <c r="F248" s="64">
        <f t="shared" si="178"/>
        <v>85.333333333332178</v>
      </c>
      <c r="G248" s="55">
        <f t="shared" si="164"/>
        <v>1.3587845363505768E-2</v>
      </c>
      <c r="H248" s="78">
        <f t="shared" si="188"/>
        <v>0.2059471382366328</v>
      </c>
      <c r="I248" s="79">
        <f t="shared" ca="1" si="165"/>
        <v>85935.000354209376</v>
      </c>
      <c r="J248" s="79">
        <f t="shared" ca="1" si="166"/>
        <v>776.59614074349179</v>
      </c>
      <c r="K248" s="80">
        <f t="shared" ca="1" si="167"/>
        <v>-4.1189427647326564</v>
      </c>
      <c r="L248" s="80">
        <f t="shared" ca="1" si="168"/>
        <v>-35.806250147587242</v>
      </c>
      <c r="M248" s="80">
        <f t="shared" ca="1" si="169"/>
        <v>0</v>
      </c>
      <c r="N248" s="80">
        <f t="shared" ca="1" si="170"/>
        <v>0</v>
      </c>
      <c r="O248" s="81">
        <f t="shared" ca="1" si="157"/>
        <v>-371.61423401558892</v>
      </c>
      <c r="P248" s="79">
        <f t="shared" ca="1" si="158"/>
        <v>86300.057068024951</v>
      </c>
      <c r="Q248" s="35"/>
      <c r="R248">
        <f t="shared" ca="1" si="171"/>
        <v>245</v>
      </c>
      <c r="S248" s="78">
        <f t="shared" ca="1" si="179"/>
        <v>85.333333333332178</v>
      </c>
      <c r="T248" s="55">
        <f t="shared" ca="1" si="172"/>
        <v>1.3587845363505768E-2</v>
      </c>
      <c r="U248" s="78">
        <f t="shared" ca="1" si="180"/>
        <v>0.20548073744618814</v>
      </c>
      <c r="V248" s="79">
        <f t="shared" ca="1" si="181"/>
        <v>85845.501096758439</v>
      </c>
      <c r="W248" s="79">
        <f t="shared" ca="1" si="159"/>
        <v>775.78733434738626</v>
      </c>
      <c r="X248" s="80">
        <f t="shared" ca="1" si="160"/>
        <v>-4.1096147489237627</v>
      </c>
      <c r="Y248" s="80">
        <f t="shared" ca="1" si="173"/>
        <v>-35.76895879031602</v>
      </c>
      <c r="Z248" s="80">
        <f t="shared" ca="1" si="161"/>
        <v>0</v>
      </c>
      <c r="AA248" s="80">
        <f t="shared" ca="1" si="174"/>
        <v>0</v>
      </c>
      <c r="AB248" s="81">
        <f t="shared" ca="1" si="162"/>
        <v>-371.61423401558892</v>
      </c>
      <c r="AC248" s="79">
        <f t="shared" ca="1" si="163"/>
        <v>86209.795623550992</v>
      </c>
      <c r="AD248" s="35"/>
      <c r="AE248" s="55">
        <f t="shared" ca="1" si="182"/>
        <v>1.3587845363505768E-2</v>
      </c>
      <c r="AF248" s="78">
        <f t="shared" ca="1" si="183"/>
        <v>0.20548073744618814</v>
      </c>
      <c r="AG248" s="35"/>
      <c r="AH248" s="35"/>
      <c r="AR248" s="69">
        <f t="shared" si="190"/>
        <v>21</v>
      </c>
      <c r="AS248" s="70">
        <f t="shared" si="191"/>
        <v>245</v>
      </c>
      <c r="AT248" s="71">
        <f t="shared" ca="1" si="192"/>
        <v>0.13001685304591365</v>
      </c>
      <c r="AU248" s="72">
        <f t="shared" ca="1" si="175"/>
        <v>9.0370179501075842E-3</v>
      </c>
      <c r="AV248" s="73">
        <f t="shared" ca="1" si="193"/>
        <v>1.0090370179501076</v>
      </c>
      <c r="AW248" s="74">
        <f ca="1">PRODUCT(AV$4:AV248)</f>
        <v>7.5616207405504268</v>
      </c>
      <c r="BO248" s="70">
        <f t="shared" si="186"/>
        <v>245</v>
      </c>
      <c r="BP248" s="171">
        <f t="shared" ca="1" si="187"/>
        <v>0.114</v>
      </c>
      <c r="BQ248" s="172">
        <f t="shared" ca="1" si="176"/>
        <v>9.0370179501075842E-3</v>
      </c>
      <c r="BR248" s="172">
        <f t="shared" ca="1" si="189"/>
        <v>0.13224678072484347</v>
      </c>
    </row>
    <row r="249" spans="5:70">
      <c r="E249">
        <f t="shared" si="177"/>
        <v>246</v>
      </c>
      <c r="F249" s="64">
        <f t="shared" si="178"/>
        <v>85.416666666665506</v>
      </c>
      <c r="G249" s="55">
        <f t="shared" si="164"/>
        <v>1.3587845363505768E-2</v>
      </c>
      <c r="H249" s="78">
        <f t="shared" si="188"/>
        <v>0.20314876036921689</v>
      </c>
      <c r="I249" s="79">
        <f t="shared" ca="1" si="165"/>
        <v>85127.425237722899</v>
      </c>
      <c r="J249" s="79">
        <f t="shared" ca="1" si="166"/>
        <v>769.29806991974317</v>
      </c>
      <c r="K249" s="80">
        <f t="shared" ca="1" si="167"/>
        <v>-4.0629752073843379</v>
      </c>
      <c r="L249" s="80">
        <f t="shared" ca="1" si="168"/>
        <v>-35.46976051571788</v>
      </c>
      <c r="M249" s="80">
        <f t="shared" ca="1" si="169"/>
        <v>0</v>
      </c>
      <c r="N249" s="80">
        <f t="shared" ca="1" si="170"/>
        <v>0</v>
      </c>
      <c r="O249" s="81">
        <f t="shared" ca="1" si="157"/>
        <v>-366.56479726890751</v>
      </c>
      <c r="P249" s="79">
        <f t="shared" ca="1" si="158"/>
        <v>85490.625774650631</v>
      </c>
      <c r="Q249" s="35"/>
      <c r="R249">
        <f t="shared" ca="1" si="171"/>
        <v>246</v>
      </c>
      <c r="S249" s="78">
        <f t="shared" ca="1" si="179"/>
        <v>85.416666666665506</v>
      </c>
      <c r="T249" s="55">
        <f t="shared" ca="1" si="172"/>
        <v>1.3587845363505768E-2</v>
      </c>
      <c r="U249" s="78">
        <f t="shared" ca="1" si="180"/>
        <v>0.20268869696059019</v>
      </c>
      <c r="V249" s="79">
        <f t="shared" ca="1" si="181"/>
        <v>85038.390251798744</v>
      </c>
      <c r="W249" s="79">
        <f t="shared" ca="1" si="159"/>
        <v>768.49345915375909</v>
      </c>
      <c r="X249" s="80">
        <f t="shared" ca="1" si="160"/>
        <v>-4.053773939211804</v>
      </c>
      <c r="Y249" s="80">
        <f t="shared" ca="1" si="173"/>
        <v>-35.432662604916146</v>
      </c>
      <c r="Z249" s="80">
        <f t="shared" ca="1" si="161"/>
        <v>0</v>
      </c>
      <c r="AA249" s="80">
        <f t="shared" ca="1" si="174"/>
        <v>0</v>
      </c>
      <c r="AB249" s="81">
        <f t="shared" ca="1" si="162"/>
        <v>-366.56479726890751</v>
      </c>
      <c r="AC249" s="79">
        <f t="shared" ca="1" si="163"/>
        <v>85400.832477139469</v>
      </c>
      <c r="AD249" s="35"/>
      <c r="AE249" s="55">
        <f t="shared" ca="1" si="182"/>
        <v>1.3587845363505768E-2</v>
      </c>
      <c r="AF249" s="78">
        <f t="shared" ca="1" si="183"/>
        <v>0.20268869696059019</v>
      </c>
      <c r="AG249" s="35"/>
      <c r="AH249" s="35"/>
      <c r="AR249" s="69">
        <f t="shared" si="190"/>
        <v>21</v>
      </c>
      <c r="AS249" s="70">
        <f t="shared" si="191"/>
        <v>246</v>
      </c>
      <c r="AT249" s="71">
        <f t="shared" ca="1" si="192"/>
        <v>0.12884188841112124</v>
      </c>
      <c r="AU249" s="72">
        <f t="shared" ca="1" si="175"/>
        <v>9.0370179501075842E-3</v>
      </c>
      <c r="AV249" s="73">
        <f t="shared" ca="1" si="193"/>
        <v>1.0090370179501076</v>
      </c>
      <c r="AW249" s="74">
        <f ca="1">PRODUCT(AV$4:AV249)</f>
        <v>7.6299552429146864</v>
      </c>
      <c r="BO249" s="70">
        <f t="shared" si="186"/>
        <v>246</v>
      </c>
      <c r="BP249" s="171">
        <f t="shared" ca="1" si="187"/>
        <v>0.114</v>
      </c>
      <c r="BQ249" s="172">
        <f t="shared" ca="1" si="176"/>
        <v>9.0370179501075842E-3</v>
      </c>
      <c r="BR249" s="172">
        <f t="shared" ca="1" si="189"/>
        <v>0.13106236775485922</v>
      </c>
    </row>
    <row r="250" spans="5:70">
      <c r="E250">
        <f t="shared" si="177"/>
        <v>247</v>
      </c>
      <c r="F250" s="64">
        <f t="shared" si="178"/>
        <v>85.499999999998835</v>
      </c>
      <c r="G250" s="55">
        <f t="shared" si="164"/>
        <v>1.3587845363505768E-2</v>
      </c>
      <c r="H250" s="78">
        <f t="shared" si="188"/>
        <v>0.20038840642753208</v>
      </c>
      <c r="I250" s="79">
        <f t="shared" ca="1" si="165"/>
        <v>84328.992371595334</v>
      </c>
      <c r="J250" s="79">
        <f t="shared" ca="1" si="166"/>
        <v>762.08261777659254</v>
      </c>
      <c r="K250" s="80">
        <f t="shared" ca="1" si="167"/>
        <v>-4.0077681285506417</v>
      </c>
      <c r="L250" s="80">
        <f t="shared" ca="1" si="168"/>
        <v>-35.137080154831388</v>
      </c>
      <c r="M250" s="80">
        <f t="shared" ca="1" si="169"/>
        <v>0</v>
      </c>
      <c r="N250" s="80">
        <f t="shared" ca="1" si="170"/>
        <v>0</v>
      </c>
      <c r="O250" s="81">
        <f t="shared" ca="1" si="157"/>
        <v>-361.58397148791278</v>
      </c>
      <c r="P250" s="79">
        <f t="shared" ca="1" si="158"/>
        <v>84690.346169600642</v>
      </c>
      <c r="Q250" s="35"/>
      <c r="R250">
        <f t="shared" ca="1" si="171"/>
        <v>247</v>
      </c>
      <c r="S250" s="78">
        <f t="shared" ca="1" si="179"/>
        <v>85.499999999998835</v>
      </c>
      <c r="T250" s="55">
        <f t="shared" ca="1" si="172"/>
        <v>1.3587845363505768E-2</v>
      </c>
      <c r="U250" s="78">
        <f t="shared" ca="1" si="180"/>
        <v>0.19993459428935922</v>
      </c>
      <c r="V250" s="79">
        <f t="shared" ca="1" si="181"/>
        <v>84240.419171525442</v>
      </c>
      <c r="W250" s="79">
        <f t="shared" ca="1" si="159"/>
        <v>761.28218017766244</v>
      </c>
      <c r="X250" s="80">
        <f t="shared" ca="1" si="160"/>
        <v>-3.9986918857871845</v>
      </c>
      <c r="Y250" s="80">
        <f t="shared" ca="1" si="173"/>
        <v>-35.100174654802267</v>
      </c>
      <c r="Z250" s="80">
        <f t="shared" ca="1" si="161"/>
        <v>0</v>
      </c>
      <c r="AA250" s="80">
        <f t="shared" ca="1" si="174"/>
        <v>0</v>
      </c>
      <c r="AB250" s="81">
        <f t="shared" ca="1" si="162"/>
        <v>-361.58397148791278</v>
      </c>
      <c r="AC250" s="79">
        <f t="shared" ca="1" si="163"/>
        <v>84601.0185136746</v>
      </c>
      <c r="AD250" s="35"/>
      <c r="AE250" s="55">
        <f t="shared" ca="1" si="182"/>
        <v>1.3587845363505768E-2</v>
      </c>
      <c r="AF250" s="78">
        <f t="shared" ca="1" si="183"/>
        <v>0.19993459428935922</v>
      </c>
      <c r="AG250" s="35"/>
      <c r="AH250" s="35"/>
      <c r="AR250" s="69">
        <f t="shared" si="190"/>
        <v>21</v>
      </c>
      <c r="AS250" s="70">
        <f t="shared" si="191"/>
        <v>247</v>
      </c>
      <c r="AT250" s="71">
        <f t="shared" ca="1" si="192"/>
        <v>0.12767754195282419</v>
      </c>
      <c r="AU250" s="72">
        <f t="shared" ca="1" si="175"/>
        <v>9.0370179501075842E-3</v>
      </c>
      <c r="AV250" s="73">
        <f t="shared" ca="1" si="193"/>
        <v>1.0090370179501076</v>
      </c>
      <c r="AW250" s="74">
        <f ca="1">PRODUCT(AV$4:AV250)</f>
        <v>7.6989072854034237</v>
      </c>
      <c r="BO250" s="70">
        <f t="shared" si="186"/>
        <v>247</v>
      </c>
      <c r="BP250" s="171">
        <f t="shared" ca="1" si="187"/>
        <v>0.114</v>
      </c>
      <c r="BQ250" s="172">
        <f t="shared" ca="1" si="176"/>
        <v>9.0370179501075842E-3</v>
      </c>
      <c r="BR250" s="172">
        <f t="shared" ca="1" si="189"/>
        <v>0.12988856248417605</v>
      </c>
    </row>
    <row r="251" spans="5:70">
      <c r="E251">
        <f t="shared" si="177"/>
        <v>248</v>
      </c>
      <c r="F251" s="64">
        <f t="shared" si="178"/>
        <v>85.583333333332163</v>
      </c>
      <c r="G251" s="55">
        <f t="shared" si="164"/>
        <v>1.4888670873660748E-2</v>
      </c>
      <c r="H251" s="78">
        <f t="shared" si="188"/>
        <v>0.19740488939733519</v>
      </c>
      <c r="I251" s="79">
        <f t="shared" ca="1" si="165"/>
        <v>83429.419479305056</v>
      </c>
      <c r="J251" s="79">
        <f t="shared" ca="1" si="166"/>
        <v>753.95316140153511</v>
      </c>
      <c r="K251" s="80">
        <f t="shared" ca="1" si="167"/>
        <v>-3.9480977879467041</v>
      </c>
      <c r="L251" s="80">
        <f t="shared" ca="1" si="168"/>
        <v>-34.762258116377112</v>
      </c>
      <c r="M251" s="80">
        <f t="shared" ca="1" si="169"/>
        <v>0</v>
      </c>
      <c r="N251" s="80">
        <f t="shared" ca="1" si="170"/>
        <v>0</v>
      </c>
      <c r="O251" s="81">
        <f t="shared" ca="1" si="157"/>
        <v>-356.20046674323811</v>
      </c>
      <c r="P251" s="79">
        <f t="shared" ca="1" si="158"/>
        <v>83788.461818059033</v>
      </c>
      <c r="Q251" s="35"/>
      <c r="R251">
        <f t="shared" ca="1" si="171"/>
        <v>248</v>
      </c>
      <c r="S251" s="78">
        <f t="shared" ca="1" si="179"/>
        <v>85.583333333332163</v>
      </c>
      <c r="T251" s="55">
        <f t="shared" ca="1" si="172"/>
        <v>1.4888670873660748E-2</v>
      </c>
      <c r="U251" s="78">
        <f t="shared" ca="1" si="180"/>
        <v>0.19695783391872607</v>
      </c>
      <c r="V251" s="79">
        <f t="shared" ca="1" si="181"/>
        <v>83341.421793448026</v>
      </c>
      <c r="W251" s="79">
        <f t="shared" ca="1" si="159"/>
        <v>753.15792473487727</v>
      </c>
      <c r="X251" s="80">
        <f t="shared" ca="1" si="160"/>
        <v>-3.9391566783745215</v>
      </c>
      <c r="Y251" s="80">
        <f t="shared" ca="1" si="173"/>
        <v>-34.725592413936681</v>
      </c>
      <c r="Z251" s="80">
        <f t="shared" ca="1" si="161"/>
        <v>0</v>
      </c>
      <c r="AA251" s="80">
        <f t="shared" ca="1" si="174"/>
        <v>0</v>
      </c>
      <c r="AB251" s="81">
        <f t="shared" ca="1" si="162"/>
        <v>-356.20046674323811</v>
      </c>
      <c r="AC251" s="79">
        <f t="shared" ca="1" si="163"/>
        <v>83699.714502347357</v>
      </c>
      <c r="AD251" s="35"/>
      <c r="AE251" s="55">
        <f t="shared" ca="1" si="182"/>
        <v>1.4888670873660748E-2</v>
      </c>
      <c r="AF251" s="78">
        <f t="shared" ca="1" si="183"/>
        <v>0.19695783391872607</v>
      </c>
      <c r="AG251" s="35"/>
      <c r="AH251" s="35"/>
      <c r="AR251" s="69">
        <f t="shared" si="190"/>
        <v>21</v>
      </c>
      <c r="AS251" s="70">
        <f t="shared" si="191"/>
        <v>248</v>
      </c>
      <c r="AT251" s="71">
        <f t="shared" ca="1" si="192"/>
        <v>0.1265237177143709</v>
      </c>
      <c r="AU251" s="72">
        <f t="shared" ca="1" si="175"/>
        <v>9.0370179501075842E-3</v>
      </c>
      <c r="AV251" s="73">
        <f t="shared" ca="1" si="193"/>
        <v>1.0090370179501076</v>
      </c>
      <c r="AW251" s="74">
        <f ca="1">PRODUCT(AV$4:AV251)</f>
        <v>7.7684824487378288</v>
      </c>
      <c r="BO251" s="70">
        <f t="shared" si="186"/>
        <v>248</v>
      </c>
      <c r="BP251" s="171">
        <f t="shared" ca="1" si="187"/>
        <v>0.114</v>
      </c>
      <c r="BQ251" s="172">
        <f t="shared" ca="1" si="176"/>
        <v>9.0370179501075842E-3</v>
      </c>
      <c r="BR251" s="172">
        <f t="shared" ca="1" si="189"/>
        <v>0.12872526990937261</v>
      </c>
    </row>
    <row r="252" spans="5:70">
      <c r="E252">
        <f t="shared" si="177"/>
        <v>249</v>
      </c>
      <c r="F252" s="64">
        <f t="shared" si="178"/>
        <v>85.666666666665492</v>
      </c>
      <c r="G252" s="55">
        <f t="shared" si="164"/>
        <v>1.4888670873660748E-2</v>
      </c>
      <c r="H252" s="78">
        <f t="shared" si="188"/>
        <v>0.19446579297024685</v>
      </c>
      <c r="I252" s="79">
        <f t="shared" ca="1" si="165"/>
        <v>82540.96298703966</v>
      </c>
      <c r="J252" s="79">
        <f t="shared" ca="1" si="166"/>
        <v>745.92416413304318</v>
      </c>
      <c r="K252" s="80">
        <f t="shared" ca="1" si="167"/>
        <v>-3.8893158594049373</v>
      </c>
      <c r="L252" s="80">
        <f t="shared" ca="1" si="168"/>
        <v>-34.39206791126653</v>
      </c>
      <c r="M252" s="80">
        <f t="shared" ca="1" si="169"/>
        <v>0</v>
      </c>
      <c r="N252" s="80">
        <f t="shared" ca="1" si="170"/>
        <v>0</v>
      </c>
      <c r="O252" s="81">
        <f t="shared" ca="1" si="157"/>
        <v>-350.89711522885369</v>
      </c>
      <c r="P252" s="79">
        <f t="shared" ca="1" si="158"/>
        <v>82897.708652173184</v>
      </c>
      <c r="Q252" s="35"/>
      <c r="R252">
        <f t="shared" ca="1" si="171"/>
        <v>249</v>
      </c>
      <c r="S252" s="78">
        <f t="shared" ca="1" si="179"/>
        <v>85.666666666665492</v>
      </c>
      <c r="T252" s="55">
        <f t="shared" ca="1" si="172"/>
        <v>1.4888670873660748E-2</v>
      </c>
      <c r="U252" s="78">
        <f t="shared" ca="1" si="180"/>
        <v>0.19402539355352103</v>
      </c>
      <c r="V252" s="79">
        <f t="shared" ca="1" si="181"/>
        <v>82453.537000902536</v>
      </c>
      <c r="W252" s="79">
        <f t="shared" ca="1" si="159"/>
        <v>745.13409392701612</v>
      </c>
      <c r="X252" s="80">
        <f t="shared" ca="1" si="160"/>
        <v>-3.8805078710704204</v>
      </c>
      <c r="Y252" s="80">
        <f t="shared" ca="1" si="173"/>
        <v>-34.355640417042729</v>
      </c>
      <c r="Z252" s="80">
        <f t="shared" ca="1" si="161"/>
        <v>0</v>
      </c>
      <c r="AA252" s="80">
        <f t="shared" ca="1" si="174"/>
        <v>0</v>
      </c>
      <c r="AB252" s="81">
        <f t="shared" ca="1" si="162"/>
        <v>-350.89711522885369</v>
      </c>
      <c r="AC252" s="79">
        <f t="shared" ca="1" si="163"/>
        <v>82809.537831312584</v>
      </c>
      <c r="AD252" s="35"/>
      <c r="AE252" s="55">
        <f t="shared" ca="1" si="182"/>
        <v>1.4888670873660748E-2</v>
      </c>
      <c r="AF252" s="78">
        <f t="shared" ca="1" si="183"/>
        <v>0.19402539355352103</v>
      </c>
      <c r="AG252" s="35"/>
      <c r="AH252" s="35"/>
      <c r="AR252" s="69">
        <f t="shared" si="190"/>
        <v>21</v>
      </c>
      <c r="AS252" s="70">
        <f t="shared" si="191"/>
        <v>249</v>
      </c>
      <c r="AT252" s="71">
        <f t="shared" ca="1" si="192"/>
        <v>0.1253803206062718</v>
      </c>
      <c r="AU252" s="72">
        <f t="shared" ca="1" si="175"/>
        <v>9.0370179501075842E-3</v>
      </c>
      <c r="AV252" s="73">
        <f t="shared" ca="1" si="193"/>
        <v>1.0090370179501076</v>
      </c>
      <c r="AW252" s="74">
        <f ca="1">PRODUCT(AV$4:AV252)</f>
        <v>7.838686364072168</v>
      </c>
      <c r="BO252" s="70">
        <f t="shared" si="186"/>
        <v>249</v>
      </c>
      <c r="BP252" s="171">
        <f t="shared" ca="1" si="187"/>
        <v>0.114</v>
      </c>
      <c r="BQ252" s="172">
        <f t="shared" ca="1" si="176"/>
        <v>9.0370179501075842E-3</v>
      </c>
      <c r="BR252" s="172">
        <f t="shared" ca="1" si="189"/>
        <v>0.12757239587788594</v>
      </c>
    </row>
    <row r="253" spans="5:70">
      <c r="E253">
        <f t="shared" si="177"/>
        <v>250</v>
      </c>
      <c r="F253" s="64">
        <f t="shared" si="178"/>
        <v>85.74999999999882</v>
      </c>
      <c r="G253" s="55">
        <f t="shared" si="164"/>
        <v>1.4888670873660748E-2</v>
      </c>
      <c r="H253" s="78">
        <f t="shared" si="188"/>
        <v>0.1915704557825274</v>
      </c>
      <c r="I253" s="79">
        <f t="shared" ca="1" si="165"/>
        <v>81663.471951870364</v>
      </c>
      <c r="J253" s="79">
        <f t="shared" ca="1" si="166"/>
        <v>737.99426189715973</v>
      </c>
      <c r="K253" s="80">
        <f t="shared" ca="1" si="167"/>
        <v>-3.8314091156505481</v>
      </c>
      <c r="L253" s="80">
        <f t="shared" ca="1" si="168"/>
        <v>-34.026446646612655</v>
      </c>
      <c r="M253" s="80">
        <f t="shared" ca="1" si="169"/>
        <v>0</v>
      </c>
      <c r="N253" s="80">
        <f t="shared" ca="1" si="170"/>
        <v>0</v>
      </c>
      <c r="O253" s="81">
        <f t="shared" ca="1" si="157"/>
        <v>-345.67272356969426</v>
      </c>
      <c r="P253" s="79">
        <f t="shared" ca="1" si="158"/>
        <v>82017.935634435562</v>
      </c>
      <c r="Q253" s="35"/>
      <c r="R253">
        <f t="shared" ca="1" si="171"/>
        <v>250</v>
      </c>
      <c r="S253" s="78">
        <f t="shared" ca="1" si="179"/>
        <v>85.74999999999882</v>
      </c>
      <c r="T253" s="55">
        <f t="shared" ca="1" si="172"/>
        <v>1.4888670873660748E-2</v>
      </c>
      <c r="U253" s="78">
        <f t="shared" ca="1" si="180"/>
        <v>0.19113661332777016</v>
      </c>
      <c r="V253" s="79">
        <f t="shared" ca="1" si="181"/>
        <v>81576.613877342214</v>
      </c>
      <c r="W253" s="79">
        <f t="shared" ca="1" si="159"/>
        <v>737.20932391853705</v>
      </c>
      <c r="X253" s="80">
        <f t="shared" ca="1" si="160"/>
        <v>-3.8227322665554029</v>
      </c>
      <c r="Y253" s="80">
        <f t="shared" ca="1" si="173"/>
        <v>-33.990255782225923</v>
      </c>
      <c r="Z253" s="80">
        <f t="shared" ca="1" si="161"/>
        <v>0</v>
      </c>
      <c r="AA253" s="80">
        <f t="shared" ca="1" si="174"/>
        <v>0</v>
      </c>
      <c r="AB253" s="81">
        <f t="shared" ca="1" si="162"/>
        <v>-345.67272356969426</v>
      </c>
      <c r="AC253" s="79">
        <f t="shared" ca="1" si="163"/>
        <v>81930.337489642276</v>
      </c>
      <c r="AD253" s="35"/>
      <c r="AE253" s="55">
        <f t="shared" ca="1" si="182"/>
        <v>1.4888670873660748E-2</v>
      </c>
      <c r="AF253" s="78">
        <f t="shared" ca="1" si="183"/>
        <v>0.19113661332777016</v>
      </c>
      <c r="AG253" s="35"/>
      <c r="AH253" s="35"/>
      <c r="AR253" s="69">
        <f t="shared" si="190"/>
        <v>21</v>
      </c>
      <c r="AS253" s="70">
        <f t="shared" si="191"/>
        <v>250</v>
      </c>
      <c r="AT253" s="71">
        <f t="shared" ca="1" si="192"/>
        <v>0.12424725639836268</v>
      </c>
      <c r="AU253" s="72">
        <f t="shared" ca="1" si="175"/>
        <v>9.0370179501075842E-3</v>
      </c>
      <c r="AV253" s="73">
        <f t="shared" ca="1" si="193"/>
        <v>1.0090370179501076</v>
      </c>
      <c r="AW253" s="74">
        <f ca="1">PRODUCT(AV$4:AV253)</f>
        <v>7.9095247134495521</v>
      </c>
      <c r="BO253" s="70">
        <f t="shared" si="186"/>
        <v>250</v>
      </c>
      <c r="BP253" s="171">
        <f t="shared" ca="1" si="187"/>
        <v>0.114</v>
      </c>
      <c r="BQ253" s="172">
        <f t="shared" ca="1" si="176"/>
        <v>9.0370179501075842E-3</v>
      </c>
      <c r="BR253" s="172">
        <f t="shared" ca="1" si="189"/>
        <v>0.12642984708039109</v>
      </c>
    </row>
    <row r="254" spans="5:70">
      <c r="E254">
        <f t="shared" si="177"/>
        <v>251</v>
      </c>
      <c r="F254" s="64">
        <f t="shared" si="178"/>
        <v>85.833333333332149</v>
      </c>
      <c r="G254" s="55">
        <f t="shared" si="164"/>
        <v>1.4888670873660748E-2</v>
      </c>
      <c r="H254" s="78">
        <f t="shared" si="188"/>
        <v>0.18871822631726418</v>
      </c>
      <c r="I254" s="79">
        <f t="shared" ca="1" si="165"/>
        <v>80796.797585037362</v>
      </c>
      <c r="J254" s="79">
        <f t="shared" ca="1" si="166"/>
        <v>730.16211008719176</v>
      </c>
      <c r="K254" s="80">
        <f t="shared" ca="1" si="167"/>
        <v>-3.7743645263452836</v>
      </c>
      <c r="L254" s="80">
        <f t="shared" ca="1" si="168"/>
        <v>-33.665332327098902</v>
      </c>
      <c r="M254" s="80">
        <f t="shared" ca="1" si="169"/>
        <v>0</v>
      </c>
      <c r="N254" s="80">
        <f t="shared" ca="1" si="170"/>
        <v>0</v>
      </c>
      <c r="O254" s="81">
        <f t="shared" ca="1" si="157"/>
        <v>-340.52611615846314</v>
      </c>
      <c r="P254" s="79">
        <f t="shared" ca="1" si="158"/>
        <v>81148.993882112642</v>
      </c>
      <c r="Q254" s="35"/>
      <c r="R254">
        <f t="shared" ca="1" si="171"/>
        <v>251</v>
      </c>
      <c r="S254" s="78">
        <f t="shared" ca="1" si="179"/>
        <v>85.833333333332149</v>
      </c>
      <c r="T254" s="55">
        <f t="shared" ca="1" si="172"/>
        <v>1.4888670873660748E-2</v>
      </c>
      <c r="U254" s="78">
        <f t="shared" ca="1" si="180"/>
        <v>0.18829084320002681</v>
      </c>
      <c r="V254" s="79">
        <f t="shared" ca="1" si="181"/>
        <v>80710.50366019104</v>
      </c>
      <c r="W254" s="79">
        <f t="shared" ca="1" si="159"/>
        <v>729.38227033937028</v>
      </c>
      <c r="X254" s="80">
        <f t="shared" ca="1" si="160"/>
        <v>-3.7658168640005361</v>
      </c>
      <c r="Y254" s="80">
        <f t="shared" ca="1" si="173"/>
        <v>-33.6293765250796</v>
      </c>
      <c r="Z254" s="80">
        <f t="shared" ca="1" si="161"/>
        <v>0</v>
      </c>
      <c r="AA254" s="80">
        <f t="shared" ca="1" si="174"/>
        <v>0</v>
      </c>
      <c r="AB254" s="81">
        <f t="shared" ca="1" si="162"/>
        <v>-340.52611615846314</v>
      </c>
      <c r="AC254" s="79">
        <f t="shared" ca="1" si="163"/>
        <v>81061.964620982864</v>
      </c>
      <c r="AD254" s="35"/>
      <c r="AE254" s="55">
        <f t="shared" ca="1" si="182"/>
        <v>1.4888670873660748E-2</v>
      </c>
      <c r="AF254" s="78">
        <f t="shared" ca="1" si="183"/>
        <v>0.18829084320002681</v>
      </c>
      <c r="AG254" s="35"/>
      <c r="AH254" s="35"/>
      <c r="AR254" s="69">
        <f t="shared" si="190"/>
        <v>21</v>
      </c>
      <c r="AS254" s="70">
        <f t="shared" si="191"/>
        <v>251</v>
      </c>
      <c r="AT254" s="71">
        <f t="shared" ca="1" si="192"/>
        <v>0.12312443171203906</v>
      </c>
      <c r="AU254" s="72">
        <f t="shared" ca="1" si="175"/>
        <v>9.0370179501075842E-3</v>
      </c>
      <c r="AV254" s="73">
        <f t="shared" ca="1" si="193"/>
        <v>1.0090370179501076</v>
      </c>
      <c r="AW254" s="74">
        <f ca="1">PRODUCT(AV$4:AV254)</f>
        <v>7.9810032302618152</v>
      </c>
      <c r="BO254" s="70">
        <f t="shared" si="186"/>
        <v>251</v>
      </c>
      <c r="BP254" s="171">
        <f t="shared" ca="1" si="187"/>
        <v>0.114</v>
      </c>
      <c r="BQ254" s="172">
        <f t="shared" ca="1" si="176"/>
        <v>9.0370179501075842E-3</v>
      </c>
      <c r="BR254" s="172">
        <f t="shared" ca="1" si="189"/>
        <v>0.12529753104324909</v>
      </c>
    </row>
    <row r="255" spans="5:70">
      <c r="E255">
        <f t="shared" si="177"/>
        <v>252</v>
      </c>
      <c r="F255" s="64">
        <f t="shared" si="178"/>
        <v>85.916666666665478</v>
      </c>
      <c r="G255" s="55">
        <f t="shared" si="164"/>
        <v>1.4888670873660748E-2</v>
      </c>
      <c r="H255" s="78">
        <f t="shared" si="188"/>
        <v>0.1859084627577654</v>
      </c>
      <c r="I255" s="79">
        <f t="shared" ca="1" si="165"/>
        <v>79940.793220473162</v>
      </c>
      <c r="J255" s="79">
        <f t="shared" ca="1" si="166"/>
        <v>722.42638327925465</v>
      </c>
      <c r="K255" s="80">
        <f t="shared" ca="1" si="167"/>
        <v>-3.7181692551553081</v>
      </c>
      <c r="L255" s="80">
        <f t="shared" ca="1" si="168"/>
        <v>-33.308663841863819</v>
      </c>
      <c r="M255" s="80">
        <f t="shared" ca="1" si="169"/>
        <v>0</v>
      </c>
      <c r="N255" s="80">
        <f t="shared" ca="1" si="170"/>
        <v>0</v>
      </c>
      <c r="O255" s="81">
        <f t="shared" ca="1" si="157"/>
        <v>-335.45613489109388</v>
      </c>
      <c r="P255" s="79">
        <f t="shared" ca="1" si="158"/>
        <v>80290.736635764304</v>
      </c>
      <c r="Q255" s="35"/>
      <c r="R255">
        <f t="shared" ca="1" si="171"/>
        <v>252</v>
      </c>
      <c r="S255" s="78">
        <f t="shared" ca="1" si="179"/>
        <v>85.916666666665478</v>
      </c>
      <c r="T255" s="55">
        <f t="shared" ca="1" si="172"/>
        <v>1.4888670873660748E-2</v>
      </c>
      <c r="U255" s="78">
        <f t="shared" ca="1" si="180"/>
        <v>0.18548744280709756</v>
      </c>
      <c r="V255" s="79">
        <f t="shared" ca="1" si="181"/>
        <v>79855.059709368725</v>
      </c>
      <c r="W255" s="79">
        <f t="shared" ca="1" si="159"/>
        <v>721.65160800047806</v>
      </c>
      <c r="X255" s="80">
        <f t="shared" ca="1" si="160"/>
        <v>-3.7097488561419514</v>
      </c>
      <c r="Y255" s="80">
        <f t="shared" ca="1" si="173"/>
        <v>-33.272941545570305</v>
      </c>
      <c r="Z255" s="80">
        <f t="shared" ca="1" si="161"/>
        <v>0</v>
      </c>
      <c r="AA255" s="80">
        <f t="shared" ca="1" si="174"/>
        <v>0</v>
      </c>
      <c r="AB255" s="81">
        <f t="shared" ca="1" si="162"/>
        <v>-335.45613489109388</v>
      </c>
      <c r="AC255" s="79">
        <f t="shared" ca="1" si="163"/>
        <v>80204.272492076401</v>
      </c>
      <c r="AD255" s="35"/>
      <c r="AE255" s="55">
        <f t="shared" ca="1" si="182"/>
        <v>1.4888670873660748E-2</v>
      </c>
      <c r="AF255" s="78">
        <f t="shared" ca="1" si="183"/>
        <v>0.18548744280709756</v>
      </c>
      <c r="AG255" s="35"/>
      <c r="AH255" s="35"/>
      <c r="AR255" s="69">
        <f t="shared" si="190"/>
        <v>21</v>
      </c>
      <c r="AS255" s="70">
        <f t="shared" si="191"/>
        <v>252</v>
      </c>
      <c r="AT255" s="71">
        <f t="shared" ca="1" si="192"/>
        <v>0.12201175401256056</v>
      </c>
      <c r="AU255" s="72">
        <f t="shared" ca="1" si="175"/>
        <v>9.0370179501075842E-3</v>
      </c>
      <c r="AV255" s="73">
        <f t="shared" ca="1" si="193"/>
        <v>1.0090370179501076</v>
      </c>
      <c r="AW255" s="74">
        <f ca="1">PRODUCT(AV$4:AV255)</f>
        <v>8.0531276997135581</v>
      </c>
      <c r="BO255" s="70">
        <f t="shared" si="186"/>
        <v>252</v>
      </c>
      <c r="BP255" s="171">
        <f t="shared" ca="1" si="187"/>
        <v>0.114</v>
      </c>
      <c r="BQ255" s="172">
        <f t="shared" ca="1" si="176"/>
        <v>9.0370179501075842E-3</v>
      </c>
      <c r="BR255" s="172">
        <f t="shared" ca="1" si="189"/>
        <v>0.1241753561210224</v>
      </c>
    </row>
    <row r="256" spans="5:70">
      <c r="E256">
        <f t="shared" si="177"/>
        <v>253</v>
      </c>
      <c r="F256" s="64">
        <f t="shared" si="178"/>
        <v>85.999999999998806</v>
      </c>
      <c r="G256" s="55">
        <f t="shared" si="164"/>
        <v>1.4888670873660748E-2</v>
      </c>
      <c r="H256" s="78">
        <f t="shared" si="188"/>
        <v>0.18314053284313681</v>
      </c>
      <c r="I256" s="79">
        <f t="shared" ca="1" si="165"/>
        <v>79095.314283790634</v>
      </c>
      <c r="J256" s="79">
        <f t="shared" ca="1" si="166"/>
        <v>714.78577495201682</v>
      </c>
      <c r="K256" s="80">
        <f t="shared" ca="1" si="167"/>
        <v>-3.6628106568627361</v>
      </c>
      <c r="L256" s="80">
        <f t="shared" ca="1" si="168"/>
        <v>-32.956380951579433</v>
      </c>
      <c r="M256" s="80">
        <f t="shared" ca="1" si="169"/>
        <v>-593.21485712842968</v>
      </c>
      <c r="N256" s="80">
        <f t="shared" ca="1" si="170"/>
        <v>0</v>
      </c>
      <c r="O256" s="81">
        <f t="shared" ca="1" si="157"/>
        <v>-330.46163890615003</v>
      </c>
      <c r="P256" s="79">
        <f t="shared" ca="1" si="158"/>
        <v>78849.804371099613</v>
      </c>
      <c r="Q256" s="35"/>
      <c r="R256">
        <f t="shared" ca="1" si="171"/>
        <v>253</v>
      </c>
      <c r="S256" s="78">
        <f t="shared" ca="1" si="179"/>
        <v>85.999999999998806</v>
      </c>
      <c r="T256" s="55">
        <f t="shared" ca="1" si="172"/>
        <v>1.4888670873660748E-2</v>
      </c>
      <c r="U256" s="78">
        <f t="shared" ca="1" si="180"/>
        <v>0.18272578131994571</v>
      </c>
      <c r="V256" s="79">
        <f t="shared" ca="1" si="181"/>
        <v>79010.137476280477</v>
      </c>
      <c r="W256" s="79">
        <f t="shared" ca="1" si="159"/>
        <v>714.01603061361459</v>
      </c>
      <c r="X256" s="80">
        <f t="shared" ca="1" si="160"/>
        <v>-3.654515626398914</v>
      </c>
      <c r="Y256" s="80">
        <f t="shared" ca="1" si="173"/>
        <v>-32.920890615116868</v>
      </c>
      <c r="Z256" s="80">
        <f t="shared" ca="1" si="161"/>
        <v>-592.57603107210355</v>
      </c>
      <c r="AA256" s="80">
        <f t="shared" ca="1" si="174"/>
        <v>0</v>
      </c>
      <c r="AB256" s="81">
        <f t="shared" ca="1" si="162"/>
        <v>-330.46163890615003</v>
      </c>
      <c r="AC256" s="79">
        <f t="shared" ca="1" si="163"/>
        <v>78764.5404306743</v>
      </c>
      <c r="AD256" s="35"/>
      <c r="AE256" s="55">
        <f t="shared" ca="1" si="182"/>
        <v>1.4888670873660748E-2</v>
      </c>
      <c r="AF256" s="78">
        <f t="shared" ca="1" si="183"/>
        <v>0.18272578131994571</v>
      </c>
      <c r="AG256" s="35"/>
      <c r="AH256" s="35"/>
      <c r="AR256" s="69">
        <f t="shared" si="190"/>
        <v>22</v>
      </c>
      <c r="AS256" s="70">
        <f t="shared" si="191"/>
        <v>253</v>
      </c>
      <c r="AT256" s="71">
        <f t="shared" ca="1" si="192"/>
        <v>0.12090913160142494</v>
      </c>
      <c r="AU256" s="72">
        <f t="shared" ca="1" si="175"/>
        <v>9.0370179501075842E-3</v>
      </c>
      <c r="AV256" s="73">
        <f t="shared" ca="1" si="193"/>
        <v>1.0090370179501076</v>
      </c>
      <c r="AW256" s="74">
        <f ca="1">PRODUCT(AV$4:AV256)</f>
        <v>8.1259039592903779</v>
      </c>
      <c r="BO256" s="70">
        <f t="shared" si="186"/>
        <v>253</v>
      </c>
      <c r="BP256" s="171">
        <f t="shared" ca="1" si="187"/>
        <v>0.114</v>
      </c>
      <c r="BQ256" s="172">
        <f t="shared" ca="1" si="176"/>
        <v>9.0370179501075842E-3</v>
      </c>
      <c r="BR256" s="172">
        <f t="shared" ca="1" si="189"/>
        <v>0.12306323148905754</v>
      </c>
    </row>
    <row r="257" spans="5:70">
      <c r="E257">
        <f t="shared" si="177"/>
        <v>254</v>
      </c>
      <c r="F257" s="64">
        <f t="shared" si="178"/>
        <v>86.083333333332135</v>
      </c>
      <c r="G257" s="55">
        <f t="shared" si="164"/>
        <v>1.4888670873660748E-2</v>
      </c>
      <c r="H257" s="78">
        <f t="shared" si="188"/>
        <v>0.18041381372600848</v>
      </c>
      <c r="I257" s="79">
        <f t="shared" ca="1" si="165"/>
        <v>77675.83558536577</v>
      </c>
      <c r="J257" s="79">
        <f t="shared" ca="1" si="166"/>
        <v>701.95792047455598</v>
      </c>
      <c r="K257" s="80">
        <f t="shared" ca="1" si="167"/>
        <v>-3.6082762745201697</v>
      </c>
      <c r="L257" s="80">
        <f t="shared" ca="1" si="168"/>
        <v>-32.364931493902404</v>
      </c>
      <c r="M257" s="80">
        <f t="shared" ca="1" si="169"/>
        <v>0</v>
      </c>
      <c r="N257" s="80">
        <f t="shared" ca="1" si="170"/>
        <v>0</v>
      </c>
      <c r="O257" s="81">
        <f t="shared" ca="1" si="157"/>
        <v>-325.54150432810582</v>
      </c>
      <c r="P257" s="79">
        <f t="shared" ca="1" si="158"/>
        <v>78016.278793743797</v>
      </c>
      <c r="Q257" s="35"/>
      <c r="R257">
        <f t="shared" ca="1" si="171"/>
        <v>254</v>
      </c>
      <c r="S257" s="78">
        <f t="shared" ca="1" si="179"/>
        <v>86.083333333332135</v>
      </c>
      <c r="T257" s="55">
        <f t="shared" ca="1" si="172"/>
        <v>1.4888670873660748E-2</v>
      </c>
      <c r="U257" s="78">
        <f t="shared" ca="1" si="180"/>
        <v>0.18000523730174053</v>
      </c>
      <c r="V257" s="79">
        <f t="shared" ca="1" si="181"/>
        <v>77591.841111686852</v>
      </c>
      <c r="W257" s="79">
        <f t="shared" ca="1" si="159"/>
        <v>701.19886090820967</v>
      </c>
      <c r="X257" s="80">
        <f t="shared" ca="1" si="160"/>
        <v>-3.6001047460348108</v>
      </c>
      <c r="Y257" s="80">
        <f t="shared" ca="1" si="173"/>
        <v>-32.329933796536189</v>
      </c>
      <c r="Z257" s="80">
        <f t="shared" ca="1" si="161"/>
        <v>0</v>
      </c>
      <c r="AA257" s="80">
        <f t="shared" ca="1" si="174"/>
        <v>0</v>
      </c>
      <c r="AB257" s="81">
        <f t="shared" ca="1" si="162"/>
        <v>-325.54150432810582</v>
      </c>
      <c r="AC257" s="79">
        <f t="shared" ca="1" si="163"/>
        <v>77931.568429724386</v>
      </c>
      <c r="AD257" s="35"/>
      <c r="AE257" s="55">
        <f t="shared" ca="1" si="182"/>
        <v>1.4888670873660748E-2</v>
      </c>
      <c r="AF257" s="78">
        <f t="shared" ca="1" si="183"/>
        <v>0.18000523730174053</v>
      </c>
      <c r="AG257" s="35"/>
      <c r="AH257" s="35"/>
      <c r="AR257" s="69">
        <f t="shared" si="190"/>
        <v>22</v>
      </c>
      <c r="AS257" s="70">
        <f t="shared" si="191"/>
        <v>254</v>
      </c>
      <c r="AT257" s="71">
        <f t="shared" ca="1" si="192"/>
        <v>0.11981647360881094</v>
      </c>
      <c r="AU257" s="72">
        <f t="shared" ca="1" si="175"/>
        <v>9.0370179501075842E-3</v>
      </c>
      <c r="AV257" s="73">
        <f t="shared" ca="1" si="193"/>
        <v>1.0090370179501076</v>
      </c>
      <c r="AW257" s="74">
        <f ca="1">PRODUCT(AV$4:AV257)</f>
        <v>8.1993378992313346</v>
      </c>
      <c r="BO257" s="70">
        <f t="shared" si="186"/>
        <v>254</v>
      </c>
      <c r="BP257" s="171">
        <f t="shared" ca="1" si="187"/>
        <v>0.114</v>
      </c>
      <c r="BQ257" s="172">
        <f t="shared" ca="1" si="176"/>
        <v>9.0370179501075842E-3</v>
      </c>
      <c r="BR257" s="172">
        <f t="shared" ca="1" si="189"/>
        <v>0.12196106713613403</v>
      </c>
    </row>
    <row r="258" spans="5:70">
      <c r="E258">
        <f t="shared" si="177"/>
        <v>255</v>
      </c>
      <c r="F258" s="64">
        <f t="shared" si="178"/>
        <v>86.166666666665463</v>
      </c>
      <c r="G258" s="55">
        <f t="shared" si="164"/>
        <v>1.4888670873660748E-2</v>
      </c>
      <c r="H258" s="78">
        <f t="shared" si="188"/>
        <v>0.17772769183237999</v>
      </c>
      <c r="I258" s="79">
        <f t="shared" ca="1" si="165"/>
        <v>76854.720095995988</v>
      </c>
      <c r="J258" s="79">
        <f t="shared" ca="1" si="166"/>
        <v>694.53748505800979</v>
      </c>
      <c r="K258" s="80">
        <f t="shared" ca="1" si="167"/>
        <v>-3.5545538366475999</v>
      </c>
      <c r="L258" s="80">
        <f t="shared" ca="1" si="168"/>
        <v>-32.02280003999833</v>
      </c>
      <c r="M258" s="80">
        <f t="shared" ca="1" si="169"/>
        <v>0</v>
      </c>
      <c r="N258" s="80">
        <f t="shared" ca="1" si="170"/>
        <v>0</v>
      </c>
      <c r="O258" s="81">
        <f t="shared" ca="1" si="157"/>
        <v>-320.69462401444827</v>
      </c>
      <c r="P258" s="79">
        <f t="shared" ca="1" si="158"/>
        <v>77192.985603162917</v>
      </c>
      <c r="Q258" s="35"/>
      <c r="R258">
        <f t="shared" ca="1" si="171"/>
        <v>255</v>
      </c>
      <c r="S258" s="78">
        <f t="shared" ca="1" si="179"/>
        <v>86.166666666665463</v>
      </c>
      <c r="T258" s="55">
        <f t="shared" ca="1" si="172"/>
        <v>1.4888670873660748E-2</v>
      </c>
      <c r="U258" s="78">
        <f t="shared" ca="1" si="180"/>
        <v>0.17732519856801973</v>
      </c>
      <c r="V258" s="79">
        <f t="shared" ca="1" si="181"/>
        <v>76771.270956706052</v>
      </c>
      <c r="W258" s="79">
        <f t="shared" ca="1" si="159"/>
        <v>693.78335368832563</v>
      </c>
      <c r="X258" s="80">
        <f t="shared" ca="1" si="160"/>
        <v>-3.5465039713603947</v>
      </c>
      <c r="Y258" s="80">
        <f t="shared" ca="1" si="173"/>
        <v>-31.988029565294191</v>
      </c>
      <c r="Z258" s="80">
        <f t="shared" ca="1" si="161"/>
        <v>0</v>
      </c>
      <c r="AA258" s="80">
        <f t="shared" ca="1" si="174"/>
        <v>0</v>
      </c>
      <c r="AB258" s="81">
        <f t="shared" ca="1" si="162"/>
        <v>-320.69462401444827</v>
      </c>
      <c r="AC258" s="79">
        <f t="shared" ca="1" si="163"/>
        <v>77108.825152843274</v>
      </c>
      <c r="AD258" s="35"/>
      <c r="AE258" s="55">
        <f t="shared" ca="1" si="182"/>
        <v>1.4888670873660748E-2</v>
      </c>
      <c r="AF258" s="78">
        <f t="shared" ca="1" si="183"/>
        <v>0.17732519856801973</v>
      </c>
      <c r="AG258" s="35"/>
      <c r="AH258" s="35"/>
      <c r="AR258" s="69">
        <f t="shared" si="190"/>
        <v>22</v>
      </c>
      <c r="AS258" s="70">
        <f t="shared" si="191"/>
        <v>255</v>
      </c>
      <c r="AT258" s="71">
        <f t="shared" ca="1" si="192"/>
        <v>0.11873368998608952</v>
      </c>
      <c r="AU258" s="72">
        <f t="shared" ca="1" si="175"/>
        <v>9.0370179501075842E-3</v>
      </c>
      <c r="AV258" s="73">
        <f t="shared" ca="1" si="193"/>
        <v>1.0090370179501076</v>
      </c>
      <c r="AW258" s="74">
        <f ca="1">PRODUCT(AV$4:AV258)</f>
        <v>8.2734354630056863</v>
      </c>
      <c r="BO258" s="70">
        <f t="shared" si="186"/>
        <v>255</v>
      </c>
      <c r="BP258" s="171">
        <f t="shared" ca="1" si="187"/>
        <v>0.114</v>
      </c>
      <c r="BQ258" s="172">
        <f t="shared" ca="1" si="176"/>
        <v>9.0370179501075842E-3</v>
      </c>
      <c r="BR258" s="172">
        <f t="shared" ca="1" si="189"/>
        <v>0.1208687738571792</v>
      </c>
    </row>
    <row r="259" spans="5:70">
      <c r="E259">
        <f t="shared" si="177"/>
        <v>256</v>
      </c>
      <c r="F259" s="64">
        <f t="shared" si="178"/>
        <v>86.249999999998792</v>
      </c>
      <c r="G259" s="55">
        <f t="shared" si="164"/>
        <v>1.4888670873660748E-2</v>
      </c>
      <c r="H259" s="78">
        <f t="shared" si="188"/>
        <v>0.17508156272355227</v>
      </c>
      <c r="I259" s="79">
        <f t="shared" ca="1" si="165"/>
        <v>76043.684646762194</v>
      </c>
      <c r="J259" s="79">
        <f t="shared" ca="1" si="166"/>
        <v>687.20814314511051</v>
      </c>
      <c r="K259" s="80">
        <f t="shared" ca="1" si="167"/>
        <v>-3.5016312544710453</v>
      </c>
      <c r="L259" s="80">
        <f t="shared" ca="1" si="168"/>
        <v>-31.684868602817584</v>
      </c>
      <c r="M259" s="80">
        <f t="shared" ca="1" si="169"/>
        <v>0</v>
      </c>
      <c r="N259" s="80">
        <f t="shared" ca="1" si="170"/>
        <v>0</v>
      </c>
      <c r="O259" s="81">
        <f t="shared" ca="1" si="157"/>
        <v>-315.91990730654476</v>
      </c>
      <c r="P259" s="79">
        <f t="shared" ca="1" si="158"/>
        <v>76379.786382743463</v>
      </c>
      <c r="Q259" s="35"/>
      <c r="R259">
        <f t="shared" ca="1" si="171"/>
        <v>256</v>
      </c>
      <c r="S259" s="78">
        <f t="shared" ca="1" si="179"/>
        <v>86.249999999998792</v>
      </c>
      <c r="T259" s="55">
        <f t="shared" ca="1" si="172"/>
        <v>1.4888670873660748E-2</v>
      </c>
      <c r="U259" s="78">
        <f t="shared" ca="1" si="180"/>
        <v>0.17468506204893394</v>
      </c>
      <c r="V259" s="79">
        <f t="shared" ca="1" si="181"/>
        <v>75960.777233687942</v>
      </c>
      <c r="W259" s="79">
        <f t="shared" ca="1" si="159"/>
        <v>686.45890736496142</v>
      </c>
      <c r="X259" s="80">
        <f t="shared" ca="1" si="160"/>
        <v>-3.493701240978679</v>
      </c>
      <c r="Y259" s="80">
        <f t="shared" ca="1" si="173"/>
        <v>-31.650323847369979</v>
      </c>
      <c r="Z259" s="80">
        <f t="shared" ca="1" si="161"/>
        <v>0</v>
      </c>
      <c r="AA259" s="80">
        <f t="shared" ca="1" si="174"/>
        <v>0</v>
      </c>
      <c r="AB259" s="81">
        <f t="shared" ca="1" si="162"/>
        <v>-315.91990730654476</v>
      </c>
      <c r="AC259" s="79">
        <f t="shared" ca="1" si="163"/>
        <v>76296.172208658012</v>
      </c>
      <c r="AD259" s="35"/>
      <c r="AE259" s="55">
        <f t="shared" ca="1" si="182"/>
        <v>1.4888670873660748E-2</v>
      </c>
      <c r="AF259" s="78">
        <f t="shared" ca="1" si="183"/>
        <v>0.17468506204893394</v>
      </c>
      <c r="AG259" s="35"/>
      <c r="AH259" s="35"/>
      <c r="AR259" s="69">
        <f t="shared" si="190"/>
        <v>22</v>
      </c>
      <c r="AS259" s="70">
        <f t="shared" si="191"/>
        <v>256</v>
      </c>
      <c r="AT259" s="71">
        <f t="shared" ca="1" si="192"/>
        <v>0.11766069149840272</v>
      </c>
      <c r="AU259" s="72">
        <f t="shared" ca="1" si="175"/>
        <v>9.0370179501075842E-3</v>
      </c>
      <c r="AV259" s="73">
        <f t="shared" ca="1" si="193"/>
        <v>1.0090370179501076</v>
      </c>
      <c r="AW259" s="74">
        <f ca="1">PRODUCT(AV$4:AV259)</f>
        <v>8.3482026477939257</v>
      </c>
      <c r="BO259" s="70">
        <f t="shared" si="186"/>
        <v>256</v>
      </c>
      <c r="BP259" s="171">
        <f t="shared" ca="1" si="187"/>
        <v>0.114</v>
      </c>
      <c r="BQ259" s="172">
        <f t="shared" ca="1" si="176"/>
        <v>9.0370179501075842E-3</v>
      </c>
      <c r="BR259" s="172">
        <f t="shared" ca="1" si="189"/>
        <v>0.11978626324604835</v>
      </c>
    </row>
    <row r="260" spans="5:70">
      <c r="E260">
        <f t="shared" si="177"/>
        <v>257</v>
      </c>
      <c r="F260" s="64">
        <f t="shared" si="178"/>
        <v>86.333333333332121</v>
      </c>
      <c r="G260" s="55">
        <f t="shared" si="164"/>
        <v>1.4888670873660748E-2</v>
      </c>
      <c r="H260" s="78">
        <f t="shared" si="188"/>
        <v>0.17247483096011512</v>
      </c>
      <c r="I260" s="79">
        <f t="shared" ca="1" si="165"/>
        <v>75242.592881890276</v>
      </c>
      <c r="J260" s="79">
        <f t="shared" ca="1" si="166"/>
        <v>679.96866248627953</v>
      </c>
      <c r="K260" s="80">
        <f t="shared" ca="1" si="167"/>
        <v>-3.4494966192023027</v>
      </c>
      <c r="L260" s="80">
        <f t="shared" ca="1" si="168"/>
        <v>-31.351080367454284</v>
      </c>
      <c r="M260" s="80">
        <f t="shared" ca="1" si="169"/>
        <v>0</v>
      </c>
      <c r="N260" s="80">
        <f t="shared" ca="1" si="170"/>
        <v>0</v>
      </c>
      <c r="O260" s="81">
        <f t="shared" ref="O260:O323" ca="1" si="194">-MIN(IF(MOD(R260,IF($C$5="Annual",12,1))=0,1,0)*$C$33*U260/IF($C$5="Monthly",12,1),I260)</f>
        <v>-311.21627978422021</v>
      </c>
      <c r="P260" s="79">
        <f t="shared" ref="P260:P323" ca="1" si="195">SUM(I260:O260)</f>
        <v>75576.544687605681</v>
      </c>
      <c r="Q260" s="35"/>
      <c r="R260">
        <f t="shared" ca="1" si="171"/>
        <v>257</v>
      </c>
      <c r="S260" s="78">
        <f t="shared" ca="1" si="179"/>
        <v>86.333333333332121</v>
      </c>
      <c r="T260" s="55">
        <f t="shared" ca="1" si="172"/>
        <v>1.4888670873660748E-2</v>
      </c>
      <c r="U260" s="78">
        <f t="shared" ca="1" si="180"/>
        <v>0.17208423365354236</v>
      </c>
      <c r="V260" s="79">
        <f t="shared" ca="1" si="181"/>
        <v>75160.223611723166</v>
      </c>
      <c r="W260" s="79">
        <f t="shared" ref="W260:W323" ca="1" si="196">(V260)*$AU260</f>
        <v>679.22428991324216</v>
      </c>
      <c r="X260" s="80">
        <f t="shared" ref="X260:X323" ca="1" si="197">IF(V260=0,0,-$C$19)*U260</f>
        <v>-3.4416846730708475</v>
      </c>
      <c r="Y260" s="80">
        <f t="shared" ca="1" si="173"/>
        <v>-31.316759838217987</v>
      </c>
      <c r="Z260" s="80">
        <f t="shared" ref="Z260:Z323" ca="1" si="198">-IF(MOD(R260-1,12)=0,1,0)*V260*($C$17)</f>
        <v>0</v>
      </c>
      <c r="AA260" s="80">
        <f t="shared" ca="1" si="174"/>
        <v>0</v>
      </c>
      <c r="AB260" s="81">
        <f t="shared" ref="AB260:AB323" ca="1" si="199">-MIN(IF(MOD(R260,IF($C$5="Annual",12,1))=0,1,0)*$C$33*U260/IF($C$5="Monthly",12,1),V260)</f>
        <v>-311.21627978422021</v>
      </c>
      <c r="AC260" s="79">
        <f t="shared" ref="AC260:AC323" ca="1" si="200">SUM(V260:AB260)</f>
        <v>75493.4731773409</v>
      </c>
      <c r="AD260" s="35"/>
      <c r="AE260" s="55">
        <f t="shared" ca="1" si="182"/>
        <v>1.4888670873660748E-2</v>
      </c>
      <c r="AF260" s="78">
        <f t="shared" ca="1" si="183"/>
        <v>0.17208423365354236</v>
      </c>
      <c r="AG260" s="35"/>
      <c r="AH260" s="35"/>
      <c r="AR260" s="69">
        <f t="shared" si="190"/>
        <v>22</v>
      </c>
      <c r="AS260" s="70">
        <f t="shared" si="191"/>
        <v>257</v>
      </c>
      <c r="AT260" s="71">
        <f t="shared" ca="1" si="192"/>
        <v>0.11659738971730958</v>
      </c>
      <c r="AU260" s="72">
        <f t="shared" ca="1" si="175"/>
        <v>9.0370179501075842E-3</v>
      </c>
      <c r="AV260" s="73">
        <f t="shared" ca="1" si="193"/>
        <v>1.0090370179501076</v>
      </c>
      <c r="AW260" s="74">
        <f ca="1">PRODUCT(AV$4:AV260)</f>
        <v>8.4236455049731749</v>
      </c>
      <c r="BO260" s="70">
        <f t="shared" si="186"/>
        <v>257</v>
      </c>
      <c r="BP260" s="171">
        <f t="shared" ca="1" si="187"/>
        <v>0.114</v>
      </c>
      <c r="BQ260" s="172">
        <f t="shared" ca="1" si="176"/>
        <v>9.0370179501075842E-3</v>
      </c>
      <c r="BR260" s="172">
        <f t="shared" ca="1" si="189"/>
        <v>0.1187134476883694</v>
      </c>
    </row>
    <row r="261" spans="5:70">
      <c r="E261">
        <f t="shared" si="177"/>
        <v>258</v>
      </c>
      <c r="F261" s="64">
        <f t="shared" si="178"/>
        <v>86.416666666665449</v>
      </c>
      <c r="G261" s="55">
        <f t="shared" ref="G261:G324" si="201">(1-(1-IF(F261&gt;$AJ$90,0,VLOOKUP(ROUND(F261,0),$AJ$4:$AK$90,2,FALSE)))^(1/12))</f>
        <v>1.4888670873660748E-2</v>
      </c>
      <c r="H261" s="78">
        <f t="shared" si="188"/>
        <v>0.16990690996795971</v>
      </c>
      <c r="I261" s="79">
        <f t="shared" ref="I261:I324" ca="1" si="202">MAX(P260,0)*(1-G261)</f>
        <v>74451.310387983409</v>
      </c>
      <c r="J261" s="79">
        <f t="shared" ref="J261:J324" ca="1" si="203">(I261)*$AU261</f>
        <v>672.81782838523736</v>
      </c>
      <c r="K261" s="80">
        <f t="shared" ref="K261:K324" ca="1" si="204">IF(I261=0,0,-$C$19)*H261</f>
        <v>-3.3981381993591944</v>
      </c>
      <c r="L261" s="80">
        <f t="shared" ref="L261:L324" ca="1" si="205">IF(OR(I260+O260=0,K260=0),0,-I261*($C$16/12))</f>
        <v>-31.021379328326422</v>
      </c>
      <c r="M261" s="80">
        <f t="shared" ref="M261:M324" ca="1" si="206">IF(OR(I260+O260=0,K260=0),0,-IF(MOD(E261-1,12)=0,1,0)*I261*($C$17))</f>
        <v>0</v>
      </c>
      <c r="N261" s="80">
        <f t="shared" ref="N261:N324" ca="1" si="207">IF(OR(I260+O260=0,K260=0),0,-I261*($C$18*(1+$C$20))/12)</f>
        <v>0</v>
      </c>
      <c r="O261" s="81">
        <f t="shared" ca="1" si="194"/>
        <v>-306.58268302398784</v>
      </c>
      <c r="P261" s="79">
        <f t="shared" ca="1" si="195"/>
        <v>74783.126015816961</v>
      </c>
      <c r="Q261" s="35"/>
      <c r="R261">
        <f t="shared" ref="R261:R324" ca="1" si="208">R260+1</f>
        <v>258</v>
      </c>
      <c r="S261" s="78">
        <f t="shared" ca="1" si="179"/>
        <v>86.416666666665449</v>
      </c>
      <c r="T261" s="55">
        <f t="shared" ref="T261:T324" ca="1" si="209">(1-(1-IF(S261&gt;$AJ$90,0,VLOOKUP(ROUND(S261,0),$AJ$4:$AK$90,2,FALSE)))^(1/12))
*IF(S262-S$4&lt;SUBSTITUTE($C$6, "years", "", 1)/1,0,1)</f>
        <v>1.4888670873660748E-2</v>
      </c>
      <c r="U261" s="78">
        <f t="shared" ca="1" si="180"/>
        <v>0.16952212813612863</v>
      </c>
      <c r="V261" s="79">
        <f t="shared" ca="1" si="181"/>
        <v>74369.475702093929</v>
      </c>
      <c r="W261" s="79">
        <f t="shared" ca="1" si="196"/>
        <v>672.07828685991262</v>
      </c>
      <c r="X261" s="80">
        <f t="shared" ca="1" si="197"/>
        <v>-3.3904425627225727</v>
      </c>
      <c r="Y261" s="80">
        <f t="shared" ref="Y261:Y324" ca="1" si="210">IF(OR(V260+AB260=0,X260=0),0,-V261*($C$16/12))</f>
        <v>-30.98728154253914</v>
      </c>
      <c r="Z261" s="80">
        <f t="shared" ca="1" si="198"/>
        <v>0</v>
      </c>
      <c r="AA261" s="80">
        <f t="shared" ref="AA261:AA324" ca="1" si="211">IF(OR(V260+AB260=0,X260=0),0,-V261*($C$18*(1+$C$20))/12)</f>
        <v>0</v>
      </c>
      <c r="AB261" s="81">
        <f t="shared" ca="1" si="199"/>
        <v>-306.58268302398784</v>
      </c>
      <c r="AC261" s="79">
        <f t="shared" ca="1" si="200"/>
        <v>74700.593581824607</v>
      </c>
      <c r="AD261" s="35"/>
      <c r="AE261" s="55">
        <f t="shared" ca="1" si="182"/>
        <v>1.4888670873660748E-2</v>
      </c>
      <c r="AF261" s="78">
        <f t="shared" ca="1" si="183"/>
        <v>0.16952212813612863</v>
      </c>
      <c r="AG261" s="35"/>
      <c r="AH261" s="35"/>
      <c r="AR261" s="69">
        <f t="shared" ref="AR261:AR324" si="212">ROUNDDOWN((AS261-1)/12,0)+1</f>
        <v>22</v>
      </c>
      <c r="AS261" s="70">
        <f t="shared" si="191"/>
        <v>258</v>
      </c>
      <c r="AT261" s="71">
        <f t="shared" ca="1" si="192"/>
        <v>0.11554369701349856</v>
      </c>
      <c r="AU261" s="72">
        <f t="shared" ref="AU261:AU324" ca="1" si="213">IF($AU$2="Yes",BQ261,((1+$AH$21)^(1/12))-1)</f>
        <v>9.0370179501075842E-3</v>
      </c>
      <c r="AV261" s="73">
        <f t="shared" ref="AV261:AV324" ca="1" si="214">(1+AU261)</f>
        <v>1.0090370179501076</v>
      </c>
      <c r="AW261" s="74">
        <f ca="1">PRODUCT(AV$4:AV261)</f>
        <v>8.4997701406069606</v>
      </c>
      <c r="BO261" s="70">
        <f t="shared" si="186"/>
        <v>258</v>
      </c>
      <c r="BP261" s="171">
        <f t="shared" ca="1" si="187"/>
        <v>0.114</v>
      </c>
      <c r="BQ261" s="172">
        <f t="shared" ref="BQ261:BQ324" ca="1" si="215">(1+BP261)^(1/12)-1</f>
        <v>9.0370179501075842E-3</v>
      </c>
      <c r="BR261" s="172">
        <f t="shared" ca="1" si="189"/>
        <v>0.11765024035445175</v>
      </c>
    </row>
    <row r="262" spans="5:70">
      <c r="E262">
        <f t="shared" ref="E262:E325" si="216">E261+1</f>
        <v>259</v>
      </c>
      <c r="F262" s="64">
        <f t="shared" ref="F262:F325" si="217">(E262-E261)/12+F261</f>
        <v>86.499999999998778</v>
      </c>
      <c r="G262" s="55">
        <f t="shared" si="201"/>
        <v>1.4888670873660748E-2</v>
      </c>
      <c r="H262" s="78">
        <f t="shared" si="188"/>
        <v>0.16737722190628604</v>
      </c>
      <c r="I262" s="79">
        <f t="shared" ca="1" si="202"/>
        <v>73669.704665663972</v>
      </c>
      <c r="J262" s="79">
        <f t="shared" ca="1" si="203"/>
        <v>665.75444344272978</v>
      </c>
      <c r="K262" s="80">
        <f t="shared" ca="1" si="204"/>
        <v>-3.3475444381257207</v>
      </c>
      <c r="L262" s="80">
        <f t="shared" ca="1" si="205"/>
        <v>-30.695710277359989</v>
      </c>
      <c r="M262" s="80">
        <f t="shared" ca="1" si="206"/>
        <v>0</v>
      </c>
      <c r="N262" s="80">
        <f t="shared" ca="1" si="207"/>
        <v>0</v>
      </c>
      <c r="O262" s="81">
        <f t="shared" ca="1" si="194"/>
        <v>-302.01807436087978</v>
      </c>
      <c r="P262" s="79">
        <f t="shared" ca="1" si="195"/>
        <v>73999.397780030326</v>
      </c>
      <c r="Q262" s="35"/>
      <c r="R262">
        <f t="shared" ca="1" si="208"/>
        <v>259</v>
      </c>
      <c r="S262" s="78">
        <f t="shared" ref="S262:S325" ca="1" si="218">(R262-R261)/12+S261</f>
        <v>86.499999999998778</v>
      </c>
      <c r="T262" s="55">
        <f t="shared" ca="1" si="209"/>
        <v>1.4888670873660748E-2</v>
      </c>
      <c r="U262" s="78">
        <f t="shared" ref="U262:U325" ca="1" si="219">IF(S263-S$4&lt;SUBSTITUTE($C$6, "years", "", 1)/1,U261,AF261)*
(1-T262)</f>
        <v>0.16699816896450725</v>
      </c>
      <c r="V262" s="79">
        <f t="shared" ref="V262:V325" ca="1" si="220">MAX(AC261,0)*(1-AE262)</f>
        <v>73588.401029917732</v>
      </c>
      <c r="W262" s="79">
        <f t="shared" ca="1" si="196"/>
        <v>665.01970102708196</v>
      </c>
      <c r="X262" s="80">
        <f t="shared" ca="1" si="197"/>
        <v>-3.3399633792901451</v>
      </c>
      <c r="Y262" s="80">
        <f t="shared" ca="1" si="210"/>
        <v>-30.661833762465722</v>
      </c>
      <c r="Z262" s="80">
        <f t="shared" ca="1" si="198"/>
        <v>0</v>
      </c>
      <c r="AA262" s="80">
        <f t="shared" ca="1" si="211"/>
        <v>0</v>
      </c>
      <c r="AB262" s="81">
        <f t="shared" ca="1" si="199"/>
        <v>-302.01807436087978</v>
      </c>
      <c r="AC262" s="79">
        <f t="shared" ca="1" si="200"/>
        <v>73917.400859442176</v>
      </c>
      <c r="AD262" s="35"/>
      <c r="AE262" s="55">
        <f t="shared" ref="AE262:AE325" ca="1" si="221">(1-(1-IF(S262&gt;$AJ$90,0,VLOOKUP(ROUND(S262,0),$AJ$4:$AK$90,2,FALSE)))^(1/12))</f>
        <v>1.4888670873660748E-2</v>
      </c>
      <c r="AF262" s="78">
        <f t="shared" ref="AF262:AF325" ca="1" si="222">AF261*(1-AE262)</f>
        <v>0.16699816896450725</v>
      </c>
      <c r="AG262" s="35"/>
      <c r="AH262" s="35"/>
      <c r="AR262" s="69">
        <f t="shared" si="212"/>
        <v>22</v>
      </c>
      <c r="AS262" s="70">
        <f t="shared" ref="AS262:AS325" si="223">AS261+1</f>
        <v>259</v>
      </c>
      <c r="AT262" s="71">
        <f t="shared" ref="AT262:AT325" ca="1" si="224">(1-AU262)*AT261</f>
        <v>0.11449952654956579</v>
      </c>
      <c r="AU262" s="72">
        <f t="shared" ca="1" si="213"/>
        <v>9.0370179501075842E-3</v>
      </c>
      <c r="AV262" s="73">
        <f t="shared" ca="1" si="214"/>
        <v>1.0090370179501076</v>
      </c>
      <c r="AW262" s="74">
        <f ca="1">PRODUCT(AV$4:AV262)</f>
        <v>8.5765827159394146</v>
      </c>
      <c r="BO262" s="70">
        <f t="shared" ref="BO262:BO325" si="225">BO261+1</f>
        <v>259</v>
      </c>
      <c r="BP262" s="171">
        <f t="shared" ref="BP262:BP325" ca="1" si="226">VLOOKUP(BO262,$BT$4:$BX$13,5,TRUE)/100</f>
        <v>0.114</v>
      </c>
      <c r="BQ262" s="172">
        <f t="shared" ca="1" si="215"/>
        <v>9.0370179501075842E-3</v>
      </c>
      <c r="BR262" s="172">
        <f t="shared" ca="1" si="189"/>
        <v>0.1165965551922586</v>
      </c>
    </row>
    <row r="263" spans="5:70">
      <c r="E263">
        <f t="shared" si="216"/>
        <v>260</v>
      </c>
      <c r="F263" s="64">
        <f t="shared" si="217"/>
        <v>86.583333333332106</v>
      </c>
      <c r="G263" s="55">
        <f t="shared" si="201"/>
        <v>1.6316258762122726E-2</v>
      </c>
      <c r="H263" s="78">
        <f t="shared" ref="H263:H326" si="227">H262*(1-G263)</f>
        <v>0.16464625184277784</v>
      </c>
      <c r="I263" s="79">
        <f t="shared" ca="1" si="202"/>
        <v>72792.004457610106</v>
      </c>
      <c r="J263" s="79">
        <f t="shared" ca="1" si="203"/>
        <v>657.82265090773387</v>
      </c>
      <c r="K263" s="80">
        <f t="shared" ca="1" si="204"/>
        <v>-3.2929250368555567</v>
      </c>
      <c r="L263" s="80">
        <f t="shared" ca="1" si="205"/>
        <v>-30.330001857337546</v>
      </c>
      <c r="M263" s="80">
        <f t="shared" ca="1" si="206"/>
        <v>0</v>
      </c>
      <c r="N263" s="80">
        <f t="shared" ca="1" si="207"/>
        <v>0</v>
      </c>
      <c r="O263" s="81">
        <f t="shared" ca="1" si="194"/>
        <v>-297.09026930876968</v>
      </c>
      <c r="P263" s="79">
        <f t="shared" ca="1" si="195"/>
        <v>73119.113912314875</v>
      </c>
      <c r="Q263" s="35"/>
      <c r="R263">
        <f t="shared" ca="1" si="208"/>
        <v>260</v>
      </c>
      <c r="S263" s="78">
        <f t="shared" ca="1" si="218"/>
        <v>86.583333333332106</v>
      </c>
      <c r="T263" s="55">
        <f t="shared" ca="1" si="209"/>
        <v>1.6316258762122726E-2</v>
      </c>
      <c r="U263" s="78">
        <f t="shared" ca="1" si="219"/>
        <v>0.16427338362688165</v>
      </c>
      <c r="V263" s="79">
        <f t="shared" ca="1" si="220"/>
        <v>72711.345419995967</v>
      </c>
      <c r="W263" s="79">
        <f t="shared" ca="1" si="196"/>
        <v>657.09373373697645</v>
      </c>
      <c r="X263" s="80">
        <f t="shared" ca="1" si="197"/>
        <v>-3.2854676725376333</v>
      </c>
      <c r="Y263" s="80">
        <f t="shared" ca="1" si="210"/>
        <v>-30.29639392499832</v>
      </c>
      <c r="Z263" s="80">
        <f t="shared" ca="1" si="198"/>
        <v>0</v>
      </c>
      <c r="AA263" s="80">
        <f t="shared" ca="1" si="211"/>
        <v>0</v>
      </c>
      <c r="AB263" s="81">
        <f t="shared" ca="1" si="199"/>
        <v>-297.09026930876968</v>
      </c>
      <c r="AC263" s="79">
        <f t="shared" ca="1" si="200"/>
        <v>73037.767022826636</v>
      </c>
      <c r="AD263" s="35"/>
      <c r="AE263" s="55">
        <f t="shared" ca="1" si="221"/>
        <v>1.6316258762122726E-2</v>
      </c>
      <c r="AF263" s="78">
        <f t="shared" ca="1" si="222"/>
        <v>0.16427338362688165</v>
      </c>
      <c r="AG263" s="35"/>
      <c r="AH263" s="35"/>
      <c r="AR263" s="69">
        <f t="shared" si="212"/>
        <v>22</v>
      </c>
      <c r="AS263" s="70">
        <f t="shared" si="223"/>
        <v>260</v>
      </c>
      <c r="AT263" s="71">
        <f t="shared" ca="1" si="224"/>
        <v>0.11346479227285854</v>
      </c>
      <c r="AU263" s="72">
        <f t="shared" ca="1" si="213"/>
        <v>9.0370179501075842E-3</v>
      </c>
      <c r="AV263" s="73">
        <f t="shared" ca="1" si="214"/>
        <v>1.0090370179501076</v>
      </c>
      <c r="AW263" s="74">
        <f ca="1">PRODUCT(AV$4:AV263)</f>
        <v>8.6540894478939414</v>
      </c>
      <c r="BO263" s="70">
        <f t="shared" si="225"/>
        <v>260</v>
      </c>
      <c r="BP263" s="171">
        <f t="shared" ca="1" si="226"/>
        <v>0.114</v>
      </c>
      <c r="BQ263" s="172">
        <f t="shared" ca="1" si="215"/>
        <v>9.0370179501075842E-3</v>
      </c>
      <c r="BR263" s="172">
        <f t="shared" ref="BR263:BR326" ca="1" si="228">BR262/(1+BQ263)</f>
        <v>0.11555230692044223</v>
      </c>
    </row>
    <row r="264" spans="5:70">
      <c r="E264">
        <f t="shared" si="216"/>
        <v>261</v>
      </c>
      <c r="F264" s="64">
        <f t="shared" si="217"/>
        <v>86.666666666665435</v>
      </c>
      <c r="G264" s="55">
        <f t="shared" si="201"/>
        <v>1.6316258762122726E-2</v>
      </c>
      <c r="H264" s="78">
        <f t="shared" si="227"/>
        <v>0.16195984099349744</v>
      </c>
      <c r="I264" s="79">
        <f t="shared" ca="1" si="202"/>
        <v>71926.083529264419</v>
      </c>
      <c r="J264" s="79">
        <f t="shared" ca="1" si="203"/>
        <v>649.99730793490005</v>
      </c>
      <c r="K264" s="80">
        <f t="shared" ca="1" si="204"/>
        <v>-3.239196819869949</v>
      </c>
      <c r="L264" s="80">
        <f t="shared" ca="1" si="205"/>
        <v>-29.969201470526844</v>
      </c>
      <c r="M264" s="80">
        <f t="shared" ca="1" si="206"/>
        <v>0</v>
      </c>
      <c r="N264" s="80">
        <f t="shared" ca="1" si="207"/>
        <v>0</v>
      </c>
      <c r="O264" s="81">
        <f t="shared" ca="1" si="194"/>
        <v>-292.24286759901901</v>
      </c>
      <c r="P264" s="79">
        <f t="shared" ca="1" si="195"/>
        <v>72250.62957130991</v>
      </c>
      <c r="Q264" s="35"/>
      <c r="R264">
        <f t="shared" ca="1" si="208"/>
        <v>261</v>
      </c>
      <c r="S264" s="78">
        <f t="shared" ca="1" si="218"/>
        <v>86.666666666665435</v>
      </c>
      <c r="T264" s="55">
        <f t="shared" ca="1" si="209"/>
        <v>1.6316258762122726E-2</v>
      </c>
      <c r="U264" s="78">
        <f t="shared" ca="1" si="219"/>
        <v>0.16159305659189599</v>
      </c>
      <c r="V264" s="79">
        <f t="shared" ca="1" si="220"/>
        <v>71846.063916674568</v>
      </c>
      <c r="W264" s="79">
        <f t="shared" ca="1" si="196"/>
        <v>649.27416925956493</v>
      </c>
      <c r="X264" s="80">
        <f t="shared" ca="1" si="197"/>
        <v>-3.2318611318379196</v>
      </c>
      <c r="Y264" s="80">
        <f t="shared" ca="1" si="210"/>
        <v>-29.935859965281072</v>
      </c>
      <c r="Z264" s="80">
        <f t="shared" ca="1" si="198"/>
        <v>0</v>
      </c>
      <c r="AA264" s="80">
        <f t="shared" ca="1" si="211"/>
        <v>0</v>
      </c>
      <c r="AB264" s="81">
        <f t="shared" ca="1" si="199"/>
        <v>-292.24286759901901</v>
      </c>
      <c r="AC264" s="79">
        <f t="shared" ca="1" si="200"/>
        <v>72169.927497237994</v>
      </c>
      <c r="AD264" s="35"/>
      <c r="AE264" s="55">
        <f t="shared" ca="1" si="221"/>
        <v>1.6316258762122726E-2</v>
      </c>
      <c r="AF264" s="78">
        <f t="shared" ca="1" si="222"/>
        <v>0.16159305659189599</v>
      </c>
      <c r="AG264" s="35"/>
      <c r="AH264" s="35"/>
      <c r="AR264" s="69">
        <f t="shared" si="212"/>
        <v>22</v>
      </c>
      <c r="AS264" s="70">
        <f t="shared" si="223"/>
        <v>261</v>
      </c>
      <c r="AT264" s="71">
        <f t="shared" ca="1" si="224"/>
        <v>0.11243940890838348</v>
      </c>
      <c r="AU264" s="72">
        <f t="shared" ca="1" si="213"/>
        <v>9.0370179501075842E-3</v>
      </c>
      <c r="AV264" s="73">
        <f t="shared" ca="1" si="214"/>
        <v>1.0090370179501076</v>
      </c>
      <c r="AW264" s="74">
        <f ca="1">PRODUCT(AV$4:AV264)</f>
        <v>8.7322966095763963</v>
      </c>
      <c r="BO264" s="70">
        <f t="shared" si="225"/>
        <v>261</v>
      </c>
      <c r="BP264" s="171">
        <f t="shared" ca="1" si="226"/>
        <v>0.114</v>
      </c>
      <c r="BQ264" s="172">
        <f t="shared" ca="1" si="215"/>
        <v>9.0370179501075842E-3</v>
      </c>
      <c r="BR264" s="172">
        <f t="shared" ca="1" si="228"/>
        <v>0.11451741102144161</v>
      </c>
    </row>
    <row r="265" spans="5:70">
      <c r="E265">
        <f t="shared" si="216"/>
        <v>262</v>
      </c>
      <c r="F265" s="64">
        <f t="shared" si="217"/>
        <v>86.749999999998764</v>
      </c>
      <c r="G265" s="55">
        <f t="shared" si="201"/>
        <v>1.6316258762122726E-2</v>
      </c>
      <c r="H265" s="78">
        <f t="shared" si="227"/>
        <v>0.1593172623187753</v>
      </c>
      <c r="I265" s="79">
        <f t="shared" ca="1" si="202"/>
        <v>71071.769603498135</v>
      </c>
      <c r="J265" s="79">
        <f t="shared" ca="1" si="203"/>
        <v>642.27685765272327</v>
      </c>
      <c r="K265" s="80">
        <f t="shared" ca="1" si="204"/>
        <v>-3.186345246375506</v>
      </c>
      <c r="L265" s="80">
        <f t="shared" ca="1" si="205"/>
        <v>-29.613237334790892</v>
      </c>
      <c r="M265" s="80">
        <f t="shared" ca="1" si="206"/>
        <v>0</v>
      </c>
      <c r="N265" s="80">
        <f t="shared" ca="1" si="207"/>
        <v>0</v>
      </c>
      <c r="O265" s="81">
        <f t="shared" ca="1" si="194"/>
        <v>-287.47455734988864</v>
      </c>
      <c r="P265" s="79">
        <f t="shared" ca="1" si="195"/>
        <v>71393.772321219803</v>
      </c>
      <c r="Q265" s="35"/>
      <c r="R265">
        <f t="shared" ca="1" si="208"/>
        <v>262</v>
      </c>
      <c r="S265" s="78">
        <f t="shared" ca="1" si="218"/>
        <v>86.749999999998764</v>
      </c>
      <c r="T265" s="55">
        <f t="shared" ca="1" si="209"/>
        <v>1.6316258762122726E-2</v>
      </c>
      <c r="U265" s="78">
        <f t="shared" ca="1" si="219"/>
        <v>0.15895646246638026</v>
      </c>
      <c r="V265" s="79">
        <f t="shared" ca="1" si="220"/>
        <v>70992.384285349428</v>
      </c>
      <c r="W265" s="79">
        <f t="shared" ca="1" si="196"/>
        <v>641.55945110763832</v>
      </c>
      <c r="X265" s="80">
        <f t="shared" ca="1" si="197"/>
        <v>-3.1791292493276053</v>
      </c>
      <c r="Y265" s="80">
        <f t="shared" ca="1" si="210"/>
        <v>-29.580160118895598</v>
      </c>
      <c r="Z265" s="80">
        <f t="shared" ca="1" si="198"/>
        <v>0</v>
      </c>
      <c r="AA265" s="80">
        <f t="shared" ca="1" si="211"/>
        <v>0</v>
      </c>
      <c r="AB265" s="81">
        <f t="shared" ca="1" si="199"/>
        <v>-287.47455734988864</v>
      </c>
      <c r="AC265" s="79">
        <f t="shared" ca="1" si="200"/>
        <v>71313.709889738937</v>
      </c>
      <c r="AD265" s="35"/>
      <c r="AE265" s="55">
        <f t="shared" ca="1" si="221"/>
        <v>1.6316258762122726E-2</v>
      </c>
      <c r="AF265" s="78">
        <f t="shared" ca="1" si="222"/>
        <v>0.15895646246638026</v>
      </c>
      <c r="AG265" s="35"/>
      <c r="AH265" s="35"/>
      <c r="AR265" s="69">
        <f t="shared" si="212"/>
        <v>22</v>
      </c>
      <c r="AS265" s="70">
        <f t="shared" si="223"/>
        <v>262</v>
      </c>
      <c r="AT265" s="71">
        <f t="shared" ca="1" si="224"/>
        <v>0.11142329195177894</v>
      </c>
      <c r="AU265" s="72">
        <f t="shared" ca="1" si="213"/>
        <v>9.0370179501075842E-3</v>
      </c>
      <c r="AV265" s="73">
        <f t="shared" ca="1" si="214"/>
        <v>1.0090370179501076</v>
      </c>
      <c r="AW265" s="74">
        <f ca="1">PRODUCT(AV$4:AV265)</f>
        <v>8.8112105307828017</v>
      </c>
      <c r="BO265" s="70">
        <f t="shared" si="225"/>
        <v>262</v>
      </c>
      <c r="BP265" s="171">
        <f t="shared" ca="1" si="226"/>
        <v>0.114</v>
      </c>
      <c r="BQ265" s="172">
        <f t="shared" ca="1" si="215"/>
        <v>9.0370179501075842E-3</v>
      </c>
      <c r="BR265" s="172">
        <f t="shared" ca="1" si="228"/>
        <v>0.11349178373464193</v>
      </c>
    </row>
    <row r="266" spans="5:70">
      <c r="E266">
        <f t="shared" si="216"/>
        <v>263</v>
      </c>
      <c r="F266" s="64">
        <f t="shared" si="217"/>
        <v>86.833333333332092</v>
      </c>
      <c r="G266" s="55">
        <f t="shared" si="201"/>
        <v>1.6316258762122726E-2</v>
      </c>
      <c r="H266" s="78">
        <f t="shared" si="227"/>
        <v>0.15671780064150917</v>
      </c>
      <c r="I266" s="79">
        <f t="shared" ca="1" si="202"/>
        <v>70228.893058022702</v>
      </c>
      <c r="J266" s="79">
        <f t="shared" ca="1" si="203"/>
        <v>634.65976718153706</v>
      </c>
      <c r="K266" s="80">
        <f t="shared" ca="1" si="204"/>
        <v>-3.1343560128301835</v>
      </c>
      <c r="L266" s="80">
        <f t="shared" ca="1" si="205"/>
        <v>-29.262038774176126</v>
      </c>
      <c r="M266" s="80">
        <f t="shared" ca="1" si="206"/>
        <v>0</v>
      </c>
      <c r="N266" s="80">
        <f t="shared" ca="1" si="207"/>
        <v>0</v>
      </c>
      <c r="O266" s="81">
        <f t="shared" ca="1" si="194"/>
        <v>-282.78404808464114</v>
      </c>
      <c r="P266" s="79">
        <f t="shared" ca="1" si="195"/>
        <v>70548.3723823326</v>
      </c>
      <c r="Q266" s="35"/>
      <c r="R266">
        <f t="shared" ca="1" si="208"/>
        <v>263</v>
      </c>
      <c r="S266" s="78">
        <f t="shared" ca="1" si="218"/>
        <v>86.833333333332092</v>
      </c>
      <c r="T266" s="55">
        <f t="shared" ca="1" si="209"/>
        <v>1.6316258762122726E-2</v>
      </c>
      <c r="U266" s="78">
        <f t="shared" ca="1" si="219"/>
        <v>0.15636288769286716</v>
      </c>
      <c r="V266" s="79">
        <f t="shared" ca="1" si="220"/>
        <v>70150.136945891005</v>
      </c>
      <c r="W266" s="79">
        <f t="shared" ca="1" si="196"/>
        <v>633.94804678252228</v>
      </c>
      <c r="X266" s="80">
        <f t="shared" ca="1" si="197"/>
        <v>-3.1272577538573429</v>
      </c>
      <c r="Y266" s="80">
        <f t="shared" ca="1" si="210"/>
        <v>-29.229223727454588</v>
      </c>
      <c r="Z266" s="80">
        <f t="shared" ca="1" si="198"/>
        <v>0</v>
      </c>
      <c r="AA266" s="80">
        <f t="shared" ca="1" si="211"/>
        <v>0</v>
      </c>
      <c r="AB266" s="81">
        <f t="shared" ca="1" si="199"/>
        <v>-282.78404808464114</v>
      </c>
      <c r="AC266" s="79">
        <f t="shared" ca="1" si="200"/>
        <v>70468.944463107575</v>
      </c>
      <c r="AD266" s="35"/>
      <c r="AE266" s="55">
        <f t="shared" ca="1" si="221"/>
        <v>1.6316258762122726E-2</v>
      </c>
      <c r="AF266" s="78">
        <f t="shared" ca="1" si="222"/>
        <v>0.15636288769286716</v>
      </c>
      <c r="AG266" s="35"/>
      <c r="AH266" s="35"/>
      <c r="AR266" s="69">
        <f t="shared" si="212"/>
        <v>22</v>
      </c>
      <c r="AS266" s="70">
        <f t="shared" si="223"/>
        <v>263</v>
      </c>
      <c r="AT266" s="71">
        <f t="shared" ca="1" si="224"/>
        <v>0.11041635766235064</v>
      </c>
      <c r="AU266" s="72">
        <f t="shared" ca="1" si="213"/>
        <v>9.0370179501075842E-3</v>
      </c>
      <c r="AV266" s="73">
        <f t="shared" ca="1" si="214"/>
        <v>1.0090370179501076</v>
      </c>
      <c r="AW266" s="74">
        <f ca="1">PRODUCT(AV$4:AV266)</f>
        <v>8.8908375985116628</v>
      </c>
      <c r="BO266" s="70">
        <f t="shared" si="225"/>
        <v>263</v>
      </c>
      <c r="BP266" s="171">
        <f t="shared" ca="1" si="226"/>
        <v>0.114</v>
      </c>
      <c r="BQ266" s="172">
        <f t="shared" ca="1" si="215"/>
        <v>9.0370179501075842E-3</v>
      </c>
      <c r="BR266" s="172">
        <f t="shared" ca="1" si="228"/>
        <v>0.11247534204959525</v>
      </c>
    </row>
    <row r="267" spans="5:70">
      <c r="E267">
        <f t="shared" si="216"/>
        <v>264</v>
      </c>
      <c r="F267" s="64">
        <f t="shared" si="217"/>
        <v>86.916666666665421</v>
      </c>
      <c r="G267" s="55">
        <f t="shared" si="201"/>
        <v>1.6316258762122726E-2</v>
      </c>
      <c r="H267" s="78">
        <f t="shared" si="227"/>
        <v>0.15416075245361155</v>
      </c>
      <c r="I267" s="79">
        <f t="shared" ca="1" si="202"/>
        <v>69397.286883295863</v>
      </c>
      <c r="J267" s="79">
        <f t="shared" ca="1" si="203"/>
        <v>627.14452725311037</v>
      </c>
      <c r="K267" s="80">
        <f t="shared" ca="1" si="204"/>
        <v>-3.0832150490722308</v>
      </c>
      <c r="L267" s="80">
        <f t="shared" ca="1" si="205"/>
        <v>-28.915536201373278</v>
      </c>
      <c r="M267" s="80">
        <f t="shared" ca="1" si="206"/>
        <v>0</v>
      </c>
      <c r="N267" s="80">
        <f t="shared" ca="1" si="207"/>
        <v>0</v>
      </c>
      <c r="O267" s="81">
        <f t="shared" ca="1" si="194"/>
        <v>-278.17007038229161</v>
      </c>
      <c r="P267" s="79">
        <f t="shared" ca="1" si="195"/>
        <v>69714.262588916245</v>
      </c>
      <c r="Q267" s="35"/>
      <c r="R267">
        <f t="shared" ca="1" si="208"/>
        <v>264</v>
      </c>
      <c r="S267" s="78">
        <f t="shared" ca="1" si="218"/>
        <v>86.916666666665421</v>
      </c>
      <c r="T267" s="55">
        <f t="shared" ca="1" si="209"/>
        <v>1.6316258762122726E-2</v>
      </c>
      <c r="U267" s="78">
        <f t="shared" ca="1" si="219"/>
        <v>0.1538116303564776</v>
      </c>
      <c r="V267" s="79">
        <f t="shared" ca="1" si="220"/>
        <v>69319.15493055385</v>
      </c>
      <c r="W267" s="79">
        <f t="shared" ca="1" si="196"/>
        <v>626.43844739370377</v>
      </c>
      <c r="X267" s="80">
        <f t="shared" ca="1" si="197"/>
        <v>-3.076232607129552</v>
      </c>
      <c r="Y267" s="80">
        <f t="shared" ca="1" si="210"/>
        <v>-28.882981221064107</v>
      </c>
      <c r="Z267" s="80">
        <f t="shared" ca="1" si="198"/>
        <v>0</v>
      </c>
      <c r="AA267" s="80">
        <f t="shared" ca="1" si="211"/>
        <v>0</v>
      </c>
      <c r="AB267" s="81">
        <f t="shared" ca="1" si="199"/>
        <v>-278.17007038229161</v>
      </c>
      <c r="AC267" s="79">
        <f t="shared" ca="1" si="200"/>
        <v>69635.464093737086</v>
      </c>
      <c r="AD267" s="35"/>
      <c r="AE267" s="55">
        <f t="shared" ca="1" si="221"/>
        <v>1.6316258762122726E-2</v>
      </c>
      <c r="AF267" s="78">
        <f t="shared" ca="1" si="222"/>
        <v>0.1538116303564776</v>
      </c>
      <c r="AG267" s="35"/>
      <c r="AH267" s="35"/>
      <c r="AR267" s="69">
        <f t="shared" si="212"/>
        <v>22</v>
      </c>
      <c r="AS267" s="70">
        <f t="shared" si="223"/>
        <v>264</v>
      </c>
      <c r="AT267" s="71">
        <f t="shared" ca="1" si="224"/>
        <v>0.10941852305617047</v>
      </c>
      <c r="AU267" s="72">
        <f t="shared" ca="1" si="213"/>
        <v>9.0370179501075842E-3</v>
      </c>
      <c r="AV267" s="73">
        <f t="shared" ca="1" si="214"/>
        <v>1.0090370179501076</v>
      </c>
      <c r="AW267" s="74">
        <f ca="1">PRODUCT(AV$4:AV267)</f>
        <v>8.9711842574809033</v>
      </c>
      <c r="BO267" s="70">
        <f t="shared" si="225"/>
        <v>264</v>
      </c>
      <c r="BP267" s="171">
        <f t="shared" ca="1" si="226"/>
        <v>0.114</v>
      </c>
      <c r="BQ267" s="172">
        <f t="shared" ca="1" si="215"/>
        <v>9.0370179501075842E-3</v>
      </c>
      <c r="BR267" s="172">
        <f t="shared" ca="1" si="228"/>
        <v>0.111468003699302</v>
      </c>
    </row>
    <row r="268" spans="5:70">
      <c r="E268">
        <f t="shared" si="216"/>
        <v>265</v>
      </c>
      <c r="F268" s="64">
        <f t="shared" si="217"/>
        <v>86.999999999998749</v>
      </c>
      <c r="G268" s="55">
        <f t="shared" si="201"/>
        <v>1.6316258762122726E-2</v>
      </c>
      <c r="H268" s="78">
        <f t="shared" si="227"/>
        <v>0.15164542572561487</v>
      </c>
      <c r="I268" s="79">
        <f t="shared" ca="1" si="202"/>
        <v>68576.786641104918</v>
      </c>
      <c r="J268" s="79">
        <f t="shared" ca="1" si="203"/>
        <v>619.72965183636313</v>
      </c>
      <c r="K268" s="80">
        <f t="shared" ca="1" si="204"/>
        <v>-3.0329085145122976</v>
      </c>
      <c r="L268" s="80">
        <f t="shared" ca="1" si="205"/>
        <v>-28.573661100460384</v>
      </c>
      <c r="M268" s="80">
        <f t="shared" ca="1" si="206"/>
        <v>-514.32589980828686</v>
      </c>
      <c r="N268" s="80">
        <f t="shared" ca="1" si="207"/>
        <v>0</v>
      </c>
      <c r="O268" s="81">
        <f t="shared" ca="1" si="194"/>
        <v>-273.63137553405619</v>
      </c>
      <c r="P268" s="79">
        <f t="shared" ca="1" si="195"/>
        <v>68376.952447983975</v>
      </c>
      <c r="Q268" s="35"/>
      <c r="R268">
        <f t="shared" ca="1" si="208"/>
        <v>265</v>
      </c>
      <c r="S268" s="78">
        <f t="shared" ca="1" si="218"/>
        <v>86.999999999998749</v>
      </c>
      <c r="T268" s="55">
        <f t="shared" ca="1" si="209"/>
        <v>1.6316258762122726E-2</v>
      </c>
      <c r="U268" s="78">
        <f t="shared" ca="1" si="219"/>
        <v>0.15130199999495733</v>
      </c>
      <c r="V268" s="79">
        <f t="shared" ca="1" si="220"/>
        <v>68499.273842563169</v>
      </c>
      <c r="W268" s="79">
        <f t="shared" ca="1" si="196"/>
        <v>619.02916728457831</v>
      </c>
      <c r="X268" s="80">
        <f t="shared" ca="1" si="197"/>
        <v>-3.0260399998991465</v>
      </c>
      <c r="Y268" s="80">
        <f t="shared" ca="1" si="210"/>
        <v>-28.541364101067987</v>
      </c>
      <c r="Z268" s="80">
        <f t="shared" ca="1" si="198"/>
        <v>-513.74455381922371</v>
      </c>
      <c r="AA268" s="80">
        <f t="shared" ca="1" si="211"/>
        <v>0</v>
      </c>
      <c r="AB268" s="81">
        <f t="shared" ca="1" si="199"/>
        <v>-273.63137553405619</v>
      </c>
      <c r="AC268" s="79">
        <f t="shared" ca="1" si="200"/>
        <v>68299.359676393506</v>
      </c>
      <c r="AD268" s="35"/>
      <c r="AE268" s="55">
        <f t="shared" ca="1" si="221"/>
        <v>1.6316258762122726E-2</v>
      </c>
      <c r="AF268" s="78">
        <f t="shared" ca="1" si="222"/>
        <v>0.15130199999495733</v>
      </c>
      <c r="AG268" s="35"/>
      <c r="AH268" s="35"/>
      <c r="AR268" s="69">
        <f t="shared" si="212"/>
        <v>23</v>
      </c>
      <c r="AS268" s="70">
        <f t="shared" si="223"/>
        <v>265</v>
      </c>
      <c r="AT268" s="71">
        <f t="shared" ca="1" si="224"/>
        <v>0.1084297058992376</v>
      </c>
      <c r="AU268" s="72">
        <f t="shared" ca="1" si="213"/>
        <v>9.0370179501075842E-3</v>
      </c>
      <c r="AV268" s="73">
        <f t="shared" ca="1" si="214"/>
        <v>1.0090370179501076</v>
      </c>
      <c r="AW268" s="74">
        <f ca="1">PRODUCT(AV$4:AV268)</f>
        <v>9.0522570106494804</v>
      </c>
      <c r="BO268" s="70">
        <f t="shared" si="225"/>
        <v>265</v>
      </c>
      <c r="BP268" s="171">
        <f t="shared" ca="1" si="226"/>
        <v>0.114</v>
      </c>
      <c r="BQ268" s="172">
        <f t="shared" ca="1" si="215"/>
        <v>9.0370179501075842E-3</v>
      </c>
      <c r="BR268" s="172">
        <f t="shared" ca="1" si="228"/>
        <v>0.11046968715355258</v>
      </c>
    </row>
    <row r="269" spans="5:70">
      <c r="E269">
        <f t="shared" si="216"/>
        <v>266</v>
      </c>
      <c r="F269" s="64">
        <f t="shared" si="217"/>
        <v>87.083333333332078</v>
      </c>
      <c r="G269" s="55">
        <f t="shared" si="201"/>
        <v>1.6316258762122726E-2</v>
      </c>
      <c r="H269" s="78">
        <f t="shared" si="227"/>
        <v>0.14917113971938348</v>
      </c>
      <c r="I269" s="79">
        <f t="shared" ca="1" si="202"/>
        <v>67261.296398477309</v>
      </c>
      <c r="J269" s="79">
        <f t="shared" ca="1" si="203"/>
        <v>607.84154290054607</v>
      </c>
      <c r="K269" s="80">
        <f t="shared" ca="1" si="204"/>
        <v>-2.9834227943876694</v>
      </c>
      <c r="L269" s="80">
        <f t="shared" ca="1" si="205"/>
        <v>-28.025540166032215</v>
      </c>
      <c r="M269" s="80">
        <f t="shared" ca="1" si="206"/>
        <v>0</v>
      </c>
      <c r="N269" s="80">
        <f t="shared" ca="1" si="207"/>
        <v>0</v>
      </c>
      <c r="O269" s="81">
        <f t="shared" ca="1" si="194"/>
        <v>-269.16673520540695</v>
      </c>
      <c r="P269" s="79">
        <f t="shared" ca="1" si="195"/>
        <v>67568.962243212023</v>
      </c>
      <c r="Q269" s="35"/>
      <c r="R269">
        <f t="shared" ca="1" si="208"/>
        <v>266</v>
      </c>
      <c r="S269" s="78">
        <f t="shared" ca="1" si="218"/>
        <v>87.083333333332078</v>
      </c>
      <c r="T269" s="55">
        <f t="shared" ca="1" si="209"/>
        <v>1.6316258762122726E-2</v>
      </c>
      <c r="U269" s="78">
        <f t="shared" ca="1" si="219"/>
        <v>0.14883331741181291</v>
      </c>
      <c r="V269" s="79">
        <f t="shared" ca="1" si="220"/>
        <v>67184.969650626183</v>
      </c>
      <c r="W269" s="79">
        <f t="shared" ca="1" si="196"/>
        <v>607.15177671014203</v>
      </c>
      <c r="X269" s="80">
        <f t="shared" ca="1" si="197"/>
        <v>-2.9766663482362583</v>
      </c>
      <c r="Y269" s="80">
        <f t="shared" ca="1" si="210"/>
        <v>-27.993737354427576</v>
      </c>
      <c r="Z269" s="80">
        <f t="shared" ca="1" si="198"/>
        <v>0</v>
      </c>
      <c r="AA269" s="80">
        <f t="shared" ca="1" si="211"/>
        <v>0</v>
      </c>
      <c r="AB269" s="81">
        <f t="shared" ca="1" si="199"/>
        <v>-269.16673520540695</v>
      </c>
      <c r="AC269" s="79">
        <f t="shared" ca="1" si="200"/>
        <v>67491.98428842827</v>
      </c>
      <c r="AD269" s="35"/>
      <c r="AE269" s="55">
        <f t="shared" ca="1" si="221"/>
        <v>1.6316258762122726E-2</v>
      </c>
      <c r="AF269" s="78">
        <f t="shared" ca="1" si="222"/>
        <v>0.14883331741181291</v>
      </c>
      <c r="AG269" s="35"/>
      <c r="AH269" s="35"/>
      <c r="AR269" s="69">
        <f t="shared" si="212"/>
        <v>23</v>
      </c>
      <c r="AS269" s="70">
        <f t="shared" si="223"/>
        <v>266</v>
      </c>
      <c r="AT269" s="71">
        <f t="shared" ca="1" si="224"/>
        <v>0.1074498247007013</v>
      </c>
      <c r="AU269" s="72">
        <f t="shared" ca="1" si="213"/>
        <v>9.0370179501075842E-3</v>
      </c>
      <c r="AV269" s="73">
        <f t="shared" ca="1" si="214"/>
        <v>1.0090370179501076</v>
      </c>
      <c r="AW269" s="74">
        <f ca="1">PRODUCT(AV$4:AV269)</f>
        <v>9.1340624197437066</v>
      </c>
      <c r="BO269" s="70">
        <f t="shared" si="225"/>
        <v>266</v>
      </c>
      <c r="BP269" s="171">
        <f t="shared" ca="1" si="226"/>
        <v>0.114</v>
      </c>
      <c r="BQ269" s="172">
        <f t="shared" ca="1" si="215"/>
        <v>9.0370179501075842E-3</v>
      </c>
      <c r="BR269" s="172">
        <f t="shared" ca="1" si="228"/>
        <v>0.1094803116123286</v>
      </c>
    </row>
    <row r="270" spans="5:70">
      <c r="E270">
        <f t="shared" si="216"/>
        <v>267</v>
      </c>
      <c r="F270" s="64">
        <f t="shared" si="217"/>
        <v>87.166666666665407</v>
      </c>
      <c r="G270" s="55">
        <f t="shared" si="201"/>
        <v>1.6316258762122726E-2</v>
      </c>
      <c r="H270" s="78">
        <f t="shared" si="227"/>
        <v>0.14673722480388127</v>
      </c>
      <c r="I270" s="79">
        <f t="shared" ca="1" si="202"/>
        <v>66466.489570963677</v>
      </c>
      <c r="J270" s="79">
        <f t="shared" ca="1" si="203"/>
        <v>600.65885933343725</v>
      </c>
      <c r="K270" s="80">
        <f t="shared" ca="1" si="204"/>
        <v>-2.9347444960776254</v>
      </c>
      <c r="L270" s="80">
        <f t="shared" ca="1" si="205"/>
        <v>-27.6943706545682</v>
      </c>
      <c r="M270" s="80">
        <f t="shared" ca="1" si="206"/>
        <v>0</v>
      </c>
      <c r="N270" s="80">
        <f t="shared" ca="1" si="207"/>
        <v>0</v>
      </c>
      <c r="O270" s="81">
        <f t="shared" ca="1" si="194"/>
        <v>-264.77494110363978</v>
      </c>
      <c r="P270" s="79">
        <f t="shared" ca="1" si="195"/>
        <v>66771.744374042828</v>
      </c>
      <c r="Q270" s="35"/>
      <c r="R270">
        <f t="shared" ca="1" si="208"/>
        <v>267</v>
      </c>
      <c r="S270" s="78">
        <f t="shared" ca="1" si="218"/>
        <v>87.166666666665407</v>
      </c>
      <c r="T270" s="55">
        <f t="shared" ca="1" si="209"/>
        <v>1.6316258762122726E-2</v>
      </c>
      <c r="U270" s="78">
        <f t="shared" ca="1" si="219"/>
        <v>0.14640491449249662</v>
      </c>
      <c r="V270" s="79">
        <f t="shared" ca="1" si="220"/>
        <v>66390.767608409151</v>
      </c>
      <c r="W270" s="79">
        <f t="shared" ca="1" si="196"/>
        <v>599.97455859861464</v>
      </c>
      <c r="X270" s="80">
        <f t="shared" ca="1" si="197"/>
        <v>-2.9280982898499324</v>
      </c>
      <c r="Y270" s="80">
        <f t="shared" ca="1" si="210"/>
        <v>-27.662819836837148</v>
      </c>
      <c r="Z270" s="80">
        <f t="shared" ca="1" si="198"/>
        <v>0</v>
      </c>
      <c r="AA270" s="80">
        <f t="shared" ca="1" si="211"/>
        <v>0</v>
      </c>
      <c r="AB270" s="81">
        <f t="shared" ca="1" si="199"/>
        <v>-264.77494110363978</v>
      </c>
      <c r="AC270" s="79">
        <f t="shared" ca="1" si="200"/>
        <v>66695.376307777435</v>
      </c>
      <c r="AD270" s="35"/>
      <c r="AE270" s="55">
        <f t="shared" ca="1" si="221"/>
        <v>1.6316258762122726E-2</v>
      </c>
      <c r="AF270" s="78">
        <f t="shared" ca="1" si="222"/>
        <v>0.14640491449249662</v>
      </c>
      <c r="AG270" s="35"/>
      <c r="AH270" s="35"/>
      <c r="AR270" s="69">
        <f t="shared" si="212"/>
        <v>23</v>
      </c>
      <c r="AS270" s="70">
        <f t="shared" si="223"/>
        <v>267</v>
      </c>
      <c r="AT270" s="71">
        <f t="shared" ca="1" si="224"/>
        <v>0.10647879870614516</v>
      </c>
      <c r="AU270" s="72">
        <f t="shared" ca="1" si="213"/>
        <v>9.0370179501075842E-3</v>
      </c>
      <c r="AV270" s="73">
        <f t="shared" ca="1" si="214"/>
        <v>1.0090370179501076</v>
      </c>
      <c r="AW270" s="74">
        <f ca="1">PRODUCT(AV$4:AV270)</f>
        <v>9.2166071057883343</v>
      </c>
      <c r="BO270" s="70">
        <f t="shared" si="225"/>
        <v>267</v>
      </c>
      <c r="BP270" s="171">
        <f t="shared" ca="1" si="226"/>
        <v>0.114</v>
      </c>
      <c r="BQ270" s="172">
        <f t="shared" ca="1" si="215"/>
        <v>9.0370179501075842E-3</v>
      </c>
      <c r="BR270" s="172">
        <f t="shared" ca="1" si="228"/>
        <v>0.10849979699926324</v>
      </c>
    </row>
    <row r="271" spans="5:70">
      <c r="E271">
        <f t="shared" si="216"/>
        <v>268</v>
      </c>
      <c r="F271" s="64">
        <f t="shared" si="217"/>
        <v>87.249999999998735</v>
      </c>
      <c r="G271" s="55">
        <f t="shared" si="201"/>
        <v>1.6316258762122726E-2</v>
      </c>
      <c r="H271" s="78">
        <f t="shared" si="227"/>
        <v>0.14434302227394535</v>
      </c>
      <c r="I271" s="79">
        <f t="shared" ca="1" si="202"/>
        <v>65682.279314837637</v>
      </c>
      <c r="J271" s="79">
        <f t="shared" ca="1" si="203"/>
        <v>593.57193717216785</v>
      </c>
      <c r="K271" s="80">
        <f t="shared" ca="1" si="204"/>
        <v>-2.8868604454789071</v>
      </c>
      <c r="L271" s="80">
        <f t="shared" ca="1" si="205"/>
        <v>-27.367616381182351</v>
      </c>
      <c r="M271" s="80">
        <f t="shared" ca="1" si="206"/>
        <v>0</v>
      </c>
      <c r="N271" s="80">
        <f t="shared" ca="1" si="207"/>
        <v>0</v>
      </c>
      <c r="O271" s="81">
        <f t="shared" ca="1" si="194"/>
        <v>-260.45480465086695</v>
      </c>
      <c r="P271" s="79">
        <f t="shared" ca="1" si="195"/>
        <v>65985.141970532277</v>
      </c>
      <c r="Q271" s="35"/>
      <c r="R271">
        <f t="shared" ca="1" si="208"/>
        <v>268</v>
      </c>
      <c r="S271" s="78">
        <f t="shared" ca="1" si="218"/>
        <v>87.249999999998735</v>
      </c>
      <c r="T271" s="55">
        <f t="shared" ca="1" si="209"/>
        <v>1.6316258762122726E-2</v>
      </c>
      <c r="U271" s="78">
        <f t="shared" ca="1" si="219"/>
        <v>0.14401613402359059</v>
      </c>
      <c r="V271" s="79">
        <f t="shared" ca="1" si="220"/>
        <v>65607.157289702591</v>
      </c>
      <c r="W271" s="79">
        <f t="shared" ca="1" si="196"/>
        <v>592.89305808257393</v>
      </c>
      <c r="X271" s="80">
        <f t="shared" ca="1" si="197"/>
        <v>-2.8803226804718118</v>
      </c>
      <c r="Y271" s="80">
        <f t="shared" ca="1" si="210"/>
        <v>-27.33631553737608</v>
      </c>
      <c r="Z271" s="80">
        <f t="shared" ca="1" si="198"/>
        <v>0</v>
      </c>
      <c r="AA271" s="80">
        <f t="shared" ca="1" si="211"/>
        <v>0</v>
      </c>
      <c r="AB271" s="81">
        <f t="shared" ca="1" si="199"/>
        <v>-260.45480465086695</v>
      </c>
      <c r="AC271" s="79">
        <f t="shared" ca="1" si="200"/>
        <v>65909.378904916433</v>
      </c>
      <c r="AD271" s="35"/>
      <c r="AE271" s="55">
        <f t="shared" ca="1" si="221"/>
        <v>1.6316258762122726E-2</v>
      </c>
      <c r="AF271" s="78">
        <f t="shared" ca="1" si="222"/>
        <v>0.14401613402359059</v>
      </c>
      <c r="AG271" s="35"/>
      <c r="AH271" s="35"/>
      <c r="AR271" s="69">
        <f t="shared" si="212"/>
        <v>23</v>
      </c>
      <c r="AS271" s="70">
        <f t="shared" si="223"/>
        <v>268</v>
      </c>
      <c r="AT271" s="71">
        <f t="shared" ca="1" si="224"/>
        <v>0.10551654789093183</v>
      </c>
      <c r="AU271" s="72">
        <f t="shared" ca="1" si="213"/>
        <v>9.0370179501075842E-3</v>
      </c>
      <c r="AV271" s="73">
        <f t="shared" ca="1" si="214"/>
        <v>1.0090370179501076</v>
      </c>
      <c r="AW271" s="74">
        <f ca="1">PRODUCT(AV$4:AV271)</f>
        <v>9.2998977496424331</v>
      </c>
      <c r="BO271" s="70">
        <f t="shared" si="225"/>
        <v>268</v>
      </c>
      <c r="BP271" s="171">
        <f t="shared" ca="1" si="226"/>
        <v>0.114</v>
      </c>
      <c r="BQ271" s="172">
        <f t="shared" ca="1" si="215"/>
        <v>9.0370179501075842E-3</v>
      </c>
      <c r="BR271" s="172">
        <f t="shared" ca="1" si="228"/>
        <v>0.10752806395516014</v>
      </c>
    </row>
    <row r="272" spans="5:70">
      <c r="E272">
        <f t="shared" si="216"/>
        <v>269</v>
      </c>
      <c r="F272" s="64">
        <f t="shared" si="217"/>
        <v>87.333333333332064</v>
      </c>
      <c r="G272" s="55">
        <f t="shared" si="201"/>
        <v>1.6316258762122726E-2</v>
      </c>
      <c r="H272" s="78">
        <f t="shared" si="227"/>
        <v>0.14198788417201683</v>
      </c>
      <c r="I272" s="79">
        <f t="shared" ca="1" si="202"/>
        <v>64908.511319685669</v>
      </c>
      <c r="J272" s="79">
        <f t="shared" ca="1" si="203"/>
        <v>586.57938191076073</v>
      </c>
      <c r="K272" s="80">
        <f t="shared" ca="1" si="204"/>
        <v>-2.8397576834403364</v>
      </c>
      <c r="L272" s="80">
        <f t="shared" ca="1" si="205"/>
        <v>-27.04521304986903</v>
      </c>
      <c r="M272" s="80">
        <f t="shared" ca="1" si="206"/>
        <v>0</v>
      </c>
      <c r="N272" s="80">
        <f t="shared" ca="1" si="207"/>
        <v>0</v>
      </c>
      <c r="O272" s="81">
        <f t="shared" ca="1" si="194"/>
        <v>-256.20515666234536</v>
      </c>
      <c r="P272" s="79">
        <f t="shared" ca="1" si="195"/>
        <v>65209.000574200778</v>
      </c>
      <c r="Q272" s="35"/>
      <c r="R272">
        <f t="shared" ca="1" si="208"/>
        <v>269</v>
      </c>
      <c r="S272" s="78">
        <f t="shared" ca="1" si="218"/>
        <v>87.333333333332064</v>
      </c>
      <c r="T272" s="55">
        <f t="shared" ca="1" si="209"/>
        <v>1.6316258762122726E-2</v>
      </c>
      <c r="U272" s="78">
        <f t="shared" ca="1" si="219"/>
        <v>0.14166632951494115</v>
      </c>
      <c r="V272" s="79">
        <f t="shared" ca="1" si="220"/>
        <v>64833.98442385302</v>
      </c>
      <c r="W272" s="79">
        <f t="shared" ca="1" si="196"/>
        <v>585.90588101535525</v>
      </c>
      <c r="X272" s="80">
        <f t="shared" ca="1" si="197"/>
        <v>-2.8333265902988232</v>
      </c>
      <c r="Y272" s="80">
        <f t="shared" ca="1" si="210"/>
        <v>-27.014160176605426</v>
      </c>
      <c r="Z272" s="80">
        <f t="shared" ca="1" si="198"/>
        <v>0</v>
      </c>
      <c r="AA272" s="80">
        <f t="shared" ca="1" si="211"/>
        <v>0</v>
      </c>
      <c r="AB272" s="81">
        <f t="shared" ca="1" si="199"/>
        <v>-256.20515666234536</v>
      </c>
      <c r="AC272" s="79">
        <f t="shared" ca="1" si="200"/>
        <v>65133.837661439124</v>
      </c>
      <c r="AD272" s="35"/>
      <c r="AE272" s="55">
        <f t="shared" ca="1" si="221"/>
        <v>1.6316258762122726E-2</v>
      </c>
      <c r="AF272" s="78">
        <f t="shared" ca="1" si="222"/>
        <v>0.14166632951494115</v>
      </c>
      <c r="AG272" s="35"/>
      <c r="AH272" s="35"/>
      <c r="AR272" s="69">
        <f t="shared" si="212"/>
        <v>23</v>
      </c>
      <c r="AS272" s="70">
        <f t="shared" si="223"/>
        <v>269</v>
      </c>
      <c r="AT272" s="71">
        <f t="shared" ca="1" si="224"/>
        <v>0.10456299295360809</v>
      </c>
      <c r="AU272" s="72">
        <f t="shared" ca="1" si="213"/>
        <v>9.0370179501075842E-3</v>
      </c>
      <c r="AV272" s="73">
        <f t="shared" ca="1" si="214"/>
        <v>1.0090370179501076</v>
      </c>
      <c r="AW272" s="74">
        <f ca="1">PRODUCT(AV$4:AV272)</f>
        <v>9.3839410925401161</v>
      </c>
      <c r="BO272" s="70">
        <f t="shared" si="225"/>
        <v>269</v>
      </c>
      <c r="BP272" s="171">
        <f t="shared" ca="1" si="226"/>
        <v>0.114</v>
      </c>
      <c r="BQ272" s="172">
        <f t="shared" ca="1" si="215"/>
        <v>9.0370179501075842E-3</v>
      </c>
      <c r="BR272" s="172">
        <f t="shared" ca="1" si="228"/>
        <v>0.10656503383157041</v>
      </c>
    </row>
    <row r="273" spans="5:70">
      <c r="E273">
        <f t="shared" si="216"/>
        <v>270</v>
      </c>
      <c r="F273" s="64">
        <f t="shared" si="217"/>
        <v>87.416666666665392</v>
      </c>
      <c r="G273" s="55">
        <f t="shared" si="201"/>
        <v>1.6316258762122726E-2</v>
      </c>
      <c r="H273" s="78">
        <f t="shared" si="227"/>
        <v>0.13967117311277988</v>
      </c>
      <c r="I273" s="79">
        <f t="shared" ca="1" si="202"/>
        <v>64145.033647212709</v>
      </c>
      <c r="J273" s="79">
        <f t="shared" ca="1" si="203"/>
        <v>579.67982048011618</v>
      </c>
      <c r="K273" s="80">
        <f t="shared" ca="1" si="204"/>
        <v>-2.7934234622555976</v>
      </c>
      <c r="L273" s="80">
        <f t="shared" ca="1" si="205"/>
        <v>-26.727097353005298</v>
      </c>
      <c r="M273" s="80">
        <f t="shared" ca="1" si="206"/>
        <v>0</v>
      </c>
      <c r="N273" s="80">
        <f t="shared" ca="1" si="207"/>
        <v>0</v>
      </c>
      <c r="O273" s="81">
        <f t="shared" ca="1" si="194"/>
        <v>-252.02484703005234</v>
      </c>
      <c r="P273" s="79">
        <f t="shared" ca="1" si="195"/>
        <v>64443.168099847513</v>
      </c>
      <c r="Q273" s="35"/>
      <c r="R273">
        <f t="shared" ca="1" si="208"/>
        <v>270</v>
      </c>
      <c r="S273" s="78">
        <f t="shared" ca="1" si="218"/>
        <v>87.416666666665392</v>
      </c>
      <c r="T273" s="55">
        <f t="shared" ca="1" si="209"/>
        <v>1.6316258762122726E-2</v>
      </c>
      <c r="U273" s="78">
        <f t="shared" ca="1" si="219"/>
        <v>0.13935486502469524</v>
      </c>
      <c r="V273" s="79">
        <f t="shared" ca="1" si="220"/>
        <v>64071.097111984986</v>
      </c>
      <c r="W273" s="79">
        <f t="shared" ca="1" si="196"/>
        <v>579.01165468409454</v>
      </c>
      <c r="X273" s="80">
        <f t="shared" ca="1" si="197"/>
        <v>-2.7870973004939046</v>
      </c>
      <c r="Y273" s="80">
        <f t="shared" ca="1" si="210"/>
        <v>-26.696290463327077</v>
      </c>
      <c r="Z273" s="80">
        <f t="shared" ca="1" si="198"/>
        <v>0</v>
      </c>
      <c r="AA273" s="80">
        <f t="shared" ca="1" si="211"/>
        <v>0</v>
      </c>
      <c r="AB273" s="81">
        <f t="shared" ca="1" si="199"/>
        <v>-252.02484703005234</v>
      </c>
      <c r="AC273" s="79">
        <f t="shared" ca="1" si="200"/>
        <v>64368.600531875207</v>
      </c>
      <c r="AD273" s="35"/>
      <c r="AE273" s="55">
        <f t="shared" ca="1" si="221"/>
        <v>1.6316258762122726E-2</v>
      </c>
      <c r="AF273" s="78">
        <f t="shared" ca="1" si="222"/>
        <v>0.13935486502469524</v>
      </c>
      <c r="AG273" s="35"/>
      <c r="AH273" s="35"/>
      <c r="AR273" s="69">
        <f t="shared" si="212"/>
        <v>23</v>
      </c>
      <c r="AS273" s="70">
        <f t="shared" si="223"/>
        <v>270</v>
      </c>
      <c r="AT273" s="71">
        <f t="shared" ca="1" si="224"/>
        <v>0.10361805530936936</v>
      </c>
      <c r="AU273" s="72">
        <f t="shared" ca="1" si="213"/>
        <v>9.0370179501075842E-3</v>
      </c>
      <c r="AV273" s="73">
        <f t="shared" ca="1" si="214"/>
        <v>1.0090370179501076</v>
      </c>
      <c r="AW273" s="74">
        <f ca="1">PRODUCT(AV$4:AV273)</f>
        <v>9.4687439366361534</v>
      </c>
      <c r="BO273" s="70">
        <f t="shared" si="225"/>
        <v>270</v>
      </c>
      <c r="BP273" s="171">
        <f t="shared" ca="1" si="226"/>
        <v>0.114</v>
      </c>
      <c r="BQ273" s="172">
        <f t="shared" ca="1" si="215"/>
        <v>9.0370179501075842E-3</v>
      </c>
      <c r="BR273" s="172">
        <f t="shared" ca="1" si="228"/>
        <v>0.1056106286844271</v>
      </c>
    </row>
    <row r="274" spans="5:70">
      <c r="E274">
        <f t="shared" si="216"/>
        <v>271</v>
      </c>
      <c r="F274" s="64">
        <f t="shared" si="217"/>
        <v>87.499999999998721</v>
      </c>
      <c r="G274" s="55">
        <f t="shared" si="201"/>
        <v>1.6316258762122726E-2</v>
      </c>
      <c r="H274" s="78">
        <f t="shared" si="227"/>
        <v>0.13739226211066252</v>
      </c>
      <c r="I274" s="79">
        <f t="shared" ca="1" si="202"/>
        <v>63391.696693679427</v>
      </c>
      <c r="J274" s="79">
        <f t="shared" ca="1" si="203"/>
        <v>572.87190090855654</v>
      </c>
      <c r="K274" s="80">
        <f t="shared" ca="1" si="204"/>
        <v>-2.7478452422132502</v>
      </c>
      <c r="L274" s="80">
        <f t="shared" ca="1" si="205"/>
        <v>-26.413206955699764</v>
      </c>
      <c r="M274" s="80">
        <f t="shared" ca="1" si="206"/>
        <v>0</v>
      </c>
      <c r="N274" s="80">
        <f t="shared" ca="1" si="207"/>
        <v>0</v>
      </c>
      <c r="O274" s="81">
        <f t="shared" ca="1" si="194"/>
        <v>-247.91274441142562</v>
      </c>
      <c r="P274" s="79">
        <f t="shared" ca="1" si="195"/>
        <v>63687.494797978638</v>
      </c>
      <c r="Q274" s="35"/>
      <c r="R274">
        <f t="shared" ca="1" si="208"/>
        <v>271</v>
      </c>
      <c r="S274" s="78">
        <f t="shared" ca="1" si="218"/>
        <v>87.499999999998721</v>
      </c>
      <c r="T274" s="55">
        <f t="shared" ca="1" si="209"/>
        <v>1.6316258762122726E-2</v>
      </c>
      <c r="U274" s="78">
        <f t="shared" ca="1" si="219"/>
        <v>0.13708111498719164</v>
      </c>
      <c r="V274" s="79">
        <f t="shared" ca="1" si="220"/>
        <v>63318.345789441417</v>
      </c>
      <c r="W274" s="79">
        <f t="shared" ca="1" si="196"/>
        <v>572.20902747030107</v>
      </c>
      <c r="X274" s="80">
        <f t="shared" ca="1" si="197"/>
        <v>-2.7416222997438329</v>
      </c>
      <c r="Y274" s="80">
        <f t="shared" ca="1" si="210"/>
        <v>-26.382644078933925</v>
      </c>
      <c r="Z274" s="80">
        <f t="shared" ca="1" si="198"/>
        <v>0</v>
      </c>
      <c r="AA274" s="80">
        <f t="shared" ca="1" si="211"/>
        <v>0</v>
      </c>
      <c r="AB274" s="81">
        <f t="shared" ca="1" si="199"/>
        <v>-247.91274441142562</v>
      </c>
      <c r="AC274" s="79">
        <f t="shared" ca="1" si="200"/>
        <v>63613.517806121614</v>
      </c>
      <c r="AD274" s="35"/>
      <c r="AE274" s="55">
        <f t="shared" ca="1" si="221"/>
        <v>1.6316258762122726E-2</v>
      </c>
      <c r="AF274" s="78">
        <f t="shared" ca="1" si="222"/>
        <v>0.13708111498719164</v>
      </c>
      <c r="AG274" s="35"/>
      <c r="AH274" s="35"/>
      <c r="AR274" s="69">
        <f t="shared" si="212"/>
        <v>23</v>
      </c>
      <c r="AS274" s="70">
        <f t="shared" si="223"/>
        <v>271</v>
      </c>
      <c r="AT274" s="71">
        <f t="shared" ca="1" si="224"/>
        <v>0.10268165708358336</v>
      </c>
      <c r="AU274" s="72">
        <f t="shared" ca="1" si="213"/>
        <v>9.0370179501075842E-3</v>
      </c>
      <c r="AV274" s="73">
        <f t="shared" ca="1" si="214"/>
        <v>1.0090370179501076</v>
      </c>
      <c r="AW274" s="74">
        <f ca="1">PRODUCT(AV$4:AV274)</f>
        <v>9.554313145556506</v>
      </c>
      <c r="BO274" s="70">
        <f t="shared" si="225"/>
        <v>271</v>
      </c>
      <c r="BP274" s="171">
        <f t="shared" ca="1" si="226"/>
        <v>0.114</v>
      </c>
      <c r="BQ274" s="172">
        <f t="shared" ca="1" si="215"/>
        <v>9.0370179501075842E-3</v>
      </c>
      <c r="BR274" s="172">
        <f t="shared" ca="1" si="228"/>
        <v>0.10466477126773666</v>
      </c>
    </row>
    <row r="275" spans="5:70">
      <c r="E275">
        <f t="shared" si="216"/>
        <v>272</v>
      </c>
      <c r="F275" s="64">
        <f t="shared" si="217"/>
        <v>87.58333333333205</v>
      </c>
      <c r="G275" s="55">
        <f t="shared" si="201"/>
        <v>1.7882078716896954E-2</v>
      </c>
      <c r="H275" s="78">
        <f t="shared" si="227"/>
        <v>0.13493540286450711</v>
      </c>
      <c r="I275" s="79">
        <f t="shared" ca="1" si="202"/>
        <v>62548.630002719219</v>
      </c>
      <c r="J275" s="79">
        <f t="shared" ca="1" si="203"/>
        <v>565.25309208921135</v>
      </c>
      <c r="K275" s="80">
        <f t="shared" ca="1" si="204"/>
        <v>-2.6987080572901423</v>
      </c>
      <c r="L275" s="80">
        <f t="shared" ca="1" si="205"/>
        <v>-26.061929167799676</v>
      </c>
      <c r="M275" s="80">
        <f t="shared" ca="1" si="206"/>
        <v>0</v>
      </c>
      <c r="N275" s="80">
        <f t="shared" ca="1" si="207"/>
        <v>0</v>
      </c>
      <c r="O275" s="81">
        <f t="shared" ca="1" si="194"/>
        <v>-243.47954920093855</v>
      </c>
      <c r="P275" s="79">
        <f t="shared" ca="1" si="195"/>
        <v>62841.642908382404</v>
      </c>
      <c r="Q275" s="35"/>
      <c r="R275">
        <f t="shared" ca="1" si="208"/>
        <v>272</v>
      </c>
      <c r="S275" s="78">
        <f t="shared" ca="1" si="218"/>
        <v>87.58333333333205</v>
      </c>
      <c r="T275" s="55">
        <f t="shared" ca="1" si="209"/>
        <v>1.7882078716896954E-2</v>
      </c>
      <c r="U275" s="78">
        <f t="shared" ca="1" si="219"/>
        <v>0.13462981969839066</v>
      </c>
      <c r="V275" s="79">
        <f t="shared" ca="1" si="220"/>
        <v>62475.975873253818</v>
      </c>
      <c r="W275" s="79">
        <f t="shared" ca="1" si="196"/>
        <v>564.59651541708308</v>
      </c>
      <c r="X275" s="80">
        <f t="shared" ca="1" si="197"/>
        <v>-2.692596393967813</v>
      </c>
      <c r="Y275" s="80">
        <f t="shared" ca="1" si="210"/>
        <v>-26.031656613855759</v>
      </c>
      <c r="Z275" s="80">
        <f t="shared" ca="1" si="198"/>
        <v>0</v>
      </c>
      <c r="AA275" s="80">
        <f t="shared" ca="1" si="211"/>
        <v>0</v>
      </c>
      <c r="AB275" s="81">
        <f t="shared" ca="1" si="199"/>
        <v>-243.47954920093855</v>
      </c>
      <c r="AC275" s="79">
        <f t="shared" ca="1" si="200"/>
        <v>62768.368586462144</v>
      </c>
      <c r="AD275" s="35"/>
      <c r="AE275" s="55">
        <f t="shared" ca="1" si="221"/>
        <v>1.7882078716896954E-2</v>
      </c>
      <c r="AF275" s="78">
        <f t="shared" ca="1" si="222"/>
        <v>0.13462981969839066</v>
      </c>
      <c r="AG275" s="35"/>
      <c r="AH275" s="35"/>
      <c r="AR275" s="69">
        <f t="shared" si="212"/>
        <v>23</v>
      </c>
      <c r="AS275" s="70">
        <f t="shared" si="223"/>
        <v>272</v>
      </c>
      <c r="AT275" s="71">
        <f t="shared" ca="1" si="224"/>
        <v>0.10175372110537223</v>
      </c>
      <c r="AU275" s="72">
        <f t="shared" ca="1" si="213"/>
        <v>9.0370179501075842E-3</v>
      </c>
      <c r="AV275" s="73">
        <f t="shared" ca="1" si="214"/>
        <v>1.0090370179501076</v>
      </c>
      <c r="AW275" s="74">
        <f ca="1">PRODUCT(AV$4:AV275)</f>
        <v>9.6406556449538492</v>
      </c>
      <c r="BO275" s="70">
        <f t="shared" si="225"/>
        <v>272</v>
      </c>
      <c r="BP275" s="171">
        <f t="shared" ca="1" si="226"/>
        <v>0.114</v>
      </c>
      <c r="BQ275" s="172">
        <f t="shared" ca="1" si="215"/>
        <v>9.0370179501075842E-3</v>
      </c>
      <c r="BR275" s="172">
        <f t="shared" ca="1" si="228"/>
        <v>0.10372738502732698</v>
      </c>
    </row>
    <row r="276" spans="5:70">
      <c r="E276">
        <f t="shared" si="216"/>
        <v>273</v>
      </c>
      <c r="F276" s="64">
        <f t="shared" si="217"/>
        <v>87.666666666665378</v>
      </c>
      <c r="G276" s="55">
        <f t="shared" si="201"/>
        <v>1.7882078716896954E-2</v>
      </c>
      <c r="H276" s="78">
        <f t="shared" si="227"/>
        <v>0.13252247736878781</v>
      </c>
      <c r="I276" s="79">
        <f t="shared" ca="1" si="202"/>
        <v>61717.903703195581</v>
      </c>
      <c r="J276" s="79">
        <f t="shared" ca="1" si="203"/>
        <v>557.74580360878986</v>
      </c>
      <c r="K276" s="80">
        <f t="shared" ca="1" si="204"/>
        <v>-2.6504495473757563</v>
      </c>
      <c r="L276" s="80">
        <f t="shared" ca="1" si="205"/>
        <v>-25.715793209664827</v>
      </c>
      <c r="M276" s="80">
        <f t="shared" ca="1" si="206"/>
        <v>0</v>
      </c>
      <c r="N276" s="80">
        <f t="shared" ca="1" si="207"/>
        <v>0</v>
      </c>
      <c r="O276" s="81">
        <f t="shared" ca="1" si="194"/>
        <v>-239.12562873617276</v>
      </c>
      <c r="P276" s="79">
        <f t="shared" ca="1" si="195"/>
        <v>62008.157635311152</v>
      </c>
      <c r="Q276" s="35"/>
      <c r="R276">
        <f t="shared" ca="1" si="208"/>
        <v>273</v>
      </c>
      <c r="S276" s="78">
        <f t="shared" ca="1" si="218"/>
        <v>87.666666666665378</v>
      </c>
      <c r="T276" s="55">
        <f t="shared" ca="1" si="209"/>
        <v>1.7882078716896954E-2</v>
      </c>
      <c r="U276" s="78">
        <f t="shared" ca="1" si="219"/>
        <v>0.1322223586649024</v>
      </c>
      <c r="V276" s="79">
        <f t="shared" ca="1" si="220"/>
        <v>61645.939678467825</v>
      </c>
      <c r="W276" s="79">
        <f t="shared" ca="1" si="196"/>
        <v>557.09546342556314</v>
      </c>
      <c r="X276" s="80">
        <f t="shared" ca="1" si="197"/>
        <v>-2.6444471732980479</v>
      </c>
      <c r="Y276" s="80">
        <f t="shared" ca="1" si="210"/>
        <v>-25.685808199361595</v>
      </c>
      <c r="Z276" s="80">
        <f t="shared" ca="1" si="198"/>
        <v>0</v>
      </c>
      <c r="AA276" s="80">
        <f t="shared" ca="1" si="211"/>
        <v>0</v>
      </c>
      <c r="AB276" s="81">
        <f t="shared" ca="1" si="199"/>
        <v>-239.12562873617276</v>
      </c>
      <c r="AC276" s="79">
        <f t="shared" ca="1" si="200"/>
        <v>61935.57925778455</v>
      </c>
      <c r="AD276" s="35"/>
      <c r="AE276" s="55">
        <f t="shared" ca="1" si="221"/>
        <v>1.7882078716896954E-2</v>
      </c>
      <c r="AF276" s="78">
        <f t="shared" ca="1" si="222"/>
        <v>0.1322223586649024</v>
      </c>
      <c r="AG276" s="35"/>
      <c r="AH276" s="35"/>
      <c r="AR276" s="69">
        <f t="shared" si="212"/>
        <v>23</v>
      </c>
      <c r="AS276" s="70">
        <f t="shared" si="223"/>
        <v>273</v>
      </c>
      <c r="AT276" s="71">
        <f t="shared" ca="1" si="224"/>
        <v>0.10083417090125274</v>
      </c>
      <c r="AU276" s="72">
        <f t="shared" ca="1" si="213"/>
        <v>9.0370179501075842E-3</v>
      </c>
      <c r="AV276" s="73">
        <f t="shared" ca="1" si="214"/>
        <v>1.0090370179501076</v>
      </c>
      <c r="AW276" s="74">
        <f ca="1">PRODUCT(AV$4:AV276)</f>
        <v>9.7277784230681039</v>
      </c>
      <c r="BO276" s="70">
        <f t="shared" si="225"/>
        <v>273</v>
      </c>
      <c r="BP276" s="171">
        <f t="shared" ca="1" si="226"/>
        <v>0.114</v>
      </c>
      <c r="BQ276" s="172">
        <f t="shared" ca="1" si="215"/>
        <v>9.0370179501075842E-3</v>
      </c>
      <c r="BR276" s="172">
        <f t="shared" ca="1" si="228"/>
        <v>0.10279839409465139</v>
      </c>
    </row>
    <row r="277" spans="5:70">
      <c r="E277">
        <f t="shared" si="216"/>
        <v>274</v>
      </c>
      <c r="F277" s="64">
        <f t="shared" si="217"/>
        <v>87.749999999998707</v>
      </c>
      <c r="G277" s="55">
        <f t="shared" si="201"/>
        <v>1.7882078716896954E-2</v>
      </c>
      <c r="H277" s="78">
        <f t="shared" si="227"/>
        <v>0.13015269999672094</v>
      </c>
      <c r="I277" s="79">
        <f t="shared" ca="1" si="202"/>
        <v>60899.32287938676</v>
      </c>
      <c r="J277" s="79">
        <f t="shared" ca="1" si="203"/>
        <v>550.34827401041559</v>
      </c>
      <c r="K277" s="80">
        <f t="shared" ca="1" si="204"/>
        <v>-2.6030539999344189</v>
      </c>
      <c r="L277" s="80">
        <f t="shared" ca="1" si="205"/>
        <v>-25.374717866411153</v>
      </c>
      <c r="M277" s="80">
        <f t="shared" ca="1" si="206"/>
        <v>0</v>
      </c>
      <c r="N277" s="80">
        <f t="shared" ca="1" si="207"/>
        <v>0</v>
      </c>
      <c r="O277" s="81">
        <f t="shared" ca="1" si="194"/>
        <v>-234.84956541988504</v>
      </c>
      <c r="P277" s="79">
        <f t="shared" ca="1" si="195"/>
        <v>61186.843816110944</v>
      </c>
      <c r="Q277" s="35"/>
      <c r="R277">
        <f t="shared" ca="1" si="208"/>
        <v>274</v>
      </c>
      <c r="S277" s="78">
        <f t="shared" ca="1" si="218"/>
        <v>87.749999999998707</v>
      </c>
      <c r="T277" s="55">
        <f t="shared" ca="1" si="209"/>
        <v>1.7882078716896954E-2</v>
      </c>
      <c r="U277" s="78">
        <f t="shared" ca="1" si="219"/>
        <v>0.12985794803912282</v>
      </c>
      <c r="V277" s="79">
        <f t="shared" ca="1" si="220"/>
        <v>60828.042354120233</v>
      </c>
      <c r="W277" s="79">
        <f t="shared" ca="1" si="196"/>
        <v>549.70411062408891</v>
      </c>
      <c r="X277" s="80">
        <f t="shared" ca="1" si="197"/>
        <v>-2.5971589607824566</v>
      </c>
      <c r="Y277" s="80">
        <f t="shared" ca="1" si="210"/>
        <v>-25.345017647550097</v>
      </c>
      <c r="Z277" s="80">
        <f t="shared" ca="1" si="198"/>
        <v>0</v>
      </c>
      <c r="AA277" s="80">
        <f t="shared" ca="1" si="211"/>
        <v>0</v>
      </c>
      <c r="AB277" s="81">
        <f t="shared" ca="1" si="199"/>
        <v>-234.84956541988504</v>
      </c>
      <c r="AC277" s="79">
        <f t="shared" ca="1" si="200"/>
        <v>61114.954722716102</v>
      </c>
      <c r="AD277" s="35"/>
      <c r="AE277" s="55">
        <f t="shared" ca="1" si="221"/>
        <v>1.7882078716896954E-2</v>
      </c>
      <c r="AF277" s="78">
        <f t="shared" ca="1" si="222"/>
        <v>0.12985794803912282</v>
      </c>
      <c r="AG277" s="35"/>
      <c r="AH277" s="35"/>
      <c r="AR277" s="69">
        <f t="shared" si="212"/>
        <v>23</v>
      </c>
      <c r="AS277" s="70">
        <f t="shared" si="223"/>
        <v>274</v>
      </c>
      <c r="AT277" s="71">
        <f t="shared" ca="1" si="224"/>
        <v>9.99229306888339E-2</v>
      </c>
      <c r="AU277" s="72">
        <f t="shared" ca="1" si="213"/>
        <v>9.0370179501075842E-3</v>
      </c>
      <c r="AV277" s="73">
        <f t="shared" ca="1" si="214"/>
        <v>1.0090370179501076</v>
      </c>
      <c r="AW277" s="74">
        <f ca="1">PRODUCT(AV$4:AV277)</f>
        <v>9.8156885312920394</v>
      </c>
      <c r="BO277" s="70">
        <f t="shared" si="225"/>
        <v>274</v>
      </c>
      <c r="BP277" s="171">
        <f t="shared" ca="1" si="226"/>
        <v>0.114</v>
      </c>
      <c r="BQ277" s="172">
        <f t="shared" ca="1" si="215"/>
        <v>9.0370179501075842E-3</v>
      </c>
      <c r="BR277" s="172">
        <f t="shared" ca="1" si="228"/>
        <v>0.10187772328064808</v>
      </c>
    </row>
    <row r="278" spans="5:70">
      <c r="E278">
        <f t="shared" si="216"/>
        <v>275</v>
      </c>
      <c r="F278" s="64">
        <f t="shared" si="217"/>
        <v>87.833333333332035</v>
      </c>
      <c r="G278" s="55">
        <f t="shared" si="201"/>
        <v>1.7882078716896954E-2</v>
      </c>
      <c r="H278" s="78">
        <f t="shared" si="227"/>
        <v>0.12782529917016289</v>
      </c>
      <c r="I278" s="79">
        <f t="shared" ca="1" si="202"/>
        <v>60092.695858552768</v>
      </c>
      <c r="J278" s="79">
        <f t="shared" ca="1" si="203"/>
        <v>543.05877114409702</v>
      </c>
      <c r="K278" s="80">
        <f t="shared" ca="1" si="204"/>
        <v>-2.556505983403258</v>
      </c>
      <c r="L278" s="80">
        <f t="shared" ca="1" si="205"/>
        <v>-25.03862327439699</v>
      </c>
      <c r="M278" s="80">
        <f t="shared" ca="1" si="206"/>
        <v>0</v>
      </c>
      <c r="N278" s="80">
        <f t="shared" ca="1" si="207"/>
        <v>0</v>
      </c>
      <c r="O278" s="81">
        <f t="shared" ca="1" si="194"/>
        <v>-230.64996700441759</v>
      </c>
      <c r="P278" s="79">
        <f t="shared" ca="1" si="195"/>
        <v>60377.509533434648</v>
      </c>
      <c r="Q278" s="35"/>
      <c r="R278">
        <f t="shared" ca="1" si="208"/>
        <v>275</v>
      </c>
      <c r="S278" s="78">
        <f t="shared" ca="1" si="218"/>
        <v>87.833333333332035</v>
      </c>
      <c r="T278" s="55">
        <f t="shared" ca="1" si="209"/>
        <v>1.7882078716896954E-2</v>
      </c>
      <c r="U278" s="78">
        <f t="shared" ca="1" si="219"/>
        <v>0.1275358179902725</v>
      </c>
      <c r="V278" s="79">
        <f t="shared" ca="1" si="220"/>
        <v>60022.092291584901</v>
      </c>
      <c r="W278" s="79">
        <f t="shared" ca="1" si="196"/>
        <v>542.42072544206678</v>
      </c>
      <c r="X278" s="80">
        <f t="shared" ca="1" si="197"/>
        <v>-2.5507163598054499</v>
      </c>
      <c r="Y278" s="80">
        <f t="shared" ca="1" si="210"/>
        <v>-25.009205121493711</v>
      </c>
      <c r="Z278" s="80">
        <f t="shared" ca="1" si="198"/>
        <v>0</v>
      </c>
      <c r="AA278" s="80">
        <f t="shared" ca="1" si="211"/>
        <v>0</v>
      </c>
      <c r="AB278" s="81">
        <f t="shared" ca="1" si="199"/>
        <v>-230.64996700441759</v>
      </c>
      <c r="AC278" s="79">
        <f t="shared" ca="1" si="200"/>
        <v>60306.303128541251</v>
      </c>
      <c r="AD278" s="35"/>
      <c r="AE278" s="55">
        <f t="shared" ca="1" si="221"/>
        <v>1.7882078716896954E-2</v>
      </c>
      <c r="AF278" s="78">
        <f t="shared" ca="1" si="222"/>
        <v>0.1275358179902725</v>
      </c>
      <c r="AG278" s="35"/>
      <c r="AH278" s="35"/>
      <c r="AR278" s="69">
        <f t="shared" si="212"/>
        <v>23</v>
      </c>
      <c r="AS278" s="70">
        <f t="shared" si="223"/>
        <v>275</v>
      </c>
      <c r="AT278" s="71">
        <f t="shared" ca="1" si="224"/>
        <v>9.9019925370571554E-2</v>
      </c>
      <c r="AU278" s="72">
        <f t="shared" ca="1" si="213"/>
        <v>9.0370179501075842E-3</v>
      </c>
      <c r="AV278" s="73">
        <f t="shared" ca="1" si="214"/>
        <v>1.0090370179501076</v>
      </c>
      <c r="AW278" s="74">
        <f ca="1">PRODUCT(AV$4:AV278)</f>
        <v>9.9043930847419901</v>
      </c>
      <c r="BO278" s="70">
        <f t="shared" si="225"/>
        <v>275</v>
      </c>
      <c r="BP278" s="171">
        <f t="shared" ca="1" si="226"/>
        <v>0.114</v>
      </c>
      <c r="BQ278" s="172">
        <f t="shared" ca="1" si="215"/>
        <v>9.0370179501075842E-3</v>
      </c>
      <c r="BR278" s="172">
        <f t="shared" ca="1" si="228"/>
        <v>0.10096529806965465</v>
      </c>
    </row>
    <row r="279" spans="5:70">
      <c r="E279">
        <f t="shared" si="216"/>
        <v>276</v>
      </c>
      <c r="F279" s="64">
        <f t="shared" si="217"/>
        <v>87.916666666665364</v>
      </c>
      <c r="G279" s="55">
        <f t="shared" si="201"/>
        <v>1.7882078716896954E-2</v>
      </c>
      <c r="H279" s="78">
        <f t="shared" si="227"/>
        <v>0.12553951710839112</v>
      </c>
      <c r="I279" s="79">
        <f t="shared" ca="1" si="202"/>
        <v>59297.834155227574</v>
      </c>
      <c r="J279" s="79">
        <f t="shared" ca="1" si="203"/>
        <v>535.87559166329413</v>
      </c>
      <c r="K279" s="80">
        <f t="shared" ca="1" si="204"/>
        <v>-2.5107903421678222</v>
      </c>
      <c r="L279" s="80">
        <f t="shared" ca="1" si="205"/>
        <v>-24.707430898011491</v>
      </c>
      <c r="M279" s="80">
        <f t="shared" ca="1" si="206"/>
        <v>0</v>
      </c>
      <c r="N279" s="80">
        <f t="shared" ca="1" si="207"/>
        <v>0</v>
      </c>
      <c r="O279" s="81">
        <f t="shared" ca="1" si="194"/>
        <v>-226.5254661383949</v>
      </c>
      <c r="P279" s="79">
        <f t="shared" ca="1" si="195"/>
        <v>59579.966059512299</v>
      </c>
      <c r="Q279" s="35"/>
      <c r="R279">
        <f t="shared" ca="1" si="208"/>
        <v>276</v>
      </c>
      <c r="S279" s="78">
        <f t="shared" ca="1" si="218"/>
        <v>87.916666666665364</v>
      </c>
      <c r="T279" s="55">
        <f t="shared" ca="1" si="209"/>
        <v>1.7882078716896954E-2</v>
      </c>
      <c r="U279" s="78">
        <f t="shared" ca="1" si="219"/>
        <v>0.1252552124537466</v>
      </c>
      <c r="V279" s="79">
        <f t="shared" ca="1" si="220"/>
        <v>59227.90106887163</v>
      </c>
      <c r="W279" s="79">
        <f t="shared" ca="1" si="196"/>
        <v>535.24360510658914</v>
      </c>
      <c r="X279" s="80">
        <f t="shared" ca="1" si="197"/>
        <v>-2.505104249074932</v>
      </c>
      <c r="Y279" s="80">
        <f t="shared" ca="1" si="210"/>
        <v>-24.678292112029848</v>
      </c>
      <c r="Z279" s="80">
        <f t="shared" ca="1" si="198"/>
        <v>0</v>
      </c>
      <c r="AA279" s="80">
        <f t="shared" ca="1" si="211"/>
        <v>0</v>
      </c>
      <c r="AB279" s="81">
        <f t="shared" ca="1" si="199"/>
        <v>-226.5254661383949</v>
      </c>
      <c r="AC279" s="79">
        <f t="shared" ca="1" si="200"/>
        <v>59509.435811478717</v>
      </c>
      <c r="AD279" s="35"/>
      <c r="AE279" s="55">
        <f t="shared" ca="1" si="221"/>
        <v>1.7882078716896954E-2</v>
      </c>
      <c r="AF279" s="78">
        <f t="shared" ca="1" si="222"/>
        <v>0.1252552124537466</v>
      </c>
      <c r="AG279" s="35"/>
      <c r="AH279" s="35"/>
      <c r="AR279" s="69">
        <f t="shared" si="212"/>
        <v>23</v>
      </c>
      <c r="AS279" s="70">
        <f t="shared" si="223"/>
        <v>276</v>
      </c>
      <c r="AT279" s="71">
        <f t="shared" ca="1" si="224"/>
        <v>9.8125080527579386E-2</v>
      </c>
      <c r="AU279" s="72">
        <f t="shared" ca="1" si="213"/>
        <v>9.0370179501075842E-3</v>
      </c>
      <c r="AV279" s="73">
        <f t="shared" ca="1" si="214"/>
        <v>1.0090370179501076</v>
      </c>
      <c r="AW279" s="74">
        <f ca="1">PRODUCT(AV$4:AV279)</f>
        <v>9.9938992628337253</v>
      </c>
      <c r="BO279" s="70">
        <f t="shared" si="225"/>
        <v>276</v>
      </c>
      <c r="BP279" s="171">
        <f t="shared" ca="1" si="226"/>
        <v>0.114</v>
      </c>
      <c r="BQ279" s="172">
        <f t="shared" ca="1" si="215"/>
        <v>9.0370179501075842E-3</v>
      </c>
      <c r="BR279" s="172">
        <f t="shared" ca="1" si="228"/>
        <v>0.10006104461337705</v>
      </c>
    </row>
    <row r="280" spans="5:70">
      <c r="E280">
        <f t="shared" si="216"/>
        <v>277</v>
      </c>
      <c r="F280" s="64">
        <f t="shared" si="217"/>
        <v>87.999999999998693</v>
      </c>
      <c r="G280" s="55">
        <f t="shared" si="201"/>
        <v>1.7882078716896954E-2</v>
      </c>
      <c r="H280" s="78">
        <f t="shared" si="227"/>
        <v>0.12329460958137764</v>
      </c>
      <c r="I280" s="79">
        <f t="shared" ca="1" si="202"/>
        <v>58514.552416486054</v>
      </c>
      <c r="J280" s="79">
        <f t="shared" ca="1" si="203"/>
        <v>528.79706053029554</v>
      </c>
      <c r="K280" s="80">
        <f t="shared" ca="1" si="204"/>
        <v>-2.4658921916275527</v>
      </c>
      <c r="L280" s="80">
        <f t="shared" ca="1" si="205"/>
        <v>-24.381063506869189</v>
      </c>
      <c r="M280" s="80">
        <f t="shared" ca="1" si="206"/>
        <v>-438.85914312364537</v>
      </c>
      <c r="N280" s="80">
        <f t="shared" ca="1" si="207"/>
        <v>0</v>
      </c>
      <c r="O280" s="81">
        <f t="shared" ca="1" si="194"/>
        <v>-222.47471992152634</v>
      </c>
      <c r="P280" s="79">
        <f t="shared" ca="1" si="195"/>
        <v>58355.168658272691</v>
      </c>
      <c r="Q280" s="35"/>
      <c r="R280">
        <f t="shared" ca="1" si="208"/>
        <v>277</v>
      </c>
      <c r="S280" s="78">
        <f t="shared" ca="1" si="218"/>
        <v>87.999999999998693</v>
      </c>
      <c r="T280" s="55">
        <f t="shared" ca="1" si="209"/>
        <v>1.7882078716896954E-2</v>
      </c>
      <c r="U280" s="78">
        <f t="shared" ca="1" si="219"/>
        <v>0.12301538888494705</v>
      </c>
      <c r="V280" s="79">
        <f t="shared" ca="1" si="220"/>
        <v>58445.283395899729</v>
      </c>
      <c r="W280" s="79">
        <f t="shared" ca="1" si="196"/>
        <v>528.17107514787062</v>
      </c>
      <c r="X280" s="80">
        <f t="shared" ca="1" si="197"/>
        <v>-2.460307777698941</v>
      </c>
      <c r="Y280" s="80">
        <f t="shared" ca="1" si="210"/>
        <v>-24.352201414958223</v>
      </c>
      <c r="Z280" s="80">
        <f t="shared" ca="1" si="198"/>
        <v>-438.33962546924795</v>
      </c>
      <c r="AA280" s="80">
        <f t="shared" ca="1" si="211"/>
        <v>0</v>
      </c>
      <c r="AB280" s="81">
        <f t="shared" ca="1" si="199"/>
        <v>-222.47471992152634</v>
      </c>
      <c r="AC280" s="79">
        <f t="shared" ca="1" si="200"/>
        <v>58285.827616464165</v>
      </c>
      <c r="AD280" s="35"/>
      <c r="AE280" s="55">
        <f t="shared" ca="1" si="221"/>
        <v>1.7882078716896954E-2</v>
      </c>
      <c r="AF280" s="78">
        <f t="shared" ca="1" si="222"/>
        <v>0.12301538888494705</v>
      </c>
      <c r="AG280" s="35"/>
      <c r="AH280" s="35"/>
      <c r="AR280" s="69">
        <f t="shared" si="212"/>
        <v>24</v>
      </c>
      <c r="AS280" s="70">
        <f t="shared" si="223"/>
        <v>277</v>
      </c>
      <c r="AT280" s="71">
        <f t="shared" ca="1" si="224"/>
        <v>9.7238322413495892E-2</v>
      </c>
      <c r="AU280" s="72">
        <f t="shared" ca="1" si="213"/>
        <v>9.0370179501075842E-3</v>
      </c>
      <c r="AV280" s="73">
        <f t="shared" ca="1" si="214"/>
        <v>1.0090370179501076</v>
      </c>
      <c r="AW280" s="74">
        <f ca="1">PRODUCT(AV$4:AV280)</f>
        <v>10.084214309863521</v>
      </c>
      <c r="BO280" s="70">
        <f t="shared" si="225"/>
        <v>277</v>
      </c>
      <c r="BP280" s="171">
        <f t="shared" ca="1" si="226"/>
        <v>0.114</v>
      </c>
      <c r="BQ280" s="172">
        <f t="shared" ca="1" si="215"/>
        <v>9.0370179501075842E-3</v>
      </c>
      <c r="BR280" s="172">
        <f t="shared" ca="1" si="228"/>
        <v>9.9164889724912567E-2</v>
      </c>
    </row>
    <row r="281" spans="5:70">
      <c r="E281">
        <f t="shared" si="216"/>
        <v>278</v>
      </c>
      <c r="F281" s="64">
        <f t="shared" si="217"/>
        <v>88.083333333332021</v>
      </c>
      <c r="G281" s="55">
        <f t="shared" si="201"/>
        <v>1.7882078716896954E-2</v>
      </c>
      <c r="H281" s="78">
        <f t="shared" si="227"/>
        <v>0.12108984566747437</v>
      </c>
      <c r="I281" s="79">
        <f t="shared" ca="1" si="202"/>
        <v>57311.656938787659</v>
      </c>
      <c r="J281" s="79">
        <f t="shared" ca="1" si="203"/>
        <v>517.9264725062319</v>
      </c>
      <c r="K281" s="80">
        <f t="shared" ca="1" si="204"/>
        <v>-2.4217969133494872</v>
      </c>
      <c r="L281" s="80">
        <f t="shared" ca="1" si="205"/>
        <v>-23.879857057828193</v>
      </c>
      <c r="M281" s="80">
        <f t="shared" ca="1" si="206"/>
        <v>0</v>
      </c>
      <c r="N281" s="80">
        <f t="shared" ca="1" si="207"/>
        <v>0</v>
      </c>
      <c r="O281" s="81">
        <f t="shared" ca="1" si="194"/>
        <v>-218.49640946737</v>
      </c>
      <c r="P281" s="79">
        <f t="shared" ca="1" si="195"/>
        <v>57584.785347855344</v>
      </c>
      <c r="Q281" s="35"/>
      <c r="R281">
        <f t="shared" ca="1" si="208"/>
        <v>278</v>
      </c>
      <c r="S281" s="78">
        <f t="shared" ca="1" si="218"/>
        <v>88.083333333332021</v>
      </c>
      <c r="T281" s="55">
        <f t="shared" ca="1" si="209"/>
        <v>1.7882078716896954E-2</v>
      </c>
      <c r="U281" s="78">
        <f t="shared" ca="1" si="219"/>
        <v>0.12081561801751674</v>
      </c>
      <c r="V281" s="79">
        <f t="shared" ca="1" si="220"/>
        <v>57243.555858947067</v>
      </c>
      <c r="W281" s="79">
        <f t="shared" ca="1" si="196"/>
        <v>517.31104182529077</v>
      </c>
      <c r="X281" s="80">
        <f t="shared" ca="1" si="197"/>
        <v>-2.4163123603503349</v>
      </c>
      <c r="Y281" s="80">
        <f t="shared" ca="1" si="210"/>
        <v>-23.851481607894613</v>
      </c>
      <c r="Z281" s="80">
        <f t="shared" ca="1" si="198"/>
        <v>0</v>
      </c>
      <c r="AA281" s="80">
        <f t="shared" ca="1" si="211"/>
        <v>0</v>
      </c>
      <c r="AB281" s="81">
        <f t="shared" ca="1" si="199"/>
        <v>-218.49640946737</v>
      </c>
      <c r="AC281" s="79">
        <f t="shared" ca="1" si="200"/>
        <v>57516.102697336741</v>
      </c>
      <c r="AD281" s="35"/>
      <c r="AE281" s="55">
        <f t="shared" ca="1" si="221"/>
        <v>1.7882078716896954E-2</v>
      </c>
      <c r="AF281" s="78">
        <f t="shared" ca="1" si="222"/>
        <v>0.12081561801751674</v>
      </c>
      <c r="AG281" s="35"/>
      <c r="AH281" s="35"/>
      <c r="AR281" s="69">
        <f t="shared" si="212"/>
        <v>24</v>
      </c>
      <c r="AS281" s="70">
        <f t="shared" si="223"/>
        <v>278</v>
      </c>
      <c r="AT281" s="71">
        <f t="shared" ca="1" si="224"/>
        <v>9.6359577948406785E-2</v>
      </c>
      <c r="AU281" s="72">
        <f t="shared" ca="1" si="213"/>
        <v>9.0370179501075842E-3</v>
      </c>
      <c r="AV281" s="73">
        <f t="shared" ca="1" si="214"/>
        <v>1.0090370179501076</v>
      </c>
      <c r="AW281" s="74">
        <f ca="1">PRODUCT(AV$4:AV281)</f>
        <v>10.17534553559449</v>
      </c>
      <c r="BO281" s="70">
        <f t="shared" si="225"/>
        <v>278</v>
      </c>
      <c r="BP281" s="171">
        <f t="shared" ca="1" si="226"/>
        <v>0.114</v>
      </c>
      <c r="BQ281" s="172">
        <f t="shared" ca="1" si="215"/>
        <v>9.0370179501075842E-3</v>
      </c>
      <c r="BR281" s="172">
        <f t="shared" ca="1" si="228"/>
        <v>9.8276760872826399E-2</v>
      </c>
    </row>
    <row r="282" spans="5:70">
      <c r="E282">
        <f t="shared" si="216"/>
        <v>279</v>
      </c>
      <c r="F282" s="64">
        <f t="shared" si="217"/>
        <v>88.16666666666535</v>
      </c>
      <c r="G282" s="55">
        <f t="shared" si="201"/>
        <v>1.7882078716896954E-2</v>
      </c>
      <c r="H282" s="78">
        <f t="shared" si="227"/>
        <v>0.11892450751543168</v>
      </c>
      <c r="I282" s="79">
        <f t="shared" ca="1" si="202"/>
        <v>56555.049683369383</v>
      </c>
      <c r="J282" s="79">
        <f t="shared" ca="1" si="203"/>
        <v>511.08899915783536</v>
      </c>
      <c r="K282" s="80">
        <f t="shared" ca="1" si="204"/>
        <v>-2.3784901503086338</v>
      </c>
      <c r="L282" s="80">
        <f t="shared" ca="1" si="205"/>
        <v>-23.564604034737243</v>
      </c>
      <c r="M282" s="80">
        <f t="shared" ca="1" si="206"/>
        <v>0</v>
      </c>
      <c r="N282" s="80">
        <f t="shared" ca="1" si="207"/>
        <v>0</v>
      </c>
      <c r="O282" s="81">
        <f t="shared" ca="1" si="194"/>
        <v>-214.58923947391511</v>
      </c>
      <c r="P282" s="79">
        <f t="shared" ca="1" si="195"/>
        <v>56825.606348868263</v>
      </c>
      <c r="Q282" s="35"/>
      <c r="R282">
        <f t="shared" ca="1" si="208"/>
        <v>279</v>
      </c>
      <c r="S282" s="78">
        <f t="shared" ca="1" si="218"/>
        <v>88.16666666666535</v>
      </c>
      <c r="T282" s="55">
        <f t="shared" ca="1" si="209"/>
        <v>1.7882078716896954E-2</v>
      </c>
      <c r="U282" s="78">
        <f t="shared" ca="1" si="219"/>
        <v>0.11865518362589694</v>
      </c>
      <c r="V282" s="79">
        <f t="shared" ca="1" si="220"/>
        <v>56487.595221413838</v>
      </c>
      <c r="W282" s="79">
        <f t="shared" ca="1" si="196"/>
        <v>510.47941197432823</v>
      </c>
      <c r="X282" s="80">
        <f t="shared" ca="1" si="197"/>
        <v>-2.3731036725179386</v>
      </c>
      <c r="Y282" s="80">
        <f t="shared" ca="1" si="210"/>
        <v>-23.536498008922432</v>
      </c>
      <c r="Z282" s="80">
        <f t="shared" ca="1" si="198"/>
        <v>0</v>
      </c>
      <c r="AA282" s="80">
        <f t="shared" ca="1" si="211"/>
        <v>0</v>
      </c>
      <c r="AB282" s="81">
        <f t="shared" ca="1" si="199"/>
        <v>-214.58923947391511</v>
      </c>
      <c r="AC282" s="79">
        <f t="shared" ca="1" si="200"/>
        <v>56757.575792232819</v>
      </c>
      <c r="AD282" s="35"/>
      <c r="AE282" s="55">
        <f t="shared" ca="1" si="221"/>
        <v>1.7882078716896954E-2</v>
      </c>
      <c r="AF282" s="78">
        <f t="shared" ca="1" si="222"/>
        <v>0.11865518362589694</v>
      </c>
      <c r="AG282" s="35"/>
      <c r="AH282" s="35"/>
      <c r="AR282" s="69">
        <f t="shared" si="212"/>
        <v>24</v>
      </c>
      <c r="AS282" s="70">
        <f t="shared" si="223"/>
        <v>279</v>
      </c>
      <c r="AT282" s="71">
        <f t="shared" ca="1" si="224"/>
        <v>9.5488774712822244E-2</v>
      </c>
      <c r="AU282" s="72">
        <f t="shared" ca="1" si="213"/>
        <v>9.0370179501075842E-3</v>
      </c>
      <c r="AV282" s="73">
        <f t="shared" ca="1" si="214"/>
        <v>1.0090370179501076</v>
      </c>
      <c r="AW282" s="74">
        <f ca="1">PRODUCT(AV$4:AV282)</f>
        <v>10.267300315848205</v>
      </c>
      <c r="BO282" s="70">
        <f t="shared" si="225"/>
        <v>279</v>
      </c>
      <c r="BP282" s="171">
        <f t="shared" ca="1" si="226"/>
        <v>0.114</v>
      </c>
      <c r="BQ282" s="172">
        <f t="shared" ca="1" si="215"/>
        <v>9.0370179501075842E-3</v>
      </c>
      <c r="BR282" s="172">
        <f t="shared" ca="1" si="228"/>
        <v>9.7396586175281186E-2</v>
      </c>
    </row>
    <row r="283" spans="5:70">
      <c r="E283">
        <f t="shared" si="216"/>
        <v>280</v>
      </c>
      <c r="F283" s="64">
        <f t="shared" si="217"/>
        <v>88.249999999998678</v>
      </c>
      <c r="G283" s="55">
        <f t="shared" si="201"/>
        <v>1.7882078716896954E-2</v>
      </c>
      <c r="H283" s="78">
        <f t="shared" si="227"/>
        <v>0.11679789011067253</v>
      </c>
      <c r="I283" s="79">
        <f t="shared" ca="1" si="202"/>
        <v>55809.446383002403</v>
      </c>
      <c r="J283" s="79">
        <f t="shared" ca="1" si="203"/>
        <v>504.3509687487595</v>
      </c>
      <c r="K283" s="80">
        <f t="shared" ca="1" si="204"/>
        <v>-2.3359578022134504</v>
      </c>
      <c r="L283" s="80">
        <f t="shared" ca="1" si="205"/>
        <v>-23.253935992917668</v>
      </c>
      <c r="M283" s="80">
        <f t="shared" ca="1" si="206"/>
        <v>0</v>
      </c>
      <c r="N283" s="80">
        <f t="shared" ca="1" si="207"/>
        <v>0</v>
      </c>
      <c r="O283" s="81">
        <f t="shared" ca="1" si="194"/>
        <v>-210.75193780184352</v>
      </c>
      <c r="P283" s="79">
        <f t="shared" ca="1" si="195"/>
        <v>56077.455520154195</v>
      </c>
      <c r="Q283" s="35"/>
      <c r="R283">
        <f t="shared" ca="1" si="208"/>
        <v>280</v>
      </c>
      <c r="S283" s="78">
        <f t="shared" ca="1" si="218"/>
        <v>88.249999999998678</v>
      </c>
      <c r="T283" s="55">
        <f t="shared" ca="1" si="209"/>
        <v>1.7882078716896954E-2</v>
      </c>
      <c r="U283" s="78">
        <f t="shared" ca="1" si="219"/>
        <v>0.1165333822921308</v>
      </c>
      <c r="V283" s="79">
        <f t="shared" ca="1" si="220"/>
        <v>55742.632354135865</v>
      </c>
      <c r="W283" s="79">
        <f t="shared" ca="1" si="196"/>
        <v>503.74716917057361</v>
      </c>
      <c r="X283" s="80">
        <f t="shared" ca="1" si="197"/>
        <v>-2.3306676458426159</v>
      </c>
      <c r="Y283" s="80">
        <f t="shared" ca="1" si="210"/>
        <v>-23.226096814223279</v>
      </c>
      <c r="Z283" s="80">
        <f t="shared" ca="1" si="198"/>
        <v>0</v>
      </c>
      <c r="AA283" s="80">
        <f t="shared" ca="1" si="211"/>
        <v>0</v>
      </c>
      <c r="AB283" s="81">
        <f t="shared" ca="1" si="199"/>
        <v>-210.75193780184352</v>
      </c>
      <c r="AC283" s="79">
        <f t="shared" ca="1" si="200"/>
        <v>56010.07082104453</v>
      </c>
      <c r="AD283" s="35"/>
      <c r="AE283" s="55">
        <f t="shared" ca="1" si="221"/>
        <v>1.7882078716896954E-2</v>
      </c>
      <c r="AF283" s="78">
        <f t="shared" ca="1" si="222"/>
        <v>0.1165333822921308</v>
      </c>
      <c r="AG283" s="35"/>
      <c r="AH283" s="35"/>
      <c r="AR283" s="69">
        <f t="shared" si="212"/>
        <v>24</v>
      </c>
      <c r="AS283" s="70">
        <f t="shared" si="223"/>
        <v>280</v>
      </c>
      <c r="AT283" s="71">
        <f t="shared" ca="1" si="224"/>
        <v>9.4625840941708686E-2</v>
      </c>
      <c r="AU283" s="72">
        <f t="shared" ca="1" si="213"/>
        <v>9.0370179501075842E-3</v>
      </c>
      <c r="AV283" s="73">
        <f t="shared" ca="1" si="214"/>
        <v>1.0090370179501076</v>
      </c>
      <c r="AW283" s="74">
        <f ca="1">PRODUCT(AV$4:AV283)</f>
        <v>10.360086093101671</v>
      </c>
      <c r="BO283" s="70">
        <f t="shared" si="225"/>
        <v>280</v>
      </c>
      <c r="BP283" s="171">
        <f t="shared" ca="1" si="226"/>
        <v>0.114</v>
      </c>
      <c r="BQ283" s="172">
        <f t="shared" ca="1" si="215"/>
        <v>9.0370179501075842E-3</v>
      </c>
      <c r="BR283" s="172">
        <f t="shared" ca="1" si="228"/>
        <v>9.6524294394219154E-2</v>
      </c>
    </row>
    <row r="284" spans="5:70">
      <c r="E284">
        <f t="shared" si="216"/>
        <v>281</v>
      </c>
      <c r="F284" s="64">
        <f t="shared" si="217"/>
        <v>88.333333333332007</v>
      </c>
      <c r="G284" s="55">
        <f t="shared" si="201"/>
        <v>1.7882078716896954E-2</v>
      </c>
      <c r="H284" s="78">
        <f t="shared" si="227"/>
        <v>0.114709301045746</v>
      </c>
      <c r="I284" s="79">
        <f t="shared" ca="1" si="202"/>
        <v>55074.674046299508</v>
      </c>
      <c r="J284" s="79">
        <f t="shared" ca="1" si="203"/>
        <v>497.71081795273295</v>
      </c>
      <c r="K284" s="80">
        <f t="shared" ca="1" si="204"/>
        <v>-2.2941860209149203</v>
      </c>
      <c r="L284" s="80">
        <f t="shared" ca="1" si="205"/>
        <v>-22.947780852624796</v>
      </c>
      <c r="M284" s="80">
        <f t="shared" ca="1" si="206"/>
        <v>0</v>
      </c>
      <c r="N284" s="80">
        <f t="shared" ca="1" si="207"/>
        <v>0</v>
      </c>
      <c r="O284" s="81">
        <f t="shared" ca="1" si="194"/>
        <v>-206.98325506033243</v>
      </c>
      <c r="P284" s="79">
        <f t="shared" ca="1" si="195"/>
        <v>55340.159642318366</v>
      </c>
      <c r="Q284" s="35"/>
      <c r="R284">
        <f t="shared" ca="1" si="208"/>
        <v>281</v>
      </c>
      <c r="S284" s="78">
        <f t="shared" ca="1" si="218"/>
        <v>88.333333333332007</v>
      </c>
      <c r="T284" s="55">
        <f t="shared" ca="1" si="209"/>
        <v>1.7882078716896954E-2</v>
      </c>
      <c r="U284" s="78">
        <f t="shared" ca="1" si="219"/>
        <v>0.11444952317683667</v>
      </c>
      <c r="V284" s="79">
        <f t="shared" ca="1" si="220"/>
        <v>55008.494325683641</v>
      </c>
      <c r="W284" s="79">
        <f t="shared" ca="1" si="196"/>
        <v>497.11275062959425</v>
      </c>
      <c r="X284" s="80">
        <f t="shared" ca="1" si="197"/>
        <v>-2.2889904635367335</v>
      </c>
      <c r="Y284" s="80">
        <f t="shared" ca="1" si="210"/>
        <v>-22.920205969034853</v>
      </c>
      <c r="Z284" s="80">
        <f t="shared" ca="1" si="198"/>
        <v>0</v>
      </c>
      <c r="AA284" s="80">
        <f t="shared" ca="1" si="211"/>
        <v>0</v>
      </c>
      <c r="AB284" s="81">
        <f t="shared" ca="1" si="199"/>
        <v>-206.98325506033243</v>
      </c>
      <c r="AC284" s="79">
        <f t="shared" ca="1" si="200"/>
        <v>55273.414624820332</v>
      </c>
      <c r="AD284" s="35"/>
      <c r="AE284" s="55">
        <f t="shared" ca="1" si="221"/>
        <v>1.7882078716896954E-2</v>
      </c>
      <c r="AF284" s="78">
        <f t="shared" ca="1" si="222"/>
        <v>0.11444952317683667</v>
      </c>
      <c r="AG284" s="35"/>
      <c r="AH284" s="35"/>
      <c r="AR284" s="69">
        <f t="shared" si="212"/>
        <v>24</v>
      </c>
      <c r="AS284" s="70">
        <f t="shared" si="223"/>
        <v>281</v>
      </c>
      <c r="AT284" s="71">
        <f t="shared" ca="1" si="224"/>
        <v>9.3770705518574443E-2</v>
      </c>
      <c r="AU284" s="72">
        <f t="shared" ca="1" si="213"/>
        <v>9.0370179501075842E-3</v>
      </c>
      <c r="AV284" s="73">
        <f t="shared" ca="1" si="214"/>
        <v>1.0090370179501076</v>
      </c>
      <c r="AW284" s="74">
        <f ca="1">PRODUCT(AV$4:AV284)</f>
        <v>10.45371037708969</v>
      </c>
      <c r="BO284" s="70">
        <f t="shared" si="225"/>
        <v>281</v>
      </c>
      <c r="BP284" s="171">
        <f t="shared" ca="1" si="226"/>
        <v>0.114</v>
      </c>
      <c r="BQ284" s="172">
        <f t="shared" ca="1" si="215"/>
        <v>9.0370179501075842E-3</v>
      </c>
      <c r="BR284" s="172">
        <f t="shared" ca="1" si="228"/>
        <v>9.5659814929596423E-2</v>
      </c>
    </row>
    <row r="285" spans="5:70">
      <c r="E285">
        <f t="shared" si="216"/>
        <v>282</v>
      </c>
      <c r="F285" s="64">
        <f t="shared" si="217"/>
        <v>88.416666666665336</v>
      </c>
      <c r="G285" s="55">
        <f t="shared" si="201"/>
        <v>1.7882078716896954E-2</v>
      </c>
      <c r="H285" s="78">
        <f t="shared" si="227"/>
        <v>0.11265806029488575</v>
      </c>
      <c r="I285" s="79">
        <f t="shared" ca="1" si="202"/>
        <v>54350.562551388786</v>
      </c>
      <c r="J285" s="79">
        <f t="shared" ca="1" si="203"/>
        <v>491.16700937534551</v>
      </c>
      <c r="K285" s="80">
        <f t="shared" ca="1" si="204"/>
        <v>-2.2531612058977148</v>
      </c>
      <c r="L285" s="80">
        <f t="shared" ca="1" si="205"/>
        <v>-22.646067729745329</v>
      </c>
      <c r="M285" s="80">
        <f t="shared" ca="1" si="206"/>
        <v>0</v>
      </c>
      <c r="N285" s="80">
        <f t="shared" ca="1" si="207"/>
        <v>0</v>
      </c>
      <c r="O285" s="81">
        <f t="shared" ca="1" si="194"/>
        <v>-203.28196420026401</v>
      </c>
      <c r="P285" s="79">
        <f t="shared" ca="1" si="195"/>
        <v>54613.548367628224</v>
      </c>
      <c r="Q285" s="35"/>
      <c r="R285">
        <f t="shared" ca="1" si="208"/>
        <v>282</v>
      </c>
      <c r="S285" s="78">
        <f t="shared" ca="1" si="218"/>
        <v>88.416666666665336</v>
      </c>
      <c r="T285" s="55">
        <f t="shared" ca="1" si="209"/>
        <v>1.7882078716896954E-2</v>
      </c>
      <c r="U285" s="78">
        <f t="shared" ca="1" si="219"/>
        <v>0.11240292779427716</v>
      </c>
      <c r="V285" s="79">
        <f t="shared" ca="1" si="220"/>
        <v>54285.011073547612</v>
      </c>
      <c r="W285" s="79">
        <f t="shared" ca="1" si="196"/>
        <v>490.57461949343877</v>
      </c>
      <c r="X285" s="80">
        <f t="shared" ca="1" si="197"/>
        <v>-2.2480585558855433</v>
      </c>
      <c r="Y285" s="80">
        <f t="shared" ca="1" si="210"/>
        <v>-22.618754613978172</v>
      </c>
      <c r="Z285" s="80">
        <f t="shared" ca="1" si="198"/>
        <v>0</v>
      </c>
      <c r="AA285" s="80">
        <f t="shared" ca="1" si="211"/>
        <v>0</v>
      </c>
      <c r="AB285" s="81">
        <f t="shared" ca="1" si="199"/>
        <v>-203.28196420026401</v>
      </c>
      <c r="AC285" s="79">
        <f t="shared" ca="1" si="200"/>
        <v>54547.436915670922</v>
      </c>
      <c r="AD285" s="35"/>
      <c r="AE285" s="55">
        <f t="shared" ca="1" si="221"/>
        <v>1.7882078716896954E-2</v>
      </c>
      <c r="AF285" s="78">
        <f t="shared" ca="1" si="222"/>
        <v>0.11240292779427716</v>
      </c>
      <c r="AG285" s="35"/>
      <c r="AH285" s="35"/>
      <c r="AR285" s="69">
        <f t="shared" si="212"/>
        <v>24</v>
      </c>
      <c r="AS285" s="70">
        <f t="shared" si="223"/>
        <v>282</v>
      </c>
      <c r="AT285" s="71">
        <f t="shared" ca="1" si="224"/>
        <v>9.292329796960884E-2</v>
      </c>
      <c r="AU285" s="72">
        <f t="shared" ca="1" si="213"/>
        <v>9.0370179501075842E-3</v>
      </c>
      <c r="AV285" s="73">
        <f t="shared" ca="1" si="214"/>
        <v>1.0090370179501076</v>
      </c>
      <c r="AW285" s="74">
        <f ca="1">PRODUCT(AV$4:AV285)</f>
        <v>10.548180745412676</v>
      </c>
      <c r="BO285" s="70">
        <f t="shared" si="225"/>
        <v>282</v>
      </c>
      <c r="BP285" s="171">
        <f t="shared" ca="1" si="226"/>
        <v>0.114</v>
      </c>
      <c r="BQ285" s="172">
        <f t="shared" ca="1" si="215"/>
        <v>9.0370179501075842E-3</v>
      </c>
      <c r="BR285" s="172">
        <f t="shared" ca="1" si="228"/>
        <v>9.4803077813668854E-2</v>
      </c>
    </row>
    <row r="286" spans="5:70">
      <c r="E286">
        <f t="shared" si="216"/>
        <v>283</v>
      </c>
      <c r="F286" s="64">
        <f t="shared" si="217"/>
        <v>88.499999999998664</v>
      </c>
      <c r="G286" s="55">
        <f t="shared" si="201"/>
        <v>1.7882078716896954E-2</v>
      </c>
      <c r="H286" s="78">
        <f t="shared" si="227"/>
        <v>0.11064349999259968</v>
      </c>
      <c r="I286" s="79">
        <f t="shared" ca="1" si="202"/>
        <v>53636.94459670924</v>
      </c>
      <c r="J286" s="79">
        <f t="shared" ca="1" si="203"/>
        <v>484.71803110938743</v>
      </c>
      <c r="K286" s="80">
        <f t="shared" ca="1" si="204"/>
        <v>-2.2128699998519936</v>
      </c>
      <c r="L286" s="80">
        <f t="shared" ca="1" si="205"/>
        <v>-22.348726915295519</v>
      </c>
      <c r="M286" s="80">
        <f t="shared" ca="1" si="206"/>
        <v>0</v>
      </c>
      <c r="N286" s="80">
        <f t="shared" ca="1" si="207"/>
        <v>0</v>
      </c>
      <c r="O286" s="81">
        <f t="shared" ca="1" si="194"/>
        <v>-199.64686011470943</v>
      </c>
      <c r="P286" s="79">
        <f t="shared" ca="1" si="195"/>
        <v>53897.454170788777</v>
      </c>
      <c r="Q286" s="35"/>
      <c r="R286">
        <f t="shared" ca="1" si="208"/>
        <v>283</v>
      </c>
      <c r="S286" s="78">
        <f t="shared" ca="1" si="218"/>
        <v>88.499999999998664</v>
      </c>
      <c r="T286" s="55">
        <f t="shared" ca="1" si="209"/>
        <v>1.7882078716896954E-2</v>
      </c>
      <c r="U286" s="78">
        <f t="shared" ca="1" si="219"/>
        <v>0.11039292979145021</v>
      </c>
      <c r="V286" s="79">
        <f t="shared" ca="1" si="220"/>
        <v>53572.015354939926</v>
      </c>
      <c r="W286" s="79">
        <f t="shared" ca="1" si="196"/>
        <v>484.13126438603121</v>
      </c>
      <c r="X286" s="80">
        <f t="shared" ca="1" si="197"/>
        <v>-2.2078585958290042</v>
      </c>
      <c r="Y286" s="80">
        <f t="shared" ca="1" si="210"/>
        <v>-22.321673064558304</v>
      </c>
      <c r="Z286" s="80">
        <f t="shared" ca="1" si="198"/>
        <v>0</v>
      </c>
      <c r="AA286" s="80">
        <f t="shared" ca="1" si="211"/>
        <v>0</v>
      </c>
      <c r="AB286" s="81">
        <f t="shared" ca="1" si="199"/>
        <v>-199.64686011470943</v>
      </c>
      <c r="AC286" s="79">
        <f t="shared" ca="1" si="200"/>
        <v>53831.970227550861</v>
      </c>
      <c r="AD286" s="35"/>
      <c r="AE286" s="55">
        <f t="shared" ca="1" si="221"/>
        <v>1.7882078716896954E-2</v>
      </c>
      <c r="AF286" s="78">
        <f t="shared" ca="1" si="222"/>
        <v>0.11039292979145021</v>
      </c>
      <c r="AG286" s="35"/>
      <c r="AH286" s="35"/>
      <c r="AR286" s="69">
        <f t="shared" si="212"/>
        <v>24</v>
      </c>
      <c r="AS286" s="70">
        <f t="shared" si="223"/>
        <v>283</v>
      </c>
      <c r="AT286" s="71">
        <f t="shared" ca="1" si="224"/>
        <v>9.2083548457874295E-2</v>
      </c>
      <c r="AU286" s="72">
        <f t="shared" ca="1" si="213"/>
        <v>9.0370179501075842E-3</v>
      </c>
      <c r="AV286" s="73">
        <f t="shared" ca="1" si="214"/>
        <v>1.0090370179501076</v>
      </c>
      <c r="AW286" s="74">
        <f ca="1">PRODUCT(AV$4:AV286)</f>
        <v>10.64350484414995</v>
      </c>
      <c r="BO286" s="70">
        <f t="shared" si="225"/>
        <v>283</v>
      </c>
      <c r="BP286" s="171">
        <f t="shared" ca="1" si="226"/>
        <v>0.114</v>
      </c>
      <c r="BQ286" s="172">
        <f t="shared" ca="1" si="215"/>
        <v>9.0370179501075842E-3</v>
      </c>
      <c r="BR286" s="172">
        <f t="shared" ca="1" si="228"/>
        <v>9.3954013705329145E-2</v>
      </c>
    </row>
    <row r="287" spans="5:70">
      <c r="E287">
        <f t="shared" si="216"/>
        <v>284</v>
      </c>
      <c r="F287" s="64">
        <f t="shared" si="217"/>
        <v>88.583333333331993</v>
      </c>
      <c r="G287" s="55">
        <f t="shared" si="201"/>
        <v>1.9598847320330681E-2</v>
      </c>
      <c r="H287" s="78">
        <f t="shared" si="227"/>
        <v>0.10847501492925771</v>
      </c>
      <c r="I287" s="79">
        <f t="shared" ca="1" si="202"/>
        <v>52841.126195540965</v>
      </c>
      <c r="J287" s="79">
        <f t="shared" ca="1" si="203"/>
        <v>477.52620593300378</v>
      </c>
      <c r="K287" s="80">
        <f t="shared" ca="1" si="204"/>
        <v>-2.1695002985851541</v>
      </c>
      <c r="L287" s="80">
        <f t="shared" ca="1" si="205"/>
        <v>-22.017135914808737</v>
      </c>
      <c r="M287" s="80">
        <f t="shared" ca="1" si="206"/>
        <v>0</v>
      </c>
      <c r="N287" s="80">
        <f t="shared" ca="1" si="207"/>
        <v>0</v>
      </c>
      <c r="O287" s="81">
        <f t="shared" ca="1" si="194"/>
        <v>-195.73401178533786</v>
      </c>
      <c r="P287" s="79">
        <f t="shared" ca="1" si="195"/>
        <v>53098.731753475236</v>
      </c>
      <c r="Q287" s="35"/>
      <c r="R287">
        <f t="shared" ca="1" si="208"/>
        <v>284</v>
      </c>
      <c r="S287" s="78">
        <f t="shared" ca="1" si="218"/>
        <v>88.583333333331993</v>
      </c>
      <c r="T287" s="55">
        <f t="shared" ca="1" si="209"/>
        <v>1.9598847320330681E-2</v>
      </c>
      <c r="U287" s="78">
        <f t="shared" ca="1" si="219"/>
        <v>0.10822935561522359</v>
      </c>
      <c r="V287" s="79">
        <f t="shared" ca="1" si="220"/>
        <v>52776.925662108508</v>
      </c>
      <c r="W287" s="79">
        <f t="shared" ca="1" si="196"/>
        <v>476.94602455996818</v>
      </c>
      <c r="X287" s="80">
        <f t="shared" ca="1" si="197"/>
        <v>-2.164587112304472</v>
      </c>
      <c r="Y287" s="80">
        <f t="shared" ca="1" si="210"/>
        <v>-21.990385692545214</v>
      </c>
      <c r="Z287" s="80">
        <f t="shared" ca="1" si="198"/>
        <v>0</v>
      </c>
      <c r="AA287" s="80">
        <f t="shared" ca="1" si="211"/>
        <v>0</v>
      </c>
      <c r="AB287" s="81">
        <f t="shared" ca="1" si="199"/>
        <v>-195.73401178533786</v>
      </c>
      <c r="AC287" s="79">
        <f t="shared" ca="1" si="200"/>
        <v>53033.98270207829</v>
      </c>
      <c r="AD287" s="35"/>
      <c r="AE287" s="55">
        <f t="shared" ca="1" si="221"/>
        <v>1.9598847320330681E-2</v>
      </c>
      <c r="AF287" s="78">
        <f t="shared" ca="1" si="222"/>
        <v>0.10822935561522359</v>
      </c>
      <c r="AG287" s="35"/>
      <c r="AH287" s="35"/>
      <c r="AR287" s="69">
        <f t="shared" si="212"/>
        <v>24</v>
      </c>
      <c r="AS287" s="70">
        <f t="shared" si="223"/>
        <v>284</v>
      </c>
      <c r="AT287" s="71">
        <f t="shared" ca="1" si="224"/>
        <v>9.1251387777550888E-2</v>
      </c>
      <c r="AU287" s="72">
        <f t="shared" ca="1" si="213"/>
        <v>9.0370179501075842E-3</v>
      </c>
      <c r="AV287" s="73">
        <f t="shared" ca="1" si="214"/>
        <v>1.0090370179501076</v>
      </c>
      <c r="AW287" s="74">
        <f ca="1">PRODUCT(AV$4:AV287)</f>
        <v>10.739690388478589</v>
      </c>
      <c r="BO287" s="70">
        <f t="shared" si="225"/>
        <v>284</v>
      </c>
      <c r="BP287" s="171">
        <f t="shared" ca="1" si="226"/>
        <v>0.114</v>
      </c>
      <c r="BQ287" s="172">
        <f t="shared" ca="1" si="215"/>
        <v>9.0370179501075842E-3</v>
      </c>
      <c r="BR287" s="172">
        <f t="shared" ca="1" si="228"/>
        <v>9.3112553884494603E-2</v>
      </c>
    </row>
    <row r="288" spans="5:70">
      <c r="E288">
        <f t="shared" si="216"/>
        <v>285</v>
      </c>
      <c r="F288" s="64">
        <f t="shared" si="217"/>
        <v>88.666666666665321</v>
      </c>
      <c r="G288" s="55">
        <f t="shared" si="201"/>
        <v>1.9598847320330681E-2</v>
      </c>
      <c r="H288" s="78">
        <f t="shared" si="227"/>
        <v>0.1063490296735886</v>
      </c>
      <c r="I288" s="79">
        <f t="shared" ca="1" si="202"/>
        <v>52058.057816935681</v>
      </c>
      <c r="J288" s="79">
        <f t="shared" ca="1" si="203"/>
        <v>470.44960293938618</v>
      </c>
      <c r="K288" s="80">
        <f t="shared" ca="1" si="204"/>
        <v>-2.1269805934717718</v>
      </c>
      <c r="L288" s="80">
        <f t="shared" ca="1" si="205"/>
        <v>-21.690857423723202</v>
      </c>
      <c r="M288" s="80">
        <f t="shared" ca="1" si="206"/>
        <v>0</v>
      </c>
      <c r="N288" s="80">
        <f t="shared" ca="1" si="207"/>
        <v>0</v>
      </c>
      <c r="O288" s="81">
        <f t="shared" ca="1" si="194"/>
        <v>-191.89785077296119</v>
      </c>
      <c r="P288" s="79">
        <f t="shared" ca="1" si="195"/>
        <v>52312.791731084908</v>
      </c>
      <c r="Q288" s="35"/>
      <c r="R288">
        <f t="shared" ca="1" si="208"/>
        <v>285</v>
      </c>
      <c r="S288" s="78">
        <f t="shared" ca="1" si="218"/>
        <v>88.666666666665321</v>
      </c>
      <c r="T288" s="55">
        <f t="shared" ca="1" si="209"/>
        <v>1.9598847320330681E-2</v>
      </c>
      <c r="U288" s="78">
        <f t="shared" ca="1" si="219"/>
        <v>0.10610818499894305</v>
      </c>
      <c r="V288" s="79">
        <f t="shared" ca="1" si="220"/>
        <v>51994.577772311197</v>
      </c>
      <c r="W288" s="79">
        <f t="shared" ca="1" si="196"/>
        <v>469.8759326366411</v>
      </c>
      <c r="X288" s="80">
        <f t="shared" ca="1" si="197"/>
        <v>-2.1221636999788611</v>
      </c>
      <c r="Y288" s="80">
        <f t="shared" ca="1" si="210"/>
        <v>-21.664407405129666</v>
      </c>
      <c r="Z288" s="80">
        <f t="shared" ca="1" si="198"/>
        <v>0</v>
      </c>
      <c r="AA288" s="80">
        <f t="shared" ca="1" si="211"/>
        <v>0</v>
      </c>
      <c r="AB288" s="81">
        <f t="shared" ca="1" si="199"/>
        <v>-191.89785077296119</v>
      </c>
      <c r="AC288" s="79">
        <f t="shared" ca="1" si="200"/>
        <v>52248.769283069771</v>
      </c>
      <c r="AD288" s="35"/>
      <c r="AE288" s="55">
        <f t="shared" ca="1" si="221"/>
        <v>1.9598847320330681E-2</v>
      </c>
      <c r="AF288" s="78">
        <f t="shared" ca="1" si="222"/>
        <v>0.10610818499894305</v>
      </c>
      <c r="AG288" s="35"/>
      <c r="AH288" s="35"/>
      <c r="AR288" s="69">
        <f t="shared" si="212"/>
        <v>24</v>
      </c>
      <c r="AS288" s="70">
        <f t="shared" si="223"/>
        <v>285</v>
      </c>
      <c r="AT288" s="71">
        <f t="shared" ca="1" si="224"/>
        <v>9.042674734823293E-2</v>
      </c>
      <c r="AU288" s="72">
        <f t="shared" ca="1" si="213"/>
        <v>9.0370179501075842E-3</v>
      </c>
      <c r="AV288" s="73">
        <f t="shared" ca="1" si="214"/>
        <v>1.0090370179501076</v>
      </c>
      <c r="AW288" s="74">
        <f ca="1">PRODUCT(AV$4:AV288)</f>
        <v>10.836745163297868</v>
      </c>
      <c r="BO288" s="70">
        <f t="shared" si="225"/>
        <v>285</v>
      </c>
      <c r="BP288" s="171">
        <f t="shared" ca="1" si="226"/>
        <v>0.114</v>
      </c>
      <c r="BQ288" s="172">
        <f t="shared" ca="1" si="215"/>
        <v>9.0370179501075842E-3</v>
      </c>
      <c r="BR288" s="172">
        <f t="shared" ca="1" si="228"/>
        <v>9.2278630246545229E-2</v>
      </c>
    </row>
    <row r="289" spans="5:70">
      <c r="E289">
        <f t="shared" si="216"/>
        <v>286</v>
      </c>
      <c r="F289" s="64">
        <f t="shared" si="217"/>
        <v>88.74999999999865</v>
      </c>
      <c r="G289" s="55">
        <f t="shared" si="201"/>
        <v>1.9598847320330681E-2</v>
      </c>
      <c r="H289" s="78">
        <f t="shared" si="227"/>
        <v>0.10426471127835062</v>
      </c>
      <c r="I289" s="79">
        <f t="shared" ca="1" si="202"/>
        <v>51287.521313047117</v>
      </c>
      <c r="J289" s="79">
        <f t="shared" ca="1" si="203"/>
        <v>463.48625072253208</v>
      </c>
      <c r="K289" s="80">
        <f t="shared" ca="1" si="204"/>
        <v>-2.0852942255670124</v>
      </c>
      <c r="L289" s="80">
        <f t="shared" ca="1" si="205"/>
        <v>-21.369800547102965</v>
      </c>
      <c r="M289" s="80">
        <f t="shared" ca="1" si="206"/>
        <v>0</v>
      </c>
      <c r="N289" s="80">
        <f t="shared" ca="1" si="207"/>
        <v>0</v>
      </c>
      <c r="O289" s="81">
        <f t="shared" ca="1" si="194"/>
        <v>-188.13687409456233</v>
      </c>
      <c r="P289" s="79">
        <f t="shared" ca="1" si="195"/>
        <v>51539.415594902421</v>
      </c>
      <c r="Q289" s="35"/>
      <c r="R289">
        <f t="shared" ca="1" si="208"/>
        <v>286</v>
      </c>
      <c r="S289" s="78">
        <f t="shared" ca="1" si="218"/>
        <v>88.74999999999865</v>
      </c>
      <c r="T289" s="55">
        <f t="shared" ca="1" si="209"/>
        <v>1.9598847320330681E-2</v>
      </c>
      <c r="U289" s="78">
        <f t="shared" ca="1" si="219"/>
        <v>0.10402858688171136</v>
      </c>
      <c r="V289" s="79">
        <f t="shared" ca="1" si="220"/>
        <v>51224.753631215703</v>
      </c>
      <c r="W289" s="79">
        <f t="shared" ca="1" si="196"/>
        <v>462.91901805513498</v>
      </c>
      <c r="X289" s="80">
        <f t="shared" ca="1" si="197"/>
        <v>-2.0805717376342274</v>
      </c>
      <c r="Y289" s="80">
        <f t="shared" ca="1" si="210"/>
        <v>-21.343647346339878</v>
      </c>
      <c r="Z289" s="80">
        <f t="shared" ca="1" si="198"/>
        <v>0</v>
      </c>
      <c r="AA289" s="80">
        <f t="shared" ca="1" si="211"/>
        <v>0</v>
      </c>
      <c r="AB289" s="81">
        <f t="shared" ca="1" si="199"/>
        <v>-188.13687409456233</v>
      </c>
      <c r="AC289" s="79">
        <f t="shared" ca="1" si="200"/>
        <v>51476.111556092306</v>
      </c>
      <c r="AD289" s="35"/>
      <c r="AE289" s="55">
        <f t="shared" ca="1" si="221"/>
        <v>1.9598847320330681E-2</v>
      </c>
      <c r="AF289" s="78">
        <f t="shared" ca="1" si="222"/>
        <v>0.10402858688171136</v>
      </c>
      <c r="AG289" s="35"/>
      <c r="AH289" s="35"/>
      <c r="AR289" s="69">
        <f t="shared" si="212"/>
        <v>24</v>
      </c>
      <c r="AS289" s="70">
        <f t="shared" si="223"/>
        <v>286</v>
      </c>
      <c r="AT289" s="71">
        <f t="shared" ca="1" si="224"/>
        <v>8.9609559209277101E-2</v>
      </c>
      <c r="AU289" s="72">
        <f t="shared" ca="1" si="213"/>
        <v>9.0370179501075842E-3</v>
      </c>
      <c r="AV289" s="73">
        <f t="shared" ca="1" si="214"/>
        <v>1.0090370179501076</v>
      </c>
      <c r="AW289" s="74">
        <f ca="1">PRODUCT(AV$4:AV289)</f>
        <v>10.934677023859333</v>
      </c>
      <c r="BO289" s="70">
        <f t="shared" si="225"/>
        <v>286</v>
      </c>
      <c r="BP289" s="171">
        <f t="shared" ca="1" si="226"/>
        <v>0.114</v>
      </c>
      <c r="BQ289" s="172">
        <f t="shared" ca="1" si="215"/>
        <v>9.0370179501075842E-3</v>
      </c>
      <c r="BR289" s="172">
        <f t="shared" ca="1" si="228"/>
        <v>9.1452175296811558E-2</v>
      </c>
    </row>
    <row r="290" spans="5:70">
      <c r="E290">
        <f t="shared" si="216"/>
        <v>287</v>
      </c>
      <c r="F290" s="64">
        <f t="shared" si="217"/>
        <v>88.833333333331979</v>
      </c>
      <c r="G290" s="55">
        <f t="shared" si="201"/>
        <v>1.9598847320330681E-2</v>
      </c>
      <c r="H290" s="78">
        <f t="shared" si="227"/>
        <v>0.10222124312110786</v>
      </c>
      <c r="I290" s="79">
        <f t="shared" ca="1" si="202"/>
        <v>50529.302457678859</v>
      </c>
      <c r="J290" s="79">
        <f t="shared" ca="1" si="203"/>
        <v>456.63421331645912</v>
      </c>
      <c r="K290" s="80">
        <f t="shared" ca="1" si="204"/>
        <v>-2.044424862422157</v>
      </c>
      <c r="L290" s="80">
        <f t="shared" ca="1" si="205"/>
        <v>-21.05387602403286</v>
      </c>
      <c r="M290" s="80">
        <f t="shared" ca="1" si="206"/>
        <v>0</v>
      </c>
      <c r="N290" s="80">
        <f t="shared" ca="1" si="207"/>
        <v>0</v>
      </c>
      <c r="O290" s="81">
        <f t="shared" ca="1" si="194"/>
        <v>-184.44960822385872</v>
      </c>
      <c r="P290" s="79">
        <f t="shared" ca="1" si="195"/>
        <v>50778.388761885006</v>
      </c>
      <c r="Q290" s="35"/>
      <c r="R290">
        <f t="shared" ca="1" si="208"/>
        <v>287</v>
      </c>
      <c r="S290" s="78">
        <f t="shared" ca="1" si="218"/>
        <v>88.833333333331979</v>
      </c>
      <c r="T290" s="55">
        <f t="shared" ca="1" si="209"/>
        <v>1.9598847320330681E-2</v>
      </c>
      <c r="U290" s="78">
        <f t="shared" ca="1" si="219"/>
        <v>0.10198974649046695</v>
      </c>
      <c r="V290" s="79">
        <f t="shared" ca="1" si="220"/>
        <v>50467.239105060144</v>
      </c>
      <c r="W290" s="79">
        <f t="shared" ca="1" si="196"/>
        <v>456.07334568479996</v>
      </c>
      <c r="X290" s="80">
        <f t="shared" ca="1" si="197"/>
        <v>-2.039794929809339</v>
      </c>
      <c r="Y290" s="80">
        <f t="shared" ca="1" si="210"/>
        <v>-21.02801629377506</v>
      </c>
      <c r="Z290" s="80">
        <f t="shared" ca="1" si="198"/>
        <v>0</v>
      </c>
      <c r="AA290" s="80">
        <f t="shared" ca="1" si="211"/>
        <v>0</v>
      </c>
      <c r="AB290" s="81">
        <f t="shared" ca="1" si="199"/>
        <v>-184.44960822385872</v>
      </c>
      <c r="AC290" s="79">
        <f t="shared" ca="1" si="200"/>
        <v>50715.795031297501</v>
      </c>
      <c r="AD290" s="35"/>
      <c r="AE290" s="55">
        <f t="shared" ca="1" si="221"/>
        <v>1.9598847320330681E-2</v>
      </c>
      <c r="AF290" s="78">
        <f t="shared" ca="1" si="222"/>
        <v>0.10198974649046695</v>
      </c>
      <c r="AG290" s="35"/>
      <c r="AH290" s="35"/>
      <c r="AR290" s="69">
        <f t="shared" si="212"/>
        <v>24</v>
      </c>
      <c r="AS290" s="70">
        <f t="shared" si="223"/>
        <v>287</v>
      </c>
      <c r="AT290" s="71">
        <f t="shared" ca="1" si="224"/>
        <v>8.8799756014201633E-2</v>
      </c>
      <c r="AU290" s="72">
        <f t="shared" ca="1" si="213"/>
        <v>9.0370179501075842E-3</v>
      </c>
      <c r="AV290" s="73">
        <f t="shared" ca="1" si="214"/>
        <v>1.0090370179501076</v>
      </c>
      <c r="AW290" s="74">
        <f ca="1">PRODUCT(AV$4:AV290)</f>
        <v>11.033493896402579</v>
      </c>
      <c r="BO290" s="70">
        <f t="shared" si="225"/>
        <v>287</v>
      </c>
      <c r="BP290" s="171">
        <f t="shared" ca="1" si="226"/>
        <v>0.114</v>
      </c>
      <c r="BQ290" s="172">
        <f t="shared" ca="1" si="215"/>
        <v>9.0370179501075842E-3</v>
      </c>
      <c r="BR290" s="172">
        <f t="shared" ca="1" si="228"/>
        <v>9.0633122145111891E-2</v>
      </c>
    </row>
    <row r="291" spans="5:70">
      <c r="E291">
        <f t="shared" si="216"/>
        <v>288</v>
      </c>
      <c r="F291" s="64">
        <f t="shared" si="217"/>
        <v>88.916666666665307</v>
      </c>
      <c r="G291" s="55">
        <f t="shared" si="201"/>
        <v>1.9598847320330681E-2</v>
      </c>
      <c r="H291" s="78">
        <f t="shared" si="227"/>
        <v>0.10021782458428287</v>
      </c>
      <c r="I291" s="79">
        <f t="shared" ca="1" si="202"/>
        <v>49783.190873368425</v>
      </c>
      <c r="J291" s="79">
        <f t="shared" ca="1" si="203"/>
        <v>449.89158953626253</v>
      </c>
      <c r="K291" s="80">
        <f t="shared" ca="1" si="204"/>
        <v>-2.0043564916856575</v>
      </c>
      <c r="L291" s="80">
        <f t="shared" ca="1" si="205"/>
        <v>-20.742996197236845</v>
      </c>
      <c r="M291" s="80">
        <f t="shared" ca="1" si="206"/>
        <v>0</v>
      </c>
      <c r="N291" s="80">
        <f t="shared" ca="1" si="207"/>
        <v>0</v>
      </c>
      <c r="O291" s="81">
        <f t="shared" ca="1" si="194"/>
        <v>-180.83460851398453</v>
      </c>
      <c r="P291" s="79">
        <f t="shared" ca="1" si="195"/>
        <v>50029.500501701783</v>
      </c>
      <c r="Q291" s="35"/>
      <c r="R291">
        <f t="shared" ca="1" si="208"/>
        <v>288</v>
      </c>
      <c r="S291" s="78">
        <f t="shared" ca="1" si="218"/>
        <v>88.916666666665307</v>
      </c>
      <c r="T291" s="55">
        <f t="shared" ca="1" si="209"/>
        <v>1.9598847320330681E-2</v>
      </c>
      <c r="U291" s="78">
        <f t="shared" ca="1" si="219"/>
        <v>9.9990865020761058E-2</v>
      </c>
      <c r="V291" s="79">
        <f t="shared" ca="1" si="220"/>
        <v>49721.823907749917</v>
      </c>
      <c r="W291" s="79">
        <f t="shared" ca="1" si="196"/>
        <v>449.33701516642441</v>
      </c>
      <c r="X291" s="80">
        <f t="shared" ca="1" si="197"/>
        <v>-1.9998173004152211</v>
      </c>
      <c r="Y291" s="80">
        <f t="shared" ca="1" si="210"/>
        <v>-20.717426628229134</v>
      </c>
      <c r="Z291" s="80">
        <f t="shared" ca="1" si="198"/>
        <v>0</v>
      </c>
      <c r="AA291" s="80">
        <f t="shared" ca="1" si="211"/>
        <v>0</v>
      </c>
      <c r="AB291" s="81">
        <f t="shared" ca="1" si="199"/>
        <v>-180.83460851398453</v>
      </c>
      <c r="AC291" s="79">
        <f t="shared" ca="1" si="200"/>
        <v>49967.609070473714</v>
      </c>
      <c r="AD291" s="35"/>
      <c r="AE291" s="55">
        <f t="shared" ca="1" si="221"/>
        <v>1.9598847320330681E-2</v>
      </c>
      <c r="AF291" s="78">
        <f t="shared" ca="1" si="222"/>
        <v>9.9990865020761058E-2</v>
      </c>
      <c r="AG291" s="35"/>
      <c r="AH291" s="35"/>
      <c r="AR291" s="69">
        <f t="shared" si="212"/>
        <v>24</v>
      </c>
      <c r="AS291" s="70">
        <f t="shared" si="223"/>
        <v>288</v>
      </c>
      <c r="AT291" s="71">
        <f t="shared" ca="1" si="224"/>
        <v>8.7997271025136117E-2</v>
      </c>
      <c r="AU291" s="72">
        <f t="shared" ca="1" si="213"/>
        <v>9.0370179501075842E-3</v>
      </c>
      <c r="AV291" s="73">
        <f t="shared" ca="1" si="214"/>
        <v>1.0090370179501076</v>
      </c>
      <c r="AW291" s="74">
        <f ca="1">PRODUCT(AV$4:AV291)</f>
        <v>11.133203778796771</v>
      </c>
      <c r="BO291" s="70">
        <f t="shared" si="225"/>
        <v>288</v>
      </c>
      <c r="BP291" s="171">
        <f t="shared" ca="1" si="226"/>
        <v>0.114</v>
      </c>
      <c r="BQ291" s="172">
        <f t="shared" ca="1" si="215"/>
        <v>9.0370179501075842E-3</v>
      </c>
      <c r="BR291" s="172">
        <f t="shared" ca="1" si="228"/>
        <v>8.9821404500338459E-2</v>
      </c>
    </row>
    <row r="292" spans="5:70">
      <c r="E292">
        <f t="shared" si="216"/>
        <v>289</v>
      </c>
      <c r="F292" s="64">
        <f t="shared" si="217"/>
        <v>88.999999999998636</v>
      </c>
      <c r="G292" s="55">
        <f t="shared" si="201"/>
        <v>1.9598847320330681E-2</v>
      </c>
      <c r="H292" s="78">
        <f t="shared" si="227"/>
        <v>9.8253670741479823E-2</v>
      </c>
      <c r="I292" s="79">
        <f t="shared" ca="1" si="202"/>
        <v>49048.979959856522</v>
      </c>
      <c r="J292" s="79">
        <f t="shared" ca="1" si="203"/>
        <v>443.25651233169054</v>
      </c>
      <c r="K292" s="80">
        <f t="shared" ca="1" si="204"/>
        <v>-1.9650734148295965</v>
      </c>
      <c r="L292" s="80">
        <f t="shared" ca="1" si="205"/>
        <v>-20.437074983273551</v>
      </c>
      <c r="M292" s="80">
        <f t="shared" ca="1" si="206"/>
        <v>-367.86734969892393</v>
      </c>
      <c r="N292" s="80">
        <f t="shared" ca="1" si="207"/>
        <v>0</v>
      </c>
      <c r="O292" s="81">
        <f t="shared" ca="1" si="194"/>
        <v>-177.29045863148716</v>
      </c>
      <c r="P292" s="79">
        <f t="shared" ca="1" si="195"/>
        <v>48924.676515459694</v>
      </c>
      <c r="Q292" s="35"/>
      <c r="R292">
        <f t="shared" ca="1" si="208"/>
        <v>289</v>
      </c>
      <c r="S292" s="78">
        <f t="shared" ca="1" si="218"/>
        <v>88.999999999998636</v>
      </c>
      <c r="T292" s="55">
        <f t="shared" ca="1" si="209"/>
        <v>1.9598847320330681E-2</v>
      </c>
      <c r="U292" s="78">
        <f t="shared" ca="1" si="219"/>
        <v>9.8031159323791361E-2</v>
      </c>
      <c r="V292" s="79">
        <f t="shared" ca="1" si="220"/>
        <v>48988.301529339529</v>
      </c>
      <c r="W292" s="79">
        <f t="shared" ca="1" si="196"/>
        <v>442.70816026592416</v>
      </c>
      <c r="X292" s="80">
        <f t="shared" ca="1" si="197"/>
        <v>-1.9606231864758272</v>
      </c>
      <c r="Y292" s="80">
        <f t="shared" ca="1" si="210"/>
        <v>-20.41179230389147</v>
      </c>
      <c r="Z292" s="80">
        <f t="shared" ca="1" si="198"/>
        <v>-367.41226147004647</v>
      </c>
      <c r="AA292" s="80">
        <f t="shared" ca="1" si="211"/>
        <v>0</v>
      </c>
      <c r="AB292" s="81">
        <f t="shared" ca="1" si="199"/>
        <v>-177.29045863148716</v>
      </c>
      <c r="AC292" s="79">
        <f t="shared" ca="1" si="200"/>
        <v>48863.934554013547</v>
      </c>
      <c r="AD292" s="35"/>
      <c r="AE292" s="55">
        <f t="shared" ca="1" si="221"/>
        <v>1.9598847320330681E-2</v>
      </c>
      <c r="AF292" s="78">
        <f t="shared" ca="1" si="222"/>
        <v>9.8031159323791361E-2</v>
      </c>
      <c r="AG292" s="35"/>
      <c r="AH292" s="35"/>
      <c r="AR292" s="69">
        <f t="shared" si="212"/>
        <v>25</v>
      </c>
      <c r="AS292" s="70">
        <f t="shared" si="223"/>
        <v>289</v>
      </c>
      <c r="AT292" s="71">
        <f t="shared" ca="1" si="224"/>
        <v>8.7202038107321481E-2</v>
      </c>
      <c r="AU292" s="72">
        <f t="shared" ca="1" si="213"/>
        <v>9.0370179501075842E-3</v>
      </c>
      <c r="AV292" s="73">
        <f t="shared" ca="1" si="214"/>
        <v>1.0090370179501076</v>
      </c>
      <c r="AW292" s="74">
        <f ca="1">PRODUCT(AV$4:AV292)</f>
        <v>11.233814741187963</v>
      </c>
      <c r="BO292" s="70">
        <f t="shared" si="225"/>
        <v>289</v>
      </c>
      <c r="BP292" s="171">
        <f t="shared" ca="1" si="226"/>
        <v>0.114</v>
      </c>
      <c r="BQ292" s="172">
        <f t="shared" ca="1" si="215"/>
        <v>9.0370179501075842E-3</v>
      </c>
      <c r="BR292" s="172">
        <f t="shared" ca="1" si="228"/>
        <v>8.9016956665092073E-2</v>
      </c>
    </row>
    <row r="293" spans="5:70">
      <c r="E293">
        <f t="shared" si="216"/>
        <v>290</v>
      </c>
      <c r="F293" s="64">
        <f t="shared" si="217"/>
        <v>89.083333333331964</v>
      </c>
      <c r="G293" s="55">
        <f t="shared" si="201"/>
        <v>1.9598847320330681E-2</v>
      </c>
      <c r="H293" s="78">
        <f t="shared" si="227"/>
        <v>9.6328012049955516E-2</v>
      </c>
      <c r="I293" s="79">
        <f t="shared" ca="1" si="202"/>
        <v>47965.809250236634</v>
      </c>
      <c r="J293" s="79">
        <f t="shared" ca="1" si="203"/>
        <v>433.46787918582487</v>
      </c>
      <c r="K293" s="80">
        <f t="shared" ca="1" si="204"/>
        <v>-1.9265602409991103</v>
      </c>
      <c r="L293" s="80">
        <f t="shared" ca="1" si="205"/>
        <v>-19.985753854265266</v>
      </c>
      <c r="M293" s="80">
        <f t="shared" ca="1" si="206"/>
        <v>0</v>
      </c>
      <c r="N293" s="80">
        <f t="shared" ca="1" si="207"/>
        <v>0</v>
      </c>
      <c r="O293" s="81">
        <f t="shared" ca="1" si="194"/>
        <v>-173.81577000141723</v>
      </c>
      <c r="P293" s="79">
        <f t="shared" ca="1" si="195"/>
        <v>48203.549045325773</v>
      </c>
      <c r="Q293" s="35"/>
      <c r="R293">
        <f t="shared" ca="1" si="208"/>
        <v>290</v>
      </c>
      <c r="S293" s="78">
        <f t="shared" ca="1" si="218"/>
        <v>89.083333333331964</v>
      </c>
      <c r="T293" s="55">
        <f t="shared" ca="1" si="209"/>
        <v>1.9598847320330681E-2</v>
      </c>
      <c r="U293" s="78">
        <f t="shared" ca="1" si="219"/>
        <v>9.6109861599569357E-2</v>
      </c>
      <c r="V293" s="79">
        <f t="shared" ca="1" si="220"/>
        <v>47906.257761218803</v>
      </c>
      <c r="W293" s="79">
        <f t="shared" ca="1" si="196"/>
        <v>432.92971131061512</v>
      </c>
      <c r="X293" s="80">
        <f t="shared" ca="1" si="197"/>
        <v>-1.9221972319913871</v>
      </c>
      <c r="Y293" s="80">
        <f t="shared" ca="1" si="210"/>
        <v>-19.96094073384117</v>
      </c>
      <c r="Z293" s="80">
        <f t="shared" ca="1" si="198"/>
        <v>0</v>
      </c>
      <c r="AA293" s="80">
        <f t="shared" ca="1" si="211"/>
        <v>0</v>
      </c>
      <c r="AB293" s="81">
        <f t="shared" ca="1" si="199"/>
        <v>-173.81577000141723</v>
      </c>
      <c r="AC293" s="79">
        <f t="shared" ca="1" si="200"/>
        <v>48143.488564562162</v>
      </c>
      <c r="AD293" s="35"/>
      <c r="AE293" s="55">
        <f t="shared" ca="1" si="221"/>
        <v>1.9598847320330681E-2</v>
      </c>
      <c r="AF293" s="78">
        <f t="shared" ca="1" si="222"/>
        <v>9.6109861599569357E-2</v>
      </c>
      <c r="AG293" s="35"/>
      <c r="AH293" s="35"/>
      <c r="AR293" s="69">
        <f t="shared" si="212"/>
        <v>25</v>
      </c>
      <c r="AS293" s="70">
        <f t="shared" si="223"/>
        <v>290</v>
      </c>
      <c r="AT293" s="71">
        <f t="shared" ca="1" si="224"/>
        <v>8.6413991723659656E-2</v>
      </c>
      <c r="AU293" s="72">
        <f t="shared" ca="1" si="213"/>
        <v>9.0370179501075842E-3</v>
      </c>
      <c r="AV293" s="73">
        <f t="shared" ca="1" si="214"/>
        <v>1.0090370179501076</v>
      </c>
      <c r="AW293" s="74">
        <f ca="1">PRODUCT(AV$4:AV293)</f>
        <v>11.335334926652262</v>
      </c>
      <c r="BO293" s="70">
        <f t="shared" si="225"/>
        <v>290</v>
      </c>
      <c r="BP293" s="171">
        <f t="shared" ca="1" si="226"/>
        <v>0.114</v>
      </c>
      <c r="BQ293" s="172">
        <f t="shared" ca="1" si="215"/>
        <v>9.0370179501075842E-3</v>
      </c>
      <c r="BR293" s="172">
        <f t="shared" ca="1" si="228"/>
        <v>8.8219713530364813E-2</v>
      </c>
    </row>
    <row r="294" spans="5:70">
      <c r="E294">
        <f t="shared" si="216"/>
        <v>291</v>
      </c>
      <c r="F294" s="64">
        <f t="shared" si="217"/>
        <v>89.166666666665293</v>
      </c>
      <c r="G294" s="55">
        <f t="shared" si="201"/>
        <v>1.9598847320330681E-2</v>
      </c>
      <c r="H294" s="78">
        <f t="shared" si="227"/>
        <v>9.4440094049117462E-2</v>
      </c>
      <c r="I294" s="79">
        <f t="shared" ca="1" si="202"/>
        <v>47258.815047288364</v>
      </c>
      <c r="J294" s="79">
        <f t="shared" ca="1" si="203"/>
        <v>427.07875988315936</v>
      </c>
      <c r="K294" s="80">
        <f t="shared" ca="1" si="204"/>
        <v>-1.8888018809823492</v>
      </c>
      <c r="L294" s="80">
        <f t="shared" ca="1" si="205"/>
        <v>-19.691172936370155</v>
      </c>
      <c r="M294" s="80">
        <f t="shared" ca="1" si="206"/>
        <v>0</v>
      </c>
      <c r="N294" s="80">
        <f t="shared" ca="1" si="207"/>
        <v>0</v>
      </c>
      <c r="O294" s="81">
        <f t="shared" ca="1" si="194"/>
        <v>-170.40918126329373</v>
      </c>
      <c r="P294" s="79">
        <f t="shared" ca="1" si="195"/>
        <v>47493.904651090881</v>
      </c>
      <c r="Q294" s="35"/>
      <c r="R294">
        <f t="shared" ca="1" si="208"/>
        <v>291</v>
      </c>
      <c r="S294" s="78">
        <f t="shared" ca="1" si="218"/>
        <v>89.166666666665293</v>
      </c>
      <c r="T294" s="55">
        <f t="shared" ca="1" si="209"/>
        <v>1.9598847320330681E-2</v>
      </c>
      <c r="U294" s="78">
        <f t="shared" ca="1" si="219"/>
        <v>9.422621909610128E-2</v>
      </c>
      <c r="V294" s="79">
        <f t="shared" ca="1" si="220"/>
        <v>47199.931682717222</v>
      </c>
      <c r="W294" s="79">
        <f t="shared" ca="1" si="196"/>
        <v>426.54662986056724</v>
      </c>
      <c r="X294" s="80">
        <f t="shared" ca="1" si="197"/>
        <v>-1.8845243819220256</v>
      </c>
      <c r="Y294" s="80">
        <f t="shared" ca="1" si="210"/>
        <v>-19.666638201132177</v>
      </c>
      <c r="Z294" s="80">
        <f t="shared" ca="1" si="198"/>
        <v>0</v>
      </c>
      <c r="AA294" s="80">
        <f t="shared" ca="1" si="211"/>
        <v>0</v>
      </c>
      <c r="AB294" s="81">
        <f t="shared" ca="1" si="199"/>
        <v>-170.40918126329373</v>
      </c>
      <c r="AC294" s="79">
        <f t="shared" ca="1" si="200"/>
        <v>47434.517968731445</v>
      </c>
      <c r="AD294" s="35"/>
      <c r="AE294" s="55">
        <f t="shared" ca="1" si="221"/>
        <v>1.9598847320330681E-2</v>
      </c>
      <c r="AF294" s="78">
        <f t="shared" ca="1" si="222"/>
        <v>9.422621909610128E-2</v>
      </c>
      <c r="AG294" s="35"/>
      <c r="AH294" s="35"/>
      <c r="AR294" s="69">
        <f t="shared" si="212"/>
        <v>25</v>
      </c>
      <c r="AS294" s="70">
        <f t="shared" si="223"/>
        <v>291</v>
      </c>
      <c r="AT294" s="71">
        <f t="shared" ca="1" si="224"/>
        <v>8.5633066929312496E-2</v>
      </c>
      <c r="AU294" s="72">
        <f t="shared" ca="1" si="213"/>
        <v>9.0370179501075842E-3</v>
      </c>
      <c r="AV294" s="73">
        <f t="shared" ca="1" si="214"/>
        <v>1.0090370179501076</v>
      </c>
      <c r="AW294" s="74">
        <f ca="1">PRODUCT(AV$4:AV294)</f>
        <v>11.4377725518549</v>
      </c>
      <c r="BO294" s="70">
        <f t="shared" si="225"/>
        <v>291</v>
      </c>
      <c r="BP294" s="171">
        <f t="shared" ca="1" si="226"/>
        <v>0.114</v>
      </c>
      <c r="BQ294" s="172">
        <f t="shared" ca="1" si="215"/>
        <v>9.0370179501075842E-3</v>
      </c>
      <c r="BR294" s="172">
        <f t="shared" ca="1" si="228"/>
        <v>8.7429610570270364E-2</v>
      </c>
    </row>
    <row r="295" spans="5:70">
      <c r="E295">
        <f t="shared" si="216"/>
        <v>292</v>
      </c>
      <c r="F295" s="64">
        <f t="shared" si="217"/>
        <v>89.249999999998622</v>
      </c>
      <c r="G295" s="55">
        <f t="shared" si="201"/>
        <v>1.9598847320330681E-2</v>
      </c>
      <c r="H295" s="78">
        <f t="shared" si="227"/>
        <v>9.2589177064931139E-2</v>
      </c>
      <c r="I295" s="79">
        <f t="shared" ca="1" si="202"/>
        <v>46563.07886518781</v>
      </c>
      <c r="J295" s="79">
        <f t="shared" ca="1" si="203"/>
        <v>420.79137951697732</v>
      </c>
      <c r="K295" s="80">
        <f t="shared" ca="1" si="204"/>
        <v>-1.8517835412986228</v>
      </c>
      <c r="L295" s="80">
        <f t="shared" ca="1" si="205"/>
        <v>-19.401282860494923</v>
      </c>
      <c r="M295" s="80">
        <f t="shared" ca="1" si="206"/>
        <v>0</v>
      </c>
      <c r="N295" s="80">
        <f t="shared" ca="1" si="207"/>
        <v>0</v>
      </c>
      <c r="O295" s="81">
        <f t="shared" ca="1" si="194"/>
        <v>-167.06935773773188</v>
      </c>
      <c r="P295" s="79">
        <f t="shared" ca="1" si="195"/>
        <v>46795.547820565262</v>
      </c>
      <c r="Q295" s="35"/>
      <c r="R295">
        <f t="shared" ca="1" si="208"/>
        <v>292</v>
      </c>
      <c r="S295" s="78">
        <f t="shared" ca="1" si="218"/>
        <v>89.249999999998622</v>
      </c>
      <c r="T295" s="55">
        <f t="shared" ca="1" si="209"/>
        <v>1.9598847320330681E-2</v>
      </c>
      <c r="U295" s="78">
        <f t="shared" ca="1" si="219"/>
        <v>9.2379493814464766E-2</v>
      </c>
      <c r="V295" s="79">
        <f t="shared" ca="1" si="220"/>
        <v>46504.856093348797</v>
      </c>
      <c r="W295" s="79">
        <f t="shared" ca="1" si="196"/>
        <v>420.26521928276316</v>
      </c>
      <c r="X295" s="80">
        <f t="shared" ca="1" si="197"/>
        <v>-1.8475898762892953</v>
      </c>
      <c r="Y295" s="80">
        <f t="shared" ca="1" si="210"/>
        <v>-19.377023372228667</v>
      </c>
      <c r="Z295" s="80">
        <f t="shared" ca="1" si="198"/>
        <v>0</v>
      </c>
      <c r="AA295" s="80">
        <f t="shared" ca="1" si="211"/>
        <v>0</v>
      </c>
      <c r="AB295" s="81">
        <f t="shared" ca="1" si="199"/>
        <v>-167.06935773773188</v>
      </c>
      <c r="AC295" s="79">
        <f t="shared" ca="1" si="200"/>
        <v>46736.827341645308</v>
      </c>
      <c r="AD295" s="35"/>
      <c r="AE295" s="55">
        <f t="shared" ca="1" si="221"/>
        <v>1.9598847320330681E-2</v>
      </c>
      <c r="AF295" s="78">
        <f t="shared" ca="1" si="222"/>
        <v>9.2379493814464766E-2</v>
      </c>
      <c r="AG295" s="35"/>
      <c r="AH295" s="35"/>
      <c r="AR295" s="69">
        <f t="shared" si="212"/>
        <v>25</v>
      </c>
      <c r="AS295" s="70">
        <f t="shared" si="223"/>
        <v>292</v>
      </c>
      <c r="AT295" s="71">
        <f t="shared" ca="1" si="224"/>
        <v>8.485919936634953E-2</v>
      </c>
      <c r="AU295" s="72">
        <f t="shared" ca="1" si="213"/>
        <v>9.0370179501075842E-3</v>
      </c>
      <c r="AV295" s="73">
        <f t="shared" ca="1" si="214"/>
        <v>1.0090370179501076</v>
      </c>
      <c r="AW295" s="74">
        <f ca="1">PRODUCT(AV$4:AV295)</f>
        <v>11.54113590771526</v>
      </c>
      <c r="BO295" s="70">
        <f t="shared" si="225"/>
        <v>292</v>
      </c>
      <c r="BP295" s="171">
        <f t="shared" ca="1" si="226"/>
        <v>0.114</v>
      </c>
      <c r="BQ295" s="172">
        <f t="shared" ca="1" si="215"/>
        <v>9.0370179501075842E-3</v>
      </c>
      <c r="BR295" s="172">
        <f t="shared" ca="1" si="228"/>
        <v>8.66465838368215E-2</v>
      </c>
    </row>
    <row r="296" spans="5:70">
      <c r="E296">
        <f t="shared" si="216"/>
        <v>293</v>
      </c>
      <c r="F296" s="64">
        <f t="shared" si="217"/>
        <v>89.33333333333195</v>
      </c>
      <c r="G296" s="55">
        <f t="shared" si="201"/>
        <v>1.9598847320330681E-2</v>
      </c>
      <c r="H296" s="78">
        <f t="shared" si="227"/>
        <v>9.0774535920120483E-2</v>
      </c>
      <c r="I296" s="79">
        <f t="shared" ca="1" si="202"/>
        <v>45878.409023558772</v>
      </c>
      <c r="J296" s="79">
        <f t="shared" ca="1" si="203"/>
        <v>414.60400586827836</v>
      </c>
      <c r="K296" s="80">
        <f t="shared" ca="1" si="204"/>
        <v>-1.8154907184024096</v>
      </c>
      <c r="L296" s="80">
        <f t="shared" ca="1" si="205"/>
        <v>-19.116003759816156</v>
      </c>
      <c r="M296" s="80">
        <f t="shared" ca="1" si="206"/>
        <v>0</v>
      </c>
      <c r="N296" s="80">
        <f t="shared" ca="1" si="207"/>
        <v>0</v>
      </c>
      <c r="O296" s="81">
        <f t="shared" ca="1" si="194"/>
        <v>-163.79499090352434</v>
      </c>
      <c r="P296" s="79">
        <f t="shared" ca="1" si="195"/>
        <v>46108.28654404531</v>
      </c>
      <c r="Q296" s="35"/>
      <c r="R296">
        <f t="shared" ca="1" si="208"/>
        <v>293</v>
      </c>
      <c r="S296" s="78">
        <f t="shared" ca="1" si="218"/>
        <v>89.33333333333195</v>
      </c>
      <c r="T296" s="55">
        <f t="shared" ca="1" si="209"/>
        <v>1.9598847320330681E-2</v>
      </c>
      <c r="U296" s="78">
        <f t="shared" ca="1" si="219"/>
        <v>9.0568962219665636E-2</v>
      </c>
      <c r="V296" s="79">
        <f t="shared" ca="1" si="220"/>
        <v>45820.839398339747</v>
      </c>
      <c r="W296" s="79">
        <f t="shared" ca="1" si="196"/>
        <v>414.08374813179307</v>
      </c>
      <c r="X296" s="80">
        <f t="shared" ca="1" si="197"/>
        <v>-1.8113792443933128</v>
      </c>
      <c r="Y296" s="80">
        <f t="shared" ca="1" si="210"/>
        <v>-19.092016415974896</v>
      </c>
      <c r="Z296" s="80">
        <f t="shared" ca="1" si="198"/>
        <v>0</v>
      </c>
      <c r="AA296" s="80">
        <f t="shared" ca="1" si="211"/>
        <v>0</v>
      </c>
      <c r="AB296" s="81">
        <f t="shared" ca="1" si="199"/>
        <v>-163.79499090352434</v>
      </c>
      <c r="AC296" s="79">
        <f t="shared" ca="1" si="200"/>
        <v>46050.224759907651</v>
      </c>
      <c r="AD296" s="35"/>
      <c r="AE296" s="55">
        <f t="shared" ca="1" si="221"/>
        <v>1.9598847320330681E-2</v>
      </c>
      <c r="AF296" s="78">
        <f t="shared" ca="1" si="222"/>
        <v>9.0568962219665636E-2</v>
      </c>
      <c r="AG296" s="35"/>
      <c r="AH296" s="35"/>
      <c r="AR296" s="69">
        <f t="shared" si="212"/>
        <v>25</v>
      </c>
      <c r="AS296" s="70">
        <f t="shared" si="223"/>
        <v>293</v>
      </c>
      <c r="AT296" s="71">
        <f t="shared" ca="1" si="224"/>
        <v>8.4092325258444067E-2</v>
      </c>
      <c r="AU296" s="72">
        <f t="shared" ca="1" si="213"/>
        <v>9.0370179501075842E-3</v>
      </c>
      <c r="AV296" s="73">
        <f t="shared" ca="1" si="214"/>
        <v>1.0090370179501076</v>
      </c>
      <c r="AW296" s="74">
        <f ca="1">PRODUCT(AV$4:AV296)</f>
        <v>11.645433360077915</v>
      </c>
      <c r="BO296" s="70">
        <f t="shared" si="225"/>
        <v>293</v>
      </c>
      <c r="BP296" s="171">
        <f t="shared" ca="1" si="226"/>
        <v>0.114</v>
      </c>
      <c r="BQ296" s="172">
        <f t="shared" ca="1" si="215"/>
        <v>9.0370179501075842E-3</v>
      </c>
      <c r="BR296" s="172">
        <f t="shared" ca="1" si="228"/>
        <v>8.5870569954754422E-2</v>
      </c>
    </row>
    <row r="297" spans="5:70">
      <c r="E297">
        <f t="shared" si="216"/>
        <v>294</v>
      </c>
      <c r="F297" s="64">
        <f t="shared" si="217"/>
        <v>89.416666666665279</v>
      </c>
      <c r="G297" s="55">
        <f t="shared" si="201"/>
        <v>1.9598847320330681E-2</v>
      </c>
      <c r="H297" s="78">
        <f t="shared" si="227"/>
        <v>8.8995459650048167E-2</v>
      </c>
      <c r="I297" s="79">
        <f t="shared" ca="1" si="202"/>
        <v>45204.617275866505</v>
      </c>
      <c r="J297" s="79">
        <f t="shared" ca="1" si="203"/>
        <v>408.51493774974904</v>
      </c>
      <c r="K297" s="80">
        <f t="shared" ca="1" si="204"/>
        <v>-1.7799091930009634</v>
      </c>
      <c r="L297" s="80">
        <f t="shared" ca="1" si="205"/>
        <v>-18.835257198277713</v>
      </c>
      <c r="M297" s="80">
        <f t="shared" ca="1" si="206"/>
        <v>0</v>
      </c>
      <c r="N297" s="80">
        <f t="shared" ca="1" si="207"/>
        <v>0</v>
      </c>
      <c r="O297" s="81">
        <f t="shared" ca="1" si="194"/>
        <v>-160.58479788497124</v>
      </c>
      <c r="P297" s="79">
        <f t="shared" ca="1" si="195"/>
        <v>45431.93224934001</v>
      </c>
      <c r="Q297" s="35"/>
      <c r="R297">
        <f t="shared" ca="1" si="208"/>
        <v>294</v>
      </c>
      <c r="S297" s="78">
        <f t="shared" ca="1" si="218"/>
        <v>89.416666666665279</v>
      </c>
      <c r="T297" s="55">
        <f t="shared" ca="1" si="209"/>
        <v>1.9598847320330681E-2</v>
      </c>
      <c r="U297" s="78">
        <f t="shared" ca="1" si="219"/>
        <v>8.8793914957161615E-2</v>
      </c>
      <c r="V297" s="79">
        <f t="shared" ca="1" si="220"/>
        <v>45147.693435771311</v>
      </c>
      <c r="W297" s="79">
        <f t="shared" ca="1" si="196"/>
        <v>408.00051598501966</v>
      </c>
      <c r="X297" s="80">
        <f t="shared" ca="1" si="197"/>
        <v>-1.7758782991432323</v>
      </c>
      <c r="Y297" s="80">
        <f t="shared" ca="1" si="210"/>
        <v>-18.811538931571381</v>
      </c>
      <c r="Z297" s="80">
        <f t="shared" ca="1" si="198"/>
        <v>0</v>
      </c>
      <c r="AA297" s="80">
        <f t="shared" ca="1" si="211"/>
        <v>0</v>
      </c>
      <c r="AB297" s="81">
        <f t="shared" ca="1" si="199"/>
        <v>-160.58479788497124</v>
      </c>
      <c r="AC297" s="79">
        <f t="shared" ca="1" si="200"/>
        <v>45374.521736640643</v>
      </c>
      <c r="AD297" s="35"/>
      <c r="AE297" s="55">
        <f t="shared" ca="1" si="221"/>
        <v>1.9598847320330681E-2</v>
      </c>
      <c r="AF297" s="78">
        <f t="shared" ca="1" si="222"/>
        <v>8.8793914957161615E-2</v>
      </c>
      <c r="AG297" s="35"/>
      <c r="AH297" s="35"/>
      <c r="AR297" s="69">
        <f t="shared" si="212"/>
        <v>25</v>
      </c>
      <c r="AS297" s="70">
        <f t="shared" si="223"/>
        <v>294</v>
      </c>
      <c r="AT297" s="71">
        <f t="shared" ca="1" si="224"/>
        <v>8.3332381405617217E-2</v>
      </c>
      <c r="AU297" s="72">
        <f t="shared" ca="1" si="213"/>
        <v>9.0370179501075842E-3</v>
      </c>
      <c r="AV297" s="73">
        <f t="shared" ca="1" si="214"/>
        <v>1.0090370179501076</v>
      </c>
      <c r="AW297" s="74">
        <f ca="1">PRODUCT(AV$4:AV297)</f>
        <v>11.75067335038972</v>
      </c>
      <c r="BO297" s="70">
        <f t="shared" si="225"/>
        <v>294</v>
      </c>
      <c r="BP297" s="171">
        <f t="shared" ca="1" si="226"/>
        <v>0.114</v>
      </c>
      <c r="BQ297" s="172">
        <f t="shared" ca="1" si="215"/>
        <v>9.0370179501075842E-3</v>
      </c>
      <c r="BR297" s="172">
        <f t="shared" ca="1" si="228"/>
        <v>8.5101506116399328E-2</v>
      </c>
    </row>
    <row r="298" spans="5:70">
      <c r="E298">
        <f t="shared" si="216"/>
        <v>295</v>
      </c>
      <c r="F298" s="64">
        <f t="shared" si="217"/>
        <v>89.499999999998607</v>
      </c>
      <c r="G298" s="55">
        <f t="shared" si="201"/>
        <v>1.9598847320330681E-2</v>
      </c>
      <c r="H298" s="78">
        <f t="shared" si="227"/>
        <v>8.7251251224164217E-2</v>
      </c>
      <c r="I298" s="79">
        <f t="shared" ca="1" si="202"/>
        <v>44541.518745717585</v>
      </c>
      <c r="J298" s="79">
        <f t="shared" ca="1" si="203"/>
        <v>402.52250443010325</v>
      </c>
      <c r="K298" s="80">
        <f t="shared" ca="1" si="204"/>
        <v>-1.7450250244832843</v>
      </c>
      <c r="L298" s="80">
        <f t="shared" ca="1" si="205"/>
        <v>-18.558966144048995</v>
      </c>
      <c r="M298" s="80">
        <f t="shared" ca="1" si="206"/>
        <v>0</v>
      </c>
      <c r="N298" s="80">
        <f t="shared" ca="1" si="207"/>
        <v>0</v>
      </c>
      <c r="O298" s="81">
        <f t="shared" ca="1" si="194"/>
        <v>-157.43752094925753</v>
      </c>
      <c r="P298" s="79">
        <f t="shared" ca="1" si="195"/>
        <v>44766.299738029906</v>
      </c>
      <c r="Q298" s="35"/>
      <c r="R298">
        <f t="shared" ca="1" si="208"/>
        <v>295</v>
      </c>
      <c r="S298" s="78">
        <f t="shared" ca="1" si="218"/>
        <v>89.499999999998607</v>
      </c>
      <c r="T298" s="55">
        <f t="shared" ca="1" si="209"/>
        <v>1.9598847320330681E-2</v>
      </c>
      <c r="U298" s="78">
        <f t="shared" ca="1" si="219"/>
        <v>8.7053656574941782E-2</v>
      </c>
      <c r="V298" s="79">
        <f t="shared" ca="1" si="220"/>
        <v>44485.233412891197</v>
      </c>
      <c r="W298" s="79">
        <f t="shared" ca="1" si="196"/>
        <v>402.01385286702345</v>
      </c>
      <c r="X298" s="80">
        <f t="shared" ca="1" si="197"/>
        <v>-1.7410731314988357</v>
      </c>
      <c r="Y298" s="80">
        <f t="shared" ca="1" si="210"/>
        <v>-18.535513922038</v>
      </c>
      <c r="Z298" s="80">
        <f t="shared" ca="1" si="198"/>
        <v>0</v>
      </c>
      <c r="AA298" s="80">
        <f t="shared" ca="1" si="211"/>
        <v>0</v>
      </c>
      <c r="AB298" s="81">
        <f t="shared" ca="1" si="199"/>
        <v>-157.43752094925753</v>
      </c>
      <c r="AC298" s="79">
        <f t="shared" ca="1" si="200"/>
        <v>44709.533157755424</v>
      </c>
      <c r="AD298" s="35"/>
      <c r="AE298" s="55">
        <f t="shared" ca="1" si="221"/>
        <v>1.9598847320330681E-2</v>
      </c>
      <c r="AF298" s="78">
        <f t="shared" ca="1" si="222"/>
        <v>8.7053656574941782E-2</v>
      </c>
      <c r="AG298" s="35"/>
      <c r="AH298" s="35"/>
      <c r="AR298" s="69">
        <f t="shared" si="212"/>
        <v>25</v>
      </c>
      <c r="AS298" s="70">
        <f t="shared" si="223"/>
        <v>295</v>
      </c>
      <c r="AT298" s="71">
        <f t="shared" ca="1" si="224"/>
        <v>8.257930517902945E-2</v>
      </c>
      <c r="AU298" s="72">
        <f t="shared" ca="1" si="213"/>
        <v>9.0370179501075842E-3</v>
      </c>
      <c r="AV298" s="73">
        <f t="shared" ca="1" si="214"/>
        <v>1.0090370179501076</v>
      </c>
      <c r="AW298" s="74">
        <f ca="1">PRODUCT(AV$4:AV298)</f>
        <v>11.856864396383042</v>
      </c>
      <c r="BO298" s="70">
        <f t="shared" si="225"/>
        <v>295</v>
      </c>
      <c r="BP298" s="171">
        <f t="shared" ca="1" si="226"/>
        <v>0.114</v>
      </c>
      <c r="BQ298" s="172">
        <f t="shared" ca="1" si="215"/>
        <v>9.0370179501075842E-3</v>
      </c>
      <c r="BR298" s="172">
        <f t="shared" ca="1" si="228"/>
        <v>8.4339330076597066E-2</v>
      </c>
    </row>
    <row r="299" spans="5:70">
      <c r="E299">
        <f t="shared" si="216"/>
        <v>296</v>
      </c>
      <c r="F299" s="64">
        <f t="shared" si="217"/>
        <v>89.583333333331936</v>
      </c>
      <c r="G299" s="55">
        <f t="shared" si="201"/>
        <v>2.1466801853951778E-2</v>
      </c>
      <c r="H299" s="78">
        <f t="shared" si="227"/>
        <v>8.5378245902625716E-2</v>
      </c>
      <c r="I299" s="79">
        <f t="shared" ca="1" si="202"/>
        <v>43805.310451819001</v>
      </c>
      <c r="J299" s="79">
        <f t="shared" ca="1" si="203"/>
        <v>395.8693768631237</v>
      </c>
      <c r="K299" s="80">
        <f t="shared" ca="1" si="204"/>
        <v>-1.7075649180525143</v>
      </c>
      <c r="L299" s="80">
        <f t="shared" ca="1" si="205"/>
        <v>-18.25221268825792</v>
      </c>
      <c r="M299" s="80">
        <f t="shared" ca="1" si="206"/>
        <v>0</v>
      </c>
      <c r="N299" s="80">
        <f t="shared" ca="1" si="207"/>
        <v>0</v>
      </c>
      <c r="O299" s="81">
        <f t="shared" ca="1" si="194"/>
        <v>-154.05784088266245</v>
      </c>
      <c r="P299" s="79">
        <f t="shared" ca="1" si="195"/>
        <v>44027.162210193143</v>
      </c>
      <c r="Q299" s="35"/>
      <c r="R299">
        <f t="shared" ca="1" si="208"/>
        <v>296</v>
      </c>
      <c r="S299" s="78">
        <f t="shared" ca="1" si="218"/>
        <v>89.583333333331936</v>
      </c>
      <c r="T299" s="55">
        <f t="shared" ca="1" si="209"/>
        <v>2.1466801853951778E-2</v>
      </c>
      <c r="U299" s="78">
        <f t="shared" ca="1" si="219"/>
        <v>8.5184892978585544E-2</v>
      </c>
      <c r="V299" s="79">
        <f t="shared" ca="1" si="220"/>
        <v>43749.762468475201</v>
      </c>
      <c r="W299" s="79">
        <f t="shared" ca="1" si="196"/>
        <v>395.36738874055351</v>
      </c>
      <c r="X299" s="80">
        <f t="shared" ca="1" si="197"/>
        <v>-1.7036978595717109</v>
      </c>
      <c r="Y299" s="80">
        <f t="shared" ca="1" si="210"/>
        <v>-18.229067695198001</v>
      </c>
      <c r="Z299" s="80">
        <f t="shared" ca="1" si="198"/>
        <v>0</v>
      </c>
      <c r="AA299" s="80">
        <f t="shared" ca="1" si="211"/>
        <v>0</v>
      </c>
      <c r="AB299" s="81">
        <f t="shared" ca="1" si="199"/>
        <v>-154.05784088266245</v>
      </c>
      <c r="AC299" s="79">
        <f t="shared" ca="1" si="200"/>
        <v>43971.139250778324</v>
      </c>
      <c r="AD299" s="35"/>
      <c r="AE299" s="55">
        <f t="shared" ca="1" si="221"/>
        <v>2.1466801853951778E-2</v>
      </c>
      <c r="AF299" s="78">
        <f t="shared" ca="1" si="222"/>
        <v>8.5184892978585544E-2</v>
      </c>
      <c r="AG299" s="35"/>
      <c r="AH299" s="35"/>
      <c r="AR299" s="69">
        <f t="shared" si="212"/>
        <v>25</v>
      </c>
      <c r="AS299" s="70">
        <f t="shared" si="223"/>
        <v>296</v>
      </c>
      <c r="AT299" s="71">
        <f t="shared" ca="1" si="224"/>
        <v>8.183303451581915E-2</v>
      </c>
      <c r="AU299" s="72">
        <f t="shared" ca="1" si="213"/>
        <v>9.0370179501075842E-3</v>
      </c>
      <c r="AV299" s="73">
        <f t="shared" ca="1" si="214"/>
        <v>1.0090370179501076</v>
      </c>
      <c r="AW299" s="74">
        <f ca="1">PRODUCT(AV$4:AV299)</f>
        <v>11.964015092765147</v>
      </c>
      <c r="BO299" s="70">
        <f t="shared" si="225"/>
        <v>296</v>
      </c>
      <c r="BP299" s="171">
        <f t="shared" ca="1" si="226"/>
        <v>0.114</v>
      </c>
      <c r="BQ299" s="172">
        <f t="shared" ca="1" si="215"/>
        <v>9.0370179501075842E-3</v>
      </c>
      <c r="BR299" s="172">
        <f t="shared" ca="1" si="228"/>
        <v>8.3583980147661219E-2</v>
      </c>
    </row>
    <row r="300" spans="5:70">
      <c r="E300">
        <f t="shared" si="216"/>
        <v>297</v>
      </c>
      <c r="F300" s="64">
        <f t="shared" si="217"/>
        <v>89.666666666665265</v>
      </c>
      <c r="G300" s="55">
        <f t="shared" si="201"/>
        <v>2.1466801853951778E-2</v>
      </c>
      <c r="H300" s="78">
        <f t="shared" si="227"/>
        <v>8.3545448015196075E-2</v>
      </c>
      <c r="I300" s="79">
        <f t="shared" ca="1" si="202"/>
        <v>43082.039842835133</v>
      </c>
      <c r="J300" s="79">
        <f t="shared" ca="1" si="203"/>
        <v>389.33316738695123</v>
      </c>
      <c r="K300" s="80">
        <f t="shared" ca="1" si="204"/>
        <v>-1.6709089603039216</v>
      </c>
      <c r="L300" s="80">
        <f t="shared" ca="1" si="205"/>
        <v>-17.95084993451464</v>
      </c>
      <c r="M300" s="80">
        <f t="shared" ca="1" si="206"/>
        <v>0</v>
      </c>
      <c r="N300" s="80">
        <f t="shared" ca="1" si="207"/>
        <v>0</v>
      </c>
      <c r="O300" s="81">
        <f t="shared" ca="1" si="194"/>
        <v>-150.75071173838668</v>
      </c>
      <c r="P300" s="79">
        <f t="shared" ca="1" si="195"/>
        <v>43301.00053958888</v>
      </c>
      <c r="Q300" s="35"/>
      <c r="R300">
        <f t="shared" ca="1" si="208"/>
        <v>297</v>
      </c>
      <c r="S300" s="78">
        <f t="shared" ca="1" si="218"/>
        <v>89.666666666665265</v>
      </c>
      <c r="T300" s="55">
        <f t="shared" ca="1" si="209"/>
        <v>2.1466801853951778E-2</v>
      </c>
      <c r="U300" s="78">
        <f t="shared" ca="1" si="219"/>
        <v>8.335624576006416E-2</v>
      </c>
      <c r="V300" s="79">
        <f t="shared" ca="1" si="220"/>
        <v>43027.219517189347</v>
      </c>
      <c r="W300" s="79">
        <f t="shared" ca="1" si="196"/>
        <v>388.83775512005951</v>
      </c>
      <c r="X300" s="80">
        <f t="shared" ca="1" si="197"/>
        <v>-1.6671249152012833</v>
      </c>
      <c r="Y300" s="80">
        <f t="shared" ca="1" si="210"/>
        <v>-17.92800813216223</v>
      </c>
      <c r="Z300" s="80">
        <f t="shared" ca="1" si="198"/>
        <v>0</v>
      </c>
      <c r="AA300" s="80">
        <f t="shared" ca="1" si="211"/>
        <v>0</v>
      </c>
      <c r="AB300" s="81">
        <f t="shared" ca="1" si="199"/>
        <v>-150.75071173838668</v>
      </c>
      <c r="AC300" s="79">
        <f t="shared" ca="1" si="200"/>
        <v>43245.71142752366</v>
      </c>
      <c r="AD300" s="35"/>
      <c r="AE300" s="55">
        <f t="shared" ca="1" si="221"/>
        <v>2.1466801853951778E-2</v>
      </c>
      <c r="AF300" s="78">
        <f t="shared" ca="1" si="222"/>
        <v>8.335624576006416E-2</v>
      </c>
      <c r="AH300" s="35"/>
      <c r="AR300" s="69">
        <f t="shared" si="212"/>
        <v>25</v>
      </c>
      <c r="AS300" s="70">
        <f t="shared" si="223"/>
        <v>297</v>
      </c>
      <c r="AT300" s="71">
        <f t="shared" ca="1" si="224"/>
        <v>8.1093507913987922E-2</v>
      </c>
      <c r="AU300" s="72">
        <f t="shared" ca="1" si="213"/>
        <v>9.0370179501075842E-3</v>
      </c>
      <c r="AV300" s="73">
        <f t="shared" ca="1" si="214"/>
        <v>1.0090370179501076</v>
      </c>
      <c r="AW300" s="74">
        <f ca="1">PRODUCT(AV$4:AV300)</f>
        <v>12.072134111913822</v>
      </c>
      <c r="BO300" s="70">
        <f t="shared" si="225"/>
        <v>297</v>
      </c>
      <c r="BP300" s="171">
        <f t="shared" ca="1" si="226"/>
        <v>0.114</v>
      </c>
      <c r="BQ300" s="172">
        <f t="shared" ca="1" si="215"/>
        <v>9.0370179501075842E-3</v>
      </c>
      <c r="BR300" s="172">
        <f t="shared" ca="1" si="228"/>
        <v>8.2835395194385306E-2</v>
      </c>
    </row>
    <row r="301" spans="5:70">
      <c r="E301">
        <f t="shared" si="216"/>
        <v>298</v>
      </c>
      <c r="F301" s="64">
        <f t="shared" si="217"/>
        <v>89.749999999998593</v>
      </c>
      <c r="G301" s="55">
        <f t="shared" si="201"/>
        <v>2.1466801853951778E-2</v>
      </c>
      <c r="H301" s="78">
        <f t="shared" si="227"/>
        <v>8.1751994436854228E-2</v>
      </c>
      <c r="I301" s="79">
        <f t="shared" ca="1" si="202"/>
        <v>42371.466540927664</v>
      </c>
      <c r="J301" s="79">
        <f t="shared" ca="1" si="203"/>
        <v>382.91170370274619</v>
      </c>
      <c r="K301" s="80">
        <f t="shared" ca="1" si="204"/>
        <v>-1.6350398887370845</v>
      </c>
      <c r="L301" s="80">
        <f t="shared" ca="1" si="205"/>
        <v>-17.654777725386527</v>
      </c>
      <c r="M301" s="80">
        <f t="shared" ca="1" si="206"/>
        <v>0</v>
      </c>
      <c r="N301" s="80">
        <f t="shared" ca="1" si="207"/>
        <v>0</v>
      </c>
      <c r="O301" s="81">
        <f t="shared" ca="1" si="194"/>
        <v>-147.51457608015656</v>
      </c>
      <c r="P301" s="79">
        <f t="shared" ca="1" si="195"/>
        <v>42587.573850936133</v>
      </c>
      <c r="Q301" s="35"/>
      <c r="R301">
        <f t="shared" ca="1" si="208"/>
        <v>298</v>
      </c>
      <c r="S301" s="78">
        <f t="shared" ca="1" si="218"/>
        <v>89.749999999998593</v>
      </c>
      <c r="T301" s="55">
        <f t="shared" ca="1" si="209"/>
        <v>2.1466801853951778E-2</v>
      </c>
      <c r="U301" s="78">
        <f t="shared" ca="1" si="219"/>
        <v>8.1566853749043558E-2</v>
      </c>
      <c r="V301" s="79">
        <f t="shared" ca="1" si="220"/>
        <v>42317.364309275828</v>
      </c>
      <c r="W301" s="79">
        <f t="shared" ca="1" si="196"/>
        <v>382.42278086416769</v>
      </c>
      <c r="X301" s="80">
        <f t="shared" ca="1" si="197"/>
        <v>-1.6313370749808711</v>
      </c>
      <c r="Y301" s="80">
        <f t="shared" ca="1" si="210"/>
        <v>-17.632235128864931</v>
      </c>
      <c r="Z301" s="80">
        <f t="shared" ca="1" si="198"/>
        <v>0</v>
      </c>
      <c r="AA301" s="80">
        <f t="shared" ca="1" si="211"/>
        <v>0</v>
      </c>
      <c r="AB301" s="81">
        <f t="shared" ca="1" si="199"/>
        <v>-147.51457608015656</v>
      </c>
      <c r="AC301" s="79">
        <f t="shared" ca="1" si="200"/>
        <v>42533.008941856002</v>
      </c>
      <c r="AD301" s="35"/>
      <c r="AE301" s="55">
        <f t="shared" ca="1" si="221"/>
        <v>2.1466801853951778E-2</v>
      </c>
      <c r="AF301" s="78">
        <f t="shared" ca="1" si="222"/>
        <v>8.1566853749043558E-2</v>
      </c>
      <c r="AG301" s="35"/>
      <c r="AH301" s="35"/>
      <c r="AR301" s="69">
        <f t="shared" si="212"/>
        <v>25</v>
      </c>
      <c r="AS301" s="70">
        <f t="shared" si="223"/>
        <v>298</v>
      </c>
      <c r="AT301" s="71">
        <f t="shared" ca="1" si="224"/>
        <v>8.0360664427332015E-2</v>
      </c>
      <c r="AU301" s="72">
        <f t="shared" ca="1" si="213"/>
        <v>9.0370179501075842E-3</v>
      </c>
      <c r="AV301" s="73">
        <f t="shared" ca="1" si="214"/>
        <v>1.0090370179501076</v>
      </c>
      <c r="AW301" s="74">
        <f ca="1">PRODUCT(AV$4:AV301)</f>
        <v>12.181230204579293</v>
      </c>
      <c r="BO301" s="70">
        <f t="shared" si="225"/>
        <v>298</v>
      </c>
      <c r="BP301" s="171">
        <f t="shared" ca="1" si="226"/>
        <v>0.114</v>
      </c>
      <c r="BQ301" s="172">
        <f t="shared" ca="1" si="215"/>
        <v>9.0370179501075842E-3</v>
      </c>
      <c r="BR301" s="172">
        <f t="shared" ca="1" si="228"/>
        <v>8.2093514629094755E-2</v>
      </c>
    </row>
    <row r="302" spans="5:70">
      <c r="E302">
        <f t="shared" si="216"/>
        <v>299</v>
      </c>
      <c r="F302" s="64">
        <f t="shared" si="217"/>
        <v>89.833333333331922</v>
      </c>
      <c r="G302" s="55">
        <f t="shared" si="201"/>
        <v>2.1466801853951778E-2</v>
      </c>
      <c r="H302" s="78">
        <f t="shared" si="227"/>
        <v>7.9997040571112912E-2</v>
      </c>
      <c r="I302" s="79">
        <f t="shared" ca="1" si="202"/>
        <v>41673.354841637549</v>
      </c>
      <c r="J302" s="79">
        <f t="shared" ca="1" si="203"/>
        <v>376.60285574508134</v>
      </c>
      <c r="K302" s="80">
        <f t="shared" ca="1" si="204"/>
        <v>-1.5999408114222582</v>
      </c>
      <c r="L302" s="80">
        <f t="shared" ca="1" si="205"/>
        <v>-17.363897850682314</v>
      </c>
      <c r="M302" s="80">
        <f t="shared" ca="1" si="206"/>
        <v>0</v>
      </c>
      <c r="N302" s="80">
        <f t="shared" ca="1" si="207"/>
        <v>0</v>
      </c>
      <c r="O302" s="81">
        <f t="shared" ca="1" si="194"/>
        <v>-144.34790990487414</v>
      </c>
      <c r="P302" s="79">
        <f t="shared" ca="1" si="195"/>
        <v>41886.645948815662</v>
      </c>
      <c r="Q302" s="35"/>
      <c r="R302">
        <f t="shared" ca="1" si="208"/>
        <v>299</v>
      </c>
      <c r="S302" s="78">
        <f t="shared" ca="1" si="218"/>
        <v>89.833333333331922</v>
      </c>
      <c r="T302" s="55">
        <f t="shared" ca="1" si="209"/>
        <v>2.1466801853951778E-2</v>
      </c>
      <c r="U302" s="78">
        <f t="shared" ca="1" si="219"/>
        <v>7.9815874261762579E-2</v>
      </c>
      <c r="V302" s="79">
        <f t="shared" ca="1" si="220"/>
        <v>41619.961266648817</v>
      </c>
      <c r="W302" s="79">
        <f t="shared" ca="1" si="196"/>
        <v>376.12033704948777</v>
      </c>
      <c r="X302" s="80">
        <f t="shared" ca="1" si="197"/>
        <v>-1.5963174852352515</v>
      </c>
      <c r="Y302" s="80">
        <f t="shared" ca="1" si="210"/>
        <v>-17.341650527770341</v>
      </c>
      <c r="Z302" s="80">
        <f t="shared" ca="1" si="198"/>
        <v>0</v>
      </c>
      <c r="AA302" s="80">
        <f t="shared" ca="1" si="211"/>
        <v>0</v>
      </c>
      <c r="AB302" s="81">
        <f t="shared" ca="1" si="199"/>
        <v>-144.34790990487414</v>
      </c>
      <c r="AC302" s="79">
        <f t="shared" ca="1" si="200"/>
        <v>41832.79572578043</v>
      </c>
      <c r="AD302" s="35"/>
      <c r="AE302" s="55">
        <f t="shared" ca="1" si="221"/>
        <v>2.1466801853951778E-2</v>
      </c>
      <c r="AF302" s="78">
        <f t="shared" ca="1" si="222"/>
        <v>7.9815874261762579E-2</v>
      </c>
      <c r="AG302" s="35"/>
      <c r="AH302" s="35"/>
      <c r="AR302" s="69">
        <f t="shared" si="212"/>
        <v>25</v>
      </c>
      <c r="AS302" s="70">
        <f t="shared" si="223"/>
        <v>299</v>
      </c>
      <c r="AT302" s="71">
        <f t="shared" ca="1" si="224"/>
        <v>7.9634443660419649E-2</v>
      </c>
      <c r="AU302" s="72">
        <f t="shared" ca="1" si="213"/>
        <v>9.0370179501075842E-3</v>
      </c>
      <c r="AV302" s="73">
        <f t="shared" ca="1" si="214"/>
        <v>1.0090370179501076</v>
      </c>
      <c r="AW302" s="74">
        <f ca="1">PRODUCT(AV$4:AV302)</f>
        <v>12.291312200592468</v>
      </c>
      <c r="BO302" s="70">
        <f t="shared" si="225"/>
        <v>299</v>
      </c>
      <c r="BP302" s="171">
        <f t="shared" ca="1" si="226"/>
        <v>0.114</v>
      </c>
      <c r="BQ302" s="172">
        <f t="shared" ca="1" si="215"/>
        <v>9.0370179501075842E-3</v>
      </c>
      <c r="BR302" s="172">
        <f t="shared" ca="1" si="228"/>
        <v>8.1358278406743173E-2</v>
      </c>
    </row>
    <row r="303" spans="5:70">
      <c r="E303">
        <f t="shared" si="216"/>
        <v>300</v>
      </c>
      <c r="F303" s="64">
        <f t="shared" si="217"/>
        <v>89.91666666666525</v>
      </c>
      <c r="G303" s="55">
        <f t="shared" si="201"/>
        <v>2.1466801853951778E-2</v>
      </c>
      <c r="H303" s="78">
        <f t="shared" si="227"/>
        <v>7.8279759952270295E-2</v>
      </c>
      <c r="I303" s="79">
        <f t="shared" ca="1" si="202"/>
        <v>40987.473619905802</v>
      </c>
      <c r="J303" s="79">
        <f t="shared" ca="1" si="203"/>
        <v>370.4045348326498</v>
      </c>
      <c r="K303" s="80">
        <f t="shared" ca="1" si="204"/>
        <v>-1.565595199045406</v>
      </c>
      <c r="L303" s="80">
        <f t="shared" ca="1" si="205"/>
        <v>-17.078114008294087</v>
      </c>
      <c r="M303" s="80">
        <f t="shared" ca="1" si="206"/>
        <v>0</v>
      </c>
      <c r="N303" s="80">
        <f t="shared" ca="1" si="207"/>
        <v>0</v>
      </c>
      <c r="O303" s="81">
        <f t="shared" ca="1" si="194"/>
        <v>-141.24922192491411</v>
      </c>
      <c r="P303" s="79">
        <f t="shared" ca="1" si="195"/>
        <v>41197.9852236062</v>
      </c>
      <c r="Q303" s="35"/>
      <c r="R303">
        <f t="shared" ca="1" si="208"/>
        <v>300</v>
      </c>
      <c r="S303" s="78">
        <f t="shared" ca="1" si="218"/>
        <v>89.91666666666525</v>
      </c>
      <c r="T303" s="55">
        <f t="shared" ca="1" si="209"/>
        <v>2.1466801853951778E-2</v>
      </c>
      <c r="U303" s="78">
        <f t="shared" ca="1" si="219"/>
        <v>7.8102482704185391E-2</v>
      </c>
      <c r="V303" s="79">
        <f t="shared" ca="1" si="220"/>
        <v>40934.779388938259</v>
      </c>
      <c r="W303" s="79">
        <f t="shared" ca="1" si="196"/>
        <v>369.92833612152901</v>
      </c>
      <c r="X303" s="80">
        <f t="shared" ca="1" si="197"/>
        <v>-1.5620496540837079</v>
      </c>
      <c r="Y303" s="80">
        <f t="shared" ca="1" si="210"/>
        <v>-17.056158078724277</v>
      </c>
      <c r="Z303" s="80">
        <f t="shared" ca="1" si="198"/>
        <v>0</v>
      </c>
      <c r="AA303" s="80">
        <f t="shared" ca="1" si="211"/>
        <v>0</v>
      </c>
      <c r="AB303" s="81">
        <f t="shared" ca="1" si="199"/>
        <v>-141.24922192491411</v>
      </c>
      <c r="AC303" s="79">
        <f t="shared" ca="1" si="200"/>
        <v>41144.840295402064</v>
      </c>
      <c r="AD303" s="35"/>
      <c r="AE303" s="55">
        <f t="shared" ca="1" si="221"/>
        <v>2.1466801853951778E-2</v>
      </c>
      <c r="AF303" s="78">
        <f t="shared" ca="1" si="222"/>
        <v>7.8102482704185391E-2</v>
      </c>
      <c r="AG303" s="35"/>
      <c r="AH303" s="35"/>
      <c r="AR303" s="69">
        <f t="shared" si="212"/>
        <v>25</v>
      </c>
      <c r="AS303" s="70">
        <f t="shared" si="223"/>
        <v>300</v>
      </c>
      <c r="AT303" s="71">
        <f t="shared" ca="1" si="224"/>
        <v>7.8914785763613604E-2</v>
      </c>
      <c r="AU303" s="72">
        <f t="shared" ca="1" si="213"/>
        <v>9.0370179501075842E-3</v>
      </c>
      <c r="AV303" s="73">
        <f t="shared" ca="1" si="214"/>
        <v>1.0090370179501076</v>
      </c>
      <c r="AW303" s="74">
        <f ca="1">PRODUCT(AV$4:AV303)</f>
        <v>12.402389009579599</v>
      </c>
      <c r="BO303" s="70">
        <f t="shared" si="225"/>
        <v>300</v>
      </c>
      <c r="BP303" s="171">
        <f t="shared" ca="1" si="226"/>
        <v>0.114</v>
      </c>
      <c r="BQ303" s="172">
        <f t="shared" ca="1" si="215"/>
        <v>9.0370179501075842E-3</v>
      </c>
      <c r="BR303" s="172">
        <f t="shared" ca="1" si="228"/>
        <v>8.0629627020052483E-2</v>
      </c>
    </row>
    <row r="304" spans="5:70">
      <c r="E304">
        <f t="shared" si="216"/>
        <v>301</v>
      </c>
      <c r="F304" s="64">
        <f t="shared" si="217"/>
        <v>89.999999999998579</v>
      </c>
      <c r="G304" s="55">
        <f t="shared" si="201"/>
        <v>2.1466801853951778E-2</v>
      </c>
      <c r="H304" s="78">
        <f t="shared" si="227"/>
        <v>7.65993438562E-2</v>
      </c>
      <c r="I304" s="79">
        <f t="shared" ca="1" si="202"/>
        <v>40313.596238029015</v>
      </c>
      <c r="J304" s="79">
        <f t="shared" ca="1" si="203"/>
        <v>364.31469283645777</v>
      </c>
      <c r="K304" s="80">
        <f t="shared" ca="1" si="204"/>
        <v>-1.5319868771239999</v>
      </c>
      <c r="L304" s="80">
        <f t="shared" ca="1" si="205"/>
        <v>-16.797331765845424</v>
      </c>
      <c r="M304" s="80">
        <f t="shared" ca="1" si="206"/>
        <v>-302.35197178521759</v>
      </c>
      <c r="N304" s="80">
        <f t="shared" ca="1" si="207"/>
        <v>0</v>
      </c>
      <c r="O304" s="81">
        <f t="shared" ca="1" si="194"/>
        <v>-138.21705286582713</v>
      </c>
      <c r="P304" s="79">
        <f t="shared" ca="1" si="195"/>
        <v>40219.012587571458</v>
      </c>
      <c r="Q304" s="35"/>
      <c r="R304">
        <f t="shared" ca="1" si="208"/>
        <v>301</v>
      </c>
      <c r="S304" s="78">
        <f t="shared" ca="1" si="218"/>
        <v>89.999999999998579</v>
      </c>
      <c r="T304" s="55">
        <f t="shared" ca="1" si="209"/>
        <v>2.1466801853951778E-2</v>
      </c>
      <c r="U304" s="78">
        <f t="shared" ca="1" si="219"/>
        <v>7.6425872183672944E-2</v>
      </c>
      <c r="V304" s="79">
        <f t="shared" ca="1" si="220"/>
        <v>40261.592161468179</v>
      </c>
      <c r="W304" s="79">
        <f t="shared" ca="1" si="196"/>
        <v>363.84473106309872</v>
      </c>
      <c r="X304" s="80">
        <f t="shared" ca="1" si="197"/>
        <v>-1.5285174436734588</v>
      </c>
      <c r="Y304" s="80">
        <f t="shared" ca="1" si="210"/>
        <v>-16.775663400611741</v>
      </c>
      <c r="Z304" s="80">
        <f t="shared" ca="1" si="198"/>
        <v>-301.96194121101132</v>
      </c>
      <c r="AA304" s="80">
        <f t="shared" ca="1" si="211"/>
        <v>0</v>
      </c>
      <c r="AB304" s="81">
        <f t="shared" ca="1" si="199"/>
        <v>-138.21705286582713</v>
      </c>
      <c r="AC304" s="79">
        <f t="shared" ca="1" si="200"/>
        <v>40166.953717610158</v>
      </c>
      <c r="AD304" s="35"/>
      <c r="AE304" s="55">
        <f t="shared" ca="1" si="221"/>
        <v>2.1466801853951778E-2</v>
      </c>
      <c r="AF304" s="78">
        <f t="shared" ca="1" si="222"/>
        <v>7.6425872183672944E-2</v>
      </c>
      <c r="AG304" s="35"/>
      <c r="AH304" s="35"/>
      <c r="AR304" s="69">
        <f t="shared" si="212"/>
        <v>26</v>
      </c>
      <c r="AS304" s="70">
        <f t="shared" si="223"/>
        <v>301</v>
      </c>
      <c r="AT304" s="71">
        <f t="shared" ca="1" si="224"/>
        <v>7.8201631428138935E-2</v>
      </c>
      <c r="AU304" s="72">
        <f t="shared" ca="1" si="213"/>
        <v>9.0370179501075842E-3</v>
      </c>
      <c r="AV304" s="73">
        <f t="shared" ca="1" si="214"/>
        <v>1.0090370179501076</v>
      </c>
      <c r="AW304" s="74">
        <f ca="1">PRODUCT(AV$4:AV304)</f>
        <v>12.514469621683388</v>
      </c>
      <c r="BO304" s="70">
        <f t="shared" si="225"/>
        <v>301</v>
      </c>
      <c r="BP304" s="171">
        <f t="shared" ca="1" si="226"/>
        <v>0.114</v>
      </c>
      <c r="BQ304" s="172">
        <f t="shared" ca="1" si="215"/>
        <v>9.0370179501075842E-3</v>
      </c>
      <c r="BR304" s="172">
        <f t="shared" ca="1" si="228"/>
        <v>7.9907501494696664E-2</v>
      </c>
    </row>
    <row r="305" spans="5:70">
      <c r="E305">
        <f t="shared" si="216"/>
        <v>302</v>
      </c>
      <c r="F305" s="64">
        <f t="shared" si="217"/>
        <v>90.083333333331908</v>
      </c>
      <c r="G305" s="55">
        <f t="shared" si="201"/>
        <v>2.1466801853951778E-2</v>
      </c>
      <c r="H305" s="78">
        <f t="shared" si="227"/>
        <v>7.4955000919496237E-2</v>
      </c>
      <c r="I305" s="79">
        <f t="shared" ca="1" si="202"/>
        <v>39355.639013592467</v>
      </c>
      <c r="J305" s="79">
        <f t="shared" ca="1" si="203"/>
        <v>355.65761620378947</v>
      </c>
      <c r="K305" s="80">
        <f t="shared" ca="1" si="204"/>
        <v>-1.4991000183899248</v>
      </c>
      <c r="L305" s="80">
        <f t="shared" ca="1" si="205"/>
        <v>-16.398182922330196</v>
      </c>
      <c r="M305" s="80">
        <f t="shared" ca="1" si="206"/>
        <v>0</v>
      </c>
      <c r="N305" s="80">
        <f t="shared" ca="1" si="207"/>
        <v>0</v>
      </c>
      <c r="O305" s="81">
        <f t="shared" ca="1" si="194"/>
        <v>-135.24997477911924</v>
      </c>
      <c r="P305" s="79">
        <f t="shared" ca="1" si="195"/>
        <v>39558.149372076419</v>
      </c>
      <c r="Q305" s="35"/>
      <c r="R305">
        <f t="shared" ca="1" si="208"/>
        <v>302</v>
      </c>
      <c r="S305" s="78">
        <f t="shared" ca="1" si="218"/>
        <v>90.083333333331908</v>
      </c>
      <c r="T305" s="55">
        <f t="shared" ca="1" si="209"/>
        <v>2.1466801853951778E-2</v>
      </c>
      <c r="U305" s="78">
        <f t="shared" ca="1" si="219"/>
        <v>7.4785253128990592E-2</v>
      </c>
      <c r="V305" s="79">
        <f t="shared" ca="1" si="220"/>
        <v>39304.69768107737</v>
      </c>
      <c r="W305" s="79">
        <f t="shared" ca="1" si="196"/>
        <v>355.19725846744814</v>
      </c>
      <c r="X305" s="80">
        <f t="shared" ca="1" si="197"/>
        <v>-1.4957050625798118</v>
      </c>
      <c r="Y305" s="80">
        <f t="shared" ca="1" si="210"/>
        <v>-16.376957367115573</v>
      </c>
      <c r="Z305" s="80">
        <f t="shared" ca="1" si="198"/>
        <v>0</v>
      </c>
      <c r="AA305" s="80">
        <f t="shared" ca="1" si="211"/>
        <v>0</v>
      </c>
      <c r="AB305" s="81">
        <f t="shared" ca="1" si="199"/>
        <v>-135.24997477911924</v>
      </c>
      <c r="AC305" s="79">
        <f t="shared" ca="1" si="200"/>
        <v>39506.772302336001</v>
      </c>
      <c r="AD305" s="35"/>
      <c r="AE305" s="55">
        <f t="shared" ca="1" si="221"/>
        <v>2.1466801853951778E-2</v>
      </c>
      <c r="AF305" s="78">
        <f t="shared" ca="1" si="222"/>
        <v>7.4785253128990592E-2</v>
      </c>
      <c r="AG305" s="35"/>
      <c r="AH305" s="35"/>
      <c r="AR305" s="69">
        <f t="shared" si="212"/>
        <v>26</v>
      </c>
      <c r="AS305" s="70">
        <f t="shared" si="223"/>
        <v>302</v>
      </c>
      <c r="AT305" s="71">
        <f t="shared" ca="1" si="224"/>
        <v>7.7494921881195139E-2</v>
      </c>
      <c r="AU305" s="72">
        <f t="shared" ca="1" si="213"/>
        <v>9.0370179501075842E-3</v>
      </c>
      <c r="AV305" s="73">
        <f t="shared" ca="1" si="214"/>
        <v>1.0090370179501076</v>
      </c>
      <c r="AW305" s="74">
        <f ca="1">PRODUCT(AV$4:AV305)</f>
        <v>12.627563108290616</v>
      </c>
      <c r="BO305" s="70">
        <f t="shared" si="225"/>
        <v>302</v>
      </c>
      <c r="BP305" s="171">
        <f t="shared" ca="1" si="226"/>
        <v>0.114</v>
      </c>
      <c r="BQ305" s="172">
        <f t="shared" ca="1" si="215"/>
        <v>9.0370179501075842E-3</v>
      </c>
      <c r="BR305" s="172">
        <f t="shared" ca="1" si="228"/>
        <v>7.9191843384528574E-2</v>
      </c>
    </row>
    <row r="306" spans="5:70">
      <c r="E306">
        <f t="shared" si="216"/>
        <v>303</v>
      </c>
      <c r="F306" s="64">
        <f t="shared" si="217"/>
        <v>90.166666666665236</v>
      </c>
      <c r="G306" s="55">
        <f t="shared" si="201"/>
        <v>2.1466801853951778E-2</v>
      </c>
      <c r="H306" s="78">
        <f t="shared" si="227"/>
        <v>7.3345956766794632E-2</v>
      </c>
      <c r="I306" s="79">
        <f t="shared" ca="1" si="202"/>
        <v>38708.962417797025</v>
      </c>
      <c r="J306" s="79">
        <f t="shared" ca="1" si="203"/>
        <v>349.81358819967159</v>
      </c>
      <c r="K306" s="80">
        <f t="shared" ca="1" si="204"/>
        <v>-1.4669191353358926</v>
      </c>
      <c r="L306" s="80">
        <f t="shared" ca="1" si="205"/>
        <v>-16.12873434074876</v>
      </c>
      <c r="M306" s="80">
        <f t="shared" ca="1" si="206"/>
        <v>0</v>
      </c>
      <c r="N306" s="80">
        <f t="shared" ca="1" si="207"/>
        <v>0</v>
      </c>
      <c r="O306" s="81">
        <f t="shared" ca="1" si="194"/>
        <v>-132.34659036978391</v>
      </c>
      <c r="P306" s="79">
        <f t="shared" ca="1" si="195"/>
        <v>38908.833762150825</v>
      </c>
      <c r="Q306" s="35"/>
      <c r="R306">
        <f t="shared" ca="1" si="208"/>
        <v>303</v>
      </c>
      <c r="S306" s="78">
        <f t="shared" ca="1" si="218"/>
        <v>90.166666666665236</v>
      </c>
      <c r="T306" s="55">
        <f t="shared" ca="1" si="209"/>
        <v>2.1466801853951778E-2</v>
      </c>
      <c r="U306" s="78">
        <f t="shared" ca="1" si="219"/>
        <v>7.3179852918472926E-2</v>
      </c>
      <c r="V306" s="79">
        <f t="shared" ca="1" si="220"/>
        <v>38658.688249432562</v>
      </c>
      <c r="W306" s="79">
        <f t="shared" ca="1" si="196"/>
        <v>349.35925963773519</v>
      </c>
      <c r="X306" s="80">
        <f t="shared" ca="1" si="197"/>
        <v>-1.4635970583694586</v>
      </c>
      <c r="Y306" s="80">
        <f t="shared" ca="1" si="210"/>
        <v>-16.107786770596903</v>
      </c>
      <c r="Z306" s="80">
        <f t="shared" ca="1" si="198"/>
        <v>0</v>
      </c>
      <c r="AA306" s="80">
        <f t="shared" ca="1" si="211"/>
        <v>0</v>
      </c>
      <c r="AB306" s="81">
        <f t="shared" ca="1" si="199"/>
        <v>-132.34659036978391</v>
      </c>
      <c r="AC306" s="79">
        <f t="shared" ca="1" si="200"/>
        <v>38858.129534871543</v>
      </c>
      <c r="AD306" s="35"/>
      <c r="AE306" s="55">
        <f t="shared" ca="1" si="221"/>
        <v>2.1466801853951778E-2</v>
      </c>
      <c r="AF306" s="78">
        <f t="shared" ca="1" si="222"/>
        <v>7.3179852918472926E-2</v>
      </c>
      <c r="AG306" s="35"/>
      <c r="AH306" s="35"/>
      <c r="AR306" s="69">
        <f t="shared" si="212"/>
        <v>26</v>
      </c>
      <c r="AS306" s="70">
        <f t="shared" si="223"/>
        <v>303</v>
      </c>
      <c r="AT306" s="71">
        <f t="shared" ca="1" si="224"/>
        <v>7.6794598881112591E-2</v>
      </c>
      <c r="AU306" s="72">
        <f t="shared" ca="1" si="213"/>
        <v>9.0370179501075842E-3</v>
      </c>
      <c r="AV306" s="73">
        <f t="shared" ca="1" si="214"/>
        <v>1.0090370179501076</v>
      </c>
      <c r="AW306" s="74">
        <f ca="1">PRODUCT(AV$4:AV306)</f>
        <v>12.741678622766354</v>
      </c>
      <c r="BO306" s="70">
        <f t="shared" si="225"/>
        <v>303</v>
      </c>
      <c r="BP306" s="171">
        <f t="shared" ca="1" si="226"/>
        <v>0.114</v>
      </c>
      <c r="BQ306" s="172">
        <f t="shared" ca="1" si="215"/>
        <v>9.0370179501075842E-3</v>
      </c>
      <c r="BR306" s="172">
        <f t="shared" ca="1" si="228"/>
        <v>7.8482594766849531E-2</v>
      </c>
    </row>
    <row r="307" spans="5:70">
      <c r="E307">
        <f t="shared" si="216"/>
        <v>304</v>
      </c>
      <c r="F307" s="64">
        <f t="shared" si="217"/>
        <v>90.249999999998565</v>
      </c>
      <c r="G307" s="55">
        <f t="shared" si="201"/>
        <v>2.1466801853951778E-2</v>
      </c>
      <c r="H307" s="78">
        <f t="shared" si="227"/>
        <v>7.1771453646093344E-2</v>
      </c>
      <c r="I307" s="79">
        <f t="shared" ca="1" si="202"/>
        <v>38073.585537410385</v>
      </c>
      <c r="J307" s="79">
        <f t="shared" ca="1" si="203"/>
        <v>344.07167592653417</v>
      </c>
      <c r="K307" s="80">
        <f t="shared" ca="1" si="204"/>
        <v>-1.4354290729218668</v>
      </c>
      <c r="L307" s="80">
        <f t="shared" ca="1" si="205"/>
        <v>-15.863993973920994</v>
      </c>
      <c r="M307" s="80">
        <f t="shared" ca="1" si="206"/>
        <v>0</v>
      </c>
      <c r="N307" s="80">
        <f t="shared" ca="1" si="207"/>
        <v>0</v>
      </c>
      <c r="O307" s="81">
        <f t="shared" ca="1" si="194"/>
        <v>-129.50553233826963</v>
      </c>
      <c r="P307" s="79">
        <f t="shared" ca="1" si="195"/>
        <v>38270.852257951803</v>
      </c>
      <c r="Q307" s="35"/>
      <c r="R307">
        <f t="shared" ca="1" si="208"/>
        <v>304</v>
      </c>
      <c r="S307" s="78">
        <f t="shared" ca="1" si="218"/>
        <v>90.249999999998565</v>
      </c>
      <c r="T307" s="55">
        <f t="shared" ca="1" si="209"/>
        <v>2.1466801853951778E-2</v>
      </c>
      <c r="U307" s="78">
        <f t="shared" ca="1" si="219"/>
        <v>7.1608915516170726E-2</v>
      </c>
      <c r="V307" s="79">
        <f t="shared" ca="1" si="220"/>
        <v>38023.969767731265</v>
      </c>
      <c r="W307" s="79">
        <f t="shared" ca="1" si="196"/>
        <v>343.62329732533556</v>
      </c>
      <c r="X307" s="80">
        <f t="shared" ca="1" si="197"/>
        <v>-1.4321783103234145</v>
      </c>
      <c r="Y307" s="80">
        <f t="shared" ca="1" si="210"/>
        <v>-15.843320736554695</v>
      </c>
      <c r="Z307" s="80">
        <f t="shared" ca="1" si="198"/>
        <v>0</v>
      </c>
      <c r="AA307" s="80">
        <f t="shared" ca="1" si="211"/>
        <v>0</v>
      </c>
      <c r="AB307" s="81">
        <f t="shared" ca="1" si="199"/>
        <v>-129.50553233826963</v>
      </c>
      <c r="AC307" s="79">
        <f t="shared" ca="1" si="200"/>
        <v>38220.812033671456</v>
      </c>
      <c r="AD307" s="35"/>
      <c r="AE307" s="55">
        <f t="shared" ca="1" si="221"/>
        <v>2.1466801853951778E-2</v>
      </c>
      <c r="AF307" s="78">
        <f t="shared" ca="1" si="222"/>
        <v>7.1608915516170726E-2</v>
      </c>
      <c r="AG307" s="35"/>
      <c r="AH307" s="35"/>
      <c r="AR307" s="69">
        <f t="shared" si="212"/>
        <v>26</v>
      </c>
      <c r="AS307" s="70">
        <f t="shared" si="223"/>
        <v>304</v>
      </c>
      <c r="AT307" s="71">
        <f t="shared" ca="1" si="224"/>
        <v>7.6100604712552672E-2</v>
      </c>
      <c r="AU307" s="72">
        <f t="shared" ca="1" si="213"/>
        <v>9.0370179501075842E-3</v>
      </c>
      <c r="AV307" s="73">
        <f t="shared" ca="1" si="214"/>
        <v>1.0090370179501076</v>
      </c>
      <c r="AW307" s="74">
        <f ca="1">PRODUCT(AV$4:AV307)</f>
        <v>12.856825401194795</v>
      </c>
      <c r="BO307" s="70">
        <f t="shared" si="225"/>
        <v>304</v>
      </c>
      <c r="BP307" s="171">
        <f t="shared" ca="1" si="226"/>
        <v>0.114</v>
      </c>
      <c r="BQ307" s="172">
        <f t="shared" ca="1" si="215"/>
        <v>9.0370179501075842E-3</v>
      </c>
      <c r="BR307" s="172">
        <f t="shared" ca="1" si="228"/>
        <v>7.7779698237721295E-2</v>
      </c>
    </row>
    <row r="308" spans="5:70">
      <c r="E308">
        <f t="shared" si="216"/>
        <v>305</v>
      </c>
      <c r="F308" s="64">
        <f t="shared" si="217"/>
        <v>90.333333333331893</v>
      </c>
      <c r="G308" s="55">
        <f t="shared" si="201"/>
        <v>2.1466801853951778E-2</v>
      </c>
      <c r="H308" s="78">
        <f t="shared" si="227"/>
        <v>7.0230750071902576E-2</v>
      </c>
      <c r="I308" s="79">
        <f t="shared" ca="1" si="202"/>
        <v>37449.299455748485</v>
      </c>
      <c r="J308" s="79">
        <f t="shared" ca="1" si="203"/>
        <v>338.42999140055326</v>
      </c>
      <c r="K308" s="80">
        <f t="shared" ca="1" si="204"/>
        <v>-1.4046150014380516</v>
      </c>
      <c r="L308" s="80">
        <f t="shared" ca="1" si="205"/>
        <v>-15.603874773228537</v>
      </c>
      <c r="M308" s="80">
        <f t="shared" ca="1" si="206"/>
        <v>0</v>
      </c>
      <c r="N308" s="80">
        <f t="shared" ca="1" si="207"/>
        <v>0</v>
      </c>
      <c r="O308" s="81">
        <f t="shared" ca="1" si="194"/>
        <v>-126.72546273657343</v>
      </c>
      <c r="P308" s="79">
        <f t="shared" ca="1" si="195"/>
        <v>37643.995494637791</v>
      </c>
      <c r="Q308" s="35"/>
      <c r="R308">
        <f t="shared" ca="1" si="208"/>
        <v>305</v>
      </c>
      <c r="S308" s="78">
        <f t="shared" ca="1" si="218"/>
        <v>90.333333333331893</v>
      </c>
      <c r="T308" s="55">
        <f t="shared" ca="1" si="209"/>
        <v>2.1466801853951778E-2</v>
      </c>
      <c r="U308" s="78">
        <f t="shared" ca="1" si="219"/>
        <v>7.007170111580871E-2</v>
      </c>
      <c r="V308" s="79">
        <f t="shared" ca="1" si="220"/>
        <v>37400.333435047498</v>
      </c>
      <c r="W308" s="79">
        <f t="shared" ca="1" si="196"/>
        <v>337.98748459253306</v>
      </c>
      <c r="X308" s="80">
        <f t="shared" ca="1" si="197"/>
        <v>-1.4014340223161743</v>
      </c>
      <c r="Y308" s="80">
        <f t="shared" ca="1" si="210"/>
        <v>-15.583472264603126</v>
      </c>
      <c r="Z308" s="80">
        <f t="shared" ca="1" si="198"/>
        <v>0</v>
      </c>
      <c r="AA308" s="80">
        <f t="shared" ca="1" si="211"/>
        <v>0</v>
      </c>
      <c r="AB308" s="81">
        <f t="shared" ca="1" si="199"/>
        <v>-126.72546273657343</v>
      </c>
      <c r="AC308" s="79">
        <f t="shared" ca="1" si="200"/>
        <v>37594.610550616533</v>
      </c>
      <c r="AD308" s="35"/>
      <c r="AE308" s="55">
        <f t="shared" ca="1" si="221"/>
        <v>2.1466801853951778E-2</v>
      </c>
      <c r="AF308" s="78">
        <f t="shared" ca="1" si="222"/>
        <v>7.007170111580871E-2</v>
      </c>
      <c r="AG308" s="35"/>
      <c r="AH308" s="35"/>
      <c r="AR308" s="69">
        <f t="shared" si="212"/>
        <v>26</v>
      </c>
      <c r="AS308" s="70">
        <f t="shared" si="223"/>
        <v>305</v>
      </c>
      <c r="AT308" s="71">
        <f t="shared" ca="1" si="224"/>
        <v>7.5412882181751295E-2</v>
      </c>
      <c r="AU308" s="72">
        <f t="shared" ca="1" si="213"/>
        <v>9.0370179501075842E-3</v>
      </c>
      <c r="AV308" s="73">
        <f t="shared" ca="1" si="214"/>
        <v>1.0090370179501076</v>
      </c>
      <c r="AW308" s="74">
        <f ca="1">PRODUCT(AV$4:AV308)</f>
        <v>12.973012763126793</v>
      </c>
      <c r="BO308" s="70">
        <f t="shared" si="225"/>
        <v>305</v>
      </c>
      <c r="BP308" s="171">
        <f t="shared" ca="1" si="226"/>
        <v>0.114</v>
      </c>
      <c r="BQ308" s="172">
        <f t="shared" ca="1" si="215"/>
        <v>9.0370179501075842E-3</v>
      </c>
      <c r="BR308" s="172">
        <f t="shared" ca="1" si="228"/>
        <v>7.7083096907319959E-2</v>
      </c>
    </row>
    <row r="309" spans="5:70">
      <c r="E309">
        <f t="shared" si="216"/>
        <v>306</v>
      </c>
      <c r="F309" s="64">
        <f t="shared" si="217"/>
        <v>90.416666666665222</v>
      </c>
      <c r="G309" s="55">
        <f t="shared" si="201"/>
        <v>2.1466801853951778E-2</v>
      </c>
      <c r="H309" s="78">
        <f t="shared" si="227"/>
        <v>6.8723120476054639E-2</v>
      </c>
      <c r="I309" s="79">
        <f t="shared" ca="1" si="202"/>
        <v>36835.899302363345</v>
      </c>
      <c r="J309" s="79">
        <f t="shared" ca="1" si="203"/>
        <v>332.88668320381299</v>
      </c>
      <c r="K309" s="80">
        <f t="shared" ca="1" si="204"/>
        <v>-1.3744624095210929</v>
      </c>
      <c r="L309" s="80">
        <f t="shared" ca="1" si="205"/>
        <v>-15.348291375984727</v>
      </c>
      <c r="M309" s="80">
        <f t="shared" ca="1" si="206"/>
        <v>0</v>
      </c>
      <c r="N309" s="80">
        <f t="shared" ca="1" si="207"/>
        <v>0</v>
      </c>
      <c r="O309" s="81">
        <f t="shared" ca="1" si="194"/>
        <v>-124.00507233815705</v>
      </c>
      <c r="P309" s="79">
        <f t="shared" ca="1" si="195"/>
        <v>37028.058159443492</v>
      </c>
      <c r="Q309" s="35"/>
      <c r="R309">
        <f t="shared" ca="1" si="208"/>
        <v>306</v>
      </c>
      <c r="S309" s="78">
        <f t="shared" ca="1" si="218"/>
        <v>90.416666666665222</v>
      </c>
      <c r="T309" s="55">
        <f t="shared" ca="1" si="209"/>
        <v>2.1466801853951778E-2</v>
      </c>
      <c r="U309" s="78">
        <f t="shared" ca="1" si="219"/>
        <v>6.8567485792386307E-2</v>
      </c>
      <c r="V309" s="79">
        <f t="shared" ca="1" si="220"/>
        <v>36787.574495149966</v>
      </c>
      <c r="W309" s="79">
        <f t="shared" ca="1" si="196"/>
        <v>332.44997105359016</v>
      </c>
      <c r="X309" s="80">
        <f t="shared" ca="1" si="197"/>
        <v>-1.3713497158477261</v>
      </c>
      <c r="Y309" s="80">
        <f t="shared" ca="1" si="210"/>
        <v>-15.328156039645821</v>
      </c>
      <c r="Z309" s="80">
        <f t="shared" ca="1" si="198"/>
        <v>0</v>
      </c>
      <c r="AA309" s="80">
        <f t="shared" ca="1" si="211"/>
        <v>0</v>
      </c>
      <c r="AB309" s="81">
        <f t="shared" ca="1" si="199"/>
        <v>-124.00507233815705</v>
      </c>
      <c r="AC309" s="79">
        <f t="shared" ca="1" si="200"/>
        <v>36979.319888109909</v>
      </c>
      <c r="AD309" s="35"/>
      <c r="AE309" s="55">
        <f t="shared" ca="1" si="221"/>
        <v>2.1466801853951778E-2</v>
      </c>
      <c r="AF309" s="78">
        <f t="shared" ca="1" si="222"/>
        <v>6.8567485792386307E-2</v>
      </c>
      <c r="AG309" s="35"/>
      <c r="AH309" s="35"/>
      <c r="AR309" s="69">
        <f t="shared" si="212"/>
        <v>26</v>
      </c>
      <c r="AS309" s="70">
        <f t="shared" si="223"/>
        <v>306</v>
      </c>
      <c r="AT309" s="71">
        <f t="shared" ca="1" si="224"/>
        <v>7.4731374611805457E-2</v>
      </c>
      <c r="AU309" s="72">
        <f t="shared" ca="1" si="213"/>
        <v>9.0370179501075842E-3</v>
      </c>
      <c r="AV309" s="73">
        <f t="shared" ca="1" si="214"/>
        <v>1.0090370179501076</v>
      </c>
      <c r="AW309" s="74">
        <f ca="1">PRODUCT(AV$4:AV309)</f>
        <v>13.090250112334145</v>
      </c>
      <c r="BO309" s="70">
        <f t="shared" si="225"/>
        <v>306</v>
      </c>
      <c r="BP309" s="171">
        <f t="shared" ca="1" si="226"/>
        <v>0.114</v>
      </c>
      <c r="BQ309" s="172">
        <f t="shared" ca="1" si="215"/>
        <v>9.0370179501075842E-3</v>
      </c>
      <c r="BR309" s="172">
        <f t="shared" ca="1" si="228"/>
        <v>7.6392734395331549E-2</v>
      </c>
    </row>
    <row r="310" spans="5:70">
      <c r="E310">
        <f t="shared" si="216"/>
        <v>307</v>
      </c>
      <c r="F310" s="64">
        <f t="shared" si="217"/>
        <v>90.49999999999855</v>
      </c>
      <c r="G310" s="55">
        <f t="shared" si="201"/>
        <v>2.1466801853951778E-2</v>
      </c>
      <c r="H310" s="78">
        <f t="shared" si="227"/>
        <v>6.7247854866009912E-2</v>
      </c>
      <c r="I310" s="79">
        <f t="shared" ca="1" si="202"/>
        <v>36233.184171898116</v>
      </c>
      <c r="J310" s="79">
        <f t="shared" ca="1" si="203"/>
        <v>327.43993575099728</v>
      </c>
      <c r="K310" s="80">
        <f t="shared" ca="1" si="204"/>
        <v>-1.3449570973201983</v>
      </c>
      <c r="L310" s="80">
        <f t="shared" ca="1" si="205"/>
        <v>-15.097160071624216</v>
      </c>
      <c r="M310" s="80">
        <f t="shared" ca="1" si="206"/>
        <v>0</v>
      </c>
      <c r="N310" s="80">
        <f t="shared" ca="1" si="207"/>
        <v>0</v>
      </c>
      <c r="O310" s="81">
        <f t="shared" ca="1" si="194"/>
        <v>-121.34308002138887</v>
      </c>
      <c r="P310" s="79">
        <f t="shared" ca="1" si="195"/>
        <v>36422.838910458784</v>
      </c>
      <c r="Q310" s="35"/>
      <c r="R310">
        <f t="shared" ca="1" si="208"/>
        <v>307</v>
      </c>
      <c r="S310" s="78">
        <f t="shared" ca="1" si="218"/>
        <v>90.49999999999855</v>
      </c>
      <c r="T310" s="55">
        <f t="shared" ca="1" si="209"/>
        <v>2.1466801853951778E-2</v>
      </c>
      <c r="U310" s="78">
        <f t="shared" ca="1" si="219"/>
        <v>6.7095561161257491E-2</v>
      </c>
      <c r="V310" s="79">
        <f t="shared" ca="1" si="220"/>
        <v>36185.492155377957</v>
      </c>
      <c r="W310" s="79">
        <f t="shared" ca="1" si="196"/>
        <v>327.00894214162776</v>
      </c>
      <c r="X310" s="80">
        <f t="shared" ca="1" si="197"/>
        <v>-1.3419112232251498</v>
      </c>
      <c r="Y310" s="80">
        <f t="shared" ca="1" si="210"/>
        <v>-15.077288398074149</v>
      </c>
      <c r="Z310" s="80">
        <f t="shared" ca="1" si="198"/>
        <v>0</v>
      </c>
      <c r="AA310" s="80">
        <f t="shared" ca="1" si="211"/>
        <v>0</v>
      </c>
      <c r="AB310" s="81">
        <f t="shared" ca="1" si="199"/>
        <v>-121.34308002138887</v>
      </c>
      <c r="AC310" s="79">
        <f t="shared" ca="1" si="200"/>
        <v>36374.738817876896</v>
      </c>
      <c r="AD310" s="35"/>
      <c r="AE310" s="55">
        <f t="shared" ca="1" si="221"/>
        <v>2.1466801853951778E-2</v>
      </c>
      <c r="AF310" s="78">
        <f t="shared" ca="1" si="222"/>
        <v>6.7095561161257491E-2</v>
      </c>
      <c r="AG310" s="35"/>
      <c r="AH310" s="35"/>
      <c r="AR310" s="69">
        <f t="shared" si="212"/>
        <v>26</v>
      </c>
      <c r="AS310" s="70">
        <f t="shared" si="223"/>
        <v>307</v>
      </c>
      <c r="AT310" s="71">
        <f t="shared" ca="1" si="224"/>
        <v>7.4056025838002359E-2</v>
      </c>
      <c r="AU310" s="72">
        <f t="shared" ca="1" si="213"/>
        <v>9.0370179501075842E-3</v>
      </c>
      <c r="AV310" s="73">
        <f t="shared" ca="1" si="214"/>
        <v>1.0090370179501076</v>
      </c>
      <c r="AW310" s="74">
        <f ca="1">PRODUCT(AV$4:AV310)</f>
        <v>13.208546937570706</v>
      </c>
      <c r="BO310" s="70">
        <f t="shared" si="225"/>
        <v>307</v>
      </c>
      <c r="BP310" s="171">
        <f t="shared" ca="1" si="226"/>
        <v>0.114</v>
      </c>
      <c r="BQ310" s="172">
        <f t="shared" ca="1" si="215"/>
        <v>9.0370179501075842E-3</v>
      </c>
      <c r="BR310" s="172">
        <f t="shared" ca="1" si="228"/>
        <v>7.5708554826388774E-2</v>
      </c>
    </row>
    <row r="311" spans="5:70">
      <c r="E311">
        <f t="shared" si="216"/>
        <v>308</v>
      </c>
      <c r="F311" s="64">
        <f t="shared" si="217"/>
        <v>90.583333333331879</v>
      </c>
      <c r="G311" s="55">
        <f t="shared" si="201"/>
        <v>2.3512861877976521E-2</v>
      </c>
      <c r="H311" s="78">
        <f t="shared" si="227"/>
        <v>6.5666665342955205E-2</v>
      </c>
      <c r="I311" s="79">
        <f t="shared" ca="1" si="202"/>
        <v>35566.43372995338</v>
      </c>
      <c r="J311" s="79">
        <f t="shared" ca="1" si="203"/>
        <v>321.41450003890054</v>
      </c>
      <c r="K311" s="80">
        <f t="shared" ca="1" si="204"/>
        <v>-1.313333306859104</v>
      </c>
      <c r="L311" s="80">
        <f t="shared" ca="1" si="205"/>
        <v>-14.819347387480576</v>
      </c>
      <c r="M311" s="80">
        <f t="shared" ca="1" si="206"/>
        <v>0</v>
      </c>
      <c r="N311" s="80">
        <f t="shared" ca="1" si="207"/>
        <v>0</v>
      </c>
      <c r="O311" s="81">
        <f t="shared" ca="1" si="194"/>
        <v>-118.48995694099769</v>
      </c>
      <c r="P311" s="79">
        <f t="shared" ca="1" si="195"/>
        <v>35753.225592356946</v>
      </c>
      <c r="Q311" s="35"/>
      <c r="R311">
        <f t="shared" ca="1" si="208"/>
        <v>308</v>
      </c>
      <c r="S311" s="78">
        <f t="shared" ca="1" si="218"/>
        <v>90.583333333331879</v>
      </c>
      <c r="T311" s="55">
        <f t="shared" ca="1" si="209"/>
        <v>2.3512861877976521E-2</v>
      </c>
      <c r="U311" s="78">
        <f t="shared" ca="1" si="219"/>
        <v>6.5517952499047516E-2</v>
      </c>
      <c r="V311" s="79">
        <f t="shared" ca="1" si="220"/>
        <v>35519.464608204689</v>
      </c>
      <c r="W311" s="79">
        <f t="shared" ca="1" si="196"/>
        <v>320.9900392425568</v>
      </c>
      <c r="X311" s="80">
        <f t="shared" ca="1" si="197"/>
        <v>-1.3103590499809503</v>
      </c>
      <c r="Y311" s="80">
        <f t="shared" ca="1" si="210"/>
        <v>-14.799776920085288</v>
      </c>
      <c r="Z311" s="80">
        <f t="shared" ca="1" si="198"/>
        <v>0</v>
      </c>
      <c r="AA311" s="80">
        <f t="shared" ca="1" si="211"/>
        <v>0</v>
      </c>
      <c r="AB311" s="81">
        <f t="shared" ca="1" si="199"/>
        <v>-118.48995694099769</v>
      </c>
      <c r="AC311" s="79">
        <f t="shared" ca="1" si="200"/>
        <v>35705.854554536178</v>
      </c>
      <c r="AD311" s="35"/>
      <c r="AE311" s="55">
        <f t="shared" ca="1" si="221"/>
        <v>2.3512861877976521E-2</v>
      </c>
      <c r="AF311" s="78">
        <f t="shared" ca="1" si="222"/>
        <v>6.5517952499047516E-2</v>
      </c>
      <c r="AG311" s="35"/>
      <c r="AH311" s="35"/>
      <c r="AR311" s="69">
        <f t="shared" si="212"/>
        <v>26</v>
      </c>
      <c r="AS311" s="70">
        <f t="shared" si="223"/>
        <v>308</v>
      </c>
      <c r="AT311" s="71">
        <f t="shared" ca="1" si="224"/>
        <v>7.3386780203190699E-2</v>
      </c>
      <c r="AU311" s="72">
        <f t="shared" ca="1" si="213"/>
        <v>9.0370179501075842E-3</v>
      </c>
      <c r="AV311" s="73">
        <f t="shared" ca="1" si="214"/>
        <v>1.0090370179501076</v>
      </c>
      <c r="AW311" s="74">
        <f ca="1">PRODUCT(AV$4:AV311)</f>
        <v>13.327912813340371</v>
      </c>
      <c r="BO311" s="70">
        <f t="shared" si="225"/>
        <v>308</v>
      </c>
      <c r="BP311" s="171">
        <f t="shared" ca="1" si="226"/>
        <v>0.114</v>
      </c>
      <c r="BQ311" s="172">
        <f t="shared" ca="1" si="215"/>
        <v>9.0370179501075842E-3</v>
      </c>
      <c r="BR311" s="172">
        <f t="shared" ca="1" si="228"/>
        <v>7.5030502825548698E-2</v>
      </c>
    </row>
    <row r="312" spans="5:70">
      <c r="E312">
        <f t="shared" si="216"/>
        <v>309</v>
      </c>
      <c r="F312" s="64">
        <f t="shared" si="217"/>
        <v>90.666666666665208</v>
      </c>
      <c r="G312" s="55">
        <f t="shared" si="201"/>
        <v>2.3512861877976521E-2</v>
      </c>
      <c r="H312" s="78">
        <f t="shared" si="227"/>
        <v>6.4122654110758986E-2</v>
      </c>
      <c r="I312" s="79">
        <f t="shared" ca="1" si="202"/>
        <v>34912.564937311719</v>
      </c>
      <c r="J312" s="79">
        <f t="shared" ca="1" si="203"/>
        <v>315.50547602278266</v>
      </c>
      <c r="K312" s="80">
        <f t="shared" ca="1" si="204"/>
        <v>-1.2824530822151798</v>
      </c>
      <c r="L312" s="80">
        <f t="shared" ca="1" si="205"/>
        <v>-14.546902057213217</v>
      </c>
      <c r="M312" s="80">
        <f t="shared" ca="1" si="206"/>
        <v>0</v>
      </c>
      <c r="N312" s="80">
        <f t="shared" ca="1" si="207"/>
        <v>0</v>
      </c>
      <c r="O312" s="81">
        <f t="shared" ca="1" si="194"/>
        <v>-115.70391894951665</v>
      </c>
      <c r="P312" s="79">
        <f t="shared" ca="1" si="195"/>
        <v>35096.537139245549</v>
      </c>
      <c r="Q312" s="35"/>
      <c r="R312">
        <f t="shared" ca="1" si="208"/>
        <v>309</v>
      </c>
      <c r="S312" s="78">
        <f t="shared" ca="1" si="218"/>
        <v>90.666666666665208</v>
      </c>
      <c r="T312" s="55">
        <f t="shared" ca="1" si="209"/>
        <v>2.3512861877976521E-2</v>
      </c>
      <c r="U312" s="78">
        <f t="shared" ca="1" si="219"/>
        <v>6.3977437931409586E-2</v>
      </c>
      <c r="V312" s="79">
        <f t="shared" ca="1" si="220"/>
        <v>34866.307728160253</v>
      </c>
      <c r="W312" s="79">
        <f t="shared" ca="1" si="196"/>
        <v>315.08744879335899</v>
      </c>
      <c r="X312" s="80">
        <f t="shared" ca="1" si="197"/>
        <v>-1.2795487586281917</v>
      </c>
      <c r="Y312" s="80">
        <f t="shared" ca="1" si="210"/>
        <v>-14.527628220066774</v>
      </c>
      <c r="Z312" s="80">
        <f t="shared" ca="1" si="198"/>
        <v>0</v>
      </c>
      <c r="AA312" s="80">
        <f t="shared" ca="1" si="211"/>
        <v>0</v>
      </c>
      <c r="AB312" s="81">
        <f t="shared" ca="1" si="199"/>
        <v>-115.70391894951665</v>
      </c>
      <c r="AC312" s="79">
        <f t="shared" ca="1" si="200"/>
        <v>35049.884081025404</v>
      </c>
      <c r="AD312" s="35"/>
      <c r="AE312" s="55">
        <f t="shared" ca="1" si="221"/>
        <v>2.3512861877976521E-2</v>
      </c>
      <c r="AF312" s="78">
        <f t="shared" ca="1" si="222"/>
        <v>6.3977437931409586E-2</v>
      </c>
      <c r="AG312" s="35"/>
      <c r="AH312" s="35"/>
      <c r="AR312" s="69">
        <f t="shared" si="212"/>
        <v>26</v>
      </c>
      <c r="AS312" s="70">
        <f t="shared" si="223"/>
        <v>309</v>
      </c>
      <c r="AT312" s="71">
        <f t="shared" ca="1" si="224"/>
        <v>7.2723582553193861E-2</v>
      </c>
      <c r="AU312" s="72">
        <f t="shared" ca="1" si="213"/>
        <v>9.0370179501075842E-3</v>
      </c>
      <c r="AV312" s="73">
        <f t="shared" ca="1" si="214"/>
        <v>1.0090370179501076</v>
      </c>
      <c r="AW312" s="74">
        <f ca="1">PRODUCT(AV$4:AV312)</f>
        <v>13.448357400671997</v>
      </c>
      <c r="BO312" s="70">
        <f t="shared" si="225"/>
        <v>309</v>
      </c>
      <c r="BP312" s="171">
        <f t="shared" ca="1" si="226"/>
        <v>0.114</v>
      </c>
      <c r="BQ312" s="172">
        <f t="shared" ca="1" si="215"/>
        <v>9.0370179501075842E-3</v>
      </c>
      <c r="BR312" s="172">
        <f t="shared" ca="1" si="228"/>
        <v>7.4358523513810892E-2</v>
      </c>
    </row>
    <row r="313" spans="5:70">
      <c r="E313">
        <f t="shared" si="216"/>
        <v>310</v>
      </c>
      <c r="F313" s="64">
        <f t="shared" si="217"/>
        <v>90.749999999998536</v>
      </c>
      <c r="G313" s="55">
        <f t="shared" si="201"/>
        <v>2.3512861877976521E-2</v>
      </c>
      <c r="H313" s="78">
        <f t="shared" si="227"/>
        <v>6.2614947001403451E-2</v>
      </c>
      <c r="I313" s="79">
        <f t="shared" ca="1" si="202"/>
        <v>34271.317109095195</v>
      </c>
      <c r="J313" s="79">
        <f t="shared" ca="1" si="203"/>
        <v>309.71050788872242</v>
      </c>
      <c r="K313" s="80">
        <f t="shared" ca="1" si="204"/>
        <v>-1.2522989400280691</v>
      </c>
      <c r="L313" s="80">
        <f t="shared" ca="1" si="205"/>
        <v>-14.279715462122999</v>
      </c>
      <c r="M313" s="80">
        <f t="shared" ca="1" si="206"/>
        <v>0</v>
      </c>
      <c r="N313" s="80">
        <f t="shared" ca="1" si="207"/>
        <v>0</v>
      </c>
      <c r="O313" s="81">
        <f t="shared" ca="1" si="194"/>
        <v>-112.98338868451606</v>
      </c>
      <c r="P313" s="79">
        <f t="shared" ca="1" si="195"/>
        <v>34452.512213897251</v>
      </c>
      <c r="Q313" s="35"/>
      <c r="R313">
        <f t="shared" ca="1" si="208"/>
        <v>310</v>
      </c>
      <c r="S313" s="78">
        <f t="shared" ca="1" si="218"/>
        <v>90.749999999998536</v>
      </c>
      <c r="T313" s="55">
        <f t="shared" ca="1" si="209"/>
        <v>2.3512861877976521E-2</v>
      </c>
      <c r="U313" s="78">
        <f t="shared" ca="1" si="219"/>
        <v>6.2473145270021534E-2</v>
      </c>
      <c r="V313" s="79">
        <f t="shared" ca="1" si="220"/>
        <v>34225.760997789163</v>
      </c>
      <c r="W313" s="79">
        <f t="shared" ca="1" si="196"/>
        <v>309.29881649311272</v>
      </c>
      <c r="X313" s="80">
        <f t="shared" ca="1" si="197"/>
        <v>-1.2494629054004307</v>
      </c>
      <c r="Y313" s="80">
        <f t="shared" ca="1" si="210"/>
        <v>-14.260733749078819</v>
      </c>
      <c r="Z313" s="80">
        <f t="shared" ca="1" si="198"/>
        <v>0</v>
      </c>
      <c r="AA313" s="80">
        <f t="shared" ca="1" si="211"/>
        <v>0</v>
      </c>
      <c r="AB313" s="81">
        <f t="shared" ca="1" si="199"/>
        <v>-112.98338868451606</v>
      </c>
      <c r="AC313" s="79">
        <f t="shared" ca="1" si="200"/>
        <v>34406.566228943288</v>
      </c>
      <c r="AD313" s="35"/>
      <c r="AE313" s="55">
        <f t="shared" ca="1" si="221"/>
        <v>2.3512861877976521E-2</v>
      </c>
      <c r="AF313" s="78">
        <f t="shared" ca="1" si="222"/>
        <v>6.2473145270021534E-2</v>
      </c>
      <c r="AG313" s="35"/>
      <c r="AH313" s="35"/>
      <c r="AR313" s="69">
        <f t="shared" si="212"/>
        <v>26</v>
      </c>
      <c r="AS313" s="70">
        <f t="shared" si="223"/>
        <v>310</v>
      </c>
      <c r="AT313" s="71">
        <f t="shared" ca="1" si="224"/>
        <v>7.2066378232264514E-2</v>
      </c>
      <c r="AU313" s="72">
        <f t="shared" ca="1" si="213"/>
        <v>9.0370179501075842E-3</v>
      </c>
      <c r="AV313" s="73">
        <f t="shared" ca="1" si="214"/>
        <v>1.0090370179501076</v>
      </c>
      <c r="AW313" s="74">
        <f ca="1">PRODUCT(AV$4:AV313)</f>
        <v>13.569890447901331</v>
      </c>
      <c r="BO313" s="70">
        <f t="shared" si="225"/>
        <v>310</v>
      </c>
      <c r="BP313" s="171">
        <f t="shared" ca="1" si="226"/>
        <v>0.114</v>
      </c>
      <c r="BQ313" s="172">
        <f t="shared" ca="1" si="215"/>
        <v>9.0370179501075842E-3</v>
      </c>
      <c r="BR313" s="172">
        <f t="shared" ca="1" si="228"/>
        <v>7.3692562503675743E-2</v>
      </c>
    </row>
    <row r="314" spans="5:70">
      <c r="E314">
        <f t="shared" si="216"/>
        <v>311</v>
      </c>
      <c r="F314" s="64">
        <f t="shared" si="217"/>
        <v>90.833333333331865</v>
      </c>
      <c r="G314" s="55">
        <f t="shared" si="201"/>
        <v>2.3512861877976521E-2</v>
      </c>
      <c r="H314" s="78">
        <f t="shared" si="227"/>
        <v>6.1142690401062634E-2</v>
      </c>
      <c r="I314" s="79">
        <f t="shared" ca="1" si="202"/>
        <v>33642.435052862587</v>
      </c>
      <c r="J314" s="79">
        <f t="shared" ca="1" si="203"/>
        <v>304.02728945804779</v>
      </c>
      <c r="K314" s="80">
        <f t="shared" ca="1" si="204"/>
        <v>-1.2228538080212528</v>
      </c>
      <c r="L314" s="80">
        <f t="shared" ca="1" si="205"/>
        <v>-14.017681272026079</v>
      </c>
      <c r="M314" s="80">
        <f t="shared" ca="1" si="206"/>
        <v>0</v>
      </c>
      <c r="N314" s="80">
        <f t="shared" ca="1" si="207"/>
        <v>0</v>
      </c>
      <c r="O314" s="81">
        <f t="shared" ca="1" si="194"/>
        <v>-110.32682587187129</v>
      </c>
      <c r="P314" s="79">
        <f t="shared" ca="1" si="195"/>
        <v>33820.894981368714</v>
      </c>
      <c r="Q314" s="35"/>
      <c r="R314">
        <f t="shared" ca="1" si="208"/>
        <v>311</v>
      </c>
      <c r="S314" s="78">
        <f t="shared" ca="1" si="218"/>
        <v>90.833333333331865</v>
      </c>
      <c r="T314" s="55">
        <f t="shared" ca="1" si="209"/>
        <v>2.3512861877976521E-2</v>
      </c>
      <c r="U314" s="78">
        <f t="shared" ca="1" si="219"/>
        <v>6.1004222834204758E-2</v>
      </c>
      <c r="V314" s="79">
        <f t="shared" ca="1" si="220"/>
        <v>33597.569389506694</v>
      </c>
      <c r="W314" s="79">
        <f t="shared" ca="1" si="196"/>
        <v>303.62183765295708</v>
      </c>
      <c r="X314" s="80">
        <f t="shared" ca="1" si="197"/>
        <v>-1.2200844566840952</v>
      </c>
      <c r="Y314" s="80">
        <f t="shared" ca="1" si="210"/>
        <v>-13.99898724562779</v>
      </c>
      <c r="Z314" s="80">
        <f t="shared" ca="1" si="198"/>
        <v>0</v>
      </c>
      <c r="AA314" s="80">
        <f t="shared" ca="1" si="211"/>
        <v>0</v>
      </c>
      <c r="AB314" s="81">
        <f t="shared" ca="1" si="199"/>
        <v>-110.32682587187129</v>
      </c>
      <c r="AC314" s="79">
        <f t="shared" ca="1" si="200"/>
        <v>33775.645329585466</v>
      </c>
      <c r="AD314" s="35"/>
      <c r="AE314" s="55">
        <f t="shared" ca="1" si="221"/>
        <v>2.3512861877976521E-2</v>
      </c>
      <c r="AF314" s="78">
        <f t="shared" ca="1" si="222"/>
        <v>6.1004222834204758E-2</v>
      </c>
      <c r="AG314" s="35"/>
      <c r="AH314" s="35"/>
      <c r="AR314" s="69">
        <f t="shared" si="212"/>
        <v>26</v>
      </c>
      <c r="AS314" s="70">
        <f t="shared" si="223"/>
        <v>311</v>
      </c>
      <c r="AT314" s="71">
        <f t="shared" ca="1" si="224"/>
        <v>7.1415113078580297E-2</v>
      </c>
      <c r="AU314" s="72">
        <f t="shared" ca="1" si="213"/>
        <v>9.0370179501075842E-3</v>
      </c>
      <c r="AV314" s="73">
        <f t="shared" ca="1" si="214"/>
        <v>1.0090370179501076</v>
      </c>
      <c r="AW314" s="74">
        <f ca="1">PRODUCT(AV$4:AV314)</f>
        <v>13.69252179146001</v>
      </c>
      <c r="BO314" s="70">
        <f t="shared" si="225"/>
        <v>311</v>
      </c>
      <c r="BP314" s="171">
        <f t="shared" ca="1" si="226"/>
        <v>0.114</v>
      </c>
      <c r="BQ314" s="172">
        <f t="shared" ca="1" si="215"/>
        <v>9.0370179501075842E-3</v>
      </c>
      <c r="BR314" s="172">
        <f t="shared" ca="1" si="228"/>
        <v>7.3032565894742538E-2</v>
      </c>
    </row>
    <row r="315" spans="5:70">
      <c r="E315">
        <f t="shared" si="216"/>
        <v>312</v>
      </c>
      <c r="F315" s="64">
        <f t="shared" si="217"/>
        <v>90.916666666665193</v>
      </c>
      <c r="G315" s="55">
        <f t="shared" si="201"/>
        <v>2.3512861877976521E-2</v>
      </c>
      <c r="H315" s="78">
        <f t="shared" si="227"/>
        <v>5.9705050766814566E-2</v>
      </c>
      <c r="I315" s="79">
        <f t="shared" ca="1" si="202"/>
        <v>33025.668949082239</v>
      </c>
      <c r="J315" s="79">
        <f t="shared" ca="1" si="203"/>
        <v>298.45356310716687</v>
      </c>
      <c r="K315" s="80">
        <f t="shared" ca="1" si="204"/>
        <v>-1.1941010153362912</v>
      </c>
      <c r="L315" s="80">
        <f t="shared" ca="1" si="205"/>
        <v>-13.760695395450934</v>
      </c>
      <c r="M315" s="80">
        <f t="shared" ca="1" si="206"/>
        <v>0</v>
      </c>
      <c r="N315" s="80">
        <f t="shared" ca="1" si="207"/>
        <v>0</v>
      </c>
      <c r="O315" s="81">
        <f t="shared" ca="1" si="194"/>
        <v>-107.73272645371043</v>
      </c>
      <c r="P315" s="79">
        <f t="shared" ca="1" si="195"/>
        <v>33201.434989324909</v>
      </c>
      <c r="Q315" s="35"/>
      <c r="R315">
        <f t="shared" ca="1" si="208"/>
        <v>312</v>
      </c>
      <c r="S315" s="78">
        <f t="shared" ca="1" si="218"/>
        <v>90.916666666665193</v>
      </c>
      <c r="T315" s="55">
        <f t="shared" ca="1" si="209"/>
        <v>2.3512861877976521E-2</v>
      </c>
      <c r="U315" s="78">
        <f t="shared" ca="1" si="219"/>
        <v>5.9569838968730797E-2</v>
      </c>
      <c r="V315" s="79">
        <f t="shared" ca="1" si="220"/>
        <v>32981.483246111398</v>
      </c>
      <c r="W315" s="79">
        <f t="shared" ca="1" si="196"/>
        <v>298.05425611628124</v>
      </c>
      <c r="X315" s="80">
        <f t="shared" ca="1" si="197"/>
        <v>-1.1913967793746159</v>
      </c>
      <c r="Y315" s="80">
        <f t="shared" ca="1" si="210"/>
        <v>-13.742284685879751</v>
      </c>
      <c r="Z315" s="80">
        <f t="shared" ca="1" si="198"/>
        <v>0</v>
      </c>
      <c r="AA315" s="80">
        <f t="shared" ca="1" si="211"/>
        <v>0</v>
      </c>
      <c r="AB315" s="81">
        <f t="shared" ca="1" si="199"/>
        <v>-107.73272645371043</v>
      </c>
      <c r="AC315" s="79">
        <f t="shared" ca="1" si="200"/>
        <v>33156.871094308714</v>
      </c>
      <c r="AD315" s="35"/>
      <c r="AE315" s="55">
        <f t="shared" ca="1" si="221"/>
        <v>2.3512861877976521E-2</v>
      </c>
      <c r="AF315" s="78">
        <f t="shared" ca="1" si="222"/>
        <v>5.9569838968730797E-2</v>
      </c>
      <c r="AG315" s="35"/>
      <c r="AH315" s="35"/>
      <c r="AR315" s="69">
        <f t="shared" si="212"/>
        <v>26</v>
      </c>
      <c r="AS315" s="70">
        <f t="shared" si="223"/>
        <v>312</v>
      </c>
      <c r="AT315" s="71">
        <f t="shared" ca="1" si="224"/>
        <v>7.0769733419780198E-2</v>
      </c>
      <c r="AU315" s="72">
        <f t="shared" ca="1" si="213"/>
        <v>9.0370179501075842E-3</v>
      </c>
      <c r="AV315" s="73">
        <f t="shared" ca="1" si="214"/>
        <v>1.0090370179501076</v>
      </c>
      <c r="AW315" s="74">
        <f ca="1">PRODUCT(AV$4:AV315)</f>
        <v>13.816261356671673</v>
      </c>
      <c r="BO315" s="70">
        <f t="shared" si="225"/>
        <v>312</v>
      </c>
      <c r="BP315" s="171">
        <f t="shared" ca="1" si="226"/>
        <v>0.114</v>
      </c>
      <c r="BQ315" s="172">
        <f t="shared" ca="1" si="215"/>
        <v>9.0370179501075842E-3</v>
      </c>
      <c r="BR315" s="172">
        <f t="shared" ca="1" si="228"/>
        <v>7.2378480269346943E-2</v>
      </c>
    </row>
    <row r="316" spans="5:70">
      <c r="E316">
        <f t="shared" si="216"/>
        <v>313</v>
      </c>
      <c r="F316" s="64">
        <f t="shared" si="217"/>
        <v>90.999999999998522</v>
      </c>
      <c r="G316" s="55">
        <f t="shared" si="201"/>
        <v>2.3512861877976521E-2</v>
      </c>
      <c r="H316" s="78">
        <f t="shared" si="227"/>
        <v>5.8301214154716882E-2</v>
      </c>
      <c r="I316" s="79">
        <f t="shared" ca="1" si="202"/>
        <v>32420.774234270295</v>
      </c>
      <c r="J316" s="79">
        <f t="shared" ca="1" si="203"/>
        <v>292.98711871148612</v>
      </c>
      <c r="K316" s="80">
        <f t="shared" ca="1" si="204"/>
        <v>-1.1660242830943377</v>
      </c>
      <c r="L316" s="80">
        <f t="shared" ca="1" si="205"/>
        <v>-13.508655930945958</v>
      </c>
      <c r="M316" s="80">
        <f t="shared" ca="1" si="206"/>
        <v>-243.15580675702719</v>
      </c>
      <c r="N316" s="80">
        <f t="shared" ca="1" si="207"/>
        <v>0</v>
      </c>
      <c r="O316" s="81">
        <f t="shared" ca="1" si="194"/>
        <v>-105.19962173686649</v>
      </c>
      <c r="P316" s="79">
        <f t="shared" ca="1" si="195"/>
        <v>32350.731244273851</v>
      </c>
      <c r="Q316" s="35"/>
      <c r="R316">
        <f t="shared" ca="1" si="208"/>
        <v>313</v>
      </c>
      <c r="S316" s="78">
        <f t="shared" ca="1" si="218"/>
        <v>90.999999999998522</v>
      </c>
      <c r="T316" s="55">
        <f t="shared" ca="1" si="209"/>
        <v>2.3512861877976521E-2</v>
      </c>
      <c r="U316" s="78">
        <f t="shared" ca="1" si="219"/>
        <v>5.8169181572965724E-2</v>
      </c>
      <c r="V316" s="79">
        <f t="shared" ca="1" si="220"/>
        <v>32377.25816396236</v>
      </c>
      <c r="W316" s="79">
        <f t="shared" ca="1" si="196"/>
        <v>292.59386320299518</v>
      </c>
      <c r="X316" s="80">
        <f t="shared" ca="1" si="197"/>
        <v>-1.1633836314593144</v>
      </c>
      <c r="Y316" s="80">
        <f t="shared" ca="1" si="210"/>
        <v>-13.490524234984317</v>
      </c>
      <c r="Z316" s="80">
        <f t="shared" ca="1" si="198"/>
        <v>-242.82943622971769</v>
      </c>
      <c r="AA316" s="80">
        <f t="shared" ca="1" si="211"/>
        <v>0</v>
      </c>
      <c r="AB316" s="81">
        <f t="shared" ca="1" si="199"/>
        <v>-105.19962173686649</v>
      </c>
      <c r="AC316" s="79">
        <f t="shared" ca="1" si="200"/>
        <v>32307.16906133233</v>
      </c>
      <c r="AD316" s="35"/>
      <c r="AE316" s="55">
        <f t="shared" ca="1" si="221"/>
        <v>2.3512861877976521E-2</v>
      </c>
      <c r="AF316" s="78">
        <f t="shared" ca="1" si="222"/>
        <v>5.8169181572965724E-2</v>
      </c>
      <c r="AG316" s="35"/>
      <c r="AH316" s="35"/>
      <c r="AR316" s="69">
        <f t="shared" si="212"/>
        <v>27</v>
      </c>
      <c r="AS316" s="70">
        <f t="shared" si="223"/>
        <v>313</v>
      </c>
      <c r="AT316" s="71">
        <f t="shared" ca="1" si="224"/>
        <v>7.0130186068541323E-2</v>
      </c>
      <c r="AU316" s="72">
        <f t="shared" ca="1" si="213"/>
        <v>9.0370179501075842E-3</v>
      </c>
      <c r="AV316" s="73">
        <f t="shared" ca="1" si="214"/>
        <v>1.0090370179501076</v>
      </c>
      <c r="AW316" s="74">
        <f ca="1">PRODUCT(AV$4:AV316)</f>
        <v>13.941119158555292</v>
      </c>
      <c r="BO316" s="70">
        <f t="shared" si="225"/>
        <v>313</v>
      </c>
      <c r="BP316" s="171">
        <f t="shared" ca="1" si="226"/>
        <v>0.114</v>
      </c>
      <c r="BQ316" s="172">
        <f t="shared" ca="1" si="215"/>
        <v>9.0370179501075842E-3</v>
      </c>
      <c r="BR316" s="172">
        <f t="shared" ca="1" si="228"/>
        <v>7.1730252688237586E-2</v>
      </c>
    </row>
    <row r="317" spans="5:70">
      <c r="E317">
        <f t="shared" si="216"/>
        <v>314</v>
      </c>
      <c r="F317" s="64">
        <f t="shared" si="217"/>
        <v>91.083333333331851</v>
      </c>
      <c r="G317" s="55">
        <f t="shared" si="201"/>
        <v>2.3512861877976521E-2</v>
      </c>
      <c r="H317" s="78">
        <f t="shared" si="227"/>
        <v>5.6930385758978692E-2</v>
      </c>
      <c r="I317" s="79">
        <f t="shared" ca="1" si="202"/>
        <v>31590.072968875702</v>
      </c>
      <c r="J317" s="79">
        <f t="shared" ca="1" si="203"/>
        <v>285.48005646493812</v>
      </c>
      <c r="K317" s="80">
        <f t="shared" ca="1" si="204"/>
        <v>-1.1386077151795739</v>
      </c>
      <c r="L317" s="80">
        <f t="shared" ca="1" si="205"/>
        <v>-13.162530403698209</v>
      </c>
      <c r="M317" s="80">
        <f t="shared" ca="1" si="206"/>
        <v>0</v>
      </c>
      <c r="N317" s="80">
        <f t="shared" ca="1" si="207"/>
        <v>0</v>
      </c>
      <c r="O317" s="81">
        <f t="shared" ca="1" si="194"/>
        <v>-102.72607756135217</v>
      </c>
      <c r="P317" s="79">
        <f t="shared" ca="1" si="195"/>
        <v>31758.525809660412</v>
      </c>
      <c r="Q317" s="35"/>
      <c r="R317">
        <f t="shared" ca="1" si="208"/>
        <v>314</v>
      </c>
      <c r="S317" s="78">
        <f t="shared" ca="1" si="218"/>
        <v>91.083333333331851</v>
      </c>
      <c r="T317" s="55">
        <f t="shared" ca="1" si="209"/>
        <v>2.3512861877976521E-2</v>
      </c>
      <c r="U317" s="78">
        <f t="shared" ca="1" si="219"/>
        <v>5.6801457641085643E-2</v>
      </c>
      <c r="V317" s="79">
        <f t="shared" ca="1" si="220"/>
        <v>31547.535057524787</v>
      </c>
      <c r="W317" s="79">
        <f t="shared" ca="1" si="196"/>
        <v>285.09564059649978</v>
      </c>
      <c r="X317" s="80">
        <f t="shared" ca="1" si="197"/>
        <v>-1.1360291528217128</v>
      </c>
      <c r="Y317" s="80">
        <f t="shared" ca="1" si="210"/>
        <v>-13.144806273968662</v>
      </c>
      <c r="Z317" s="80">
        <f t="shared" ca="1" si="198"/>
        <v>0</v>
      </c>
      <c r="AA317" s="80">
        <f t="shared" ca="1" si="211"/>
        <v>0</v>
      </c>
      <c r="AB317" s="81">
        <f t="shared" ca="1" si="199"/>
        <v>-102.72607756135217</v>
      </c>
      <c r="AC317" s="79">
        <f t="shared" ca="1" si="200"/>
        <v>31715.623785133146</v>
      </c>
      <c r="AD317" s="35"/>
      <c r="AE317" s="55">
        <f t="shared" ca="1" si="221"/>
        <v>2.3512861877976521E-2</v>
      </c>
      <c r="AF317" s="78">
        <f t="shared" ca="1" si="222"/>
        <v>5.6801457641085643E-2</v>
      </c>
      <c r="AG317" s="35"/>
      <c r="AH317" s="35"/>
      <c r="AR317" s="69">
        <f t="shared" si="212"/>
        <v>27</v>
      </c>
      <c r="AS317" s="70">
        <f t="shared" si="223"/>
        <v>314</v>
      </c>
      <c r="AT317" s="71">
        <f t="shared" ca="1" si="224"/>
        <v>6.949641831819553E-2</v>
      </c>
      <c r="AU317" s="72">
        <f t="shared" ca="1" si="213"/>
        <v>9.0370179501075842E-3</v>
      </c>
      <c r="AV317" s="73">
        <f t="shared" ca="1" si="214"/>
        <v>1.0090370179501076</v>
      </c>
      <c r="AW317" s="74">
        <f ca="1">PRODUCT(AV$4:AV317)</f>
        <v>14.067105302635746</v>
      </c>
      <c r="BO317" s="70">
        <f t="shared" si="225"/>
        <v>314</v>
      </c>
      <c r="BP317" s="171">
        <f t="shared" ca="1" si="226"/>
        <v>0.114</v>
      </c>
      <c r="BQ317" s="172">
        <f t="shared" ca="1" si="215"/>
        <v>9.0370179501075842E-3</v>
      </c>
      <c r="BR317" s="172">
        <f t="shared" ca="1" si="228"/>
        <v>7.1087830686291362E-2</v>
      </c>
    </row>
    <row r="318" spans="5:70">
      <c r="E318">
        <f t="shared" si="216"/>
        <v>315</v>
      </c>
      <c r="F318" s="64">
        <f t="shared" si="217"/>
        <v>91.166666666665179</v>
      </c>
      <c r="G318" s="55">
        <f t="shared" si="201"/>
        <v>2.3512861877976521E-2</v>
      </c>
      <c r="H318" s="78">
        <f t="shared" si="227"/>
        <v>5.5591789461967904E-2</v>
      </c>
      <c r="I318" s="79">
        <f t="shared" ca="1" si="202"/>
        <v>31011.791978849713</v>
      </c>
      <c r="J318" s="79">
        <f t="shared" ca="1" si="203"/>
        <v>280.25412077786723</v>
      </c>
      <c r="K318" s="80">
        <f t="shared" ca="1" si="204"/>
        <v>-1.111835789239358</v>
      </c>
      <c r="L318" s="80">
        <f t="shared" ca="1" si="205"/>
        <v>-12.921579991187381</v>
      </c>
      <c r="M318" s="80">
        <f t="shared" ca="1" si="206"/>
        <v>0</v>
      </c>
      <c r="N318" s="80">
        <f t="shared" ca="1" si="207"/>
        <v>0</v>
      </c>
      <c r="O318" s="81">
        <f t="shared" ca="1" si="194"/>
        <v>-100.31069348838578</v>
      </c>
      <c r="P318" s="79">
        <f t="shared" ca="1" si="195"/>
        <v>31177.701990358764</v>
      </c>
      <c r="Q318" s="35"/>
      <c r="R318">
        <f t="shared" ca="1" si="208"/>
        <v>315</v>
      </c>
      <c r="S318" s="78">
        <f t="shared" ca="1" si="218"/>
        <v>91.166666666665179</v>
      </c>
      <c r="T318" s="55">
        <f t="shared" ca="1" si="209"/>
        <v>2.3512861877976521E-2</v>
      </c>
      <c r="U318" s="78">
        <f t="shared" ca="1" si="219"/>
        <v>5.546589281310306E-2</v>
      </c>
      <c r="V318" s="79">
        <f t="shared" ca="1" si="220"/>
        <v>30969.898703699444</v>
      </c>
      <c r="W318" s="79">
        <f t="shared" ca="1" si="196"/>
        <v>279.87553049834548</v>
      </c>
      <c r="X318" s="80">
        <f t="shared" ca="1" si="197"/>
        <v>-1.1093178562620611</v>
      </c>
      <c r="Y318" s="80">
        <f t="shared" ca="1" si="210"/>
        <v>-12.904124459874769</v>
      </c>
      <c r="Z318" s="80">
        <f t="shared" ca="1" si="198"/>
        <v>0</v>
      </c>
      <c r="AA318" s="80">
        <f t="shared" ca="1" si="211"/>
        <v>0</v>
      </c>
      <c r="AB318" s="81">
        <f t="shared" ca="1" si="199"/>
        <v>-100.31069348838578</v>
      </c>
      <c r="AC318" s="79">
        <f t="shared" ca="1" si="200"/>
        <v>31135.450098393267</v>
      </c>
      <c r="AD318" s="35"/>
      <c r="AE318" s="55">
        <f t="shared" ca="1" si="221"/>
        <v>2.3512861877976521E-2</v>
      </c>
      <c r="AF318" s="78">
        <f t="shared" ca="1" si="222"/>
        <v>5.546589281310306E-2</v>
      </c>
      <c r="AG318" s="35"/>
      <c r="AH318" s="35"/>
      <c r="AR318" s="69">
        <f t="shared" si="212"/>
        <v>27</v>
      </c>
      <c r="AS318" s="70">
        <f t="shared" si="223"/>
        <v>315</v>
      </c>
      <c r="AT318" s="71">
        <f t="shared" ca="1" si="224"/>
        <v>6.8868377938385808E-2</v>
      </c>
      <c r="AU318" s="72">
        <f t="shared" ca="1" si="213"/>
        <v>9.0370179501075842E-3</v>
      </c>
      <c r="AV318" s="73">
        <f t="shared" ca="1" si="214"/>
        <v>1.0090370179501076</v>
      </c>
      <c r="AW318" s="74">
        <f ca="1">PRODUCT(AV$4:AV318)</f>
        <v>14.194229985761718</v>
      </c>
      <c r="BO318" s="70">
        <f t="shared" si="225"/>
        <v>315</v>
      </c>
      <c r="BP318" s="171">
        <f t="shared" ca="1" si="226"/>
        <v>0.114</v>
      </c>
      <c r="BQ318" s="172">
        <f t="shared" ca="1" si="215"/>
        <v>9.0370179501075842E-3</v>
      </c>
      <c r="BR318" s="172">
        <f t="shared" ca="1" si="228"/>
        <v>7.0451162268267087E-2</v>
      </c>
    </row>
    <row r="319" spans="5:70">
      <c r="E319">
        <f t="shared" si="216"/>
        <v>316</v>
      </c>
      <c r="F319" s="64">
        <f t="shared" si="217"/>
        <v>91.249999999998508</v>
      </c>
      <c r="G319" s="55">
        <f t="shared" si="201"/>
        <v>2.3512861877976521E-2</v>
      </c>
      <c r="H319" s="78">
        <f t="shared" si="227"/>
        <v>5.4284667394799105E-2</v>
      </c>
      <c r="I319" s="79">
        <f t="shared" ca="1" si="202"/>
        <v>30444.624989786746</v>
      </c>
      <c r="J319" s="79">
        <f t="shared" ca="1" si="203"/>
        <v>275.12862251699676</v>
      </c>
      <c r="K319" s="80">
        <f t="shared" ca="1" si="204"/>
        <v>-1.085693347895982</v>
      </c>
      <c r="L319" s="80">
        <f t="shared" ca="1" si="205"/>
        <v>-12.685260412411145</v>
      </c>
      <c r="M319" s="80">
        <f t="shared" ca="1" si="206"/>
        <v>0</v>
      </c>
      <c r="N319" s="80">
        <f t="shared" ca="1" si="207"/>
        <v>0</v>
      </c>
      <c r="O319" s="81">
        <f t="shared" ca="1" si="194"/>
        <v>-97.952102007509339</v>
      </c>
      <c r="P319" s="79">
        <f t="shared" ca="1" si="195"/>
        <v>30608.030556535927</v>
      </c>
      <c r="Q319" s="35"/>
      <c r="R319">
        <f t="shared" ca="1" si="208"/>
        <v>316</v>
      </c>
      <c r="S319" s="78">
        <f t="shared" ca="1" si="218"/>
        <v>91.249999999998508</v>
      </c>
      <c r="T319" s="55">
        <f t="shared" ca="1" si="209"/>
        <v>2.3512861877976521E-2</v>
      </c>
      <c r="U319" s="78">
        <f t="shared" ca="1" si="219"/>
        <v>5.4161730936449916E-2</v>
      </c>
      <c r="V319" s="79">
        <f t="shared" ca="1" si="220"/>
        <v>30403.366560721115</v>
      </c>
      <c r="W319" s="79">
        <f t="shared" ca="1" si="196"/>
        <v>274.75576935293742</v>
      </c>
      <c r="X319" s="80">
        <f t="shared" ca="1" si="197"/>
        <v>-1.0832346187289983</v>
      </c>
      <c r="Y319" s="80">
        <f t="shared" ca="1" si="210"/>
        <v>-12.668069400300466</v>
      </c>
      <c r="Z319" s="80">
        <f t="shared" ca="1" si="198"/>
        <v>0</v>
      </c>
      <c r="AA319" s="80">
        <f t="shared" ca="1" si="211"/>
        <v>0</v>
      </c>
      <c r="AB319" s="81">
        <f t="shared" ca="1" si="199"/>
        <v>-97.952102007509339</v>
      </c>
      <c r="AC319" s="79">
        <f t="shared" ca="1" si="200"/>
        <v>30566.418924047513</v>
      </c>
      <c r="AD319" s="35"/>
      <c r="AE319" s="55">
        <f t="shared" ca="1" si="221"/>
        <v>2.3512861877976521E-2</v>
      </c>
      <c r="AF319" s="78">
        <f t="shared" ca="1" si="222"/>
        <v>5.4161730936449916E-2</v>
      </c>
      <c r="AG319" s="35"/>
      <c r="AH319" s="35"/>
      <c r="AR319" s="69">
        <f t="shared" si="212"/>
        <v>27</v>
      </c>
      <c r="AS319" s="70">
        <f t="shared" si="223"/>
        <v>316</v>
      </c>
      <c r="AT319" s="71">
        <f t="shared" ca="1" si="224"/>
        <v>6.8246013170761816E-2</v>
      </c>
      <c r="AU319" s="72">
        <f t="shared" ca="1" si="213"/>
        <v>9.0370179501075842E-3</v>
      </c>
      <c r="AV319" s="73">
        <f t="shared" ca="1" si="214"/>
        <v>1.0090370179501076</v>
      </c>
      <c r="AW319" s="74">
        <f ca="1">PRODUCT(AV$4:AV319)</f>
        <v>14.322503496931002</v>
      </c>
      <c r="BO319" s="70">
        <f t="shared" si="225"/>
        <v>316</v>
      </c>
      <c r="BP319" s="171">
        <f t="shared" ca="1" si="226"/>
        <v>0.114</v>
      </c>
      <c r="BQ319" s="172">
        <f t="shared" ca="1" si="215"/>
        <v>9.0370179501075842E-3</v>
      </c>
      <c r="BR319" s="172">
        <f t="shared" ca="1" si="228"/>
        <v>6.9820195904597218E-2</v>
      </c>
    </row>
    <row r="320" spans="5:70">
      <c r="E320">
        <f t="shared" si="216"/>
        <v>317</v>
      </c>
      <c r="F320" s="64">
        <f t="shared" si="217"/>
        <v>91.333333333331836</v>
      </c>
      <c r="G320" s="55">
        <f t="shared" si="201"/>
        <v>2.3512861877976521E-2</v>
      </c>
      <c r="H320" s="78">
        <f t="shared" si="227"/>
        <v>5.3008279508253299E-2</v>
      </c>
      <c r="I320" s="79">
        <f t="shared" ca="1" si="202"/>
        <v>29888.348161703212</v>
      </c>
      <c r="J320" s="79">
        <f t="shared" ca="1" si="203"/>
        <v>270.10153883637696</v>
      </c>
      <c r="K320" s="80">
        <f t="shared" ca="1" si="204"/>
        <v>-1.060165590165066</v>
      </c>
      <c r="L320" s="80">
        <f t="shared" ca="1" si="205"/>
        <v>-12.453478400709672</v>
      </c>
      <c r="M320" s="80">
        <f t="shared" ca="1" si="206"/>
        <v>0</v>
      </c>
      <c r="N320" s="80">
        <f t="shared" ca="1" si="207"/>
        <v>0</v>
      </c>
      <c r="O320" s="81">
        <f t="shared" ca="1" si="194"/>
        <v>-95.648967762349301</v>
      </c>
      <c r="P320" s="79">
        <f t="shared" ca="1" si="195"/>
        <v>30049.287088786365</v>
      </c>
      <c r="Q320" s="35"/>
      <c r="R320">
        <f t="shared" ca="1" si="208"/>
        <v>317</v>
      </c>
      <c r="S320" s="78">
        <f t="shared" ca="1" si="218"/>
        <v>91.333333333331836</v>
      </c>
      <c r="T320" s="55">
        <f t="shared" ca="1" si="209"/>
        <v>2.3512861877976521E-2</v>
      </c>
      <c r="U320" s="78">
        <f t="shared" ca="1" si="219"/>
        <v>5.2888233637869042E-2</v>
      </c>
      <c r="V320" s="79">
        <f t="shared" ca="1" si="220"/>
        <v>29847.714937782017</v>
      </c>
      <c r="W320" s="79">
        <f t="shared" ca="1" si="196"/>
        <v>269.73433566243034</v>
      </c>
      <c r="X320" s="80">
        <f t="shared" ca="1" si="197"/>
        <v>-1.0577646727573808</v>
      </c>
      <c r="Y320" s="80">
        <f t="shared" ca="1" si="210"/>
        <v>-12.436547890742508</v>
      </c>
      <c r="Z320" s="80">
        <f t="shared" ca="1" si="198"/>
        <v>0</v>
      </c>
      <c r="AA320" s="80">
        <f t="shared" ca="1" si="211"/>
        <v>0</v>
      </c>
      <c r="AB320" s="81">
        <f t="shared" ca="1" si="199"/>
        <v>-95.648967762349301</v>
      </c>
      <c r="AC320" s="79">
        <f t="shared" ca="1" si="200"/>
        <v>30008.305993118596</v>
      </c>
      <c r="AD320" s="35"/>
      <c r="AE320" s="55">
        <f t="shared" ca="1" si="221"/>
        <v>2.3512861877976521E-2</v>
      </c>
      <c r="AF320" s="78">
        <f t="shared" ca="1" si="222"/>
        <v>5.2888233637869042E-2</v>
      </c>
      <c r="AG320" s="35"/>
      <c r="AH320" s="35"/>
      <c r="AR320" s="69">
        <f t="shared" si="212"/>
        <v>27</v>
      </c>
      <c r="AS320" s="70">
        <f t="shared" si="223"/>
        <v>317</v>
      </c>
      <c r="AT320" s="71">
        <f t="shared" ca="1" si="224"/>
        <v>6.7629272724714362E-2</v>
      </c>
      <c r="AU320" s="72">
        <f t="shared" ca="1" si="213"/>
        <v>9.0370179501075842E-3</v>
      </c>
      <c r="AV320" s="73">
        <f t="shared" ca="1" si="214"/>
        <v>1.0090370179501076</v>
      </c>
      <c r="AW320" s="74">
        <f ca="1">PRODUCT(AV$4:AV320)</f>
        <v>14.451936218123246</v>
      </c>
      <c r="BO320" s="70">
        <f t="shared" si="225"/>
        <v>317</v>
      </c>
      <c r="BP320" s="171">
        <f t="shared" ca="1" si="226"/>
        <v>0.114</v>
      </c>
      <c r="BQ320" s="172">
        <f t="shared" ca="1" si="215"/>
        <v>9.0370179501075842E-3</v>
      </c>
      <c r="BR320" s="172">
        <f t="shared" ca="1" si="228"/>
        <v>6.9194880527217201E-2</v>
      </c>
    </row>
    <row r="321" spans="5:70">
      <c r="E321">
        <f t="shared" si="216"/>
        <v>318</v>
      </c>
      <c r="F321" s="64">
        <f t="shared" si="217"/>
        <v>91.416666666665165</v>
      </c>
      <c r="G321" s="55">
        <f t="shared" si="201"/>
        <v>2.3512861877976521E-2</v>
      </c>
      <c r="H321" s="78">
        <f t="shared" si="227"/>
        <v>5.1761903153786565E-2</v>
      </c>
      <c r="I321" s="79">
        <f t="shared" ca="1" si="202"/>
        <v>29342.742351936067</v>
      </c>
      <c r="J321" s="79">
        <f t="shared" ca="1" si="203"/>
        <v>265.17088933982825</v>
      </c>
      <c r="K321" s="80">
        <f t="shared" ca="1" si="204"/>
        <v>-1.0352380630757314</v>
      </c>
      <c r="L321" s="80">
        <f t="shared" ca="1" si="205"/>
        <v>-12.226142646640028</v>
      </c>
      <c r="M321" s="80">
        <f t="shared" ca="1" si="206"/>
        <v>0</v>
      </c>
      <c r="N321" s="80">
        <f t="shared" ca="1" si="207"/>
        <v>0</v>
      </c>
      <c r="O321" s="81">
        <f t="shared" ca="1" si="194"/>
        <v>-93.399986794582148</v>
      </c>
      <c r="P321" s="79">
        <f t="shared" ca="1" si="195"/>
        <v>29501.251873771598</v>
      </c>
      <c r="Q321" s="35"/>
      <c r="R321">
        <f t="shared" ca="1" si="208"/>
        <v>318</v>
      </c>
      <c r="S321" s="78">
        <f t="shared" ca="1" si="218"/>
        <v>91.416666666665165</v>
      </c>
      <c r="T321" s="55">
        <f t="shared" ca="1" si="209"/>
        <v>2.3512861877976521E-2</v>
      </c>
      <c r="U321" s="78">
        <f t="shared" ca="1" si="219"/>
        <v>5.1644679905371672E-2</v>
      </c>
      <c r="V321" s="79">
        <f t="shared" ca="1" si="220"/>
        <v>29302.724839110342</v>
      </c>
      <c r="W321" s="79">
        <f t="shared" ca="1" si="196"/>
        <v>264.80925035810355</v>
      </c>
      <c r="X321" s="80">
        <f t="shared" ca="1" si="197"/>
        <v>-1.0328935981074334</v>
      </c>
      <c r="Y321" s="80">
        <f t="shared" ca="1" si="210"/>
        <v>-12.209468682962644</v>
      </c>
      <c r="Z321" s="80">
        <f t="shared" ca="1" si="198"/>
        <v>0</v>
      </c>
      <c r="AA321" s="80">
        <f t="shared" ca="1" si="211"/>
        <v>0</v>
      </c>
      <c r="AB321" s="81">
        <f t="shared" ca="1" si="199"/>
        <v>-93.399986794582148</v>
      </c>
      <c r="AC321" s="79">
        <f t="shared" ca="1" si="200"/>
        <v>29460.891740392792</v>
      </c>
      <c r="AD321" s="35"/>
      <c r="AE321" s="55">
        <f t="shared" ca="1" si="221"/>
        <v>2.3512861877976521E-2</v>
      </c>
      <c r="AF321" s="78">
        <f t="shared" ca="1" si="222"/>
        <v>5.1644679905371672E-2</v>
      </c>
      <c r="AG321" s="35"/>
      <c r="AH321" s="35"/>
      <c r="AR321" s="69">
        <f t="shared" si="212"/>
        <v>27</v>
      </c>
      <c r="AS321" s="70">
        <f t="shared" si="223"/>
        <v>318</v>
      </c>
      <c r="AT321" s="71">
        <f t="shared" ca="1" si="224"/>
        <v>6.7018105773148401E-2</v>
      </c>
      <c r="AU321" s="72">
        <f t="shared" ca="1" si="213"/>
        <v>9.0370179501075842E-3</v>
      </c>
      <c r="AV321" s="73">
        <f t="shared" ca="1" si="214"/>
        <v>1.0090370179501076</v>
      </c>
      <c r="AW321" s="74">
        <f ca="1">PRODUCT(AV$4:AV321)</f>
        <v>14.582538625140236</v>
      </c>
      <c r="BO321" s="70">
        <f t="shared" si="225"/>
        <v>318</v>
      </c>
      <c r="BP321" s="171">
        <f t="shared" ca="1" si="226"/>
        <v>0.114</v>
      </c>
      <c r="BQ321" s="172">
        <f t="shared" ca="1" si="215"/>
        <v>9.0370179501075842E-3</v>
      </c>
      <c r="BR321" s="172">
        <f t="shared" ca="1" si="228"/>
        <v>6.8575165525432275E-2</v>
      </c>
    </row>
    <row r="322" spans="5:70">
      <c r="E322">
        <f t="shared" si="216"/>
        <v>319</v>
      </c>
      <c r="F322" s="64">
        <f t="shared" si="217"/>
        <v>91.499999999998494</v>
      </c>
      <c r="G322" s="55">
        <f t="shared" si="201"/>
        <v>2.3512861877976521E-2</v>
      </c>
      <c r="H322" s="78">
        <f t="shared" si="227"/>
        <v>5.0544832674390382E-2</v>
      </c>
      <c r="I322" s="79">
        <f t="shared" ca="1" si="202"/>
        <v>28807.593013236212</v>
      </c>
      <c r="J322" s="79">
        <f t="shared" ca="1" si="203"/>
        <v>260.33473516000947</v>
      </c>
      <c r="K322" s="80">
        <f t="shared" ca="1" si="204"/>
        <v>-1.0108966534878077</v>
      </c>
      <c r="L322" s="80">
        <f t="shared" ca="1" si="205"/>
        <v>-12.003163755515089</v>
      </c>
      <c r="M322" s="80">
        <f t="shared" ca="1" si="206"/>
        <v>0</v>
      </c>
      <c r="N322" s="80">
        <f t="shared" ca="1" si="207"/>
        <v>0</v>
      </c>
      <c r="O322" s="81">
        <f t="shared" ca="1" si="194"/>
        <v>-91.203885805676308</v>
      </c>
      <c r="P322" s="79">
        <f t="shared" ca="1" si="195"/>
        <v>28963.709802181544</v>
      </c>
      <c r="Q322" s="35"/>
      <c r="R322">
        <f t="shared" ca="1" si="208"/>
        <v>319</v>
      </c>
      <c r="S322" s="78">
        <f t="shared" ca="1" si="218"/>
        <v>91.499999999998494</v>
      </c>
      <c r="T322" s="55">
        <f t="shared" ca="1" si="209"/>
        <v>2.3512861877976521E-2</v>
      </c>
      <c r="U322" s="78">
        <f t="shared" ca="1" si="219"/>
        <v>5.0430365680024361E-2</v>
      </c>
      <c r="V322" s="79">
        <f t="shared" ca="1" si="220"/>
        <v>28768.181862098918</v>
      </c>
      <c r="W322" s="79">
        <f t="shared" ca="1" si="196"/>
        <v>259.97857587974732</v>
      </c>
      <c r="X322" s="80">
        <f t="shared" ca="1" si="197"/>
        <v>-1.0086073136004872</v>
      </c>
      <c r="Y322" s="80">
        <f t="shared" ca="1" si="210"/>
        <v>-11.986742442541216</v>
      </c>
      <c r="Z322" s="80">
        <f t="shared" ca="1" si="198"/>
        <v>0</v>
      </c>
      <c r="AA322" s="80">
        <f t="shared" ca="1" si="211"/>
        <v>0</v>
      </c>
      <c r="AB322" s="81">
        <f t="shared" ca="1" si="199"/>
        <v>-91.203885805676308</v>
      </c>
      <c r="AC322" s="79">
        <f t="shared" ca="1" si="200"/>
        <v>28923.961202416845</v>
      </c>
      <c r="AD322" s="35"/>
      <c r="AE322" s="55">
        <f t="shared" ca="1" si="221"/>
        <v>2.3512861877976521E-2</v>
      </c>
      <c r="AF322" s="78">
        <f t="shared" ca="1" si="222"/>
        <v>5.0430365680024361E-2</v>
      </c>
      <c r="AG322" s="35"/>
      <c r="AH322" s="35"/>
      <c r="AR322" s="69">
        <f t="shared" si="212"/>
        <v>27</v>
      </c>
      <c r="AS322" s="70">
        <f t="shared" si="223"/>
        <v>319</v>
      </c>
      <c r="AT322" s="71">
        <f t="shared" ca="1" si="224"/>
        <v>6.6412461948294255E-2</v>
      </c>
      <c r="AU322" s="72">
        <f t="shared" ca="1" si="213"/>
        <v>9.0370179501075842E-3</v>
      </c>
      <c r="AV322" s="73">
        <f t="shared" ca="1" si="214"/>
        <v>1.0090370179501076</v>
      </c>
      <c r="AW322" s="74">
        <f ca="1">PRODUCT(AV$4:AV322)</f>
        <v>14.714321288453766</v>
      </c>
      <c r="BO322" s="70">
        <f t="shared" si="225"/>
        <v>319</v>
      </c>
      <c r="BP322" s="171">
        <f t="shared" ca="1" si="226"/>
        <v>0.114</v>
      </c>
      <c r="BQ322" s="172">
        <f t="shared" ca="1" si="215"/>
        <v>9.0370179501075842E-3</v>
      </c>
      <c r="BR322" s="172">
        <f t="shared" ca="1" si="228"/>
        <v>6.7961000741821168E-2</v>
      </c>
    </row>
    <row r="323" spans="5:70">
      <c r="E323">
        <f t="shared" si="216"/>
        <v>320</v>
      </c>
      <c r="F323" s="64">
        <f t="shared" si="217"/>
        <v>91.583333333331822</v>
      </c>
      <c r="G323" s="55">
        <f t="shared" si="201"/>
        <v>2.5756084803392754E-2</v>
      </c>
      <c r="H323" s="78">
        <f t="shared" si="227"/>
        <v>4.9242995677655485E-2</v>
      </c>
      <c r="I323" s="79">
        <f t="shared" ca="1" si="202"/>
        <v>28217.718036295697</v>
      </c>
      <c r="J323" s="79">
        <f t="shared" ca="1" si="203"/>
        <v>255.00402440507875</v>
      </c>
      <c r="K323" s="80">
        <f t="shared" ca="1" si="204"/>
        <v>-0.98485991355310976</v>
      </c>
      <c r="L323" s="80">
        <f t="shared" ca="1" si="205"/>
        <v>-11.757382515123208</v>
      </c>
      <c r="M323" s="80">
        <f t="shared" ca="1" si="206"/>
        <v>0</v>
      </c>
      <c r="N323" s="80">
        <f t="shared" ca="1" si="207"/>
        <v>0</v>
      </c>
      <c r="O323" s="81">
        <f t="shared" ca="1" si="194"/>
        <v>-88.854830788466373</v>
      </c>
      <c r="P323" s="79">
        <f t="shared" ca="1" si="195"/>
        <v>28371.124987483632</v>
      </c>
      <c r="Q323" s="35"/>
      <c r="R323">
        <f t="shared" ca="1" si="208"/>
        <v>320</v>
      </c>
      <c r="S323" s="78">
        <f t="shared" ca="1" si="218"/>
        <v>91.583333333331822</v>
      </c>
      <c r="T323" s="55">
        <f t="shared" ca="1" si="209"/>
        <v>2.5756084803392754E-2</v>
      </c>
      <c r="U323" s="78">
        <f t="shared" ca="1" si="219"/>
        <v>4.9131476904903548E-2</v>
      </c>
      <c r="V323" s="79">
        <f t="shared" ca="1" si="220"/>
        <v>28178.993204837356</v>
      </c>
      <c r="W323" s="79">
        <f t="shared" ca="1" si="196"/>
        <v>254.65406740807484</v>
      </c>
      <c r="X323" s="80">
        <f t="shared" ca="1" si="197"/>
        <v>-0.98262953809807096</v>
      </c>
      <c r="Y323" s="80">
        <f t="shared" ca="1" si="210"/>
        <v>-11.741247168682232</v>
      </c>
      <c r="Z323" s="80">
        <f t="shared" ca="1" si="198"/>
        <v>0</v>
      </c>
      <c r="AA323" s="80">
        <f t="shared" ca="1" si="211"/>
        <v>0</v>
      </c>
      <c r="AB323" s="81">
        <f t="shared" ca="1" si="199"/>
        <v>-88.854830788466373</v>
      </c>
      <c r="AC323" s="79">
        <f t="shared" ca="1" si="200"/>
        <v>28332.068564750181</v>
      </c>
      <c r="AD323" s="35"/>
      <c r="AE323" s="55">
        <f t="shared" ca="1" si="221"/>
        <v>2.5756084803392754E-2</v>
      </c>
      <c r="AF323" s="78">
        <f t="shared" ca="1" si="222"/>
        <v>4.9131476904903548E-2</v>
      </c>
      <c r="AG323" s="35"/>
      <c r="AH323" s="35"/>
      <c r="AR323" s="69">
        <f t="shared" si="212"/>
        <v>27</v>
      </c>
      <c r="AS323" s="70">
        <f t="shared" si="223"/>
        <v>320</v>
      </c>
      <c r="AT323" s="71">
        <f t="shared" ca="1" si="224"/>
        <v>6.5812291337556686E-2</v>
      </c>
      <c r="AU323" s="72">
        <f t="shared" ca="1" si="213"/>
        <v>9.0370179501075842E-3</v>
      </c>
      <c r="AV323" s="73">
        <f t="shared" ca="1" si="214"/>
        <v>1.0090370179501076</v>
      </c>
      <c r="AW323" s="74">
        <f ca="1">PRODUCT(AV$4:AV323)</f>
        <v>14.847294874061173</v>
      </c>
      <c r="BO323" s="70">
        <f t="shared" si="225"/>
        <v>320</v>
      </c>
      <c r="BP323" s="171">
        <f t="shared" ca="1" si="226"/>
        <v>0.114</v>
      </c>
      <c r="BQ323" s="172">
        <f t="shared" ca="1" si="215"/>
        <v>9.0370179501075842E-3</v>
      </c>
      <c r="BR323" s="172">
        <f t="shared" ca="1" si="228"/>
        <v>6.7352336468176566E-2</v>
      </c>
    </row>
    <row r="324" spans="5:70">
      <c r="E324">
        <f t="shared" si="216"/>
        <v>321</v>
      </c>
      <c r="F324" s="64">
        <f t="shared" si="217"/>
        <v>91.666666666665151</v>
      </c>
      <c r="G324" s="55">
        <f t="shared" si="201"/>
        <v>2.5756084803392754E-2</v>
      </c>
      <c r="H324" s="78">
        <f t="shared" si="227"/>
        <v>4.7974688905008687E-2</v>
      </c>
      <c r="I324" s="79">
        <f t="shared" ca="1" si="202"/>
        <v>27640.395886338349</v>
      </c>
      <c r="J324" s="79">
        <f t="shared" ca="1" si="203"/>
        <v>249.7867537729195</v>
      </c>
      <c r="K324" s="80">
        <f t="shared" ca="1" si="204"/>
        <v>-0.95949377810017378</v>
      </c>
      <c r="L324" s="80">
        <f t="shared" ca="1" si="205"/>
        <v>-11.516831619307647</v>
      </c>
      <c r="M324" s="80">
        <f t="shared" ca="1" si="206"/>
        <v>0</v>
      </c>
      <c r="N324" s="80">
        <f t="shared" ca="1" si="207"/>
        <v>0</v>
      </c>
      <c r="O324" s="81">
        <f t="shared" ref="O324:O387" ca="1" si="229">-MIN(IF(MOD(R324,IF($C$5="Annual",12,1))=0,1,0)*$C$33*U324/IF($C$5="Monthly",12,1),I324)</f>
        <v>-86.566278231487516</v>
      </c>
      <c r="P324" s="79">
        <f t="shared" ref="P324:P387" ca="1" si="230">SUM(I324:O324)</f>
        <v>27791.140036482371</v>
      </c>
      <c r="Q324" s="35"/>
      <c r="R324">
        <f t="shared" ca="1" si="208"/>
        <v>321</v>
      </c>
      <c r="S324" s="78">
        <f t="shared" ca="1" si="218"/>
        <v>91.666666666665151</v>
      </c>
      <c r="T324" s="55">
        <f t="shared" ca="1" si="209"/>
        <v>2.5756084803392754E-2</v>
      </c>
      <c r="U324" s="78">
        <f t="shared" ca="1" si="219"/>
        <v>4.7866042419224923E-2</v>
      </c>
      <c r="V324" s="79">
        <f t="shared" ca="1" si="220"/>
        <v>27602.345404140939</v>
      </c>
      <c r="W324" s="79">
        <f t="shared" ref="W324:W387" ca="1" si="231">(V324)*$AU324</f>
        <v>249.44289088229124</v>
      </c>
      <c r="X324" s="80">
        <f t="shared" ref="X324:X387" ca="1" si="232">IF(V324=0,0,-$C$19)*U324</f>
        <v>-0.95732084838449849</v>
      </c>
      <c r="Y324" s="80">
        <f t="shared" ca="1" si="210"/>
        <v>-11.500977251725391</v>
      </c>
      <c r="Z324" s="80">
        <f t="shared" ref="Z324:Z387" ca="1" si="233">-IF(MOD(R324-1,12)=0,1,0)*V324*($C$17)</f>
        <v>0</v>
      </c>
      <c r="AA324" s="80">
        <f t="shared" ca="1" si="211"/>
        <v>0</v>
      </c>
      <c r="AB324" s="81">
        <f t="shared" ref="AB324:AB387" ca="1" si="234">-MIN(IF(MOD(R324,IF($C$5="Annual",12,1))=0,1,0)*$C$33*U324/IF($C$5="Monthly",12,1),V324)</f>
        <v>-86.566278231487516</v>
      </c>
      <c r="AC324" s="79">
        <f t="shared" ref="AC324:AC387" ca="1" si="235">SUM(V324:AB324)</f>
        <v>27752.763718691633</v>
      </c>
      <c r="AD324" s="35"/>
      <c r="AE324" s="55">
        <f t="shared" ca="1" si="221"/>
        <v>2.5756084803392754E-2</v>
      </c>
      <c r="AF324" s="78">
        <f t="shared" ca="1" si="222"/>
        <v>4.7866042419224923E-2</v>
      </c>
      <c r="AG324" s="35"/>
      <c r="AH324" s="35"/>
      <c r="AR324" s="69">
        <f t="shared" si="212"/>
        <v>27</v>
      </c>
      <c r="AS324" s="70">
        <f t="shared" si="223"/>
        <v>321</v>
      </c>
      <c r="AT324" s="71">
        <f t="shared" ca="1" si="224"/>
        <v>6.5217544479401479E-2</v>
      </c>
      <c r="AU324" s="72">
        <f t="shared" ca="1" si="213"/>
        <v>9.0370179501075842E-3</v>
      </c>
      <c r="AV324" s="73">
        <f t="shared" ca="1" si="214"/>
        <v>1.0090370179501076</v>
      </c>
      <c r="AW324" s="74">
        <f ca="1">PRODUCT(AV$4:AV324)</f>
        <v>14.981470144348604</v>
      </c>
      <c r="BO324" s="70">
        <f t="shared" si="225"/>
        <v>321</v>
      </c>
      <c r="BP324" s="171">
        <f t="shared" ca="1" si="226"/>
        <v>0.114</v>
      </c>
      <c r="BQ324" s="172">
        <f t="shared" ca="1" si="215"/>
        <v>9.0370179501075842E-3</v>
      </c>
      <c r="BR324" s="172">
        <f t="shared" ca="1" si="228"/>
        <v>6.6749123441481942E-2</v>
      </c>
    </row>
    <row r="325" spans="5:70">
      <c r="E325">
        <f t="shared" si="216"/>
        <v>322</v>
      </c>
      <c r="F325" s="64">
        <f t="shared" si="217"/>
        <v>91.749999999998479</v>
      </c>
      <c r="G325" s="55">
        <f t="shared" ref="G325:G388" si="236">(1-(1-IF(F325&gt;$AJ$90,0,VLOOKUP(ROUND(F325,0),$AJ$4:$AK$90,2,FALSE)))^(1/12))</f>
        <v>2.5756084803392754E-2</v>
      </c>
      <c r="H325" s="78">
        <f t="shared" si="227"/>
        <v>4.6739048749154896E-2</v>
      </c>
      <c r="I325" s="79">
        <f t="shared" ref="I325:I388" ca="1" si="237">MAX(P324,0)*(1-G325)</f>
        <v>27075.349076919767</v>
      </c>
      <c r="J325" s="79">
        <f t="shared" ref="J325:J388" ca="1" si="238">(I325)*$AU325</f>
        <v>244.68041561355275</v>
      </c>
      <c r="K325" s="80">
        <f t="shared" ref="K325:K388" ca="1" si="239">IF(I325=0,0,-$C$19)*H325</f>
        <v>-0.93478097498309798</v>
      </c>
      <c r="L325" s="80">
        <f t="shared" ref="L325:L388" ca="1" si="240">IF(OR(I324+O324=0,K324=0),0,-I325*($C$16/12))</f>
        <v>-11.28139544871657</v>
      </c>
      <c r="M325" s="80">
        <f t="shared" ref="M325:M388" ca="1" si="241">IF(OR(I324+O324=0,K324=0),0,-IF(MOD(E325-1,12)=0,1,0)*I325*($C$17))</f>
        <v>0</v>
      </c>
      <c r="N325" s="80">
        <f t="shared" ref="N325:N388" ca="1" si="242">IF(OR(I324+O324=0,K324=0),0,-I325*($C$18*(1+$C$20))/12)</f>
        <v>0</v>
      </c>
      <c r="O325" s="81">
        <f t="shared" ca="1" si="229"/>
        <v>-84.336669828243245</v>
      </c>
      <c r="P325" s="79">
        <f t="shared" ca="1" si="230"/>
        <v>27223.476646281375</v>
      </c>
      <c r="Q325" s="35"/>
      <c r="R325">
        <f t="shared" ref="R325:R388" ca="1" si="243">R324+1</f>
        <v>322</v>
      </c>
      <c r="S325" s="78">
        <f t="shared" ca="1" si="218"/>
        <v>91.749999999998479</v>
      </c>
      <c r="T325" s="55">
        <f t="shared" ref="T325:T388" ca="1" si="244">(1-(1-IF(S325&gt;$AJ$90,0,VLOOKUP(ROUND(S325,0),$AJ$4:$AK$90,2,FALSE)))^(1/12))
*IF(S326-S$4&lt;SUBSTITUTE($C$6, "years", "", 1)/1,0,1)</f>
        <v>2.5756084803392754E-2</v>
      </c>
      <c r="U325" s="78">
        <f t="shared" ca="1" si="219"/>
        <v>4.663320057147257E-2</v>
      </c>
      <c r="V325" s="79">
        <f t="shared" ca="1" si="220"/>
        <v>27037.961182824489</v>
      </c>
      <c r="W325" s="79">
        <f t="shared" ca="1" si="231"/>
        <v>244.34254054349699</v>
      </c>
      <c r="X325" s="80">
        <f t="shared" ca="1" si="232"/>
        <v>-0.93266401142945143</v>
      </c>
      <c r="Y325" s="80">
        <f t="shared" ref="Y325:Y388" ca="1" si="245">IF(OR(V324+AB324=0,X324=0),0,-V325*($C$16/12))</f>
        <v>-11.265817159510204</v>
      </c>
      <c r="Z325" s="80">
        <f t="shared" ca="1" si="233"/>
        <v>0</v>
      </c>
      <c r="AA325" s="80">
        <f t="shared" ref="AA325:AA388" ca="1" si="246">IF(OR(V324+AB324=0,X324=0),0,-V325*($C$18*(1+$C$20))/12)</f>
        <v>0</v>
      </c>
      <c r="AB325" s="81">
        <f t="shared" ca="1" si="234"/>
        <v>-84.336669828243245</v>
      </c>
      <c r="AC325" s="79">
        <f t="shared" ca="1" si="235"/>
        <v>27185.768572368801</v>
      </c>
      <c r="AD325" s="35"/>
      <c r="AE325" s="55">
        <f t="shared" ca="1" si="221"/>
        <v>2.5756084803392754E-2</v>
      </c>
      <c r="AF325" s="78">
        <f t="shared" ca="1" si="222"/>
        <v>4.663320057147257E-2</v>
      </c>
      <c r="AG325" s="35"/>
      <c r="AH325" s="35"/>
      <c r="AR325" s="69">
        <f t="shared" ref="AR325:AR388" si="247">ROUNDDOWN((AS325-1)/12,0)+1</f>
        <v>27</v>
      </c>
      <c r="AS325" s="70">
        <f t="shared" si="223"/>
        <v>322</v>
      </c>
      <c r="AT325" s="71">
        <f t="shared" ca="1" si="224"/>
        <v>6.4628172359279187E-2</v>
      </c>
      <c r="AU325" s="72">
        <f t="shared" ref="AU325:AU388" ca="1" si="248">IF($AU$2="Yes",BQ325,((1+$AH$21)^(1/12))-1)</f>
        <v>9.0370179501075842E-3</v>
      </c>
      <c r="AV325" s="73">
        <f t="shared" ref="AV325:AV388" ca="1" si="249">(1+AU325)</f>
        <v>1.0090370179501076</v>
      </c>
      <c r="AW325" s="74">
        <f ca="1">PRODUCT(AV$4:AV325)</f>
        <v>15.116857958962083</v>
      </c>
      <c r="BO325" s="70">
        <f t="shared" si="225"/>
        <v>322</v>
      </c>
      <c r="BP325" s="171">
        <f t="shared" ca="1" si="226"/>
        <v>0.114</v>
      </c>
      <c r="BQ325" s="172">
        <f t="shared" ref="BQ325:BQ388" ca="1" si="250">(1+BP325)^(1/12)-1</f>
        <v>9.0370179501075842E-3</v>
      </c>
      <c r="BR325" s="172">
        <f t="shared" ca="1" si="228"/>
        <v>6.6151312839924356E-2</v>
      </c>
    </row>
    <row r="326" spans="5:70">
      <c r="E326">
        <f t="shared" ref="E326:E389" si="251">E325+1</f>
        <v>323</v>
      </c>
      <c r="F326" s="64">
        <f t="shared" ref="F326:F389" si="252">(E326-E325)/12+F325</f>
        <v>91.833333333331808</v>
      </c>
      <c r="G326" s="55">
        <f t="shared" si="236"/>
        <v>2.5756084803392754E-2</v>
      </c>
      <c r="H326" s="78">
        <f t="shared" si="227"/>
        <v>4.5535233845941755E-2</v>
      </c>
      <c r="I326" s="79">
        <f t="shared" ca="1" si="237"/>
        <v>26522.30647313657</v>
      </c>
      <c r="J326" s="79">
        <f t="shared" ca="1" si="238"/>
        <v>239.68255967598975</v>
      </c>
      <c r="K326" s="80">
        <f t="shared" ca="1" si="239"/>
        <v>-0.91070467691883517</v>
      </c>
      <c r="L326" s="80">
        <f t="shared" ca="1" si="240"/>
        <v>-11.050961030473571</v>
      </c>
      <c r="M326" s="80">
        <f t="shared" ca="1" si="241"/>
        <v>0</v>
      </c>
      <c r="N326" s="80">
        <f t="shared" ca="1" si="242"/>
        <v>0</v>
      </c>
      <c r="O326" s="81">
        <f t="shared" ca="1" si="229"/>
        <v>-82.16448740811127</v>
      </c>
      <c r="P326" s="79">
        <f t="shared" ca="1" si="230"/>
        <v>26667.862879697055</v>
      </c>
      <c r="Q326" s="35"/>
      <c r="R326">
        <f t="shared" ca="1" si="243"/>
        <v>323</v>
      </c>
      <c r="S326" s="78">
        <f t="shared" ref="S326:S389" ca="1" si="253">(R326-R325)/12+S325</f>
        <v>91.833333333331808</v>
      </c>
      <c r="T326" s="55">
        <f t="shared" ca="1" si="244"/>
        <v>2.5756084803392754E-2</v>
      </c>
      <c r="U326" s="78">
        <f t="shared" ref="U326:U389" ca="1" si="254">IF(S327-S$4&lt;SUBSTITUTE($C$6, "years", "", 1)/1,U325,AF325)*
(1-T326)</f>
        <v>4.5432111902900099E-2</v>
      </c>
      <c r="V326" s="79">
        <f t="shared" ref="V326:V389" ca="1" si="255">MAX(AC325,0)*(1-AE326)</f>
        <v>26485.569611573461</v>
      </c>
      <c r="W326" s="79">
        <f t="shared" ca="1" si="231"/>
        <v>239.35056799861331</v>
      </c>
      <c r="X326" s="80">
        <f t="shared" ca="1" si="232"/>
        <v>-0.90864223805800193</v>
      </c>
      <c r="Y326" s="80">
        <f t="shared" ca="1" si="245"/>
        <v>-11.035654004822277</v>
      </c>
      <c r="Z326" s="80">
        <f t="shared" ca="1" si="233"/>
        <v>0</v>
      </c>
      <c r="AA326" s="80">
        <f t="shared" ca="1" si="246"/>
        <v>0</v>
      </c>
      <c r="AB326" s="81">
        <f t="shared" ca="1" si="234"/>
        <v>-82.16448740811127</v>
      </c>
      <c r="AC326" s="79">
        <f t="shared" ca="1" si="235"/>
        <v>26630.811395921082</v>
      </c>
      <c r="AD326" s="35"/>
      <c r="AE326" s="55">
        <f t="shared" ref="AE326:AE389" ca="1" si="256">(1-(1-IF(S326&gt;$AJ$90,0,VLOOKUP(ROUND(S326,0),$AJ$4:$AK$90,2,FALSE)))^(1/12))</f>
        <v>2.5756084803392754E-2</v>
      </c>
      <c r="AF326" s="78">
        <f t="shared" ref="AF326:AF389" ca="1" si="257">AF325*(1-AE326)</f>
        <v>4.5432111902900099E-2</v>
      </c>
      <c r="AG326" s="35"/>
      <c r="AH326" s="35"/>
      <c r="AR326" s="69">
        <f t="shared" si="247"/>
        <v>27</v>
      </c>
      <c r="AS326" s="70">
        <f t="shared" ref="AS326:AS389" si="258">AS325+1</f>
        <v>323</v>
      </c>
      <c r="AT326" s="71">
        <f t="shared" ref="AT326:AT389" ca="1" si="259">(1-AU326)*AT325</f>
        <v>6.4044126405585738E-2</v>
      </c>
      <c r="AU326" s="72">
        <f t="shared" ca="1" si="248"/>
        <v>9.0370179501075842E-3</v>
      </c>
      <c r="AV326" s="73">
        <f t="shared" ca="1" si="249"/>
        <v>1.0090370179501076</v>
      </c>
      <c r="AW326" s="74">
        <f ca="1">PRODUCT(AV$4:AV326)</f>
        <v>15.253469275686451</v>
      </c>
      <c r="BO326" s="70">
        <f t="shared" ref="BO326:BO389" si="260">BO325+1</f>
        <v>323</v>
      </c>
      <c r="BP326" s="171">
        <f t="shared" ref="BP326:BP389" ca="1" si="261">VLOOKUP(BO326,$BT$4:$BX$13,5,TRUE)/100</f>
        <v>0.114</v>
      </c>
      <c r="BQ326" s="172">
        <f t="shared" ca="1" si="250"/>
        <v>9.0370179501075842E-3</v>
      </c>
      <c r="BR326" s="172">
        <f t="shared" ca="1" si="228"/>
        <v>6.555885627894302E-2</v>
      </c>
    </row>
    <row r="327" spans="5:70">
      <c r="E327">
        <f t="shared" si="251"/>
        <v>324</v>
      </c>
      <c r="F327" s="64">
        <f t="shared" si="252"/>
        <v>91.916666666665137</v>
      </c>
      <c r="G327" s="55">
        <f t="shared" si="236"/>
        <v>2.5756084803392754E-2</v>
      </c>
      <c r="H327" s="78">
        <f t="shared" ref="H327:H390" si="262">H326*(1-G327)</f>
        <v>4.4362424501463361E-2</v>
      </c>
      <c r="I327" s="79">
        <f t="shared" ca="1" si="237"/>
        <v>25981.003141842328</v>
      </c>
      <c r="J327" s="79">
        <f t="shared" ca="1" si="238"/>
        <v>234.79079175463065</v>
      </c>
      <c r="K327" s="80">
        <f t="shared" ca="1" si="239"/>
        <v>-0.8872484900292672</v>
      </c>
      <c r="L327" s="80">
        <f t="shared" ca="1" si="240"/>
        <v>-10.825417975767637</v>
      </c>
      <c r="M327" s="80">
        <f t="shared" ca="1" si="241"/>
        <v>0</v>
      </c>
      <c r="N327" s="80">
        <f t="shared" ca="1" si="242"/>
        <v>0</v>
      </c>
      <c r="O327" s="81">
        <f t="shared" ca="1" si="229"/>
        <v>-80.048251902600654</v>
      </c>
      <c r="P327" s="79">
        <f t="shared" ca="1" si="230"/>
        <v>26124.033015228561</v>
      </c>
      <c r="Q327" s="35"/>
      <c r="R327">
        <f t="shared" ca="1" si="243"/>
        <v>324</v>
      </c>
      <c r="S327" s="78">
        <f t="shared" ca="1" si="253"/>
        <v>91.916666666665137</v>
      </c>
      <c r="T327" s="55">
        <f t="shared" ca="1" si="244"/>
        <v>2.5756084803392754E-2</v>
      </c>
      <c r="U327" s="78">
        <f t="shared" ca="1" si="254"/>
        <v>4.4261958575931772E-2</v>
      </c>
      <c r="V327" s="79">
        <f t="shared" ca="1" si="255"/>
        <v>25944.905959224579</v>
      </c>
      <c r="W327" s="79">
        <f t="shared" ca="1" si="231"/>
        <v>234.46458086736575</v>
      </c>
      <c r="X327" s="80">
        <f t="shared" ca="1" si="232"/>
        <v>-0.8852391715186354</v>
      </c>
      <c r="Y327" s="80">
        <f t="shared" ca="1" si="245"/>
        <v>-10.810377483010242</v>
      </c>
      <c r="Z327" s="80">
        <f t="shared" ca="1" si="233"/>
        <v>0</v>
      </c>
      <c r="AA327" s="80">
        <f t="shared" ca="1" si="246"/>
        <v>0</v>
      </c>
      <c r="AB327" s="81">
        <f t="shared" ca="1" si="234"/>
        <v>-80.048251902600654</v>
      </c>
      <c r="AC327" s="79">
        <f t="shared" ca="1" si="235"/>
        <v>26087.626671534817</v>
      </c>
      <c r="AD327" s="35"/>
      <c r="AE327" s="55">
        <f t="shared" ca="1" si="256"/>
        <v>2.5756084803392754E-2</v>
      </c>
      <c r="AF327" s="78">
        <f t="shared" ca="1" si="257"/>
        <v>4.4261958575931772E-2</v>
      </c>
      <c r="AG327" s="35"/>
      <c r="AH327" s="35"/>
      <c r="AR327" s="69">
        <f t="shared" si="247"/>
        <v>27</v>
      </c>
      <c r="AS327" s="70">
        <f t="shared" si="258"/>
        <v>324</v>
      </c>
      <c r="AT327" s="71">
        <f t="shared" ca="1" si="259"/>
        <v>6.3465358485659498E-2</v>
      </c>
      <c r="AU327" s="72">
        <f t="shared" ca="1" si="248"/>
        <v>9.0370179501075842E-3</v>
      </c>
      <c r="AV327" s="73">
        <f t="shared" ca="1" si="249"/>
        <v>1.0090370179501076</v>
      </c>
      <c r="AW327" s="74">
        <f ca="1">PRODUCT(AV$4:AV327)</f>
        <v>15.391315151332243</v>
      </c>
      <c r="BO327" s="70">
        <f t="shared" si="260"/>
        <v>324</v>
      </c>
      <c r="BP327" s="171">
        <f t="shared" ca="1" si="261"/>
        <v>0.114</v>
      </c>
      <c r="BQ327" s="172">
        <f t="shared" ca="1" si="250"/>
        <v>9.0370179501075842E-3</v>
      </c>
      <c r="BR327" s="172">
        <f t="shared" ref="BR327:BR390" ca="1" si="263">BR326/(1+BQ327)</f>
        <v>6.4971705807313221E-2</v>
      </c>
    </row>
    <row r="328" spans="5:70">
      <c r="E328">
        <f t="shared" si="251"/>
        <v>325</v>
      </c>
      <c r="F328" s="64">
        <f t="shared" si="252"/>
        <v>91.999999999998465</v>
      </c>
      <c r="G328" s="55">
        <f t="shared" si="236"/>
        <v>2.5756084803392754E-2</v>
      </c>
      <c r="H328" s="78">
        <f t="shared" si="262"/>
        <v>4.3219822133919561E-2</v>
      </c>
      <c r="I328" s="79">
        <f t="shared" ca="1" si="237"/>
        <v>25451.180205481702</v>
      </c>
      <c r="J328" s="79">
        <f t="shared" ca="1" si="238"/>
        <v>230.00277236836098</v>
      </c>
      <c r="K328" s="80">
        <f t="shared" ca="1" si="239"/>
        <v>-0.86439644267839122</v>
      </c>
      <c r="L328" s="80">
        <f t="shared" ca="1" si="240"/>
        <v>-10.604658418950709</v>
      </c>
      <c r="M328" s="80">
        <f t="shared" ca="1" si="241"/>
        <v>-190.88385154111276</v>
      </c>
      <c r="N328" s="80">
        <f t="shared" ca="1" si="242"/>
        <v>0</v>
      </c>
      <c r="O328" s="81">
        <f t="shared" ca="1" si="229"/>
        <v>-77.986522338233925</v>
      </c>
      <c r="P328" s="79">
        <f t="shared" ca="1" si="230"/>
        <v>25400.84354910909</v>
      </c>
      <c r="Q328" s="35"/>
      <c r="R328">
        <f t="shared" ca="1" si="243"/>
        <v>325</v>
      </c>
      <c r="S328" s="78">
        <f t="shared" ca="1" si="253"/>
        <v>91.999999999998465</v>
      </c>
      <c r="T328" s="55">
        <f t="shared" ca="1" si="244"/>
        <v>2.5756084803392754E-2</v>
      </c>
      <c r="U328" s="78">
        <f t="shared" ca="1" si="254"/>
        <v>4.3121943817285818E-2</v>
      </c>
      <c r="V328" s="79">
        <f t="shared" ca="1" si="255"/>
        <v>25415.711546663515</v>
      </c>
      <c r="W328" s="79">
        <f t="shared" ca="1" si="231"/>
        <v>229.68224146195479</v>
      </c>
      <c r="X328" s="80">
        <f t="shared" ca="1" si="232"/>
        <v>-0.86243887634571637</v>
      </c>
      <c r="Y328" s="80">
        <f t="shared" ca="1" si="245"/>
        <v>-10.589879811109798</v>
      </c>
      <c r="Z328" s="80">
        <f t="shared" ca="1" si="233"/>
        <v>-190.61783659997636</v>
      </c>
      <c r="AA328" s="80">
        <f t="shared" ca="1" si="246"/>
        <v>0</v>
      </c>
      <c r="AB328" s="81">
        <f t="shared" ca="1" si="234"/>
        <v>-77.986522338233925</v>
      </c>
      <c r="AC328" s="79">
        <f t="shared" ca="1" si="235"/>
        <v>25365.337110499808</v>
      </c>
      <c r="AD328" s="35"/>
      <c r="AE328" s="55">
        <f t="shared" ca="1" si="256"/>
        <v>2.5756084803392754E-2</v>
      </c>
      <c r="AF328" s="78">
        <f t="shared" ca="1" si="257"/>
        <v>4.3121943817285818E-2</v>
      </c>
      <c r="AG328" s="35"/>
      <c r="AH328" s="35"/>
      <c r="AR328" s="69">
        <f t="shared" si="247"/>
        <v>28</v>
      </c>
      <c r="AS328" s="70">
        <f t="shared" si="258"/>
        <v>325</v>
      </c>
      <c r="AT328" s="71">
        <f t="shared" ca="1" si="259"/>
        <v>6.2891820901814582E-2</v>
      </c>
      <c r="AU328" s="72">
        <f t="shared" ca="1" si="248"/>
        <v>9.0370179501075842E-3</v>
      </c>
      <c r="AV328" s="73">
        <f t="shared" ca="1" si="249"/>
        <v>1.0090370179501076</v>
      </c>
      <c r="AW328" s="74">
        <f ca="1">PRODUCT(AV$4:AV328)</f>
        <v>15.530406742630596</v>
      </c>
      <c r="BO328" s="70">
        <f t="shared" si="260"/>
        <v>325</v>
      </c>
      <c r="BP328" s="171">
        <f t="shared" ca="1" si="261"/>
        <v>0.114</v>
      </c>
      <c r="BQ328" s="172">
        <f t="shared" ca="1" si="250"/>
        <v>9.0370179501075842E-3</v>
      </c>
      <c r="BR328" s="172">
        <f t="shared" ca="1" si="263"/>
        <v>6.4389813903265328E-2</v>
      </c>
    </row>
    <row r="329" spans="5:70">
      <c r="E329">
        <f t="shared" si="251"/>
        <v>326</v>
      </c>
      <c r="F329" s="64">
        <f t="shared" si="252"/>
        <v>92.083333333331794</v>
      </c>
      <c r="G329" s="55">
        <f t="shared" si="236"/>
        <v>2.5756084803392754E-2</v>
      </c>
      <c r="H329" s="78">
        <f t="shared" si="262"/>
        <v>4.210664872985078E-2</v>
      </c>
      <c r="I329" s="79">
        <f t="shared" ca="1" si="237"/>
        <v>24746.617268580525</v>
      </c>
      <c r="J329" s="79">
        <f t="shared" ca="1" si="238"/>
        <v>223.63562446060453</v>
      </c>
      <c r="K329" s="80">
        <f t="shared" ca="1" si="239"/>
        <v>-0.84213297459701564</v>
      </c>
      <c r="L329" s="80">
        <f t="shared" ca="1" si="240"/>
        <v>-10.311090528575219</v>
      </c>
      <c r="M329" s="80">
        <f t="shared" ca="1" si="241"/>
        <v>0</v>
      </c>
      <c r="N329" s="80">
        <f t="shared" ca="1" si="242"/>
        <v>0</v>
      </c>
      <c r="O329" s="81">
        <f t="shared" ca="1" si="229"/>
        <v>-75.977894855368689</v>
      </c>
      <c r="P329" s="79">
        <f t="shared" ca="1" si="230"/>
        <v>24883.121774682586</v>
      </c>
      <c r="Q329" s="35"/>
      <c r="R329">
        <f t="shared" ca="1" si="243"/>
        <v>326</v>
      </c>
      <c r="S329" s="78">
        <f t="shared" ca="1" si="253"/>
        <v>92.083333333331794</v>
      </c>
      <c r="T329" s="55">
        <f t="shared" ca="1" si="244"/>
        <v>2.5756084803392754E-2</v>
      </c>
      <c r="U329" s="78">
        <f t="shared" ca="1" si="254"/>
        <v>4.2011291375440664E-2</v>
      </c>
      <c r="V329" s="79">
        <f t="shared" ca="1" si="255"/>
        <v>24712.025336815128</v>
      </c>
      <c r="W329" s="79">
        <f t="shared" ca="1" si="231"/>
        <v>223.32301655231174</v>
      </c>
      <c r="X329" s="80">
        <f t="shared" ca="1" si="232"/>
        <v>-0.84022582750881325</v>
      </c>
      <c r="Y329" s="80">
        <f t="shared" ca="1" si="245"/>
        <v>-10.296677223672971</v>
      </c>
      <c r="Z329" s="80">
        <f t="shared" ca="1" si="233"/>
        <v>0</v>
      </c>
      <c r="AA329" s="80">
        <f t="shared" ca="1" si="246"/>
        <v>0</v>
      </c>
      <c r="AB329" s="81">
        <f t="shared" ca="1" si="234"/>
        <v>-75.977894855368689</v>
      </c>
      <c r="AC329" s="79">
        <f t="shared" ca="1" si="235"/>
        <v>24848.233555460891</v>
      </c>
      <c r="AD329" s="35"/>
      <c r="AE329" s="55">
        <f t="shared" ca="1" si="256"/>
        <v>2.5756084803392754E-2</v>
      </c>
      <c r="AF329" s="78">
        <f t="shared" ca="1" si="257"/>
        <v>4.2011291375440664E-2</v>
      </c>
      <c r="AG329" s="35"/>
      <c r="AH329" s="35"/>
      <c r="AR329" s="69">
        <f t="shared" si="247"/>
        <v>28</v>
      </c>
      <c r="AS329" s="70">
        <f t="shared" si="258"/>
        <v>326</v>
      </c>
      <c r="AT329" s="71">
        <f t="shared" ca="1" si="259"/>
        <v>6.2323466387409931E-2</v>
      </c>
      <c r="AU329" s="72">
        <f t="shared" ca="1" si="248"/>
        <v>9.0370179501075842E-3</v>
      </c>
      <c r="AV329" s="73">
        <f t="shared" ca="1" si="249"/>
        <v>1.0090370179501076</v>
      </c>
      <c r="AW329" s="74">
        <f ca="1">PRODUCT(AV$4:AV329)</f>
        <v>15.67075530713622</v>
      </c>
      <c r="BO329" s="70">
        <f t="shared" si="260"/>
        <v>326</v>
      </c>
      <c r="BP329" s="171">
        <f t="shared" ca="1" si="261"/>
        <v>0.114</v>
      </c>
      <c r="BQ329" s="172">
        <f t="shared" ca="1" si="250"/>
        <v>9.0370179501075842E-3</v>
      </c>
      <c r="BR329" s="172">
        <f t="shared" ca="1" si="263"/>
        <v>6.381313347063855E-2</v>
      </c>
    </row>
    <row r="330" spans="5:70">
      <c r="E330">
        <f t="shared" si="251"/>
        <v>327</v>
      </c>
      <c r="F330" s="64">
        <f t="shared" si="252"/>
        <v>92.166666666665122</v>
      </c>
      <c r="G330" s="55">
        <f t="shared" si="236"/>
        <v>2.5756084803392754E-2</v>
      </c>
      <c r="H330" s="78">
        <f t="shared" si="262"/>
        <v>4.1022146314378075E-2</v>
      </c>
      <c r="I330" s="79">
        <f t="shared" ca="1" si="237"/>
        <v>24242.229980080712</v>
      </c>
      <c r="J330" s="79">
        <f t="shared" ca="1" si="238"/>
        <v>219.07746748062561</v>
      </c>
      <c r="K330" s="80">
        <f t="shared" ca="1" si="239"/>
        <v>-0.82044292628756144</v>
      </c>
      <c r="L330" s="80">
        <f t="shared" ca="1" si="240"/>
        <v>-10.100929158366965</v>
      </c>
      <c r="M330" s="80">
        <f t="shared" ca="1" si="241"/>
        <v>0</v>
      </c>
      <c r="N330" s="80">
        <f t="shared" ca="1" si="242"/>
        <v>0</v>
      </c>
      <c r="O330" s="81">
        <f t="shared" ca="1" si="229"/>
        <v>-74.021001752290559</v>
      </c>
      <c r="P330" s="79">
        <f t="shared" ca="1" si="230"/>
        <v>24376.365073724392</v>
      </c>
      <c r="Q330" s="35"/>
      <c r="R330">
        <f t="shared" ca="1" si="243"/>
        <v>327</v>
      </c>
      <c r="S330" s="78">
        <f t="shared" ca="1" si="253"/>
        <v>92.166666666665122</v>
      </c>
      <c r="T330" s="55">
        <f t="shared" ca="1" si="244"/>
        <v>2.5756084803392754E-2</v>
      </c>
      <c r="U330" s="78">
        <f t="shared" ca="1" si="254"/>
        <v>4.0929244992074773E-2</v>
      </c>
      <c r="V330" s="79">
        <f t="shared" ca="1" si="255"/>
        <v>24208.240344791931</v>
      </c>
      <c r="W330" s="79">
        <f t="shared" ca="1" si="231"/>
        <v>218.77030253640331</v>
      </c>
      <c r="X330" s="80">
        <f t="shared" ca="1" si="232"/>
        <v>-0.81858489984149552</v>
      </c>
      <c r="Y330" s="80">
        <f t="shared" ca="1" si="245"/>
        <v>-10.086766810329973</v>
      </c>
      <c r="Z330" s="80">
        <f t="shared" ca="1" si="233"/>
        <v>0</v>
      </c>
      <c r="AA330" s="80">
        <f t="shared" ca="1" si="246"/>
        <v>0</v>
      </c>
      <c r="AB330" s="81">
        <f t="shared" ca="1" si="234"/>
        <v>-74.021001752290559</v>
      </c>
      <c r="AC330" s="79">
        <f t="shared" ca="1" si="235"/>
        <v>24342.084293865872</v>
      </c>
      <c r="AD330" s="35"/>
      <c r="AE330" s="55">
        <f t="shared" ca="1" si="256"/>
        <v>2.5756084803392754E-2</v>
      </c>
      <c r="AF330" s="78">
        <f t="shared" ca="1" si="257"/>
        <v>4.0929244992074773E-2</v>
      </c>
      <c r="AG330" s="35"/>
      <c r="AH330" s="35"/>
      <c r="AR330" s="69">
        <f t="shared" si="247"/>
        <v>28</v>
      </c>
      <c r="AS330" s="70">
        <f t="shared" si="258"/>
        <v>327</v>
      </c>
      <c r="AT330" s="71">
        <f t="shared" ca="1" si="259"/>
        <v>6.1760248102953982E-2</v>
      </c>
      <c r="AU330" s="72">
        <f t="shared" ca="1" si="248"/>
        <v>9.0370179501075842E-3</v>
      </c>
      <c r="AV330" s="73">
        <f t="shared" ca="1" si="249"/>
        <v>1.0090370179501076</v>
      </c>
      <c r="AW330" s="74">
        <f ca="1">PRODUCT(AV$4:AV330)</f>
        <v>15.812372204138555</v>
      </c>
      <c r="BO330" s="70">
        <f t="shared" si="260"/>
        <v>327</v>
      </c>
      <c r="BP330" s="171">
        <f t="shared" ca="1" si="261"/>
        <v>0.114</v>
      </c>
      <c r="BQ330" s="172">
        <f t="shared" ca="1" si="250"/>
        <v>9.0370179501075842E-3</v>
      </c>
      <c r="BR330" s="172">
        <f t="shared" ca="1" si="263"/>
        <v>6.324161783506918E-2</v>
      </c>
    </row>
    <row r="331" spans="5:70">
      <c r="E331">
        <f t="shared" si="251"/>
        <v>328</v>
      </c>
      <c r="F331" s="64">
        <f t="shared" si="252"/>
        <v>92.249999999998451</v>
      </c>
      <c r="G331" s="55">
        <f t="shared" si="236"/>
        <v>2.5756084803392754E-2</v>
      </c>
      <c r="H331" s="78">
        <f t="shared" si="262"/>
        <v>3.9965576435087767E-2</v>
      </c>
      <c r="I331" s="79">
        <f t="shared" ca="1" si="237"/>
        <v>23748.525347687086</v>
      </c>
      <c r="J331" s="79">
        <f t="shared" ca="1" si="238"/>
        <v>214.61584985563314</v>
      </c>
      <c r="K331" s="80">
        <f t="shared" ca="1" si="239"/>
        <v>-0.79931152870175537</v>
      </c>
      <c r="L331" s="80">
        <f t="shared" ca="1" si="240"/>
        <v>-9.89521889486962</v>
      </c>
      <c r="M331" s="80">
        <f t="shared" ca="1" si="241"/>
        <v>0</v>
      </c>
      <c r="N331" s="80">
        <f t="shared" ca="1" si="242"/>
        <v>0</v>
      </c>
      <c r="O331" s="81">
        <f t="shared" ca="1" si="229"/>
        <v>-72.114510553926479</v>
      </c>
      <c r="P331" s="79">
        <f t="shared" ca="1" si="230"/>
        <v>23880.332156565222</v>
      </c>
      <c r="Q331" s="35"/>
      <c r="R331">
        <f t="shared" ca="1" si="243"/>
        <v>328</v>
      </c>
      <c r="S331" s="78">
        <f t="shared" ca="1" si="253"/>
        <v>92.249999999998451</v>
      </c>
      <c r="T331" s="55">
        <f t="shared" ca="1" si="244"/>
        <v>2.5756084803392754E-2</v>
      </c>
      <c r="U331" s="78">
        <f t="shared" ca="1" si="254"/>
        <v>3.9875067887120058E-2</v>
      </c>
      <c r="V331" s="79">
        <f t="shared" ca="1" si="255"/>
        <v>23715.127506501729</v>
      </c>
      <c r="W331" s="79">
        <f t="shared" ca="1" si="231"/>
        <v>214.31403296534623</v>
      </c>
      <c r="X331" s="80">
        <f t="shared" ca="1" si="232"/>
        <v>-0.79750135774240116</v>
      </c>
      <c r="Y331" s="80">
        <f t="shared" ca="1" si="245"/>
        <v>-9.8813031277090548</v>
      </c>
      <c r="Z331" s="80">
        <f t="shared" ca="1" si="233"/>
        <v>0</v>
      </c>
      <c r="AA331" s="80">
        <f t="shared" ca="1" si="246"/>
        <v>0</v>
      </c>
      <c r="AB331" s="81">
        <f t="shared" ca="1" si="234"/>
        <v>-72.114510553926479</v>
      </c>
      <c r="AC331" s="79">
        <f t="shared" ca="1" si="235"/>
        <v>23846.648224427699</v>
      </c>
      <c r="AD331" s="35"/>
      <c r="AE331" s="55">
        <f t="shared" ca="1" si="256"/>
        <v>2.5756084803392754E-2</v>
      </c>
      <c r="AF331" s="78">
        <f t="shared" ca="1" si="257"/>
        <v>3.9875067887120058E-2</v>
      </c>
      <c r="AG331" s="35"/>
      <c r="AH331" s="35"/>
      <c r="AR331" s="69">
        <f t="shared" si="247"/>
        <v>28</v>
      </c>
      <c r="AS331" s="70">
        <f t="shared" si="258"/>
        <v>328</v>
      </c>
      <c r="AT331" s="71">
        <f t="shared" ca="1" si="259"/>
        <v>6.1202119632244492E-2</v>
      </c>
      <c r="AU331" s="72">
        <f t="shared" ca="1" si="248"/>
        <v>9.0370179501075842E-3</v>
      </c>
      <c r="AV331" s="73">
        <f t="shared" ca="1" si="249"/>
        <v>1.0090370179501076</v>
      </c>
      <c r="AW331" s="74">
        <f ca="1">PRODUCT(AV$4:AV331)</f>
        <v>15.955268895581137</v>
      </c>
      <c r="BO331" s="70">
        <f t="shared" si="260"/>
        <v>328</v>
      </c>
      <c r="BP331" s="171">
        <f t="shared" ca="1" si="261"/>
        <v>0.114</v>
      </c>
      <c r="BQ331" s="172">
        <f t="shared" ca="1" si="250"/>
        <v>9.0370179501075842E-3</v>
      </c>
      <c r="BR331" s="172">
        <f t="shared" ca="1" si="263"/>
        <v>6.2675220740212922E-2</v>
      </c>
    </row>
    <row r="332" spans="5:70">
      <c r="E332">
        <f t="shared" si="251"/>
        <v>329</v>
      </c>
      <c r="F332" s="64">
        <f t="shared" si="252"/>
        <v>92.33333333333178</v>
      </c>
      <c r="G332" s="55">
        <f t="shared" si="236"/>
        <v>2.5756084803392754E-2</v>
      </c>
      <c r="H332" s="78">
        <f t="shared" si="262"/>
        <v>3.8936219659209174E-2</v>
      </c>
      <c r="I332" s="79">
        <f t="shared" ca="1" si="237"/>
        <v>23265.268296407543</v>
      </c>
      <c r="J332" s="79">
        <f t="shared" ca="1" si="238"/>
        <v>210.24864720870386</v>
      </c>
      <c r="K332" s="80">
        <f t="shared" ca="1" si="239"/>
        <v>-0.77872439318418352</v>
      </c>
      <c r="L332" s="80">
        <f t="shared" ca="1" si="240"/>
        <v>-9.6938617901698105</v>
      </c>
      <c r="M332" s="80">
        <f t="shared" ca="1" si="241"/>
        <v>0</v>
      </c>
      <c r="N332" s="80">
        <f t="shared" ca="1" si="242"/>
        <v>0</v>
      </c>
      <c r="O332" s="81">
        <f t="shared" ca="1" si="229"/>
        <v>-70.257123104544391</v>
      </c>
      <c r="P332" s="79">
        <f t="shared" ca="1" si="230"/>
        <v>23394.787234328349</v>
      </c>
      <c r="Q332" s="35"/>
      <c r="R332">
        <f t="shared" ca="1" si="243"/>
        <v>329</v>
      </c>
      <c r="S332" s="78">
        <f t="shared" ca="1" si="253"/>
        <v>92.33333333333178</v>
      </c>
      <c r="T332" s="55">
        <f t="shared" ca="1" si="244"/>
        <v>2.5756084803392754E-2</v>
      </c>
      <c r="U332" s="78">
        <f t="shared" ca="1" si="254"/>
        <v>3.8848042257078351E-2</v>
      </c>
      <c r="V332" s="79">
        <f t="shared" ca="1" si="255"/>
        <v>23232.451930482664</v>
      </c>
      <c r="W332" s="79">
        <f t="shared" ca="1" si="231"/>
        <v>209.95208512078344</v>
      </c>
      <c r="X332" s="80">
        <f t="shared" ca="1" si="232"/>
        <v>-0.77696084514156705</v>
      </c>
      <c r="Y332" s="80">
        <f t="shared" ca="1" si="245"/>
        <v>-9.6801883043677783</v>
      </c>
      <c r="Z332" s="80">
        <f t="shared" ca="1" si="233"/>
        <v>0</v>
      </c>
      <c r="AA332" s="80">
        <f t="shared" ca="1" si="246"/>
        <v>0</v>
      </c>
      <c r="AB332" s="81">
        <f t="shared" ca="1" si="234"/>
        <v>-70.257123104544391</v>
      </c>
      <c r="AC332" s="79">
        <f t="shared" ca="1" si="235"/>
        <v>23361.689743349394</v>
      </c>
      <c r="AD332" s="35"/>
      <c r="AE332" s="55">
        <f t="shared" ca="1" si="256"/>
        <v>2.5756084803392754E-2</v>
      </c>
      <c r="AF332" s="78">
        <f t="shared" ca="1" si="257"/>
        <v>3.8848042257078351E-2</v>
      </c>
      <c r="AG332" s="35"/>
      <c r="AH332" s="35"/>
      <c r="AR332" s="69">
        <f t="shared" si="247"/>
        <v>28</v>
      </c>
      <c r="AS332" s="70">
        <f t="shared" si="258"/>
        <v>329</v>
      </c>
      <c r="AT332" s="71">
        <f t="shared" ca="1" si="259"/>
        <v>6.0649034978543265E-2</v>
      </c>
      <c r="AU332" s="72">
        <f t="shared" ca="1" si="248"/>
        <v>9.0370179501075842E-3</v>
      </c>
      <c r="AV332" s="73">
        <f t="shared" ca="1" si="249"/>
        <v>1.0090370179501076</v>
      </c>
      <c r="AW332" s="74">
        <f ca="1">PRODUCT(AV$4:AV332)</f>
        <v>16.099456946989296</v>
      </c>
      <c r="BO332" s="70">
        <f t="shared" si="260"/>
        <v>329</v>
      </c>
      <c r="BP332" s="171">
        <f t="shared" ca="1" si="261"/>
        <v>0.114</v>
      </c>
      <c r="BQ332" s="172">
        <f t="shared" ca="1" si="250"/>
        <v>9.0370179501075842E-3</v>
      </c>
      <c r="BR332" s="172">
        <f t="shared" ca="1" si="263"/>
        <v>6.2113896344001066E-2</v>
      </c>
    </row>
    <row r="333" spans="5:70">
      <c r="E333">
        <f t="shared" si="251"/>
        <v>330</v>
      </c>
      <c r="F333" s="64">
        <f t="shared" si="252"/>
        <v>92.416666666665108</v>
      </c>
      <c r="G333" s="55">
        <f t="shared" si="236"/>
        <v>2.5756084803392754E-2</v>
      </c>
      <c r="H333" s="78">
        <f t="shared" si="262"/>
        <v>3.7933375083743053E-2</v>
      </c>
      <c r="I333" s="79">
        <f t="shared" ca="1" si="237"/>
        <v>22792.229110363656</v>
      </c>
      <c r="J333" s="79">
        <f t="shared" ca="1" si="238"/>
        <v>205.97378359332097</v>
      </c>
      <c r="K333" s="80">
        <f t="shared" ca="1" si="239"/>
        <v>-0.75866750167486108</v>
      </c>
      <c r="L333" s="80">
        <f t="shared" ca="1" si="240"/>
        <v>-9.4967621293181903</v>
      </c>
      <c r="M333" s="80">
        <f t="shared" ca="1" si="241"/>
        <v>0</v>
      </c>
      <c r="N333" s="80">
        <f t="shared" ca="1" si="242"/>
        <v>0</v>
      </c>
      <c r="O333" s="81">
        <f t="shared" ca="1" si="229"/>
        <v>-68.447574683821344</v>
      </c>
      <c r="P333" s="79">
        <f t="shared" ca="1" si="230"/>
        <v>22919.49988964216</v>
      </c>
      <c r="Q333" s="35"/>
      <c r="R333">
        <f t="shared" ca="1" si="243"/>
        <v>330</v>
      </c>
      <c r="S333" s="78">
        <f t="shared" ca="1" si="253"/>
        <v>92.416666666665108</v>
      </c>
      <c r="T333" s="55">
        <f t="shared" ca="1" si="244"/>
        <v>2.5756084803392754E-2</v>
      </c>
      <c r="U333" s="78">
        <f t="shared" ca="1" si="254"/>
        <v>3.7847468786259254E-2</v>
      </c>
      <c r="V333" s="79">
        <f t="shared" ca="1" si="255"/>
        <v>22759.984081169136</v>
      </c>
      <c r="W333" s="79">
        <f t="shared" ca="1" si="231"/>
        <v>205.68238468568836</v>
      </c>
      <c r="X333" s="80">
        <f t="shared" ca="1" si="232"/>
        <v>-0.75694937572518506</v>
      </c>
      <c r="Y333" s="80">
        <f t="shared" ca="1" si="245"/>
        <v>-9.4833267004871402</v>
      </c>
      <c r="Z333" s="80">
        <f t="shared" ca="1" si="233"/>
        <v>0</v>
      </c>
      <c r="AA333" s="80">
        <f t="shared" ca="1" si="246"/>
        <v>0</v>
      </c>
      <c r="AB333" s="81">
        <f t="shared" ca="1" si="234"/>
        <v>-68.447574683821344</v>
      </c>
      <c r="AC333" s="79">
        <f t="shared" ca="1" si="235"/>
        <v>22886.978615094791</v>
      </c>
      <c r="AD333" s="35"/>
      <c r="AE333" s="55">
        <f t="shared" ca="1" si="256"/>
        <v>2.5756084803392754E-2</v>
      </c>
      <c r="AF333" s="78">
        <f t="shared" ca="1" si="257"/>
        <v>3.7847468786259254E-2</v>
      </c>
      <c r="AG333" s="35"/>
      <c r="AH333" s="35"/>
      <c r="AR333" s="69">
        <f t="shared" si="247"/>
        <v>28</v>
      </c>
      <c r="AS333" s="70">
        <f t="shared" si="258"/>
        <v>330</v>
      </c>
      <c r="AT333" s="71">
        <f t="shared" ca="1" si="259"/>
        <v>6.0100948560785468E-2</v>
      </c>
      <c r="AU333" s="72">
        <f t="shared" ca="1" si="248"/>
        <v>9.0370179501075842E-3</v>
      </c>
      <c r="AV333" s="73">
        <f t="shared" ca="1" si="249"/>
        <v>1.0090370179501076</v>
      </c>
      <c r="AW333" s="74">
        <f ca="1">PRODUCT(AV$4:AV333)</f>
        <v>16.244948028406224</v>
      </c>
      <c r="BO333" s="70">
        <f t="shared" si="260"/>
        <v>330</v>
      </c>
      <c r="BP333" s="171">
        <f t="shared" ca="1" si="261"/>
        <v>0.114</v>
      </c>
      <c r="BQ333" s="172">
        <f t="shared" ca="1" si="250"/>
        <v>9.0370179501075842E-3</v>
      </c>
      <c r="BR333" s="172">
        <f t="shared" ca="1" si="263"/>
        <v>6.155759921493021E-2</v>
      </c>
    </row>
    <row r="334" spans="5:70">
      <c r="E334">
        <f t="shared" si="251"/>
        <v>331</v>
      </c>
      <c r="F334" s="64">
        <f t="shared" si="252"/>
        <v>92.499999999998437</v>
      </c>
      <c r="G334" s="55">
        <f t="shared" si="236"/>
        <v>2.5756084803392754E-2</v>
      </c>
      <c r="H334" s="78">
        <f t="shared" si="262"/>
        <v>3.6956359858207263E-2</v>
      </c>
      <c r="I334" s="79">
        <f t="shared" ca="1" si="237"/>
        <v>22329.183306833187</v>
      </c>
      <c r="J334" s="79">
        <f t="shared" ca="1" si="238"/>
        <v>201.78923035509413</v>
      </c>
      <c r="K334" s="80">
        <f t="shared" ca="1" si="239"/>
        <v>-0.73912719716414532</v>
      </c>
      <c r="L334" s="80">
        <f t="shared" ca="1" si="240"/>
        <v>-9.3038263778471624</v>
      </c>
      <c r="M334" s="80">
        <f t="shared" ca="1" si="241"/>
        <v>0</v>
      </c>
      <c r="N334" s="80">
        <f t="shared" ca="1" si="242"/>
        <v>0</v>
      </c>
      <c r="O334" s="81">
        <f t="shared" ca="1" si="229"/>
        <v>-66.684633145678276</v>
      </c>
      <c r="P334" s="79">
        <f t="shared" ca="1" si="230"/>
        <v>22454.24495046759</v>
      </c>
      <c r="Q334" s="35"/>
      <c r="R334">
        <f t="shared" ca="1" si="243"/>
        <v>331</v>
      </c>
      <c r="S334" s="78">
        <f t="shared" ca="1" si="253"/>
        <v>92.499999999998437</v>
      </c>
      <c r="T334" s="55">
        <f t="shared" ca="1" si="244"/>
        <v>2.5756084803392754E-2</v>
      </c>
      <c r="U334" s="78">
        <f t="shared" ca="1" si="254"/>
        <v>3.6872666170606604E-2</v>
      </c>
      <c r="V334" s="79">
        <f t="shared" ca="1" si="255"/>
        <v>22297.499652990973</v>
      </c>
      <c r="W334" s="79">
        <f t="shared" ca="1" si="231"/>
        <v>201.50290460659704</v>
      </c>
      <c r="X334" s="80">
        <f t="shared" ca="1" si="232"/>
        <v>-0.7374533234121321</v>
      </c>
      <c r="Y334" s="80">
        <f t="shared" ca="1" si="245"/>
        <v>-9.2906248554129061</v>
      </c>
      <c r="Z334" s="80">
        <f t="shared" ca="1" si="233"/>
        <v>0</v>
      </c>
      <c r="AA334" s="80">
        <f t="shared" ca="1" si="246"/>
        <v>0</v>
      </c>
      <c r="AB334" s="81">
        <f t="shared" ca="1" si="234"/>
        <v>-66.684633145678276</v>
      </c>
      <c r="AC334" s="79">
        <f t="shared" ca="1" si="235"/>
        <v>22422.289846273066</v>
      </c>
      <c r="AD334" s="35"/>
      <c r="AE334" s="55">
        <f t="shared" ca="1" si="256"/>
        <v>2.5756084803392754E-2</v>
      </c>
      <c r="AF334" s="78">
        <f t="shared" ca="1" si="257"/>
        <v>3.6872666170606604E-2</v>
      </c>
      <c r="AG334" s="35"/>
      <c r="AH334" s="35"/>
      <c r="AR334" s="69">
        <f t="shared" si="247"/>
        <v>28</v>
      </c>
      <c r="AS334" s="70">
        <f t="shared" si="258"/>
        <v>331</v>
      </c>
      <c r="AT334" s="71">
        <f t="shared" ca="1" si="259"/>
        <v>5.9557815209823159E-2</v>
      </c>
      <c r="AU334" s="72">
        <f t="shared" ca="1" si="248"/>
        <v>9.0370179501075842E-3</v>
      </c>
      <c r="AV334" s="73">
        <f t="shared" ca="1" si="249"/>
        <v>1.0090370179501076</v>
      </c>
      <c r="AW334" s="74">
        <f ca="1">PRODUCT(AV$4:AV334)</f>
        <v>16.391753915337496</v>
      </c>
      <c r="BO334" s="70">
        <f t="shared" si="260"/>
        <v>331</v>
      </c>
      <c r="BP334" s="171">
        <f t="shared" ca="1" si="261"/>
        <v>0.114</v>
      </c>
      <c r="BQ334" s="172">
        <f t="shared" ca="1" si="250"/>
        <v>9.0370179501075842E-3</v>
      </c>
      <c r="BR334" s="172">
        <f t="shared" ca="1" si="263"/>
        <v>6.1006284328385223E-2</v>
      </c>
    </row>
    <row r="335" spans="5:70">
      <c r="E335">
        <f t="shared" si="251"/>
        <v>332</v>
      </c>
      <c r="F335" s="64">
        <f t="shared" si="252"/>
        <v>92.583333333331765</v>
      </c>
      <c r="G335" s="55">
        <f t="shared" si="236"/>
        <v>2.8214445801184374E-2</v>
      </c>
      <c r="H335" s="78">
        <f t="shared" si="262"/>
        <v>3.5913656645978807E-2</v>
      </c>
      <c r="I335" s="79">
        <f t="shared" ca="1" si="237"/>
        <v>21820.710873306103</v>
      </c>
      <c r="J335" s="79">
        <f t="shared" ca="1" si="238"/>
        <v>197.19415584617499</v>
      </c>
      <c r="K335" s="80">
        <f t="shared" ca="1" si="239"/>
        <v>-0.71827313291957617</v>
      </c>
      <c r="L335" s="80">
        <f t="shared" ca="1" si="240"/>
        <v>-9.0919628638775443</v>
      </c>
      <c r="M335" s="80">
        <f t="shared" ca="1" si="241"/>
        <v>0</v>
      </c>
      <c r="N335" s="80">
        <f t="shared" ca="1" si="242"/>
        <v>0</v>
      </c>
      <c r="O335" s="81">
        <f t="shared" ca="1" si="229"/>
        <v>-64.80316317801767</v>
      </c>
      <c r="P335" s="79">
        <f t="shared" ca="1" si="230"/>
        <v>21943.291629977466</v>
      </c>
      <c r="Q335" s="35"/>
      <c r="R335">
        <f t="shared" ca="1" si="243"/>
        <v>332</v>
      </c>
      <c r="S335" s="78">
        <f t="shared" ca="1" si="253"/>
        <v>92.583333333331765</v>
      </c>
      <c r="T335" s="55">
        <f t="shared" ca="1" si="244"/>
        <v>2.8214445801184374E-2</v>
      </c>
      <c r="U335" s="78">
        <f t="shared" ca="1" si="254"/>
        <v>3.5832324329390861E-2</v>
      </c>
      <c r="V335" s="79">
        <f t="shared" ca="1" si="255"/>
        <v>21789.657364666949</v>
      </c>
      <c r="W335" s="79">
        <f t="shared" ca="1" si="231"/>
        <v>196.91352473118914</v>
      </c>
      <c r="X335" s="80">
        <f t="shared" ca="1" si="232"/>
        <v>-0.71664648658781727</v>
      </c>
      <c r="Y335" s="80">
        <f t="shared" ca="1" si="245"/>
        <v>-9.0790239019445629</v>
      </c>
      <c r="Z335" s="80">
        <f t="shared" ca="1" si="233"/>
        <v>0</v>
      </c>
      <c r="AA335" s="80">
        <f t="shared" ca="1" si="246"/>
        <v>0</v>
      </c>
      <c r="AB335" s="81">
        <f t="shared" ca="1" si="234"/>
        <v>-64.80316317801767</v>
      </c>
      <c r="AC335" s="79">
        <f t="shared" ca="1" si="235"/>
        <v>21911.972055831589</v>
      </c>
      <c r="AD335" s="35"/>
      <c r="AE335" s="55">
        <f t="shared" ca="1" si="256"/>
        <v>2.8214445801184374E-2</v>
      </c>
      <c r="AF335" s="78">
        <f t="shared" ca="1" si="257"/>
        <v>3.5832324329390861E-2</v>
      </c>
      <c r="AG335" s="35"/>
      <c r="AH335" s="35"/>
      <c r="AR335" s="69">
        <f t="shared" si="247"/>
        <v>28</v>
      </c>
      <c r="AS335" s="70">
        <f t="shared" si="258"/>
        <v>332</v>
      </c>
      <c r="AT335" s="71">
        <f t="shared" ca="1" si="259"/>
        <v>5.9019590164702797E-2</v>
      </c>
      <c r="AU335" s="72">
        <f t="shared" ca="1" si="248"/>
        <v>9.0370179501075842E-3</v>
      </c>
      <c r="AV335" s="73">
        <f t="shared" ca="1" si="249"/>
        <v>1.0090370179501076</v>
      </c>
      <c r="AW335" s="74">
        <f ca="1">PRODUCT(AV$4:AV335)</f>
        <v>16.539886489704148</v>
      </c>
      <c r="BO335" s="70">
        <f t="shared" si="260"/>
        <v>332</v>
      </c>
      <c r="BP335" s="171">
        <f t="shared" ca="1" si="261"/>
        <v>0.114</v>
      </c>
      <c r="BQ335" s="172">
        <f t="shared" ca="1" si="250"/>
        <v>9.0370179501075842E-3</v>
      </c>
      <c r="BR335" s="172">
        <f t="shared" ca="1" si="263"/>
        <v>6.0459907062995102E-2</v>
      </c>
    </row>
    <row r="336" spans="5:70">
      <c r="E336">
        <f t="shared" si="251"/>
        <v>333</v>
      </c>
      <c r="F336" s="64">
        <f t="shared" si="252"/>
        <v>92.666666666665094</v>
      </c>
      <c r="G336" s="55">
        <f t="shared" si="236"/>
        <v>2.8214445801184374E-2</v>
      </c>
      <c r="H336" s="78">
        <f t="shared" si="262"/>
        <v>3.4900372727018493E-2</v>
      </c>
      <c r="I336" s="79">
        <f t="shared" ca="1" si="237"/>
        <v>21324.173817583884</v>
      </c>
      <c r="J336" s="79">
        <f t="shared" ca="1" si="238"/>
        <v>192.70694156071974</v>
      </c>
      <c r="K336" s="80">
        <f t="shared" ca="1" si="239"/>
        <v>-0.69800745454036983</v>
      </c>
      <c r="L336" s="80">
        <f t="shared" ca="1" si="240"/>
        <v>-8.8850724239932859</v>
      </c>
      <c r="M336" s="80">
        <f t="shared" ca="1" si="241"/>
        <v>0</v>
      </c>
      <c r="N336" s="80">
        <f t="shared" ca="1" si="242"/>
        <v>0</v>
      </c>
      <c r="O336" s="81">
        <f t="shared" ca="1" si="229"/>
        <v>-62.974777842786203</v>
      </c>
      <c r="P336" s="79">
        <f t="shared" ca="1" si="230"/>
        <v>21444.322901423286</v>
      </c>
      <c r="Q336" s="35"/>
      <c r="R336">
        <f t="shared" ca="1" si="243"/>
        <v>333</v>
      </c>
      <c r="S336" s="78">
        <f t="shared" ca="1" si="253"/>
        <v>92.666666666665094</v>
      </c>
      <c r="T336" s="55">
        <f t="shared" ca="1" si="244"/>
        <v>2.8214445801184374E-2</v>
      </c>
      <c r="U336" s="78">
        <f t="shared" ca="1" si="254"/>
        <v>3.4821335156668805E-2</v>
      </c>
      <c r="V336" s="79">
        <f t="shared" ca="1" si="255"/>
        <v>21293.737907865263</v>
      </c>
      <c r="W336" s="79">
        <f t="shared" ca="1" si="231"/>
        <v>192.43189169826471</v>
      </c>
      <c r="X336" s="80">
        <f t="shared" ca="1" si="232"/>
        <v>-0.69642670313337607</v>
      </c>
      <c r="Y336" s="80">
        <f t="shared" ca="1" si="245"/>
        <v>-8.8723907949438594</v>
      </c>
      <c r="Z336" s="80">
        <f t="shared" ca="1" si="233"/>
        <v>0</v>
      </c>
      <c r="AA336" s="80">
        <f t="shared" ca="1" si="246"/>
        <v>0</v>
      </c>
      <c r="AB336" s="81">
        <f t="shared" ca="1" si="234"/>
        <v>-62.974777842786203</v>
      </c>
      <c r="AC336" s="79">
        <f t="shared" ca="1" si="235"/>
        <v>21413.626204222666</v>
      </c>
      <c r="AD336" s="35"/>
      <c r="AE336" s="55">
        <f t="shared" ca="1" si="256"/>
        <v>2.8214445801184374E-2</v>
      </c>
      <c r="AF336" s="78">
        <f t="shared" ca="1" si="257"/>
        <v>3.4821335156668805E-2</v>
      </c>
      <c r="AG336" s="35"/>
      <c r="AH336" s="35"/>
      <c r="AR336" s="69">
        <f t="shared" si="247"/>
        <v>28</v>
      </c>
      <c r="AS336" s="70">
        <f t="shared" si="258"/>
        <v>333</v>
      </c>
      <c r="AT336" s="71">
        <f t="shared" ca="1" si="259"/>
        <v>5.8486229068976388E-2</v>
      </c>
      <c r="AU336" s="72">
        <f t="shared" ca="1" si="248"/>
        <v>9.0370179501075842E-3</v>
      </c>
      <c r="AV336" s="73">
        <f t="shared" ca="1" si="249"/>
        <v>1.0090370179501076</v>
      </c>
      <c r="AW336" s="74">
        <f ca="1">PRODUCT(AV$4:AV336)</f>
        <v>16.689357740804347</v>
      </c>
      <c r="BO336" s="70">
        <f t="shared" si="260"/>
        <v>333</v>
      </c>
      <c r="BP336" s="171">
        <f t="shared" ca="1" si="261"/>
        <v>0.114</v>
      </c>
      <c r="BQ336" s="172">
        <f t="shared" ca="1" si="250"/>
        <v>9.0370179501075842E-3</v>
      </c>
      <c r="BR336" s="172">
        <f t="shared" ca="1" si="263"/>
        <v>5.9918423197021474E-2</v>
      </c>
    </row>
    <row r="337" spans="5:70">
      <c r="E337">
        <f t="shared" si="251"/>
        <v>334</v>
      </c>
      <c r="F337" s="64">
        <f t="shared" si="252"/>
        <v>92.749999999998423</v>
      </c>
      <c r="G337" s="55">
        <f t="shared" si="236"/>
        <v>2.8214445801184374E-2</v>
      </c>
      <c r="H337" s="78">
        <f t="shared" si="262"/>
        <v>3.3915678052270894E-2</v>
      </c>
      <c r="I337" s="79">
        <f t="shared" ca="1" si="237"/>
        <v>20839.28321517798</v>
      </c>
      <c r="J337" s="79">
        <f t="shared" ca="1" si="238"/>
        <v>188.32497648293909</v>
      </c>
      <c r="K337" s="80">
        <f t="shared" ca="1" si="239"/>
        <v>-0.67831356104541785</v>
      </c>
      <c r="L337" s="80">
        <f t="shared" ca="1" si="240"/>
        <v>-8.683034672990825</v>
      </c>
      <c r="M337" s="80">
        <f t="shared" ca="1" si="241"/>
        <v>0</v>
      </c>
      <c r="N337" s="80">
        <f t="shared" ca="1" si="242"/>
        <v>0</v>
      </c>
      <c r="O337" s="81">
        <f t="shared" ca="1" si="229"/>
        <v>-61.197979386499277</v>
      </c>
      <c r="P337" s="79">
        <f t="shared" ca="1" si="230"/>
        <v>20957.048864040382</v>
      </c>
      <c r="Q337" s="35"/>
      <c r="R337">
        <f t="shared" ca="1" si="243"/>
        <v>334</v>
      </c>
      <c r="S337" s="78">
        <f t="shared" ca="1" si="253"/>
        <v>92.749999999998423</v>
      </c>
      <c r="T337" s="55">
        <f t="shared" ca="1" si="244"/>
        <v>2.8214445801184374E-2</v>
      </c>
      <c r="U337" s="78">
        <f t="shared" ca="1" si="254"/>
        <v>3.3838870483166097E-2</v>
      </c>
      <c r="V337" s="79">
        <f t="shared" ca="1" si="255"/>
        <v>20809.452608276806</v>
      </c>
      <c r="W337" s="79">
        <f t="shared" ca="1" si="231"/>
        <v>188.05539675291058</v>
      </c>
      <c r="X337" s="80">
        <f t="shared" ca="1" si="232"/>
        <v>-0.67677740966332189</v>
      </c>
      <c r="Y337" s="80">
        <f t="shared" ca="1" si="245"/>
        <v>-8.6706052534486702</v>
      </c>
      <c r="Z337" s="80">
        <f t="shared" ca="1" si="233"/>
        <v>0</v>
      </c>
      <c r="AA337" s="80">
        <f t="shared" ca="1" si="246"/>
        <v>0</v>
      </c>
      <c r="AB337" s="81">
        <f t="shared" ca="1" si="234"/>
        <v>-61.197979386499277</v>
      </c>
      <c r="AC337" s="79">
        <f t="shared" ca="1" si="235"/>
        <v>20926.962642980106</v>
      </c>
      <c r="AD337" s="35"/>
      <c r="AE337" s="55">
        <f t="shared" ca="1" si="256"/>
        <v>2.8214445801184374E-2</v>
      </c>
      <c r="AF337" s="78">
        <f t="shared" ca="1" si="257"/>
        <v>3.3838870483166097E-2</v>
      </c>
      <c r="AG337" s="35"/>
      <c r="AH337" s="35"/>
      <c r="AR337" s="69">
        <f t="shared" si="247"/>
        <v>28</v>
      </c>
      <c r="AS337" s="70">
        <f t="shared" si="258"/>
        <v>334</v>
      </c>
      <c r="AT337" s="71">
        <f t="shared" ca="1" si="259"/>
        <v>5.7957687967045944E-2</v>
      </c>
      <c r="AU337" s="72">
        <f t="shared" ca="1" si="248"/>
        <v>9.0370179501075842E-3</v>
      </c>
      <c r="AV337" s="73">
        <f t="shared" ca="1" si="249"/>
        <v>1.0090370179501076</v>
      </c>
      <c r="AW337" s="74">
        <f ca="1">PRODUCT(AV$4:AV337)</f>
        <v>16.840179766283764</v>
      </c>
      <c r="BO337" s="70">
        <f t="shared" si="260"/>
        <v>334</v>
      </c>
      <c r="BP337" s="171">
        <f t="shared" ca="1" si="261"/>
        <v>0.114</v>
      </c>
      <c r="BQ337" s="172">
        <f t="shared" ca="1" si="250"/>
        <v>9.0370179501075842E-3</v>
      </c>
      <c r="BR337" s="172">
        <f t="shared" ca="1" si="263"/>
        <v>5.9381788904779485E-2</v>
      </c>
    </row>
    <row r="338" spans="5:70">
      <c r="E338">
        <f t="shared" si="251"/>
        <v>335</v>
      </c>
      <c r="F338" s="64">
        <f t="shared" si="252"/>
        <v>92.833333333331751</v>
      </c>
      <c r="G338" s="55">
        <f t="shared" si="236"/>
        <v>2.8214445801184374E-2</v>
      </c>
      <c r="H338" s="78">
        <f t="shared" si="262"/>
        <v>3.2958765992054675E-2</v>
      </c>
      <c r="I338" s="79">
        <f t="shared" ca="1" si="237"/>
        <v>20365.757344713144</v>
      </c>
      <c r="J338" s="79">
        <f t="shared" ca="1" si="238"/>
        <v>184.04571469170804</v>
      </c>
      <c r="K338" s="80">
        <f t="shared" ca="1" si="239"/>
        <v>-0.65917531984109345</v>
      </c>
      <c r="L338" s="80">
        <f t="shared" ca="1" si="240"/>
        <v>-8.48573222696381</v>
      </c>
      <c r="M338" s="80">
        <f t="shared" ca="1" si="241"/>
        <v>0</v>
      </c>
      <c r="N338" s="80">
        <f t="shared" ca="1" si="242"/>
        <v>0</v>
      </c>
      <c r="O338" s="81">
        <f t="shared" ca="1" si="229"/>
        <v>-59.471312313956894</v>
      </c>
      <c r="P338" s="79">
        <f t="shared" ca="1" si="230"/>
        <v>20481.186839544091</v>
      </c>
      <c r="Q338" s="35"/>
      <c r="R338">
        <f t="shared" ca="1" si="243"/>
        <v>335</v>
      </c>
      <c r="S338" s="78">
        <f t="shared" ca="1" si="253"/>
        <v>92.833333333331751</v>
      </c>
      <c r="T338" s="55">
        <f t="shared" ca="1" si="244"/>
        <v>2.8214445801184374E-2</v>
      </c>
      <c r="U338" s="78">
        <f t="shared" ca="1" si="254"/>
        <v>3.2884125505945508E-2</v>
      </c>
      <c r="V338" s="79">
        <f t="shared" ca="1" si="255"/>
        <v>20336.519989706336</v>
      </c>
      <c r="W338" s="79">
        <f t="shared" ca="1" si="231"/>
        <v>183.78149618969786</v>
      </c>
      <c r="X338" s="80">
        <f t="shared" ca="1" si="232"/>
        <v>-0.6576825101189101</v>
      </c>
      <c r="Y338" s="80">
        <f t="shared" ca="1" si="245"/>
        <v>-8.4735499957109734</v>
      </c>
      <c r="Z338" s="80">
        <f t="shared" ca="1" si="233"/>
        <v>0</v>
      </c>
      <c r="AA338" s="80">
        <f t="shared" ca="1" si="246"/>
        <v>0</v>
      </c>
      <c r="AB338" s="81">
        <f t="shared" ca="1" si="234"/>
        <v>-59.471312313956894</v>
      </c>
      <c r="AC338" s="79">
        <f t="shared" ca="1" si="235"/>
        <v>20451.698941076251</v>
      </c>
      <c r="AD338" s="35"/>
      <c r="AE338" s="55">
        <f t="shared" ca="1" si="256"/>
        <v>2.8214445801184374E-2</v>
      </c>
      <c r="AF338" s="78">
        <f t="shared" ca="1" si="257"/>
        <v>3.2884125505945508E-2</v>
      </c>
      <c r="AG338" s="35"/>
      <c r="AH338" s="35"/>
      <c r="AR338" s="69">
        <f t="shared" si="247"/>
        <v>28</v>
      </c>
      <c r="AS338" s="70">
        <f t="shared" si="258"/>
        <v>335</v>
      </c>
      <c r="AT338" s="71">
        <f t="shared" ca="1" si="259"/>
        <v>5.7433923300541014E-2</v>
      </c>
      <c r="AU338" s="72">
        <f t="shared" ca="1" si="248"/>
        <v>9.0370179501075842E-3</v>
      </c>
      <c r="AV338" s="73">
        <f t="shared" ca="1" si="249"/>
        <v>1.0090370179501076</v>
      </c>
      <c r="AW338" s="74">
        <f ca="1">PRODUCT(AV$4:AV338)</f>
        <v>16.992364773114708</v>
      </c>
      <c r="BO338" s="70">
        <f t="shared" si="260"/>
        <v>335</v>
      </c>
      <c r="BP338" s="171">
        <f t="shared" ca="1" si="261"/>
        <v>0.114</v>
      </c>
      <c r="BQ338" s="172">
        <f t="shared" ca="1" si="250"/>
        <v>9.0370179501075842E-3</v>
      </c>
      <c r="BR338" s="172">
        <f t="shared" ca="1" si="263"/>
        <v>5.884996075309068E-2</v>
      </c>
    </row>
    <row r="339" spans="5:70">
      <c r="E339">
        <f t="shared" si="251"/>
        <v>336</v>
      </c>
      <c r="F339" s="64">
        <f t="shared" si="252"/>
        <v>92.91666666666508</v>
      </c>
      <c r="G339" s="55">
        <f t="shared" si="236"/>
        <v>2.8214445801184374E-2</v>
      </c>
      <c r="H339" s="78">
        <f t="shared" si="262"/>
        <v>3.2028852675297932E-2</v>
      </c>
      <c r="I339" s="79">
        <f t="shared" ca="1" si="237"/>
        <v>19903.321503515843</v>
      </c>
      <c r="J339" s="79">
        <f t="shared" ca="1" si="238"/>
        <v>179.86667369403494</v>
      </c>
      <c r="K339" s="80">
        <f t="shared" ca="1" si="239"/>
        <v>-0.64057705350595862</v>
      </c>
      <c r="L339" s="80">
        <f t="shared" ca="1" si="240"/>
        <v>-8.2930506264649342</v>
      </c>
      <c r="M339" s="80">
        <f t="shared" ca="1" si="241"/>
        <v>0</v>
      </c>
      <c r="N339" s="80">
        <f t="shared" ca="1" si="242"/>
        <v>0</v>
      </c>
      <c r="O339" s="81">
        <f t="shared" ca="1" si="229"/>
        <v>-57.793362195949449</v>
      </c>
      <c r="P339" s="79">
        <f t="shared" ca="1" si="230"/>
        <v>20016.46118733396</v>
      </c>
      <c r="Q339" s="35"/>
      <c r="R339">
        <f t="shared" ca="1" si="243"/>
        <v>336</v>
      </c>
      <c r="S339" s="78">
        <f t="shared" ca="1" si="253"/>
        <v>92.91666666666508</v>
      </c>
      <c r="T339" s="55">
        <f t="shared" ca="1" si="244"/>
        <v>2.8214445801184374E-2</v>
      </c>
      <c r="U339" s="78">
        <f t="shared" ca="1" si="254"/>
        <v>3.1956318129138662E-2</v>
      </c>
      <c r="V339" s="79">
        <f t="shared" ca="1" si="255"/>
        <v>19874.665589761116</v>
      </c>
      <c r="W339" s="79">
        <f t="shared" ca="1" si="231"/>
        <v>179.60770968705674</v>
      </c>
      <c r="X339" s="80">
        <f t="shared" ca="1" si="232"/>
        <v>-0.63912636258277322</v>
      </c>
      <c r="Y339" s="80">
        <f t="shared" ca="1" si="245"/>
        <v>-8.2811106624004651</v>
      </c>
      <c r="Z339" s="80">
        <f t="shared" ca="1" si="233"/>
        <v>0</v>
      </c>
      <c r="AA339" s="80">
        <f t="shared" ca="1" si="246"/>
        <v>0</v>
      </c>
      <c r="AB339" s="81">
        <f t="shared" ca="1" si="234"/>
        <v>-57.793362195949449</v>
      </c>
      <c r="AC339" s="79">
        <f t="shared" ca="1" si="235"/>
        <v>19987.559700227244</v>
      </c>
      <c r="AD339" s="35"/>
      <c r="AE339" s="55">
        <f t="shared" ca="1" si="256"/>
        <v>2.8214445801184374E-2</v>
      </c>
      <c r="AF339" s="78">
        <f t="shared" ca="1" si="257"/>
        <v>3.1956318129138662E-2</v>
      </c>
      <c r="AG339" s="35"/>
      <c r="AH339" s="35"/>
      <c r="AR339" s="69">
        <f t="shared" si="247"/>
        <v>28</v>
      </c>
      <c r="AS339" s="70">
        <f t="shared" si="258"/>
        <v>336</v>
      </c>
      <c r="AT339" s="71">
        <f t="shared" ca="1" si="259"/>
        <v>5.6914891904728919E-2</v>
      </c>
      <c r="AU339" s="72">
        <f t="shared" ca="1" si="248"/>
        <v>9.0370179501075842E-3</v>
      </c>
      <c r="AV339" s="73">
        <f t="shared" ca="1" si="249"/>
        <v>1.0090370179501076</v>
      </c>
      <c r="AW339" s="74">
        <f ca="1">PRODUCT(AV$4:AV339)</f>
        <v>17.145925078584121</v>
      </c>
      <c r="BO339" s="70">
        <f t="shared" si="260"/>
        <v>336</v>
      </c>
      <c r="BP339" s="171">
        <f t="shared" ca="1" si="261"/>
        <v>0.114</v>
      </c>
      <c r="BQ339" s="172">
        <f t="shared" ca="1" si="250"/>
        <v>9.0370179501075842E-3</v>
      </c>
      <c r="BR339" s="172">
        <f t="shared" ca="1" si="263"/>
        <v>5.8322895697767697E-2</v>
      </c>
    </row>
    <row r="340" spans="5:70">
      <c r="E340">
        <f t="shared" si="251"/>
        <v>337</v>
      </c>
      <c r="F340" s="64">
        <f t="shared" si="252"/>
        <v>92.999999999998408</v>
      </c>
      <c r="G340" s="55">
        <f t="shared" si="236"/>
        <v>2.8214445801184374E-2</v>
      </c>
      <c r="H340" s="78">
        <f t="shared" si="262"/>
        <v>3.1125176347416621E-2</v>
      </c>
      <c r="I340" s="79">
        <f t="shared" ca="1" si="237"/>
        <v>19451.707828032417</v>
      </c>
      <c r="J340" s="79">
        <f t="shared" ca="1" si="238"/>
        <v>175.78543280217716</v>
      </c>
      <c r="K340" s="80">
        <f t="shared" ca="1" si="239"/>
        <v>-0.62250352694833244</v>
      </c>
      <c r="L340" s="80">
        <f t="shared" ca="1" si="240"/>
        <v>-8.1048782616801738</v>
      </c>
      <c r="M340" s="80">
        <f t="shared" ca="1" si="241"/>
        <v>-145.88780871024312</v>
      </c>
      <c r="N340" s="80">
        <f t="shared" ca="1" si="242"/>
        <v>0</v>
      </c>
      <c r="O340" s="81">
        <f t="shared" ca="1" si="229"/>
        <v>-56.162754510603612</v>
      </c>
      <c r="P340" s="79">
        <f t="shared" ca="1" si="230"/>
        <v>19416.71531582512</v>
      </c>
      <c r="Q340" s="35"/>
      <c r="R340">
        <f t="shared" ca="1" si="243"/>
        <v>337</v>
      </c>
      <c r="S340" s="78">
        <f t="shared" ca="1" si="253"/>
        <v>92.999999999998408</v>
      </c>
      <c r="T340" s="55">
        <f t="shared" ca="1" si="244"/>
        <v>2.8214445801184374E-2</v>
      </c>
      <c r="U340" s="78">
        <f t="shared" ca="1" si="254"/>
        <v>3.1054688323278675E-2</v>
      </c>
      <c r="V340" s="79">
        <f t="shared" ca="1" si="255"/>
        <v>19423.621780367244</v>
      </c>
      <c r="W340" s="79">
        <f t="shared" ca="1" si="231"/>
        <v>175.53161868527943</v>
      </c>
      <c r="X340" s="80">
        <f t="shared" ca="1" si="232"/>
        <v>-0.62109376646557346</v>
      </c>
      <c r="Y340" s="80">
        <f t="shared" ca="1" si="245"/>
        <v>-8.0931757418196852</v>
      </c>
      <c r="Z340" s="80">
        <f t="shared" ca="1" si="233"/>
        <v>-145.67716335275432</v>
      </c>
      <c r="AA340" s="80">
        <f t="shared" ca="1" si="246"/>
        <v>0</v>
      </c>
      <c r="AB340" s="81">
        <f t="shared" ca="1" si="234"/>
        <v>-56.162754510603612</v>
      </c>
      <c r="AC340" s="79">
        <f t="shared" ca="1" si="235"/>
        <v>19388.599211680885</v>
      </c>
      <c r="AD340" s="35"/>
      <c r="AE340" s="55">
        <f t="shared" ca="1" si="256"/>
        <v>2.8214445801184374E-2</v>
      </c>
      <c r="AF340" s="78">
        <f t="shared" ca="1" si="257"/>
        <v>3.1054688323278675E-2</v>
      </c>
      <c r="AG340" s="35"/>
      <c r="AH340" s="35"/>
      <c r="AR340" s="69">
        <f t="shared" si="247"/>
        <v>29</v>
      </c>
      <c r="AS340" s="70">
        <f t="shared" si="258"/>
        <v>337</v>
      </c>
      <c r="AT340" s="71">
        <f t="shared" ca="1" si="259"/>
        <v>5.6400551004957451E-2</v>
      </c>
      <c r="AU340" s="72">
        <f t="shared" ca="1" si="248"/>
        <v>9.0370179501075842E-3</v>
      </c>
      <c r="AV340" s="73">
        <f t="shared" ca="1" si="249"/>
        <v>1.0090370179501076</v>
      </c>
      <c r="AW340" s="74">
        <f ca="1">PRODUCT(AV$4:AV340)</f>
        <v>17.300873111290485</v>
      </c>
      <c r="BO340" s="70">
        <f t="shared" si="260"/>
        <v>337</v>
      </c>
      <c r="BP340" s="171">
        <f t="shared" ca="1" si="261"/>
        <v>0.114</v>
      </c>
      <c r="BQ340" s="172">
        <f t="shared" ca="1" si="250"/>
        <v>9.0370179501075842E-3</v>
      </c>
      <c r="BR340" s="172">
        <f t="shared" ca="1" si="263"/>
        <v>5.780055108013045E-2</v>
      </c>
    </row>
    <row r="341" spans="5:70">
      <c r="E341">
        <f t="shared" si="251"/>
        <v>338</v>
      </c>
      <c r="F341" s="64">
        <f t="shared" si="252"/>
        <v>93.083333333331737</v>
      </c>
      <c r="G341" s="55">
        <f t="shared" si="236"/>
        <v>2.8214445801184374E-2</v>
      </c>
      <c r="H341" s="78">
        <f t="shared" si="262"/>
        <v>3.024699674631013E-2</v>
      </c>
      <c r="I341" s="79">
        <f t="shared" ca="1" si="237"/>
        <v>18868.883453909744</v>
      </c>
      <c r="J341" s="79">
        <f t="shared" ca="1" si="238"/>
        <v>170.51843847147035</v>
      </c>
      <c r="K341" s="80">
        <f t="shared" ca="1" si="239"/>
        <v>-0.60493993492620257</v>
      </c>
      <c r="L341" s="80">
        <f t="shared" ca="1" si="240"/>
        <v>-7.862034772462394</v>
      </c>
      <c r="M341" s="80">
        <f t="shared" ca="1" si="241"/>
        <v>0</v>
      </c>
      <c r="N341" s="80">
        <f t="shared" ca="1" si="242"/>
        <v>0</v>
      </c>
      <c r="O341" s="81">
        <f t="shared" ca="1" si="229"/>
        <v>-54.578153517418968</v>
      </c>
      <c r="P341" s="79">
        <f t="shared" ca="1" si="230"/>
        <v>18976.356764156411</v>
      </c>
      <c r="Q341" s="35"/>
      <c r="R341">
        <f t="shared" ca="1" si="243"/>
        <v>338</v>
      </c>
      <c r="S341" s="78">
        <f t="shared" ca="1" si="253"/>
        <v>93.083333333331737</v>
      </c>
      <c r="T341" s="55">
        <f t="shared" ca="1" si="244"/>
        <v>2.8214445801184374E-2</v>
      </c>
      <c r="U341" s="78">
        <f t="shared" ca="1" si="254"/>
        <v>3.0178497502708856E-2</v>
      </c>
      <c r="V341" s="79">
        <f t="shared" ca="1" si="255"/>
        <v>18841.560630062027</v>
      </c>
      <c r="W341" s="79">
        <f t="shared" ca="1" si="231"/>
        <v>170.27152162191092</v>
      </c>
      <c r="X341" s="80">
        <f t="shared" ca="1" si="232"/>
        <v>-0.60356995005417713</v>
      </c>
      <c r="Y341" s="80">
        <f t="shared" ca="1" si="245"/>
        <v>-7.8506502625258454</v>
      </c>
      <c r="Z341" s="80">
        <f t="shared" ca="1" si="233"/>
        <v>0</v>
      </c>
      <c r="AA341" s="80">
        <f t="shared" ca="1" si="246"/>
        <v>0</v>
      </c>
      <c r="AB341" s="81">
        <f t="shared" ca="1" si="234"/>
        <v>-54.578153517418968</v>
      </c>
      <c r="AC341" s="79">
        <f t="shared" ca="1" si="235"/>
        <v>18948.799777953944</v>
      </c>
      <c r="AD341" s="35"/>
      <c r="AE341" s="55">
        <f t="shared" ca="1" si="256"/>
        <v>2.8214445801184374E-2</v>
      </c>
      <c r="AF341" s="78">
        <f t="shared" ca="1" si="257"/>
        <v>3.0178497502708856E-2</v>
      </c>
      <c r="AG341" s="35"/>
      <c r="AH341" s="35"/>
      <c r="AR341" s="69">
        <f t="shared" si="247"/>
        <v>29</v>
      </c>
      <c r="AS341" s="70">
        <f t="shared" si="258"/>
        <v>338</v>
      </c>
      <c r="AT341" s="71">
        <f t="shared" ca="1" si="259"/>
        <v>5.5890858213129689E-2</v>
      </c>
      <c r="AU341" s="72">
        <f t="shared" ca="1" si="248"/>
        <v>9.0370179501075842E-3</v>
      </c>
      <c r="AV341" s="73">
        <f t="shared" ca="1" si="249"/>
        <v>1.0090370179501076</v>
      </c>
      <c r="AW341" s="74">
        <f ca="1">PRODUCT(AV$4:AV341)</f>
        <v>17.45722141214975</v>
      </c>
      <c r="BO341" s="70">
        <f t="shared" si="260"/>
        <v>338</v>
      </c>
      <c r="BP341" s="171">
        <f t="shared" ca="1" si="261"/>
        <v>0.114</v>
      </c>
      <c r="BQ341" s="172">
        <f t="shared" ca="1" si="250"/>
        <v>9.0370179501075842E-3</v>
      </c>
      <c r="BR341" s="172">
        <f t="shared" ca="1" si="263"/>
        <v>5.7282884623553458E-2</v>
      </c>
    </row>
    <row r="342" spans="5:70">
      <c r="E342">
        <f t="shared" si="251"/>
        <v>339</v>
      </c>
      <c r="F342" s="64">
        <f t="shared" si="252"/>
        <v>93.166666666665066</v>
      </c>
      <c r="G342" s="55">
        <f t="shared" si="236"/>
        <v>2.8214445801184374E-2</v>
      </c>
      <c r="H342" s="78">
        <f t="shared" si="262"/>
        <v>2.9393594495962762E-2</v>
      </c>
      <c r="I342" s="79">
        <f t="shared" ca="1" si="237"/>
        <v>18440.949374730182</v>
      </c>
      <c r="J342" s="79">
        <f t="shared" ca="1" si="238"/>
        <v>166.6511905164619</v>
      </c>
      <c r="K342" s="80">
        <f t="shared" ca="1" si="239"/>
        <v>-0.58787188991925521</v>
      </c>
      <c r="L342" s="80">
        <f t="shared" ca="1" si="240"/>
        <v>-7.683728906137576</v>
      </c>
      <c r="M342" s="80">
        <f t="shared" ca="1" si="241"/>
        <v>0</v>
      </c>
      <c r="N342" s="80">
        <f t="shared" ca="1" si="242"/>
        <v>0</v>
      </c>
      <c r="O342" s="81">
        <f t="shared" ca="1" si="229"/>
        <v>-53.038261163073031</v>
      </c>
      <c r="P342" s="79">
        <f t="shared" ca="1" si="230"/>
        <v>18546.290703287515</v>
      </c>
      <c r="Q342" s="35"/>
      <c r="R342">
        <f t="shared" ca="1" si="243"/>
        <v>339</v>
      </c>
      <c r="S342" s="78">
        <f t="shared" ca="1" si="253"/>
        <v>93.166666666665066</v>
      </c>
      <c r="T342" s="55">
        <f t="shared" ca="1" si="244"/>
        <v>2.8214445801184374E-2</v>
      </c>
      <c r="U342" s="78">
        <f t="shared" ca="1" si="254"/>
        <v>2.93270279205575E-2</v>
      </c>
      <c r="V342" s="79">
        <f t="shared" ca="1" si="255"/>
        <v>18414.169893621369</v>
      </c>
      <c r="W342" s="79">
        <f t="shared" ca="1" si="231"/>
        <v>166.40918386498697</v>
      </c>
      <c r="X342" s="80">
        <f t="shared" ca="1" si="232"/>
        <v>-0.58654055841115005</v>
      </c>
      <c r="Y342" s="80">
        <f t="shared" ca="1" si="245"/>
        <v>-7.6725707890089039</v>
      </c>
      <c r="Z342" s="80">
        <f t="shared" ca="1" si="233"/>
        <v>0</v>
      </c>
      <c r="AA342" s="80">
        <f t="shared" ca="1" si="246"/>
        <v>0</v>
      </c>
      <c r="AB342" s="81">
        <f t="shared" ca="1" si="234"/>
        <v>-53.038261163073031</v>
      </c>
      <c r="AC342" s="79">
        <f t="shared" ca="1" si="235"/>
        <v>18519.281704975863</v>
      </c>
      <c r="AD342" s="35"/>
      <c r="AE342" s="55">
        <f t="shared" ca="1" si="256"/>
        <v>2.8214445801184374E-2</v>
      </c>
      <c r="AF342" s="78">
        <f t="shared" ca="1" si="257"/>
        <v>2.93270279205575E-2</v>
      </c>
      <c r="AG342" s="35"/>
      <c r="AH342" s="35"/>
      <c r="AR342" s="69">
        <f t="shared" si="247"/>
        <v>29</v>
      </c>
      <c r="AS342" s="70">
        <f t="shared" si="258"/>
        <v>339</v>
      </c>
      <c r="AT342" s="71">
        <f t="shared" ca="1" si="259"/>
        <v>5.5385771524210717E-2</v>
      </c>
      <c r="AU342" s="72">
        <f t="shared" ca="1" si="248"/>
        <v>9.0370179501075842E-3</v>
      </c>
      <c r="AV342" s="73">
        <f t="shared" ca="1" si="249"/>
        <v>1.0090370179501076</v>
      </c>
      <c r="AW342" s="74">
        <f ca="1">PRODUCT(AV$4:AV342)</f>
        <v>17.61498263541035</v>
      </c>
      <c r="BO342" s="70">
        <f t="shared" si="260"/>
        <v>339</v>
      </c>
      <c r="BP342" s="171">
        <f t="shared" ca="1" si="261"/>
        <v>0.114</v>
      </c>
      <c r="BQ342" s="172">
        <f t="shared" ca="1" si="250"/>
        <v>9.0370179501075842E-3</v>
      </c>
      <c r="BR342" s="172">
        <f t="shared" ca="1" si="263"/>
        <v>5.6769854430044155E-2</v>
      </c>
    </row>
    <row r="343" spans="5:70">
      <c r="E343">
        <f t="shared" si="251"/>
        <v>340</v>
      </c>
      <c r="F343" s="64">
        <f t="shared" si="252"/>
        <v>93.249999999998394</v>
      </c>
      <c r="G343" s="55">
        <f t="shared" si="236"/>
        <v>2.8214445801184374E-2</v>
      </c>
      <c r="H343" s="78">
        <f t="shared" si="262"/>
        <v>2.856427051715443E-2</v>
      </c>
      <c r="I343" s="79">
        <f t="shared" ca="1" si="237"/>
        <v>18023.017389426601</v>
      </c>
      <c r="J343" s="79">
        <f t="shared" ca="1" si="238"/>
        <v>162.87433166334932</v>
      </c>
      <c r="K343" s="80">
        <f t="shared" ca="1" si="239"/>
        <v>-0.57128541034308855</v>
      </c>
      <c r="L343" s="80">
        <f t="shared" ca="1" si="240"/>
        <v>-7.5095905789277513</v>
      </c>
      <c r="M343" s="80">
        <f t="shared" ca="1" si="241"/>
        <v>0</v>
      </c>
      <c r="N343" s="80">
        <f t="shared" ca="1" si="242"/>
        <v>0</v>
      </c>
      <c r="O343" s="81">
        <f t="shared" ca="1" si="229"/>
        <v>-51.541816018098444</v>
      </c>
      <c r="P343" s="79">
        <f t="shared" ca="1" si="230"/>
        <v>18126.269029082578</v>
      </c>
      <c r="Q343" s="35"/>
      <c r="R343">
        <f t="shared" ca="1" si="243"/>
        <v>340</v>
      </c>
      <c r="S343" s="78">
        <f t="shared" ca="1" si="253"/>
        <v>93.249999999998394</v>
      </c>
      <c r="T343" s="55">
        <f t="shared" ca="1" si="244"/>
        <v>2.8214445801184374E-2</v>
      </c>
      <c r="U343" s="78">
        <f t="shared" ca="1" si="254"/>
        <v>2.8499582080783108E-2</v>
      </c>
      <c r="V343" s="79">
        <f t="shared" ca="1" si="255"/>
        <v>17996.770435033955</v>
      </c>
      <c r="W343" s="79">
        <f t="shared" ca="1" si="231"/>
        <v>162.63713746536735</v>
      </c>
      <c r="X343" s="80">
        <f t="shared" ca="1" si="232"/>
        <v>-0.56999164161566218</v>
      </c>
      <c r="Y343" s="80">
        <f t="shared" ca="1" si="245"/>
        <v>-7.498654347930815</v>
      </c>
      <c r="Z343" s="80">
        <f t="shared" ca="1" si="233"/>
        <v>0</v>
      </c>
      <c r="AA343" s="80">
        <f t="shared" ca="1" si="246"/>
        <v>0</v>
      </c>
      <c r="AB343" s="81">
        <f t="shared" ca="1" si="234"/>
        <v>-51.541816018098444</v>
      </c>
      <c r="AC343" s="79">
        <f t="shared" ca="1" si="235"/>
        <v>18099.797110491676</v>
      </c>
      <c r="AD343" s="35"/>
      <c r="AE343" s="55">
        <f t="shared" ca="1" si="256"/>
        <v>2.8214445801184374E-2</v>
      </c>
      <c r="AF343" s="78">
        <f t="shared" ca="1" si="257"/>
        <v>2.8499582080783108E-2</v>
      </c>
      <c r="AG343" s="35"/>
      <c r="AH343" s="35"/>
      <c r="AR343" s="69">
        <f t="shared" si="247"/>
        <v>29</v>
      </c>
      <c r="AS343" s="70">
        <f t="shared" si="258"/>
        <v>340</v>
      </c>
      <c r="AT343" s="71">
        <f t="shared" ca="1" si="259"/>
        <v>5.4885249312765866E-2</v>
      </c>
      <c r="AU343" s="72">
        <f t="shared" ca="1" si="248"/>
        <v>9.0370179501075842E-3</v>
      </c>
      <c r="AV343" s="73">
        <f t="shared" ca="1" si="249"/>
        <v>1.0090370179501076</v>
      </c>
      <c r="AW343" s="74">
        <f ca="1">PRODUCT(AV$4:AV343)</f>
        <v>17.774169549677385</v>
      </c>
      <c r="BO343" s="70">
        <f t="shared" si="260"/>
        <v>340</v>
      </c>
      <c r="BP343" s="171">
        <f t="shared" ca="1" si="261"/>
        <v>0.114</v>
      </c>
      <c r="BQ343" s="172">
        <f t="shared" ca="1" si="250"/>
        <v>9.0370179501075842E-3</v>
      </c>
      <c r="BR343" s="172">
        <f t="shared" ca="1" si="263"/>
        <v>5.6261418976851822E-2</v>
      </c>
    </row>
    <row r="344" spans="5:70">
      <c r="E344">
        <f t="shared" si="251"/>
        <v>341</v>
      </c>
      <c r="F344" s="64">
        <f t="shared" si="252"/>
        <v>93.333333333331723</v>
      </c>
      <c r="G344" s="55">
        <f t="shared" si="236"/>
        <v>2.8214445801184374E-2</v>
      </c>
      <c r="H344" s="78">
        <f t="shared" si="262"/>
        <v>2.7758345454797807E-2</v>
      </c>
      <c r="I344" s="79">
        <f t="shared" ca="1" si="237"/>
        <v>17614.84639398384</v>
      </c>
      <c r="J344" s="79">
        <f t="shared" ca="1" si="238"/>
        <v>159.18568305081982</v>
      </c>
      <c r="K344" s="80">
        <f t="shared" ca="1" si="239"/>
        <v>-0.55516690909595612</v>
      </c>
      <c r="L344" s="80">
        <f t="shared" ca="1" si="240"/>
        <v>-7.3395193308266009</v>
      </c>
      <c r="M344" s="80">
        <f t="shared" ca="1" si="241"/>
        <v>0</v>
      </c>
      <c r="N344" s="80">
        <f t="shared" ca="1" si="242"/>
        <v>0</v>
      </c>
      <c r="O344" s="81">
        <f t="shared" ca="1" si="229"/>
        <v>-50.087592243561197</v>
      </c>
      <c r="P344" s="79">
        <f t="shared" ca="1" si="230"/>
        <v>17716.049798551172</v>
      </c>
      <c r="Q344" s="35"/>
      <c r="R344">
        <f t="shared" ca="1" si="243"/>
        <v>341</v>
      </c>
      <c r="S344" s="78">
        <f t="shared" ca="1" si="253"/>
        <v>93.333333333331723</v>
      </c>
      <c r="T344" s="55">
        <f t="shared" ca="1" si="244"/>
        <v>2.8214445801184374E-2</v>
      </c>
      <c r="U344" s="78">
        <f t="shared" ca="1" si="254"/>
        <v>2.7695482166808449E-2</v>
      </c>
      <c r="V344" s="79">
        <f t="shared" ca="1" si="255"/>
        <v>17589.121365905274</v>
      </c>
      <c r="W344" s="79">
        <f t="shared" ca="1" si="231"/>
        <v>158.95320551030679</v>
      </c>
      <c r="X344" s="80">
        <f t="shared" ca="1" si="232"/>
        <v>-0.55390964333616899</v>
      </c>
      <c r="Y344" s="80">
        <f t="shared" ca="1" si="245"/>
        <v>-7.328800569127198</v>
      </c>
      <c r="Z344" s="80">
        <f t="shared" ca="1" si="233"/>
        <v>0</v>
      </c>
      <c r="AA344" s="80">
        <f t="shared" ca="1" si="246"/>
        <v>0</v>
      </c>
      <c r="AB344" s="81">
        <f t="shared" ca="1" si="234"/>
        <v>-50.087592243561197</v>
      </c>
      <c r="AC344" s="79">
        <f t="shared" ca="1" si="235"/>
        <v>17690.104268959556</v>
      </c>
      <c r="AD344" s="35"/>
      <c r="AE344" s="55">
        <f t="shared" ca="1" si="256"/>
        <v>2.8214445801184374E-2</v>
      </c>
      <c r="AF344" s="78">
        <f t="shared" ca="1" si="257"/>
        <v>2.7695482166808449E-2</v>
      </c>
      <c r="AG344" s="35"/>
      <c r="AH344" s="35"/>
      <c r="AR344" s="69">
        <f t="shared" si="247"/>
        <v>29</v>
      </c>
      <c r="AS344" s="70">
        <f t="shared" si="258"/>
        <v>341</v>
      </c>
      <c r="AT344" s="71">
        <f t="shared" ca="1" si="259"/>
        <v>5.4389250329530271E-2</v>
      </c>
      <c r="AU344" s="72">
        <f t="shared" ca="1" si="248"/>
        <v>9.0370179501075842E-3</v>
      </c>
      <c r="AV344" s="73">
        <f t="shared" ca="1" si="249"/>
        <v>1.0090370179501076</v>
      </c>
      <c r="AW344" s="74">
        <f ca="1">PRODUCT(AV$4:AV344)</f>
        <v>17.934795038946074</v>
      </c>
      <c r="BO344" s="70">
        <f t="shared" si="260"/>
        <v>341</v>
      </c>
      <c r="BP344" s="171">
        <f t="shared" ca="1" si="261"/>
        <v>0.114</v>
      </c>
      <c r="BQ344" s="172">
        <f t="shared" ca="1" si="250"/>
        <v>9.0370179501075842E-3</v>
      </c>
      <c r="BR344" s="172">
        <f t="shared" ca="1" si="263"/>
        <v>5.5757537113106888E-2</v>
      </c>
    </row>
    <row r="345" spans="5:70">
      <c r="E345">
        <f t="shared" si="251"/>
        <v>342</v>
      </c>
      <c r="F345" s="64">
        <f t="shared" si="252"/>
        <v>93.416666666665051</v>
      </c>
      <c r="G345" s="55">
        <f t="shared" si="236"/>
        <v>2.8214445801184374E-2</v>
      </c>
      <c r="H345" s="78">
        <f t="shared" si="262"/>
        <v>2.6975159121432862E-2</v>
      </c>
      <c r="I345" s="79">
        <f t="shared" ca="1" si="237"/>
        <v>17216.201271698868</v>
      </c>
      <c r="J345" s="79">
        <f t="shared" ca="1" si="238"/>
        <v>155.58311992500768</v>
      </c>
      <c r="K345" s="80">
        <f t="shared" ca="1" si="239"/>
        <v>-0.53950318242865725</v>
      </c>
      <c r="L345" s="80">
        <f t="shared" ca="1" si="240"/>
        <v>-7.1734171965411955</v>
      </c>
      <c r="M345" s="80">
        <f t="shared" ca="1" si="241"/>
        <v>0</v>
      </c>
      <c r="N345" s="80">
        <f t="shared" ca="1" si="242"/>
        <v>0</v>
      </c>
      <c r="O345" s="81">
        <f t="shared" ca="1" si="229"/>
        <v>-48.674398586893403</v>
      </c>
      <c r="P345" s="79">
        <f t="shared" ca="1" si="230"/>
        <v>17315.397072658012</v>
      </c>
      <c r="Q345" s="35"/>
      <c r="R345">
        <f t="shared" ca="1" si="243"/>
        <v>342</v>
      </c>
      <c r="S345" s="78">
        <f t="shared" ca="1" si="253"/>
        <v>93.416666666665051</v>
      </c>
      <c r="T345" s="55">
        <f t="shared" ca="1" si="244"/>
        <v>2.8214445801184374E-2</v>
      </c>
      <c r="U345" s="78">
        <f t="shared" ca="1" si="254"/>
        <v>2.6914069486275363E-2</v>
      </c>
      <c r="V345" s="79">
        <f t="shared" ca="1" si="255"/>
        <v>17190.987780845695</v>
      </c>
      <c r="W345" s="79">
        <f t="shared" ca="1" si="231"/>
        <v>155.35526515558269</v>
      </c>
      <c r="X345" s="80">
        <f t="shared" ca="1" si="232"/>
        <v>-0.53828138972550721</v>
      </c>
      <c r="Y345" s="80">
        <f t="shared" ca="1" si="245"/>
        <v>-7.1629115753523731</v>
      </c>
      <c r="Z345" s="80">
        <f t="shared" ca="1" si="233"/>
        <v>0</v>
      </c>
      <c r="AA345" s="80">
        <f t="shared" ca="1" si="246"/>
        <v>0</v>
      </c>
      <c r="AB345" s="81">
        <f t="shared" ca="1" si="234"/>
        <v>-48.674398586893403</v>
      </c>
      <c r="AC345" s="79">
        <f t="shared" ca="1" si="235"/>
        <v>17289.967454449306</v>
      </c>
      <c r="AD345" s="35"/>
      <c r="AE345" s="55">
        <f t="shared" ca="1" si="256"/>
        <v>2.8214445801184374E-2</v>
      </c>
      <c r="AF345" s="78">
        <f t="shared" ca="1" si="257"/>
        <v>2.6914069486275363E-2</v>
      </c>
      <c r="AG345" s="35"/>
      <c r="AH345" s="35"/>
      <c r="AR345" s="69">
        <f t="shared" si="247"/>
        <v>29</v>
      </c>
      <c r="AS345" s="70">
        <f t="shared" si="258"/>
        <v>342</v>
      </c>
      <c r="AT345" s="71">
        <f t="shared" ca="1" si="259"/>
        <v>5.389773369800941E-2</v>
      </c>
      <c r="AU345" s="72">
        <f t="shared" ca="1" si="248"/>
        <v>9.0370179501075842E-3</v>
      </c>
      <c r="AV345" s="73">
        <f t="shared" ca="1" si="249"/>
        <v>1.0090370179501076</v>
      </c>
      <c r="AW345" s="74">
        <f ca="1">PRODUCT(AV$4:AV345)</f>
        <v>18.096872103644529</v>
      </c>
      <c r="BO345" s="70">
        <f t="shared" si="260"/>
        <v>342</v>
      </c>
      <c r="BP345" s="171">
        <f t="shared" ca="1" si="261"/>
        <v>0.114</v>
      </c>
      <c r="BQ345" s="172">
        <f t="shared" ca="1" si="250"/>
        <v>9.0370179501075842E-3</v>
      </c>
      <c r="BR345" s="172">
        <f t="shared" ca="1" si="263"/>
        <v>5.5258168056490323E-2</v>
      </c>
    </row>
    <row r="346" spans="5:70">
      <c r="E346">
        <f t="shared" si="251"/>
        <v>343</v>
      </c>
      <c r="F346" s="64">
        <f t="shared" si="252"/>
        <v>93.49999999999838</v>
      </c>
      <c r="G346" s="55">
        <f t="shared" si="236"/>
        <v>2.8214445801184374E-2</v>
      </c>
      <c r="H346" s="78">
        <f t="shared" si="262"/>
        <v>2.6214069956422871E-2</v>
      </c>
      <c r="I346" s="79">
        <f t="shared" ca="1" si="237"/>
        <v>16826.852740425515</v>
      </c>
      <c r="J346" s="79">
        <f t="shared" ca="1" si="238"/>
        <v>152.06457025904237</v>
      </c>
      <c r="K346" s="80">
        <f t="shared" ca="1" si="239"/>
        <v>-0.52428139912845739</v>
      </c>
      <c r="L346" s="80">
        <f t="shared" ca="1" si="240"/>
        <v>-7.0111886418439653</v>
      </c>
      <c r="M346" s="80">
        <f t="shared" ca="1" si="241"/>
        <v>0</v>
      </c>
      <c r="N346" s="80">
        <f t="shared" ca="1" si="242"/>
        <v>0</v>
      </c>
      <c r="O346" s="81">
        <f t="shared" ca="1" si="229"/>
        <v>-47.301077406058255</v>
      </c>
      <c r="P346" s="79">
        <f t="shared" ca="1" si="230"/>
        <v>16924.080763237525</v>
      </c>
      <c r="Q346" s="35"/>
      <c r="R346">
        <f t="shared" ca="1" si="243"/>
        <v>343</v>
      </c>
      <c r="S346" s="78">
        <f t="shared" ca="1" si="253"/>
        <v>93.49999999999838</v>
      </c>
      <c r="T346" s="55">
        <f t="shared" ca="1" si="244"/>
        <v>2.8214445801184374E-2</v>
      </c>
      <c r="U346" s="78">
        <f t="shared" ca="1" si="254"/>
        <v>2.6154703931465535E-2</v>
      </c>
      <c r="V346" s="79">
        <f t="shared" ca="1" si="255"/>
        <v>16802.140604801505</v>
      </c>
      <c r="W346" s="79">
        <f t="shared" ca="1" si="231"/>
        <v>151.8412462458227</v>
      </c>
      <c r="X346" s="80">
        <f t="shared" ca="1" si="232"/>
        <v>-0.52309407862931068</v>
      </c>
      <c r="Y346" s="80">
        <f t="shared" ca="1" si="245"/>
        <v>-7.0008919186672944</v>
      </c>
      <c r="Z346" s="80">
        <f t="shared" ca="1" si="233"/>
        <v>0</v>
      </c>
      <c r="AA346" s="80">
        <f t="shared" ca="1" si="246"/>
        <v>0</v>
      </c>
      <c r="AB346" s="81">
        <f t="shared" ca="1" si="234"/>
        <v>-47.301077406058255</v>
      </c>
      <c r="AC346" s="79">
        <f t="shared" ca="1" si="235"/>
        <v>16899.156787643977</v>
      </c>
      <c r="AD346" s="35"/>
      <c r="AE346" s="55">
        <f t="shared" ca="1" si="256"/>
        <v>2.8214445801184374E-2</v>
      </c>
      <c r="AF346" s="78">
        <f t="shared" ca="1" si="257"/>
        <v>2.6154703931465535E-2</v>
      </c>
      <c r="AG346" s="35"/>
      <c r="AH346" s="35"/>
      <c r="AR346" s="69">
        <f t="shared" si="247"/>
        <v>29</v>
      </c>
      <c r="AS346" s="70">
        <f t="shared" si="258"/>
        <v>343</v>
      </c>
      <c r="AT346" s="71">
        <f t="shared" ca="1" si="259"/>
        <v>5.3410658911110381E-2</v>
      </c>
      <c r="AU346" s="72">
        <f t="shared" ca="1" si="248"/>
        <v>9.0370179501075842E-3</v>
      </c>
      <c r="AV346" s="73">
        <f t="shared" ca="1" si="249"/>
        <v>1.0090370179501076</v>
      </c>
      <c r="AW346" s="74">
        <f ca="1">PRODUCT(AV$4:AV346)</f>
        <v>18.260413861685965</v>
      </c>
      <c r="BO346" s="70">
        <f t="shared" si="260"/>
        <v>343</v>
      </c>
      <c r="BP346" s="171">
        <f t="shared" ca="1" si="261"/>
        <v>0.114</v>
      </c>
      <c r="BQ346" s="172">
        <f t="shared" ca="1" si="250"/>
        <v>9.0370179501075842E-3</v>
      </c>
      <c r="BR346" s="172">
        <f t="shared" ca="1" si="263"/>
        <v>5.4763271389932887E-2</v>
      </c>
    </row>
    <row r="347" spans="5:70">
      <c r="E347">
        <f t="shared" si="251"/>
        <v>344</v>
      </c>
      <c r="F347" s="64">
        <f t="shared" si="252"/>
        <v>93.583333333331709</v>
      </c>
      <c r="G347" s="55">
        <f t="shared" si="236"/>
        <v>3.0908757876424664E-2</v>
      </c>
      <c r="H347" s="78">
        <f t="shared" si="262"/>
        <v>2.5403825615184138E-2</v>
      </c>
      <c r="I347" s="79">
        <f t="shared" ca="1" si="237"/>
        <v>16400.978448645561</v>
      </c>
      <c r="J347" s="79">
        <f t="shared" ca="1" si="238"/>
        <v>148.21593663973758</v>
      </c>
      <c r="K347" s="80">
        <f t="shared" ca="1" si="239"/>
        <v>-0.50807651230368278</v>
      </c>
      <c r="L347" s="80">
        <f t="shared" ca="1" si="240"/>
        <v>-6.8337410202689846</v>
      </c>
      <c r="M347" s="80">
        <f t="shared" ca="1" si="241"/>
        <v>0</v>
      </c>
      <c r="N347" s="80">
        <f t="shared" ca="1" si="242"/>
        <v>0</v>
      </c>
      <c r="O347" s="81">
        <f t="shared" ca="1" si="229"/>
        <v>-45.839059857220377</v>
      </c>
      <c r="P347" s="79">
        <f t="shared" ca="1" si="230"/>
        <v>16496.01350789551</v>
      </c>
      <c r="Q347" s="35"/>
      <c r="R347">
        <f t="shared" ca="1" si="243"/>
        <v>344</v>
      </c>
      <c r="S347" s="78">
        <f t="shared" ca="1" si="253"/>
        <v>93.583333333331709</v>
      </c>
      <c r="T347" s="55">
        <f t="shared" ca="1" si="244"/>
        <v>3.0908757876424664E-2</v>
      </c>
      <c r="U347" s="78">
        <f t="shared" ca="1" si="254"/>
        <v>2.5346294520318294E-2</v>
      </c>
      <c r="V347" s="79">
        <f t="shared" ca="1" si="255"/>
        <v>16376.82484217895</v>
      </c>
      <c r="W347" s="79">
        <f t="shared" ca="1" si="231"/>
        <v>147.99766006453899</v>
      </c>
      <c r="X347" s="80">
        <f t="shared" ca="1" si="232"/>
        <v>-0.50692589040636582</v>
      </c>
      <c r="Y347" s="80">
        <f t="shared" ca="1" si="245"/>
        <v>-6.8236770175745631</v>
      </c>
      <c r="Z347" s="80">
        <f t="shared" ca="1" si="233"/>
        <v>0</v>
      </c>
      <c r="AA347" s="80">
        <f t="shared" ca="1" si="246"/>
        <v>0</v>
      </c>
      <c r="AB347" s="81">
        <f t="shared" ca="1" si="234"/>
        <v>-45.839059857220377</v>
      </c>
      <c r="AC347" s="79">
        <f t="shared" ca="1" si="235"/>
        <v>16471.652839478287</v>
      </c>
      <c r="AD347" s="35"/>
      <c r="AE347" s="55">
        <f t="shared" ca="1" si="256"/>
        <v>3.0908757876424664E-2</v>
      </c>
      <c r="AF347" s="78">
        <f t="shared" ca="1" si="257"/>
        <v>2.5346294520318294E-2</v>
      </c>
      <c r="AG347" s="35"/>
      <c r="AH347" s="35"/>
      <c r="AR347" s="69">
        <f t="shared" si="247"/>
        <v>29</v>
      </c>
      <c r="AS347" s="70">
        <f t="shared" si="258"/>
        <v>344</v>
      </c>
      <c r="AT347" s="71">
        <f t="shared" ca="1" si="259"/>
        <v>5.29279858278036E-2</v>
      </c>
      <c r="AU347" s="72">
        <f t="shared" ca="1" si="248"/>
        <v>9.0370179501075842E-3</v>
      </c>
      <c r="AV347" s="73">
        <f t="shared" ca="1" si="249"/>
        <v>1.0090370179501076</v>
      </c>
      <c r="AW347" s="74">
        <f ca="1">PRODUCT(AV$4:AV347)</f>
        <v>18.425433549530414</v>
      </c>
      <c r="BO347" s="70">
        <f t="shared" si="260"/>
        <v>344</v>
      </c>
      <c r="BP347" s="171">
        <f t="shared" ca="1" si="261"/>
        <v>0.114</v>
      </c>
      <c r="BQ347" s="172">
        <f t="shared" ca="1" si="250"/>
        <v>9.0370179501075842E-3</v>
      </c>
      <c r="BR347" s="172">
        <f t="shared" ca="1" si="263"/>
        <v>5.4272807058343905E-2</v>
      </c>
    </row>
    <row r="348" spans="5:70">
      <c r="E348">
        <f t="shared" si="251"/>
        <v>345</v>
      </c>
      <c r="F348" s="64">
        <f t="shared" si="252"/>
        <v>93.666666666665037</v>
      </c>
      <c r="G348" s="55">
        <f t="shared" si="236"/>
        <v>3.0908757876424664E-2</v>
      </c>
      <c r="H348" s="78">
        <f t="shared" si="262"/>
        <v>2.4618624920109498E-2</v>
      </c>
      <c r="I348" s="79">
        <f t="shared" ca="1" si="237"/>
        <v>15986.142220453738</v>
      </c>
      <c r="J348" s="79">
        <f t="shared" ca="1" si="238"/>
        <v>144.46705419921315</v>
      </c>
      <c r="K348" s="80">
        <f t="shared" ca="1" si="239"/>
        <v>-0.49237249840218994</v>
      </c>
      <c r="L348" s="80">
        <f t="shared" ca="1" si="240"/>
        <v>-6.660892591855724</v>
      </c>
      <c r="M348" s="80">
        <f t="shared" ca="1" si="241"/>
        <v>0</v>
      </c>
      <c r="N348" s="80">
        <f t="shared" ca="1" si="242"/>
        <v>0</v>
      </c>
      <c r="O348" s="81">
        <f t="shared" ca="1" si="229"/>
        <v>-44.422231454810621</v>
      </c>
      <c r="P348" s="79">
        <f t="shared" ca="1" si="230"/>
        <v>16079.033778107882</v>
      </c>
      <c r="Q348" s="35"/>
      <c r="R348">
        <f t="shared" ca="1" si="243"/>
        <v>345</v>
      </c>
      <c r="S348" s="78">
        <f t="shared" ca="1" si="253"/>
        <v>93.666666666665037</v>
      </c>
      <c r="T348" s="55">
        <f t="shared" ca="1" si="244"/>
        <v>3.0908757876424664E-2</v>
      </c>
      <c r="U348" s="78">
        <f t="shared" ca="1" si="254"/>
        <v>2.4562872039925226E-2</v>
      </c>
      <c r="V348" s="79">
        <f t="shared" ca="1" si="255"/>
        <v>15962.534510038329</v>
      </c>
      <c r="W348" s="79">
        <f t="shared" ca="1" si="231"/>
        <v>144.25371089642815</v>
      </c>
      <c r="X348" s="80">
        <f t="shared" ca="1" si="232"/>
        <v>-0.49125744079850453</v>
      </c>
      <c r="Y348" s="80">
        <f t="shared" ca="1" si="245"/>
        <v>-6.6510560458493044</v>
      </c>
      <c r="Z348" s="80">
        <f t="shared" ca="1" si="233"/>
        <v>0</v>
      </c>
      <c r="AA348" s="80">
        <f t="shared" ca="1" si="246"/>
        <v>0</v>
      </c>
      <c r="AB348" s="81">
        <f t="shared" ca="1" si="234"/>
        <v>-44.422231454810621</v>
      </c>
      <c r="AC348" s="79">
        <f t="shared" ca="1" si="235"/>
        <v>16055.223675993297</v>
      </c>
      <c r="AD348" s="35"/>
      <c r="AE348" s="55">
        <f t="shared" ca="1" si="256"/>
        <v>3.0908757876424664E-2</v>
      </c>
      <c r="AF348" s="78">
        <f t="shared" ca="1" si="257"/>
        <v>2.4562872039925226E-2</v>
      </c>
      <c r="AG348" s="35"/>
      <c r="AH348" s="35"/>
      <c r="AR348" s="69">
        <f t="shared" si="247"/>
        <v>29</v>
      </c>
      <c r="AS348" s="70">
        <f t="shared" si="258"/>
        <v>345</v>
      </c>
      <c r="AT348" s="71">
        <f t="shared" ca="1" si="259"/>
        <v>5.2449674669814698E-2</v>
      </c>
      <c r="AU348" s="72">
        <f t="shared" ca="1" si="248"/>
        <v>9.0370179501075842E-3</v>
      </c>
      <c r="AV348" s="73">
        <f t="shared" ca="1" si="249"/>
        <v>1.0090370179501076</v>
      </c>
      <c r="AW348" s="74">
        <f ca="1">PRODUCT(AV$4:AV348)</f>
        <v>18.591944523256036</v>
      </c>
      <c r="BO348" s="70">
        <f t="shared" si="260"/>
        <v>345</v>
      </c>
      <c r="BP348" s="171">
        <f t="shared" ca="1" si="261"/>
        <v>0.114</v>
      </c>
      <c r="BQ348" s="172">
        <f t="shared" ca="1" si="250"/>
        <v>9.0370179501075842E-3</v>
      </c>
      <c r="BR348" s="172">
        <f t="shared" ca="1" si="263"/>
        <v>5.3786735365369376E-2</v>
      </c>
    </row>
    <row r="349" spans="5:70">
      <c r="E349">
        <f t="shared" si="251"/>
        <v>346</v>
      </c>
      <c r="F349" s="64">
        <f t="shared" si="252"/>
        <v>93.749999999998366</v>
      </c>
      <c r="G349" s="55">
        <f t="shared" si="236"/>
        <v>3.0908757876424664E-2</v>
      </c>
      <c r="H349" s="78">
        <f t="shared" si="262"/>
        <v>2.3857693803203319E-2</v>
      </c>
      <c r="I349" s="79">
        <f t="shared" ca="1" si="237"/>
        <v>15582.050816173491</v>
      </c>
      <c r="J349" s="79">
        <f t="shared" ca="1" si="238"/>
        <v>140.81527292524837</v>
      </c>
      <c r="K349" s="80">
        <f t="shared" ca="1" si="239"/>
        <v>-0.4771538760640664</v>
      </c>
      <c r="L349" s="80">
        <f t="shared" ca="1" si="240"/>
        <v>-6.4925211734056214</v>
      </c>
      <c r="M349" s="80">
        <f t="shared" ca="1" si="241"/>
        <v>0</v>
      </c>
      <c r="N349" s="80">
        <f t="shared" ca="1" si="242"/>
        <v>0</v>
      </c>
      <c r="O349" s="81">
        <f t="shared" ca="1" si="229"/>
        <v>-43.049195458443386</v>
      </c>
      <c r="P349" s="79">
        <f t="shared" ca="1" si="230"/>
        <v>15672.847218590827</v>
      </c>
      <c r="Q349" s="35"/>
      <c r="R349">
        <f t="shared" ca="1" si="243"/>
        <v>346</v>
      </c>
      <c r="S349" s="78">
        <f t="shared" ca="1" si="253"/>
        <v>93.749999999998366</v>
      </c>
      <c r="T349" s="55">
        <f t="shared" ca="1" si="244"/>
        <v>3.0908757876424664E-2</v>
      </c>
      <c r="U349" s="78">
        <f t="shared" ca="1" si="254"/>
        <v>2.3803664175293577E-2</v>
      </c>
      <c r="V349" s="79">
        <f t="shared" ca="1" si="255"/>
        <v>15558.97665474018</v>
      </c>
      <c r="W349" s="79">
        <f t="shared" ca="1" si="231"/>
        <v>140.60675131419185</v>
      </c>
      <c r="X349" s="80">
        <f t="shared" ca="1" si="232"/>
        <v>-0.47607328350587153</v>
      </c>
      <c r="Y349" s="80">
        <f t="shared" ca="1" si="245"/>
        <v>-6.4829069394750753</v>
      </c>
      <c r="Z349" s="80">
        <f t="shared" ca="1" si="233"/>
        <v>0</v>
      </c>
      <c r="AA349" s="80">
        <f t="shared" ca="1" si="246"/>
        <v>0</v>
      </c>
      <c r="AB349" s="81">
        <f t="shared" ca="1" si="234"/>
        <v>-43.049195458443386</v>
      </c>
      <c r="AC349" s="79">
        <f t="shared" ca="1" si="235"/>
        <v>15649.575230372948</v>
      </c>
      <c r="AD349" s="35"/>
      <c r="AE349" s="55">
        <f t="shared" ca="1" si="256"/>
        <v>3.0908757876424664E-2</v>
      </c>
      <c r="AF349" s="78">
        <f t="shared" ca="1" si="257"/>
        <v>2.3803664175293577E-2</v>
      </c>
      <c r="AG349" s="35"/>
      <c r="AH349" s="35"/>
      <c r="AR349" s="69">
        <f t="shared" si="247"/>
        <v>29</v>
      </c>
      <c r="AS349" s="70">
        <f t="shared" si="258"/>
        <v>346</v>
      </c>
      <c r="AT349" s="71">
        <f t="shared" ca="1" si="259"/>
        <v>5.1975686018346283E-2</v>
      </c>
      <c r="AU349" s="72">
        <f t="shared" ca="1" si="248"/>
        <v>9.0370179501075842E-3</v>
      </c>
      <c r="AV349" s="73">
        <f t="shared" ca="1" si="249"/>
        <v>1.0090370179501076</v>
      </c>
      <c r="AW349" s="74">
        <f ca="1">PRODUCT(AV$4:AV349)</f>
        <v>18.759960259640106</v>
      </c>
      <c r="BO349" s="70">
        <f t="shared" si="260"/>
        <v>346</v>
      </c>
      <c r="BP349" s="171">
        <f t="shared" ca="1" si="261"/>
        <v>0.114</v>
      </c>
      <c r="BQ349" s="172">
        <f t="shared" ca="1" si="250"/>
        <v>9.0370179501075842E-3</v>
      </c>
      <c r="BR349" s="172">
        <f t="shared" ca="1" si="263"/>
        <v>5.330501697017908E-2</v>
      </c>
    </row>
    <row r="350" spans="5:70">
      <c r="E350">
        <f t="shared" si="251"/>
        <v>347</v>
      </c>
      <c r="F350" s="64">
        <f t="shared" si="252"/>
        <v>93.833333333331694</v>
      </c>
      <c r="G350" s="55">
        <f t="shared" si="236"/>
        <v>3.0908757876424664E-2</v>
      </c>
      <c r="H350" s="78">
        <f t="shared" si="262"/>
        <v>2.312028212195023E-2</v>
      </c>
      <c r="I350" s="79">
        <f t="shared" ca="1" si="237"/>
        <v>15188.418978677208</v>
      </c>
      <c r="J350" s="79">
        <f t="shared" ca="1" si="238"/>
        <v>137.25801494406062</v>
      </c>
      <c r="K350" s="80">
        <f t="shared" ca="1" si="239"/>
        <v>-0.46240564243900462</v>
      </c>
      <c r="L350" s="80">
        <f t="shared" ca="1" si="240"/>
        <v>-6.3285079077821704</v>
      </c>
      <c r="M350" s="80">
        <f t="shared" ca="1" si="241"/>
        <v>0</v>
      </c>
      <c r="N350" s="80">
        <f t="shared" ca="1" si="242"/>
        <v>0</v>
      </c>
      <c r="O350" s="81">
        <f t="shared" ca="1" si="229"/>
        <v>-41.718598299243475</v>
      </c>
      <c r="P350" s="79">
        <f t="shared" ca="1" si="230"/>
        <v>15277.167481771805</v>
      </c>
      <c r="Q350" s="35"/>
      <c r="R350">
        <f t="shared" ca="1" si="243"/>
        <v>347</v>
      </c>
      <c r="S350" s="78">
        <f t="shared" ca="1" si="253"/>
        <v>93.833333333331694</v>
      </c>
      <c r="T350" s="55">
        <f t="shared" ca="1" si="244"/>
        <v>3.0908757876424664E-2</v>
      </c>
      <c r="U350" s="78">
        <f t="shared" ca="1" si="254"/>
        <v>2.3067922482727703E-2</v>
      </c>
      <c r="V350" s="79">
        <f t="shared" ca="1" si="255"/>
        <v>15165.866298708457</v>
      </c>
      <c r="W350" s="79">
        <f t="shared" ca="1" si="231"/>
        <v>137.05420597035999</v>
      </c>
      <c r="X350" s="80">
        <f t="shared" ca="1" si="232"/>
        <v>-0.46135844965455408</v>
      </c>
      <c r="Y350" s="80">
        <f t="shared" ca="1" si="245"/>
        <v>-6.3191109577951909</v>
      </c>
      <c r="Z350" s="80">
        <f t="shared" ca="1" si="233"/>
        <v>0</v>
      </c>
      <c r="AA350" s="80">
        <f t="shared" ca="1" si="246"/>
        <v>0</v>
      </c>
      <c r="AB350" s="81">
        <f t="shared" ca="1" si="234"/>
        <v>-41.718598299243475</v>
      </c>
      <c r="AC350" s="79">
        <f t="shared" ca="1" si="235"/>
        <v>15254.421436972125</v>
      </c>
      <c r="AD350" s="35"/>
      <c r="AE350" s="55">
        <f t="shared" ca="1" si="256"/>
        <v>3.0908757876424664E-2</v>
      </c>
      <c r="AF350" s="78">
        <f t="shared" ca="1" si="257"/>
        <v>2.3067922482727703E-2</v>
      </c>
      <c r="AG350" s="35"/>
      <c r="AH350" s="35"/>
      <c r="AR350" s="69">
        <f t="shared" si="247"/>
        <v>29</v>
      </c>
      <c r="AS350" s="70">
        <f t="shared" si="258"/>
        <v>347</v>
      </c>
      <c r="AT350" s="71">
        <f t="shared" ca="1" si="259"/>
        <v>5.1505980810829334E-2</v>
      </c>
      <c r="AU350" s="72">
        <f t="shared" ca="1" si="248"/>
        <v>9.0370179501075842E-3</v>
      </c>
      <c r="AV350" s="73">
        <f t="shared" ca="1" si="249"/>
        <v>1.0090370179501076</v>
      </c>
      <c r="AW350" s="74">
        <f ca="1">PRODUCT(AV$4:AV350)</f>
        <v>18.92949435724978</v>
      </c>
      <c r="BO350" s="70">
        <f t="shared" si="260"/>
        <v>347</v>
      </c>
      <c r="BP350" s="171">
        <f t="shared" ca="1" si="261"/>
        <v>0.114</v>
      </c>
      <c r="BQ350" s="172">
        <f t="shared" ca="1" si="250"/>
        <v>9.0370179501075842E-3</v>
      </c>
      <c r="BR350" s="172">
        <f t="shared" ca="1" si="263"/>
        <v>5.2827612884282484E-2</v>
      </c>
    </row>
    <row r="351" spans="5:70">
      <c r="E351">
        <f t="shared" si="251"/>
        <v>348</v>
      </c>
      <c r="F351" s="64">
        <f t="shared" si="252"/>
        <v>93.916666666665023</v>
      </c>
      <c r="G351" s="55">
        <f t="shared" si="236"/>
        <v>3.0908757876424664E-2</v>
      </c>
      <c r="H351" s="78">
        <f t="shared" si="262"/>
        <v>2.240566291980824E-2</v>
      </c>
      <c r="I351" s="79">
        <f t="shared" ca="1" si="237"/>
        <v>14804.969211040132</v>
      </c>
      <c r="J351" s="79">
        <f t="shared" ca="1" si="238"/>
        <v>133.79277251095979</v>
      </c>
      <c r="K351" s="80">
        <f t="shared" ca="1" si="239"/>
        <v>-0.44811325839616478</v>
      </c>
      <c r="L351" s="80">
        <f t="shared" ca="1" si="240"/>
        <v>-6.1687371712667218</v>
      </c>
      <c r="M351" s="80">
        <f t="shared" ca="1" si="241"/>
        <v>0</v>
      </c>
      <c r="N351" s="80">
        <f t="shared" ca="1" si="242"/>
        <v>0</v>
      </c>
      <c r="O351" s="81">
        <f t="shared" ca="1" si="229"/>
        <v>-40.429128245468334</v>
      </c>
      <c r="P351" s="79">
        <f t="shared" ca="1" si="230"/>
        <v>14891.71600487596</v>
      </c>
      <c r="Q351" s="35"/>
      <c r="R351">
        <f t="shared" ca="1" si="243"/>
        <v>348</v>
      </c>
      <c r="S351" s="78">
        <f t="shared" ca="1" si="253"/>
        <v>93.916666666665023</v>
      </c>
      <c r="T351" s="55">
        <f t="shared" ca="1" si="244"/>
        <v>3.0908757876424664E-2</v>
      </c>
      <c r="U351" s="78">
        <f t="shared" ca="1" si="254"/>
        <v>2.2354921651996939E-2</v>
      </c>
      <c r="V351" s="79">
        <f t="shared" ca="1" si="255"/>
        <v>14782.926218231811</v>
      </c>
      <c r="W351" s="79">
        <f t="shared" ca="1" si="231"/>
        <v>133.59356958927691</v>
      </c>
      <c r="X351" s="80">
        <f t="shared" ca="1" si="232"/>
        <v>-0.44709843303993879</v>
      </c>
      <c r="Y351" s="80">
        <f t="shared" ca="1" si="245"/>
        <v>-6.1595525909299216</v>
      </c>
      <c r="Z351" s="80">
        <f t="shared" ca="1" si="233"/>
        <v>0</v>
      </c>
      <c r="AA351" s="80">
        <f t="shared" ca="1" si="246"/>
        <v>0</v>
      </c>
      <c r="AB351" s="81">
        <f t="shared" ca="1" si="234"/>
        <v>-40.429128245468334</v>
      </c>
      <c r="AC351" s="79">
        <f t="shared" ca="1" si="235"/>
        <v>14869.484008551648</v>
      </c>
      <c r="AD351" s="35"/>
      <c r="AE351" s="55">
        <f t="shared" ca="1" si="256"/>
        <v>3.0908757876424664E-2</v>
      </c>
      <c r="AF351" s="78">
        <f t="shared" ca="1" si="257"/>
        <v>2.2354921651996939E-2</v>
      </c>
      <c r="AG351" s="35"/>
      <c r="AH351" s="35"/>
      <c r="AR351" s="69">
        <f t="shared" si="247"/>
        <v>29</v>
      </c>
      <c r="AS351" s="70">
        <f t="shared" si="258"/>
        <v>348</v>
      </c>
      <c r="AT351" s="71">
        <f t="shared" ca="1" si="259"/>
        <v>5.1040520337703975E-2</v>
      </c>
      <c r="AU351" s="72">
        <f t="shared" ca="1" si="248"/>
        <v>9.0370179501075842E-3</v>
      </c>
      <c r="AV351" s="73">
        <f t="shared" ca="1" si="249"/>
        <v>1.0090370179501076</v>
      </c>
      <c r="AW351" s="74">
        <f ca="1">PRODUCT(AV$4:AV351)</f>
        <v>19.100560537542705</v>
      </c>
      <c r="BO351" s="70">
        <f t="shared" si="260"/>
        <v>348</v>
      </c>
      <c r="BP351" s="171">
        <f t="shared" ca="1" si="261"/>
        <v>0.114</v>
      </c>
      <c r="BQ351" s="172">
        <f t="shared" ca="1" si="250"/>
        <v>9.0370179501075842E-3</v>
      </c>
      <c r="BR351" s="172">
        <f t="shared" ca="1" si="263"/>
        <v>5.2354484468373166E-2</v>
      </c>
    </row>
    <row r="352" spans="5:70">
      <c r="E352">
        <f t="shared" si="251"/>
        <v>349</v>
      </c>
      <c r="F352" s="64">
        <f t="shared" si="252"/>
        <v>93.999999999998352</v>
      </c>
      <c r="G352" s="55">
        <f t="shared" si="236"/>
        <v>3.0908757876424664E-2</v>
      </c>
      <c r="H352" s="78">
        <f t="shared" si="262"/>
        <v>2.1713131709559103E-2</v>
      </c>
      <c r="I352" s="79">
        <f t="shared" ca="1" si="237"/>
        <v>14431.43156051677</v>
      </c>
      <c r="J352" s="79">
        <f t="shared" ca="1" si="238"/>
        <v>130.41710605813915</v>
      </c>
      <c r="K352" s="80">
        <f t="shared" ca="1" si="239"/>
        <v>-0.43426263419118205</v>
      </c>
      <c r="L352" s="80">
        <f t="shared" ca="1" si="240"/>
        <v>-6.0130964835486544</v>
      </c>
      <c r="M352" s="80">
        <f t="shared" ca="1" si="241"/>
        <v>-108.23573670387577</v>
      </c>
      <c r="N352" s="80">
        <f t="shared" ca="1" si="242"/>
        <v>0</v>
      </c>
      <c r="O352" s="81">
        <f t="shared" ca="1" si="229"/>
        <v>-39.179514109374232</v>
      </c>
      <c r="P352" s="79">
        <f t="shared" ca="1" si="230"/>
        <v>14407.986056643922</v>
      </c>
      <c r="Q352" s="35"/>
      <c r="R352">
        <f t="shared" ca="1" si="243"/>
        <v>349</v>
      </c>
      <c r="S352" s="78">
        <f t="shared" ca="1" si="253"/>
        <v>93.999999999998352</v>
      </c>
      <c r="T352" s="55">
        <f t="shared" ca="1" si="244"/>
        <v>3.0908757876424664E-2</v>
      </c>
      <c r="U352" s="78">
        <f t="shared" ca="1" si="254"/>
        <v>2.1663958791308922E-2</v>
      </c>
      <c r="V352" s="79">
        <f t="shared" ca="1" si="255"/>
        <v>14409.886727583957</v>
      </c>
      <c r="W352" s="79">
        <f t="shared" ca="1" si="231"/>
        <v>130.22240501619325</v>
      </c>
      <c r="X352" s="80">
        <f t="shared" ca="1" si="232"/>
        <v>-0.43327917582617842</v>
      </c>
      <c r="Y352" s="80">
        <f t="shared" ca="1" si="245"/>
        <v>-6.0041194698266489</v>
      </c>
      <c r="Z352" s="80">
        <f t="shared" ca="1" si="233"/>
        <v>-108.07415045687966</v>
      </c>
      <c r="AA352" s="80">
        <f t="shared" ca="1" si="246"/>
        <v>0</v>
      </c>
      <c r="AB352" s="81">
        <f t="shared" ca="1" si="234"/>
        <v>-39.179514109374232</v>
      </c>
      <c r="AC352" s="79">
        <f t="shared" ca="1" si="235"/>
        <v>14386.418069388244</v>
      </c>
      <c r="AD352" s="35"/>
      <c r="AE352" s="55">
        <f t="shared" ca="1" si="256"/>
        <v>3.0908757876424664E-2</v>
      </c>
      <c r="AF352" s="78">
        <f t="shared" ca="1" si="257"/>
        <v>2.1663958791308922E-2</v>
      </c>
      <c r="AG352" s="35"/>
      <c r="AH352" s="35"/>
      <c r="AR352" s="69">
        <f t="shared" si="247"/>
        <v>30</v>
      </c>
      <c r="AS352" s="70">
        <f t="shared" si="258"/>
        <v>349</v>
      </c>
      <c r="AT352" s="71">
        <f t="shared" ca="1" si="259"/>
        <v>5.0579266239229315E-2</v>
      </c>
      <c r="AU352" s="72">
        <f t="shared" ca="1" si="248"/>
        <v>9.0370179501075842E-3</v>
      </c>
      <c r="AV352" s="73">
        <f t="shared" ca="1" si="249"/>
        <v>1.0090370179501076</v>
      </c>
      <c r="AW352" s="74">
        <f ca="1">PRODUCT(AV$4:AV352)</f>
        <v>19.273172645977596</v>
      </c>
      <c r="BO352" s="70">
        <f t="shared" si="260"/>
        <v>349</v>
      </c>
      <c r="BP352" s="171">
        <f t="shared" ca="1" si="261"/>
        <v>0.114</v>
      </c>
      <c r="BQ352" s="172">
        <f t="shared" ca="1" si="250"/>
        <v>9.0370179501075842E-3</v>
      </c>
      <c r="BR352" s="172">
        <f t="shared" ca="1" si="263"/>
        <v>5.1885593429201488E-2</v>
      </c>
    </row>
    <row r="353" spans="5:70">
      <c r="E353">
        <f t="shared" si="251"/>
        <v>350</v>
      </c>
      <c r="F353" s="64">
        <f t="shared" si="252"/>
        <v>94.08333333333168</v>
      </c>
      <c r="G353" s="55">
        <f t="shared" si="236"/>
        <v>3.0908757876424664E-2</v>
      </c>
      <c r="H353" s="78">
        <f t="shared" si="262"/>
        <v>2.1042005778809422E-2</v>
      </c>
      <c r="I353" s="79">
        <f t="shared" ca="1" si="237"/>
        <v>13962.653104132212</v>
      </c>
      <c r="J353" s="79">
        <f t="shared" ca="1" si="238"/>
        <v>126.18074673316818</v>
      </c>
      <c r="K353" s="80">
        <f t="shared" ca="1" si="239"/>
        <v>-0.42084011557618844</v>
      </c>
      <c r="L353" s="80">
        <f t="shared" ca="1" si="240"/>
        <v>-5.8177721267217555</v>
      </c>
      <c r="M353" s="80">
        <f t="shared" ca="1" si="241"/>
        <v>0</v>
      </c>
      <c r="N353" s="80">
        <f t="shared" ca="1" si="242"/>
        <v>0</v>
      </c>
      <c r="O353" s="81">
        <f t="shared" ca="1" si="229"/>
        <v>-37.968523994051615</v>
      </c>
      <c r="P353" s="79">
        <f t="shared" ca="1" si="230"/>
        <v>14044.62671462903</v>
      </c>
      <c r="Q353" s="35"/>
      <c r="R353">
        <f t="shared" ca="1" si="243"/>
        <v>350</v>
      </c>
      <c r="S353" s="78">
        <f t="shared" ca="1" si="253"/>
        <v>94.08333333333168</v>
      </c>
      <c r="T353" s="55">
        <f t="shared" ca="1" si="244"/>
        <v>3.0908757876424664E-2</v>
      </c>
      <c r="U353" s="78">
        <f t="shared" ca="1" si="254"/>
        <v>2.0994352734383513E-2</v>
      </c>
      <c r="V353" s="79">
        <f t="shared" ca="1" si="255"/>
        <v>13941.751756572503</v>
      </c>
      <c r="W353" s="79">
        <f t="shared" ca="1" si="231"/>
        <v>125.99186088008965</v>
      </c>
      <c r="X353" s="80">
        <f t="shared" ca="1" si="232"/>
        <v>-0.41988705468767029</v>
      </c>
      <c r="Y353" s="80">
        <f t="shared" ca="1" si="245"/>
        <v>-5.8090632319052098</v>
      </c>
      <c r="Z353" s="80">
        <f t="shared" ca="1" si="233"/>
        <v>0</v>
      </c>
      <c r="AA353" s="80">
        <f t="shared" ca="1" si="246"/>
        <v>0</v>
      </c>
      <c r="AB353" s="81">
        <f t="shared" ca="1" si="234"/>
        <v>-37.968523994051615</v>
      </c>
      <c r="AC353" s="79">
        <f t="shared" ca="1" si="235"/>
        <v>14023.546143171947</v>
      </c>
      <c r="AD353" s="35"/>
      <c r="AE353" s="55">
        <f t="shared" ca="1" si="256"/>
        <v>3.0908757876424664E-2</v>
      </c>
      <c r="AF353" s="78">
        <f t="shared" ca="1" si="257"/>
        <v>2.0994352734383513E-2</v>
      </c>
      <c r="AG353" s="35"/>
      <c r="AH353" s="35"/>
      <c r="AR353" s="69">
        <f t="shared" si="247"/>
        <v>30</v>
      </c>
      <c r="AS353" s="70">
        <f t="shared" si="258"/>
        <v>350</v>
      </c>
      <c r="AT353" s="71">
        <f t="shared" ca="1" si="259"/>
        <v>5.0122180502322131E-2</v>
      </c>
      <c r="AU353" s="72">
        <f t="shared" ca="1" si="248"/>
        <v>9.0370179501075842E-3</v>
      </c>
      <c r="AV353" s="73">
        <f t="shared" ca="1" si="249"/>
        <v>1.0090370179501076</v>
      </c>
      <c r="AW353" s="74">
        <f ca="1">PRODUCT(AV$4:AV353)</f>
        <v>19.447344653134817</v>
      </c>
      <c r="BO353" s="70">
        <f t="shared" si="260"/>
        <v>350</v>
      </c>
      <c r="BP353" s="171">
        <f t="shared" ca="1" si="261"/>
        <v>0.114</v>
      </c>
      <c r="BQ353" s="172">
        <f t="shared" ca="1" si="250"/>
        <v>9.0370179501075842E-3</v>
      </c>
      <c r="BR353" s="172">
        <f t="shared" ca="1" si="263"/>
        <v>5.1420901816475281E-2</v>
      </c>
    </row>
    <row r="354" spans="5:70">
      <c r="E354">
        <f t="shared" si="251"/>
        <v>351</v>
      </c>
      <c r="F354" s="64">
        <f t="shared" si="252"/>
        <v>94.166666666665009</v>
      </c>
      <c r="G354" s="55">
        <f t="shared" si="236"/>
        <v>3.0908757876424664E-2</v>
      </c>
      <c r="H354" s="78">
        <f t="shared" si="262"/>
        <v>2.0391623516957873E-2</v>
      </c>
      <c r="I354" s="79">
        <f t="shared" ca="1" si="237"/>
        <v>13610.524748041797</v>
      </c>
      <c r="J354" s="79">
        <f t="shared" ca="1" si="238"/>
        <v>122.99855645843722</v>
      </c>
      <c r="K354" s="80">
        <f t="shared" ca="1" si="239"/>
        <v>-0.40783247033915748</v>
      </c>
      <c r="L354" s="80">
        <f t="shared" ca="1" si="240"/>
        <v>-5.6710519783507491</v>
      </c>
      <c r="M354" s="80">
        <f t="shared" ca="1" si="241"/>
        <v>0</v>
      </c>
      <c r="N354" s="80">
        <f t="shared" ca="1" si="242"/>
        <v>0</v>
      </c>
      <c r="O354" s="81">
        <f t="shared" ca="1" si="229"/>
        <v>-36.794964078994255</v>
      </c>
      <c r="P354" s="79">
        <f t="shared" ca="1" si="230"/>
        <v>13690.649455972551</v>
      </c>
      <c r="Q354" s="35"/>
      <c r="R354">
        <f t="shared" ca="1" si="243"/>
        <v>351</v>
      </c>
      <c r="S354" s="78">
        <f t="shared" ca="1" si="253"/>
        <v>94.166666666665009</v>
      </c>
      <c r="T354" s="55">
        <f t="shared" ca="1" si="244"/>
        <v>3.0908757876424664E-2</v>
      </c>
      <c r="U354" s="78">
        <f t="shared" ca="1" si="254"/>
        <v>2.0345443368944199E-2</v>
      </c>
      <c r="V354" s="79">
        <f t="shared" ca="1" si="255"/>
        <v>13590.095750863777</v>
      </c>
      <c r="W354" s="79">
        <f t="shared" ca="1" si="231"/>
        <v>122.81393924423676</v>
      </c>
      <c r="X354" s="80">
        <f t="shared" ca="1" si="232"/>
        <v>-0.40690886737888399</v>
      </c>
      <c r="Y354" s="80">
        <f t="shared" ca="1" si="245"/>
        <v>-5.6625398961932403</v>
      </c>
      <c r="Z354" s="80">
        <f t="shared" ca="1" si="233"/>
        <v>0</v>
      </c>
      <c r="AA354" s="80">
        <f t="shared" ca="1" si="246"/>
        <v>0</v>
      </c>
      <c r="AB354" s="81">
        <f t="shared" ca="1" si="234"/>
        <v>-36.794964078994255</v>
      </c>
      <c r="AC354" s="79">
        <f t="shared" ca="1" si="235"/>
        <v>13670.045277265448</v>
      </c>
      <c r="AD354" s="35"/>
      <c r="AE354" s="55">
        <f t="shared" ca="1" si="256"/>
        <v>3.0908757876424664E-2</v>
      </c>
      <c r="AF354" s="78">
        <f t="shared" ca="1" si="257"/>
        <v>2.0345443368944199E-2</v>
      </c>
      <c r="AG354" s="35"/>
      <c r="AH354" s="35"/>
      <c r="AR354" s="69">
        <f t="shared" si="247"/>
        <v>30</v>
      </c>
      <c r="AS354" s="70">
        <f t="shared" si="258"/>
        <v>351</v>
      </c>
      <c r="AT354" s="71">
        <f t="shared" ca="1" si="259"/>
        <v>4.966922545742411E-2</v>
      </c>
      <c r="AU354" s="72">
        <f t="shared" ca="1" si="248"/>
        <v>9.0370179501075842E-3</v>
      </c>
      <c r="AV354" s="73">
        <f t="shared" ca="1" si="249"/>
        <v>1.0090370179501076</v>
      </c>
      <c r="AW354" s="74">
        <f ca="1">PRODUCT(AV$4:AV354)</f>
        <v>19.623090655847125</v>
      </c>
      <c r="BO354" s="70">
        <f t="shared" si="260"/>
        <v>351</v>
      </c>
      <c r="BP354" s="171">
        <f t="shared" ca="1" si="261"/>
        <v>0.114</v>
      </c>
      <c r="BQ354" s="172">
        <f t="shared" ca="1" si="250"/>
        <v>9.0370179501075842E-3</v>
      </c>
      <c r="BR354" s="172">
        <f t="shared" ca="1" si="263"/>
        <v>5.0960372019788293E-2</v>
      </c>
    </row>
    <row r="355" spans="5:70">
      <c r="E355">
        <f t="shared" si="251"/>
        <v>352</v>
      </c>
      <c r="F355" s="64">
        <f t="shared" si="252"/>
        <v>94.249999999998337</v>
      </c>
      <c r="G355" s="55">
        <f t="shared" si="236"/>
        <v>3.0908757876424664E-2</v>
      </c>
      <c r="H355" s="78">
        <f t="shared" si="262"/>
        <v>1.9761343762965015E-2</v>
      </c>
      <c r="I355" s="79">
        <f t="shared" ca="1" si="237"/>
        <v>13267.48848676689</v>
      </c>
      <c r="J355" s="79">
        <f t="shared" ca="1" si="238"/>
        <v>119.89853160775809</v>
      </c>
      <c r="K355" s="80">
        <f t="shared" ca="1" si="239"/>
        <v>-0.39522687525930028</v>
      </c>
      <c r="L355" s="80">
        <f t="shared" ca="1" si="240"/>
        <v>-5.5281202028195375</v>
      </c>
      <c r="M355" s="80">
        <f t="shared" ca="1" si="241"/>
        <v>0</v>
      </c>
      <c r="N355" s="80">
        <f t="shared" ca="1" si="242"/>
        <v>0</v>
      </c>
      <c r="O355" s="81">
        <f t="shared" ca="1" si="229"/>
        <v>-35.657677443204882</v>
      </c>
      <c r="P355" s="79">
        <f t="shared" ca="1" si="230"/>
        <v>13345.805993853362</v>
      </c>
      <c r="Q355" s="35"/>
      <c r="R355">
        <f t="shared" ca="1" si="243"/>
        <v>352</v>
      </c>
      <c r="S355" s="78">
        <f t="shared" ca="1" si="253"/>
        <v>94.249999999998337</v>
      </c>
      <c r="T355" s="55">
        <f t="shared" ca="1" si="244"/>
        <v>3.0908757876424664E-2</v>
      </c>
      <c r="U355" s="78">
        <f t="shared" ca="1" si="254"/>
        <v>1.9716590985964993E-2</v>
      </c>
      <c r="V355" s="79">
        <f t="shared" ca="1" si="255"/>
        <v>13247.521157630688</v>
      </c>
      <c r="W355" s="79">
        <f t="shared" ca="1" si="231"/>
        <v>119.71808649593854</v>
      </c>
      <c r="X355" s="80">
        <f t="shared" ca="1" si="232"/>
        <v>-0.39433181971929987</v>
      </c>
      <c r="Y355" s="80">
        <f t="shared" ca="1" si="245"/>
        <v>-5.5198004823461204</v>
      </c>
      <c r="Z355" s="80">
        <f t="shared" ca="1" si="233"/>
        <v>0</v>
      </c>
      <c r="AA355" s="80">
        <f t="shared" ca="1" si="246"/>
        <v>0</v>
      </c>
      <c r="AB355" s="81">
        <f t="shared" ca="1" si="234"/>
        <v>-35.657677443204882</v>
      </c>
      <c r="AC355" s="79">
        <f t="shared" ca="1" si="235"/>
        <v>13325.667434381356</v>
      </c>
      <c r="AD355" s="35"/>
      <c r="AE355" s="55">
        <f t="shared" ca="1" si="256"/>
        <v>3.0908757876424664E-2</v>
      </c>
      <c r="AF355" s="78">
        <f t="shared" ca="1" si="257"/>
        <v>1.9716590985964993E-2</v>
      </c>
      <c r="AG355" s="35"/>
      <c r="AH355" s="35"/>
      <c r="AR355" s="69">
        <f t="shared" si="247"/>
        <v>30</v>
      </c>
      <c r="AS355" s="70">
        <f t="shared" si="258"/>
        <v>352</v>
      </c>
      <c r="AT355" s="71">
        <f t="shared" ca="1" si="259"/>
        <v>4.922036377539743E-2</v>
      </c>
      <c r="AU355" s="72">
        <f t="shared" ca="1" si="248"/>
        <v>9.0370179501075842E-3</v>
      </c>
      <c r="AV355" s="73">
        <f t="shared" ca="1" si="249"/>
        <v>1.0090370179501076</v>
      </c>
      <c r="AW355" s="74">
        <f ca="1">PRODUCT(AV$4:AV355)</f>
        <v>19.800424878340603</v>
      </c>
      <c r="BO355" s="70">
        <f t="shared" si="260"/>
        <v>352</v>
      </c>
      <c r="BP355" s="171">
        <f t="shared" ca="1" si="261"/>
        <v>0.114</v>
      </c>
      <c r="BQ355" s="172">
        <f t="shared" ca="1" si="250"/>
        <v>9.0370179501075842E-3</v>
      </c>
      <c r="BR355" s="172">
        <f t="shared" ca="1" si="263"/>
        <v>5.0503966765576142E-2</v>
      </c>
    </row>
    <row r="356" spans="5:70">
      <c r="E356">
        <f t="shared" si="251"/>
        <v>353</v>
      </c>
      <c r="F356" s="64">
        <f t="shared" si="252"/>
        <v>94.333333333331666</v>
      </c>
      <c r="G356" s="55">
        <f t="shared" si="236"/>
        <v>3.0908757876424664E-2</v>
      </c>
      <c r="H356" s="78">
        <f t="shared" si="262"/>
        <v>1.9150545173282733E-2</v>
      </c>
      <c r="I356" s="79">
        <f t="shared" ca="1" si="237"/>
        <v>12933.303707723611</v>
      </c>
      <c r="J356" s="79">
        <f t="shared" ca="1" si="238"/>
        <v>116.87849776089125</v>
      </c>
      <c r="K356" s="80">
        <f t="shared" ca="1" si="239"/>
        <v>-0.3830109034656547</v>
      </c>
      <c r="L356" s="80">
        <f t="shared" ca="1" si="240"/>
        <v>-5.3888765448848384</v>
      </c>
      <c r="M356" s="80">
        <f t="shared" ca="1" si="241"/>
        <v>0</v>
      </c>
      <c r="N356" s="80">
        <f t="shared" ca="1" si="242"/>
        <v>0</v>
      </c>
      <c r="O356" s="81">
        <f t="shared" ca="1" si="229"/>
        <v>-34.555542924677212</v>
      </c>
      <c r="P356" s="79">
        <f t="shared" ca="1" si="230"/>
        <v>13009.854775111475</v>
      </c>
      <c r="Q356" s="35"/>
      <c r="R356">
        <f t="shared" ca="1" si="243"/>
        <v>353</v>
      </c>
      <c r="S356" s="78">
        <f t="shared" ca="1" si="253"/>
        <v>94.333333333331666</v>
      </c>
      <c r="T356" s="55">
        <f t="shared" ca="1" si="244"/>
        <v>3.0908757876424664E-2</v>
      </c>
      <c r="U356" s="78">
        <f t="shared" ca="1" si="254"/>
        <v>1.9107175649031305E-2</v>
      </c>
      <c r="V356" s="79">
        <f t="shared" ca="1" si="255"/>
        <v>12913.787606110305</v>
      </c>
      <c r="W356" s="79">
        <f t="shared" ca="1" si="231"/>
        <v>116.70213040029567</v>
      </c>
      <c r="X356" s="80">
        <f t="shared" ca="1" si="232"/>
        <v>-0.3821435129806261</v>
      </c>
      <c r="Y356" s="80">
        <f t="shared" ca="1" si="245"/>
        <v>-5.3807448358792938</v>
      </c>
      <c r="Z356" s="80">
        <f t="shared" ca="1" si="233"/>
        <v>0</v>
      </c>
      <c r="AA356" s="80">
        <f t="shared" ca="1" si="246"/>
        <v>0</v>
      </c>
      <c r="AB356" s="81">
        <f t="shared" ca="1" si="234"/>
        <v>-34.555542924677212</v>
      </c>
      <c r="AC356" s="79">
        <f t="shared" ca="1" si="235"/>
        <v>12990.171305237063</v>
      </c>
      <c r="AD356" s="35"/>
      <c r="AE356" s="55">
        <f t="shared" ca="1" si="256"/>
        <v>3.0908757876424664E-2</v>
      </c>
      <c r="AF356" s="78">
        <f t="shared" ca="1" si="257"/>
        <v>1.9107175649031305E-2</v>
      </c>
      <c r="AG356" s="35"/>
      <c r="AH356" s="35"/>
      <c r="AR356" s="69">
        <f t="shared" si="247"/>
        <v>30</v>
      </c>
      <c r="AS356" s="70">
        <f t="shared" si="258"/>
        <v>353</v>
      </c>
      <c r="AT356" s="71">
        <f t="shared" ca="1" si="259"/>
        <v>4.8775558464448338E-2</v>
      </c>
      <c r="AU356" s="72">
        <f t="shared" ca="1" si="248"/>
        <v>9.0370179501075842E-3</v>
      </c>
      <c r="AV356" s="73">
        <f t="shared" ca="1" si="249"/>
        <v>1.0090370179501076</v>
      </c>
      <c r="AW356" s="74">
        <f ca="1">PRODUCT(AV$4:AV356)</f>
        <v>19.979361673385924</v>
      </c>
      <c r="BO356" s="70">
        <f t="shared" si="260"/>
        <v>353</v>
      </c>
      <c r="BP356" s="171">
        <f t="shared" ca="1" si="261"/>
        <v>0.114</v>
      </c>
      <c r="BQ356" s="172">
        <f t="shared" ca="1" si="250"/>
        <v>9.0370179501075842E-3</v>
      </c>
      <c r="BR356" s="172">
        <f t="shared" ca="1" si="263"/>
        <v>5.0051649114099539E-2</v>
      </c>
    </row>
    <row r="357" spans="5:70">
      <c r="E357">
        <f t="shared" si="251"/>
        <v>354</v>
      </c>
      <c r="F357" s="64">
        <f t="shared" si="252"/>
        <v>94.416666666664995</v>
      </c>
      <c r="G357" s="55">
        <f t="shared" si="236"/>
        <v>3.0908757876424664E-2</v>
      </c>
      <c r="H357" s="78">
        <f t="shared" si="262"/>
        <v>1.8558625609320204E-2</v>
      </c>
      <c r="I357" s="79">
        <f t="shared" ca="1" si="237"/>
        <v>12607.736323860106</v>
      </c>
      <c r="J357" s="79">
        <f t="shared" ca="1" si="238"/>
        <v>113.9363394689472</v>
      </c>
      <c r="K357" s="80">
        <f t="shared" ca="1" si="239"/>
        <v>-0.37117251218640407</v>
      </c>
      <c r="L357" s="80">
        <f t="shared" ca="1" si="240"/>
        <v>-5.2532234682750447</v>
      </c>
      <c r="M357" s="80">
        <f t="shared" ca="1" si="241"/>
        <v>0</v>
      </c>
      <c r="N357" s="80">
        <f t="shared" ca="1" si="242"/>
        <v>0</v>
      </c>
      <c r="O357" s="81">
        <f t="shared" ca="1" si="229"/>
        <v>-33.487474015129969</v>
      </c>
      <c r="P357" s="79">
        <f t="shared" ca="1" si="230"/>
        <v>12682.560793333463</v>
      </c>
      <c r="Q357" s="35"/>
      <c r="R357">
        <f t="shared" ca="1" si="243"/>
        <v>354</v>
      </c>
      <c r="S357" s="78">
        <f t="shared" ca="1" si="253"/>
        <v>94.416666666664995</v>
      </c>
      <c r="T357" s="55">
        <f t="shared" ca="1" si="244"/>
        <v>3.0908757876424664E-2</v>
      </c>
      <c r="U357" s="78">
        <f t="shared" ca="1" si="254"/>
        <v>1.851659658319308E-2</v>
      </c>
      <c r="V357" s="79">
        <f t="shared" ca="1" si="255"/>
        <v>12588.661245590212</v>
      </c>
      <c r="W357" s="79">
        <f t="shared" ca="1" si="231"/>
        <v>113.76395764422244</v>
      </c>
      <c r="X357" s="80">
        <f t="shared" ca="1" si="232"/>
        <v>-0.37033193166386158</v>
      </c>
      <c r="Y357" s="80">
        <f t="shared" ca="1" si="245"/>
        <v>-5.2452755189959221</v>
      </c>
      <c r="Z357" s="80">
        <f t="shared" ca="1" si="233"/>
        <v>0</v>
      </c>
      <c r="AA357" s="80">
        <f t="shared" ca="1" si="246"/>
        <v>0</v>
      </c>
      <c r="AB357" s="81">
        <f t="shared" ca="1" si="234"/>
        <v>-33.487474015129969</v>
      </c>
      <c r="AC357" s="79">
        <f t="shared" ca="1" si="235"/>
        <v>12663.322121768644</v>
      </c>
      <c r="AD357" s="35"/>
      <c r="AE357" s="55">
        <f t="shared" ca="1" si="256"/>
        <v>3.0908757876424664E-2</v>
      </c>
      <c r="AF357" s="78">
        <f t="shared" ca="1" si="257"/>
        <v>1.851659658319308E-2</v>
      </c>
      <c r="AG357" s="35"/>
      <c r="AH357" s="35"/>
      <c r="AR357" s="69">
        <f t="shared" si="247"/>
        <v>30</v>
      </c>
      <c r="AS357" s="70">
        <f t="shared" si="258"/>
        <v>354</v>
      </c>
      <c r="AT357" s="71">
        <f t="shared" ca="1" si="259"/>
        <v>4.8334772867078594E-2</v>
      </c>
      <c r="AU357" s="72">
        <f t="shared" ca="1" si="248"/>
        <v>9.0370179501075842E-3</v>
      </c>
      <c r="AV357" s="73">
        <f t="shared" ca="1" si="249"/>
        <v>1.0090370179501076</v>
      </c>
      <c r="AW357" s="74">
        <f ca="1">PRODUCT(AV$4:AV357)</f>
        <v>20.159915523460004</v>
      </c>
      <c r="BO357" s="70">
        <f t="shared" si="260"/>
        <v>354</v>
      </c>
      <c r="BP357" s="171">
        <f t="shared" ca="1" si="261"/>
        <v>0.114</v>
      </c>
      <c r="BQ357" s="172">
        <f t="shared" ca="1" si="250"/>
        <v>9.0370179501075842E-3</v>
      </c>
      <c r="BR357" s="172">
        <f t="shared" ca="1" si="263"/>
        <v>4.9603382456454508E-2</v>
      </c>
    </row>
    <row r="358" spans="5:70">
      <c r="E358">
        <f t="shared" si="251"/>
        <v>355</v>
      </c>
      <c r="F358" s="64">
        <f t="shared" si="252"/>
        <v>94.499999999998323</v>
      </c>
      <c r="G358" s="55">
        <f t="shared" si="236"/>
        <v>3.0908757876424664E-2</v>
      </c>
      <c r="H358" s="78">
        <f t="shared" si="262"/>
        <v>1.7985001543842513E-2</v>
      </c>
      <c r="I358" s="79">
        <f t="shared" ca="1" si="237"/>
        <v>12290.558592519283</v>
      </c>
      <c r="J358" s="79">
        <f t="shared" ca="1" si="238"/>
        <v>111.06999861744576</v>
      </c>
      <c r="K358" s="80">
        <f t="shared" ca="1" si="239"/>
        <v>-0.35970003087685026</v>
      </c>
      <c r="L358" s="80">
        <f t="shared" ca="1" si="240"/>
        <v>-5.1210660802163686</v>
      </c>
      <c r="M358" s="80">
        <f t="shared" ca="1" si="241"/>
        <v>0</v>
      </c>
      <c r="N358" s="80">
        <f t="shared" ca="1" si="242"/>
        <v>0</v>
      </c>
      <c r="O358" s="81">
        <f t="shared" ca="1" si="229"/>
        <v>-32.452417788903254</v>
      </c>
      <c r="P358" s="79">
        <f t="shared" ca="1" si="230"/>
        <v>12363.695407236732</v>
      </c>
      <c r="Q358" s="35"/>
      <c r="R358">
        <f t="shared" ca="1" si="243"/>
        <v>355</v>
      </c>
      <c r="S358" s="78">
        <f t="shared" ca="1" si="253"/>
        <v>94.499999999998323</v>
      </c>
      <c r="T358" s="55">
        <f t="shared" ca="1" si="244"/>
        <v>3.0908757876424664E-2</v>
      </c>
      <c r="U358" s="78">
        <f t="shared" ca="1" si="254"/>
        <v>1.7944271582707734E-2</v>
      </c>
      <c r="V358" s="79">
        <f t="shared" ca="1" si="255"/>
        <v>12271.914564395725</v>
      </c>
      <c r="W358" s="79">
        <f t="shared" ca="1" si="231"/>
        <v>110.90151220063086</v>
      </c>
      <c r="X358" s="80">
        <f t="shared" ca="1" si="232"/>
        <v>-0.35888543165415465</v>
      </c>
      <c r="Y358" s="80">
        <f t="shared" ca="1" si="245"/>
        <v>-5.1132977351648856</v>
      </c>
      <c r="Z358" s="80">
        <f t="shared" ca="1" si="233"/>
        <v>0</v>
      </c>
      <c r="AA358" s="80">
        <f t="shared" ca="1" si="246"/>
        <v>0</v>
      </c>
      <c r="AB358" s="81">
        <f t="shared" ca="1" si="234"/>
        <v>-32.452417788903254</v>
      </c>
      <c r="AC358" s="79">
        <f t="shared" ca="1" si="235"/>
        <v>12344.891475640634</v>
      </c>
      <c r="AD358" s="35"/>
      <c r="AE358" s="55">
        <f t="shared" ca="1" si="256"/>
        <v>3.0908757876424664E-2</v>
      </c>
      <c r="AF358" s="78">
        <f t="shared" ca="1" si="257"/>
        <v>1.7944271582707734E-2</v>
      </c>
      <c r="AG358" s="35"/>
      <c r="AH358" s="35"/>
      <c r="AR358" s="69">
        <f t="shared" si="247"/>
        <v>30</v>
      </c>
      <c r="AS358" s="70">
        <f t="shared" si="258"/>
        <v>355</v>
      </c>
      <c r="AT358" s="71">
        <f t="shared" ca="1" si="259"/>
        <v>4.7897970657064436E-2</v>
      </c>
      <c r="AU358" s="72">
        <f t="shared" ca="1" si="248"/>
        <v>9.0370179501075842E-3</v>
      </c>
      <c r="AV358" s="73">
        <f t="shared" ca="1" si="249"/>
        <v>1.0090370179501076</v>
      </c>
      <c r="AW358" s="74">
        <f ca="1">PRODUCT(AV$4:AV358)</f>
        <v>20.342101041918166</v>
      </c>
      <c r="BO358" s="70">
        <f t="shared" si="260"/>
        <v>355</v>
      </c>
      <c r="BP358" s="171">
        <f t="shared" ca="1" si="261"/>
        <v>0.114</v>
      </c>
      <c r="BQ358" s="172">
        <f t="shared" ca="1" si="250"/>
        <v>9.0370179501075842E-3</v>
      </c>
      <c r="BR358" s="172">
        <f t="shared" ca="1" si="263"/>
        <v>4.915913051160941E-2</v>
      </c>
    </row>
    <row r="359" spans="5:70">
      <c r="E359">
        <f t="shared" si="251"/>
        <v>356</v>
      </c>
      <c r="F359" s="64">
        <f t="shared" si="252"/>
        <v>94.583333333331652</v>
      </c>
      <c r="G359" s="55">
        <f t="shared" si="236"/>
        <v>3.3865992701875847E-2</v>
      </c>
      <c r="H359" s="78">
        <f t="shared" si="262"/>
        <v>1.7375921612815516E-2</v>
      </c>
      <c r="I359" s="79">
        <f t="shared" ca="1" si="237"/>
        <v>11944.986588807036</v>
      </c>
      <c r="J359" s="79">
        <f t="shared" ca="1" si="238"/>
        <v>107.94705821684354</v>
      </c>
      <c r="K359" s="80">
        <f t="shared" ca="1" si="239"/>
        <v>-0.34751843225631029</v>
      </c>
      <c r="L359" s="80">
        <f t="shared" ca="1" si="240"/>
        <v>-4.9770777453362651</v>
      </c>
      <c r="M359" s="80">
        <f t="shared" ca="1" si="241"/>
        <v>0</v>
      </c>
      <c r="N359" s="80">
        <f t="shared" ca="1" si="242"/>
        <v>0</v>
      </c>
      <c r="O359" s="81">
        <f t="shared" ca="1" si="229"/>
        <v>-31.353384444906027</v>
      </c>
      <c r="P359" s="79">
        <f t="shared" ca="1" si="230"/>
        <v>12016.255666401381</v>
      </c>
      <c r="Q359" s="35"/>
      <c r="R359">
        <f t="shared" ca="1" si="243"/>
        <v>356</v>
      </c>
      <c r="S359" s="78">
        <f t="shared" ca="1" si="253"/>
        <v>94.583333333331652</v>
      </c>
      <c r="T359" s="55">
        <f t="shared" ca="1" si="244"/>
        <v>3.3865992701875847E-2</v>
      </c>
      <c r="U359" s="78">
        <f t="shared" ca="1" si="254"/>
        <v>1.7336571012247275E-2</v>
      </c>
      <c r="V359" s="79">
        <f t="shared" ca="1" si="255"/>
        <v>11926.819471021139</v>
      </c>
      <c r="W359" s="79">
        <f t="shared" ca="1" si="231"/>
        <v>107.78288164731067</v>
      </c>
      <c r="X359" s="80">
        <f t="shared" ca="1" si="232"/>
        <v>-0.34673142024494552</v>
      </c>
      <c r="Y359" s="80">
        <f t="shared" ca="1" si="245"/>
        <v>-4.9695081129254746</v>
      </c>
      <c r="Z359" s="80">
        <f t="shared" ca="1" si="233"/>
        <v>0</v>
      </c>
      <c r="AA359" s="80">
        <f t="shared" ca="1" si="246"/>
        <v>0</v>
      </c>
      <c r="AB359" s="81">
        <f t="shared" ca="1" si="234"/>
        <v>-31.353384444906027</v>
      </c>
      <c r="AC359" s="79">
        <f t="shared" ca="1" si="235"/>
        <v>11997.932728690374</v>
      </c>
      <c r="AD359" s="35"/>
      <c r="AE359" s="55">
        <f t="shared" ca="1" si="256"/>
        <v>3.3865992701875847E-2</v>
      </c>
      <c r="AF359" s="78">
        <f t="shared" ca="1" si="257"/>
        <v>1.7336571012247275E-2</v>
      </c>
      <c r="AG359" s="35"/>
      <c r="AH359" s="35"/>
      <c r="AR359" s="69">
        <f t="shared" si="247"/>
        <v>30</v>
      </c>
      <c r="AS359" s="70">
        <f t="shared" si="258"/>
        <v>356</v>
      </c>
      <c r="AT359" s="71">
        <f t="shared" ca="1" si="259"/>
        <v>4.7465115836462818E-2</v>
      </c>
      <c r="AU359" s="72">
        <f t="shared" ca="1" si="248"/>
        <v>9.0370179501075842E-3</v>
      </c>
      <c r="AV359" s="73">
        <f t="shared" ca="1" si="249"/>
        <v>1.0090370179501076</v>
      </c>
      <c r="AW359" s="74">
        <f ca="1">PRODUCT(AV$4:AV359)</f>
        <v>20.525932974176882</v>
      </c>
      <c r="BO359" s="70">
        <f t="shared" si="260"/>
        <v>356</v>
      </c>
      <c r="BP359" s="171">
        <f t="shared" ca="1" si="261"/>
        <v>0.114</v>
      </c>
      <c r="BQ359" s="172">
        <f t="shared" ca="1" si="250"/>
        <v>9.0370179501075842E-3</v>
      </c>
      <c r="BR359" s="172">
        <f t="shared" ca="1" si="263"/>
        <v>4.8718857323468492E-2</v>
      </c>
    </row>
    <row r="360" spans="5:70">
      <c r="E360">
        <f t="shared" si="251"/>
        <v>357</v>
      </c>
      <c r="F360" s="64">
        <f t="shared" si="252"/>
        <v>94.66666666666498</v>
      </c>
      <c r="G360" s="55">
        <f t="shared" si="236"/>
        <v>3.3865992701875847E-2</v>
      </c>
      <c r="H360" s="78">
        <f t="shared" si="262"/>
        <v>1.6787468778287538E-2</v>
      </c>
      <c r="I360" s="79">
        <f t="shared" ca="1" si="237"/>
        <v>11609.313239699157</v>
      </c>
      <c r="J360" s="79">
        <f t="shared" ca="1" si="238"/>
        <v>104.91357213558291</v>
      </c>
      <c r="K360" s="80">
        <f t="shared" ca="1" si="239"/>
        <v>-0.3357493755657508</v>
      </c>
      <c r="L360" s="80">
        <f t="shared" ca="1" si="240"/>
        <v>-4.8372138498746491</v>
      </c>
      <c r="M360" s="80">
        <f t="shared" ca="1" si="241"/>
        <v>0</v>
      </c>
      <c r="N360" s="80">
        <f t="shared" ca="1" si="242"/>
        <v>0</v>
      </c>
      <c r="O360" s="81">
        <f t="shared" ca="1" si="229"/>
        <v>-30.291570956115734</v>
      </c>
      <c r="P360" s="79">
        <f t="shared" ca="1" si="230"/>
        <v>11678.762277653183</v>
      </c>
      <c r="Q360" s="35"/>
      <c r="R360">
        <f t="shared" ca="1" si="243"/>
        <v>357</v>
      </c>
      <c r="S360" s="78">
        <f t="shared" ca="1" si="253"/>
        <v>94.66666666666498</v>
      </c>
      <c r="T360" s="55">
        <f t="shared" ca="1" si="244"/>
        <v>3.3865992701875847E-2</v>
      </c>
      <c r="U360" s="78">
        <f t="shared" ca="1" si="254"/>
        <v>1.6749450824870955E-2</v>
      </c>
      <c r="V360" s="79">
        <f t="shared" ca="1" si="255"/>
        <v>11591.610826462947</v>
      </c>
      <c r="W360" s="79">
        <f t="shared" ca="1" si="231"/>
        <v>104.75359510940707</v>
      </c>
      <c r="X360" s="80">
        <f t="shared" ca="1" si="232"/>
        <v>-0.33498901649741908</v>
      </c>
      <c r="Y360" s="80">
        <f t="shared" ca="1" si="245"/>
        <v>-4.8298378443595613</v>
      </c>
      <c r="Z360" s="80">
        <f t="shared" ca="1" si="233"/>
        <v>0</v>
      </c>
      <c r="AA360" s="80">
        <f t="shared" ca="1" si="246"/>
        <v>0</v>
      </c>
      <c r="AB360" s="81">
        <f t="shared" ca="1" si="234"/>
        <v>-30.291570956115734</v>
      </c>
      <c r="AC360" s="79">
        <f t="shared" ca="1" si="235"/>
        <v>11660.908023755381</v>
      </c>
      <c r="AD360" s="35"/>
      <c r="AE360" s="55">
        <f t="shared" ca="1" si="256"/>
        <v>3.3865992701875847E-2</v>
      </c>
      <c r="AF360" s="78">
        <f t="shared" ca="1" si="257"/>
        <v>1.6749450824870955E-2</v>
      </c>
      <c r="AG360" s="35"/>
      <c r="AH360" s="35"/>
      <c r="AR360" s="69">
        <f t="shared" si="247"/>
        <v>30</v>
      </c>
      <c r="AS360" s="70">
        <f t="shared" si="258"/>
        <v>357</v>
      </c>
      <c r="AT360" s="71">
        <f t="shared" ca="1" si="259"/>
        <v>4.7036172732644765E-2</v>
      </c>
      <c r="AU360" s="72">
        <f t="shared" ca="1" si="248"/>
        <v>9.0370179501075842E-3</v>
      </c>
      <c r="AV360" s="73">
        <f t="shared" ca="1" si="249"/>
        <v>1.0090370179501076</v>
      </c>
      <c r="AW360" s="74">
        <f ca="1">PRODUCT(AV$4:AV360)</f>
        <v>20.711426198907223</v>
      </c>
      <c r="BO360" s="70">
        <f t="shared" si="260"/>
        <v>357</v>
      </c>
      <c r="BP360" s="171">
        <f t="shared" ca="1" si="261"/>
        <v>0.114</v>
      </c>
      <c r="BQ360" s="172">
        <f t="shared" ca="1" si="250"/>
        <v>9.0370179501075842E-3</v>
      </c>
      <c r="BR360" s="172">
        <f t="shared" ca="1" si="263"/>
        <v>4.8282527257961734E-2</v>
      </c>
    </row>
    <row r="361" spans="5:70">
      <c r="E361">
        <f t="shared" si="251"/>
        <v>358</v>
      </c>
      <c r="F361" s="64">
        <f t="shared" si="252"/>
        <v>94.749999999998309</v>
      </c>
      <c r="G361" s="55">
        <f t="shared" si="236"/>
        <v>3.3865992701875847E-2</v>
      </c>
      <c r="H361" s="78">
        <f t="shared" si="262"/>
        <v>1.6218944483159085E-2</v>
      </c>
      <c r="I361" s="79">
        <f t="shared" ca="1" si="237"/>
        <v>11283.249399591237</v>
      </c>
      <c r="J361" s="79">
        <f t="shared" ca="1" si="238"/>
        <v>101.96692735964663</v>
      </c>
      <c r="K361" s="80">
        <f t="shared" ca="1" si="239"/>
        <v>-0.32437888966318168</v>
      </c>
      <c r="L361" s="80">
        <f t="shared" ca="1" si="240"/>
        <v>-4.7013539164963492</v>
      </c>
      <c r="M361" s="80">
        <f t="shared" ca="1" si="241"/>
        <v>0</v>
      </c>
      <c r="N361" s="80">
        <f t="shared" ca="1" si="242"/>
        <v>0</v>
      </c>
      <c r="O361" s="81">
        <f t="shared" ca="1" si="229"/>
        <v>-29.265716835187561</v>
      </c>
      <c r="P361" s="79">
        <f t="shared" ca="1" si="230"/>
        <v>11350.924877309537</v>
      </c>
      <c r="Q361" s="35"/>
      <c r="R361">
        <f t="shared" ca="1" si="243"/>
        <v>358</v>
      </c>
      <c r="S361" s="78">
        <f t="shared" ca="1" si="253"/>
        <v>94.749999999998309</v>
      </c>
      <c r="T361" s="55">
        <f t="shared" ca="1" si="244"/>
        <v>3.3865992701875847E-2</v>
      </c>
      <c r="U361" s="78">
        <f t="shared" ca="1" si="254"/>
        <v>1.6182214045475447E-2</v>
      </c>
      <c r="V361" s="79">
        <f t="shared" ca="1" si="255"/>
        <v>11265.999797725635</v>
      </c>
      <c r="W361" s="79">
        <f t="shared" ca="1" si="231"/>
        <v>101.81104239795498</v>
      </c>
      <c r="X361" s="80">
        <f t="shared" ca="1" si="232"/>
        <v>-0.32364428090950892</v>
      </c>
      <c r="Y361" s="80">
        <f t="shared" ca="1" si="245"/>
        <v>-4.694166582385682</v>
      </c>
      <c r="Z361" s="80">
        <f t="shared" ca="1" si="233"/>
        <v>0</v>
      </c>
      <c r="AA361" s="80">
        <f t="shared" ca="1" si="246"/>
        <v>0</v>
      </c>
      <c r="AB361" s="81">
        <f t="shared" ca="1" si="234"/>
        <v>-29.265716835187561</v>
      </c>
      <c r="AC361" s="79">
        <f t="shared" ca="1" si="235"/>
        <v>11333.527312425107</v>
      </c>
      <c r="AD361" s="35"/>
      <c r="AE361" s="55">
        <f t="shared" ca="1" si="256"/>
        <v>3.3865992701875847E-2</v>
      </c>
      <c r="AF361" s="78">
        <f t="shared" ca="1" si="257"/>
        <v>1.6182214045475447E-2</v>
      </c>
      <c r="AG361" s="35"/>
      <c r="AH361" s="35"/>
      <c r="AR361" s="69">
        <f t="shared" si="247"/>
        <v>30</v>
      </c>
      <c r="AS361" s="70">
        <f t="shared" si="258"/>
        <v>358</v>
      </c>
      <c r="AT361" s="71">
        <f t="shared" ca="1" si="259"/>
        <v>4.6611105995355492E-2</v>
      </c>
      <c r="AU361" s="72">
        <f t="shared" ca="1" si="248"/>
        <v>9.0370179501075842E-3</v>
      </c>
      <c r="AV361" s="73">
        <f t="shared" ca="1" si="249"/>
        <v>1.0090370179501076</v>
      </c>
      <c r="AW361" s="74">
        <f ca="1">PRODUCT(AV$4:AV361)</f>
        <v>20.898595729239076</v>
      </c>
      <c r="BO361" s="70">
        <f t="shared" si="260"/>
        <v>358</v>
      </c>
      <c r="BP361" s="171">
        <f t="shared" ca="1" si="261"/>
        <v>0.114</v>
      </c>
      <c r="BQ361" s="172">
        <f t="shared" ca="1" si="250"/>
        <v>9.0370179501075842E-3</v>
      </c>
      <c r="BR361" s="172">
        <f t="shared" ca="1" si="263"/>
        <v>4.785010500016075E-2</v>
      </c>
    </row>
    <row r="362" spans="5:70">
      <c r="E362">
        <f t="shared" si="251"/>
        <v>359</v>
      </c>
      <c r="F362" s="64">
        <f t="shared" si="252"/>
        <v>94.833333333331638</v>
      </c>
      <c r="G362" s="55">
        <f t="shared" si="236"/>
        <v>3.3865992701875847E-2</v>
      </c>
      <c r="H362" s="78">
        <f t="shared" si="262"/>
        <v>1.566967382766029E-2</v>
      </c>
      <c r="I362" s="79">
        <f t="shared" ca="1" si="237"/>
        <v>10966.514538255031</v>
      </c>
      <c r="J362" s="79">
        <f t="shared" ca="1" si="238"/>
        <v>99.104588732326505</v>
      </c>
      <c r="K362" s="80">
        <f t="shared" ca="1" si="239"/>
        <v>-0.31339347655320582</v>
      </c>
      <c r="L362" s="80">
        <f t="shared" ca="1" si="240"/>
        <v>-4.5693810576062628</v>
      </c>
      <c r="M362" s="80">
        <f t="shared" ca="1" si="241"/>
        <v>0</v>
      </c>
      <c r="N362" s="80">
        <f t="shared" ca="1" si="242"/>
        <v>0</v>
      </c>
      <c r="O362" s="81">
        <f t="shared" ca="1" si="229"/>
        <v>-28.274604282431937</v>
      </c>
      <c r="P362" s="79">
        <f t="shared" ca="1" si="230"/>
        <v>11032.461748170765</v>
      </c>
      <c r="Q362" s="35"/>
      <c r="R362">
        <f t="shared" ca="1" si="243"/>
        <v>359</v>
      </c>
      <c r="S362" s="78">
        <f t="shared" ca="1" si="253"/>
        <v>94.833333333331638</v>
      </c>
      <c r="T362" s="55">
        <f t="shared" ca="1" si="244"/>
        <v>3.3865992701875847E-2</v>
      </c>
      <c r="U362" s="78">
        <f t="shared" ca="1" si="254"/>
        <v>1.5634187302711183E-2</v>
      </c>
      <c r="V362" s="79">
        <f t="shared" ca="1" si="255"/>
        <v>10949.706159176008</v>
      </c>
      <c r="W362" s="79">
        <f t="shared" ca="1" si="231"/>
        <v>98.952691108877161</v>
      </c>
      <c r="X362" s="80">
        <f t="shared" ca="1" si="232"/>
        <v>-0.31268374605422367</v>
      </c>
      <c r="Y362" s="80">
        <f t="shared" ca="1" si="245"/>
        <v>-4.5623775663233372</v>
      </c>
      <c r="Z362" s="80">
        <f t="shared" ca="1" si="233"/>
        <v>0</v>
      </c>
      <c r="AA362" s="80">
        <f t="shared" ca="1" si="246"/>
        <v>0</v>
      </c>
      <c r="AB362" s="81">
        <f t="shared" ca="1" si="234"/>
        <v>-28.274604282431937</v>
      </c>
      <c r="AC362" s="79">
        <f t="shared" ca="1" si="235"/>
        <v>11015.509184690076</v>
      </c>
      <c r="AD362" s="35"/>
      <c r="AE362" s="55">
        <f t="shared" ca="1" si="256"/>
        <v>3.3865992701875847E-2</v>
      </c>
      <c r="AF362" s="78">
        <f t="shared" ca="1" si="257"/>
        <v>1.5634187302711183E-2</v>
      </c>
      <c r="AG362" s="35"/>
      <c r="AH362" s="35"/>
      <c r="AR362" s="69">
        <f t="shared" si="247"/>
        <v>30</v>
      </c>
      <c r="AS362" s="70">
        <f t="shared" si="258"/>
        <v>359</v>
      </c>
      <c r="AT362" s="71">
        <f t="shared" ca="1" si="259"/>
        <v>4.6189880593801094E-2</v>
      </c>
      <c r="AU362" s="72">
        <f t="shared" ca="1" si="248"/>
        <v>9.0370179501075842E-3</v>
      </c>
      <c r="AV362" s="73">
        <f t="shared" ca="1" si="249"/>
        <v>1.0090370179501076</v>
      </c>
      <c r="AW362" s="74">
        <f ca="1">PRODUCT(AV$4:AV362)</f>
        <v>21.087456713976252</v>
      </c>
      <c r="BO362" s="70">
        <f t="shared" si="260"/>
        <v>359</v>
      </c>
      <c r="BP362" s="171">
        <f t="shared" ca="1" si="261"/>
        <v>0.114</v>
      </c>
      <c r="BQ362" s="172">
        <f t="shared" ca="1" si="250"/>
        <v>9.0370179501075842E-3</v>
      </c>
      <c r="BR362" s="172">
        <f t="shared" ca="1" si="263"/>
        <v>4.7421555551420538E-2</v>
      </c>
    </row>
    <row r="363" spans="5:70">
      <c r="E363">
        <f t="shared" si="251"/>
        <v>360</v>
      </c>
      <c r="F363" s="64">
        <f t="shared" si="252"/>
        <v>94.916666666664966</v>
      </c>
      <c r="G363" s="55">
        <f t="shared" si="236"/>
        <v>3.3865992701875847E-2</v>
      </c>
      <c r="H363" s="78">
        <f t="shared" si="262"/>
        <v>1.5139004768171972E-2</v>
      </c>
      <c r="I363" s="79">
        <f t="shared" ca="1" si="237"/>
        <v>10658.836479123489</v>
      </c>
      <c r="J363" s="79">
        <f t="shared" ca="1" si="238"/>
        <v>96.324096589100492</v>
      </c>
      <c r="K363" s="80">
        <f t="shared" ca="1" si="239"/>
        <v>-0.30278009536343942</v>
      </c>
      <c r="L363" s="80">
        <f t="shared" ca="1" si="240"/>
        <v>-4.441181866301454</v>
      </c>
      <c r="M363" s="80">
        <f t="shared" ca="1" si="241"/>
        <v>0</v>
      </c>
      <c r="N363" s="80">
        <f t="shared" ca="1" si="242"/>
        <v>0</v>
      </c>
      <c r="O363" s="81">
        <f t="shared" ca="1" si="229"/>
        <v>-27.317056740154669</v>
      </c>
      <c r="P363" s="79">
        <f t="shared" ca="1" si="230"/>
        <v>10723.09955701077</v>
      </c>
      <c r="Q363" s="35"/>
      <c r="R363">
        <f t="shared" ca="1" si="243"/>
        <v>360</v>
      </c>
      <c r="S363" s="78">
        <f t="shared" ca="1" si="253"/>
        <v>94.916666666664966</v>
      </c>
      <c r="T363" s="55">
        <f t="shared" ca="1" si="244"/>
        <v>3.3865992701875847E-2</v>
      </c>
      <c r="U363" s="78">
        <f t="shared" ca="1" si="254"/>
        <v>1.5104720029617807E-2</v>
      </c>
      <c r="V363" s="79">
        <f t="shared" ca="1" si="255"/>
        <v>10642.458031033915</v>
      </c>
      <c r="W363" s="79">
        <f t="shared" ca="1" si="231"/>
        <v>96.176084259720113</v>
      </c>
      <c r="X363" s="80">
        <f t="shared" ca="1" si="232"/>
        <v>-0.30209440059235615</v>
      </c>
      <c r="Y363" s="80">
        <f t="shared" ca="1" si="245"/>
        <v>-4.4343575129307986</v>
      </c>
      <c r="Z363" s="80">
        <f t="shared" ca="1" si="233"/>
        <v>0</v>
      </c>
      <c r="AA363" s="80">
        <f t="shared" ca="1" si="246"/>
        <v>0</v>
      </c>
      <c r="AB363" s="81">
        <f t="shared" ca="1" si="234"/>
        <v>-27.317056740154669</v>
      </c>
      <c r="AC363" s="79">
        <f t="shared" ca="1" si="235"/>
        <v>10706.580606639956</v>
      </c>
      <c r="AD363" s="35"/>
      <c r="AE363" s="55">
        <f t="shared" ca="1" si="256"/>
        <v>3.3865992701875847E-2</v>
      </c>
      <c r="AF363" s="78">
        <f t="shared" ca="1" si="257"/>
        <v>1.5104720029617807E-2</v>
      </c>
      <c r="AG363" s="35"/>
      <c r="AH363" s="35"/>
      <c r="AR363" s="69">
        <f t="shared" si="247"/>
        <v>30</v>
      </c>
      <c r="AS363" s="70">
        <f t="shared" si="258"/>
        <v>360</v>
      </c>
      <c r="AT363" s="71">
        <f t="shared" ca="1" si="259"/>
        <v>4.5772461813761586E-2</v>
      </c>
      <c r="AU363" s="72">
        <f t="shared" ca="1" si="248"/>
        <v>9.0370179501075842E-3</v>
      </c>
      <c r="AV363" s="73">
        <f t="shared" ca="1" si="249"/>
        <v>1.0090370179501076</v>
      </c>
      <c r="AW363" s="74">
        <f ca="1">PRODUCT(AV$4:AV363)</f>
        <v>21.278024438822573</v>
      </c>
      <c r="BO363" s="70">
        <f t="shared" si="260"/>
        <v>360</v>
      </c>
      <c r="BP363" s="171">
        <f t="shared" ca="1" si="261"/>
        <v>0.114</v>
      </c>
      <c r="BQ363" s="172">
        <f t="shared" ca="1" si="250"/>
        <v>9.0370179501075842E-3</v>
      </c>
      <c r="BR363" s="172">
        <f t="shared" ca="1" si="263"/>
        <v>4.6996844226546826E-2</v>
      </c>
    </row>
    <row r="364" spans="5:70">
      <c r="E364">
        <f t="shared" si="251"/>
        <v>361</v>
      </c>
      <c r="F364" s="64">
        <f t="shared" si="252"/>
        <v>94.999999999998295</v>
      </c>
      <c r="G364" s="55">
        <f t="shared" si="236"/>
        <v>3.3865992701875847E-2</v>
      </c>
      <c r="H364" s="78">
        <f t="shared" si="262"/>
        <v>1.4626307343179396E-2</v>
      </c>
      <c r="I364" s="79">
        <f t="shared" ca="1" si="237"/>
        <v>10359.951145671555</v>
      </c>
      <c r="J364" s="79">
        <f t="shared" ca="1" si="238"/>
        <v>93.623064465671476</v>
      </c>
      <c r="K364" s="80">
        <f t="shared" ca="1" si="239"/>
        <v>-0.29252614686358791</v>
      </c>
      <c r="L364" s="80">
        <f t="shared" ca="1" si="240"/>
        <v>-4.3166463106964814</v>
      </c>
      <c r="M364" s="80">
        <f t="shared" ca="1" si="241"/>
        <v>-77.699633592536657</v>
      </c>
      <c r="N364" s="80">
        <f t="shared" ca="1" si="242"/>
        <v>0</v>
      </c>
      <c r="O364" s="81">
        <f t="shared" ca="1" si="229"/>
        <v>-26.391937495955862</v>
      </c>
      <c r="P364" s="79">
        <f t="shared" ca="1" si="230"/>
        <v>10344.873466591174</v>
      </c>
      <c r="Q364" s="35"/>
      <c r="R364">
        <f t="shared" ca="1" si="243"/>
        <v>361</v>
      </c>
      <c r="S364" s="78">
        <f t="shared" ca="1" si="253"/>
        <v>94.999999999998295</v>
      </c>
      <c r="T364" s="55">
        <f t="shared" ca="1" si="244"/>
        <v>3.3865992701875847E-2</v>
      </c>
      <c r="U364" s="78">
        <f t="shared" ca="1" si="254"/>
        <v>1.4593183691330893E-2</v>
      </c>
      <c r="V364" s="79">
        <f t="shared" ca="1" si="255"/>
        <v>10343.991625953442</v>
      </c>
      <c r="W364" s="79">
        <f t="shared" ca="1" si="231"/>
        <v>93.478837999503796</v>
      </c>
      <c r="X364" s="80">
        <f t="shared" ca="1" si="232"/>
        <v>-0.29186367382661788</v>
      </c>
      <c r="Y364" s="80">
        <f t="shared" ca="1" si="245"/>
        <v>-4.3099965108139342</v>
      </c>
      <c r="Z364" s="80">
        <f t="shared" ca="1" si="233"/>
        <v>-77.57993719465081</v>
      </c>
      <c r="AA364" s="80">
        <f t="shared" ca="1" si="246"/>
        <v>0</v>
      </c>
      <c r="AB364" s="81">
        <f t="shared" ca="1" si="234"/>
        <v>-26.391937495955862</v>
      </c>
      <c r="AC364" s="79">
        <f t="shared" ca="1" si="235"/>
        <v>10328.8967290777</v>
      </c>
      <c r="AD364" s="35"/>
      <c r="AE364" s="55">
        <f t="shared" ca="1" si="256"/>
        <v>3.3865992701875847E-2</v>
      </c>
      <c r="AF364" s="78">
        <f t="shared" ca="1" si="257"/>
        <v>1.4593183691330893E-2</v>
      </c>
      <c r="AG364" s="35"/>
      <c r="AH364" s="35"/>
      <c r="AR364" s="69">
        <f t="shared" si="247"/>
        <v>31</v>
      </c>
      <c r="AS364" s="70">
        <f t="shared" si="258"/>
        <v>361</v>
      </c>
      <c r="AT364" s="71">
        <f t="shared" ca="1" si="259"/>
        <v>4.5358815254730012E-2</v>
      </c>
      <c r="AU364" s="72">
        <f t="shared" ca="1" si="248"/>
        <v>9.0370179501075842E-3</v>
      </c>
      <c r="AV364" s="73">
        <f t="shared" ca="1" si="249"/>
        <v>1.0090370179501076</v>
      </c>
      <c r="AW364" s="74">
        <f ca="1">PRODUCT(AV$4:AV364)</f>
        <v>21.47031432761904</v>
      </c>
      <c r="BO364" s="70">
        <f t="shared" si="260"/>
        <v>361</v>
      </c>
      <c r="BP364" s="171">
        <f t="shared" ca="1" si="261"/>
        <v>0.114</v>
      </c>
      <c r="BQ364" s="172">
        <f t="shared" ca="1" si="250"/>
        <v>9.0370179501075842E-3</v>
      </c>
      <c r="BR364" s="172">
        <f t="shared" ca="1" si="263"/>
        <v>4.6575936650988768E-2</v>
      </c>
    </row>
    <row r="365" spans="5:70">
      <c r="E365">
        <f t="shared" si="251"/>
        <v>362</v>
      </c>
      <c r="F365" s="64">
        <f t="shared" si="252"/>
        <v>95.083333333331623</v>
      </c>
      <c r="G365" s="55">
        <f t="shared" si="236"/>
        <v>3.3865992701875847E-2</v>
      </c>
      <c r="H365" s="78">
        <f t="shared" si="262"/>
        <v>1.413097292543989E-2</v>
      </c>
      <c r="I365" s="79">
        <f t="shared" ca="1" si="237"/>
        <v>9994.5340572697678</v>
      </c>
      <c r="J365" s="79">
        <f t="shared" ca="1" si="238"/>
        <v>90.320783678508477</v>
      </c>
      <c r="K365" s="80">
        <f t="shared" ca="1" si="239"/>
        <v>-0.28261945850879777</v>
      </c>
      <c r="L365" s="80">
        <f t="shared" ca="1" si="240"/>
        <v>-4.1643891905290698</v>
      </c>
      <c r="M365" s="80">
        <f t="shared" ca="1" si="241"/>
        <v>0</v>
      </c>
      <c r="N365" s="80">
        <f t="shared" ca="1" si="242"/>
        <v>0</v>
      </c>
      <c r="O365" s="81">
        <f t="shared" ca="1" si="229"/>
        <v>-25.498148333329457</v>
      </c>
      <c r="P365" s="79">
        <f t="shared" ca="1" si="230"/>
        <v>10054.909683965909</v>
      </c>
      <c r="Q365" s="35"/>
      <c r="R365">
        <f t="shared" ca="1" si="243"/>
        <v>362</v>
      </c>
      <c r="S365" s="78">
        <f t="shared" ca="1" si="253"/>
        <v>95.083333333331623</v>
      </c>
      <c r="T365" s="55">
        <f t="shared" ca="1" si="244"/>
        <v>3.3865992701875847E-2</v>
      </c>
      <c r="U365" s="78">
        <f t="shared" ca="1" si="254"/>
        <v>1.4098971038943147E-2</v>
      </c>
      <c r="V365" s="79">
        <f t="shared" ca="1" si="255"/>
        <v>9979.0983878323259</v>
      </c>
      <c r="W365" s="79">
        <f t="shared" ca="1" si="231"/>
        <v>90.18129125673039</v>
      </c>
      <c r="X365" s="80">
        <f t="shared" ca="1" si="232"/>
        <v>-0.28197942077886295</v>
      </c>
      <c r="Y365" s="80">
        <f t="shared" ca="1" si="245"/>
        <v>-4.1579576615968028</v>
      </c>
      <c r="Z365" s="80">
        <f t="shared" ca="1" si="233"/>
        <v>0</v>
      </c>
      <c r="AA365" s="80">
        <f t="shared" ca="1" si="246"/>
        <v>0</v>
      </c>
      <c r="AB365" s="81">
        <f t="shared" ca="1" si="234"/>
        <v>-25.498148333329457</v>
      </c>
      <c r="AC365" s="79">
        <f t="shared" ca="1" si="235"/>
        <v>10039.341593673353</v>
      </c>
      <c r="AD365" s="35"/>
      <c r="AE365" s="55">
        <f t="shared" ca="1" si="256"/>
        <v>3.3865992701875847E-2</v>
      </c>
      <c r="AF365" s="78">
        <f t="shared" ca="1" si="257"/>
        <v>1.4098971038943147E-2</v>
      </c>
      <c r="AG365" s="35"/>
      <c r="AH365" s="35"/>
      <c r="AR365" s="69">
        <f t="shared" si="247"/>
        <v>31</v>
      </c>
      <c r="AS365" s="70">
        <f t="shared" si="258"/>
        <v>362</v>
      </c>
      <c r="AT365" s="71">
        <f t="shared" ca="1" si="259"/>
        <v>4.4948906827077403E-2</v>
      </c>
      <c r="AU365" s="72">
        <f t="shared" ca="1" si="248"/>
        <v>9.0370179501075842E-3</v>
      </c>
      <c r="AV365" s="73">
        <f t="shared" ca="1" si="249"/>
        <v>1.0090370179501076</v>
      </c>
      <c r="AW365" s="74">
        <f ca="1">PRODUCT(AV$4:AV365)</f>
        <v>21.664341943592184</v>
      </c>
      <c r="BO365" s="70">
        <f t="shared" si="260"/>
        <v>362</v>
      </c>
      <c r="BP365" s="171">
        <f t="shared" ca="1" si="261"/>
        <v>0.114</v>
      </c>
      <c r="BQ365" s="172">
        <f t="shared" ca="1" si="250"/>
        <v>9.0370179501075842E-3</v>
      </c>
      <c r="BR365" s="172">
        <f t="shared" ca="1" si="263"/>
        <v>4.6158798758056806E-2</v>
      </c>
    </row>
    <row r="366" spans="5:70">
      <c r="E366">
        <f t="shared" si="251"/>
        <v>363</v>
      </c>
      <c r="F366" s="64">
        <f t="shared" si="252"/>
        <v>95.166666666664952</v>
      </c>
      <c r="G366" s="55">
        <f t="shared" si="236"/>
        <v>3.3865992701875847E-2</v>
      </c>
      <c r="H366" s="78">
        <f t="shared" si="262"/>
        <v>1.3652413499476537E-2</v>
      </c>
      <c r="I366" s="79">
        <f t="shared" ca="1" si="237"/>
        <v>9714.3901859906982</v>
      </c>
      <c r="J366" s="79">
        <f t="shared" ca="1" si="238"/>
        <v>87.789118485146901</v>
      </c>
      <c r="K366" s="80">
        <f t="shared" ca="1" si="239"/>
        <v>-0.27304826998953075</v>
      </c>
      <c r="L366" s="80">
        <f t="shared" ca="1" si="240"/>
        <v>-4.0476625774961246</v>
      </c>
      <c r="M366" s="80">
        <f t="shared" ca="1" si="241"/>
        <v>0</v>
      </c>
      <c r="N366" s="80">
        <f t="shared" ca="1" si="242"/>
        <v>0</v>
      </c>
      <c r="O366" s="81">
        <f t="shared" ca="1" si="229"/>
        <v>-24.634628227961574</v>
      </c>
      <c r="P366" s="79">
        <f t="shared" ca="1" si="230"/>
        <v>9773.2239654003988</v>
      </c>
      <c r="Q366" s="35"/>
      <c r="R366">
        <f t="shared" ca="1" si="243"/>
        <v>363</v>
      </c>
      <c r="S366" s="78">
        <f t="shared" ca="1" si="253"/>
        <v>95.166666666664952</v>
      </c>
      <c r="T366" s="55">
        <f t="shared" ca="1" si="244"/>
        <v>3.3865992701875847E-2</v>
      </c>
      <c r="U366" s="78">
        <f t="shared" ca="1" si="254"/>
        <v>1.3621495388634339E-2</v>
      </c>
      <c r="V366" s="79">
        <f t="shared" ca="1" si="255"/>
        <v>9699.3493245303725</v>
      </c>
      <c r="W366" s="79">
        <f t="shared" ca="1" si="231"/>
        <v>87.653193950144853</v>
      </c>
      <c r="X366" s="80">
        <f t="shared" ca="1" si="232"/>
        <v>-0.27242990777268677</v>
      </c>
      <c r="Y366" s="80">
        <f t="shared" ca="1" si="245"/>
        <v>-4.0413955518876552</v>
      </c>
      <c r="Z366" s="80">
        <f t="shared" ca="1" si="233"/>
        <v>0</v>
      </c>
      <c r="AA366" s="80">
        <f t="shared" ca="1" si="246"/>
        <v>0</v>
      </c>
      <c r="AB366" s="81">
        <f t="shared" ca="1" si="234"/>
        <v>-24.634628227961574</v>
      </c>
      <c r="AC366" s="79">
        <f t="shared" ca="1" si="235"/>
        <v>9758.0540647928974</v>
      </c>
      <c r="AD366" s="35"/>
      <c r="AE366" s="55">
        <f t="shared" ca="1" si="256"/>
        <v>3.3865992701875847E-2</v>
      </c>
      <c r="AF366" s="78">
        <f t="shared" ca="1" si="257"/>
        <v>1.3621495388634339E-2</v>
      </c>
      <c r="AG366" s="35"/>
      <c r="AH366" s="35"/>
      <c r="AR366" s="69">
        <f t="shared" si="247"/>
        <v>31</v>
      </c>
      <c r="AS366" s="70">
        <f t="shared" si="258"/>
        <v>363</v>
      </c>
      <c r="AT366" s="71">
        <f t="shared" ca="1" si="259"/>
        <v>4.4542702749243393E-2</v>
      </c>
      <c r="AU366" s="72">
        <f t="shared" ca="1" si="248"/>
        <v>9.0370179501075842E-3</v>
      </c>
      <c r="AV366" s="73">
        <f t="shared" ca="1" si="249"/>
        <v>1.0090370179501076</v>
      </c>
      <c r="AW366" s="74">
        <f ca="1">PRODUCT(AV$4:AV366)</f>
        <v>21.860122990613696</v>
      </c>
      <c r="BO366" s="70">
        <f t="shared" si="260"/>
        <v>363</v>
      </c>
      <c r="BP366" s="171">
        <f t="shared" ca="1" si="261"/>
        <v>0.114</v>
      </c>
      <c r="BQ366" s="172">
        <f t="shared" ca="1" si="250"/>
        <v>9.0370179501075842E-3</v>
      </c>
      <c r="BR366" s="172">
        <f t="shared" ca="1" si="263"/>
        <v>4.5745396786165432E-2</v>
      </c>
    </row>
    <row r="367" spans="5:70">
      <c r="E367">
        <f t="shared" si="251"/>
        <v>364</v>
      </c>
      <c r="F367" s="64">
        <f t="shared" si="252"/>
        <v>95.24999999999828</v>
      </c>
      <c r="G367" s="55">
        <f t="shared" si="236"/>
        <v>3.3865992701875847E-2</v>
      </c>
      <c r="H367" s="78">
        <f t="shared" si="262"/>
        <v>1.3190060963540274E-2</v>
      </c>
      <c r="I367" s="79">
        <f t="shared" ca="1" si="237"/>
        <v>9442.2440339143504</v>
      </c>
      <c r="J367" s="79">
        <f t="shared" ca="1" si="238"/>
        <v>85.329728823780229</v>
      </c>
      <c r="K367" s="80">
        <f t="shared" ca="1" si="239"/>
        <v>-0.26380121927080546</v>
      </c>
      <c r="L367" s="80">
        <f t="shared" ca="1" si="240"/>
        <v>-3.9342683474643128</v>
      </c>
      <c r="M367" s="80">
        <f t="shared" ca="1" si="241"/>
        <v>0</v>
      </c>
      <c r="N367" s="80">
        <f t="shared" ca="1" si="242"/>
        <v>0</v>
      </c>
      <c r="O367" s="81">
        <f t="shared" ca="1" si="229"/>
        <v>-23.800352088180006</v>
      </c>
      <c r="P367" s="79">
        <f t="shared" ca="1" si="230"/>
        <v>9499.5753410832167</v>
      </c>
      <c r="Q367" s="35"/>
      <c r="R367">
        <f t="shared" ca="1" si="243"/>
        <v>364</v>
      </c>
      <c r="S367" s="78">
        <f t="shared" ca="1" si="253"/>
        <v>95.24999999999828</v>
      </c>
      <c r="T367" s="55">
        <f t="shared" ca="1" si="244"/>
        <v>3.3865992701875847E-2</v>
      </c>
      <c r="U367" s="78">
        <f t="shared" ca="1" si="254"/>
        <v>1.3160189925214213E-2</v>
      </c>
      <c r="V367" s="79">
        <f t="shared" ca="1" si="255"/>
        <v>9427.5878770501113</v>
      </c>
      <c r="W367" s="79">
        <f t="shared" ca="1" si="231"/>
        <v>85.197280871118508</v>
      </c>
      <c r="X367" s="80">
        <f t="shared" ca="1" si="232"/>
        <v>-0.26320379850428427</v>
      </c>
      <c r="Y367" s="80">
        <f t="shared" ca="1" si="245"/>
        <v>-3.9281616154375465</v>
      </c>
      <c r="Z367" s="80">
        <f t="shared" ca="1" si="233"/>
        <v>0</v>
      </c>
      <c r="AA367" s="80">
        <f t="shared" ca="1" si="246"/>
        <v>0</v>
      </c>
      <c r="AB367" s="81">
        <f t="shared" ca="1" si="234"/>
        <v>-23.800352088180006</v>
      </c>
      <c r="AC367" s="79">
        <f t="shared" ca="1" si="235"/>
        <v>9484.7934404191092</v>
      </c>
      <c r="AD367" s="35"/>
      <c r="AE367" s="55">
        <f t="shared" ca="1" si="256"/>
        <v>3.3865992701875847E-2</v>
      </c>
      <c r="AF367" s="78">
        <f t="shared" ca="1" si="257"/>
        <v>1.3160189925214213E-2</v>
      </c>
      <c r="AG367" s="35"/>
      <c r="AH367" s="35"/>
      <c r="AR367" s="69">
        <f t="shared" si="247"/>
        <v>31</v>
      </c>
      <c r="AS367" s="70">
        <f t="shared" si="258"/>
        <v>364</v>
      </c>
      <c r="AT367" s="71">
        <f t="shared" ca="1" si="259"/>
        <v>4.4140169544952174E-2</v>
      </c>
      <c r="AU367" s="72">
        <f t="shared" ca="1" si="248"/>
        <v>9.0370179501075842E-3</v>
      </c>
      <c r="AV367" s="73">
        <f t="shared" ca="1" si="249"/>
        <v>1.0090370179501076</v>
      </c>
      <c r="AW367" s="74">
        <f ca="1">PRODUCT(AV$4:AV367)</f>
        <v>22.057673314471433</v>
      </c>
      <c r="BO367" s="70">
        <f t="shared" si="260"/>
        <v>364</v>
      </c>
      <c r="BP367" s="171">
        <f t="shared" ca="1" si="261"/>
        <v>0.114</v>
      </c>
      <c r="BQ367" s="172">
        <f t="shared" ca="1" si="250"/>
        <v>9.0370179501075842E-3</v>
      </c>
      <c r="BR367" s="172">
        <f t="shared" ca="1" si="263"/>
        <v>4.5335697276100664E-2</v>
      </c>
    </row>
    <row r="368" spans="5:70">
      <c r="E368">
        <f t="shared" si="251"/>
        <v>365</v>
      </c>
      <c r="F368" s="64">
        <f t="shared" si="252"/>
        <v>95.333333333331609</v>
      </c>
      <c r="G368" s="55">
        <f t="shared" si="236"/>
        <v>3.3865992701875847E-2</v>
      </c>
      <c r="H368" s="78">
        <f t="shared" si="262"/>
        <v>1.2743366455211722E-2</v>
      </c>
      <c r="I368" s="79">
        <f t="shared" ca="1" si="237"/>
        <v>9177.8627919111732</v>
      </c>
      <c r="J368" s="79">
        <f t="shared" ca="1" si="238"/>
        <v>82.940510794125785</v>
      </c>
      <c r="K368" s="80">
        <f t="shared" ca="1" si="239"/>
        <v>-0.25486732910423443</v>
      </c>
      <c r="L368" s="80">
        <f t="shared" ca="1" si="240"/>
        <v>-3.8241094966296556</v>
      </c>
      <c r="M368" s="80">
        <f t="shared" ca="1" si="241"/>
        <v>0</v>
      </c>
      <c r="N368" s="80">
        <f t="shared" ca="1" si="242"/>
        <v>0</v>
      </c>
      <c r="O368" s="81">
        <f t="shared" ca="1" si="229"/>
        <v>-22.994329538059628</v>
      </c>
      <c r="P368" s="79">
        <f t="shared" ca="1" si="230"/>
        <v>9233.7299963415062</v>
      </c>
      <c r="Q368" s="35"/>
      <c r="R368">
        <f t="shared" ca="1" si="243"/>
        <v>365</v>
      </c>
      <c r="S368" s="78">
        <f t="shared" ca="1" si="253"/>
        <v>95.333333333331609</v>
      </c>
      <c r="T368" s="55">
        <f t="shared" ca="1" si="244"/>
        <v>3.3865992701875847E-2</v>
      </c>
      <c r="U368" s="78">
        <f t="shared" ca="1" si="254"/>
        <v>1.271450702925161E-2</v>
      </c>
      <c r="V368" s="79">
        <f t="shared" ca="1" si="255"/>
        <v>9163.5814949870764</v>
      </c>
      <c r="W368" s="79">
        <f t="shared" ca="1" si="231"/>
        <v>82.811450457471906</v>
      </c>
      <c r="X368" s="80">
        <f t="shared" ca="1" si="232"/>
        <v>-0.25429014058503219</v>
      </c>
      <c r="Y368" s="80">
        <f t="shared" ca="1" si="245"/>
        <v>-3.8181589562446154</v>
      </c>
      <c r="Z368" s="80">
        <f t="shared" ca="1" si="233"/>
        <v>0</v>
      </c>
      <c r="AA368" s="80">
        <f t="shared" ca="1" si="246"/>
        <v>0</v>
      </c>
      <c r="AB368" s="81">
        <f t="shared" ca="1" si="234"/>
        <v>-22.994329538059628</v>
      </c>
      <c r="AC368" s="79">
        <f t="shared" ca="1" si="235"/>
        <v>9219.3261668096584</v>
      </c>
      <c r="AD368" s="35"/>
      <c r="AE368" s="55">
        <f t="shared" ca="1" si="256"/>
        <v>3.3865992701875847E-2</v>
      </c>
      <c r="AF368" s="78">
        <f t="shared" ca="1" si="257"/>
        <v>1.271450702925161E-2</v>
      </c>
      <c r="AG368" s="35"/>
      <c r="AH368" s="35"/>
      <c r="AR368" s="69">
        <f t="shared" si="247"/>
        <v>31</v>
      </c>
      <c r="AS368" s="70">
        <f t="shared" si="258"/>
        <v>365</v>
      </c>
      <c r="AT368" s="71">
        <f t="shared" ca="1" si="259"/>
        <v>4.3741274040453651E-2</v>
      </c>
      <c r="AU368" s="72">
        <f t="shared" ca="1" si="248"/>
        <v>9.0370179501075842E-3</v>
      </c>
      <c r="AV368" s="73">
        <f t="shared" ca="1" si="249"/>
        <v>1.0090370179501076</v>
      </c>
      <c r="AW368" s="74">
        <f ca="1">PRODUCT(AV$4:AV368)</f>
        <v>22.25700890415192</v>
      </c>
      <c r="BO368" s="70">
        <f t="shared" si="260"/>
        <v>365</v>
      </c>
      <c r="BP368" s="171">
        <f t="shared" ca="1" si="261"/>
        <v>0.114</v>
      </c>
      <c r="BQ368" s="172">
        <f t="shared" ca="1" si="250"/>
        <v>9.0370179501075842E-3</v>
      </c>
      <c r="BR368" s="172">
        <f t="shared" ca="1" si="263"/>
        <v>4.4929667068311974E-2</v>
      </c>
    </row>
    <row r="369" spans="5:70">
      <c r="E369">
        <f t="shared" si="251"/>
        <v>366</v>
      </c>
      <c r="F369" s="64">
        <f t="shared" si="252"/>
        <v>95.416666666664938</v>
      </c>
      <c r="G369" s="55">
        <f t="shared" si="236"/>
        <v>3.3865992701875847E-2</v>
      </c>
      <c r="H369" s="78">
        <f t="shared" si="262"/>
        <v>1.2311799699842191E-2</v>
      </c>
      <c r="I369" s="79">
        <f t="shared" ca="1" si="237"/>
        <v>8921.0205636743121</v>
      </c>
      <c r="J369" s="79">
        <f t="shared" ca="1" si="238"/>
        <v>80.619422967203633</v>
      </c>
      <c r="K369" s="80">
        <f t="shared" ca="1" si="239"/>
        <v>-0.24623599399684382</v>
      </c>
      <c r="L369" s="80">
        <f t="shared" ca="1" si="240"/>
        <v>-3.7170919015309636</v>
      </c>
      <c r="M369" s="80">
        <f t="shared" ca="1" si="241"/>
        <v>0</v>
      </c>
      <c r="N369" s="80">
        <f t="shared" ca="1" si="242"/>
        <v>0</v>
      </c>
      <c r="O369" s="81">
        <f t="shared" ca="1" si="229"/>
        <v>-22.215603741739169</v>
      </c>
      <c r="P369" s="79">
        <f t="shared" ca="1" si="230"/>
        <v>8975.4610550042489</v>
      </c>
      <c r="Q369" s="35"/>
      <c r="R369">
        <f t="shared" ca="1" si="243"/>
        <v>366</v>
      </c>
      <c r="S369" s="78">
        <f t="shared" ca="1" si="253"/>
        <v>95.416666666664938</v>
      </c>
      <c r="T369" s="55">
        <f t="shared" ca="1" si="244"/>
        <v>3.3865992701875847E-2</v>
      </c>
      <c r="U369" s="78">
        <f t="shared" ca="1" si="254"/>
        <v>1.2283917626991025E-2</v>
      </c>
      <c r="V369" s="79">
        <f t="shared" ca="1" si="255"/>
        <v>8907.1045341282697</v>
      </c>
      <c r="W369" s="79">
        <f t="shared" ca="1" si="231"/>
        <v>80.493663558401821</v>
      </c>
      <c r="X369" s="80">
        <f t="shared" ca="1" si="232"/>
        <v>-0.24567835253982051</v>
      </c>
      <c r="Y369" s="80">
        <f t="shared" ca="1" si="245"/>
        <v>-3.7112935558867792</v>
      </c>
      <c r="Z369" s="80">
        <f t="shared" ca="1" si="233"/>
        <v>0</v>
      </c>
      <c r="AA369" s="80">
        <f t="shared" ca="1" si="246"/>
        <v>0</v>
      </c>
      <c r="AB369" s="81">
        <f t="shared" ca="1" si="234"/>
        <v>-22.215603741739169</v>
      </c>
      <c r="AC369" s="79">
        <f t="shared" ca="1" si="235"/>
        <v>8961.425622036506</v>
      </c>
      <c r="AD369" s="35"/>
      <c r="AE369" s="55">
        <f t="shared" ca="1" si="256"/>
        <v>3.3865992701875847E-2</v>
      </c>
      <c r="AF369" s="78">
        <f t="shared" ca="1" si="257"/>
        <v>1.2283917626991025E-2</v>
      </c>
      <c r="AG369" s="35"/>
      <c r="AH369" s="35"/>
      <c r="AR369" s="69">
        <f t="shared" si="247"/>
        <v>31</v>
      </c>
      <c r="AS369" s="70">
        <f t="shared" si="258"/>
        <v>366</v>
      </c>
      <c r="AT369" s="71">
        <f t="shared" ca="1" si="259"/>
        <v>4.3345983361789499E-2</v>
      </c>
      <c r="AU369" s="72">
        <f t="shared" ca="1" si="248"/>
        <v>9.0370179501075842E-3</v>
      </c>
      <c r="AV369" s="73">
        <f t="shared" ca="1" si="249"/>
        <v>1.0090370179501076</v>
      </c>
      <c r="AW369" s="74">
        <f ca="1">PRODUCT(AV$4:AV369)</f>
        <v>22.458145893134446</v>
      </c>
      <c r="BO369" s="70">
        <f t="shared" si="260"/>
        <v>366</v>
      </c>
      <c r="BP369" s="171">
        <f t="shared" ca="1" si="261"/>
        <v>0.114</v>
      </c>
      <c r="BQ369" s="172">
        <f t="shared" ca="1" si="250"/>
        <v>9.0370179501075842E-3</v>
      </c>
      <c r="BR369" s="172">
        <f t="shared" ca="1" si="263"/>
        <v>4.4527273300228466E-2</v>
      </c>
    </row>
    <row r="370" spans="5:70">
      <c r="E370">
        <f t="shared" si="251"/>
        <v>367</v>
      </c>
      <c r="F370" s="64">
        <f t="shared" si="252"/>
        <v>95.499999999998266</v>
      </c>
      <c r="G370" s="55">
        <f t="shared" si="236"/>
        <v>3.3865992701875847E-2</v>
      </c>
      <c r="H370" s="78">
        <f t="shared" si="262"/>
        <v>1.1894848381060379E-2</v>
      </c>
      <c r="I370" s="79">
        <f t="shared" ca="1" si="237"/>
        <v>8671.4981564195041</v>
      </c>
      <c r="J370" s="79">
        <f t="shared" ca="1" si="238"/>
        <v>78.364484493887886</v>
      </c>
      <c r="K370" s="80">
        <f t="shared" ca="1" si="239"/>
        <v>-0.23789696762120757</v>
      </c>
      <c r="L370" s="80">
        <f t="shared" ca="1" si="240"/>
        <v>-3.6131242318414603</v>
      </c>
      <c r="M370" s="80">
        <f t="shared" ca="1" si="241"/>
        <v>0</v>
      </c>
      <c r="N370" s="80">
        <f t="shared" ca="1" si="242"/>
        <v>0</v>
      </c>
      <c r="O370" s="81">
        <f t="shared" ca="1" si="229"/>
        <v>-21.463250267553665</v>
      </c>
      <c r="P370" s="79">
        <f t="shared" ca="1" si="230"/>
        <v>8724.5483694463765</v>
      </c>
      <c r="Q370" s="35"/>
      <c r="R370">
        <f t="shared" ca="1" si="243"/>
        <v>367</v>
      </c>
      <c r="S370" s="78">
        <f t="shared" ca="1" si="253"/>
        <v>95.499999999998266</v>
      </c>
      <c r="T370" s="55">
        <f t="shared" ca="1" si="244"/>
        <v>3.3865992701875847E-2</v>
      </c>
      <c r="U370" s="78">
        <f t="shared" ca="1" si="254"/>
        <v>1.1867910562284903E-2</v>
      </c>
      <c r="V370" s="79">
        <f t="shared" ca="1" si="255"/>
        <v>8657.9380473222136</v>
      </c>
      <c r="W370" s="79">
        <f t="shared" ca="1" si="231"/>
        <v>78.241941544570253</v>
      </c>
      <c r="X370" s="80">
        <f t="shared" ca="1" si="232"/>
        <v>-0.23735821124569806</v>
      </c>
      <c r="Y370" s="80">
        <f t="shared" ca="1" si="245"/>
        <v>-3.6074741863842559</v>
      </c>
      <c r="Z370" s="80">
        <f t="shared" ca="1" si="233"/>
        <v>0</v>
      </c>
      <c r="AA370" s="80">
        <f t="shared" ca="1" si="246"/>
        <v>0</v>
      </c>
      <c r="AB370" s="81">
        <f t="shared" ca="1" si="234"/>
        <v>-21.463250267553665</v>
      </c>
      <c r="AC370" s="79">
        <f t="shared" ca="1" si="235"/>
        <v>8710.8719062016007</v>
      </c>
      <c r="AD370" s="35"/>
      <c r="AE370" s="55">
        <f t="shared" ca="1" si="256"/>
        <v>3.3865992701875847E-2</v>
      </c>
      <c r="AF370" s="78">
        <f t="shared" ca="1" si="257"/>
        <v>1.1867910562284903E-2</v>
      </c>
      <c r="AG370" s="35"/>
      <c r="AH370" s="35"/>
      <c r="AR370" s="69">
        <f t="shared" si="247"/>
        <v>31</v>
      </c>
      <c r="AS370" s="70">
        <f t="shared" si="258"/>
        <v>367</v>
      </c>
      <c r="AT370" s="71">
        <f t="shared" ca="1" si="259"/>
        <v>4.2954264932083944E-2</v>
      </c>
      <c r="AU370" s="72">
        <f t="shared" ca="1" si="248"/>
        <v>9.0370179501075842E-3</v>
      </c>
      <c r="AV370" s="73">
        <f t="shared" ca="1" si="249"/>
        <v>1.0090370179501076</v>
      </c>
      <c r="AW370" s="74">
        <f ca="1">PRODUCT(AV$4:AV370)</f>
        <v>22.661100560696838</v>
      </c>
      <c r="BO370" s="70">
        <f t="shared" si="260"/>
        <v>367</v>
      </c>
      <c r="BP370" s="171">
        <f t="shared" ca="1" si="261"/>
        <v>0.114</v>
      </c>
      <c r="BQ370" s="172">
        <f t="shared" ca="1" si="250"/>
        <v>9.0370179501075842E-3</v>
      </c>
      <c r="BR370" s="172">
        <f t="shared" ca="1" si="263"/>
        <v>4.4128483403599116E-2</v>
      </c>
    </row>
    <row r="371" spans="5:70">
      <c r="E371">
        <f t="shared" si="251"/>
        <v>368</v>
      </c>
      <c r="F371" s="64">
        <f t="shared" si="252"/>
        <v>95.583333333331595</v>
      </c>
      <c r="G371" s="55">
        <f t="shared" si="236"/>
        <v>3.710811547546744E-2</v>
      </c>
      <c r="H371" s="78">
        <f t="shared" si="262"/>
        <v>1.1453452973772814E-2</v>
      </c>
      <c r="I371" s="79">
        <f t="shared" ca="1" si="237"/>
        <v>8400.7968210816598</v>
      </c>
      <c r="J371" s="79">
        <f t="shared" ca="1" si="238"/>
        <v>75.918151667321695</v>
      </c>
      <c r="K371" s="80">
        <f t="shared" ca="1" si="239"/>
        <v>-0.22906905947545628</v>
      </c>
      <c r="L371" s="80">
        <f t="shared" ca="1" si="240"/>
        <v>-3.5003320087840253</v>
      </c>
      <c r="M371" s="80">
        <f t="shared" ca="1" si="241"/>
        <v>0</v>
      </c>
      <c r="N371" s="80">
        <f t="shared" ca="1" si="242"/>
        <v>0</v>
      </c>
      <c r="O371" s="81">
        <f t="shared" ca="1" si="229"/>
        <v>-20.666789498146425</v>
      </c>
      <c r="P371" s="79">
        <f t="shared" ca="1" si="230"/>
        <v>8452.3187821825777</v>
      </c>
      <c r="Q371" s="35"/>
      <c r="R371">
        <f t="shared" ca="1" si="243"/>
        <v>368</v>
      </c>
      <c r="S371" s="78">
        <f t="shared" ca="1" si="253"/>
        <v>95.583333333331595</v>
      </c>
      <c r="T371" s="55">
        <f t="shared" ca="1" si="244"/>
        <v>3.710811547546744E-2</v>
      </c>
      <c r="U371" s="78">
        <f t="shared" ca="1" si="254"/>
        <v>1.1427514766687115E-2</v>
      </c>
      <c r="V371" s="79">
        <f t="shared" ca="1" si="255"/>
        <v>8387.6278656142658</v>
      </c>
      <c r="W371" s="79">
        <f t="shared" ca="1" si="231"/>
        <v>75.799143580378683</v>
      </c>
      <c r="X371" s="80">
        <f t="shared" ca="1" si="232"/>
        <v>-0.2285502953337423</v>
      </c>
      <c r="Y371" s="80">
        <f t="shared" ca="1" si="245"/>
        <v>-3.4948449440059441</v>
      </c>
      <c r="Z371" s="80">
        <f t="shared" ca="1" si="233"/>
        <v>0</v>
      </c>
      <c r="AA371" s="80">
        <f t="shared" ca="1" si="246"/>
        <v>0</v>
      </c>
      <c r="AB371" s="81">
        <f t="shared" ca="1" si="234"/>
        <v>-20.666789498146425</v>
      </c>
      <c r="AC371" s="79">
        <f t="shared" ca="1" si="235"/>
        <v>8439.0368244571582</v>
      </c>
      <c r="AD371" s="35"/>
      <c r="AE371" s="55">
        <f t="shared" ca="1" si="256"/>
        <v>3.710811547546744E-2</v>
      </c>
      <c r="AF371" s="78">
        <f t="shared" ca="1" si="257"/>
        <v>1.1427514766687115E-2</v>
      </c>
      <c r="AG371" s="35"/>
      <c r="AH371" s="35"/>
      <c r="AR371" s="69">
        <f t="shared" si="247"/>
        <v>31</v>
      </c>
      <c r="AS371" s="70">
        <f t="shared" si="258"/>
        <v>368</v>
      </c>
      <c r="AT371" s="71">
        <f t="shared" ca="1" si="259"/>
        <v>4.2566086468859024E-2</v>
      </c>
      <c r="AU371" s="72">
        <f t="shared" ca="1" si="248"/>
        <v>9.0370179501075842E-3</v>
      </c>
      <c r="AV371" s="73">
        <f t="shared" ca="1" si="249"/>
        <v>1.0090370179501076</v>
      </c>
      <c r="AW371" s="74">
        <f ca="1">PRODUCT(AV$4:AV371)</f>
        <v>22.865889333233049</v>
      </c>
      <c r="BO371" s="70">
        <f t="shared" si="260"/>
        <v>368</v>
      </c>
      <c r="BP371" s="171">
        <f t="shared" ca="1" si="261"/>
        <v>0.114</v>
      </c>
      <c r="BQ371" s="172">
        <f t="shared" ca="1" si="250"/>
        <v>9.0370179501075842E-3</v>
      </c>
      <c r="BR371" s="172">
        <f t="shared" ca="1" si="263"/>
        <v>4.3733265101856822E-2</v>
      </c>
    </row>
    <row r="372" spans="5:70">
      <c r="E372">
        <f t="shared" si="251"/>
        <v>369</v>
      </c>
      <c r="F372" s="64">
        <f t="shared" si="252"/>
        <v>95.666666666664923</v>
      </c>
      <c r="G372" s="55">
        <f t="shared" si="236"/>
        <v>3.710811547546744E-2</v>
      </c>
      <c r="H372" s="78">
        <f t="shared" si="262"/>
        <v>1.1028436918229216E-2</v>
      </c>
      <c r="I372" s="79">
        <f t="shared" ca="1" si="237"/>
        <v>8138.6691607778839</v>
      </c>
      <c r="J372" s="79">
        <f t="shared" ca="1" si="238"/>
        <v>73.549299295936763</v>
      </c>
      <c r="K372" s="80">
        <f t="shared" ca="1" si="239"/>
        <v>-0.22056873836458432</v>
      </c>
      <c r="L372" s="80">
        <f t="shared" ca="1" si="240"/>
        <v>-3.3911121503241186</v>
      </c>
      <c r="M372" s="80">
        <f t="shared" ca="1" si="241"/>
        <v>0</v>
      </c>
      <c r="N372" s="80">
        <f t="shared" ca="1" si="242"/>
        <v>0</v>
      </c>
      <c r="O372" s="81">
        <f t="shared" ca="1" si="229"/>
        <v>-19.899883886942032</v>
      </c>
      <c r="P372" s="79">
        <f t="shared" ca="1" si="230"/>
        <v>8188.706895298189</v>
      </c>
      <c r="Q372" s="35"/>
      <c r="R372">
        <f t="shared" ca="1" si="243"/>
        <v>369</v>
      </c>
      <c r="S372" s="78">
        <f t="shared" ca="1" si="253"/>
        <v>95.666666666664923</v>
      </c>
      <c r="T372" s="55">
        <f t="shared" ca="1" si="244"/>
        <v>3.710811547546744E-2</v>
      </c>
      <c r="U372" s="78">
        <f t="shared" ca="1" si="254"/>
        <v>1.100346122912728E-2</v>
      </c>
      <c r="V372" s="79">
        <f t="shared" ca="1" si="255"/>
        <v>8125.8800714734798</v>
      </c>
      <c r="W372" s="79">
        <f t="shared" ca="1" si="231"/>
        <v>73.433724066327343</v>
      </c>
      <c r="X372" s="80">
        <f t="shared" ca="1" si="232"/>
        <v>-0.2200692245825456</v>
      </c>
      <c r="Y372" s="80">
        <f t="shared" ca="1" si="245"/>
        <v>-3.38578336311395</v>
      </c>
      <c r="Z372" s="80">
        <f t="shared" ca="1" si="233"/>
        <v>0</v>
      </c>
      <c r="AA372" s="80">
        <f t="shared" ca="1" si="246"/>
        <v>0</v>
      </c>
      <c r="AB372" s="81">
        <f t="shared" ca="1" si="234"/>
        <v>-19.899883886942032</v>
      </c>
      <c r="AC372" s="79">
        <f t="shared" ca="1" si="235"/>
        <v>8175.8080590651689</v>
      </c>
      <c r="AD372" s="35"/>
      <c r="AE372" s="55">
        <f t="shared" ca="1" si="256"/>
        <v>3.710811547546744E-2</v>
      </c>
      <c r="AF372" s="78">
        <f t="shared" ca="1" si="257"/>
        <v>1.100346122912728E-2</v>
      </c>
      <c r="AG372" s="35"/>
      <c r="AH372" s="35"/>
      <c r="AR372" s="69">
        <f t="shared" si="247"/>
        <v>31</v>
      </c>
      <c r="AS372" s="70">
        <f t="shared" si="258"/>
        <v>369</v>
      </c>
      <c r="AT372" s="71">
        <f t="shared" ca="1" si="259"/>
        <v>4.2181415981374114E-2</v>
      </c>
      <c r="AU372" s="72">
        <f t="shared" ca="1" si="248"/>
        <v>9.0370179501075842E-3</v>
      </c>
      <c r="AV372" s="73">
        <f t="shared" ca="1" si="249"/>
        <v>1.0090370179501076</v>
      </c>
      <c r="AW372" s="74">
        <f ca="1">PRODUCT(AV$4:AV372)</f>
        <v>23.072528785582652</v>
      </c>
      <c r="BO372" s="70">
        <f t="shared" si="260"/>
        <v>369</v>
      </c>
      <c r="BP372" s="171">
        <f t="shared" ca="1" si="261"/>
        <v>0.114</v>
      </c>
      <c r="BQ372" s="172">
        <f t="shared" ca="1" si="250"/>
        <v>9.0370179501075842E-3</v>
      </c>
      <c r="BR372" s="172">
        <f t="shared" ca="1" si="263"/>
        <v>4.3341586407506051E-2</v>
      </c>
    </row>
    <row r="373" spans="5:70">
      <c r="E373">
        <f t="shared" si="251"/>
        <v>370</v>
      </c>
      <c r="F373" s="64">
        <f t="shared" si="252"/>
        <v>95.749999999998252</v>
      </c>
      <c r="G373" s="55">
        <f t="shared" si="236"/>
        <v>3.710811547546744E-2</v>
      </c>
      <c r="H373" s="78">
        <f t="shared" si="262"/>
        <v>1.0619192407553657E-2</v>
      </c>
      <c r="I373" s="79">
        <f t="shared" ca="1" si="237"/>
        <v>7884.839414232707</v>
      </c>
      <c r="J373" s="79">
        <f t="shared" ca="1" si="238"/>
        <v>71.255435320136741</v>
      </c>
      <c r="K373" s="80">
        <f t="shared" ca="1" si="239"/>
        <v>-0.21238384815107314</v>
      </c>
      <c r="L373" s="80">
        <f t="shared" ca="1" si="240"/>
        <v>-3.2853497559302949</v>
      </c>
      <c r="M373" s="80">
        <f t="shared" ca="1" si="241"/>
        <v>0</v>
      </c>
      <c r="N373" s="80">
        <f t="shared" ca="1" si="242"/>
        <v>0</v>
      </c>
      <c r="O373" s="81">
        <f t="shared" ca="1" si="229"/>
        <v>-19.161436697716994</v>
      </c>
      <c r="P373" s="79">
        <f t="shared" ca="1" si="230"/>
        <v>7933.4356792510453</v>
      </c>
      <c r="Q373" s="35"/>
      <c r="R373">
        <f t="shared" ca="1" si="243"/>
        <v>370</v>
      </c>
      <c r="S373" s="78">
        <f t="shared" ca="1" si="253"/>
        <v>95.749999999998252</v>
      </c>
      <c r="T373" s="55">
        <f t="shared" ca="1" si="244"/>
        <v>3.710811547546744E-2</v>
      </c>
      <c r="U373" s="78">
        <f t="shared" ca="1" si="254"/>
        <v>1.0595143519206996E-2</v>
      </c>
      <c r="V373" s="79">
        <f t="shared" ca="1" si="255"/>
        <v>7872.4192295041212</v>
      </c>
      <c r="W373" s="79">
        <f t="shared" ca="1" si="231"/>
        <v>71.143193887800862</v>
      </c>
      <c r="X373" s="80">
        <f t="shared" ca="1" si="232"/>
        <v>-0.21190287038413994</v>
      </c>
      <c r="Y373" s="80">
        <f t="shared" ca="1" si="245"/>
        <v>-3.2801746789600505</v>
      </c>
      <c r="Z373" s="80">
        <f t="shared" ca="1" si="233"/>
        <v>0</v>
      </c>
      <c r="AA373" s="80">
        <f t="shared" ca="1" si="246"/>
        <v>0</v>
      </c>
      <c r="AB373" s="81">
        <f t="shared" ca="1" si="234"/>
        <v>-19.161436697716994</v>
      </c>
      <c r="AC373" s="79">
        <f t="shared" ca="1" si="235"/>
        <v>7920.9089091448614</v>
      </c>
      <c r="AD373" s="35"/>
      <c r="AE373" s="55">
        <f t="shared" ca="1" si="256"/>
        <v>3.710811547546744E-2</v>
      </c>
      <c r="AF373" s="78">
        <f t="shared" ca="1" si="257"/>
        <v>1.0595143519206996E-2</v>
      </c>
      <c r="AG373" s="35"/>
      <c r="AH373" s="35"/>
      <c r="AR373" s="69">
        <f t="shared" si="247"/>
        <v>31</v>
      </c>
      <c r="AS373" s="70">
        <f t="shared" si="258"/>
        <v>370</v>
      </c>
      <c r="AT373" s="71">
        <f t="shared" ca="1" si="259"/>
        <v>4.1800221767989483E-2</v>
      </c>
      <c r="AU373" s="72">
        <f t="shared" ca="1" si="248"/>
        <v>9.0370179501075842E-3</v>
      </c>
      <c r="AV373" s="73">
        <f t="shared" ca="1" si="249"/>
        <v>1.0090370179501076</v>
      </c>
      <c r="AW373" s="74">
        <f ca="1">PRODUCT(AV$4:AV373)</f>
        <v>23.281035642372334</v>
      </c>
      <c r="BO373" s="70">
        <f t="shared" si="260"/>
        <v>370</v>
      </c>
      <c r="BP373" s="171">
        <f t="shared" ca="1" si="261"/>
        <v>0.114</v>
      </c>
      <c r="BQ373" s="172">
        <f t="shared" ca="1" si="250"/>
        <v>9.0370179501075842E-3</v>
      </c>
      <c r="BR373" s="172">
        <f t="shared" ca="1" si="263"/>
        <v>4.2953415619533891E-2</v>
      </c>
    </row>
    <row r="374" spans="5:70">
      <c r="E374">
        <f t="shared" si="251"/>
        <v>371</v>
      </c>
      <c r="F374" s="64">
        <f t="shared" si="252"/>
        <v>95.833333333331581</v>
      </c>
      <c r="G374" s="55">
        <f t="shared" si="236"/>
        <v>3.710811547546744E-2</v>
      </c>
      <c r="H374" s="78">
        <f t="shared" si="262"/>
        <v>1.0225134189437948E-2</v>
      </c>
      <c r="I374" s="79">
        <f t="shared" ca="1" si="237"/>
        <v>7639.040831948204</v>
      </c>
      <c r="J374" s="79">
        <f t="shared" ca="1" si="238"/>
        <v>69.034149119920698</v>
      </c>
      <c r="K374" s="80">
        <f t="shared" ca="1" si="239"/>
        <v>-0.20450268378875897</v>
      </c>
      <c r="L374" s="80">
        <f t="shared" ca="1" si="240"/>
        <v>-3.1829336799784187</v>
      </c>
      <c r="M374" s="80">
        <f t="shared" ca="1" si="241"/>
        <v>0</v>
      </c>
      <c r="N374" s="80">
        <f t="shared" ca="1" si="242"/>
        <v>0</v>
      </c>
      <c r="O374" s="81">
        <f t="shared" ca="1" si="229"/>
        <v>-18.45039189206225</v>
      </c>
      <c r="P374" s="79">
        <f t="shared" ca="1" si="230"/>
        <v>7686.2371528122958</v>
      </c>
      <c r="Q374" s="35"/>
      <c r="R374">
        <f t="shared" ca="1" si="243"/>
        <v>371</v>
      </c>
      <c r="S374" s="78">
        <f t="shared" ca="1" si="253"/>
        <v>95.833333333331581</v>
      </c>
      <c r="T374" s="55">
        <f t="shared" ca="1" si="244"/>
        <v>3.710811547546744E-2</v>
      </c>
      <c r="U374" s="78">
        <f t="shared" ca="1" si="254"/>
        <v>1.0201977710017112E-2</v>
      </c>
      <c r="V374" s="79">
        <f t="shared" ca="1" si="255"/>
        <v>7626.9789066736548</v>
      </c>
      <c r="W374" s="79">
        <f t="shared" ca="1" si="231"/>
        <v>68.925145284701742</v>
      </c>
      <c r="X374" s="80">
        <f t="shared" ca="1" si="232"/>
        <v>-0.20403955420034225</v>
      </c>
      <c r="Y374" s="80">
        <f t="shared" ca="1" si="245"/>
        <v>-3.1779078777806897</v>
      </c>
      <c r="Z374" s="80">
        <f t="shared" ca="1" si="233"/>
        <v>0</v>
      </c>
      <c r="AA374" s="80">
        <f t="shared" ca="1" si="246"/>
        <v>0</v>
      </c>
      <c r="AB374" s="81">
        <f t="shared" ca="1" si="234"/>
        <v>-18.45039189206225</v>
      </c>
      <c r="AC374" s="79">
        <f t="shared" ca="1" si="235"/>
        <v>7674.0717126343134</v>
      </c>
      <c r="AD374" s="35"/>
      <c r="AE374" s="55">
        <f t="shared" ca="1" si="256"/>
        <v>3.710811547546744E-2</v>
      </c>
      <c r="AF374" s="78">
        <f t="shared" ca="1" si="257"/>
        <v>1.0201977710017112E-2</v>
      </c>
      <c r="AG374" s="35"/>
      <c r="AH374" s="35"/>
      <c r="AR374" s="69">
        <f t="shared" si="247"/>
        <v>31</v>
      </c>
      <c r="AS374" s="70">
        <f t="shared" si="258"/>
        <v>371</v>
      </c>
      <c r="AT374" s="71">
        <f t="shared" ca="1" si="259"/>
        <v>4.1422472413553686E-2</v>
      </c>
      <c r="AU374" s="72">
        <f t="shared" ca="1" si="248"/>
        <v>9.0370179501075842E-3</v>
      </c>
      <c r="AV374" s="73">
        <f t="shared" ca="1" si="249"/>
        <v>1.0090370179501076</v>
      </c>
      <c r="AW374" s="74">
        <f ca="1">PRODUCT(AV$4:AV374)</f>
        <v>23.491426779369547</v>
      </c>
      <c r="BO374" s="70">
        <f t="shared" si="260"/>
        <v>371</v>
      </c>
      <c r="BP374" s="171">
        <f t="shared" ca="1" si="261"/>
        <v>0.114</v>
      </c>
      <c r="BQ374" s="172">
        <f t="shared" ca="1" si="250"/>
        <v>9.0370179501075842E-3</v>
      </c>
      <c r="BR374" s="172">
        <f t="shared" ca="1" si="263"/>
        <v>4.2568721320844292E-2</v>
      </c>
    </row>
    <row r="375" spans="5:70">
      <c r="E375">
        <f t="shared" si="251"/>
        <v>372</v>
      </c>
      <c r="F375" s="64">
        <f t="shared" si="252"/>
        <v>95.916666666664909</v>
      </c>
      <c r="G375" s="55">
        <f t="shared" si="236"/>
        <v>3.710811547546744E-2</v>
      </c>
      <c r="H375" s="78">
        <f t="shared" si="262"/>
        <v>9.8456987291841349E-3</v>
      </c>
      <c r="I375" s="79">
        <f t="shared" ca="1" si="237"/>
        <v>7401.015376973909</v>
      </c>
      <c r="J375" s="79">
        <f t="shared" ca="1" si="238"/>
        <v>66.883108810735465</v>
      </c>
      <c r="K375" s="80">
        <f t="shared" ca="1" si="239"/>
        <v>-0.1969139745836827</v>
      </c>
      <c r="L375" s="80">
        <f t="shared" ca="1" si="240"/>
        <v>-3.0837564070724621</v>
      </c>
      <c r="M375" s="80">
        <f t="shared" ca="1" si="241"/>
        <v>0</v>
      </c>
      <c r="N375" s="80">
        <f t="shared" ca="1" si="242"/>
        <v>0</v>
      </c>
      <c r="O375" s="81">
        <f t="shared" ca="1" si="229"/>
        <v>-17.765732619163977</v>
      </c>
      <c r="P375" s="79">
        <f t="shared" ca="1" si="230"/>
        <v>7446.8520827838247</v>
      </c>
      <c r="Q375" s="35"/>
      <c r="R375">
        <f t="shared" ca="1" si="243"/>
        <v>372</v>
      </c>
      <c r="S375" s="78">
        <f t="shared" ca="1" si="253"/>
        <v>95.916666666664909</v>
      </c>
      <c r="T375" s="55">
        <f t="shared" ca="1" si="244"/>
        <v>3.710811547546744E-2</v>
      </c>
      <c r="U375" s="78">
        <f t="shared" ca="1" si="254"/>
        <v>9.8234015430756529E-3</v>
      </c>
      <c r="V375" s="79">
        <f t="shared" ca="1" si="255"/>
        <v>7389.3013733548614</v>
      </c>
      <c r="W375" s="79">
        <f t="shared" ca="1" si="231"/>
        <v>66.777249149762511</v>
      </c>
      <c r="X375" s="80">
        <f t="shared" ca="1" si="232"/>
        <v>-0.19646803086151304</v>
      </c>
      <c r="Y375" s="80">
        <f t="shared" ca="1" si="245"/>
        <v>-3.0788755722311922</v>
      </c>
      <c r="Z375" s="80">
        <f t="shared" ca="1" si="233"/>
        <v>0</v>
      </c>
      <c r="AA375" s="80">
        <f t="shared" ca="1" si="246"/>
        <v>0</v>
      </c>
      <c r="AB375" s="81">
        <f t="shared" ca="1" si="234"/>
        <v>-17.765732619163977</v>
      </c>
      <c r="AC375" s="79">
        <f t="shared" ca="1" si="235"/>
        <v>7435.0375462823677</v>
      </c>
      <c r="AD375" s="35"/>
      <c r="AE375" s="55">
        <f t="shared" ca="1" si="256"/>
        <v>3.710811547546744E-2</v>
      </c>
      <c r="AF375" s="78">
        <f t="shared" ca="1" si="257"/>
        <v>9.8234015430756529E-3</v>
      </c>
      <c r="AG375" s="130">
        <f ca="1">(OFFSET($AC$4,MATCH(100,S4:S784,1),0)/OFFSET($U$4,MATCH(100,S4:S784,1),0))</f>
        <v>1008397.788543087</v>
      </c>
      <c r="AH375" s="35"/>
      <c r="AR375" s="69">
        <f t="shared" si="247"/>
        <v>31</v>
      </c>
      <c r="AS375" s="70">
        <f t="shared" si="258"/>
        <v>372</v>
      </c>
      <c r="AT375" s="71">
        <f t="shared" ca="1" si="259"/>
        <v>4.1048136786814564E-2</v>
      </c>
      <c r="AU375" s="72">
        <f t="shared" ca="1" si="248"/>
        <v>9.0370179501075842E-3</v>
      </c>
      <c r="AV375" s="73">
        <f t="shared" ca="1" si="249"/>
        <v>1.0090370179501076</v>
      </c>
      <c r="AW375" s="74">
        <f ca="1">PRODUCT(AV$4:AV375)</f>
        <v>23.703719224848349</v>
      </c>
      <c r="BO375" s="70">
        <f t="shared" si="260"/>
        <v>372</v>
      </c>
      <c r="BP375" s="171">
        <f t="shared" ca="1" si="261"/>
        <v>0.114</v>
      </c>
      <c r="BQ375" s="172">
        <f t="shared" ca="1" si="250"/>
        <v>9.0370179501075842E-3</v>
      </c>
      <c r="BR375" s="172">
        <f t="shared" ca="1" si="263"/>
        <v>4.2187472375715289E-2</v>
      </c>
    </row>
    <row r="376" spans="5:70">
      <c r="E376">
        <f t="shared" si="251"/>
        <v>373</v>
      </c>
      <c r="F376" s="64">
        <f t="shared" si="252"/>
        <v>95.999999999998238</v>
      </c>
      <c r="G376" s="55">
        <f t="shared" si="236"/>
        <v>3.710811547546744E-2</v>
      </c>
      <c r="H376" s="78">
        <f t="shared" si="262"/>
        <v>9.4803434038049066E-3</v>
      </c>
      <c r="I376" s="79">
        <f t="shared" ca="1" si="237"/>
        <v>7170.5134357671577</v>
      </c>
      <c r="J376" s="79">
        <f t="shared" ca="1" si="238"/>
        <v>64.800058630515409</v>
      </c>
      <c r="K376" s="80">
        <f t="shared" ca="1" si="239"/>
        <v>-0.18960686807609814</v>
      </c>
      <c r="L376" s="80">
        <f t="shared" ca="1" si="240"/>
        <v>-2.9877139315696493</v>
      </c>
      <c r="M376" s="80">
        <f t="shared" ca="1" si="241"/>
        <v>-53.778850768253683</v>
      </c>
      <c r="N376" s="80">
        <f t="shared" ca="1" si="242"/>
        <v>0</v>
      </c>
      <c r="O376" s="81">
        <f t="shared" ca="1" si="229"/>
        <v>-17.106479761625764</v>
      </c>
      <c r="P376" s="79">
        <f t="shared" ca="1" si="230"/>
        <v>7161.2508430681482</v>
      </c>
      <c r="Q376" s="35"/>
      <c r="R376">
        <f t="shared" ca="1" si="243"/>
        <v>373</v>
      </c>
      <c r="S376" s="78">
        <f t="shared" ca="1" si="253"/>
        <v>95.999999999998238</v>
      </c>
      <c r="T376" s="55">
        <f t="shared" ca="1" si="244"/>
        <v>3.710811547546744E-2</v>
      </c>
      <c r="U376" s="78">
        <f t="shared" ca="1" si="254"/>
        <v>9.458873624253317E-3</v>
      </c>
      <c r="V376" s="79">
        <f t="shared" ca="1" si="255"/>
        <v>7159.1373144504851</v>
      </c>
      <c r="W376" s="79">
        <f t="shared" ca="1" si="231"/>
        <v>64.697252417974042</v>
      </c>
      <c r="X376" s="80">
        <f t="shared" ca="1" si="232"/>
        <v>-0.18917747248506633</v>
      </c>
      <c r="Y376" s="80">
        <f t="shared" ca="1" si="245"/>
        <v>-2.9829738810210356</v>
      </c>
      <c r="Z376" s="80">
        <f t="shared" ca="1" si="233"/>
        <v>-53.693529858378639</v>
      </c>
      <c r="AA376" s="80">
        <f t="shared" ca="1" si="246"/>
        <v>0</v>
      </c>
      <c r="AB376" s="81">
        <f t="shared" ca="1" si="234"/>
        <v>-17.106479761625764</v>
      </c>
      <c r="AC376" s="79">
        <f t="shared" ca="1" si="235"/>
        <v>7149.8624058949481</v>
      </c>
      <c r="AD376" s="35"/>
      <c r="AE376" s="55">
        <f t="shared" ca="1" si="256"/>
        <v>3.710811547546744E-2</v>
      </c>
      <c r="AF376" s="78">
        <f t="shared" ca="1" si="257"/>
        <v>9.458873624253317E-3</v>
      </c>
      <c r="AG376" s="62"/>
      <c r="AH376" s="35"/>
      <c r="AR376" s="69">
        <f t="shared" si="247"/>
        <v>32</v>
      </c>
      <c r="AS376" s="70">
        <f t="shared" si="258"/>
        <v>373</v>
      </c>
      <c r="AT376" s="71">
        <f t="shared" ca="1" si="259"/>
        <v>4.0677184037853649E-2</v>
      </c>
      <c r="AU376" s="72">
        <f t="shared" ca="1" si="248"/>
        <v>9.0370179501075842E-3</v>
      </c>
      <c r="AV376" s="73">
        <f t="shared" ca="1" si="249"/>
        <v>1.0090370179501076</v>
      </c>
      <c r="AW376" s="74">
        <f ca="1">PRODUCT(AV$4:AV376)</f>
        <v>23.917930160967614</v>
      </c>
      <c r="BO376" s="70">
        <f t="shared" si="260"/>
        <v>373</v>
      </c>
      <c r="BP376" s="171">
        <f t="shared" ca="1" si="261"/>
        <v>0.114</v>
      </c>
      <c r="BQ376" s="172">
        <f t="shared" ca="1" si="250"/>
        <v>9.0370179501075842E-3</v>
      </c>
      <c r="BR376" s="172">
        <f t="shared" ca="1" si="263"/>
        <v>4.1809637927278973E-2</v>
      </c>
    </row>
    <row r="377" spans="5:70">
      <c r="E377">
        <f t="shared" si="251"/>
        <v>374</v>
      </c>
      <c r="F377" s="64">
        <f t="shared" si="252"/>
        <v>96.083333333331566</v>
      </c>
      <c r="G377" s="55">
        <f t="shared" si="236"/>
        <v>3.710811547546744E-2</v>
      </c>
      <c r="H377" s="78">
        <f t="shared" si="262"/>
        <v>9.1285457260294276E-3</v>
      </c>
      <c r="I377" s="79">
        <f t="shared" ca="1" si="237"/>
        <v>6895.510319834787</v>
      </c>
      <c r="J377" s="79">
        <f t="shared" ca="1" si="238"/>
        <v>62.314850535499062</v>
      </c>
      <c r="K377" s="80">
        <f t="shared" ca="1" si="239"/>
        <v>-0.18257091452058855</v>
      </c>
      <c r="L377" s="80">
        <f t="shared" ca="1" si="240"/>
        <v>-2.8731292999311613</v>
      </c>
      <c r="M377" s="80">
        <f t="shared" ca="1" si="241"/>
        <v>0</v>
      </c>
      <c r="N377" s="80">
        <f t="shared" ca="1" si="242"/>
        <v>0</v>
      </c>
      <c r="O377" s="81">
        <f t="shared" ca="1" si="229"/>
        <v>-16.471690535252609</v>
      </c>
      <c r="P377" s="79">
        <f t="shared" ca="1" si="230"/>
        <v>6938.2977796205823</v>
      </c>
      <c r="Q377" s="35"/>
      <c r="R377">
        <f t="shared" ca="1" si="243"/>
        <v>374</v>
      </c>
      <c r="S377" s="78">
        <f t="shared" ca="1" si="253"/>
        <v>96.083333333331566</v>
      </c>
      <c r="T377" s="55">
        <f t="shared" ca="1" si="244"/>
        <v>3.710811547546744E-2</v>
      </c>
      <c r="U377" s="78">
        <f t="shared" ca="1" si="254"/>
        <v>9.1078726495366722E-3</v>
      </c>
      <c r="V377" s="79">
        <f t="shared" ca="1" si="255"/>
        <v>6884.5444861032947</v>
      </c>
      <c r="W377" s="79">
        <f t="shared" ca="1" si="231"/>
        <v>62.215752099229668</v>
      </c>
      <c r="X377" s="80">
        <f t="shared" ca="1" si="232"/>
        <v>-0.18215745299073344</v>
      </c>
      <c r="Y377" s="80">
        <f t="shared" ca="1" si="245"/>
        <v>-2.8685602025430397</v>
      </c>
      <c r="Z377" s="80">
        <f t="shared" ca="1" si="233"/>
        <v>0</v>
      </c>
      <c r="AA377" s="80">
        <f t="shared" ca="1" si="246"/>
        <v>0</v>
      </c>
      <c r="AB377" s="81">
        <f t="shared" ca="1" si="234"/>
        <v>-16.471690535252609</v>
      </c>
      <c r="AC377" s="79">
        <f t="shared" ca="1" si="235"/>
        <v>6927.237830011738</v>
      </c>
      <c r="AD377" s="35"/>
      <c r="AE377" s="55">
        <f t="shared" ca="1" si="256"/>
        <v>3.710811547546744E-2</v>
      </c>
      <c r="AF377" s="78">
        <f t="shared" ca="1" si="257"/>
        <v>9.1078726495366722E-3</v>
      </c>
      <c r="AG377" s="62"/>
      <c r="AH377" s="35"/>
      <c r="AR377" s="69">
        <f t="shared" si="247"/>
        <v>32</v>
      </c>
      <c r="AS377" s="70">
        <f t="shared" si="258"/>
        <v>374</v>
      </c>
      <c r="AT377" s="71">
        <f t="shared" ca="1" si="259"/>
        <v>4.0309583595543735E-2</v>
      </c>
      <c r="AU377" s="72">
        <f t="shared" ca="1" si="248"/>
        <v>9.0370179501075842E-3</v>
      </c>
      <c r="AV377" s="73">
        <f t="shared" ca="1" si="249"/>
        <v>1.0090370179501076</v>
      </c>
      <c r="AW377" s="74">
        <f ca="1">PRODUCT(AV$4:AV377)</f>
        <v>24.134076925161697</v>
      </c>
      <c r="BO377" s="70">
        <f t="shared" si="260"/>
        <v>374</v>
      </c>
      <c r="BP377" s="171">
        <f t="shared" ca="1" si="261"/>
        <v>0.114</v>
      </c>
      <c r="BQ377" s="172">
        <f t="shared" ca="1" si="250"/>
        <v>9.0370179501075842E-3</v>
      </c>
      <c r="BR377" s="172">
        <f t="shared" ca="1" si="263"/>
        <v>4.1435187395024067E-2</v>
      </c>
    </row>
    <row r="378" spans="5:70">
      <c r="E378">
        <f t="shared" si="251"/>
        <v>375</v>
      </c>
      <c r="F378" s="64">
        <f t="shared" si="252"/>
        <v>96.166666666664895</v>
      </c>
      <c r="G378" s="55">
        <f t="shared" si="236"/>
        <v>3.710811547546744E-2</v>
      </c>
      <c r="H378" s="78">
        <f t="shared" si="262"/>
        <v>8.7898025971048423E-3</v>
      </c>
      <c r="I378" s="79">
        <f t="shared" ca="1" si="237"/>
        <v>6680.8306244112428</v>
      </c>
      <c r="J378" s="79">
        <f t="shared" ca="1" si="238"/>
        <v>60.374786274432864</v>
      </c>
      <c r="K378" s="80">
        <f t="shared" ca="1" si="239"/>
        <v>-0.17579605194209685</v>
      </c>
      <c r="L378" s="80">
        <f t="shared" ca="1" si="240"/>
        <v>-2.7836794268380181</v>
      </c>
      <c r="M378" s="80">
        <f t="shared" ca="1" si="241"/>
        <v>0</v>
      </c>
      <c r="N378" s="80">
        <f t="shared" ca="1" si="242"/>
        <v>0</v>
      </c>
      <c r="O378" s="81">
        <f t="shared" ca="1" si="229"/>
        <v>-15.860457140794288</v>
      </c>
      <c r="P378" s="79">
        <f t="shared" ca="1" si="230"/>
        <v>6722.3854780661022</v>
      </c>
      <c r="Q378" s="35"/>
      <c r="R378">
        <f t="shared" ca="1" si="243"/>
        <v>375</v>
      </c>
      <c r="S378" s="78">
        <f t="shared" ca="1" si="253"/>
        <v>96.166666666664895</v>
      </c>
      <c r="T378" s="55">
        <f t="shared" ca="1" si="244"/>
        <v>3.710811547546744E-2</v>
      </c>
      <c r="U378" s="78">
        <f t="shared" ca="1" si="254"/>
        <v>8.7698966595218131E-3</v>
      </c>
      <c r="V378" s="79">
        <f t="shared" ca="1" si="255"/>
        <v>6670.1810886896355</v>
      </c>
      <c r="W378" s="79">
        <f t="shared" ca="1" si="231"/>
        <v>60.278546228956387</v>
      </c>
      <c r="X378" s="80">
        <f t="shared" ca="1" si="232"/>
        <v>-0.17539793319043626</v>
      </c>
      <c r="Y378" s="80">
        <f t="shared" ca="1" si="245"/>
        <v>-2.7792421202873485</v>
      </c>
      <c r="Z378" s="80">
        <f t="shared" ca="1" si="233"/>
        <v>0</v>
      </c>
      <c r="AA378" s="80">
        <f t="shared" ca="1" si="246"/>
        <v>0</v>
      </c>
      <c r="AB378" s="81">
        <f t="shared" ca="1" si="234"/>
        <v>-15.860457140794288</v>
      </c>
      <c r="AC378" s="79">
        <f t="shared" ca="1" si="235"/>
        <v>6711.6445377243199</v>
      </c>
      <c r="AD378" s="35"/>
      <c r="AE378" s="55">
        <f t="shared" ca="1" si="256"/>
        <v>3.710811547546744E-2</v>
      </c>
      <c r="AF378" s="78">
        <f t="shared" ca="1" si="257"/>
        <v>8.7698966595218131E-3</v>
      </c>
      <c r="AG378" s="62">
        <f ca="1">AF378*10000</f>
        <v>87.698966595218138</v>
      </c>
      <c r="AH378" s="35"/>
      <c r="AR378" s="69">
        <f t="shared" si="247"/>
        <v>32</v>
      </c>
      <c r="AS378" s="70">
        <f t="shared" si="258"/>
        <v>375</v>
      </c>
      <c r="AT378" s="71">
        <f t="shared" ca="1" si="259"/>
        <v>3.9945305165029442E-2</v>
      </c>
      <c r="AU378" s="72">
        <f t="shared" ca="1" si="248"/>
        <v>9.0370179501075842E-3</v>
      </c>
      <c r="AV378" s="73">
        <f t="shared" ca="1" si="249"/>
        <v>1.0090370179501076</v>
      </c>
      <c r="AW378" s="74">
        <f ca="1">PRODUCT(AV$4:AV378)</f>
        <v>24.35217701154366</v>
      </c>
      <c r="BO378" s="70">
        <f t="shared" si="260"/>
        <v>375</v>
      </c>
      <c r="BP378" s="171">
        <f t="shared" ca="1" si="261"/>
        <v>0.114</v>
      </c>
      <c r="BQ378" s="172">
        <f t="shared" ca="1" si="250"/>
        <v>9.0370179501075842E-3</v>
      </c>
      <c r="BR378" s="172">
        <f t="shared" ca="1" si="263"/>
        <v>4.1064090472320861E-2</v>
      </c>
    </row>
    <row r="379" spans="5:70">
      <c r="E379">
        <f t="shared" si="251"/>
        <v>376</v>
      </c>
      <c r="F379" s="64">
        <f t="shared" si="252"/>
        <v>96.249999999998224</v>
      </c>
      <c r="G379" s="55">
        <f t="shared" si="236"/>
        <v>3.710811547546744E-2</v>
      </c>
      <c r="H379" s="78">
        <f t="shared" si="262"/>
        <v>8.463629587324913E-3</v>
      </c>
      <c r="I379" s="79">
        <f t="shared" ca="1" si="237"/>
        <v>6472.9304214754202</v>
      </c>
      <c r="J379" s="79">
        <f t="shared" ca="1" si="238"/>
        <v>58.495988408670826</v>
      </c>
      <c r="K379" s="80">
        <f t="shared" ca="1" si="239"/>
        <v>-0.16927259174649825</v>
      </c>
      <c r="L379" s="80">
        <f t="shared" ca="1" si="240"/>
        <v>-2.697054342281425</v>
      </c>
      <c r="M379" s="80">
        <f t="shared" ca="1" si="241"/>
        <v>0</v>
      </c>
      <c r="N379" s="80">
        <f t="shared" ca="1" si="242"/>
        <v>0</v>
      </c>
      <c r="O379" s="81">
        <f t="shared" ca="1" si="229"/>
        <v>-15.271905465719994</v>
      </c>
      <c r="P379" s="79">
        <f t="shared" ca="1" si="230"/>
        <v>6513.2881774843436</v>
      </c>
      <c r="Q379" s="35"/>
      <c r="R379">
        <f t="shared" ca="1" si="243"/>
        <v>376</v>
      </c>
      <c r="S379" s="78">
        <f t="shared" ca="1" si="253"/>
        <v>96.249999999998224</v>
      </c>
      <c r="T379" s="55">
        <f t="shared" ca="1" si="244"/>
        <v>3.710811547546744E-2</v>
      </c>
      <c r="U379" s="78">
        <f t="shared" ca="1" si="254"/>
        <v>8.4444623215723623E-3</v>
      </c>
      <c r="V379" s="79">
        <f t="shared" ca="1" si="255"/>
        <v>6462.5880571881553</v>
      </c>
      <c r="W379" s="79">
        <f t="shared" ca="1" si="231"/>
        <v>58.402524276960257</v>
      </c>
      <c r="X379" s="80">
        <f t="shared" ca="1" si="232"/>
        <v>-0.16888924643144726</v>
      </c>
      <c r="Y379" s="80">
        <f t="shared" ca="1" si="245"/>
        <v>-2.6927450238283983</v>
      </c>
      <c r="Z379" s="80">
        <f t="shared" ca="1" si="233"/>
        <v>0</v>
      </c>
      <c r="AA379" s="80">
        <f t="shared" ca="1" si="246"/>
        <v>0</v>
      </c>
      <c r="AB379" s="81">
        <f t="shared" ca="1" si="234"/>
        <v>-15.271905465719994</v>
      </c>
      <c r="AC379" s="79">
        <f t="shared" ca="1" si="235"/>
        <v>6502.8570417291357</v>
      </c>
      <c r="AE379" s="55">
        <f t="shared" ca="1" si="256"/>
        <v>3.710811547546744E-2</v>
      </c>
      <c r="AF379" s="78">
        <f t="shared" ca="1" si="257"/>
        <v>8.4444623215723623E-3</v>
      </c>
      <c r="AG379" s="62">
        <f ca="1">AF379*10000</f>
        <v>84.444623215723624</v>
      </c>
      <c r="AH379" s="35"/>
      <c r="AR379" s="69">
        <f t="shared" si="247"/>
        <v>32</v>
      </c>
      <c r="AS379" s="70">
        <f t="shared" si="258"/>
        <v>376</v>
      </c>
      <c r="AT379" s="71">
        <f t="shared" ca="1" si="259"/>
        <v>3.9584318725230543E-2</v>
      </c>
      <c r="AU379" s="72">
        <f t="shared" ca="1" si="248"/>
        <v>9.0370179501075842E-3</v>
      </c>
      <c r="AV379" s="73">
        <f t="shared" ca="1" si="249"/>
        <v>1.0090370179501076</v>
      </c>
      <c r="AW379" s="74">
        <f ca="1">PRODUCT(AV$4:AV379)</f>
        <v>24.572248072321177</v>
      </c>
      <c r="BO379" s="70">
        <f t="shared" si="260"/>
        <v>376</v>
      </c>
      <c r="BP379" s="171">
        <f t="shared" ca="1" si="261"/>
        <v>0.114</v>
      </c>
      <c r="BQ379" s="172">
        <f t="shared" ca="1" si="250"/>
        <v>9.0370179501075842E-3</v>
      </c>
      <c r="BR379" s="172">
        <f t="shared" ca="1" si="263"/>
        <v>4.069631712396829E-2</v>
      </c>
    </row>
    <row r="380" spans="5:70">
      <c r="E380">
        <f t="shared" si="251"/>
        <v>377</v>
      </c>
      <c r="F380" s="64">
        <f t="shared" si="252"/>
        <v>96.333333333331552</v>
      </c>
      <c r="G380" s="55">
        <f t="shared" si="236"/>
        <v>3.710811547546744E-2</v>
      </c>
      <c r="H380" s="78">
        <f t="shared" si="262"/>
        <v>8.1495602432568766E-3</v>
      </c>
      <c r="I380" s="79">
        <f t="shared" ca="1" si="237"/>
        <v>6271.5923276692574</v>
      </c>
      <c r="J380" s="79">
        <f t="shared" ca="1" si="238"/>
        <v>56.676492440904084</v>
      </c>
      <c r="K380" s="80">
        <f t="shared" ca="1" si="239"/>
        <v>-0.16299120486513752</v>
      </c>
      <c r="L380" s="80">
        <f t="shared" ca="1" si="240"/>
        <v>-2.6131634698621906</v>
      </c>
      <c r="M380" s="80">
        <f t="shared" ca="1" si="241"/>
        <v>0</v>
      </c>
      <c r="N380" s="80">
        <f t="shared" ca="1" si="242"/>
        <v>0</v>
      </c>
      <c r="O380" s="81">
        <f t="shared" ca="1" si="229"/>
        <v>-14.705193834167636</v>
      </c>
      <c r="P380" s="79">
        <f t="shared" ca="1" si="230"/>
        <v>6310.7874716012675</v>
      </c>
      <c r="Q380" s="35"/>
      <c r="R380">
        <f t="shared" ca="1" si="243"/>
        <v>377</v>
      </c>
      <c r="S380" s="78">
        <f t="shared" ca="1" si="253"/>
        <v>96.333333333331552</v>
      </c>
      <c r="T380" s="55">
        <f t="shared" ca="1" si="244"/>
        <v>3.710811547546744E-2</v>
      </c>
      <c r="U380" s="78">
        <f t="shared" ca="1" si="254"/>
        <v>8.1311042386152214E-3</v>
      </c>
      <c r="V380" s="79">
        <f t="shared" ca="1" si="255"/>
        <v>6261.5482717041941</v>
      </c>
      <c r="W380" s="79">
        <f t="shared" ca="1" si="231"/>
        <v>56.585724126855922</v>
      </c>
      <c r="X380" s="80">
        <f t="shared" ca="1" si="232"/>
        <v>-0.16262208477230444</v>
      </c>
      <c r="Y380" s="80">
        <f t="shared" ca="1" si="245"/>
        <v>-2.6089784465434143</v>
      </c>
      <c r="Z380" s="80">
        <f t="shared" ca="1" si="233"/>
        <v>0</v>
      </c>
      <c r="AA380" s="80">
        <f t="shared" ca="1" si="246"/>
        <v>0</v>
      </c>
      <c r="AB380" s="81">
        <f t="shared" ca="1" si="234"/>
        <v>-14.705193834167636</v>
      </c>
      <c r="AC380" s="79">
        <f t="shared" ca="1" si="235"/>
        <v>6300.6572014655676</v>
      </c>
      <c r="AD380" s="35"/>
      <c r="AE380" s="55">
        <f t="shared" ca="1" si="256"/>
        <v>3.710811547546744E-2</v>
      </c>
      <c r="AF380" s="78">
        <f t="shared" ca="1" si="257"/>
        <v>8.1311042386152214E-3</v>
      </c>
      <c r="AG380" s="62">
        <f ca="1">AF380*10000</f>
        <v>81.311042386152209</v>
      </c>
      <c r="AH380" s="35"/>
      <c r="AR380" s="69">
        <f t="shared" si="247"/>
        <v>32</v>
      </c>
      <c r="AS380" s="70">
        <f t="shared" si="258"/>
        <v>377</v>
      </c>
      <c r="AT380" s="71">
        <f t="shared" ca="1" si="259"/>
        <v>3.9226594526367856E-2</v>
      </c>
      <c r="AU380" s="72">
        <f t="shared" ca="1" si="248"/>
        <v>9.0370179501075842E-3</v>
      </c>
      <c r="AV380" s="73">
        <f t="shared" ca="1" si="249"/>
        <v>1.0090370179501076</v>
      </c>
      <c r="AW380" s="74">
        <f ca="1">PRODUCT(AV$4:AV380)</f>
        <v>24.79430791922524</v>
      </c>
      <c r="BO380" s="70">
        <f t="shared" si="260"/>
        <v>377</v>
      </c>
      <c r="BP380" s="171">
        <f t="shared" ca="1" si="261"/>
        <v>0.114</v>
      </c>
      <c r="BQ380" s="172">
        <f t="shared" ca="1" si="250"/>
        <v>9.0370179501075842E-3</v>
      </c>
      <c r="BR380" s="172">
        <f t="shared" ca="1" si="263"/>
        <v>4.0331837583762999E-2</v>
      </c>
    </row>
    <row r="381" spans="5:70">
      <c r="E381">
        <f t="shared" si="251"/>
        <v>378</v>
      </c>
      <c r="F381" s="64">
        <f t="shared" si="252"/>
        <v>96.416666666664881</v>
      </c>
      <c r="G381" s="55">
        <f t="shared" si="236"/>
        <v>3.710811547546744E-2</v>
      </c>
      <c r="H381" s="78">
        <f t="shared" si="262"/>
        <v>7.8471454206758221E-3</v>
      </c>
      <c r="I381" s="79">
        <f t="shared" ca="1" si="237"/>
        <v>6076.6060413639543</v>
      </c>
      <c r="J381" s="79">
        <f t="shared" ca="1" si="238"/>
        <v>54.914397871538242</v>
      </c>
      <c r="K381" s="80">
        <f t="shared" ca="1" si="239"/>
        <v>-0.15694290841351644</v>
      </c>
      <c r="L381" s="80">
        <f t="shared" ca="1" si="240"/>
        <v>-2.5319191839016479</v>
      </c>
      <c r="M381" s="80">
        <f t="shared" ca="1" si="241"/>
        <v>0</v>
      </c>
      <c r="N381" s="80">
        <f t="shared" ca="1" si="242"/>
        <v>0</v>
      </c>
      <c r="O381" s="81">
        <f t="shared" ca="1" si="229"/>
        <v>-14.159511803280211</v>
      </c>
      <c r="P381" s="79">
        <f t="shared" ca="1" si="230"/>
        <v>6114.672065339897</v>
      </c>
      <c r="Q381" s="35"/>
      <c r="R381">
        <f t="shared" ca="1" si="243"/>
        <v>378</v>
      </c>
      <c r="S381" s="78">
        <f t="shared" ca="1" si="253"/>
        <v>96.416666666664881</v>
      </c>
      <c r="T381" s="55">
        <f t="shared" ca="1" si="244"/>
        <v>3.710811547546744E-2</v>
      </c>
      <c r="U381" s="78">
        <f t="shared" ca="1" si="254"/>
        <v>7.8293742835856255E-3</v>
      </c>
      <c r="V381" s="79">
        <f t="shared" ca="1" si="255"/>
        <v>6066.8516864622479</v>
      </c>
      <c r="W381" s="79">
        <f t="shared" ca="1" si="231"/>
        <v>54.826247591199802</v>
      </c>
      <c r="X381" s="80">
        <f t="shared" ca="1" si="232"/>
        <v>-0.15658748567171252</v>
      </c>
      <c r="Y381" s="80">
        <f t="shared" ca="1" si="245"/>
        <v>-2.52785486935927</v>
      </c>
      <c r="Z381" s="80">
        <f t="shared" ca="1" si="233"/>
        <v>0</v>
      </c>
      <c r="AA381" s="80">
        <f t="shared" ca="1" si="246"/>
        <v>0</v>
      </c>
      <c r="AB381" s="81">
        <f t="shared" ca="1" si="234"/>
        <v>-14.159511803280211</v>
      </c>
      <c r="AC381" s="79">
        <f t="shared" ca="1" si="235"/>
        <v>6104.8339798951365</v>
      </c>
      <c r="AD381" s="35"/>
      <c r="AE381" s="55">
        <f t="shared" ca="1" si="256"/>
        <v>3.710811547546744E-2</v>
      </c>
      <c r="AF381" s="78">
        <f t="shared" ca="1" si="257"/>
        <v>7.8293742835856255E-3</v>
      </c>
      <c r="AG381" s="62">
        <f ca="1">AF381*10000</f>
        <v>78.29374283585625</v>
      </c>
      <c r="AH381" s="35"/>
      <c r="AR381" s="69">
        <f t="shared" si="247"/>
        <v>32</v>
      </c>
      <c r="AS381" s="70">
        <f t="shared" si="258"/>
        <v>378</v>
      </c>
      <c r="AT381" s="71">
        <f t="shared" ca="1" si="259"/>
        <v>3.8872103087511475E-2</v>
      </c>
      <c r="AU381" s="72">
        <f t="shared" ca="1" si="248"/>
        <v>9.0370179501075842E-3</v>
      </c>
      <c r="AV381" s="73">
        <f t="shared" ca="1" si="249"/>
        <v>1.0090370179501076</v>
      </c>
      <c r="AW381" s="74">
        <f ca="1">PRODUCT(AV$4:AV381)</f>
        <v>25.018374524951774</v>
      </c>
      <c r="BO381" s="70">
        <f t="shared" si="260"/>
        <v>378</v>
      </c>
      <c r="BP381" s="171">
        <f t="shared" ca="1" si="261"/>
        <v>0.114</v>
      </c>
      <c r="BQ381" s="172">
        <f t="shared" ca="1" si="250"/>
        <v>9.0370179501075842E-3</v>
      </c>
      <c r="BR381" s="172">
        <f t="shared" ca="1" si="263"/>
        <v>3.9970622352090188E-2</v>
      </c>
    </row>
    <row r="382" spans="5:70">
      <c r="E382">
        <f t="shared" si="251"/>
        <v>379</v>
      </c>
      <c r="F382" s="64">
        <f t="shared" si="252"/>
        <v>96.499999999998209</v>
      </c>
      <c r="G382" s="55">
        <f t="shared" si="236"/>
        <v>3.710811547546744E-2</v>
      </c>
      <c r="H382" s="78">
        <f t="shared" si="262"/>
        <v>7.5559526422525978E-3</v>
      </c>
      <c r="I382" s="79">
        <f t="shared" ca="1" si="237"/>
        <v>5887.7681082446488</v>
      </c>
      <c r="J382" s="79">
        <f t="shared" ca="1" si="238"/>
        <v>53.207866080277867</v>
      </c>
      <c r="K382" s="80">
        <f t="shared" ca="1" si="239"/>
        <v>-0.15111905284505195</v>
      </c>
      <c r="L382" s="80">
        <f t="shared" ca="1" si="240"/>
        <v>-2.453236711768604</v>
      </c>
      <c r="M382" s="80">
        <f t="shared" ca="1" si="241"/>
        <v>0</v>
      </c>
      <c r="N382" s="80">
        <f t="shared" ca="1" si="242"/>
        <v>0</v>
      </c>
      <c r="O382" s="81">
        <f t="shared" ca="1" si="229"/>
        <v>-13.634079004207843</v>
      </c>
      <c r="P382" s="79">
        <f t="shared" ca="1" si="230"/>
        <v>5924.7375395561048</v>
      </c>
      <c r="Q382" s="35"/>
      <c r="R382">
        <f t="shared" ca="1" si="243"/>
        <v>379</v>
      </c>
      <c r="S382" s="78">
        <f t="shared" ca="1" si="253"/>
        <v>96.499999999998209</v>
      </c>
      <c r="T382" s="55">
        <f t="shared" ca="1" si="244"/>
        <v>3.710811547546744E-2</v>
      </c>
      <c r="U382" s="78">
        <f t="shared" ca="1" si="254"/>
        <v>7.5388409585696748E-3</v>
      </c>
      <c r="V382" s="79">
        <f t="shared" ca="1" si="255"/>
        <v>5878.2950956106306</v>
      </c>
      <c r="W382" s="79">
        <f t="shared" ca="1" si="231"/>
        <v>53.12225829506265</v>
      </c>
      <c r="X382" s="80">
        <f t="shared" ca="1" si="232"/>
        <v>-0.15077681917139349</v>
      </c>
      <c r="Y382" s="80">
        <f t="shared" ca="1" si="245"/>
        <v>-2.4492896231710963</v>
      </c>
      <c r="Z382" s="80">
        <f t="shared" ca="1" si="233"/>
        <v>0</v>
      </c>
      <c r="AA382" s="80">
        <f t="shared" ca="1" si="246"/>
        <v>0</v>
      </c>
      <c r="AB382" s="81">
        <f t="shared" ca="1" si="234"/>
        <v>-13.634079004207843</v>
      </c>
      <c r="AC382" s="79">
        <f t="shared" ca="1" si="235"/>
        <v>5915.1832084591424</v>
      </c>
      <c r="AD382" s="35"/>
      <c r="AE382" s="55">
        <f t="shared" ca="1" si="256"/>
        <v>3.710811547546744E-2</v>
      </c>
      <c r="AF382" s="78">
        <f t="shared" ca="1" si="257"/>
        <v>7.5388409585696748E-3</v>
      </c>
      <c r="AG382" s="35"/>
      <c r="AH382" s="35"/>
      <c r="AR382" s="69">
        <f t="shared" si="247"/>
        <v>32</v>
      </c>
      <c r="AS382" s="70">
        <f t="shared" si="258"/>
        <v>379</v>
      </c>
      <c r="AT382" s="71">
        <f t="shared" ca="1" si="259"/>
        <v>3.8520815194151202E-2</v>
      </c>
      <c r="AU382" s="72">
        <f t="shared" ca="1" si="248"/>
        <v>9.0370179501075842E-3</v>
      </c>
      <c r="AV382" s="73">
        <f t="shared" ca="1" si="249"/>
        <v>1.0090370179501076</v>
      </c>
      <c r="AW382" s="74">
        <f ca="1">PRODUCT(AV$4:AV382)</f>
        <v>25.244466024616276</v>
      </c>
      <c r="BO382" s="70">
        <f t="shared" si="260"/>
        <v>379</v>
      </c>
      <c r="BP382" s="171">
        <f t="shared" ca="1" si="261"/>
        <v>0.114</v>
      </c>
      <c r="BQ382" s="172">
        <f t="shared" ca="1" si="250"/>
        <v>9.0370179501075842E-3</v>
      </c>
      <c r="BR382" s="172">
        <f t="shared" ca="1" si="263"/>
        <v>3.9612642193536017E-2</v>
      </c>
    </row>
    <row r="383" spans="5:70">
      <c r="E383">
        <f t="shared" si="251"/>
        <v>380</v>
      </c>
      <c r="F383" s="64">
        <f t="shared" si="252"/>
        <v>96.583333333331538</v>
      </c>
      <c r="G383" s="55">
        <f t="shared" si="236"/>
        <v>4.0667232332721959E-2</v>
      </c>
      <c r="H383" s="78">
        <f t="shared" si="262"/>
        <v>7.2486729606550671E-3</v>
      </c>
      <c r="I383" s="79">
        <f t="shared" ca="1" si="237"/>
        <v>5683.7948615245768</v>
      </c>
      <c r="J383" s="79">
        <f t="shared" ca="1" si="238"/>
        <v>51.364556188326851</v>
      </c>
      <c r="K383" s="80">
        <f t="shared" ca="1" si="239"/>
        <v>-0.14497345921310134</v>
      </c>
      <c r="L383" s="80">
        <f t="shared" ca="1" si="240"/>
        <v>-2.3682478589685738</v>
      </c>
      <c r="M383" s="80">
        <f t="shared" ca="1" si="241"/>
        <v>0</v>
      </c>
      <c r="N383" s="80">
        <f t="shared" ca="1" si="242"/>
        <v>0</v>
      </c>
      <c r="O383" s="81">
        <f t="shared" ca="1" si="229"/>
        <v>-13.079618745701039</v>
      </c>
      <c r="P383" s="79">
        <f t="shared" ca="1" si="230"/>
        <v>5719.5665776490205</v>
      </c>
      <c r="Q383" s="35"/>
      <c r="R383">
        <f t="shared" ca="1" si="243"/>
        <v>380</v>
      </c>
      <c r="S383" s="78">
        <f t="shared" ca="1" si="253"/>
        <v>96.583333333331538</v>
      </c>
      <c r="T383" s="55">
        <f t="shared" ca="1" si="244"/>
        <v>4.0667232332721959E-2</v>
      </c>
      <c r="U383" s="78">
        <f t="shared" ca="1" si="254"/>
        <v>7.2322571617880818E-3</v>
      </c>
      <c r="V383" s="79">
        <f t="shared" ca="1" si="255"/>
        <v>5674.6290786301188</v>
      </c>
      <c r="W383" s="79">
        <f t="shared" ca="1" si="231"/>
        <v>51.281724843782847</v>
      </c>
      <c r="X383" s="80">
        <f t="shared" ca="1" si="232"/>
        <v>-0.14464514323576164</v>
      </c>
      <c r="Y383" s="80">
        <f t="shared" ca="1" si="245"/>
        <v>-2.3644287827625496</v>
      </c>
      <c r="Z383" s="80">
        <f t="shared" ca="1" si="233"/>
        <v>0</v>
      </c>
      <c r="AA383" s="80">
        <f t="shared" ca="1" si="246"/>
        <v>0</v>
      </c>
      <c r="AB383" s="81">
        <f t="shared" ca="1" si="234"/>
        <v>-13.079618745701039</v>
      </c>
      <c r="AC383" s="79">
        <f t="shared" ca="1" si="235"/>
        <v>5710.3221108022026</v>
      </c>
      <c r="AD383" s="35"/>
      <c r="AE383" s="55">
        <f t="shared" ca="1" si="256"/>
        <v>4.0667232332721959E-2</v>
      </c>
      <c r="AF383" s="78">
        <f t="shared" ca="1" si="257"/>
        <v>7.2322571617880818E-3</v>
      </c>
      <c r="AG383" s="35"/>
      <c r="AH383" s="35"/>
      <c r="AR383" s="69">
        <f t="shared" si="247"/>
        <v>32</v>
      </c>
      <c r="AS383" s="70">
        <f t="shared" si="258"/>
        <v>380</v>
      </c>
      <c r="AT383" s="71">
        <f t="shared" ca="1" si="259"/>
        <v>3.8172701895788884E-2</v>
      </c>
      <c r="AU383" s="72">
        <f t="shared" ca="1" si="248"/>
        <v>9.0370179501075842E-3</v>
      </c>
      <c r="AV383" s="73">
        <f t="shared" ca="1" si="249"/>
        <v>1.0090370179501076</v>
      </c>
      <c r="AW383" s="74">
        <f ca="1">PRODUCT(AV$4:AV383)</f>
        <v>25.472600717221614</v>
      </c>
      <c r="BO383" s="70">
        <f t="shared" si="260"/>
        <v>380</v>
      </c>
      <c r="BP383" s="171">
        <f t="shared" ca="1" si="261"/>
        <v>0.114</v>
      </c>
      <c r="BQ383" s="172">
        <f t="shared" ca="1" si="250"/>
        <v>9.0370179501075842E-3</v>
      </c>
      <c r="BR383" s="172">
        <f t="shared" ca="1" si="263"/>
        <v>3.9257868134521388E-2</v>
      </c>
    </row>
    <row r="384" spans="5:70">
      <c r="E384">
        <f t="shared" si="251"/>
        <v>381</v>
      </c>
      <c r="F384" s="64">
        <f t="shared" si="252"/>
        <v>96.666666666664867</v>
      </c>
      <c r="G384" s="55">
        <f t="shared" si="236"/>
        <v>4.0667232332721959E-2</v>
      </c>
      <c r="H384" s="78">
        <f t="shared" si="262"/>
        <v>6.9538894932601883E-3</v>
      </c>
      <c r="I384" s="79">
        <f t="shared" ca="1" si="237"/>
        <v>5486.9676347932964</v>
      </c>
      <c r="J384" s="79">
        <f t="shared" ca="1" si="238"/>
        <v>49.585825007286374</v>
      </c>
      <c r="K384" s="80">
        <f t="shared" ca="1" si="239"/>
        <v>-0.13907778986520378</v>
      </c>
      <c r="L384" s="80">
        <f t="shared" ca="1" si="240"/>
        <v>-2.2862365144972068</v>
      </c>
      <c r="M384" s="80">
        <f t="shared" ca="1" si="241"/>
        <v>0</v>
      </c>
      <c r="N384" s="80">
        <f t="shared" ca="1" si="242"/>
        <v>0</v>
      </c>
      <c r="O384" s="81">
        <f t="shared" ca="1" si="229"/>
        <v>-12.54770685134619</v>
      </c>
      <c r="P384" s="79">
        <f t="shared" ca="1" si="230"/>
        <v>5521.5804386448735</v>
      </c>
      <c r="Q384" s="35"/>
      <c r="R384">
        <f t="shared" ca="1" si="243"/>
        <v>381</v>
      </c>
      <c r="S384" s="78">
        <f t="shared" ca="1" si="253"/>
        <v>96.666666666664867</v>
      </c>
      <c r="T384" s="55">
        <f t="shared" ca="1" si="244"/>
        <v>4.0667232332721959E-2</v>
      </c>
      <c r="U384" s="78">
        <f t="shared" ca="1" si="254"/>
        <v>6.9381412794996536E-3</v>
      </c>
      <c r="V384" s="79">
        <f t="shared" ca="1" si="255"/>
        <v>5478.0991148275298</v>
      </c>
      <c r="W384" s="79">
        <f t="shared" ca="1" si="231"/>
        <v>49.505680033164857</v>
      </c>
      <c r="X384" s="80">
        <f t="shared" ca="1" si="232"/>
        <v>-0.13876282558999306</v>
      </c>
      <c r="Y384" s="80">
        <f t="shared" ca="1" si="245"/>
        <v>-2.2825412978448041</v>
      </c>
      <c r="Z384" s="80">
        <f t="shared" ca="1" si="233"/>
        <v>0</v>
      </c>
      <c r="AA384" s="80">
        <f t="shared" ca="1" si="246"/>
        <v>0</v>
      </c>
      <c r="AB384" s="81">
        <f t="shared" ca="1" si="234"/>
        <v>-12.54770685134619</v>
      </c>
      <c r="AC384" s="79">
        <f t="shared" ca="1" si="235"/>
        <v>5512.635783885914</v>
      </c>
      <c r="AD384" s="35"/>
      <c r="AE384" s="55">
        <f t="shared" ca="1" si="256"/>
        <v>4.0667232332721959E-2</v>
      </c>
      <c r="AF384" s="78">
        <f t="shared" ca="1" si="257"/>
        <v>6.9381412794996536E-3</v>
      </c>
      <c r="AG384" s="35"/>
      <c r="AH384" s="35"/>
      <c r="AR384" s="69">
        <f t="shared" si="247"/>
        <v>32</v>
      </c>
      <c r="AS384" s="70">
        <f t="shared" si="258"/>
        <v>381</v>
      </c>
      <c r="AT384" s="71">
        <f t="shared" ca="1" si="259"/>
        <v>3.7827734503552535E-2</v>
      </c>
      <c r="AU384" s="72">
        <f t="shared" ca="1" si="248"/>
        <v>9.0370179501075842E-3</v>
      </c>
      <c r="AV384" s="73">
        <f t="shared" ca="1" si="249"/>
        <v>1.0090370179501076</v>
      </c>
      <c r="AW384" s="74">
        <f ca="1">PRODUCT(AV$4:AV384)</f>
        <v>25.70279706713907</v>
      </c>
      <c r="BO384" s="70">
        <f t="shared" si="260"/>
        <v>381</v>
      </c>
      <c r="BP384" s="171">
        <f t="shared" ca="1" si="261"/>
        <v>0.114</v>
      </c>
      <c r="BQ384" s="172">
        <f t="shared" ca="1" si="250"/>
        <v>9.0370179501075842E-3</v>
      </c>
      <c r="BR384" s="172">
        <f t="shared" ca="1" si="263"/>
        <v>3.8906271460956959E-2</v>
      </c>
    </row>
    <row r="385" spans="5:70">
      <c r="E385">
        <f t="shared" si="251"/>
        <v>382</v>
      </c>
      <c r="F385" s="64">
        <f t="shared" si="252"/>
        <v>96.749999999998195</v>
      </c>
      <c r="G385" s="55">
        <f t="shared" si="236"/>
        <v>4.0667232332721959E-2</v>
      </c>
      <c r="H385" s="78">
        <f t="shared" si="262"/>
        <v>6.6710940536217024E-3</v>
      </c>
      <c r="I385" s="79">
        <f t="shared" ca="1" si="237"/>
        <v>5297.0330441026899</v>
      </c>
      <c r="J385" s="79">
        <f t="shared" ca="1" si="238"/>
        <v>47.869382701869029</v>
      </c>
      <c r="K385" s="80">
        <f t="shared" ca="1" si="239"/>
        <v>-0.13342188107243405</v>
      </c>
      <c r="L385" s="80">
        <f t="shared" ca="1" si="240"/>
        <v>-2.2070971017094543</v>
      </c>
      <c r="M385" s="80">
        <f t="shared" ca="1" si="241"/>
        <v>0</v>
      </c>
      <c r="N385" s="80">
        <f t="shared" ca="1" si="242"/>
        <v>0</v>
      </c>
      <c r="O385" s="81">
        <f t="shared" ca="1" si="229"/>
        <v>-12.037426341579605</v>
      </c>
      <c r="P385" s="79">
        <f t="shared" ca="1" si="230"/>
        <v>5330.5244814801972</v>
      </c>
      <c r="Q385" s="35"/>
      <c r="R385">
        <f t="shared" ca="1" si="243"/>
        <v>382</v>
      </c>
      <c r="S385" s="78">
        <f t="shared" ca="1" si="253"/>
        <v>96.749999999998195</v>
      </c>
      <c r="T385" s="55">
        <f t="shared" ca="1" si="244"/>
        <v>4.0667232332721959E-2</v>
      </c>
      <c r="U385" s="78">
        <f t="shared" ca="1" si="254"/>
        <v>6.6559862761289921E-3</v>
      </c>
      <c r="V385" s="79">
        <f t="shared" ca="1" si="255"/>
        <v>5288.452143696949</v>
      </c>
      <c r="W385" s="79">
        <f t="shared" ca="1" si="231"/>
        <v>47.791836950874263</v>
      </c>
      <c r="X385" s="80">
        <f t="shared" ca="1" si="232"/>
        <v>-0.13311972552257983</v>
      </c>
      <c r="Y385" s="80">
        <f t="shared" ca="1" si="245"/>
        <v>-2.2035217265403957</v>
      </c>
      <c r="Z385" s="80">
        <f t="shared" ca="1" si="233"/>
        <v>0</v>
      </c>
      <c r="AA385" s="80">
        <f t="shared" ca="1" si="246"/>
        <v>0</v>
      </c>
      <c r="AB385" s="81">
        <f t="shared" ca="1" si="234"/>
        <v>-12.037426341579605</v>
      </c>
      <c r="AC385" s="79">
        <f t="shared" ca="1" si="235"/>
        <v>5321.8699128541812</v>
      </c>
      <c r="AD385" s="35"/>
      <c r="AE385" s="55">
        <f t="shared" ca="1" si="256"/>
        <v>4.0667232332721959E-2</v>
      </c>
      <c r="AF385" s="78">
        <f t="shared" ca="1" si="257"/>
        <v>6.6559862761289921E-3</v>
      </c>
      <c r="AG385" s="35"/>
      <c r="AH385" s="35"/>
      <c r="AR385" s="69">
        <f t="shared" si="247"/>
        <v>32</v>
      </c>
      <c r="AS385" s="70">
        <f t="shared" si="258"/>
        <v>382</v>
      </c>
      <c r="AT385" s="71">
        <f t="shared" ca="1" si="259"/>
        <v>3.7485884587832023E-2</v>
      </c>
      <c r="AU385" s="72">
        <f t="shared" ca="1" si="248"/>
        <v>9.0370179501075842E-3</v>
      </c>
      <c r="AV385" s="73">
        <f t="shared" ca="1" si="249"/>
        <v>1.0090370179501076</v>
      </c>
      <c r="AW385" s="74">
        <f ca="1">PRODUCT(AV$4:AV385)</f>
        <v>25.935073705602779</v>
      </c>
      <c r="BO385" s="70">
        <f t="shared" si="260"/>
        <v>382</v>
      </c>
      <c r="BP385" s="171">
        <f t="shared" ca="1" si="261"/>
        <v>0.114</v>
      </c>
      <c r="BQ385" s="172">
        <f t="shared" ca="1" si="250"/>
        <v>9.0370179501075842E-3</v>
      </c>
      <c r="BR385" s="172">
        <f t="shared" ca="1" si="263"/>
        <v>3.8557823715919114E-2</v>
      </c>
    </row>
    <row r="386" spans="5:70">
      <c r="E386">
        <f t="shared" si="251"/>
        <v>383</v>
      </c>
      <c r="F386" s="64">
        <f t="shared" si="252"/>
        <v>96.833333333331524</v>
      </c>
      <c r="G386" s="55">
        <f t="shared" si="236"/>
        <v>4.0667232332721959E-2</v>
      </c>
      <c r="H386" s="78">
        <f t="shared" si="262"/>
        <v>6.3997991218296283E-3</v>
      </c>
      <c r="I386" s="79">
        <f t="shared" ca="1" si="237"/>
        <v>5113.7468039365795</v>
      </c>
      <c r="J386" s="79">
        <f t="shared" ca="1" si="238"/>
        <v>46.213021659480155</v>
      </c>
      <c r="K386" s="80">
        <f t="shared" ca="1" si="239"/>
        <v>-0.12799598243659258</v>
      </c>
      <c r="L386" s="80">
        <f t="shared" ca="1" si="240"/>
        <v>-2.130727834973575</v>
      </c>
      <c r="M386" s="80">
        <f t="shared" ca="1" si="241"/>
        <v>0</v>
      </c>
      <c r="N386" s="80">
        <f t="shared" ca="1" si="242"/>
        <v>0</v>
      </c>
      <c r="O386" s="81">
        <f t="shared" ca="1" si="229"/>
        <v>-11.547897527858561</v>
      </c>
      <c r="P386" s="79">
        <f t="shared" ca="1" si="230"/>
        <v>5146.1532042507915</v>
      </c>
      <c r="Q386" s="35"/>
      <c r="R386">
        <f t="shared" ca="1" si="243"/>
        <v>383</v>
      </c>
      <c r="S386" s="78">
        <f t="shared" ca="1" si="253"/>
        <v>96.833333333331524</v>
      </c>
      <c r="T386" s="55">
        <f t="shared" ca="1" si="244"/>
        <v>4.0667232332721959E-2</v>
      </c>
      <c r="U386" s="78">
        <f t="shared" ca="1" si="254"/>
        <v>6.3853057358342459E-3</v>
      </c>
      <c r="V386" s="79">
        <f t="shared" ca="1" si="255"/>
        <v>5105.4441926636173</v>
      </c>
      <c r="W386" s="79">
        <f t="shared" ca="1" si="231"/>
        <v>46.13799081237363</v>
      </c>
      <c r="X386" s="80">
        <f t="shared" ca="1" si="232"/>
        <v>-0.12770611471668492</v>
      </c>
      <c r="Y386" s="80">
        <f t="shared" ca="1" si="245"/>
        <v>-2.1272684136098405</v>
      </c>
      <c r="Z386" s="80">
        <f t="shared" ca="1" si="233"/>
        <v>0</v>
      </c>
      <c r="AA386" s="80">
        <f t="shared" ca="1" si="246"/>
        <v>0</v>
      </c>
      <c r="AB386" s="81">
        <f t="shared" ca="1" si="234"/>
        <v>-11.547897527858561</v>
      </c>
      <c r="AC386" s="79">
        <f t="shared" ca="1" si="235"/>
        <v>5137.7793114198057</v>
      </c>
      <c r="AD386" s="35"/>
      <c r="AE386" s="55">
        <f t="shared" ca="1" si="256"/>
        <v>4.0667232332721959E-2</v>
      </c>
      <c r="AF386" s="78">
        <f t="shared" ca="1" si="257"/>
        <v>6.3853057358342459E-3</v>
      </c>
      <c r="AG386" s="35"/>
      <c r="AH386" s="35"/>
      <c r="AR386" s="69">
        <f t="shared" si="247"/>
        <v>32</v>
      </c>
      <c r="AS386" s="70">
        <f t="shared" si="258"/>
        <v>383</v>
      </c>
      <c r="AT386" s="71">
        <f t="shared" ca="1" si="259"/>
        <v>3.7147123975936121E-2</v>
      </c>
      <c r="AU386" s="72">
        <f t="shared" ca="1" si="248"/>
        <v>9.0370179501075842E-3</v>
      </c>
      <c r="AV386" s="73">
        <f t="shared" ca="1" si="249"/>
        <v>1.0090370179501076</v>
      </c>
      <c r="AW386" s="74">
        <f ca="1">PRODUCT(AV$4:AV386)</f>
        <v>26.169449432217675</v>
      </c>
      <c r="BO386" s="70">
        <f t="shared" si="260"/>
        <v>383</v>
      </c>
      <c r="BP386" s="171">
        <f t="shared" ca="1" si="261"/>
        <v>0.114</v>
      </c>
      <c r="BQ386" s="172">
        <f t="shared" ca="1" si="250"/>
        <v>9.0370179501075842E-3</v>
      </c>
      <c r="BR386" s="172">
        <f t="shared" ca="1" si="263"/>
        <v>3.8212496697346762E-2</v>
      </c>
    </row>
    <row r="387" spans="5:70">
      <c r="E387">
        <f t="shared" si="251"/>
        <v>384</v>
      </c>
      <c r="F387" s="64">
        <f t="shared" si="252"/>
        <v>96.916666666664852</v>
      </c>
      <c r="G387" s="55">
        <f t="shared" si="236"/>
        <v>4.0667232332721959E-2</v>
      </c>
      <c r="H387" s="78">
        <f t="shared" si="262"/>
        <v>6.1395370040594329E-3</v>
      </c>
      <c r="I387" s="79">
        <f t="shared" ca="1" si="237"/>
        <v>4936.8733962737433</v>
      </c>
      <c r="J387" s="79">
        <f t="shared" ca="1" si="238"/>
        <v>44.614613499534414</v>
      </c>
      <c r="K387" s="80">
        <f t="shared" ca="1" si="239"/>
        <v>-0.12279074008118866</v>
      </c>
      <c r="L387" s="80">
        <f t="shared" ca="1" si="240"/>
        <v>-2.0570305817807264</v>
      </c>
      <c r="M387" s="80">
        <f t="shared" ca="1" si="241"/>
        <v>0</v>
      </c>
      <c r="N387" s="80">
        <f t="shared" ca="1" si="242"/>
        <v>0</v>
      </c>
      <c r="O387" s="81">
        <f t="shared" ca="1" si="229"/>
        <v>-11.07827649613867</v>
      </c>
      <c r="P387" s="79">
        <f t="shared" ca="1" si="230"/>
        <v>4968.2299119552772</v>
      </c>
      <c r="Q387" s="35"/>
      <c r="R387">
        <f t="shared" ca="1" si="243"/>
        <v>384</v>
      </c>
      <c r="S387" s="78">
        <f t="shared" ca="1" si="253"/>
        <v>96.916666666664852</v>
      </c>
      <c r="T387" s="55">
        <f t="shared" ca="1" si="244"/>
        <v>4.0667232332721959E-2</v>
      </c>
      <c r="U387" s="78">
        <f t="shared" ca="1" si="254"/>
        <v>6.1256330239596122E-3</v>
      </c>
      <c r="V387" s="79">
        <f t="shared" ca="1" si="255"/>
        <v>4928.8400464880442</v>
      </c>
      <c r="W387" s="79">
        <f t="shared" ca="1" si="231"/>
        <v>44.542015973321554</v>
      </c>
      <c r="X387" s="80">
        <f t="shared" ca="1" si="232"/>
        <v>-0.12251266047919224</v>
      </c>
      <c r="Y387" s="80">
        <f t="shared" ca="1" si="245"/>
        <v>-2.0536833527033518</v>
      </c>
      <c r="Z387" s="80">
        <f t="shared" ca="1" si="233"/>
        <v>0</v>
      </c>
      <c r="AA387" s="80">
        <f t="shared" ca="1" si="246"/>
        <v>0</v>
      </c>
      <c r="AB387" s="81">
        <f t="shared" ca="1" si="234"/>
        <v>-11.07827649613867</v>
      </c>
      <c r="AC387" s="79">
        <f t="shared" ca="1" si="235"/>
        <v>4960.1275899520442</v>
      </c>
      <c r="AD387" s="35"/>
      <c r="AE387" s="55">
        <f t="shared" ca="1" si="256"/>
        <v>4.0667232332721959E-2</v>
      </c>
      <c r="AF387" s="78">
        <f t="shared" ca="1" si="257"/>
        <v>6.1256330239596122E-3</v>
      </c>
      <c r="AG387" s="35"/>
      <c r="AH387" s="35"/>
      <c r="AR387" s="69">
        <f t="shared" si="247"/>
        <v>32</v>
      </c>
      <c r="AS387" s="70">
        <f t="shared" si="258"/>
        <v>384</v>
      </c>
      <c r="AT387" s="71">
        <f t="shared" ca="1" si="259"/>
        <v>3.6811424749770713E-2</v>
      </c>
      <c r="AU387" s="72">
        <f t="shared" ca="1" si="248"/>
        <v>9.0370179501075842E-3</v>
      </c>
      <c r="AV387" s="73">
        <f t="shared" ca="1" si="249"/>
        <v>1.0090370179501076</v>
      </c>
      <c r="AW387" s="74">
        <f ca="1">PRODUCT(AV$4:AV387)</f>
        <v>26.405943216481059</v>
      </c>
      <c r="BO387" s="70">
        <f t="shared" si="260"/>
        <v>384</v>
      </c>
      <c r="BP387" s="171">
        <f t="shared" ca="1" si="261"/>
        <v>0.114</v>
      </c>
      <c r="BQ387" s="172">
        <f t="shared" ca="1" si="250"/>
        <v>9.0370179501075842E-3</v>
      </c>
      <c r="BR387" s="172">
        <f t="shared" ca="1" si="263"/>
        <v>3.7870262455758787E-2</v>
      </c>
    </row>
    <row r="388" spans="5:70">
      <c r="E388">
        <f t="shared" si="251"/>
        <v>385</v>
      </c>
      <c r="F388" s="64">
        <f t="shared" si="252"/>
        <v>96.999999999998181</v>
      </c>
      <c r="G388" s="55">
        <f t="shared" si="236"/>
        <v>4.0667232332721959E-2</v>
      </c>
      <c r="H388" s="78">
        <f t="shared" si="262"/>
        <v>5.8898590263000046E-3</v>
      </c>
      <c r="I388" s="79">
        <f t="shared" ca="1" si="237"/>
        <v>4766.1857518434135</v>
      </c>
      <c r="J388" s="79">
        <f t="shared" ca="1" si="238"/>
        <v>43.072106192955943</v>
      </c>
      <c r="K388" s="80">
        <f t="shared" ca="1" si="239"/>
        <v>-0.11779718052600009</v>
      </c>
      <c r="L388" s="80">
        <f t="shared" ca="1" si="240"/>
        <v>-1.9859107299347558</v>
      </c>
      <c r="M388" s="80">
        <f t="shared" ca="1" si="241"/>
        <v>-35.746393138825603</v>
      </c>
      <c r="N388" s="80">
        <f t="shared" ca="1" si="242"/>
        <v>0</v>
      </c>
      <c r="O388" s="81">
        <f t="shared" ref="O388:O451" ca="1" si="264">-MIN(IF(MOD(R388,IF($C$5="Annual",12,1))=0,1,0)*$C$33*U388/IF($C$5="Monthly",12,1),I388)</f>
        <v>-10.627753652024065</v>
      </c>
      <c r="P388" s="79">
        <f t="shared" ref="P388:P451" ca="1" si="265">SUM(I388:O388)</f>
        <v>4760.7800033350595</v>
      </c>
      <c r="Q388" s="35"/>
      <c r="R388">
        <f t="shared" ca="1" si="243"/>
        <v>385</v>
      </c>
      <c r="S388" s="78">
        <f t="shared" ca="1" si="253"/>
        <v>96.999999999998181</v>
      </c>
      <c r="T388" s="55">
        <f t="shared" ca="1" si="244"/>
        <v>4.0667232332721959E-2</v>
      </c>
      <c r="U388" s="78">
        <f t="shared" ca="1" si="254"/>
        <v>5.8765204825892521E-3</v>
      </c>
      <c r="V388" s="79">
        <f t="shared" ca="1" si="255"/>
        <v>4758.4129288515205</v>
      </c>
      <c r="W388" s="79">
        <f t="shared" ref="W388:W451" ca="1" si="266">(V388)*$AU388</f>
        <v>43.001863052055192</v>
      </c>
      <c r="X388" s="80">
        <f t="shared" ref="X388:X451" ca="1" si="267">IF(V388=0,0,-$C$19)*U388</f>
        <v>-0.11753040965178504</v>
      </c>
      <c r="Y388" s="80">
        <f t="shared" ca="1" si="245"/>
        <v>-1.9826720536881337</v>
      </c>
      <c r="Z388" s="80">
        <f t="shared" ref="Z388:Z451" ca="1" si="268">-IF(MOD(R388-1,12)=0,1,0)*V388*($C$17)</f>
        <v>-35.688096966386404</v>
      </c>
      <c r="AA388" s="80">
        <f t="shared" ca="1" si="246"/>
        <v>0</v>
      </c>
      <c r="AB388" s="81">
        <f t="shared" ref="AB388:AB451" ca="1" si="269">-MIN(IF(MOD(R388,IF($C$5="Annual",12,1))=0,1,0)*$C$33*U388/IF($C$5="Monthly",12,1),V388)</f>
        <v>-10.627753652024065</v>
      </c>
      <c r="AC388" s="79">
        <f t="shared" ref="AC388:AC451" ca="1" si="270">SUM(V388:AB388)</f>
        <v>4752.998738821826</v>
      </c>
      <c r="AD388" s="35"/>
      <c r="AE388" s="55">
        <f t="shared" ca="1" si="256"/>
        <v>4.0667232332721959E-2</v>
      </c>
      <c r="AF388" s="78">
        <f t="shared" ca="1" si="257"/>
        <v>5.8765204825892521E-3</v>
      </c>
      <c r="AG388" s="35"/>
      <c r="AH388" s="35"/>
      <c r="AR388" s="69">
        <f t="shared" si="247"/>
        <v>33</v>
      </c>
      <c r="AS388" s="70">
        <f t="shared" si="258"/>
        <v>385</v>
      </c>
      <c r="AT388" s="71">
        <f t="shared" ca="1" si="259"/>
        <v>3.6478759243538002E-2</v>
      </c>
      <c r="AU388" s="72">
        <f t="shared" ca="1" si="248"/>
        <v>9.0370179501075842E-3</v>
      </c>
      <c r="AV388" s="73">
        <f t="shared" ca="1" si="249"/>
        <v>1.0090370179501076</v>
      </c>
      <c r="AW388" s="74">
        <f ca="1">PRODUCT(AV$4:AV388)</f>
        <v>26.644574199317919</v>
      </c>
      <c r="BO388" s="70">
        <f t="shared" si="260"/>
        <v>385</v>
      </c>
      <c r="BP388" s="171">
        <f t="shared" ca="1" si="261"/>
        <v>0.114</v>
      </c>
      <c r="BQ388" s="172">
        <f t="shared" ca="1" si="250"/>
        <v>9.0370179501075842E-3</v>
      </c>
      <c r="BR388" s="172">
        <f t="shared" ca="1" si="263"/>
        <v>3.753109329199189E-2</v>
      </c>
    </row>
    <row r="389" spans="5:70">
      <c r="E389">
        <f t="shared" si="251"/>
        <v>386</v>
      </c>
      <c r="F389" s="64">
        <f t="shared" si="252"/>
        <v>97.08333333333151</v>
      </c>
      <c r="G389" s="55">
        <f t="shared" ref="G389:G452" si="271">(1-(1-IF(F389&gt;$AJ$90,0,VLOOKUP(ROUND(F389,0),$AJ$4:$AK$90,2,FALSE)))^(1/12))</f>
        <v>4.0667232332721959E-2</v>
      </c>
      <c r="H389" s="78">
        <f t="shared" si="262"/>
        <v>5.6503347608704829E-3</v>
      </c>
      <c r="I389" s="79">
        <f t="shared" ref="I389:I452" ca="1" si="272">MAX(P388,0)*(1-G389)</f>
        <v>4567.1722568544556</v>
      </c>
      <c r="J389" s="79">
        <f t="shared" ref="J389:J452" ca="1" si="273">(I389)*$AU389</f>
        <v>41.273617666427079</v>
      </c>
      <c r="K389" s="80">
        <f t="shared" ref="K389:K452" ca="1" si="274">IF(I389=0,0,-$C$19)*H389</f>
        <v>-0.11300669521740966</v>
      </c>
      <c r="L389" s="80">
        <f t="shared" ref="L389:L452" ca="1" si="275">IF(OR(I388+O388=0,K388=0),0,-I389*($C$16/12))</f>
        <v>-1.9029884403560233</v>
      </c>
      <c r="M389" s="80">
        <f t="shared" ref="M389:M452" ca="1" si="276">IF(OR(I388+O388=0,K388=0),0,-IF(MOD(E389-1,12)=0,1,0)*I389*($C$17))</f>
        <v>0</v>
      </c>
      <c r="N389" s="80">
        <f t="shared" ref="N389:N452" ca="1" si="277">IF(OR(I388+O388=0,K388=0),0,-I389*($C$18*(1+$C$20))/12)</f>
        <v>0</v>
      </c>
      <c r="O389" s="81">
        <f t="shared" ca="1" si="264"/>
        <v>-10.195552325082268</v>
      </c>
      <c r="P389" s="79">
        <f t="shared" ca="1" si="265"/>
        <v>4596.2343270602269</v>
      </c>
      <c r="Q389" s="35"/>
      <c r="R389">
        <f t="shared" ref="R389:R452" ca="1" si="278">R388+1</f>
        <v>386</v>
      </c>
      <c r="S389" s="78">
        <f t="shared" ca="1" si="253"/>
        <v>97.08333333333151</v>
      </c>
      <c r="T389" s="55">
        <f t="shared" ref="T389:T452" ca="1" si="279">(1-(1-IF(S389&gt;$AJ$90,0,VLOOKUP(ROUND(S389,0),$AJ$4:$AK$90,2,FALSE)))^(1/12))
*IF(S390-S$4&lt;SUBSTITUTE($C$6, "years", "", 1)/1,0,1)</f>
        <v>4.0667232332721959E-2</v>
      </c>
      <c r="U389" s="78">
        <f t="shared" ca="1" si="254"/>
        <v>5.6375386588157954E-3</v>
      </c>
      <c r="V389" s="79">
        <f t="shared" ca="1" si="255"/>
        <v>4559.7074348330243</v>
      </c>
      <c r="W389" s="79">
        <f t="shared" ca="1" si="266"/>
        <v>41.206157935825047</v>
      </c>
      <c r="X389" s="80">
        <f t="shared" ca="1" si="267"/>
        <v>-0.1127507731763159</v>
      </c>
      <c r="Y389" s="80">
        <f t="shared" ref="Y389:Y452" ca="1" si="280">IF(OR(V388+AB388=0,X388=0),0,-V389*($C$16/12))</f>
        <v>-1.8998780978470935</v>
      </c>
      <c r="Z389" s="80">
        <f t="shared" ca="1" si="268"/>
        <v>0</v>
      </c>
      <c r="AA389" s="80">
        <f t="shared" ref="AA389:AA452" ca="1" si="281">IF(OR(V388+AB388=0,X388=0),0,-V389*($C$18*(1+$C$20))/12)</f>
        <v>0</v>
      </c>
      <c r="AB389" s="81">
        <f t="shared" ca="1" si="269"/>
        <v>-10.195552325082268</v>
      </c>
      <c r="AC389" s="79">
        <f t="shared" ca="1" si="270"/>
        <v>4588.7054115727433</v>
      </c>
      <c r="AD389" s="35"/>
      <c r="AE389" s="55">
        <f t="shared" ca="1" si="256"/>
        <v>4.0667232332721959E-2</v>
      </c>
      <c r="AF389" s="78">
        <f t="shared" ca="1" si="257"/>
        <v>5.6375386588157954E-3</v>
      </c>
      <c r="AG389" s="35"/>
      <c r="AH389" s="35"/>
      <c r="AR389" s="69">
        <f t="shared" ref="AR389:AR452" si="282">ROUNDDOWN((AS389-1)/12,0)+1</f>
        <v>33</v>
      </c>
      <c r="AS389" s="70">
        <f t="shared" si="258"/>
        <v>386</v>
      </c>
      <c r="AT389" s="71">
        <f t="shared" ca="1" si="259"/>
        <v>3.6149100041456494E-2</v>
      </c>
      <c r="AU389" s="72">
        <f t="shared" ref="AU389:AU452" ca="1" si="283">IF($AU$2="Yes",BQ389,((1+$AH$21)^(1/12))-1)</f>
        <v>9.0370179501075842E-3</v>
      </c>
      <c r="AV389" s="73">
        <f t="shared" ref="AV389:AV452" ca="1" si="284">(1+AU389)</f>
        <v>1.0090370179501076</v>
      </c>
      <c r="AW389" s="74">
        <f ca="1">PRODUCT(AV$4:AV389)</f>
        <v>26.885361694630127</v>
      </c>
      <c r="BO389" s="70">
        <f t="shared" si="260"/>
        <v>386</v>
      </c>
      <c r="BP389" s="171">
        <f t="shared" ca="1" si="261"/>
        <v>0.114</v>
      </c>
      <c r="BQ389" s="172">
        <f t="shared" ref="BQ389:BQ452" ca="1" si="285">(1+BP389)^(1/12)-1</f>
        <v>9.0370179501075842E-3</v>
      </c>
      <c r="BR389" s="172">
        <f t="shared" ca="1" si="263"/>
        <v>3.7194961754958761E-2</v>
      </c>
    </row>
    <row r="390" spans="5:70">
      <c r="E390">
        <f t="shared" ref="E390:E453" si="286">E389+1</f>
        <v>387</v>
      </c>
      <c r="F390" s="64">
        <f t="shared" ref="F390:F453" si="287">(E390-E389)/12+F389</f>
        <v>97.166666666664838</v>
      </c>
      <c r="G390" s="55">
        <f t="shared" si="271"/>
        <v>4.0667232332721959E-2</v>
      </c>
      <c r="H390" s="78">
        <f t="shared" si="262"/>
        <v>5.4205512843925078E-3</v>
      </c>
      <c r="I390" s="79">
        <f t="shared" ca="1" si="272"/>
        <v>4409.3181978260363</v>
      </c>
      <c r="J390" s="79">
        <f t="shared" ca="1" si="273"/>
        <v>39.847087701489912</v>
      </c>
      <c r="K390" s="80">
        <f t="shared" ca="1" si="274"/>
        <v>-0.10841102568785016</v>
      </c>
      <c r="L390" s="80">
        <f t="shared" ca="1" si="275"/>
        <v>-1.8372159157608485</v>
      </c>
      <c r="M390" s="80">
        <f t="shared" ca="1" si="276"/>
        <v>0</v>
      </c>
      <c r="N390" s="80">
        <f t="shared" ca="1" si="277"/>
        <v>0</v>
      </c>
      <c r="O390" s="81">
        <f t="shared" ca="1" si="264"/>
        <v>-9.7809274299177247</v>
      </c>
      <c r="P390" s="79">
        <f t="shared" ca="1" si="265"/>
        <v>4437.4387311561595</v>
      </c>
      <c r="Q390" s="35"/>
      <c r="R390">
        <f t="shared" ca="1" si="278"/>
        <v>387</v>
      </c>
      <c r="S390" s="78">
        <f t="shared" ref="S390:S453" ca="1" si="288">(R390-R389)/12+S389</f>
        <v>97.166666666664838</v>
      </c>
      <c r="T390" s="55">
        <f t="shared" ca="1" si="279"/>
        <v>4.0667232332721959E-2</v>
      </c>
      <c r="U390" s="78">
        <f t="shared" ref="U390:U453" ca="1" si="289">IF(S391-S$4&lt;SUBSTITUTE($C$6, "years", "", 1)/1,U389,AF389)*
(1-T390)</f>
        <v>5.408275564393032E-3</v>
      </c>
      <c r="V390" s="79">
        <f t="shared" ref="V390:V453" ca="1" si="290">MAX(AC389,0)*(1-AE390)</f>
        <v>4402.0954624938959</v>
      </c>
      <c r="W390" s="79">
        <f t="shared" ca="1" si="266"/>
        <v>39.781815712644487</v>
      </c>
      <c r="X390" s="80">
        <f t="shared" ca="1" si="267"/>
        <v>-0.10816551128786064</v>
      </c>
      <c r="Y390" s="80">
        <f t="shared" ca="1" si="280"/>
        <v>-1.83420644270579</v>
      </c>
      <c r="Z390" s="80">
        <f t="shared" ca="1" si="268"/>
        <v>0</v>
      </c>
      <c r="AA390" s="80">
        <f t="shared" ca="1" si="281"/>
        <v>0</v>
      </c>
      <c r="AB390" s="81">
        <f t="shared" ca="1" si="269"/>
        <v>-9.7809274299177247</v>
      </c>
      <c r="AC390" s="79">
        <f t="shared" ca="1" si="270"/>
        <v>4430.1539788226291</v>
      </c>
      <c r="AD390" s="35"/>
      <c r="AE390" s="55">
        <f t="shared" ref="AE390:AE453" ca="1" si="291">(1-(1-IF(S390&gt;$AJ$90,0,VLOOKUP(ROUND(S390,0),$AJ$4:$AK$90,2,FALSE)))^(1/12))</f>
        <v>4.0667232332721959E-2</v>
      </c>
      <c r="AF390" s="78">
        <f t="shared" ref="AF390:AF453" ca="1" si="292">AF389*(1-AE390)</f>
        <v>5.408275564393032E-3</v>
      </c>
      <c r="AG390" s="35"/>
      <c r="AH390" s="35"/>
      <c r="AR390" s="69">
        <f t="shared" si="282"/>
        <v>33</v>
      </c>
      <c r="AS390" s="70">
        <f t="shared" ref="AS390:AS453" si="293">AS389+1</f>
        <v>387</v>
      </c>
      <c r="AT390" s="71">
        <f t="shared" ref="AT390:AT453" ca="1" si="294">(1-AU390)*AT389</f>
        <v>3.5822419975501618E-2</v>
      </c>
      <c r="AU390" s="72">
        <f t="shared" ca="1" si="283"/>
        <v>9.0370179501075842E-3</v>
      </c>
      <c r="AV390" s="73">
        <f t="shared" ca="1" si="284"/>
        <v>1.0090370179501076</v>
      </c>
      <c r="AW390" s="74">
        <f ca="1">PRODUCT(AV$4:AV390)</f>
        <v>27.128325190859634</v>
      </c>
      <c r="BO390" s="70">
        <f t="shared" ref="BO390:BO453" si="295">BO389+1</f>
        <v>387</v>
      </c>
      <c r="BP390" s="171">
        <f t="shared" ref="BP390:BP453" ca="1" si="296">VLOOKUP(BO390,$BT$4:$BX$13,5,TRUE)/100</f>
        <v>0.114</v>
      </c>
      <c r="BQ390" s="172">
        <f t="shared" ca="1" si="285"/>
        <v>9.0370179501075842E-3</v>
      </c>
      <c r="BR390" s="172">
        <f t="shared" ca="1" si="263"/>
        <v>3.6861840639426262E-2</v>
      </c>
    </row>
    <row r="391" spans="5:70">
      <c r="E391">
        <f t="shared" si="286"/>
        <v>388</v>
      </c>
      <c r="F391" s="64">
        <f t="shared" si="287"/>
        <v>97.249999999998167</v>
      </c>
      <c r="G391" s="55">
        <f t="shared" si="271"/>
        <v>4.0667232332721959E-2</v>
      </c>
      <c r="H391" s="78">
        <f t="shared" ref="H391:H454" si="297">H390*(1-G391)</f>
        <v>5.2001124659386833E-3</v>
      </c>
      <c r="I391" s="79">
        <f t="shared" ca="1" si="272"/>
        <v>4256.9803793140127</v>
      </c>
      <c r="J391" s="79">
        <f t="shared" ca="1" si="273"/>
        <v>38.470408101116526</v>
      </c>
      <c r="K391" s="80">
        <f t="shared" ca="1" si="274"/>
        <v>-0.10400224931877367</v>
      </c>
      <c r="L391" s="80">
        <f t="shared" ca="1" si="275"/>
        <v>-1.7737418247141721</v>
      </c>
      <c r="M391" s="80">
        <f t="shared" ca="1" si="276"/>
        <v>0</v>
      </c>
      <c r="N391" s="80">
        <f t="shared" ca="1" si="277"/>
        <v>0</v>
      </c>
      <c r="O391" s="81">
        <f t="shared" ca="1" si="264"/>
        <v>-9.3831641816957667</v>
      </c>
      <c r="P391" s="79">
        <f t="shared" ca="1" si="265"/>
        <v>4284.1898791594003</v>
      </c>
      <c r="Q391" s="35"/>
      <c r="R391">
        <f t="shared" ca="1" si="278"/>
        <v>388</v>
      </c>
      <c r="S391" s="78">
        <f t="shared" ca="1" si="288"/>
        <v>97.249999999998167</v>
      </c>
      <c r="T391" s="55">
        <f t="shared" ca="1" si="279"/>
        <v>4.0667232332721959E-2</v>
      </c>
      <c r="U391" s="78">
        <f t="shared" ca="1" si="289"/>
        <v>5.1883359654964776E-3</v>
      </c>
      <c r="V391" s="79">
        <f t="shared" ca="1" si="290"/>
        <v>4249.9918776961167</v>
      </c>
      <c r="W391" s="79">
        <f t="shared" ca="1" si="266"/>
        <v>38.407252886551241</v>
      </c>
      <c r="X391" s="80">
        <f t="shared" ca="1" si="267"/>
        <v>-0.10376671930992955</v>
      </c>
      <c r="Y391" s="80">
        <f t="shared" ca="1" si="280"/>
        <v>-1.7708299490400488</v>
      </c>
      <c r="Z391" s="80">
        <f t="shared" ca="1" si="268"/>
        <v>0</v>
      </c>
      <c r="AA391" s="80">
        <f t="shared" ca="1" si="281"/>
        <v>0</v>
      </c>
      <c r="AB391" s="81">
        <f t="shared" ca="1" si="269"/>
        <v>-9.3831641816957667</v>
      </c>
      <c r="AC391" s="79">
        <f t="shared" ca="1" si="270"/>
        <v>4277.1413697326216</v>
      </c>
      <c r="AD391" s="35"/>
      <c r="AE391" s="55">
        <f t="shared" ca="1" si="291"/>
        <v>4.0667232332721959E-2</v>
      </c>
      <c r="AF391" s="78">
        <f t="shared" ca="1" si="292"/>
        <v>5.1883359654964776E-3</v>
      </c>
      <c r="AG391" s="35"/>
      <c r="AH391" s="35"/>
      <c r="AR391" s="69">
        <f t="shared" si="282"/>
        <v>33</v>
      </c>
      <c r="AS391" s="70">
        <f t="shared" si="293"/>
        <v>388</v>
      </c>
      <c r="AT391" s="71">
        <f t="shared" ca="1" si="294"/>
        <v>3.5498692123166718E-2</v>
      </c>
      <c r="AU391" s="72">
        <f t="shared" ca="1" si="283"/>
        <v>9.0370179501075842E-3</v>
      </c>
      <c r="AV391" s="73">
        <f t="shared" ca="1" si="284"/>
        <v>1.0090370179501076</v>
      </c>
      <c r="AW391" s="74">
        <f ca="1">PRODUCT(AV$4:AV391)</f>
        <v>27.373484352565789</v>
      </c>
      <c r="BO391" s="70">
        <f t="shared" si="295"/>
        <v>388</v>
      </c>
      <c r="BP391" s="171">
        <f t="shared" ca="1" si="296"/>
        <v>0.114</v>
      </c>
      <c r="BQ391" s="172">
        <f t="shared" ca="1" si="285"/>
        <v>9.0370179501075842E-3</v>
      </c>
      <c r="BR391" s="172">
        <f t="shared" ref="BR391:BR454" ca="1" si="298">BR390/(1+BQ391)</f>
        <v>3.6531702983813537E-2</v>
      </c>
    </row>
    <row r="392" spans="5:70">
      <c r="E392">
        <f t="shared" si="286"/>
        <v>389</v>
      </c>
      <c r="F392" s="64">
        <f t="shared" si="287"/>
        <v>97.333333333331495</v>
      </c>
      <c r="G392" s="55">
        <f t="shared" si="271"/>
        <v>4.0667232332721959E-2</v>
      </c>
      <c r="H392" s="78">
        <f t="shared" si="297"/>
        <v>4.9886382841300711E-3</v>
      </c>
      <c r="I392" s="79">
        <f t="shared" ca="1" si="272"/>
        <v>4109.9637339861292</v>
      </c>
      <c r="J392" s="79">
        <f t="shared" ca="1" si="273"/>
        <v>37.141816038323839</v>
      </c>
      <c r="K392" s="80">
        <f t="shared" ca="1" si="274"/>
        <v>-9.9772765682601419E-2</v>
      </c>
      <c r="L392" s="80">
        <f t="shared" ca="1" si="275"/>
        <v>-1.7124848891608873</v>
      </c>
      <c r="M392" s="80">
        <f t="shared" ca="1" si="276"/>
        <v>0</v>
      </c>
      <c r="N392" s="80">
        <f t="shared" ca="1" si="277"/>
        <v>0</v>
      </c>
      <c r="O392" s="81">
        <f t="shared" ca="1" si="264"/>
        <v>-9.0015768639026703</v>
      </c>
      <c r="P392" s="79">
        <f t="shared" ca="1" si="265"/>
        <v>4136.2917155057075</v>
      </c>
      <c r="Q392" s="35"/>
      <c r="R392">
        <f t="shared" ca="1" si="278"/>
        <v>389</v>
      </c>
      <c r="S392" s="78">
        <f t="shared" ca="1" si="288"/>
        <v>97.333333333331495</v>
      </c>
      <c r="T392" s="55">
        <f t="shared" ca="1" si="279"/>
        <v>4.0667232332721959E-2</v>
      </c>
      <c r="U392" s="78">
        <f t="shared" ca="1" si="289"/>
        <v>4.9773407013674149E-3</v>
      </c>
      <c r="V392" s="79">
        <f t="shared" ca="1" si="290"/>
        <v>4103.201867929808</v>
      </c>
      <c r="W392" s="79">
        <f t="shared" ca="1" si="266"/>
        <v>37.080708933396643</v>
      </c>
      <c r="X392" s="80">
        <f t="shared" ca="1" si="267"/>
        <v>-9.9546814027348302E-2</v>
      </c>
      <c r="Y392" s="80">
        <f t="shared" ca="1" si="280"/>
        <v>-1.7096674449707534</v>
      </c>
      <c r="Z392" s="80">
        <f t="shared" ca="1" si="268"/>
        <v>0</v>
      </c>
      <c r="AA392" s="80">
        <f t="shared" ca="1" si="281"/>
        <v>0</v>
      </c>
      <c r="AB392" s="81">
        <f t="shared" ca="1" si="269"/>
        <v>-9.0015768639026703</v>
      </c>
      <c r="AC392" s="79">
        <f t="shared" ca="1" si="270"/>
        <v>4129.4717857403048</v>
      </c>
      <c r="AD392" s="35"/>
      <c r="AE392" s="55">
        <f t="shared" ca="1" si="291"/>
        <v>4.0667232332721959E-2</v>
      </c>
      <c r="AF392" s="78">
        <f t="shared" ca="1" si="292"/>
        <v>4.9773407013674149E-3</v>
      </c>
      <c r="AG392" s="35"/>
      <c r="AH392" s="35"/>
      <c r="AR392" s="69">
        <f t="shared" si="282"/>
        <v>33</v>
      </c>
      <c r="AS392" s="70">
        <f t="shared" si="293"/>
        <v>389</v>
      </c>
      <c r="AT392" s="71">
        <f t="shared" ca="1" si="294"/>
        <v>3.517788980524432E-2</v>
      </c>
      <c r="AU392" s="72">
        <f t="shared" ca="1" si="283"/>
        <v>9.0370179501075842E-3</v>
      </c>
      <c r="AV392" s="73">
        <f t="shared" ca="1" si="284"/>
        <v>1.0090370179501076</v>
      </c>
      <c r="AW392" s="74">
        <f ca="1">PRODUCT(AV$4:AV392)</f>
        <v>27.620859022016916</v>
      </c>
      <c r="BO392" s="70">
        <f t="shared" si="295"/>
        <v>389</v>
      </c>
      <c r="BP392" s="171">
        <f t="shared" ca="1" si="296"/>
        <v>0.114</v>
      </c>
      <c r="BQ392" s="172">
        <f t="shared" ca="1" si="285"/>
        <v>9.0370179501075842E-3</v>
      </c>
      <c r="BR392" s="172">
        <f t="shared" ca="1" si="298"/>
        <v>3.6204522068009864E-2</v>
      </c>
    </row>
    <row r="393" spans="5:70">
      <c r="E393">
        <f t="shared" si="286"/>
        <v>390</v>
      </c>
      <c r="F393" s="64">
        <f t="shared" si="287"/>
        <v>97.416666666664824</v>
      </c>
      <c r="G393" s="55">
        <f t="shared" si="271"/>
        <v>4.0667232332721959E-2</v>
      </c>
      <c r="H393" s="78">
        <f t="shared" si="297"/>
        <v>4.7857641720054425E-3</v>
      </c>
      <c r="I393" s="79">
        <f t="shared" ca="1" si="272"/>
        <v>3968.0801793153237</v>
      </c>
      <c r="J393" s="79">
        <f t="shared" ca="1" si="273"/>
        <v>35.859611807938698</v>
      </c>
      <c r="K393" s="80">
        <f t="shared" ca="1" si="274"/>
        <v>-9.571528344010885E-2</v>
      </c>
      <c r="L393" s="80">
        <f t="shared" ca="1" si="275"/>
        <v>-1.6533667413813851</v>
      </c>
      <c r="M393" s="80">
        <f t="shared" ca="1" si="276"/>
        <v>0</v>
      </c>
      <c r="N393" s="80">
        <f t="shared" ca="1" si="277"/>
        <v>0</v>
      </c>
      <c r="O393" s="81">
        <f t="shared" ca="1" si="264"/>
        <v>-8.6355076462174871</v>
      </c>
      <c r="P393" s="79">
        <f t="shared" ca="1" si="265"/>
        <v>3993.5552014522232</v>
      </c>
      <c r="Q393" s="35"/>
      <c r="R393">
        <f t="shared" ca="1" si="278"/>
        <v>390</v>
      </c>
      <c r="S393" s="78">
        <f t="shared" ca="1" si="288"/>
        <v>97.416666666664824</v>
      </c>
      <c r="T393" s="55">
        <f t="shared" ca="1" si="279"/>
        <v>4.0667232332721959E-2</v>
      </c>
      <c r="U393" s="78">
        <f t="shared" ca="1" si="289"/>
        <v>4.7749260306657933E-3</v>
      </c>
      <c r="V393" s="79">
        <f t="shared" ca="1" si="290"/>
        <v>3961.5375972181837</v>
      </c>
      <c r="W393" s="79">
        <f t="shared" ca="1" si="266"/>
        <v>35.800486376086795</v>
      </c>
      <c r="X393" s="80">
        <f t="shared" ca="1" si="267"/>
        <v>-9.5498520613315874E-2</v>
      </c>
      <c r="Y393" s="80">
        <f t="shared" ca="1" si="280"/>
        <v>-1.6506406655075767</v>
      </c>
      <c r="Z393" s="80">
        <f t="shared" ca="1" si="268"/>
        <v>0</v>
      </c>
      <c r="AA393" s="80">
        <f t="shared" ca="1" si="281"/>
        <v>0</v>
      </c>
      <c r="AB393" s="81">
        <f t="shared" ca="1" si="269"/>
        <v>-8.6355076462174871</v>
      </c>
      <c r="AC393" s="79">
        <f t="shared" ca="1" si="270"/>
        <v>3986.9564367619323</v>
      </c>
      <c r="AD393" s="35"/>
      <c r="AE393" s="55">
        <f t="shared" ca="1" si="291"/>
        <v>4.0667232332721959E-2</v>
      </c>
      <c r="AF393" s="78">
        <f t="shared" ca="1" si="292"/>
        <v>4.7749260306657933E-3</v>
      </c>
      <c r="AG393" s="35"/>
      <c r="AH393" s="35"/>
      <c r="AR393" s="69">
        <f t="shared" si="282"/>
        <v>33</v>
      </c>
      <c r="AS393" s="70">
        <f t="shared" si="293"/>
        <v>390</v>
      </c>
      <c r="AT393" s="71">
        <f t="shared" ca="1" si="294"/>
        <v>3.485998658362742E-2</v>
      </c>
      <c r="AU393" s="72">
        <f t="shared" ca="1" si="283"/>
        <v>9.0370179501075842E-3</v>
      </c>
      <c r="AV393" s="73">
        <f t="shared" ca="1" si="284"/>
        <v>1.0090370179501076</v>
      </c>
      <c r="AW393" s="74">
        <f ca="1">PRODUCT(AV$4:AV393)</f>
        <v>27.870469220796274</v>
      </c>
      <c r="BO393" s="70">
        <f t="shared" si="295"/>
        <v>390</v>
      </c>
      <c r="BP393" s="171">
        <f t="shared" ca="1" si="296"/>
        <v>0.114</v>
      </c>
      <c r="BQ393" s="172">
        <f t="shared" ca="1" si="285"/>
        <v>9.0370179501075842E-3</v>
      </c>
      <c r="BR393" s="172">
        <f t="shared" ca="1" si="298"/>
        <v>3.5880271411212007E-2</v>
      </c>
    </row>
    <row r="394" spans="5:70">
      <c r="E394">
        <f t="shared" si="286"/>
        <v>391</v>
      </c>
      <c r="F394" s="64">
        <f t="shared" si="287"/>
        <v>97.499999999998153</v>
      </c>
      <c r="G394" s="55">
        <f t="shared" si="271"/>
        <v>4.0667232332721959E-2</v>
      </c>
      <c r="H394" s="78">
        <f t="shared" si="297"/>
        <v>4.5911403885328808E-3</v>
      </c>
      <c r="I394" s="79">
        <f t="shared" ca="1" si="272"/>
        <v>3831.1483642412154</v>
      </c>
      <c r="J394" s="79">
        <f t="shared" ca="1" si="273"/>
        <v>34.622156537173176</v>
      </c>
      <c r="K394" s="80">
        <f t="shared" ca="1" si="274"/>
        <v>-9.1822807770657613E-2</v>
      </c>
      <c r="L394" s="80">
        <f t="shared" ca="1" si="275"/>
        <v>-1.5963118184338398</v>
      </c>
      <c r="M394" s="80">
        <f t="shared" ca="1" si="276"/>
        <v>0</v>
      </c>
      <c r="N394" s="80">
        <f t="shared" ca="1" si="277"/>
        <v>0</v>
      </c>
      <c r="O394" s="81">
        <f t="shared" ca="1" si="264"/>
        <v>-8.2843254504577626</v>
      </c>
      <c r="P394" s="79">
        <f t="shared" ca="1" si="265"/>
        <v>3855.7980607017262</v>
      </c>
      <c r="Q394" s="35"/>
      <c r="R394">
        <f t="shared" ca="1" si="278"/>
        <v>391</v>
      </c>
      <c r="S394" s="78">
        <f t="shared" ca="1" si="288"/>
        <v>97.499999999998153</v>
      </c>
      <c r="T394" s="55">
        <f t="shared" ca="1" si="279"/>
        <v>4.0667232332721959E-2</v>
      </c>
      <c r="U394" s="78">
        <f t="shared" ca="1" si="289"/>
        <v>4.5807430044051455E-3</v>
      </c>
      <c r="V394" s="79">
        <f t="shared" ca="1" si="290"/>
        <v>3824.8179530476937</v>
      </c>
      <c r="W394" s="79">
        <f t="shared" ca="1" si="266"/>
        <v>34.564948497585753</v>
      </c>
      <c r="X394" s="80">
        <f t="shared" ca="1" si="267"/>
        <v>-9.1614860088102906E-2</v>
      </c>
      <c r="Y394" s="80">
        <f t="shared" ca="1" si="280"/>
        <v>-1.5936741471032059</v>
      </c>
      <c r="Z394" s="80">
        <f t="shared" ca="1" si="268"/>
        <v>0</v>
      </c>
      <c r="AA394" s="80">
        <f t="shared" ca="1" si="281"/>
        <v>0</v>
      </c>
      <c r="AB394" s="81">
        <f t="shared" ca="1" si="269"/>
        <v>-8.2843254504577626</v>
      </c>
      <c r="AC394" s="79">
        <f t="shared" ca="1" si="270"/>
        <v>3849.4132870876301</v>
      </c>
      <c r="AD394" s="35"/>
      <c r="AE394" s="55">
        <f t="shared" ca="1" si="291"/>
        <v>4.0667232332721959E-2</v>
      </c>
      <c r="AF394" s="78">
        <f t="shared" ca="1" si="292"/>
        <v>4.5807430044051455E-3</v>
      </c>
      <c r="AG394" s="35"/>
      <c r="AH394" s="35"/>
      <c r="AR394" s="69">
        <f t="shared" si="282"/>
        <v>33</v>
      </c>
      <c r="AS394" s="70">
        <f t="shared" si="293"/>
        <v>391</v>
      </c>
      <c r="AT394" s="71">
        <f t="shared" ca="1" si="294"/>
        <v>3.454495625913067E-2</v>
      </c>
      <c r="AU394" s="72">
        <f t="shared" ca="1" si="283"/>
        <v>9.0370179501075842E-3</v>
      </c>
      <c r="AV394" s="73">
        <f t="shared" ca="1" si="284"/>
        <v>1.0090370179501076</v>
      </c>
      <c r="AW394" s="74">
        <f ca="1">PRODUCT(AV$4:AV394)</f>
        <v>28.122335151422529</v>
      </c>
      <c r="BO394" s="70">
        <f t="shared" si="295"/>
        <v>391</v>
      </c>
      <c r="BP394" s="171">
        <f t="shared" ca="1" si="296"/>
        <v>0.114</v>
      </c>
      <c r="BQ394" s="172">
        <f t="shared" ca="1" si="285"/>
        <v>9.0370179501075842E-3</v>
      </c>
      <c r="BR394" s="172">
        <f t="shared" ca="1" si="298"/>
        <v>3.5558924769780974E-2</v>
      </c>
    </row>
    <row r="395" spans="5:70">
      <c r="E395">
        <f t="shared" si="286"/>
        <v>392</v>
      </c>
      <c r="F395" s="64">
        <f t="shared" si="287"/>
        <v>97.583333333331481</v>
      </c>
      <c r="G395" s="55">
        <f t="shared" si="271"/>
        <v>4.4574366695104062E-2</v>
      </c>
      <c r="H395" s="78">
        <f t="shared" si="297"/>
        <v>4.3864932133057134E-3</v>
      </c>
      <c r="I395" s="79">
        <f t="shared" ca="1" si="272"/>
        <v>3683.9283040417363</v>
      </c>
      <c r="J395" s="79">
        <f t="shared" ca="1" si="273"/>
        <v>33.291726210534563</v>
      </c>
      <c r="K395" s="80">
        <f t="shared" ca="1" si="274"/>
        <v>-8.772986426611426E-2</v>
      </c>
      <c r="L395" s="80">
        <f t="shared" ca="1" si="275"/>
        <v>-1.534970126684057</v>
      </c>
      <c r="M395" s="80">
        <f t="shared" ca="1" si="276"/>
        <v>0</v>
      </c>
      <c r="N395" s="80">
        <f t="shared" ca="1" si="277"/>
        <v>0</v>
      </c>
      <c r="O395" s="81">
        <f t="shared" ca="1" si="264"/>
        <v>-7.9150568900074747</v>
      </c>
      <c r="P395" s="79">
        <f t="shared" ca="1" si="265"/>
        <v>3707.6822733713129</v>
      </c>
      <c r="Q395" s="35"/>
      <c r="R395">
        <f t="shared" ca="1" si="278"/>
        <v>392</v>
      </c>
      <c r="S395" s="78">
        <f t="shared" ca="1" si="288"/>
        <v>97.583333333331481</v>
      </c>
      <c r="T395" s="55">
        <f t="shared" ca="1" si="279"/>
        <v>4.4574366695104062E-2</v>
      </c>
      <c r="U395" s="78">
        <f t="shared" ca="1" si="289"/>
        <v>4.3765592859907575E-3</v>
      </c>
      <c r="V395" s="79">
        <f t="shared" ca="1" si="290"/>
        <v>3677.8281276679804</v>
      </c>
      <c r="W395" s="79">
        <f t="shared" ca="1" si="266"/>
        <v>33.236598807146109</v>
      </c>
      <c r="X395" s="80">
        <f t="shared" ca="1" si="267"/>
        <v>-8.7531185719815149E-2</v>
      </c>
      <c r="Y395" s="80">
        <f t="shared" ca="1" si="280"/>
        <v>-1.5324283865283252</v>
      </c>
      <c r="Z395" s="80">
        <f t="shared" ca="1" si="268"/>
        <v>0</v>
      </c>
      <c r="AA395" s="80">
        <f t="shared" ca="1" si="281"/>
        <v>0</v>
      </c>
      <c r="AB395" s="81">
        <f t="shared" ca="1" si="269"/>
        <v>-7.9150568900074747</v>
      </c>
      <c r="AC395" s="79">
        <f t="shared" ca="1" si="270"/>
        <v>3701.5297100128705</v>
      </c>
      <c r="AD395" s="35"/>
      <c r="AE395" s="55">
        <f t="shared" ca="1" si="291"/>
        <v>4.4574366695104062E-2</v>
      </c>
      <c r="AF395" s="78">
        <f t="shared" ca="1" si="292"/>
        <v>4.3765592859907575E-3</v>
      </c>
      <c r="AG395" s="35"/>
      <c r="AH395" s="35"/>
      <c r="AR395" s="69">
        <f t="shared" si="282"/>
        <v>33</v>
      </c>
      <c r="AS395" s="70">
        <f t="shared" si="293"/>
        <v>392</v>
      </c>
      <c r="AT395" s="71">
        <f t="shared" ca="1" si="294"/>
        <v>3.4232772869331227E-2</v>
      </c>
      <c r="AU395" s="72">
        <f t="shared" ca="1" si="283"/>
        <v>9.0370179501075842E-3</v>
      </c>
      <c r="AV395" s="73">
        <f t="shared" ca="1" si="284"/>
        <v>1.0090370179501076</v>
      </c>
      <c r="AW395" s="74">
        <f ca="1">PRODUCT(AV$4:AV395)</f>
        <v>28.376477198984876</v>
      </c>
      <c r="BO395" s="70">
        <f t="shared" si="295"/>
        <v>392</v>
      </c>
      <c r="BP395" s="171">
        <f t="shared" ca="1" si="296"/>
        <v>0.114</v>
      </c>
      <c r="BQ395" s="172">
        <f t="shared" ca="1" si="285"/>
        <v>9.0370179501075842E-3</v>
      </c>
      <c r="BR395" s="172">
        <f t="shared" ca="1" si="298"/>
        <v>3.5240456135117934E-2</v>
      </c>
    </row>
    <row r="396" spans="5:70">
      <c r="E396">
        <f t="shared" si="286"/>
        <v>393</v>
      </c>
      <c r="F396" s="64">
        <f t="shared" si="287"/>
        <v>97.66666666666481</v>
      </c>
      <c r="G396" s="55">
        <f t="shared" si="271"/>
        <v>4.4574366695104062E-2</v>
      </c>
      <c r="H396" s="78">
        <f t="shared" si="297"/>
        <v>4.1909680563102392E-3</v>
      </c>
      <c r="I396" s="79">
        <f t="shared" ca="1" si="272"/>
        <v>3542.4146841291231</v>
      </c>
      <c r="J396" s="79">
        <f t="shared" ca="1" si="273"/>
        <v>32.012865087199572</v>
      </c>
      <c r="K396" s="80">
        <f t="shared" ca="1" si="274"/>
        <v>-8.3819361126204778E-2</v>
      </c>
      <c r="L396" s="80">
        <f t="shared" ca="1" si="275"/>
        <v>-1.4760061183871347</v>
      </c>
      <c r="M396" s="80">
        <f t="shared" ca="1" si="276"/>
        <v>0</v>
      </c>
      <c r="N396" s="80">
        <f t="shared" ca="1" si="277"/>
        <v>0</v>
      </c>
      <c r="O396" s="81">
        <f t="shared" ca="1" si="264"/>
        <v>-7.5622482417796713</v>
      </c>
      <c r="P396" s="79">
        <f t="shared" ca="1" si="265"/>
        <v>3565.3054754950299</v>
      </c>
      <c r="Q396" s="35"/>
      <c r="R396">
        <f t="shared" ca="1" si="278"/>
        <v>393</v>
      </c>
      <c r="S396" s="78">
        <f t="shared" ca="1" si="288"/>
        <v>97.66666666666481</v>
      </c>
      <c r="T396" s="55">
        <f t="shared" ca="1" si="279"/>
        <v>4.4574366695104062E-2</v>
      </c>
      <c r="U396" s="78">
        <f t="shared" ca="1" si="289"/>
        <v>4.1814769275141427E-3</v>
      </c>
      <c r="V396" s="79">
        <f t="shared" ca="1" si="290"/>
        <v>3536.5363673859347</v>
      </c>
      <c r="W396" s="79">
        <f t="shared" ca="1" si="266"/>
        <v>31.959742633274963</v>
      </c>
      <c r="X396" s="80">
        <f t="shared" ca="1" si="267"/>
        <v>-8.362953855028285E-2</v>
      </c>
      <c r="Y396" s="80">
        <f t="shared" ca="1" si="280"/>
        <v>-1.4735568197441395</v>
      </c>
      <c r="Z396" s="80">
        <f t="shared" ca="1" si="268"/>
        <v>0</v>
      </c>
      <c r="AA396" s="80">
        <f t="shared" ca="1" si="281"/>
        <v>0</v>
      </c>
      <c r="AB396" s="81">
        <f t="shared" ca="1" si="269"/>
        <v>-7.5622482417796713</v>
      </c>
      <c r="AC396" s="79">
        <f t="shared" ca="1" si="270"/>
        <v>3559.3766754191352</v>
      </c>
      <c r="AD396" s="35"/>
      <c r="AE396" s="55">
        <f t="shared" ca="1" si="291"/>
        <v>4.4574366695104062E-2</v>
      </c>
      <c r="AF396" s="78">
        <f t="shared" ca="1" si="292"/>
        <v>4.1814769275141427E-3</v>
      </c>
      <c r="AG396" s="35"/>
      <c r="AH396" s="35"/>
      <c r="AR396" s="69">
        <f t="shared" si="282"/>
        <v>33</v>
      </c>
      <c r="AS396" s="70">
        <f t="shared" si="293"/>
        <v>393</v>
      </c>
      <c r="AT396" s="71">
        <f t="shared" ca="1" si="294"/>
        <v>3.3923410686429123E-2</v>
      </c>
      <c r="AU396" s="72">
        <f t="shared" ca="1" si="283"/>
        <v>9.0370179501075842E-3</v>
      </c>
      <c r="AV396" s="73">
        <f t="shared" ca="1" si="284"/>
        <v>1.0090370179501076</v>
      </c>
      <c r="AW396" s="74">
        <f ca="1">PRODUCT(AV$4:AV396)</f>
        <v>28.632915932792923</v>
      </c>
      <c r="BO396" s="70">
        <f t="shared" si="295"/>
        <v>393</v>
      </c>
      <c r="BP396" s="171">
        <f t="shared" ca="1" si="296"/>
        <v>0.114</v>
      </c>
      <c r="BQ396" s="172">
        <f t="shared" ca="1" si="285"/>
        <v>9.0370179501075842E-3</v>
      </c>
      <c r="BR396" s="172">
        <f t="shared" ca="1" si="298"/>
        <v>3.4924839731559201E-2</v>
      </c>
    </row>
    <row r="397" spans="5:70">
      <c r="E397">
        <f t="shared" si="286"/>
        <v>394</v>
      </c>
      <c r="F397" s="64">
        <f t="shared" si="287"/>
        <v>97.749999999998138</v>
      </c>
      <c r="G397" s="55">
        <f t="shared" si="271"/>
        <v>4.4574366695104062E-2</v>
      </c>
      <c r="H397" s="78">
        <f t="shared" si="297"/>
        <v>4.004158309360799E-3</v>
      </c>
      <c r="I397" s="79">
        <f t="shared" ca="1" si="272"/>
        <v>3406.3842418502522</v>
      </c>
      <c r="J397" s="79">
        <f t="shared" ca="1" si="273"/>
        <v>30.783555538564343</v>
      </c>
      <c r="K397" s="80">
        <f t="shared" ca="1" si="274"/>
        <v>-8.0083166187215976E-2</v>
      </c>
      <c r="L397" s="80">
        <f t="shared" ca="1" si="275"/>
        <v>-1.4193267674376051</v>
      </c>
      <c r="M397" s="80">
        <f t="shared" ca="1" si="276"/>
        <v>0</v>
      </c>
      <c r="N397" s="80">
        <f t="shared" ca="1" si="277"/>
        <v>0</v>
      </c>
      <c r="O397" s="81">
        <f t="shared" ca="1" si="264"/>
        <v>-7.2251658156111782</v>
      </c>
      <c r="P397" s="79">
        <f t="shared" ca="1" si="265"/>
        <v>3428.4432216395808</v>
      </c>
      <c r="Q397" s="35"/>
      <c r="R397">
        <f t="shared" ca="1" si="278"/>
        <v>394</v>
      </c>
      <c r="S397" s="78">
        <f t="shared" ca="1" si="288"/>
        <v>97.749999999998138</v>
      </c>
      <c r="T397" s="55">
        <f t="shared" ca="1" si="279"/>
        <v>4.4574366695104062E-2</v>
      </c>
      <c r="U397" s="78">
        <f t="shared" ca="1" si="289"/>
        <v>3.9950902416200102E-3</v>
      </c>
      <c r="V397" s="79">
        <f t="shared" ca="1" si="290"/>
        <v>3400.7197142830023</v>
      </c>
      <c r="W397" s="79">
        <f t="shared" ca="1" si="266"/>
        <v>30.732365101260228</v>
      </c>
      <c r="X397" s="80">
        <f t="shared" ca="1" si="267"/>
        <v>-7.9901804832400197E-2</v>
      </c>
      <c r="Y397" s="80">
        <f t="shared" ca="1" si="280"/>
        <v>-1.4169665476179176</v>
      </c>
      <c r="Z397" s="80">
        <f t="shared" ca="1" si="268"/>
        <v>0</v>
      </c>
      <c r="AA397" s="80">
        <f t="shared" ca="1" si="281"/>
        <v>0</v>
      </c>
      <c r="AB397" s="81">
        <f t="shared" ca="1" si="269"/>
        <v>-7.2251658156111782</v>
      </c>
      <c r="AC397" s="79">
        <f t="shared" ca="1" si="270"/>
        <v>3422.7300452162012</v>
      </c>
      <c r="AD397" s="35"/>
      <c r="AE397" s="55">
        <f t="shared" ca="1" si="291"/>
        <v>4.4574366695104062E-2</v>
      </c>
      <c r="AF397" s="78">
        <f t="shared" ca="1" si="292"/>
        <v>3.9950902416200102E-3</v>
      </c>
      <c r="AG397" s="35"/>
      <c r="AH397" s="35"/>
      <c r="AR397" s="69">
        <f t="shared" si="282"/>
        <v>33</v>
      </c>
      <c r="AS397" s="70">
        <f t="shared" si="293"/>
        <v>394</v>
      </c>
      <c r="AT397" s="71">
        <f t="shared" ca="1" si="294"/>
        <v>3.3616844215126993E-2</v>
      </c>
      <c r="AU397" s="72">
        <f t="shared" ca="1" si="283"/>
        <v>9.0370179501075842E-3</v>
      </c>
      <c r="AV397" s="73">
        <f t="shared" ca="1" si="284"/>
        <v>1.0090370179501076</v>
      </c>
      <c r="AW397" s="74">
        <f ca="1">PRODUCT(AV$4:AV397)</f>
        <v>28.891672108041494</v>
      </c>
      <c r="BO397" s="70">
        <f t="shared" si="295"/>
        <v>394</v>
      </c>
      <c r="BP397" s="171">
        <f t="shared" ca="1" si="296"/>
        <v>0.114</v>
      </c>
      <c r="BQ397" s="172">
        <f t="shared" ca="1" si="285"/>
        <v>9.0370179501075842E-3</v>
      </c>
      <c r="BR397" s="172">
        <f t="shared" ca="1" si="298"/>
        <v>3.461205001429004E-2</v>
      </c>
    </row>
    <row r="398" spans="5:70">
      <c r="E398">
        <f t="shared" si="286"/>
        <v>395</v>
      </c>
      <c r="F398" s="64">
        <f t="shared" si="287"/>
        <v>97.833333333331467</v>
      </c>
      <c r="G398" s="55">
        <f t="shared" si="271"/>
        <v>4.4574366695104062E-2</v>
      </c>
      <c r="H398" s="78">
        <f t="shared" si="297"/>
        <v>3.8256754885741028E-3</v>
      </c>
      <c r="I398" s="79">
        <f t="shared" ca="1" si="272"/>
        <v>3275.6225362848741</v>
      </c>
      <c r="J398" s="79">
        <f t="shared" ca="1" si="273"/>
        <v>29.60185965818334</v>
      </c>
      <c r="K398" s="80">
        <f t="shared" ca="1" si="274"/>
        <v>-7.6513509771482052E-2</v>
      </c>
      <c r="L398" s="80">
        <f t="shared" ca="1" si="275"/>
        <v>-1.3648427234520308</v>
      </c>
      <c r="M398" s="80">
        <f t="shared" ca="1" si="276"/>
        <v>0</v>
      </c>
      <c r="N398" s="80">
        <f t="shared" ca="1" si="277"/>
        <v>0</v>
      </c>
      <c r="O398" s="81">
        <f t="shared" ca="1" si="264"/>
        <v>-6.9031086251131946</v>
      </c>
      <c r="P398" s="79">
        <f t="shared" ca="1" si="265"/>
        <v>3296.8799310847207</v>
      </c>
      <c r="Q398" s="35"/>
      <c r="R398">
        <f t="shared" ca="1" si="278"/>
        <v>395</v>
      </c>
      <c r="S398" s="78">
        <f t="shared" ca="1" si="288"/>
        <v>97.833333333331467</v>
      </c>
      <c r="T398" s="55">
        <f t="shared" ca="1" si="279"/>
        <v>4.4574366695104062E-2</v>
      </c>
      <c r="U398" s="78">
        <f t="shared" ca="1" si="289"/>
        <v>3.8170116242100078E-3</v>
      </c>
      <c r="V398" s="79">
        <f t="shared" ca="1" si="290"/>
        <v>3270.1640210823844</v>
      </c>
      <c r="W398" s="79">
        <f t="shared" ca="1" si="266"/>
        <v>29.552530958317504</v>
      </c>
      <c r="X398" s="80">
        <f t="shared" ca="1" si="267"/>
        <v>-7.634023248420016E-2</v>
      </c>
      <c r="Y398" s="80">
        <f t="shared" ca="1" si="280"/>
        <v>-1.3625683421176602</v>
      </c>
      <c r="Z398" s="80">
        <f t="shared" ca="1" si="268"/>
        <v>0</v>
      </c>
      <c r="AA398" s="80">
        <f t="shared" ca="1" si="281"/>
        <v>0</v>
      </c>
      <c r="AB398" s="81">
        <f t="shared" ca="1" si="269"/>
        <v>-6.9031086251131946</v>
      </c>
      <c r="AC398" s="79">
        <f t="shared" ca="1" si="270"/>
        <v>3291.3745348409866</v>
      </c>
      <c r="AD398" s="35"/>
      <c r="AE398" s="55">
        <f t="shared" ca="1" si="291"/>
        <v>4.4574366695104062E-2</v>
      </c>
      <c r="AF398" s="78">
        <f t="shared" ca="1" si="292"/>
        <v>3.8170116242100078E-3</v>
      </c>
      <c r="AG398" s="35"/>
      <c r="AH398" s="35"/>
      <c r="AR398" s="69">
        <f t="shared" si="282"/>
        <v>33</v>
      </c>
      <c r="AS398" s="70">
        <f t="shared" si="293"/>
        <v>395</v>
      </c>
      <c r="AT398" s="71">
        <f t="shared" ca="1" si="294"/>
        <v>3.3313048190528917E-2</v>
      </c>
      <c r="AU398" s="72">
        <f t="shared" ca="1" si="283"/>
        <v>9.0370179501075842E-3</v>
      </c>
      <c r="AV398" s="73">
        <f t="shared" ca="1" si="284"/>
        <v>1.0090370179501076</v>
      </c>
      <c r="AW398" s="74">
        <f ca="1">PRODUCT(AV$4:AV398)</f>
        <v>29.152766667490486</v>
      </c>
      <c r="BO398" s="70">
        <f t="shared" si="295"/>
        <v>395</v>
      </c>
      <c r="BP398" s="171">
        <f t="shared" ca="1" si="296"/>
        <v>0.114</v>
      </c>
      <c r="BQ398" s="172">
        <f t="shared" ca="1" si="285"/>
        <v>9.0370179501075842E-3</v>
      </c>
      <c r="BR398" s="172">
        <f t="shared" ca="1" si="298"/>
        <v>3.4302061667277159E-2</v>
      </c>
    </row>
    <row r="399" spans="5:70">
      <c r="E399">
        <f t="shared" si="286"/>
        <v>396</v>
      </c>
      <c r="F399" s="64">
        <f t="shared" si="287"/>
        <v>97.916666666664796</v>
      </c>
      <c r="G399" s="55">
        <f t="shared" si="271"/>
        <v>4.4574366695104062E-2</v>
      </c>
      <c r="H399" s="78">
        <f t="shared" si="297"/>
        <v>3.6551484264899293E-3</v>
      </c>
      <c r="I399" s="79">
        <f t="shared" ca="1" si="272"/>
        <v>3149.9235960868209</v>
      </c>
      <c r="J399" s="79">
        <f t="shared" ca="1" si="273"/>
        <v>28.465916079304034</v>
      </c>
      <c r="K399" s="80">
        <f t="shared" ca="1" si="274"/>
        <v>-7.3102968529798584E-2</v>
      </c>
      <c r="L399" s="80">
        <f t="shared" ca="1" si="275"/>
        <v>-1.3124681650361754</v>
      </c>
      <c r="M399" s="80">
        <f t="shared" ca="1" si="276"/>
        <v>0</v>
      </c>
      <c r="N399" s="80">
        <f t="shared" ca="1" si="277"/>
        <v>0</v>
      </c>
      <c r="O399" s="81">
        <f t="shared" ca="1" si="264"/>
        <v>-6.5954069299212632</v>
      </c>
      <c r="P399" s="79">
        <f t="shared" ca="1" si="265"/>
        <v>3170.4085341026375</v>
      </c>
      <c r="Q399" s="35"/>
      <c r="R399">
        <f t="shared" ca="1" si="278"/>
        <v>396</v>
      </c>
      <c r="S399" s="78">
        <f t="shared" ca="1" si="288"/>
        <v>97.916666666664796</v>
      </c>
      <c r="T399" s="55">
        <f t="shared" ca="1" si="279"/>
        <v>4.4574366695104062E-2</v>
      </c>
      <c r="U399" s="78">
        <f t="shared" ca="1" si="289"/>
        <v>3.646870748392996E-3</v>
      </c>
      <c r="V399" s="79">
        <f t="shared" ca="1" si="290"/>
        <v>3144.6635993940567</v>
      </c>
      <c r="W399" s="79">
        <f t="shared" ca="1" si="266"/>
        <v>28.418381394774016</v>
      </c>
      <c r="X399" s="80">
        <f t="shared" ca="1" si="267"/>
        <v>-7.2937414967859923E-2</v>
      </c>
      <c r="Y399" s="80">
        <f t="shared" ca="1" si="280"/>
        <v>-1.3102764997475238</v>
      </c>
      <c r="Z399" s="80">
        <f t="shared" ca="1" si="268"/>
        <v>0</v>
      </c>
      <c r="AA399" s="80">
        <f t="shared" ca="1" si="281"/>
        <v>0</v>
      </c>
      <c r="AB399" s="81">
        <f t="shared" ca="1" si="269"/>
        <v>-6.5954069299212632</v>
      </c>
      <c r="AC399" s="79">
        <f t="shared" ca="1" si="270"/>
        <v>3165.1033599441939</v>
      </c>
      <c r="AD399" s="35"/>
      <c r="AE399" s="55">
        <f t="shared" ca="1" si="291"/>
        <v>4.4574366695104062E-2</v>
      </c>
      <c r="AF399" s="78">
        <f t="shared" ca="1" si="292"/>
        <v>3.646870748392996E-3</v>
      </c>
      <c r="AG399" s="35"/>
      <c r="AH399" s="35"/>
      <c r="AR399" s="69">
        <f t="shared" si="282"/>
        <v>33</v>
      </c>
      <c r="AS399" s="70">
        <f t="shared" si="293"/>
        <v>396</v>
      </c>
      <c r="AT399" s="71">
        <f t="shared" ca="1" si="294"/>
        <v>3.3011997576058306E-2</v>
      </c>
      <c r="AU399" s="72">
        <f t="shared" ca="1" si="283"/>
        <v>9.0370179501075842E-3</v>
      </c>
      <c r="AV399" s="73">
        <f t="shared" ca="1" si="284"/>
        <v>1.0090370179501076</v>
      </c>
      <c r="AW399" s="74">
        <f ca="1">PRODUCT(AV$4:AV399)</f>
        <v>29.416220743159894</v>
      </c>
      <c r="BO399" s="70">
        <f t="shared" si="295"/>
        <v>396</v>
      </c>
      <c r="BP399" s="171">
        <f t="shared" ca="1" si="296"/>
        <v>0.114</v>
      </c>
      <c r="BQ399" s="172">
        <f t="shared" ca="1" si="285"/>
        <v>9.0370179501075842E-3</v>
      </c>
      <c r="BR399" s="172">
        <f t="shared" ca="1" si="298"/>
        <v>3.3994849601219727E-2</v>
      </c>
    </row>
    <row r="400" spans="5:70">
      <c r="E400">
        <f t="shared" si="286"/>
        <v>397</v>
      </c>
      <c r="F400" s="64">
        <f t="shared" si="287"/>
        <v>97.999999999998124</v>
      </c>
      <c r="G400" s="55">
        <f t="shared" si="271"/>
        <v>4.4574366695104062E-2</v>
      </c>
      <c r="H400" s="78">
        <f t="shared" si="297"/>
        <v>3.4922225002025345E-3</v>
      </c>
      <c r="I400" s="79">
        <f t="shared" ca="1" si="272"/>
        <v>3029.0895815302592</v>
      </c>
      <c r="J400" s="79">
        <f t="shared" ca="1" si="273"/>
        <v>27.373936920772824</v>
      </c>
      <c r="K400" s="80">
        <f t="shared" ca="1" si="274"/>
        <v>-6.9844450004050693E-2</v>
      </c>
      <c r="L400" s="80">
        <f t="shared" ca="1" si="275"/>
        <v>-1.2621206589709415</v>
      </c>
      <c r="M400" s="80">
        <f t="shared" ca="1" si="276"/>
        <v>-22.718171861476943</v>
      </c>
      <c r="N400" s="80">
        <f t="shared" ca="1" si="277"/>
        <v>0</v>
      </c>
      <c r="O400" s="81">
        <f t="shared" ca="1" si="264"/>
        <v>-6.3014208429235223</v>
      </c>
      <c r="P400" s="79">
        <f t="shared" ca="1" si="265"/>
        <v>3026.1119606376565</v>
      </c>
      <c r="Q400" s="35"/>
      <c r="R400">
        <f t="shared" ca="1" si="278"/>
        <v>397</v>
      </c>
      <c r="S400" s="78">
        <f t="shared" ca="1" si="288"/>
        <v>97.999999999998124</v>
      </c>
      <c r="T400" s="55">
        <f t="shared" ca="1" si="279"/>
        <v>4.4574366695104062E-2</v>
      </c>
      <c r="U400" s="78">
        <f t="shared" ca="1" si="289"/>
        <v>3.484313794364478E-3</v>
      </c>
      <c r="V400" s="79">
        <f t="shared" ca="1" si="290"/>
        <v>3024.0208821501355</v>
      </c>
      <c r="W400" s="79">
        <f t="shared" ca="1" si="266"/>
        <v>27.328130993490948</v>
      </c>
      <c r="X400" s="80">
        <f t="shared" ca="1" si="267"/>
        <v>-6.9686275887289567E-2</v>
      </c>
      <c r="Y400" s="80">
        <f t="shared" ca="1" si="280"/>
        <v>-1.2600087008958898</v>
      </c>
      <c r="Z400" s="80">
        <f t="shared" ca="1" si="268"/>
        <v>-22.680156616126016</v>
      </c>
      <c r="AA400" s="80">
        <f t="shared" ca="1" si="281"/>
        <v>0</v>
      </c>
      <c r="AB400" s="81">
        <f t="shared" ca="1" si="269"/>
        <v>-6.3014208429235223</v>
      </c>
      <c r="AC400" s="79">
        <f t="shared" ca="1" si="270"/>
        <v>3021.0377407077935</v>
      </c>
      <c r="AD400" s="35"/>
      <c r="AE400" s="55">
        <f t="shared" ca="1" si="291"/>
        <v>4.4574366695104062E-2</v>
      </c>
      <c r="AF400" s="78">
        <f t="shared" ca="1" si="292"/>
        <v>3.484313794364478E-3</v>
      </c>
      <c r="AG400" s="35"/>
      <c r="AH400" s="35"/>
      <c r="AR400" s="69">
        <f t="shared" si="282"/>
        <v>34</v>
      </c>
      <c r="AS400" s="70">
        <f t="shared" si="293"/>
        <v>397</v>
      </c>
      <c r="AT400" s="71">
        <f t="shared" ca="1" si="294"/>
        <v>3.2713667561394558E-2</v>
      </c>
      <c r="AU400" s="72">
        <f t="shared" ca="1" si="283"/>
        <v>9.0370179501075842E-3</v>
      </c>
      <c r="AV400" s="73">
        <f t="shared" ca="1" si="284"/>
        <v>1.0090370179501076</v>
      </c>
      <c r="AW400" s="74">
        <f ca="1">PRODUCT(AV$4:AV400)</f>
        <v>29.682055658040156</v>
      </c>
      <c r="BO400" s="70">
        <f t="shared" si="295"/>
        <v>397</v>
      </c>
      <c r="BP400" s="171">
        <f t="shared" ca="1" si="296"/>
        <v>0.114</v>
      </c>
      <c r="BQ400" s="172">
        <f t="shared" ca="1" si="285"/>
        <v>9.0370179501075842E-3</v>
      </c>
      <c r="BR400" s="172">
        <f t="shared" ca="1" si="298"/>
        <v>3.3690388951518747E-2</v>
      </c>
    </row>
    <row r="401" spans="5:70">
      <c r="E401">
        <f t="shared" si="286"/>
        <v>398</v>
      </c>
      <c r="F401" s="64">
        <f t="shared" si="287"/>
        <v>98.083333333331453</v>
      </c>
      <c r="G401" s="55">
        <f t="shared" si="271"/>
        <v>4.4574366695104062E-2</v>
      </c>
      <c r="H401" s="78">
        <f t="shared" si="297"/>
        <v>3.3365588938976134E-3</v>
      </c>
      <c r="I401" s="79">
        <f t="shared" ca="1" si="272"/>
        <v>2891.2249364437534</v>
      </c>
      <c r="J401" s="79">
        <f t="shared" ca="1" si="273"/>
        <v>26.128051648440859</v>
      </c>
      <c r="K401" s="80">
        <f t="shared" ca="1" si="274"/>
        <v>-6.6731177877952269E-2</v>
      </c>
      <c r="L401" s="80">
        <f t="shared" ca="1" si="275"/>
        <v>-1.2046770568515641</v>
      </c>
      <c r="M401" s="80">
        <f t="shared" ca="1" si="276"/>
        <v>0</v>
      </c>
      <c r="N401" s="80">
        <f t="shared" ca="1" si="277"/>
        <v>0</v>
      </c>
      <c r="O401" s="81">
        <f t="shared" ca="1" si="264"/>
        <v>-6.0205389995708778</v>
      </c>
      <c r="P401" s="79">
        <f t="shared" ca="1" si="265"/>
        <v>2910.0610408578937</v>
      </c>
      <c r="Q401" s="35"/>
      <c r="R401">
        <f t="shared" ca="1" si="278"/>
        <v>398</v>
      </c>
      <c r="S401" s="78">
        <f t="shared" ca="1" si="288"/>
        <v>98.083333333331453</v>
      </c>
      <c r="T401" s="55">
        <f t="shared" ca="1" si="279"/>
        <v>4.4574366695104062E-2</v>
      </c>
      <c r="U401" s="78">
        <f t="shared" ca="1" si="289"/>
        <v>3.3290027136136662E-3</v>
      </c>
      <c r="V401" s="79">
        <f t="shared" ca="1" si="290"/>
        <v>2886.3768966537355</v>
      </c>
      <c r="W401" s="79">
        <f t="shared" ca="1" si="266"/>
        <v>26.084239825835631</v>
      </c>
      <c r="X401" s="80">
        <f t="shared" ca="1" si="267"/>
        <v>-6.6580054272273329E-2</v>
      </c>
      <c r="Y401" s="80">
        <f t="shared" ca="1" si="280"/>
        <v>-1.20265704027239</v>
      </c>
      <c r="Z401" s="80">
        <f t="shared" ca="1" si="268"/>
        <v>0</v>
      </c>
      <c r="AA401" s="80">
        <f t="shared" ca="1" si="281"/>
        <v>0</v>
      </c>
      <c r="AB401" s="81">
        <f t="shared" ca="1" si="269"/>
        <v>-6.0205389995708778</v>
      </c>
      <c r="AC401" s="79">
        <f t="shared" ca="1" si="270"/>
        <v>2905.1713603854555</v>
      </c>
      <c r="AD401" s="35"/>
      <c r="AE401" s="55">
        <f t="shared" ca="1" si="291"/>
        <v>4.4574366695104062E-2</v>
      </c>
      <c r="AF401" s="78">
        <f t="shared" ca="1" si="292"/>
        <v>3.3290027136136662E-3</v>
      </c>
      <c r="AG401" s="35"/>
      <c r="AH401" s="35"/>
      <c r="AR401" s="69">
        <f t="shared" si="282"/>
        <v>34</v>
      </c>
      <c r="AS401" s="70">
        <f t="shared" si="293"/>
        <v>398</v>
      </c>
      <c r="AT401" s="71">
        <f t="shared" ca="1" si="294"/>
        <v>3.2418033560428383E-2</v>
      </c>
      <c r="AU401" s="72">
        <f t="shared" ca="1" si="283"/>
        <v>9.0370179501075842E-3</v>
      </c>
      <c r="AV401" s="73">
        <f t="shared" ca="1" si="284"/>
        <v>1.0090370179501076</v>
      </c>
      <c r="AW401" s="74">
        <f ca="1">PRODUCT(AV$4:AV401)</f>
        <v>29.950292927817959</v>
      </c>
      <c r="BO401" s="70">
        <f t="shared" si="295"/>
        <v>398</v>
      </c>
      <c r="BP401" s="171">
        <f t="shared" ca="1" si="296"/>
        <v>0.114</v>
      </c>
      <c r="BQ401" s="172">
        <f t="shared" ca="1" si="285"/>
        <v>9.0370179501075842E-3</v>
      </c>
      <c r="BR401" s="172">
        <f t="shared" ca="1" si="298"/>
        <v>3.3388655076264595E-2</v>
      </c>
    </row>
    <row r="402" spans="5:70">
      <c r="E402">
        <f t="shared" si="286"/>
        <v>399</v>
      </c>
      <c r="F402" s="64">
        <f t="shared" si="287"/>
        <v>98.166666666664781</v>
      </c>
      <c r="G402" s="55">
        <f t="shared" si="271"/>
        <v>4.4574366695104062E-2</v>
      </c>
      <c r="H402" s="78">
        <f t="shared" si="297"/>
        <v>3.1878338942612104E-3</v>
      </c>
      <c r="I402" s="79">
        <f t="shared" ca="1" si="272"/>
        <v>2780.3469129175578</v>
      </c>
      <c r="J402" s="79">
        <f t="shared" ca="1" si="273"/>
        <v>25.126044959562179</v>
      </c>
      <c r="K402" s="80">
        <f t="shared" ca="1" si="274"/>
        <v>-6.3756677885224211E-2</v>
      </c>
      <c r="L402" s="80">
        <f t="shared" ca="1" si="275"/>
        <v>-1.1584778803823159</v>
      </c>
      <c r="M402" s="80">
        <f t="shared" ca="1" si="276"/>
        <v>0</v>
      </c>
      <c r="N402" s="80">
        <f t="shared" ca="1" si="277"/>
        <v>0</v>
      </c>
      <c r="O402" s="81">
        <f t="shared" ca="1" si="264"/>
        <v>-5.7521772865018299</v>
      </c>
      <c r="P402" s="79">
        <f t="shared" ca="1" si="265"/>
        <v>2798.4985460323505</v>
      </c>
      <c r="Q402" s="35"/>
      <c r="R402">
        <f t="shared" ca="1" si="278"/>
        <v>399</v>
      </c>
      <c r="S402" s="78">
        <f t="shared" ca="1" si="288"/>
        <v>98.166666666664781</v>
      </c>
      <c r="T402" s="55">
        <f t="shared" ca="1" si="279"/>
        <v>4.4574366695104062E-2</v>
      </c>
      <c r="U402" s="78">
        <f t="shared" ca="1" si="289"/>
        <v>3.1806145259280542E-3</v>
      </c>
      <c r="V402" s="79">
        <f t="shared" ca="1" si="290"/>
        <v>2775.6751868555198</v>
      </c>
      <c r="W402" s="79">
        <f t="shared" ca="1" si="266"/>
        <v>25.083826487281556</v>
      </c>
      <c r="X402" s="80">
        <f t="shared" ca="1" si="267"/>
        <v>-6.3612290518561085E-2</v>
      </c>
      <c r="Y402" s="80">
        <f t="shared" ca="1" si="280"/>
        <v>-1.1565313278564666</v>
      </c>
      <c r="Z402" s="80">
        <f t="shared" ca="1" si="268"/>
        <v>0</v>
      </c>
      <c r="AA402" s="80">
        <f t="shared" ca="1" si="281"/>
        <v>0</v>
      </c>
      <c r="AB402" s="81">
        <f t="shared" ca="1" si="269"/>
        <v>-5.7521772865018299</v>
      </c>
      <c r="AC402" s="79">
        <f t="shared" ca="1" si="270"/>
        <v>2793.7866924379241</v>
      </c>
      <c r="AD402" s="35"/>
      <c r="AE402" s="55">
        <f t="shared" ca="1" si="291"/>
        <v>4.4574366695104062E-2</v>
      </c>
      <c r="AF402" s="78">
        <f t="shared" ca="1" si="292"/>
        <v>3.1806145259280542E-3</v>
      </c>
      <c r="AG402" s="35"/>
      <c r="AH402" s="35"/>
      <c r="AR402" s="69">
        <f t="shared" si="282"/>
        <v>34</v>
      </c>
      <c r="AS402" s="70">
        <f t="shared" si="293"/>
        <v>399</v>
      </c>
      <c r="AT402" s="71">
        <f t="shared" ca="1" si="294"/>
        <v>3.2125071209235599E-2</v>
      </c>
      <c r="AU402" s="72">
        <f t="shared" ca="1" si="283"/>
        <v>9.0370179501075842E-3</v>
      </c>
      <c r="AV402" s="73">
        <f t="shared" ca="1" si="284"/>
        <v>1.0090370179501076</v>
      </c>
      <c r="AW402" s="74">
        <f ca="1">PRODUCT(AV$4:AV402)</f>
        <v>30.220954262617628</v>
      </c>
      <c r="BO402" s="70">
        <f t="shared" si="295"/>
        <v>399</v>
      </c>
      <c r="BP402" s="171">
        <f t="shared" ca="1" si="296"/>
        <v>0.114</v>
      </c>
      <c r="BQ402" s="172">
        <f t="shared" ca="1" si="285"/>
        <v>9.0370179501075842E-3</v>
      </c>
      <c r="BR402" s="172">
        <f t="shared" ca="1" si="298"/>
        <v>3.3089623554242602E-2</v>
      </c>
    </row>
    <row r="403" spans="5:70">
      <c r="E403">
        <f t="shared" si="286"/>
        <v>400</v>
      </c>
      <c r="F403" s="64">
        <f t="shared" si="287"/>
        <v>98.24999999999811</v>
      </c>
      <c r="G403" s="55">
        <f t="shared" si="271"/>
        <v>4.4574366695104062E-2</v>
      </c>
      <c r="H403" s="78">
        <f t="shared" si="297"/>
        <v>3.0457382172953294E-3</v>
      </c>
      <c r="I403" s="79">
        <f t="shared" ca="1" si="272"/>
        <v>2673.7572456457888</v>
      </c>
      <c r="J403" s="79">
        <f t="shared" ca="1" si="273"/>
        <v>24.162792223131206</v>
      </c>
      <c r="K403" s="80">
        <f t="shared" ca="1" si="274"/>
        <v>-6.0914764345906591E-2</v>
      </c>
      <c r="L403" s="80">
        <f t="shared" ca="1" si="275"/>
        <v>-1.1140655190190787</v>
      </c>
      <c r="M403" s="80">
        <f t="shared" ca="1" si="276"/>
        <v>0</v>
      </c>
      <c r="N403" s="80">
        <f t="shared" ca="1" si="277"/>
        <v>0</v>
      </c>
      <c r="O403" s="81">
        <f t="shared" ca="1" si="264"/>
        <v>-5.4957776268380494</v>
      </c>
      <c r="P403" s="79">
        <f t="shared" ca="1" si="265"/>
        <v>2691.2492799587171</v>
      </c>
      <c r="Q403" s="35"/>
      <c r="R403">
        <f t="shared" ca="1" si="278"/>
        <v>400</v>
      </c>
      <c r="S403" s="78">
        <f t="shared" ca="1" si="288"/>
        <v>98.24999999999811</v>
      </c>
      <c r="T403" s="55">
        <f t="shared" ca="1" si="279"/>
        <v>4.4574366695104062E-2</v>
      </c>
      <c r="U403" s="78">
        <f t="shared" ca="1" si="289"/>
        <v>3.0388406477335627E-3</v>
      </c>
      <c r="V403" s="79">
        <f t="shared" ca="1" si="290"/>
        <v>2669.2554199412943</v>
      </c>
      <c r="W403" s="79">
        <f t="shared" ca="1" si="266"/>
        <v>24.122109143431434</v>
      </c>
      <c r="X403" s="80">
        <f t="shared" ca="1" si="267"/>
        <v>-6.0776812954671251E-2</v>
      </c>
      <c r="Y403" s="80">
        <f t="shared" ca="1" si="280"/>
        <v>-1.1121897583088727</v>
      </c>
      <c r="Z403" s="80">
        <f t="shared" ca="1" si="268"/>
        <v>0</v>
      </c>
      <c r="AA403" s="80">
        <f t="shared" ca="1" si="281"/>
        <v>0</v>
      </c>
      <c r="AB403" s="81">
        <f t="shared" ca="1" si="269"/>
        <v>-5.4957776268380494</v>
      </c>
      <c r="AC403" s="79">
        <f t="shared" ca="1" si="270"/>
        <v>2686.708784886624</v>
      </c>
      <c r="AD403" s="35"/>
      <c r="AE403" s="55">
        <f t="shared" ca="1" si="291"/>
        <v>4.4574366695104062E-2</v>
      </c>
      <c r="AF403" s="78">
        <f t="shared" ca="1" si="292"/>
        <v>3.0388406477335627E-3</v>
      </c>
      <c r="AG403" s="35"/>
      <c r="AH403" s="35"/>
      <c r="AR403" s="69">
        <f t="shared" si="282"/>
        <v>34</v>
      </c>
      <c r="AS403" s="70">
        <f t="shared" si="293"/>
        <v>400</v>
      </c>
      <c r="AT403" s="71">
        <f t="shared" ca="1" si="294"/>
        <v>3.1834756364069253E-2</v>
      </c>
      <c r="AU403" s="72">
        <f t="shared" ca="1" si="283"/>
        <v>9.0370179501075842E-3</v>
      </c>
      <c r="AV403" s="73">
        <f t="shared" ca="1" si="284"/>
        <v>1.0090370179501076</v>
      </c>
      <c r="AW403" s="74">
        <f ca="1">PRODUCT(AV$4:AV403)</f>
        <v>30.494061568758283</v>
      </c>
      <c r="BO403" s="70">
        <f t="shared" si="295"/>
        <v>400</v>
      </c>
      <c r="BP403" s="171">
        <f t="shared" ca="1" si="296"/>
        <v>0.114</v>
      </c>
      <c r="BQ403" s="172">
        <f t="shared" ca="1" si="285"/>
        <v>9.0370179501075842E-3</v>
      </c>
      <c r="BR403" s="172">
        <f t="shared" ca="1" si="298"/>
        <v>3.2793270182956497E-2</v>
      </c>
    </row>
    <row r="404" spans="5:70">
      <c r="E404">
        <f t="shared" si="286"/>
        <v>401</v>
      </c>
      <c r="F404" s="64">
        <f t="shared" si="287"/>
        <v>98.333333333331439</v>
      </c>
      <c r="G404" s="55">
        <f t="shared" si="271"/>
        <v>4.4574366695104062E-2</v>
      </c>
      <c r="H404" s="78">
        <f t="shared" si="297"/>
        <v>2.909976365140315E-3</v>
      </c>
      <c r="I404" s="79">
        <f t="shared" ca="1" si="272"/>
        <v>2571.2885476859024</v>
      </c>
      <c r="J404" s="79">
        <f t="shared" ca="1" si="273"/>
        <v>23.23678076034356</v>
      </c>
      <c r="K404" s="80">
        <f t="shared" ca="1" si="274"/>
        <v>-5.8199527302806302E-2</v>
      </c>
      <c r="L404" s="80">
        <f t="shared" ca="1" si="275"/>
        <v>-1.0713702282024593</v>
      </c>
      <c r="M404" s="80">
        <f t="shared" ca="1" si="276"/>
        <v>0</v>
      </c>
      <c r="N404" s="80">
        <f t="shared" ca="1" si="277"/>
        <v>0</v>
      </c>
      <c r="O404" s="81">
        <f t="shared" ca="1" si="264"/>
        <v>-5.2508068196246214</v>
      </c>
      <c r="P404" s="79">
        <f t="shared" ca="1" si="265"/>
        <v>2588.1449518711161</v>
      </c>
      <c r="Q404" s="35"/>
      <c r="R404">
        <f t="shared" ca="1" si="278"/>
        <v>401</v>
      </c>
      <c r="S404" s="78">
        <f t="shared" ca="1" si="288"/>
        <v>98.333333333331439</v>
      </c>
      <c r="T404" s="55">
        <f t="shared" ca="1" si="279"/>
        <v>4.4574366695104062E-2</v>
      </c>
      <c r="U404" s="78">
        <f t="shared" ca="1" si="289"/>
        <v>2.9033862503734993E-3</v>
      </c>
      <c r="V404" s="79">
        <f t="shared" ca="1" si="290"/>
        <v>2566.9504423061303</v>
      </c>
      <c r="W404" s="79">
        <f t="shared" ca="1" si="266"/>
        <v>23.197577224157101</v>
      </c>
      <c r="X404" s="80">
        <f t="shared" ca="1" si="267"/>
        <v>-5.8067725007469984E-2</v>
      </c>
      <c r="Y404" s="80">
        <f t="shared" ca="1" si="280"/>
        <v>-1.069562684294221</v>
      </c>
      <c r="Z404" s="80">
        <f t="shared" ca="1" si="268"/>
        <v>0</v>
      </c>
      <c r="AA404" s="80">
        <f t="shared" ca="1" si="281"/>
        <v>0</v>
      </c>
      <c r="AB404" s="81">
        <f t="shared" ca="1" si="269"/>
        <v>-5.2508068196246214</v>
      </c>
      <c r="AC404" s="79">
        <f t="shared" ca="1" si="270"/>
        <v>2583.769582301361</v>
      </c>
      <c r="AD404" s="35"/>
      <c r="AE404" s="55">
        <f t="shared" ca="1" si="291"/>
        <v>4.4574366695104062E-2</v>
      </c>
      <c r="AF404" s="78">
        <f t="shared" ca="1" si="292"/>
        <v>2.9033862503734993E-3</v>
      </c>
      <c r="AG404" s="35"/>
      <c r="AH404" s="35"/>
      <c r="AR404" s="69">
        <f t="shared" si="282"/>
        <v>34</v>
      </c>
      <c r="AS404" s="70">
        <f t="shared" si="293"/>
        <v>401</v>
      </c>
      <c r="AT404" s="71">
        <f t="shared" ca="1" si="294"/>
        <v>3.1547065099369859E-2</v>
      </c>
      <c r="AU404" s="72">
        <f t="shared" ca="1" si="283"/>
        <v>9.0370179501075842E-3</v>
      </c>
      <c r="AV404" s="73">
        <f t="shared" ca="1" si="284"/>
        <v>1.0090370179501076</v>
      </c>
      <c r="AW404" s="74">
        <f ca="1">PRODUCT(AV$4:AV404)</f>
        <v>30.769636950526838</v>
      </c>
      <c r="BO404" s="70">
        <f t="shared" si="295"/>
        <v>401</v>
      </c>
      <c r="BP404" s="171">
        <f t="shared" ca="1" si="296"/>
        <v>0.114</v>
      </c>
      <c r="BQ404" s="172">
        <f t="shared" ca="1" si="285"/>
        <v>9.0370179501075842E-3</v>
      </c>
      <c r="BR404" s="172">
        <f t="shared" ca="1" si="298"/>
        <v>3.2499570976669535E-2</v>
      </c>
    </row>
    <row r="405" spans="5:70">
      <c r="E405">
        <f t="shared" si="286"/>
        <v>402</v>
      </c>
      <c r="F405" s="64">
        <f t="shared" si="287"/>
        <v>98.416666666664767</v>
      </c>
      <c r="G405" s="55">
        <f t="shared" si="271"/>
        <v>4.4574366695104062E-2</v>
      </c>
      <c r="H405" s="78">
        <f t="shared" si="297"/>
        <v>2.7802660115664644E-3</v>
      </c>
      <c r="I405" s="79">
        <f t="shared" ca="1" si="272"/>
        <v>2472.7800297263307</v>
      </c>
      <c r="J405" s="79">
        <f t="shared" ca="1" si="273"/>
        <v>22.346557515304415</v>
      </c>
      <c r="K405" s="80">
        <f t="shared" ca="1" si="274"/>
        <v>-5.5605320231329289E-2</v>
      </c>
      <c r="L405" s="80">
        <f t="shared" ca="1" si="275"/>
        <v>-1.0303250123859711</v>
      </c>
      <c r="M405" s="80">
        <f t="shared" ca="1" si="276"/>
        <v>0</v>
      </c>
      <c r="N405" s="80">
        <f t="shared" ca="1" si="277"/>
        <v>0</v>
      </c>
      <c r="O405" s="81">
        <f t="shared" ca="1" si="264"/>
        <v>-5.0167554310015197</v>
      </c>
      <c r="P405" s="79">
        <f t="shared" ca="1" si="265"/>
        <v>2489.0239014780163</v>
      </c>
      <c r="Q405" s="35"/>
      <c r="R405">
        <f t="shared" ca="1" si="278"/>
        <v>402</v>
      </c>
      <c r="S405" s="78">
        <f t="shared" ca="1" si="288"/>
        <v>98.416666666664767</v>
      </c>
      <c r="T405" s="55">
        <f t="shared" ca="1" si="279"/>
        <v>4.4574366695104062E-2</v>
      </c>
      <c r="U405" s="78">
        <f t="shared" ca="1" si="289"/>
        <v>2.7739696469918276E-3</v>
      </c>
      <c r="V405" s="79">
        <f t="shared" ca="1" si="290"/>
        <v>2468.5996894842042</v>
      </c>
      <c r="W405" s="79">
        <f t="shared" ca="1" si="266"/>
        <v>22.308779705498761</v>
      </c>
      <c r="X405" s="80">
        <f t="shared" ca="1" si="267"/>
        <v>-5.5479392939836551E-2</v>
      </c>
      <c r="Y405" s="80">
        <f t="shared" ca="1" si="280"/>
        <v>-1.0285832039517517</v>
      </c>
      <c r="Z405" s="80">
        <f t="shared" ca="1" si="268"/>
        <v>0</v>
      </c>
      <c r="AA405" s="80">
        <f t="shared" ca="1" si="281"/>
        <v>0</v>
      </c>
      <c r="AB405" s="81">
        <f t="shared" ca="1" si="269"/>
        <v>-5.0167554310015197</v>
      </c>
      <c r="AC405" s="79">
        <f t="shared" ca="1" si="270"/>
        <v>2484.8076511618096</v>
      </c>
      <c r="AD405" s="35"/>
      <c r="AE405" s="55">
        <f t="shared" ca="1" si="291"/>
        <v>4.4574366695104062E-2</v>
      </c>
      <c r="AF405" s="78">
        <f t="shared" ca="1" si="292"/>
        <v>2.7739696469918276E-3</v>
      </c>
      <c r="AG405" s="35"/>
      <c r="AH405" s="35"/>
      <c r="AR405" s="69">
        <f t="shared" si="282"/>
        <v>34</v>
      </c>
      <c r="AS405" s="70">
        <f t="shared" si="293"/>
        <v>402</v>
      </c>
      <c r="AT405" s="71">
        <f t="shared" ca="1" si="294"/>
        <v>3.1261973705793644E-2</v>
      </c>
      <c r="AU405" s="72">
        <f t="shared" ca="1" si="283"/>
        <v>9.0370179501075842E-3</v>
      </c>
      <c r="AV405" s="73">
        <f t="shared" ca="1" si="284"/>
        <v>1.0090370179501076</v>
      </c>
      <c r="AW405" s="74">
        <f ca="1">PRODUCT(AV$4:AV405)</f>
        <v>31.047702711967041</v>
      </c>
      <c r="BO405" s="70">
        <f t="shared" si="295"/>
        <v>402</v>
      </c>
      <c r="BP405" s="171">
        <f t="shared" ca="1" si="296"/>
        <v>0.114</v>
      </c>
      <c r="BQ405" s="172">
        <f t="shared" ca="1" si="285"/>
        <v>9.0370179501075842E-3</v>
      </c>
      <c r="BR405" s="172">
        <f t="shared" ca="1" si="298"/>
        <v>3.22085021644632E-2</v>
      </c>
    </row>
    <row r="406" spans="5:70">
      <c r="E406">
        <f t="shared" si="286"/>
        <v>403</v>
      </c>
      <c r="F406" s="64">
        <f t="shared" si="287"/>
        <v>98.499999999998096</v>
      </c>
      <c r="G406" s="55">
        <f t="shared" si="271"/>
        <v>4.4574366695104062E-2</v>
      </c>
      <c r="H406" s="78">
        <f t="shared" si="297"/>
        <v>2.6563374148569664E-3</v>
      </c>
      <c r="I406" s="79">
        <f t="shared" ca="1" si="272"/>
        <v>2378.0772373806567</v>
      </c>
      <c r="J406" s="79">
        <f t="shared" ca="1" si="273"/>
        <v>21.490726680951248</v>
      </c>
      <c r="K406" s="80">
        <f t="shared" ca="1" si="274"/>
        <v>-5.3126748297139328E-2</v>
      </c>
      <c r="L406" s="80">
        <f t="shared" ca="1" si="275"/>
        <v>-0.99086551557527369</v>
      </c>
      <c r="M406" s="80">
        <f t="shared" ca="1" si="276"/>
        <v>0</v>
      </c>
      <c r="N406" s="80">
        <f t="shared" ca="1" si="277"/>
        <v>0</v>
      </c>
      <c r="O406" s="81">
        <f t="shared" ca="1" si="264"/>
        <v>-4.7931367348004033</v>
      </c>
      <c r="P406" s="79">
        <f t="shared" ca="1" si="265"/>
        <v>2393.7308350629351</v>
      </c>
      <c r="Q406" s="35"/>
      <c r="R406">
        <f t="shared" ca="1" si="278"/>
        <v>403</v>
      </c>
      <c r="S406" s="78">
        <f t="shared" ca="1" si="288"/>
        <v>98.499999999998096</v>
      </c>
      <c r="T406" s="55">
        <f t="shared" ca="1" si="279"/>
        <v>4.4574366695104062E-2</v>
      </c>
      <c r="U406" s="78">
        <f t="shared" ca="1" si="289"/>
        <v>2.6503217067457255E-3</v>
      </c>
      <c r="V406" s="79">
        <f t="shared" ca="1" si="290"/>
        <v>2374.0489237521228</v>
      </c>
      <c r="W406" s="79">
        <f t="shared" ca="1" si="266"/>
        <v>21.454322738381524</v>
      </c>
      <c r="X406" s="80">
        <f t="shared" ca="1" si="267"/>
        <v>-5.3006434134914508E-2</v>
      </c>
      <c r="Y406" s="80">
        <f t="shared" ca="1" si="280"/>
        <v>-0.9891870515633846</v>
      </c>
      <c r="Z406" s="80">
        <f t="shared" ca="1" si="268"/>
        <v>0</v>
      </c>
      <c r="AA406" s="80">
        <f t="shared" ca="1" si="281"/>
        <v>0</v>
      </c>
      <c r="AB406" s="81">
        <f t="shared" ca="1" si="269"/>
        <v>-4.7931367348004033</v>
      </c>
      <c r="AC406" s="79">
        <f t="shared" ca="1" si="270"/>
        <v>2389.6679162700052</v>
      </c>
      <c r="AD406" s="35"/>
      <c r="AE406" s="55">
        <f t="shared" ca="1" si="291"/>
        <v>4.4574366695104062E-2</v>
      </c>
      <c r="AF406" s="78">
        <f t="shared" ca="1" si="292"/>
        <v>2.6503217067457255E-3</v>
      </c>
      <c r="AG406" s="35"/>
      <c r="AH406" s="35"/>
      <c r="AR406" s="69">
        <f t="shared" si="282"/>
        <v>34</v>
      </c>
      <c r="AS406" s="70">
        <f t="shared" si="293"/>
        <v>403</v>
      </c>
      <c r="AT406" s="71">
        <f t="shared" ca="1" si="294"/>
        <v>3.0979458688258597E-2</v>
      </c>
      <c r="AU406" s="72">
        <f t="shared" ca="1" si="283"/>
        <v>9.0370179501075842E-3</v>
      </c>
      <c r="AV406" s="73">
        <f t="shared" ca="1" si="284"/>
        <v>1.0090370179501076</v>
      </c>
      <c r="AW406" s="74">
        <f ca="1">PRODUCT(AV$4:AV406)</f>
        <v>31.328281358684691</v>
      </c>
      <c r="BO406" s="70">
        <f t="shared" si="295"/>
        <v>403</v>
      </c>
      <c r="BP406" s="171">
        <f t="shared" ca="1" si="296"/>
        <v>0.114</v>
      </c>
      <c r="BQ406" s="172">
        <f t="shared" ca="1" si="285"/>
        <v>9.0370179501075842E-3</v>
      </c>
      <c r="BR406" s="172">
        <f t="shared" ca="1" si="298"/>
        <v>3.1920040188313258E-2</v>
      </c>
    </row>
    <row r="407" spans="5:70">
      <c r="E407">
        <f t="shared" si="286"/>
        <v>404</v>
      </c>
      <c r="F407" s="64">
        <f t="shared" si="287"/>
        <v>98.583333333331424</v>
      </c>
      <c r="G407" s="55">
        <f t="shared" si="271"/>
        <v>4.8867350363173689E-2</v>
      </c>
      <c r="H407" s="78">
        <f t="shared" si="297"/>
        <v>2.526529243722344E-3</v>
      </c>
      <c r="I407" s="79">
        <f t="shared" ca="1" si="272"/>
        <v>2276.7555516707821</v>
      </c>
      <c r="J407" s="79">
        <f t="shared" ca="1" si="273"/>
        <v>20.575080788455953</v>
      </c>
      <c r="K407" s="80">
        <f t="shared" ca="1" si="274"/>
        <v>-5.0530584874446879E-2</v>
      </c>
      <c r="L407" s="80">
        <f t="shared" ca="1" si="275"/>
        <v>-0.94864814652949259</v>
      </c>
      <c r="M407" s="80">
        <f t="shared" ca="1" si="276"/>
        <v>0</v>
      </c>
      <c r="N407" s="80">
        <f t="shared" ca="1" si="277"/>
        <v>0</v>
      </c>
      <c r="O407" s="81">
        <f t="shared" ca="1" si="264"/>
        <v>-4.558908842642313</v>
      </c>
      <c r="P407" s="79">
        <f t="shared" ca="1" si="265"/>
        <v>2291.7725448851916</v>
      </c>
      <c r="Q407" s="35"/>
      <c r="R407">
        <f t="shared" ca="1" si="278"/>
        <v>404</v>
      </c>
      <c r="S407" s="78">
        <f t="shared" ca="1" si="288"/>
        <v>98.583333333331424</v>
      </c>
      <c r="T407" s="55">
        <f t="shared" ca="1" si="279"/>
        <v>4.8867350363173689E-2</v>
      </c>
      <c r="U407" s="78">
        <f t="shared" ca="1" si="289"/>
        <v>2.5208075073270574E-3</v>
      </c>
      <c r="V407" s="79">
        <f t="shared" ca="1" si="290"/>
        <v>2272.8911769540036</v>
      </c>
      <c r="W407" s="79">
        <f t="shared" ca="1" si="266"/>
        <v>20.540158364774484</v>
      </c>
      <c r="X407" s="80">
        <f t="shared" ca="1" si="267"/>
        <v>-5.0416150146541147E-2</v>
      </c>
      <c r="Y407" s="80">
        <f t="shared" ca="1" si="280"/>
        <v>-0.94703799039750158</v>
      </c>
      <c r="Z407" s="80">
        <f t="shared" ca="1" si="268"/>
        <v>0</v>
      </c>
      <c r="AA407" s="80">
        <f t="shared" ca="1" si="281"/>
        <v>0</v>
      </c>
      <c r="AB407" s="81">
        <f t="shared" ca="1" si="269"/>
        <v>-4.558908842642313</v>
      </c>
      <c r="AC407" s="79">
        <f t="shared" ca="1" si="270"/>
        <v>2287.8749723355918</v>
      </c>
      <c r="AD407" s="35"/>
      <c r="AE407" s="55">
        <f t="shared" ca="1" si="291"/>
        <v>4.8867350363173689E-2</v>
      </c>
      <c r="AF407" s="78">
        <f t="shared" ca="1" si="292"/>
        <v>2.5208075073270574E-3</v>
      </c>
      <c r="AG407" s="35"/>
      <c r="AH407" s="35"/>
      <c r="AR407" s="69">
        <f t="shared" si="282"/>
        <v>34</v>
      </c>
      <c r="AS407" s="70">
        <f t="shared" si="293"/>
        <v>404</v>
      </c>
      <c r="AT407" s="71">
        <f t="shared" ca="1" si="294"/>
        <v>3.0699496764008186E-2</v>
      </c>
      <c r="AU407" s="72">
        <f t="shared" ca="1" si="283"/>
        <v>9.0370179501075842E-3</v>
      </c>
      <c r="AV407" s="73">
        <f t="shared" ca="1" si="284"/>
        <v>1.0090370179501076</v>
      </c>
      <c r="AW407" s="74">
        <f ca="1">PRODUCT(AV$4:AV407)</f>
        <v>31.611395599669144</v>
      </c>
      <c r="BO407" s="70">
        <f t="shared" si="295"/>
        <v>404</v>
      </c>
      <c r="BP407" s="171">
        <f t="shared" ca="1" si="296"/>
        <v>0.114</v>
      </c>
      <c r="BQ407" s="172">
        <f t="shared" ca="1" si="285"/>
        <v>9.0370179501075842E-3</v>
      </c>
      <c r="BR407" s="172">
        <f t="shared" ca="1" si="298"/>
        <v>3.1634161701183057E-2</v>
      </c>
    </row>
    <row r="408" spans="5:70">
      <c r="E408">
        <f t="shared" si="286"/>
        <v>405</v>
      </c>
      <c r="F408" s="64">
        <f t="shared" si="287"/>
        <v>98.666666666664753</v>
      </c>
      <c r="G408" s="55">
        <f t="shared" si="271"/>
        <v>4.8867350363173689E-2</v>
      </c>
      <c r="H408" s="78">
        <f t="shared" si="297"/>
        <v>2.40306445396656E-3</v>
      </c>
      <c r="I408" s="79">
        <f t="shared" ca="1" si="272"/>
        <v>2179.7796929815845</v>
      </c>
      <c r="J408" s="79">
        <f t="shared" ca="1" si="273"/>
        <v>19.698708212754578</v>
      </c>
      <c r="K408" s="80">
        <f t="shared" ca="1" si="274"/>
        <v>-4.8061289079331201E-2</v>
      </c>
      <c r="L408" s="80">
        <f t="shared" ca="1" si="275"/>
        <v>-0.90824153874232694</v>
      </c>
      <c r="M408" s="80">
        <f t="shared" ca="1" si="276"/>
        <v>0</v>
      </c>
      <c r="N408" s="80">
        <f t="shared" ca="1" si="277"/>
        <v>0</v>
      </c>
      <c r="O408" s="81">
        <f t="shared" ca="1" si="264"/>
        <v>-4.3361270469551405</v>
      </c>
      <c r="P408" s="79">
        <f t="shared" ca="1" si="265"/>
        <v>2194.1859713195622</v>
      </c>
      <c r="Q408" s="35"/>
      <c r="R408">
        <f t="shared" ca="1" si="278"/>
        <v>405</v>
      </c>
      <c r="S408" s="78">
        <f t="shared" ca="1" si="288"/>
        <v>98.666666666664753</v>
      </c>
      <c r="T408" s="55">
        <f t="shared" ca="1" si="279"/>
        <v>4.8867350363173689E-2</v>
      </c>
      <c r="U408" s="78">
        <f t="shared" ca="1" si="289"/>
        <v>2.3976223236683875E-3</v>
      </c>
      <c r="V408" s="79">
        <f t="shared" ca="1" si="290"/>
        <v>2176.072584475332</v>
      </c>
      <c r="W408" s="79">
        <f t="shared" ca="1" si="266"/>
        <v>19.665207006640578</v>
      </c>
      <c r="X408" s="80">
        <f t="shared" ca="1" si="267"/>
        <v>-4.7952446473367751E-2</v>
      </c>
      <c r="Y408" s="80">
        <f t="shared" ca="1" si="280"/>
        <v>-0.90669691019805498</v>
      </c>
      <c r="Z408" s="80">
        <f t="shared" ca="1" si="268"/>
        <v>0</v>
      </c>
      <c r="AA408" s="80">
        <f t="shared" ca="1" si="281"/>
        <v>0</v>
      </c>
      <c r="AB408" s="81">
        <f t="shared" ca="1" si="269"/>
        <v>-4.3361270469551405</v>
      </c>
      <c r="AC408" s="79">
        <f t="shared" ca="1" si="270"/>
        <v>2190.4470150783459</v>
      </c>
      <c r="AD408" s="35"/>
      <c r="AE408" s="55">
        <f t="shared" ca="1" si="291"/>
        <v>4.8867350363173689E-2</v>
      </c>
      <c r="AF408" s="78">
        <f t="shared" ca="1" si="292"/>
        <v>2.3976223236683875E-3</v>
      </c>
      <c r="AG408" s="35"/>
      <c r="AH408" s="35"/>
      <c r="AR408" s="69">
        <f t="shared" si="282"/>
        <v>34</v>
      </c>
      <c r="AS408" s="70">
        <f t="shared" si="293"/>
        <v>405</v>
      </c>
      <c r="AT408" s="71">
        <f t="shared" ca="1" si="294"/>
        <v>3.0422064860692575E-2</v>
      </c>
      <c r="AU408" s="72">
        <f t="shared" ca="1" si="283"/>
        <v>9.0370179501075842E-3</v>
      </c>
      <c r="AV408" s="73">
        <f t="shared" ca="1" si="284"/>
        <v>1.0090370179501076</v>
      </c>
      <c r="AW408" s="74">
        <f ca="1">PRODUCT(AV$4:AV408)</f>
        <v>31.897068349131306</v>
      </c>
      <c r="BO408" s="70">
        <f t="shared" si="295"/>
        <v>405</v>
      </c>
      <c r="BP408" s="171">
        <f t="shared" ca="1" si="296"/>
        <v>0.114</v>
      </c>
      <c r="BQ408" s="172">
        <f t="shared" ca="1" si="285"/>
        <v>9.0370179501075842E-3</v>
      </c>
      <c r="BR408" s="172">
        <f t="shared" ca="1" si="298"/>
        <v>3.1350843565133929E-2</v>
      </c>
    </row>
    <row r="409" spans="5:70">
      <c r="E409">
        <f t="shared" si="286"/>
        <v>406</v>
      </c>
      <c r="F409" s="64">
        <f t="shared" si="287"/>
        <v>98.749999999998082</v>
      </c>
      <c r="G409" s="55">
        <f t="shared" si="271"/>
        <v>4.8867350363173689E-2</v>
      </c>
      <c r="H409" s="78">
        <f t="shared" si="297"/>
        <v>2.2856330613492872E-3</v>
      </c>
      <c r="I409" s="79">
        <f t="shared" ca="1" si="272"/>
        <v>2086.9619166971288</v>
      </c>
      <c r="J409" s="79">
        <f t="shared" ca="1" si="273"/>
        <v>18.859912302382881</v>
      </c>
      <c r="K409" s="80">
        <f t="shared" ca="1" si="274"/>
        <v>-4.5712661226985744E-2</v>
      </c>
      <c r="L409" s="80">
        <f t="shared" ca="1" si="275"/>
        <v>-0.86956746529047035</v>
      </c>
      <c r="M409" s="80">
        <f t="shared" ca="1" si="276"/>
        <v>0</v>
      </c>
      <c r="N409" s="80">
        <f t="shared" ca="1" si="277"/>
        <v>0</v>
      </c>
      <c r="O409" s="81">
        <f t="shared" ca="1" si="264"/>
        <v>-4.12423200733235</v>
      </c>
      <c r="P409" s="79">
        <f t="shared" ca="1" si="265"/>
        <v>2100.7823168656619</v>
      </c>
      <c r="Q409" s="35"/>
      <c r="R409">
        <f t="shared" ca="1" si="278"/>
        <v>406</v>
      </c>
      <c r="S409" s="78">
        <f t="shared" ca="1" si="288"/>
        <v>98.749999999998082</v>
      </c>
      <c r="T409" s="55">
        <f t="shared" ca="1" si="279"/>
        <v>4.8867350363173689E-2</v>
      </c>
      <c r="U409" s="78">
        <f t="shared" ca="1" si="289"/>
        <v>2.2804568735391179E-3</v>
      </c>
      <c r="V409" s="79">
        <f t="shared" ca="1" si="290"/>
        <v>2083.4056733405446</v>
      </c>
      <c r="W409" s="79">
        <f t="shared" ca="1" si="266"/>
        <v>18.827774467334478</v>
      </c>
      <c r="X409" s="80">
        <f t="shared" ca="1" si="267"/>
        <v>-4.5609137470782359E-2</v>
      </c>
      <c r="Y409" s="80">
        <f t="shared" ca="1" si="280"/>
        <v>-0.86808569722522699</v>
      </c>
      <c r="Z409" s="80">
        <f t="shared" ca="1" si="268"/>
        <v>0</v>
      </c>
      <c r="AA409" s="80">
        <f t="shared" ca="1" si="281"/>
        <v>0</v>
      </c>
      <c r="AB409" s="81">
        <f t="shared" ca="1" si="269"/>
        <v>-4.12423200733235</v>
      </c>
      <c r="AC409" s="79">
        <f t="shared" ca="1" si="270"/>
        <v>2097.1955209658508</v>
      </c>
      <c r="AD409" s="35"/>
      <c r="AE409" s="55">
        <f t="shared" ca="1" si="291"/>
        <v>4.8867350363173689E-2</v>
      </c>
      <c r="AF409" s="78">
        <f t="shared" ca="1" si="292"/>
        <v>2.2804568735391179E-3</v>
      </c>
      <c r="AG409" s="35"/>
      <c r="AH409" s="35"/>
      <c r="AR409" s="69">
        <f t="shared" si="282"/>
        <v>34</v>
      </c>
      <c r="AS409" s="70">
        <f t="shared" si="293"/>
        <v>406</v>
      </c>
      <c r="AT409" s="71">
        <f t="shared" ca="1" si="294"/>
        <v>3.0147140114467157E-2</v>
      </c>
      <c r="AU409" s="72">
        <f t="shared" ca="1" si="283"/>
        <v>9.0370179501075842E-3</v>
      </c>
      <c r="AV409" s="73">
        <f t="shared" ca="1" si="284"/>
        <v>1.0090370179501076</v>
      </c>
      <c r="AW409" s="74">
        <f ca="1">PRODUCT(AV$4:AV409)</f>
        <v>32.185322728358216</v>
      </c>
      <c r="BO409" s="70">
        <f t="shared" si="295"/>
        <v>406</v>
      </c>
      <c r="BP409" s="171">
        <f t="shared" ca="1" si="296"/>
        <v>0.114</v>
      </c>
      <c r="BQ409" s="172">
        <f t="shared" ca="1" si="285"/>
        <v>9.0370179501075842E-3</v>
      </c>
      <c r="BR409" s="172">
        <f t="shared" ca="1" si="298"/>
        <v>3.1070062849452455E-2</v>
      </c>
    </row>
    <row r="410" spans="5:70">
      <c r="E410">
        <f t="shared" si="286"/>
        <v>407</v>
      </c>
      <c r="F410" s="64">
        <f t="shared" si="287"/>
        <v>98.83333333333141</v>
      </c>
      <c r="G410" s="55">
        <f t="shared" si="271"/>
        <v>4.8867350363173689E-2</v>
      </c>
      <c r="H410" s="78">
        <f t="shared" si="297"/>
        <v>2.1739402297386782E-3</v>
      </c>
      <c r="I410" s="79">
        <f t="shared" ca="1" si="272"/>
        <v>1998.1226513506278</v>
      </c>
      <c r="J410" s="79">
        <f t="shared" ca="1" si="273"/>
        <v>18.057070266772183</v>
      </c>
      <c r="K410" s="80">
        <f t="shared" ca="1" si="274"/>
        <v>-4.3478804594773567E-2</v>
      </c>
      <c r="L410" s="80">
        <f t="shared" ca="1" si="275"/>
        <v>-0.83255110472942828</v>
      </c>
      <c r="M410" s="80">
        <f t="shared" ca="1" si="276"/>
        <v>0</v>
      </c>
      <c r="N410" s="80">
        <f t="shared" ca="1" si="277"/>
        <v>0</v>
      </c>
      <c r="O410" s="81">
        <f t="shared" ca="1" si="264"/>
        <v>-3.9226917168510256</v>
      </c>
      <c r="P410" s="79">
        <f t="shared" ca="1" si="265"/>
        <v>2011.3809999912248</v>
      </c>
      <c r="Q410" s="35"/>
      <c r="R410">
        <f t="shared" ca="1" si="278"/>
        <v>407</v>
      </c>
      <c r="S410" s="78">
        <f t="shared" ca="1" si="288"/>
        <v>98.83333333333141</v>
      </c>
      <c r="T410" s="55">
        <f t="shared" ca="1" si="279"/>
        <v>4.8867350363173689E-2</v>
      </c>
      <c r="U410" s="78">
        <f t="shared" ca="1" si="289"/>
        <v>2.1690169885117743E-3</v>
      </c>
      <c r="V410" s="79">
        <f t="shared" ca="1" si="290"/>
        <v>1994.7111326627341</v>
      </c>
      <c r="W410" s="79">
        <f t="shared" ca="1" si="266"/>
        <v>18.026240311152559</v>
      </c>
      <c r="X410" s="80">
        <f t="shared" ca="1" si="267"/>
        <v>-4.338033977023549E-2</v>
      </c>
      <c r="Y410" s="80">
        <f t="shared" ca="1" si="280"/>
        <v>-0.83112963860947264</v>
      </c>
      <c r="Z410" s="80">
        <f t="shared" ca="1" si="268"/>
        <v>0</v>
      </c>
      <c r="AA410" s="80">
        <f t="shared" ca="1" si="281"/>
        <v>0</v>
      </c>
      <c r="AB410" s="81">
        <f t="shared" ca="1" si="269"/>
        <v>-3.9226917168510256</v>
      </c>
      <c r="AC410" s="79">
        <f t="shared" ca="1" si="270"/>
        <v>2007.940171278656</v>
      </c>
      <c r="AD410" s="35"/>
      <c r="AE410" s="55">
        <f t="shared" ca="1" si="291"/>
        <v>4.8867350363173689E-2</v>
      </c>
      <c r="AF410" s="78">
        <f t="shared" ca="1" si="292"/>
        <v>2.1690169885117743E-3</v>
      </c>
      <c r="AG410" s="35"/>
      <c r="AH410" s="35"/>
      <c r="AR410" s="69">
        <f t="shared" si="282"/>
        <v>34</v>
      </c>
      <c r="AS410" s="70">
        <f t="shared" si="293"/>
        <v>407</v>
      </c>
      <c r="AT410" s="71">
        <f t="shared" ca="1" si="294"/>
        <v>2.9874699868108309E-2</v>
      </c>
      <c r="AU410" s="72">
        <f t="shared" ca="1" si="283"/>
        <v>9.0370179501075842E-3</v>
      </c>
      <c r="AV410" s="73">
        <f t="shared" ca="1" si="284"/>
        <v>1.0090370179501076</v>
      </c>
      <c r="AW410" s="74">
        <f ca="1">PRODUCT(AV$4:AV410)</f>
        <v>32.476182067584396</v>
      </c>
      <c r="BO410" s="70">
        <f t="shared" si="295"/>
        <v>407</v>
      </c>
      <c r="BP410" s="171">
        <f t="shared" ca="1" si="296"/>
        <v>0.114</v>
      </c>
      <c r="BQ410" s="172">
        <f t="shared" ca="1" si="285"/>
        <v>9.0370179501075842E-3</v>
      </c>
      <c r="BR410" s="172">
        <f t="shared" ca="1" si="298"/>
        <v>3.0791796828794574E-2</v>
      </c>
    </row>
    <row r="411" spans="5:70">
      <c r="E411">
        <f t="shared" si="286"/>
        <v>408</v>
      </c>
      <c r="F411" s="64">
        <f t="shared" si="287"/>
        <v>98.916666666664739</v>
      </c>
      <c r="G411" s="55">
        <f t="shared" si="271"/>
        <v>4.8867350363173689E-2</v>
      </c>
      <c r="H411" s="78">
        <f t="shared" si="297"/>
        <v>2.06770553086344E-3</v>
      </c>
      <c r="I411" s="79">
        <f t="shared" ca="1" si="272"/>
        <v>1913.090139950823</v>
      </c>
      <c r="J411" s="79">
        <f t="shared" ca="1" si="273"/>
        <v>17.288629934909416</v>
      </c>
      <c r="K411" s="80">
        <f t="shared" ca="1" si="274"/>
        <v>-4.1354110617268798E-2</v>
      </c>
      <c r="L411" s="80">
        <f t="shared" ca="1" si="275"/>
        <v>-0.79712089164617628</v>
      </c>
      <c r="M411" s="80">
        <f t="shared" ca="1" si="276"/>
        <v>0</v>
      </c>
      <c r="N411" s="80">
        <f t="shared" ca="1" si="277"/>
        <v>0</v>
      </c>
      <c r="O411" s="81">
        <f t="shared" ca="1" si="264"/>
        <v>-3.7310001663569472</v>
      </c>
      <c r="P411" s="79">
        <f t="shared" ca="1" si="265"/>
        <v>1925.8092947171119</v>
      </c>
      <c r="Q411" s="35"/>
      <c r="R411">
        <f t="shared" ca="1" si="278"/>
        <v>408</v>
      </c>
      <c r="S411" s="78">
        <f t="shared" ca="1" si="288"/>
        <v>98.916666666664739</v>
      </c>
      <c r="T411" s="55">
        <f t="shared" ca="1" si="279"/>
        <v>4.8867350363173689E-2</v>
      </c>
      <c r="U411" s="78">
        <f t="shared" ca="1" si="289"/>
        <v>2.0630228753904935E-3</v>
      </c>
      <c r="V411" s="79">
        <f t="shared" ca="1" si="290"/>
        <v>1909.8174554204909</v>
      </c>
      <c r="W411" s="79">
        <f t="shared" ca="1" si="266"/>
        <v>17.259054626063769</v>
      </c>
      <c r="X411" s="80">
        <f t="shared" ca="1" si="267"/>
        <v>-4.1260457507809871E-2</v>
      </c>
      <c r="Y411" s="80">
        <f t="shared" ca="1" si="280"/>
        <v>-0.79575727309187128</v>
      </c>
      <c r="Z411" s="80">
        <f t="shared" ca="1" si="268"/>
        <v>0</v>
      </c>
      <c r="AA411" s="80">
        <f t="shared" ca="1" si="281"/>
        <v>0</v>
      </c>
      <c r="AB411" s="81">
        <f t="shared" ca="1" si="269"/>
        <v>-3.7310001663569472</v>
      </c>
      <c r="AC411" s="79">
        <f t="shared" ca="1" si="270"/>
        <v>1922.5084921495979</v>
      </c>
      <c r="AD411" s="35"/>
      <c r="AE411" s="55">
        <f t="shared" ca="1" si="291"/>
        <v>4.8867350363173689E-2</v>
      </c>
      <c r="AF411" s="78">
        <f t="shared" ca="1" si="292"/>
        <v>2.0630228753904935E-3</v>
      </c>
      <c r="AG411" s="35"/>
      <c r="AH411" s="35"/>
      <c r="AR411" s="69">
        <f t="shared" si="282"/>
        <v>34</v>
      </c>
      <c r="AS411" s="70">
        <f t="shared" si="293"/>
        <v>408</v>
      </c>
      <c r="AT411" s="71">
        <f t="shared" ca="1" si="294"/>
        <v>2.9604721669146138E-2</v>
      </c>
      <c r="AU411" s="72">
        <f t="shared" ca="1" si="283"/>
        <v>9.0370179501075842E-3</v>
      </c>
      <c r="AV411" s="73">
        <f t="shared" ca="1" si="284"/>
        <v>1.0090370179501076</v>
      </c>
      <c r="AW411" s="74">
        <f ca="1">PRODUCT(AV$4:AV411)</f>
        <v>32.769669907880122</v>
      </c>
      <c r="BO411" s="70">
        <f t="shared" si="295"/>
        <v>408</v>
      </c>
      <c r="BP411" s="171">
        <f t="shared" ca="1" si="296"/>
        <v>0.114</v>
      </c>
      <c r="BQ411" s="172">
        <f t="shared" ca="1" si="285"/>
        <v>9.0370179501075842E-3</v>
      </c>
      <c r="BR411" s="172">
        <f t="shared" ca="1" si="298"/>
        <v>3.0516022981346251E-2</v>
      </c>
    </row>
    <row r="412" spans="5:70">
      <c r="E412">
        <f t="shared" si="286"/>
        <v>409</v>
      </c>
      <c r="F412" s="64">
        <f t="shared" si="287"/>
        <v>98.999999999998067</v>
      </c>
      <c r="G412" s="55">
        <f t="shared" si="271"/>
        <v>4.8867350363173689E-2</v>
      </c>
      <c r="H412" s="78">
        <f t="shared" si="297"/>
        <v>1.9666622402388641E-3</v>
      </c>
      <c r="I412" s="79">
        <f t="shared" ca="1" si="272"/>
        <v>1831.7000971795144</v>
      </c>
      <c r="J412" s="79">
        <f t="shared" ca="1" si="273"/>
        <v>16.553106657425079</v>
      </c>
      <c r="K412" s="80">
        <f t="shared" ca="1" si="274"/>
        <v>-3.9333244804777283E-2</v>
      </c>
      <c r="L412" s="80">
        <f t="shared" ca="1" si="275"/>
        <v>-0.76320837382479767</v>
      </c>
      <c r="M412" s="80">
        <f t="shared" ca="1" si="276"/>
        <v>-13.737750728846358</v>
      </c>
      <c r="N412" s="80">
        <f t="shared" ca="1" si="277"/>
        <v>0</v>
      </c>
      <c r="O412" s="81">
        <f t="shared" ca="1" si="264"/>
        <v>-3.5486760740225232</v>
      </c>
      <c r="P412" s="79">
        <f t="shared" ca="1" si="265"/>
        <v>1830.164235415441</v>
      </c>
      <c r="Q412" s="35"/>
      <c r="R412">
        <f t="shared" ca="1" si="278"/>
        <v>409</v>
      </c>
      <c r="S412" s="78">
        <f t="shared" ca="1" si="288"/>
        <v>98.999999999998067</v>
      </c>
      <c r="T412" s="55">
        <f t="shared" ca="1" si="279"/>
        <v>4.8867350363173689E-2</v>
      </c>
      <c r="U412" s="78">
        <f t="shared" ca="1" si="289"/>
        <v>1.9622084137315443E-3</v>
      </c>
      <c r="V412" s="79">
        <f t="shared" ca="1" si="290"/>
        <v>1828.5605960875469</v>
      </c>
      <c r="W412" s="79">
        <f t="shared" ca="1" si="266"/>
        <v>16.524734929702586</v>
      </c>
      <c r="X412" s="80">
        <f t="shared" ca="1" si="267"/>
        <v>-3.9244168274630883E-2</v>
      </c>
      <c r="Y412" s="80">
        <f t="shared" ca="1" si="280"/>
        <v>-0.76190024836981118</v>
      </c>
      <c r="Z412" s="80">
        <f t="shared" ca="1" si="268"/>
        <v>-13.7142044706566</v>
      </c>
      <c r="AA412" s="80">
        <f t="shared" ca="1" si="281"/>
        <v>0</v>
      </c>
      <c r="AB412" s="81">
        <f t="shared" ca="1" si="269"/>
        <v>-3.5486760740225232</v>
      </c>
      <c r="AC412" s="79">
        <f t="shared" ca="1" si="270"/>
        <v>1827.0213060559261</v>
      </c>
      <c r="AD412" s="35"/>
      <c r="AE412" s="55">
        <f t="shared" ca="1" si="291"/>
        <v>4.8867350363173689E-2</v>
      </c>
      <c r="AF412" s="78">
        <f t="shared" ca="1" si="292"/>
        <v>1.9622084137315443E-3</v>
      </c>
      <c r="AG412" s="35"/>
      <c r="AH412" s="35"/>
      <c r="AR412" s="69">
        <f t="shared" si="282"/>
        <v>35</v>
      </c>
      <c r="AS412" s="70">
        <f t="shared" si="293"/>
        <v>409</v>
      </c>
      <c r="AT412" s="71">
        <f t="shared" ca="1" si="294"/>
        <v>2.9337183268014124E-2</v>
      </c>
      <c r="AU412" s="72">
        <f t="shared" ca="1" si="283"/>
        <v>9.0370179501075842E-3</v>
      </c>
      <c r="AV412" s="73">
        <f t="shared" ca="1" si="284"/>
        <v>1.0090370179501076</v>
      </c>
      <c r="AW412" s="74">
        <f ca="1">PRODUCT(AV$4:AV412)</f>
        <v>33.065810003056733</v>
      </c>
      <c r="BO412" s="70">
        <f t="shared" si="295"/>
        <v>409</v>
      </c>
      <c r="BP412" s="171">
        <f t="shared" ca="1" si="296"/>
        <v>0.114</v>
      </c>
      <c r="BQ412" s="172">
        <f t="shared" ca="1" si="285"/>
        <v>9.0370179501075842E-3</v>
      </c>
      <c r="BR412" s="172">
        <f t="shared" ca="1" si="298"/>
        <v>3.0242718987000667E-2</v>
      </c>
    </row>
    <row r="413" spans="5:70">
      <c r="E413">
        <f t="shared" si="286"/>
        <v>410</v>
      </c>
      <c r="F413" s="64">
        <f t="shared" si="287"/>
        <v>99.083333333331396</v>
      </c>
      <c r="G413" s="55">
        <f t="shared" si="271"/>
        <v>4.8867350363173689E-2</v>
      </c>
      <c r="H413" s="78">
        <f t="shared" si="297"/>
        <v>1.8705566674990875E-3</v>
      </c>
      <c r="I413" s="79">
        <f t="shared" ca="1" si="272"/>
        <v>1740.7289585012447</v>
      </c>
      <c r="J413" s="79">
        <f t="shared" ca="1" si="273"/>
        <v>15.730998844247829</v>
      </c>
      <c r="K413" s="80">
        <f t="shared" ca="1" si="274"/>
        <v>-3.7411133349981751E-2</v>
      </c>
      <c r="L413" s="80">
        <f t="shared" ca="1" si="275"/>
        <v>-0.72530373270885207</v>
      </c>
      <c r="M413" s="80">
        <f t="shared" ca="1" si="276"/>
        <v>0</v>
      </c>
      <c r="N413" s="80">
        <f t="shared" ca="1" si="277"/>
        <v>0</v>
      </c>
      <c r="O413" s="81">
        <f t="shared" ca="1" si="264"/>
        <v>-3.3752616769878525</v>
      </c>
      <c r="P413" s="79">
        <f t="shared" ca="1" si="265"/>
        <v>1752.321980802446</v>
      </c>
      <c r="Q413" s="35"/>
      <c r="R413">
        <f t="shared" ca="1" si="278"/>
        <v>410</v>
      </c>
      <c r="S413" s="78">
        <f t="shared" ca="1" si="288"/>
        <v>99.083333333331396</v>
      </c>
      <c r="T413" s="55">
        <f t="shared" ca="1" si="279"/>
        <v>4.8867350363173689E-2</v>
      </c>
      <c r="U413" s="78">
        <f t="shared" ca="1" si="289"/>
        <v>1.8663204876921576E-3</v>
      </c>
      <c r="V413" s="79">
        <f t="shared" ca="1" si="290"/>
        <v>1737.7396157719079</v>
      </c>
      <c r="W413" s="79">
        <f t="shared" ca="1" si="266"/>
        <v>15.703984100343789</v>
      </c>
      <c r="X413" s="80">
        <f t="shared" ca="1" si="267"/>
        <v>-3.7326409753843152E-2</v>
      </c>
      <c r="Y413" s="80">
        <f t="shared" ca="1" si="280"/>
        <v>-0.72405817323829502</v>
      </c>
      <c r="Z413" s="80">
        <f t="shared" ca="1" si="268"/>
        <v>0</v>
      </c>
      <c r="AA413" s="80">
        <f t="shared" ca="1" si="281"/>
        <v>0</v>
      </c>
      <c r="AB413" s="81">
        <f t="shared" ca="1" si="269"/>
        <v>-3.3752616769878525</v>
      </c>
      <c r="AC413" s="79">
        <f t="shared" ca="1" si="270"/>
        <v>1749.3069536122719</v>
      </c>
      <c r="AD413" s="35"/>
      <c r="AE413" s="55">
        <f t="shared" ca="1" si="291"/>
        <v>4.8867350363173689E-2</v>
      </c>
      <c r="AF413" s="78">
        <f t="shared" ca="1" si="292"/>
        <v>1.8663204876921576E-3</v>
      </c>
      <c r="AG413" s="35"/>
      <c r="AH413" s="35"/>
      <c r="AR413" s="69">
        <f t="shared" si="282"/>
        <v>35</v>
      </c>
      <c r="AS413" s="70">
        <f t="shared" si="293"/>
        <v>410</v>
      </c>
      <c r="AT413" s="71">
        <f t="shared" ca="1" si="294"/>
        <v>2.9072062616215484E-2</v>
      </c>
      <c r="AU413" s="72">
        <f t="shared" ca="1" si="283"/>
        <v>9.0370179501075842E-3</v>
      </c>
      <c r="AV413" s="73">
        <f t="shared" ca="1" si="284"/>
        <v>1.0090370179501076</v>
      </c>
      <c r="AW413" s="74">
        <f ca="1">PRODUCT(AV$4:AV413)</f>
        <v>33.364626321589206</v>
      </c>
      <c r="BO413" s="70">
        <f t="shared" si="295"/>
        <v>410</v>
      </c>
      <c r="BP413" s="171">
        <f t="shared" ca="1" si="296"/>
        <v>0.114</v>
      </c>
      <c r="BQ413" s="172">
        <f t="shared" ca="1" si="285"/>
        <v>9.0370179501075842E-3</v>
      </c>
      <c r="BR413" s="172">
        <f t="shared" ca="1" si="298"/>
        <v>2.9971862725551697E-2</v>
      </c>
    </row>
    <row r="414" spans="5:70">
      <c r="E414">
        <f t="shared" si="286"/>
        <v>411</v>
      </c>
      <c r="F414" s="64">
        <f t="shared" si="287"/>
        <v>99.166666666664725</v>
      </c>
      <c r="G414" s="55">
        <f t="shared" si="271"/>
        <v>4.8867350363173689E-2</v>
      </c>
      <c r="H414" s="78">
        <f t="shared" si="297"/>
        <v>1.779147519454239E-3</v>
      </c>
      <c r="I414" s="79">
        <f t="shared" ca="1" si="272"/>
        <v>1666.6906486174823</v>
      </c>
      <c r="J414" s="79">
        <f t="shared" ca="1" si="273"/>
        <v>15.06191330883264</v>
      </c>
      <c r="K414" s="80">
        <f t="shared" ca="1" si="274"/>
        <v>-3.558295038908478E-2</v>
      </c>
      <c r="L414" s="80">
        <f t="shared" ca="1" si="275"/>
        <v>-0.69445443692395104</v>
      </c>
      <c r="M414" s="80">
        <f t="shared" ca="1" si="276"/>
        <v>0</v>
      </c>
      <c r="N414" s="80">
        <f t="shared" ca="1" si="277"/>
        <v>0</v>
      </c>
      <c r="O414" s="81">
        <f t="shared" ca="1" si="264"/>
        <v>-3.210321582051094</v>
      </c>
      <c r="P414" s="79">
        <f t="shared" ca="1" si="265"/>
        <v>1677.8122029569506</v>
      </c>
      <c r="Q414" s="35"/>
      <c r="R414">
        <f t="shared" ca="1" si="278"/>
        <v>411</v>
      </c>
      <c r="S414" s="78">
        <f t="shared" ca="1" si="288"/>
        <v>99.166666666664725</v>
      </c>
      <c r="T414" s="55">
        <f t="shared" ca="1" si="279"/>
        <v>4.8867350363173689E-2</v>
      </c>
      <c r="U414" s="78">
        <f t="shared" ca="1" si="289"/>
        <v>1.7751183505301357E-3</v>
      </c>
      <c r="V414" s="79">
        <f t="shared" ca="1" si="290"/>
        <v>1663.822957817365</v>
      </c>
      <c r="W414" s="79">
        <f t="shared" ca="1" si="266"/>
        <v>15.035997935596622</v>
      </c>
      <c r="X414" s="80">
        <f t="shared" ca="1" si="267"/>
        <v>-3.5502367010602713E-2</v>
      </c>
      <c r="Y414" s="80">
        <f t="shared" ca="1" si="280"/>
        <v>-0.69325956575723546</v>
      </c>
      <c r="Z414" s="80">
        <f t="shared" ca="1" si="268"/>
        <v>0</v>
      </c>
      <c r="AA414" s="80">
        <f t="shared" ca="1" si="281"/>
        <v>0</v>
      </c>
      <c r="AB414" s="81">
        <f t="shared" ca="1" si="269"/>
        <v>-3.210321582051094</v>
      </c>
      <c r="AC414" s="79">
        <f t="shared" ca="1" si="270"/>
        <v>1674.9198722381427</v>
      </c>
      <c r="AD414" s="35"/>
      <c r="AE414" s="55">
        <f t="shared" ca="1" si="291"/>
        <v>4.8867350363173689E-2</v>
      </c>
      <c r="AF414" s="78">
        <f t="shared" ca="1" si="292"/>
        <v>1.7751183505301357E-3</v>
      </c>
      <c r="AG414" s="35"/>
      <c r="AH414" s="35"/>
      <c r="AR414" s="69">
        <f t="shared" si="282"/>
        <v>35</v>
      </c>
      <c r="AS414" s="70">
        <f t="shared" si="293"/>
        <v>411</v>
      </c>
      <c r="AT414" s="71">
        <f t="shared" ca="1" si="294"/>
        <v>2.8809337864506093E-2</v>
      </c>
      <c r="AU414" s="72">
        <f t="shared" ca="1" si="283"/>
        <v>9.0370179501075842E-3</v>
      </c>
      <c r="AV414" s="73">
        <f t="shared" ca="1" si="284"/>
        <v>1.0090370179501076</v>
      </c>
      <c r="AW414" s="74">
        <f ca="1">PRODUCT(AV$4:AV414)</f>
        <v>33.666143048556037</v>
      </c>
      <c r="BO414" s="70">
        <f t="shared" si="295"/>
        <v>411</v>
      </c>
      <c r="BP414" s="171">
        <f t="shared" ca="1" si="296"/>
        <v>0.114</v>
      </c>
      <c r="BQ414" s="172">
        <f t="shared" ca="1" si="285"/>
        <v>9.0370179501075842E-3</v>
      </c>
      <c r="BR414" s="172">
        <f t="shared" ca="1" si="298"/>
        <v>2.9703432274903588E-2</v>
      </c>
    </row>
    <row r="415" spans="5:70">
      <c r="E415">
        <f t="shared" si="286"/>
        <v>412</v>
      </c>
      <c r="F415" s="64">
        <f t="shared" si="287"/>
        <v>99.249999999998053</v>
      </c>
      <c r="G415" s="55">
        <f t="shared" si="271"/>
        <v>4.8867350363173689E-2</v>
      </c>
      <c r="H415" s="78">
        <f t="shared" si="297"/>
        <v>1.6922052942732974E-3</v>
      </c>
      <c r="I415" s="79">
        <f t="shared" ca="1" si="272"/>
        <v>1595.821966191445</v>
      </c>
      <c r="J415" s="79">
        <f t="shared" ca="1" si="273"/>
        <v>14.421471753648067</v>
      </c>
      <c r="K415" s="80">
        <f t="shared" ca="1" si="274"/>
        <v>-3.384410588546595E-2</v>
      </c>
      <c r="L415" s="80">
        <f t="shared" ca="1" si="275"/>
        <v>-0.66492581924643546</v>
      </c>
      <c r="M415" s="80">
        <f t="shared" ca="1" si="276"/>
        <v>0</v>
      </c>
      <c r="N415" s="80">
        <f t="shared" ca="1" si="277"/>
        <v>0</v>
      </c>
      <c r="O415" s="81">
        <f t="shared" ca="1" si="264"/>
        <v>-3.0534416725225451</v>
      </c>
      <c r="P415" s="79">
        <f t="shared" ca="1" si="265"/>
        <v>1606.4912263474387</v>
      </c>
      <c r="Q415" s="35"/>
      <c r="R415">
        <f t="shared" ca="1" si="278"/>
        <v>412</v>
      </c>
      <c r="S415" s="78">
        <f t="shared" ca="1" si="288"/>
        <v>99.249999999998053</v>
      </c>
      <c r="T415" s="55">
        <f t="shared" ca="1" si="279"/>
        <v>4.8867350363173689E-2</v>
      </c>
      <c r="U415" s="78">
        <f t="shared" ca="1" si="289"/>
        <v>1.6883730201586807E-3</v>
      </c>
      <c r="V415" s="79">
        <f t="shared" ca="1" si="290"/>
        <v>1593.0709760112393</v>
      </c>
      <c r="W415" s="79">
        <f t="shared" ca="1" si="266"/>
        <v>14.396611006008978</v>
      </c>
      <c r="X415" s="80">
        <f t="shared" ca="1" si="267"/>
        <v>-3.3767460403173612E-2</v>
      </c>
      <c r="Y415" s="80">
        <f t="shared" ca="1" si="280"/>
        <v>-0.6637795733380164</v>
      </c>
      <c r="Z415" s="80">
        <f t="shared" ca="1" si="268"/>
        <v>0</v>
      </c>
      <c r="AA415" s="80">
        <f t="shared" ca="1" si="281"/>
        <v>0</v>
      </c>
      <c r="AB415" s="81">
        <f t="shared" ca="1" si="269"/>
        <v>-3.0534416725225451</v>
      </c>
      <c r="AC415" s="79">
        <f t="shared" ca="1" si="270"/>
        <v>1603.7165983109846</v>
      </c>
      <c r="AD415" s="35"/>
      <c r="AE415" s="55">
        <f t="shared" ca="1" si="291"/>
        <v>4.8867350363173689E-2</v>
      </c>
      <c r="AF415" s="78">
        <f t="shared" ca="1" si="292"/>
        <v>1.6883730201586807E-3</v>
      </c>
      <c r="AG415" s="35"/>
      <c r="AH415" s="35"/>
      <c r="AR415" s="69">
        <f t="shared" si="282"/>
        <v>35</v>
      </c>
      <c r="AS415" s="70">
        <f t="shared" si="293"/>
        <v>412</v>
      </c>
      <c r="AT415" s="71">
        <f t="shared" ca="1" si="294"/>
        <v>2.8548987361093837E-2</v>
      </c>
      <c r="AU415" s="72">
        <f t="shared" ca="1" si="283"/>
        <v>9.0370179501075842E-3</v>
      </c>
      <c r="AV415" s="73">
        <f t="shared" ca="1" si="284"/>
        <v>1.0090370179501076</v>
      </c>
      <c r="AW415" s="74">
        <f ca="1">PRODUCT(AV$4:AV415)</f>
        <v>33.970384587596726</v>
      </c>
      <c r="BO415" s="70">
        <f t="shared" si="295"/>
        <v>412</v>
      </c>
      <c r="BP415" s="171">
        <f t="shared" ca="1" si="296"/>
        <v>0.114</v>
      </c>
      <c r="BQ415" s="172">
        <f t="shared" ca="1" si="285"/>
        <v>9.0370179501075842E-3</v>
      </c>
      <c r="BR415" s="172">
        <f t="shared" ca="1" si="298"/>
        <v>2.9437405909296669E-2</v>
      </c>
    </row>
    <row r="416" spans="5:70">
      <c r="E416">
        <f t="shared" si="286"/>
        <v>413</v>
      </c>
      <c r="F416" s="64">
        <f t="shared" si="287"/>
        <v>99.333333333331382</v>
      </c>
      <c r="G416" s="55">
        <f t="shared" si="271"/>
        <v>4.8867350363173689E-2</v>
      </c>
      <c r="H416" s="78">
        <f t="shared" si="297"/>
        <v>1.6095117052716268E-3</v>
      </c>
      <c r="I416" s="79">
        <f t="shared" ca="1" si="272"/>
        <v>1527.9862567341538</v>
      </c>
      <c r="J416" s="79">
        <f t="shared" ca="1" si="273"/>
        <v>13.808439229624243</v>
      </c>
      <c r="K416" s="80">
        <f t="shared" ca="1" si="274"/>
        <v>-3.2190234105432536E-2</v>
      </c>
      <c r="L416" s="80">
        <f t="shared" ca="1" si="275"/>
        <v>-0.63666094030589748</v>
      </c>
      <c r="M416" s="80">
        <f t="shared" ca="1" si="276"/>
        <v>0</v>
      </c>
      <c r="N416" s="80">
        <f t="shared" ca="1" si="277"/>
        <v>0</v>
      </c>
      <c r="O416" s="81">
        <f t="shared" ca="1" si="264"/>
        <v>-2.9042280684978707</v>
      </c>
      <c r="P416" s="79">
        <f t="shared" ca="1" si="265"/>
        <v>1538.221616720869</v>
      </c>
      <c r="Q416" s="35"/>
      <c r="R416">
        <f t="shared" ca="1" si="278"/>
        <v>413</v>
      </c>
      <c r="S416" s="78">
        <f t="shared" ca="1" si="288"/>
        <v>99.333333333331382</v>
      </c>
      <c r="T416" s="55">
        <f t="shared" ca="1" si="279"/>
        <v>4.8867350363173689E-2</v>
      </c>
      <c r="U416" s="78">
        <f t="shared" ca="1" si="289"/>
        <v>1.6058667042388567E-3</v>
      </c>
      <c r="V416" s="79">
        <f t="shared" ca="1" si="290"/>
        <v>1525.3472174180847</v>
      </c>
      <c r="W416" s="79">
        <f t="shared" ca="1" si="266"/>
        <v>13.784590183953888</v>
      </c>
      <c r="X416" s="80">
        <f t="shared" ca="1" si="267"/>
        <v>-3.2117334084777134E-2</v>
      </c>
      <c r="Y416" s="80">
        <f t="shared" ca="1" si="280"/>
        <v>-0.63556134059086866</v>
      </c>
      <c r="Z416" s="80">
        <f t="shared" ca="1" si="268"/>
        <v>0</v>
      </c>
      <c r="AA416" s="80">
        <f t="shared" ca="1" si="281"/>
        <v>0</v>
      </c>
      <c r="AB416" s="81">
        <f t="shared" ca="1" si="269"/>
        <v>-2.9042280684978707</v>
      </c>
      <c r="AC416" s="79">
        <f t="shared" ca="1" si="270"/>
        <v>1535.5599008588651</v>
      </c>
      <c r="AD416" s="35"/>
      <c r="AE416" s="55">
        <f t="shared" ca="1" si="291"/>
        <v>4.8867350363173689E-2</v>
      </c>
      <c r="AF416" s="78">
        <f t="shared" ca="1" si="292"/>
        <v>1.6058667042388567E-3</v>
      </c>
      <c r="AG416" s="35"/>
      <c r="AH416" s="35"/>
      <c r="AR416" s="69">
        <f t="shared" si="282"/>
        <v>35</v>
      </c>
      <c r="AS416" s="70">
        <f t="shared" si="293"/>
        <v>413</v>
      </c>
      <c r="AT416" s="71">
        <f t="shared" ca="1" si="294"/>
        <v>2.8290989649854239E-2</v>
      </c>
      <c r="AU416" s="72">
        <f t="shared" ca="1" si="283"/>
        <v>9.0370179501075842E-3</v>
      </c>
      <c r="AV416" s="73">
        <f t="shared" ca="1" si="284"/>
        <v>1.0090370179501076</v>
      </c>
      <c r="AW416" s="74">
        <f ca="1">PRODUCT(AV$4:AV416)</f>
        <v>34.277375562886895</v>
      </c>
      <c r="BO416" s="70">
        <f t="shared" si="295"/>
        <v>413</v>
      </c>
      <c r="BP416" s="171">
        <f t="shared" ca="1" si="296"/>
        <v>0.114</v>
      </c>
      <c r="BQ416" s="172">
        <f t="shared" ca="1" si="285"/>
        <v>9.0370179501075842E-3</v>
      </c>
      <c r="BR416" s="172">
        <f t="shared" ca="1" si="298"/>
        <v>2.917376209754895E-2</v>
      </c>
    </row>
    <row r="417" spans="3:70">
      <c r="E417">
        <f t="shared" si="286"/>
        <v>414</v>
      </c>
      <c r="F417" s="64">
        <f t="shared" si="287"/>
        <v>99.41666666666471</v>
      </c>
      <c r="G417" s="55">
        <f t="shared" si="271"/>
        <v>4.8867350363173689E-2</v>
      </c>
      <c r="H417" s="78">
        <f t="shared" si="297"/>
        <v>1.5308591328564891E-3</v>
      </c>
      <c r="I417" s="79">
        <f t="shared" ca="1" si="272"/>
        <v>1463.0528020403628</v>
      </c>
      <c r="J417" s="79">
        <f t="shared" ca="1" si="273"/>
        <v>13.221634433993957</v>
      </c>
      <c r="K417" s="80">
        <f t="shared" ca="1" si="274"/>
        <v>-3.0617182657129781E-2</v>
      </c>
      <c r="L417" s="80">
        <f t="shared" ca="1" si="275"/>
        <v>-0.6096053341834845</v>
      </c>
      <c r="M417" s="80">
        <f t="shared" ca="1" si="276"/>
        <v>0</v>
      </c>
      <c r="N417" s="80">
        <f t="shared" ca="1" si="277"/>
        <v>0</v>
      </c>
      <c r="O417" s="81">
        <f t="shared" ca="1" si="264"/>
        <v>-2.7623061379400227</v>
      </c>
      <c r="P417" s="79">
        <f t="shared" ca="1" si="265"/>
        <v>1472.8719078195763</v>
      </c>
      <c r="Q417" s="35"/>
      <c r="R417">
        <f t="shared" ca="1" si="278"/>
        <v>414</v>
      </c>
      <c r="S417" s="78">
        <f t="shared" ca="1" si="288"/>
        <v>99.41666666666471</v>
      </c>
      <c r="T417" s="55">
        <f t="shared" ca="1" si="279"/>
        <v>4.8867350363173689E-2</v>
      </c>
      <c r="U417" s="78">
        <f t="shared" ca="1" si="289"/>
        <v>1.5273922533662616E-3</v>
      </c>
      <c r="V417" s="79">
        <f t="shared" ca="1" si="290"/>
        <v>1460.5211571799548</v>
      </c>
      <c r="W417" s="79">
        <f t="shared" ca="1" si="266"/>
        <v>13.198755913947151</v>
      </c>
      <c r="X417" s="80">
        <f t="shared" ca="1" si="267"/>
        <v>-3.0547845067325233E-2</v>
      </c>
      <c r="Y417" s="80">
        <f t="shared" ca="1" si="280"/>
        <v>-0.60855048215831453</v>
      </c>
      <c r="Z417" s="80">
        <f t="shared" ca="1" si="268"/>
        <v>0</v>
      </c>
      <c r="AA417" s="80">
        <f t="shared" ca="1" si="281"/>
        <v>0</v>
      </c>
      <c r="AB417" s="81">
        <f t="shared" ca="1" si="269"/>
        <v>-2.7623061379400227</v>
      </c>
      <c r="AC417" s="79">
        <f t="shared" ca="1" si="270"/>
        <v>1470.3185086287365</v>
      </c>
      <c r="AD417" s="35"/>
      <c r="AE417" s="55">
        <f t="shared" ca="1" si="291"/>
        <v>4.8867350363173689E-2</v>
      </c>
      <c r="AF417" s="78">
        <f t="shared" ca="1" si="292"/>
        <v>1.5273922533662616E-3</v>
      </c>
      <c r="AG417" s="35"/>
      <c r="AH417" s="35"/>
      <c r="AR417" s="69">
        <f t="shared" si="282"/>
        <v>35</v>
      </c>
      <c r="AS417" s="70">
        <f t="shared" si="293"/>
        <v>414</v>
      </c>
      <c r="AT417" s="71">
        <f t="shared" ca="1" si="294"/>
        <v>2.8035323468562197E-2</v>
      </c>
      <c r="AU417" s="72">
        <f t="shared" ca="1" si="283"/>
        <v>9.0370179501075842E-3</v>
      </c>
      <c r="AV417" s="73">
        <f t="shared" ca="1" si="284"/>
        <v>1.0090370179501076</v>
      </c>
      <c r="AW417" s="74">
        <f ca="1">PRODUCT(AV$4:AV417)</f>
        <v>34.587140821131285</v>
      </c>
      <c r="BO417" s="70">
        <f t="shared" si="295"/>
        <v>414</v>
      </c>
      <c r="BP417" s="171">
        <f t="shared" ca="1" si="296"/>
        <v>0.114</v>
      </c>
      <c r="BQ417" s="172">
        <f t="shared" ca="1" si="285"/>
        <v>9.0370179501075842E-3</v>
      </c>
      <c r="BR417" s="172">
        <f t="shared" ca="1" si="298"/>
        <v>2.8912479501313464E-2</v>
      </c>
    </row>
    <row r="418" spans="3:70">
      <c r="E418">
        <f t="shared" si="286"/>
        <v>415</v>
      </c>
      <c r="F418" s="64">
        <f t="shared" si="287"/>
        <v>99.499999999998039</v>
      </c>
      <c r="G418" s="55">
        <f t="shared" si="271"/>
        <v>4.8867350363173689E-2</v>
      </c>
      <c r="H418" s="78">
        <f t="shared" si="297"/>
        <v>1.4560501032545269E-3</v>
      </c>
      <c r="I418" s="79">
        <f t="shared" ca="1" si="272"/>
        <v>1400.8965602600811</v>
      </c>
      <c r="J418" s="79">
        <f t="shared" ca="1" si="273"/>
        <v>12.659927361314324</v>
      </c>
      <c r="K418" s="80">
        <f t="shared" ca="1" si="274"/>
        <v>-2.9121002065090537E-2</v>
      </c>
      <c r="L418" s="80">
        <f t="shared" ca="1" si="275"/>
        <v>-0.58370690010836712</v>
      </c>
      <c r="M418" s="80">
        <f t="shared" ca="1" si="276"/>
        <v>0</v>
      </c>
      <c r="N418" s="80">
        <f t="shared" ca="1" si="277"/>
        <v>0</v>
      </c>
      <c r="O418" s="81">
        <f t="shared" ca="1" si="264"/>
        <v>-2.6273195560869622</v>
      </c>
      <c r="P418" s="79">
        <f t="shared" ca="1" si="265"/>
        <v>1410.316340163135</v>
      </c>
      <c r="Q418" s="35"/>
      <c r="R418">
        <f t="shared" ca="1" si="278"/>
        <v>415</v>
      </c>
      <c r="S418" s="78">
        <f t="shared" ca="1" si="288"/>
        <v>99.499999999998039</v>
      </c>
      <c r="T418" s="55">
        <f t="shared" ca="1" si="279"/>
        <v>4.8867350363173689E-2</v>
      </c>
      <c r="U418" s="78">
        <f t="shared" ca="1" si="289"/>
        <v>1.4527526409790152E-3</v>
      </c>
      <c r="V418" s="79">
        <f t="shared" ca="1" si="290"/>
        <v>1398.4679389221169</v>
      </c>
      <c r="W418" s="79">
        <f t="shared" ca="1" si="266"/>
        <v>12.637979866689127</v>
      </c>
      <c r="X418" s="80">
        <f t="shared" ca="1" si="267"/>
        <v>-2.9055052819580304E-2</v>
      </c>
      <c r="Y418" s="80">
        <f t="shared" ca="1" si="280"/>
        <v>-0.58269497455088204</v>
      </c>
      <c r="Z418" s="80">
        <f t="shared" ca="1" si="268"/>
        <v>0</v>
      </c>
      <c r="AA418" s="80">
        <f t="shared" ca="1" si="281"/>
        <v>0</v>
      </c>
      <c r="AB418" s="81">
        <f t="shared" ca="1" si="269"/>
        <v>-2.6273195560869622</v>
      </c>
      <c r="AC418" s="79">
        <f t="shared" ca="1" si="270"/>
        <v>1407.8668492053487</v>
      </c>
      <c r="AD418" s="35"/>
      <c r="AE418" s="55">
        <f t="shared" ca="1" si="291"/>
        <v>4.8867350363173689E-2</v>
      </c>
      <c r="AF418" s="78">
        <f t="shared" ca="1" si="292"/>
        <v>1.4527526409790152E-3</v>
      </c>
      <c r="AG418" s="35"/>
      <c r="AH418" s="35"/>
      <c r="AR418" s="69">
        <f t="shared" si="282"/>
        <v>35</v>
      </c>
      <c r="AS418" s="70">
        <f t="shared" si="293"/>
        <v>415</v>
      </c>
      <c r="AT418" s="71">
        <f t="shared" ca="1" si="294"/>
        <v>2.7781967747139726E-2</v>
      </c>
      <c r="AU418" s="72">
        <f t="shared" ca="1" si="283"/>
        <v>9.0370179501075842E-3</v>
      </c>
      <c r="AV418" s="73">
        <f t="shared" ca="1" si="284"/>
        <v>1.0090370179501076</v>
      </c>
      <c r="AW418" s="74">
        <f ca="1">PRODUCT(AV$4:AV418)</f>
        <v>34.899705433574745</v>
      </c>
      <c r="BO418" s="70">
        <f t="shared" si="295"/>
        <v>415</v>
      </c>
      <c r="BP418" s="171">
        <f t="shared" ca="1" si="296"/>
        <v>0.114</v>
      </c>
      <c r="BQ418" s="172">
        <f t="shared" ca="1" si="285"/>
        <v>9.0370179501075842E-3</v>
      </c>
      <c r="BR418" s="172">
        <f t="shared" ca="1" si="298"/>
        <v>2.8653536973351219E-2</v>
      </c>
    </row>
    <row r="419" spans="3:70">
      <c r="E419">
        <f t="shared" si="286"/>
        <v>416</v>
      </c>
      <c r="F419" s="64">
        <f t="shared" si="287"/>
        <v>99.583333333331367</v>
      </c>
      <c r="G419" s="55">
        <f t="shared" si="271"/>
        <v>5.3587726218805809E-2</v>
      </c>
      <c r="H419" s="78">
        <f t="shared" si="297"/>
        <v>1.3780236889604594E-3</v>
      </c>
      <c r="I419" s="79">
        <f t="shared" ca="1" si="272"/>
        <v>1334.7406942445648</v>
      </c>
      <c r="J419" s="79">
        <f t="shared" ca="1" si="273"/>
        <v>12.06207561262719</v>
      </c>
      <c r="K419" s="80">
        <f t="shared" ca="1" si="274"/>
        <v>-2.7560473779209185E-2</v>
      </c>
      <c r="L419" s="80">
        <f t="shared" ca="1" si="275"/>
        <v>-0.55614195593523541</v>
      </c>
      <c r="M419" s="80">
        <f t="shared" ca="1" si="276"/>
        <v>0</v>
      </c>
      <c r="N419" s="80">
        <f t="shared" ca="1" si="277"/>
        <v>0</v>
      </c>
      <c r="O419" s="81">
        <f t="shared" ca="1" si="264"/>
        <v>-2.4865274750260595</v>
      </c>
      <c r="P419" s="79">
        <f t="shared" ca="1" si="265"/>
        <v>1343.7325399524514</v>
      </c>
      <c r="Q419" s="35"/>
      <c r="R419">
        <f t="shared" ca="1" si="278"/>
        <v>416</v>
      </c>
      <c r="S419" s="78">
        <f t="shared" ca="1" si="288"/>
        <v>99.583333333331367</v>
      </c>
      <c r="T419" s="55">
        <f t="shared" ca="1" si="279"/>
        <v>5.3587726218805809E-2</v>
      </c>
      <c r="U419" s="78">
        <f t="shared" ca="1" si="289"/>
        <v>1.3749029301905846E-3</v>
      </c>
      <c r="V419" s="79">
        <f t="shared" ca="1" si="290"/>
        <v>1332.4224659375998</v>
      </c>
      <c r="W419" s="79">
        <f t="shared" ca="1" si="266"/>
        <v>12.0411257418047</v>
      </c>
      <c r="X419" s="80">
        <f t="shared" ca="1" si="267"/>
        <v>-2.7498058603811694E-2</v>
      </c>
      <c r="Y419" s="80">
        <f t="shared" ca="1" si="280"/>
        <v>-0.55517602747399997</v>
      </c>
      <c r="Z419" s="80">
        <f t="shared" ca="1" si="268"/>
        <v>0</v>
      </c>
      <c r="AA419" s="80">
        <f t="shared" ca="1" si="281"/>
        <v>0</v>
      </c>
      <c r="AB419" s="81">
        <f t="shared" ca="1" si="269"/>
        <v>-2.4865274750260595</v>
      </c>
      <c r="AC419" s="79">
        <f t="shared" ca="1" si="270"/>
        <v>1341.3943901183004</v>
      </c>
      <c r="AD419" s="35"/>
      <c r="AE419" s="55">
        <f t="shared" ca="1" si="291"/>
        <v>5.3587726218805809E-2</v>
      </c>
      <c r="AF419" s="78">
        <f t="shared" ca="1" si="292"/>
        <v>1.3749029301905846E-3</v>
      </c>
      <c r="AG419" s="35"/>
      <c r="AH419" s="35"/>
      <c r="AR419" s="69">
        <f t="shared" si="282"/>
        <v>35</v>
      </c>
      <c r="AS419" s="70">
        <f t="shared" si="293"/>
        <v>416</v>
      </c>
      <c r="AT419" s="71">
        <f t="shared" ca="1" si="294"/>
        <v>2.7530901605919516E-2</v>
      </c>
      <c r="AU419" s="72">
        <f t="shared" ca="1" si="283"/>
        <v>9.0370179501075842E-3</v>
      </c>
      <c r="AV419" s="73">
        <f t="shared" ca="1" si="284"/>
        <v>1.0090370179501076</v>
      </c>
      <c r="AW419" s="74">
        <f ca="1">PRODUCT(AV$4:AV419)</f>
        <v>35.215094698031429</v>
      </c>
      <c r="BO419" s="70">
        <f t="shared" si="295"/>
        <v>416</v>
      </c>
      <c r="BP419" s="171">
        <f t="shared" ca="1" si="296"/>
        <v>0.114</v>
      </c>
      <c r="BQ419" s="172">
        <f t="shared" ca="1" si="285"/>
        <v>9.0370179501075842E-3</v>
      </c>
      <c r="BR419" s="172">
        <f t="shared" ca="1" si="298"/>
        <v>2.8396913555819626E-2</v>
      </c>
    </row>
    <row r="420" spans="3:70">
      <c r="E420">
        <f t="shared" si="286"/>
        <v>417</v>
      </c>
      <c r="F420" s="64">
        <f t="shared" si="287"/>
        <v>99.666666666664696</v>
      </c>
      <c r="G420" s="55">
        <f t="shared" si="271"/>
        <v>5.3587726218805809E-2</v>
      </c>
      <c r="H420" s="78">
        <f t="shared" si="297"/>
        <v>1.3041785327934175E-3</v>
      </c>
      <c r="I420" s="79">
        <f t="shared" ca="1" si="272"/>
        <v>1271.7249684901788</v>
      </c>
      <c r="J420" s="79">
        <f t="shared" ca="1" si="273"/>
        <v>11.492601367845747</v>
      </c>
      <c r="K420" s="80">
        <f t="shared" ca="1" si="274"/>
        <v>-2.608357065586835E-2</v>
      </c>
      <c r="L420" s="80">
        <f t="shared" ca="1" si="275"/>
        <v>-0.52988540353757452</v>
      </c>
      <c r="M420" s="80">
        <f t="shared" ca="1" si="276"/>
        <v>0</v>
      </c>
      <c r="N420" s="80">
        <f t="shared" ca="1" si="277"/>
        <v>0</v>
      </c>
      <c r="O420" s="81">
        <f t="shared" ca="1" si="264"/>
        <v>-2.3532801214588246</v>
      </c>
      <c r="P420" s="79">
        <f t="shared" ca="1" si="265"/>
        <v>1280.3083207623724</v>
      </c>
      <c r="Q420" s="35"/>
      <c r="R420">
        <f t="shared" ca="1" si="278"/>
        <v>417</v>
      </c>
      <c r="S420" s="78">
        <f t="shared" ca="1" si="288"/>
        <v>99.666666666664696</v>
      </c>
      <c r="T420" s="55">
        <f t="shared" ca="1" si="279"/>
        <v>5.3587726218805809E-2</v>
      </c>
      <c r="U420" s="78">
        <f t="shared" ca="1" si="289"/>
        <v>1.3012250083900977E-3</v>
      </c>
      <c r="V420" s="79">
        <f t="shared" ca="1" si="290"/>
        <v>1269.5121147891989</v>
      </c>
      <c r="W420" s="79">
        <f t="shared" ca="1" si="266"/>
        <v>11.47260376922903</v>
      </c>
      <c r="X420" s="80">
        <f t="shared" ca="1" si="267"/>
        <v>-2.6024500167801952E-2</v>
      </c>
      <c r="Y420" s="80">
        <f t="shared" ca="1" si="280"/>
        <v>-0.52896338116216624</v>
      </c>
      <c r="Z420" s="80">
        <f t="shared" ca="1" si="268"/>
        <v>0</v>
      </c>
      <c r="AA420" s="80">
        <f t="shared" ca="1" si="281"/>
        <v>0</v>
      </c>
      <c r="AB420" s="81">
        <f t="shared" ca="1" si="269"/>
        <v>-2.3532801214588246</v>
      </c>
      <c r="AC420" s="79">
        <f t="shared" ca="1" si="270"/>
        <v>1278.0764505556392</v>
      </c>
      <c r="AD420" s="35"/>
      <c r="AE420" s="55">
        <f t="shared" ca="1" si="291"/>
        <v>5.3587726218805809E-2</v>
      </c>
      <c r="AF420" s="78">
        <f t="shared" ca="1" si="292"/>
        <v>1.3012250083900977E-3</v>
      </c>
      <c r="AG420" s="35"/>
      <c r="AH420" s="35"/>
      <c r="AR420" s="69">
        <f t="shared" si="282"/>
        <v>35</v>
      </c>
      <c r="AS420" s="70">
        <f t="shared" si="293"/>
        <v>417</v>
      </c>
      <c r="AT420" s="71">
        <f t="shared" ca="1" si="294"/>
        <v>2.7282104353924176E-2</v>
      </c>
      <c r="AU420" s="72">
        <f t="shared" ca="1" si="283"/>
        <v>9.0370179501075842E-3</v>
      </c>
      <c r="AV420" s="73">
        <f t="shared" ca="1" si="284"/>
        <v>1.0090370179501076</v>
      </c>
      <c r="AW420" s="74">
        <f ca="1">PRODUCT(AV$4:AV420)</f>
        <v>35.533334140932276</v>
      </c>
      <c r="BO420" s="70">
        <f t="shared" si="295"/>
        <v>417</v>
      </c>
      <c r="BP420" s="171">
        <f t="shared" ca="1" si="296"/>
        <v>0.114</v>
      </c>
      <c r="BQ420" s="172">
        <f t="shared" ca="1" si="285"/>
        <v>9.0370179501075842E-3</v>
      </c>
      <c r="BR420" s="172">
        <f t="shared" ca="1" si="298"/>
        <v>2.8142588478576241E-2</v>
      </c>
    </row>
    <row r="421" spans="3:70">
      <c r="E421">
        <f t="shared" si="286"/>
        <v>418</v>
      </c>
      <c r="F421" s="64">
        <f t="shared" si="287"/>
        <v>99.749999999998025</v>
      </c>
      <c r="G421" s="55">
        <f t="shared" si="271"/>
        <v>5.3587726218805809E-2</v>
      </c>
      <c r="H421" s="78">
        <f t="shared" si="297"/>
        <v>1.2342905706376399E-3</v>
      </c>
      <c r="I421" s="79">
        <f t="shared" ca="1" si="272"/>
        <v>1211.6995089936995</v>
      </c>
      <c r="J421" s="79">
        <f t="shared" ca="1" si="273"/>
        <v>10.950150212912609</v>
      </c>
      <c r="K421" s="80">
        <f t="shared" ca="1" si="274"/>
        <v>-2.4685811412752799E-2</v>
      </c>
      <c r="L421" s="80">
        <f t="shared" ca="1" si="275"/>
        <v>-0.50487479541404146</v>
      </c>
      <c r="M421" s="80">
        <f t="shared" ca="1" si="276"/>
        <v>0</v>
      </c>
      <c r="N421" s="80">
        <f t="shared" ca="1" si="277"/>
        <v>0</v>
      </c>
      <c r="O421" s="81">
        <f t="shared" ca="1" si="264"/>
        <v>-2.2271731905939309</v>
      </c>
      <c r="P421" s="79">
        <f t="shared" ca="1" si="265"/>
        <v>1219.8929254091913</v>
      </c>
      <c r="Q421" s="35"/>
      <c r="R421">
        <f t="shared" ca="1" si="278"/>
        <v>418</v>
      </c>
      <c r="S421" s="78">
        <f t="shared" ca="1" si="288"/>
        <v>99.749999999998025</v>
      </c>
      <c r="T421" s="55">
        <f t="shared" ca="1" si="279"/>
        <v>5.3587726218805809E-2</v>
      </c>
      <c r="U421" s="78">
        <f t="shared" ca="1" si="289"/>
        <v>1.2314953188914258E-3</v>
      </c>
      <c r="V421" s="79">
        <f t="shared" ca="1" si="290"/>
        <v>1209.5872396365605</v>
      </c>
      <c r="W421" s="79">
        <f t="shared" ca="1" si="266"/>
        <v>10.931061596816681</v>
      </c>
      <c r="X421" s="80">
        <f t="shared" ca="1" si="267"/>
        <v>-2.4629906377828518E-2</v>
      </c>
      <c r="Y421" s="80">
        <f t="shared" ca="1" si="280"/>
        <v>-0.50399468318190022</v>
      </c>
      <c r="Z421" s="80">
        <f t="shared" ca="1" si="268"/>
        <v>0</v>
      </c>
      <c r="AA421" s="80">
        <f t="shared" ca="1" si="281"/>
        <v>0</v>
      </c>
      <c r="AB421" s="81">
        <f t="shared" ca="1" si="269"/>
        <v>-2.2271731905939309</v>
      </c>
      <c r="AC421" s="79">
        <f t="shared" ca="1" si="270"/>
        <v>1217.7625034532236</v>
      </c>
      <c r="AD421" s="35"/>
      <c r="AE421" s="55">
        <f t="shared" ca="1" si="291"/>
        <v>5.3587726218805809E-2</v>
      </c>
      <c r="AF421" s="78">
        <f t="shared" ca="1" si="292"/>
        <v>1.2314953188914258E-3</v>
      </c>
      <c r="AG421" s="35"/>
      <c r="AH421" s="35"/>
      <c r="AR421" s="69">
        <f t="shared" si="282"/>
        <v>35</v>
      </c>
      <c r="AS421" s="70">
        <f t="shared" si="293"/>
        <v>418</v>
      </c>
      <c r="AT421" s="71">
        <f t="shared" ca="1" si="294"/>
        <v>2.7035555487161054E-2</v>
      </c>
      <c r="AU421" s="72">
        <f t="shared" ca="1" si="283"/>
        <v>9.0370179501075842E-3</v>
      </c>
      <c r="AV421" s="73">
        <f t="shared" ca="1" si="284"/>
        <v>1.0090370179501076</v>
      </c>
      <c r="AW421" s="74">
        <f ca="1">PRODUCT(AV$4:AV421)</f>
        <v>35.854449519391054</v>
      </c>
      <c r="BO421" s="70">
        <f t="shared" si="295"/>
        <v>418</v>
      </c>
      <c r="BP421" s="171">
        <f t="shared" ca="1" si="296"/>
        <v>0.114</v>
      </c>
      <c r="BQ421" s="172">
        <f t="shared" ca="1" si="285"/>
        <v>9.0370179501075842E-3</v>
      </c>
      <c r="BR421" s="172">
        <f t="shared" ca="1" si="298"/>
        <v>2.7890541157497721E-2</v>
      </c>
    </row>
    <row r="422" spans="3:70">
      <c r="E422">
        <f t="shared" si="286"/>
        <v>419</v>
      </c>
      <c r="F422" s="64">
        <f t="shared" si="287"/>
        <v>99.833333333331353</v>
      </c>
      <c r="G422" s="55">
        <f t="shared" si="271"/>
        <v>5.3587726218805809E-2</v>
      </c>
      <c r="H422" s="78">
        <f t="shared" si="297"/>
        <v>1.1681477454638565E-3</v>
      </c>
      <c r="I422" s="79">
        <f t="shared" ca="1" si="272"/>
        <v>1154.5216373061055</v>
      </c>
      <c r="J422" s="79">
        <f t="shared" ca="1" si="273"/>
        <v>10.433432760122873</v>
      </c>
      <c r="K422" s="80">
        <f t="shared" ca="1" si="274"/>
        <v>-2.3362954909277131E-2</v>
      </c>
      <c r="L422" s="80">
        <f t="shared" ca="1" si="275"/>
        <v>-0.48105068221087732</v>
      </c>
      <c r="M422" s="80">
        <f t="shared" ca="1" si="276"/>
        <v>0</v>
      </c>
      <c r="N422" s="80">
        <f t="shared" ca="1" si="277"/>
        <v>0</v>
      </c>
      <c r="O422" s="81">
        <f t="shared" ca="1" si="264"/>
        <v>-2.1078240434145195</v>
      </c>
      <c r="P422" s="79">
        <f t="shared" ca="1" si="265"/>
        <v>1162.3428323856938</v>
      </c>
      <c r="Q422" s="35"/>
      <c r="R422">
        <f t="shared" ca="1" si="278"/>
        <v>419</v>
      </c>
      <c r="S422" s="78">
        <f t="shared" ca="1" si="288"/>
        <v>99.833333333331353</v>
      </c>
      <c r="T422" s="55">
        <f t="shared" ca="1" si="279"/>
        <v>5.3587726218805809E-2</v>
      </c>
      <c r="U422" s="78">
        <f t="shared" ca="1" si="289"/>
        <v>1.1655022849029312E-3</v>
      </c>
      <c r="V422" s="79">
        <f t="shared" ca="1" si="290"/>
        <v>1152.5053798186448</v>
      </c>
      <c r="W422" s="79">
        <f t="shared" ca="1" si="266"/>
        <v>10.415211805016652</v>
      </c>
      <c r="X422" s="80">
        <f t="shared" ca="1" si="267"/>
        <v>-2.3310045698058626E-2</v>
      </c>
      <c r="Y422" s="80">
        <f t="shared" ca="1" si="280"/>
        <v>-0.48021057492443536</v>
      </c>
      <c r="Z422" s="80">
        <f t="shared" ca="1" si="268"/>
        <v>0</v>
      </c>
      <c r="AA422" s="80">
        <f t="shared" ca="1" si="281"/>
        <v>0</v>
      </c>
      <c r="AB422" s="81">
        <f t="shared" ca="1" si="269"/>
        <v>-2.1078240434145195</v>
      </c>
      <c r="AC422" s="79">
        <f t="shared" ca="1" si="270"/>
        <v>1160.3092469596245</v>
      </c>
      <c r="AD422" s="35"/>
      <c r="AE422" s="55">
        <f t="shared" ca="1" si="291"/>
        <v>5.3587726218805809E-2</v>
      </c>
      <c r="AF422" s="78">
        <f t="shared" ca="1" si="292"/>
        <v>1.1655022849029312E-3</v>
      </c>
      <c r="AG422" s="35"/>
      <c r="AH422" s="35"/>
      <c r="AR422" s="69">
        <f t="shared" si="282"/>
        <v>35</v>
      </c>
      <c r="AS422" s="70">
        <f t="shared" si="293"/>
        <v>419</v>
      </c>
      <c r="AT422" s="71">
        <f t="shared" ca="1" si="294"/>
        <v>2.6791234686932449E-2</v>
      </c>
      <c r="AU422" s="72">
        <f t="shared" ca="1" si="283"/>
        <v>9.0370179501075842E-3</v>
      </c>
      <c r="AV422" s="73">
        <f t="shared" ca="1" si="284"/>
        <v>1.0090370179501076</v>
      </c>
      <c r="AW422" s="74">
        <f ca="1">PRODUCT(AV$4:AV422)</f>
        <v>36.178466823289014</v>
      </c>
      <c r="BO422" s="70">
        <f t="shared" si="295"/>
        <v>419</v>
      </c>
      <c r="BP422" s="171">
        <f t="shared" ca="1" si="296"/>
        <v>0.114</v>
      </c>
      <c r="BQ422" s="172">
        <f t="shared" ca="1" si="285"/>
        <v>9.0370179501075842E-3</v>
      </c>
      <c r="BR422" s="172">
        <f t="shared" ca="1" si="298"/>
        <v>2.7640751192813805E-2</v>
      </c>
    </row>
    <row r="423" spans="3:70">
      <c r="E423">
        <f t="shared" si="286"/>
        <v>420</v>
      </c>
      <c r="F423" s="64">
        <f t="shared" si="287"/>
        <v>99.916666666664682</v>
      </c>
      <c r="G423" s="55">
        <f t="shared" si="271"/>
        <v>5.3587726218805809E-2</v>
      </c>
      <c r="H423" s="78">
        <f t="shared" si="297"/>
        <v>1.1055493638968241E-3</v>
      </c>
      <c r="I423" s="79">
        <f t="shared" ca="1" si="272"/>
        <v>1100.0555229114179</v>
      </c>
      <c r="J423" s="79">
        <f t="shared" ca="1" si="273"/>
        <v>9.9412215066654692</v>
      </c>
      <c r="K423" s="80">
        <f t="shared" ca="1" si="274"/>
        <v>-2.2110987277936481E-2</v>
      </c>
      <c r="L423" s="80">
        <f t="shared" ca="1" si="275"/>
        <v>-0.45835646787975748</v>
      </c>
      <c r="M423" s="80">
        <f t="shared" ca="1" si="276"/>
        <v>0</v>
      </c>
      <c r="N423" s="80">
        <f t="shared" ca="1" si="277"/>
        <v>0</v>
      </c>
      <c r="O423" s="81">
        <f t="shared" ca="1" si="264"/>
        <v>-1.994870545658606</v>
      </c>
      <c r="P423" s="79">
        <f t="shared" ca="1" si="265"/>
        <v>1107.5214064172669</v>
      </c>
      <c r="Q423" s="35"/>
      <c r="R423">
        <f t="shared" ca="1" si="278"/>
        <v>420</v>
      </c>
      <c r="S423" s="78">
        <f t="shared" ca="1" si="288"/>
        <v>99.916666666664682</v>
      </c>
      <c r="T423" s="55">
        <f t="shared" ca="1" si="279"/>
        <v>5.3587726218805809E-2</v>
      </c>
      <c r="U423" s="78">
        <f t="shared" ca="1" si="289"/>
        <v>1.1030456675521604E-3</v>
      </c>
      <c r="V423" s="79">
        <f t="shared" ca="1" si="290"/>
        <v>1098.1309127044035</v>
      </c>
      <c r="W423" s="79">
        <f t="shared" ca="1" si="266"/>
        <v>9.9238287696777192</v>
      </c>
      <c r="X423" s="80">
        <f t="shared" ca="1" si="267"/>
        <v>-2.206091335104321E-2</v>
      </c>
      <c r="Y423" s="80">
        <f t="shared" ca="1" si="280"/>
        <v>-0.45755454696016817</v>
      </c>
      <c r="Z423" s="80">
        <f t="shared" ca="1" si="268"/>
        <v>0</v>
      </c>
      <c r="AA423" s="80">
        <f t="shared" ca="1" si="281"/>
        <v>0</v>
      </c>
      <c r="AB423" s="81">
        <f t="shared" ca="1" si="269"/>
        <v>-1.994870545658606</v>
      </c>
      <c r="AC423" s="79">
        <f t="shared" ca="1" si="270"/>
        <v>1105.5802554681115</v>
      </c>
      <c r="AD423" s="35"/>
      <c r="AE423" s="55">
        <f t="shared" ca="1" si="291"/>
        <v>5.3587726218805809E-2</v>
      </c>
      <c r="AF423" s="78">
        <f t="shared" ca="1" si="292"/>
        <v>1.1030456675521604E-3</v>
      </c>
      <c r="AG423" s="35"/>
      <c r="AH423" s="35"/>
      <c r="AR423" s="69">
        <f t="shared" si="282"/>
        <v>35</v>
      </c>
      <c r="AS423" s="70">
        <f t="shared" si="293"/>
        <v>420</v>
      </c>
      <c r="AT423" s="71">
        <f t="shared" ca="1" si="294"/>
        <v>2.6549121818161096E-2</v>
      </c>
      <c r="AU423" s="72">
        <f t="shared" ca="1" si="283"/>
        <v>9.0370179501075842E-3</v>
      </c>
      <c r="AV423" s="73">
        <f t="shared" ca="1" si="284"/>
        <v>1.0090370179501076</v>
      </c>
      <c r="AW423" s="74">
        <f ca="1">PRODUCT(AV$4:AV423)</f>
        <v>36.505412277378447</v>
      </c>
      <c r="BO423" s="70">
        <f t="shared" si="295"/>
        <v>420</v>
      </c>
      <c r="BP423" s="171">
        <f t="shared" ca="1" si="296"/>
        <v>0.114</v>
      </c>
      <c r="BQ423" s="172">
        <f t="shared" ca="1" si="285"/>
        <v>9.0370179501075842E-3</v>
      </c>
      <c r="BR423" s="172">
        <f t="shared" ca="1" si="298"/>
        <v>2.7393198367456247E-2</v>
      </c>
    </row>
    <row r="424" spans="3:70">
      <c r="C424" s="150"/>
      <c r="E424">
        <f t="shared" si="286"/>
        <v>421</v>
      </c>
      <c r="F424" s="64">
        <f t="shared" si="287"/>
        <v>99.99999999999801</v>
      </c>
      <c r="G424" s="55">
        <f t="shared" si="271"/>
        <v>5.3587726218805809E-2</v>
      </c>
      <c r="H424" s="78">
        <f t="shared" si="297"/>
        <v>1.0463054872629461E-3</v>
      </c>
      <c r="I424" s="79">
        <f t="shared" ca="1" si="272"/>
        <v>1048.1718525087117</v>
      </c>
      <c r="J424" s="79">
        <f t="shared" ca="1" si="273"/>
        <v>9.4723478459187476</v>
      </c>
      <c r="K424" s="80">
        <f t="shared" ca="1" si="274"/>
        <v>-2.0926109745258922E-2</v>
      </c>
      <c r="L424" s="80">
        <f t="shared" ca="1" si="275"/>
        <v>-0.4367382718786299</v>
      </c>
      <c r="M424" s="80">
        <f t="shared" ca="1" si="276"/>
        <v>-7.8612888938153374</v>
      </c>
      <c r="N424" s="80">
        <f t="shared" ca="1" si="277"/>
        <v>0</v>
      </c>
      <c r="O424" s="81">
        <f t="shared" ca="1" si="264"/>
        <v>-1.8879699690158931</v>
      </c>
      <c r="P424" s="79">
        <f t="shared" ca="1" si="265"/>
        <v>1047.4372771101755</v>
      </c>
      <c r="Q424" s="35"/>
      <c r="R424">
        <f t="shared" ca="1" si="278"/>
        <v>421</v>
      </c>
      <c r="S424" s="78">
        <f t="shared" ca="1" si="288"/>
        <v>99.99999999999801</v>
      </c>
      <c r="T424" s="55">
        <f t="shared" ca="1" si="279"/>
        <v>5.3587726218805809E-2</v>
      </c>
      <c r="U424" s="78">
        <f t="shared" ca="1" si="289"/>
        <v>1.0439359583125354E-3</v>
      </c>
      <c r="V424" s="79">
        <f t="shared" ca="1" si="290"/>
        <v>1046.3347234251689</v>
      </c>
      <c r="W424" s="79">
        <f t="shared" ca="1" si="266"/>
        <v>9.4557456774141055</v>
      </c>
      <c r="X424" s="80">
        <f t="shared" ca="1" si="267"/>
        <v>-2.0878719166250708E-2</v>
      </c>
      <c r="Y424" s="80">
        <f t="shared" ca="1" si="280"/>
        <v>-0.43597280142715372</v>
      </c>
      <c r="Z424" s="80">
        <f t="shared" ca="1" si="268"/>
        <v>-7.8475104256887667</v>
      </c>
      <c r="AA424" s="80">
        <f t="shared" ca="1" si="281"/>
        <v>0</v>
      </c>
      <c r="AB424" s="81">
        <f t="shared" ca="1" si="269"/>
        <v>-1.8879699690158931</v>
      </c>
      <c r="AC424" s="79">
        <f t="shared" ca="1" si="270"/>
        <v>1045.5981371872851</v>
      </c>
      <c r="AD424" s="35"/>
      <c r="AE424" s="55">
        <f t="shared" ca="1" si="291"/>
        <v>5.3587726218805809E-2</v>
      </c>
      <c r="AF424" s="78">
        <f t="shared" ca="1" si="292"/>
        <v>1.0439359583125354E-3</v>
      </c>
      <c r="AG424" s="35"/>
      <c r="AH424" s="35"/>
      <c r="AR424" s="69">
        <f t="shared" si="282"/>
        <v>36</v>
      </c>
      <c r="AS424" s="70">
        <f t="shared" si="293"/>
        <v>421</v>
      </c>
      <c r="AT424" s="71">
        <f t="shared" ca="1" si="294"/>
        <v>2.6309196927730781E-2</v>
      </c>
      <c r="AU424" s="72">
        <f t="shared" ca="1" si="283"/>
        <v>9.0370179501075842E-3</v>
      </c>
      <c r="AV424" s="73">
        <f t="shared" ca="1" si="284"/>
        <v>1.0090370179501076</v>
      </c>
      <c r="AW424" s="74">
        <f ca="1">PRODUCT(AV$4:AV424)</f>
        <v>36.835312343405192</v>
      </c>
      <c r="BO424" s="70">
        <f t="shared" si="295"/>
        <v>421</v>
      </c>
      <c r="BP424" s="171">
        <f t="shared" ca="1" si="296"/>
        <v>0.114</v>
      </c>
      <c r="BQ424" s="172">
        <f t="shared" ca="1" si="285"/>
        <v>9.0370179501075842E-3</v>
      </c>
      <c r="BR424" s="172">
        <f t="shared" ca="1" si="298"/>
        <v>2.7147862645422509E-2</v>
      </c>
    </row>
    <row r="425" spans="3:70">
      <c r="E425">
        <f t="shared" si="286"/>
        <v>422</v>
      </c>
      <c r="F425" s="64">
        <f t="shared" si="287"/>
        <v>100.08333333333134</v>
      </c>
      <c r="G425" s="55">
        <f t="shared" si="271"/>
        <v>5.3587726218805809E-2</v>
      </c>
      <c r="H425" s="78">
        <f t="shared" si="297"/>
        <v>9.9023635527026505E-4</v>
      </c>
      <c r="I425" s="79">
        <f t="shared" ca="1" si="272"/>
        <v>991.30749507302403</v>
      </c>
      <c r="J425" s="79">
        <f t="shared" ca="1" si="273"/>
        <v>8.9584636270511044</v>
      </c>
      <c r="K425" s="80">
        <f t="shared" ca="1" si="274"/>
        <v>-1.98047271054053E-2</v>
      </c>
      <c r="L425" s="80">
        <f t="shared" ca="1" si="275"/>
        <v>-0.41304478961376007</v>
      </c>
      <c r="M425" s="80">
        <f t="shared" ca="1" si="276"/>
        <v>0</v>
      </c>
      <c r="N425" s="80">
        <f t="shared" ca="1" si="277"/>
        <v>0</v>
      </c>
      <c r="O425" s="81">
        <f t="shared" ca="1" si="264"/>
        <v>-1.7867979512069418</v>
      </c>
      <c r="P425" s="79">
        <f t="shared" ca="1" si="265"/>
        <v>998.04631123214892</v>
      </c>
      <c r="Q425" s="35"/>
      <c r="R425">
        <f t="shared" ca="1" si="278"/>
        <v>422</v>
      </c>
      <c r="S425" s="78">
        <f t="shared" ca="1" si="288"/>
        <v>100.08333333333134</v>
      </c>
      <c r="T425" s="55">
        <f t="shared" ca="1" si="279"/>
        <v>5.3587726218805809E-2</v>
      </c>
      <c r="U425" s="78">
        <f t="shared" ca="1" si="289"/>
        <v>9.8799380398851655E-4</v>
      </c>
      <c r="V425" s="79">
        <f t="shared" ca="1" si="290"/>
        <v>989.56691047679953</v>
      </c>
      <c r="W425" s="79">
        <f t="shared" ca="1" si="266"/>
        <v>8.9427339328113415</v>
      </c>
      <c r="X425" s="80">
        <f t="shared" ca="1" si="267"/>
        <v>-1.9759876079770332E-2</v>
      </c>
      <c r="Y425" s="80">
        <f t="shared" ca="1" si="280"/>
        <v>-0.41231954603199983</v>
      </c>
      <c r="Z425" s="80">
        <f t="shared" ca="1" si="268"/>
        <v>0</v>
      </c>
      <c r="AA425" s="80">
        <f t="shared" ca="1" si="281"/>
        <v>0</v>
      </c>
      <c r="AB425" s="81">
        <f t="shared" ca="1" si="269"/>
        <v>-1.7867979512069418</v>
      </c>
      <c r="AC425" s="79">
        <f t="shared" ca="1" si="270"/>
        <v>996.29076703629221</v>
      </c>
      <c r="AD425" s="35"/>
      <c r="AE425" s="55">
        <f t="shared" ca="1" si="291"/>
        <v>5.3587726218805809E-2</v>
      </c>
      <c r="AF425" s="78">
        <f t="shared" ca="1" si="292"/>
        <v>9.8799380398851655E-4</v>
      </c>
      <c r="AG425" s="35"/>
      <c r="AH425" s="35"/>
      <c r="AR425" s="69">
        <f t="shared" si="282"/>
        <v>36</v>
      </c>
      <c r="AS425" s="70">
        <f t="shared" si="293"/>
        <v>422</v>
      </c>
      <c r="AT425" s="71">
        <f t="shared" ca="1" si="294"/>
        <v>2.6071440242841963E-2</v>
      </c>
      <c r="AU425" s="72">
        <f t="shared" ca="1" si="283"/>
        <v>9.0370179501075842E-3</v>
      </c>
      <c r="AV425" s="73">
        <f t="shared" ca="1" si="284"/>
        <v>1.0090370179501076</v>
      </c>
      <c r="AW425" s="74">
        <f ca="1">PRODUCT(AV$4:AV425)</f>
        <v>37.168193722250365</v>
      </c>
      <c r="BO425" s="70">
        <f t="shared" si="295"/>
        <v>422</v>
      </c>
      <c r="BP425" s="171">
        <f t="shared" ca="1" si="296"/>
        <v>0.114</v>
      </c>
      <c r="BQ425" s="172">
        <f t="shared" ca="1" si="285"/>
        <v>9.0370179501075842E-3</v>
      </c>
      <c r="BR425" s="172">
        <f t="shared" ca="1" si="298"/>
        <v>2.6904724170154132E-2</v>
      </c>
    </row>
    <row r="426" spans="3:70">
      <c r="E426">
        <f t="shared" si="286"/>
        <v>423</v>
      </c>
      <c r="F426" s="64">
        <f t="shared" si="287"/>
        <v>100.16666666666467</v>
      </c>
      <c r="G426" s="55">
        <f t="shared" si="271"/>
        <v>5.3587726218805809E-2</v>
      </c>
      <c r="H426" s="78">
        <f t="shared" si="297"/>
        <v>9.3717184057213391E-4</v>
      </c>
      <c r="I426" s="79">
        <f t="shared" ca="1" si="272"/>
        <v>944.56327875215152</v>
      </c>
      <c r="J426" s="79">
        <f t="shared" ca="1" si="273"/>
        <v>8.5360353050956679</v>
      </c>
      <c r="K426" s="80">
        <f t="shared" ca="1" si="274"/>
        <v>-1.8743436811442679E-2</v>
      </c>
      <c r="L426" s="80">
        <f t="shared" ca="1" si="275"/>
        <v>-0.39356803281339647</v>
      </c>
      <c r="M426" s="80">
        <f t="shared" ca="1" si="276"/>
        <v>0</v>
      </c>
      <c r="N426" s="80">
        <f t="shared" ca="1" si="277"/>
        <v>0</v>
      </c>
      <c r="O426" s="81">
        <f t="shared" ca="1" si="264"/>
        <v>-1.6910475117893411</v>
      </c>
      <c r="P426" s="79">
        <f t="shared" ca="1" si="265"/>
        <v>950.99595507583308</v>
      </c>
      <c r="Q426" s="35"/>
      <c r="R426">
        <f t="shared" ca="1" si="278"/>
        <v>423</v>
      </c>
      <c r="S426" s="78">
        <f t="shared" ca="1" si="288"/>
        <v>100.16666666666467</v>
      </c>
      <c r="T426" s="55">
        <f t="shared" ca="1" si="279"/>
        <v>5.3587726218805809E-2</v>
      </c>
      <c r="U426" s="78">
        <f t="shared" ca="1" si="289"/>
        <v>9.3504946251450345E-4</v>
      </c>
      <c r="V426" s="79">
        <f t="shared" ca="1" si="290"/>
        <v>942.90181017802729</v>
      </c>
      <c r="W426" s="79">
        <f t="shared" ca="1" si="266"/>
        <v>8.5210205837677666</v>
      </c>
      <c r="X426" s="80">
        <f t="shared" ca="1" si="267"/>
        <v>-1.8700989250290068E-2</v>
      </c>
      <c r="Y426" s="80">
        <f t="shared" ca="1" si="280"/>
        <v>-0.39287575424084475</v>
      </c>
      <c r="Z426" s="80">
        <f t="shared" ca="1" si="268"/>
        <v>0</v>
      </c>
      <c r="AA426" s="80">
        <f t="shared" ca="1" si="281"/>
        <v>0</v>
      </c>
      <c r="AB426" s="81">
        <f t="shared" ca="1" si="269"/>
        <v>-1.6910475117893411</v>
      </c>
      <c r="AC426" s="79">
        <f t="shared" ca="1" si="270"/>
        <v>949.32020650651452</v>
      </c>
      <c r="AD426" s="35"/>
      <c r="AE426" s="55">
        <f t="shared" ca="1" si="291"/>
        <v>5.3587726218805809E-2</v>
      </c>
      <c r="AF426" s="78">
        <f t="shared" ca="1" si="292"/>
        <v>9.3504946251450345E-4</v>
      </c>
      <c r="AG426" s="35"/>
      <c r="AH426" s="35"/>
      <c r="AR426" s="69">
        <f t="shared" si="282"/>
        <v>36</v>
      </c>
      <c r="AS426" s="70">
        <f t="shared" si="293"/>
        <v>423</v>
      </c>
      <c r="AT426" s="71">
        <f t="shared" ca="1" si="294"/>
        <v>2.5835832169382244E-2</v>
      </c>
      <c r="AU426" s="72">
        <f t="shared" ca="1" si="283"/>
        <v>9.0370179501075842E-3</v>
      </c>
      <c r="AV426" s="73">
        <f t="shared" ca="1" si="284"/>
        <v>1.0090370179501076</v>
      </c>
      <c r="AW426" s="74">
        <f ca="1">PRODUCT(AV$4:AV426)</f>
        <v>37.504083356091421</v>
      </c>
      <c r="BO426" s="70">
        <f t="shared" si="295"/>
        <v>423</v>
      </c>
      <c r="BP426" s="171">
        <f t="shared" ca="1" si="296"/>
        <v>0.114</v>
      </c>
      <c r="BQ426" s="172">
        <f t="shared" ca="1" si="285"/>
        <v>9.0370179501075842E-3</v>
      </c>
      <c r="BR426" s="172">
        <f t="shared" ca="1" si="298"/>
        <v>2.6663763262929619E-2</v>
      </c>
    </row>
    <row r="427" spans="3:70">
      <c r="E427">
        <f t="shared" si="286"/>
        <v>424</v>
      </c>
      <c r="F427" s="64">
        <f t="shared" si="287"/>
        <v>100.249999999998</v>
      </c>
      <c r="G427" s="55">
        <f t="shared" si="271"/>
        <v>5.3587726218805809E-2</v>
      </c>
      <c r="H427" s="78">
        <f t="shared" si="297"/>
        <v>8.8695093255958008E-4</v>
      </c>
      <c r="I427" s="79">
        <f t="shared" ca="1" si="272"/>
        <v>900.03424420003762</v>
      </c>
      <c r="J427" s="79">
        <f t="shared" ca="1" si="273"/>
        <v>8.133625620547253</v>
      </c>
      <c r="K427" s="80">
        <f t="shared" ca="1" si="274"/>
        <v>-1.7739018651191603E-2</v>
      </c>
      <c r="L427" s="80">
        <f t="shared" ca="1" si="275"/>
        <v>-0.37501426841668234</v>
      </c>
      <c r="M427" s="80">
        <f t="shared" ca="1" si="276"/>
        <v>0</v>
      </c>
      <c r="N427" s="80">
        <f t="shared" ca="1" si="277"/>
        <v>0</v>
      </c>
      <c r="O427" s="81">
        <f t="shared" ca="1" si="264"/>
        <v>-1.6004281207045812</v>
      </c>
      <c r="P427" s="79">
        <f t="shared" ca="1" si="265"/>
        <v>906.17468841281243</v>
      </c>
      <c r="Q427" s="35"/>
      <c r="R427">
        <f t="shared" ca="1" si="278"/>
        <v>424</v>
      </c>
      <c r="S427" s="78">
        <f t="shared" ca="1" si="288"/>
        <v>100.249999999998</v>
      </c>
      <c r="T427" s="55">
        <f t="shared" ca="1" si="279"/>
        <v>5.3587726218805809E-2</v>
      </c>
      <c r="U427" s="78">
        <f t="shared" ca="1" si="289"/>
        <v>8.8494228791623469E-4</v>
      </c>
      <c r="V427" s="79">
        <f t="shared" ca="1" si="290"/>
        <v>898.44829518626318</v>
      </c>
      <c r="W427" s="79">
        <f t="shared" ca="1" si="266"/>
        <v>8.1192933708418185</v>
      </c>
      <c r="X427" s="80">
        <f t="shared" ca="1" si="267"/>
        <v>-1.7698845758324692E-2</v>
      </c>
      <c r="Y427" s="80">
        <f t="shared" ca="1" si="280"/>
        <v>-0.37435345632760969</v>
      </c>
      <c r="Z427" s="80">
        <f t="shared" ca="1" si="268"/>
        <v>0</v>
      </c>
      <c r="AA427" s="80">
        <f t="shared" ca="1" si="281"/>
        <v>0</v>
      </c>
      <c r="AB427" s="81">
        <f t="shared" ca="1" si="269"/>
        <v>-1.6004281207045812</v>
      </c>
      <c r="AC427" s="79">
        <f t="shared" ca="1" si="270"/>
        <v>904.57510813431441</v>
      </c>
      <c r="AD427" s="35"/>
      <c r="AE427" s="55">
        <f t="shared" ca="1" si="291"/>
        <v>5.3587726218805809E-2</v>
      </c>
      <c r="AF427" s="78">
        <f t="shared" ca="1" si="292"/>
        <v>8.8494228791623469E-4</v>
      </c>
      <c r="AG427" s="35"/>
      <c r="AH427" s="35"/>
      <c r="AR427" s="69">
        <f t="shared" si="282"/>
        <v>36</v>
      </c>
      <c r="AS427" s="70">
        <f t="shared" si="293"/>
        <v>424</v>
      </c>
      <c r="AT427" s="71">
        <f t="shared" ca="1" si="294"/>
        <v>2.5602353290311571E-2</v>
      </c>
      <c r="AU427" s="72">
        <f t="shared" ca="1" si="283"/>
        <v>9.0370179501075842E-3</v>
      </c>
      <c r="AV427" s="73">
        <f t="shared" ca="1" si="284"/>
        <v>1.0090370179501076</v>
      </c>
      <c r="AW427" s="74">
        <f ca="1">PRODUCT(AV$4:AV427)</f>
        <v>37.843008430582749</v>
      </c>
      <c r="BO427" s="70">
        <f t="shared" si="295"/>
        <v>424</v>
      </c>
      <c r="BP427" s="171">
        <f t="shared" ca="1" si="296"/>
        <v>0.114</v>
      </c>
      <c r="BQ427" s="172">
        <f t="shared" ca="1" si="285"/>
        <v>9.0370179501075842E-3</v>
      </c>
      <c r="BR427" s="172">
        <f t="shared" ca="1" si="298"/>
        <v>2.6424960421271706E-2</v>
      </c>
    </row>
    <row r="428" spans="3:70">
      <c r="E428">
        <f t="shared" si="286"/>
        <v>425</v>
      </c>
      <c r="F428" s="64">
        <f t="shared" si="287"/>
        <v>100.33333333333132</v>
      </c>
      <c r="G428" s="55">
        <f t="shared" si="271"/>
        <v>5.3587726218805809E-2</v>
      </c>
      <c r="H428" s="78">
        <f t="shared" si="297"/>
        <v>8.3942124881606283E-4</v>
      </c>
      <c r="I428" s="79">
        <f t="shared" ca="1" si="272"/>
        <v>857.61484730373502</v>
      </c>
      <c r="J428" s="79">
        <f t="shared" ca="1" si="273"/>
        <v>7.7502807693626279</v>
      </c>
      <c r="K428" s="80">
        <f t="shared" ca="1" si="274"/>
        <v>-1.6788424976321256E-2</v>
      </c>
      <c r="L428" s="80">
        <f t="shared" ca="1" si="275"/>
        <v>-0.35733951970988964</v>
      </c>
      <c r="M428" s="80">
        <f t="shared" ca="1" si="276"/>
        <v>0</v>
      </c>
      <c r="N428" s="80">
        <f t="shared" ca="1" si="277"/>
        <v>0</v>
      </c>
      <c r="O428" s="81">
        <f t="shared" ca="1" si="264"/>
        <v>-1.5146648167393861</v>
      </c>
      <c r="P428" s="79">
        <f t="shared" ca="1" si="265"/>
        <v>863.47633531167207</v>
      </c>
      <c r="Q428" s="35"/>
      <c r="R428">
        <f t="shared" ca="1" si="278"/>
        <v>425</v>
      </c>
      <c r="S428" s="78">
        <f t="shared" ca="1" si="288"/>
        <v>100.33333333333132</v>
      </c>
      <c r="T428" s="55">
        <f t="shared" ca="1" si="279"/>
        <v>5.3587726218805809E-2</v>
      </c>
      <c r="U428" s="78">
        <f t="shared" ca="1" si="289"/>
        <v>8.3752024287193591E-4</v>
      </c>
      <c r="V428" s="79">
        <f t="shared" ca="1" si="290"/>
        <v>856.10098489526615</v>
      </c>
      <c r="W428" s="79">
        <f t="shared" ca="1" si="266"/>
        <v>7.7365999676033024</v>
      </c>
      <c r="X428" s="80">
        <f t="shared" ca="1" si="267"/>
        <v>-1.6750404857438717E-2</v>
      </c>
      <c r="Y428" s="80">
        <f t="shared" ca="1" si="280"/>
        <v>-0.35670874370636091</v>
      </c>
      <c r="Z428" s="80">
        <f t="shared" ca="1" si="268"/>
        <v>0</v>
      </c>
      <c r="AA428" s="80">
        <f t="shared" ca="1" si="281"/>
        <v>0</v>
      </c>
      <c r="AB428" s="81">
        <f t="shared" ca="1" si="269"/>
        <v>-1.5146648167393861</v>
      </c>
      <c r="AC428" s="79">
        <f t="shared" ca="1" si="270"/>
        <v>861.94946089756627</v>
      </c>
      <c r="AD428" s="35"/>
      <c r="AE428" s="55">
        <f t="shared" ca="1" si="291"/>
        <v>5.3587726218805809E-2</v>
      </c>
      <c r="AF428" s="78">
        <f t="shared" ca="1" si="292"/>
        <v>8.3752024287193591E-4</v>
      </c>
      <c r="AG428" s="35"/>
      <c r="AH428" s="35"/>
      <c r="AR428" s="69">
        <f t="shared" si="282"/>
        <v>36</v>
      </c>
      <c r="AS428" s="70">
        <f t="shared" si="293"/>
        <v>425</v>
      </c>
      <c r="AT428" s="71">
        <f t="shared" ca="1" si="294"/>
        <v>2.537098436406203E-2</v>
      </c>
      <c r="AU428" s="72">
        <f t="shared" ca="1" si="283"/>
        <v>9.0370179501075842E-3</v>
      </c>
      <c r="AV428" s="73">
        <f t="shared" ca="1" si="284"/>
        <v>1.0090370179501076</v>
      </c>
      <c r="AW428" s="74">
        <f ca="1">PRODUCT(AV$4:AV428)</f>
        <v>38.184996377055995</v>
      </c>
      <c r="BO428" s="70">
        <f t="shared" si="295"/>
        <v>425</v>
      </c>
      <c r="BP428" s="171">
        <f t="shared" ca="1" si="296"/>
        <v>0.114</v>
      </c>
      <c r="BQ428" s="172">
        <f t="shared" ca="1" si="285"/>
        <v>9.0370179501075842E-3</v>
      </c>
      <c r="BR428" s="172">
        <f t="shared" ca="1" si="298"/>
        <v>2.6188296317368905E-2</v>
      </c>
    </row>
    <row r="429" spans="3:70">
      <c r="E429">
        <f t="shared" si="286"/>
        <v>426</v>
      </c>
      <c r="F429" s="64">
        <f t="shared" si="287"/>
        <v>100.41666666666465</v>
      </c>
      <c r="G429" s="55">
        <f t="shared" si="271"/>
        <v>5.3587726218805809E-2</v>
      </c>
      <c r="H429" s="78">
        <f t="shared" si="297"/>
        <v>7.9443857275225953E-4</v>
      </c>
      <c r="I429" s="79">
        <f t="shared" ca="1" si="272"/>
        <v>817.20460185857246</v>
      </c>
      <c r="J429" s="79">
        <f t="shared" ca="1" si="273"/>
        <v>7.3850926559064414</v>
      </c>
      <c r="K429" s="80">
        <f t="shared" ca="1" si="274"/>
        <v>-1.5888771455045192E-2</v>
      </c>
      <c r="L429" s="80">
        <f t="shared" ca="1" si="275"/>
        <v>-0.34050191744107189</v>
      </c>
      <c r="M429" s="80">
        <f t="shared" ca="1" si="276"/>
        <v>0</v>
      </c>
      <c r="N429" s="80">
        <f t="shared" ca="1" si="277"/>
        <v>0</v>
      </c>
      <c r="O429" s="81">
        <f t="shared" ca="1" si="264"/>
        <v>-1.4334973732266985</v>
      </c>
      <c r="P429" s="79">
        <f t="shared" ca="1" si="265"/>
        <v>822.79980645235605</v>
      </c>
      <c r="Q429" s="35"/>
      <c r="R429">
        <f t="shared" ca="1" si="278"/>
        <v>426</v>
      </c>
      <c r="S429" s="78">
        <f t="shared" ca="1" si="288"/>
        <v>100.41666666666465</v>
      </c>
      <c r="T429" s="55">
        <f t="shared" ca="1" si="279"/>
        <v>5.3587726218805809E-2</v>
      </c>
      <c r="U429" s="78">
        <f t="shared" ca="1" si="289"/>
        <v>7.9263943739420683E-4</v>
      </c>
      <c r="V429" s="79">
        <f t="shared" ca="1" si="290"/>
        <v>815.75954917254023</v>
      </c>
      <c r="W429" s="79">
        <f t="shared" ca="1" si="266"/>
        <v>7.3720336888439162</v>
      </c>
      <c r="X429" s="80">
        <f t="shared" ca="1" si="267"/>
        <v>-1.5852788747884136E-2</v>
      </c>
      <c r="Y429" s="80">
        <f t="shared" ca="1" si="280"/>
        <v>-0.33989981215522513</v>
      </c>
      <c r="Z429" s="80">
        <f t="shared" ca="1" si="268"/>
        <v>0</v>
      </c>
      <c r="AA429" s="80">
        <f t="shared" ca="1" si="281"/>
        <v>0</v>
      </c>
      <c r="AB429" s="81">
        <f t="shared" ca="1" si="269"/>
        <v>-1.4334973732266985</v>
      </c>
      <c r="AC429" s="79">
        <f t="shared" ca="1" si="270"/>
        <v>821.34233288725432</v>
      </c>
      <c r="AD429" s="35"/>
      <c r="AE429" s="55">
        <f t="shared" ca="1" si="291"/>
        <v>5.3587726218805809E-2</v>
      </c>
      <c r="AF429" s="78">
        <f t="shared" ca="1" si="292"/>
        <v>7.9263943739420683E-4</v>
      </c>
      <c r="AG429" s="35"/>
      <c r="AH429" s="35"/>
      <c r="AR429" s="69">
        <f t="shared" si="282"/>
        <v>36</v>
      </c>
      <c r="AS429" s="70">
        <f t="shared" si="293"/>
        <v>426</v>
      </c>
      <c r="AT429" s="71">
        <f t="shared" ca="1" si="294"/>
        <v>2.5141706322952102E-2</v>
      </c>
      <c r="AU429" s="72">
        <f t="shared" ca="1" si="283"/>
        <v>9.0370179501075842E-3</v>
      </c>
      <c r="AV429" s="73">
        <f t="shared" ca="1" si="284"/>
        <v>1.0090370179501076</v>
      </c>
      <c r="AW429" s="74">
        <f ca="1">PRODUCT(AV$4:AV429)</f>
        <v>38.530074874740244</v>
      </c>
      <c r="BO429" s="70">
        <f t="shared" si="295"/>
        <v>426</v>
      </c>
      <c r="BP429" s="171">
        <f t="shared" ca="1" si="296"/>
        <v>0.114</v>
      </c>
      <c r="BQ429" s="172">
        <f t="shared" ca="1" si="285"/>
        <v>9.0370179501075842E-3</v>
      </c>
      <c r="BR429" s="172">
        <f t="shared" ca="1" si="298"/>
        <v>2.5953751796511198E-2</v>
      </c>
    </row>
    <row r="430" spans="3:70">
      <c r="E430">
        <f t="shared" si="286"/>
        <v>427</v>
      </c>
      <c r="F430" s="64">
        <f t="shared" si="287"/>
        <v>100.49999999999798</v>
      </c>
      <c r="G430" s="55">
        <f t="shared" si="271"/>
        <v>5.3587726218805809E-2</v>
      </c>
      <c r="H430" s="78">
        <f t="shared" si="297"/>
        <v>7.5186641601795263E-4</v>
      </c>
      <c r="I430" s="79">
        <f t="shared" ca="1" si="272"/>
        <v>778.70783569130083</v>
      </c>
      <c r="J430" s="79">
        <f t="shared" ca="1" si="273"/>
        <v>7.0371966890317132</v>
      </c>
      <c r="K430" s="80">
        <f t="shared" ca="1" si="274"/>
        <v>-1.5037328320359053E-2</v>
      </c>
      <c r="L430" s="80">
        <f t="shared" ca="1" si="275"/>
        <v>-0.32446159820470871</v>
      </c>
      <c r="M430" s="80">
        <f t="shared" ca="1" si="276"/>
        <v>0</v>
      </c>
      <c r="N430" s="80">
        <f t="shared" ca="1" si="277"/>
        <v>0</v>
      </c>
      <c r="O430" s="81">
        <f t="shared" ca="1" si="264"/>
        <v>-1.3566795084548486</v>
      </c>
      <c r="P430" s="79">
        <f t="shared" ca="1" si="265"/>
        <v>784.04885394535268</v>
      </c>
      <c r="Q430" s="35"/>
      <c r="R430">
        <f t="shared" ca="1" si="278"/>
        <v>427</v>
      </c>
      <c r="S430" s="78">
        <f t="shared" ca="1" si="288"/>
        <v>100.49999999999798</v>
      </c>
      <c r="T430" s="55">
        <f t="shared" ca="1" si="279"/>
        <v>5.3587726218805809E-2</v>
      </c>
      <c r="U430" s="78">
        <f t="shared" ca="1" si="289"/>
        <v>7.5016369223289783E-4</v>
      </c>
      <c r="V430" s="79">
        <f t="shared" ca="1" si="290"/>
        <v>777.32846482057687</v>
      </c>
      <c r="W430" s="79">
        <f t="shared" ca="1" si="266"/>
        <v>7.0247312897131247</v>
      </c>
      <c r="X430" s="80">
        <f t="shared" ca="1" si="267"/>
        <v>-1.5003273844657956E-2</v>
      </c>
      <c r="Y430" s="80">
        <f t="shared" ca="1" si="280"/>
        <v>-0.32388686034190706</v>
      </c>
      <c r="Z430" s="80">
        <f t="shared" ca="1" si="268"/>
        <v>0</v>
      </c>
      <c r="AA430" s="80">
        <f t="shared" ca="1" si="281"/>
        <v>0</v>
      </c>
      <c r="AB430" s="81">
        <f t="shared" ca="1" si="269"/>
        <v>-1.3566795084548486</v>
      </c>
      <c r="AC430" s="79">
        <f t="shared" ca="1" si="270"/>
        <v>782.6576264676487</v>
      </c>
      <c r="AD430" s="35"/>
      <c r="AE430" s="55">
        <f t="shared" ca="1" si="291"/>
        <v>5.3587726218805809E-2</v>
      </c>
      <c r="AF430" s="78">
        <f t="shared" ca="1" si="292"/>
        <v>7.5016369223289783E-4</v>
      </c>
      <c r="AG430" s="35"/>
      <c r="AH430" s="35"/>
      <c r="AR430" s="69">
        <f t="shared" si="282"/>
        <v>36</v>
      </c>
      <c r="AS430" s="70">
        <f t="shared" si="293"/>
        <v>427</v>
      </c>
      <c r="AT430" s="71">
        <f t="shared" ca="1" si="294"/>
        <v>2.491450027161525E-2</v>
      </c>
      <c r="AU430" s="72">
        <f t="shared" ca="1" si="283"/>
        <v>9.0370179501075842E-3</v>
      </c>
      <c r="AV430" s="73">
        <f t="shared" ca="1" si="284"/>
        <v>1.0090370179501076</v>
      </c>
      <c r="AW430" s="74">
        <f ca="1">PRODUCT(AV$4:AV430)</f>
        <v>38.878271853002261</v>
      </c>
      <c r="BO430" s="70">
        <f t="shared" si="295"/>
        <v>427</v>
      </c>
      <c r="BP430" s="171">
        <f t="shared" ca="1" si="296"/>
        <v>0.114</v>
      </c>
      <c r="BQ430" s="172">
        <f t="shared" ca="1" si="285"/>
        <v>9.0370179501075842E-3</v>
      </c>
      <c r="BR430" s="172">
        <f t="shared" ca="1" si="298"/>
        <v>2.5721307875539702E-2</v>
      </c>
    </row>
    <row r="431" spans="3:70">
      <c r="E431">
        <f t="shared" si="286"/>
        <v>428</v>
      </c>
      <c r="F431" s="64">
        <f t="shared" si="287"/>
        <v>100.58333333333131</v>
      </c>
      <c r="G431" s="55">
        <f t="shared" si="271"/>
        <v>5.8781892102293565E-2</v>
      </c>
      <c r="H431" s="78">
        <f t="shared" si="297"/>
        <v>7.0767028547624722E-4</v>
      </c>
      <c r="I431" s="79">
        <f t="shared" ca="1" si="272"/>
        <v>737.96097880981006</v>
      </c>
      <c r="J431" s="79">
        <f t="shared" ca="1" si="273"/>
        <v>6.6689666119832163</v>
      </c>
      <c r="K431" s="80">
        <f t="shared" ca="1" si="274"/>
        <v>-1.4153405709524945E-2</v>
      </c>
      <c r="L431" s="80">
        <f t="shared" ca="1" si="275"/>
        <v>-0.30748374117075422</v>
      </c>
      <c r="M431" s="80">
        <f t="shared" ca="1" si="276"/>
        <v>0</v>
      </c>
      <c r="N431" s="80">
        <f t="shared" ca="1" si="277"/>
        <v>0</v>
      </c>
      <c r="O431" s="81">
        <f t="shared" ca="1" si="264"/>
        <v>-1.2769313199714631</v>
      </c>
      <c r="P431" s="79">
        <f t="shared" ca="1" si="265"/>
        <v>743.03137695494161</v>
      </c>
      <c r="Q431" s="35"/>
      <c r="R431">
        <f t="shared" ca="1" si="278"/>
        <v>428</v>
      </c>
      <c r="S431" s="78">
        <f t="shared" ca="1" si="288"/>
        <v>100.58333333333131</v>
      </c>
      <c r="T431" s="55">
        <f t="shared" ca="1" si="279"/>
        <v>5.8781892102293565E-2</v>
      </c>
      <c r="U431" s="78">
        <f t="shared" ca="1" si="289"/>
        <v>7.060676510170055E-4</v>
      </c>
      <c r="V431" s="79">
        <f t="shared" ca="1" si="290"/>
        <v>736.65153031559021</v>
      </c>
      <c r="W431" s="79">
        <f t="shared" ca="1" si="266"/>
        <v>6.6571331024362097</v>
      </c>
      <c r="X431" s="80">
        <f t="shared" ca="1" si="267"/>
        <v>-1.4121353020340109E-2</v>
      </c>
      <c r="Y431" s="80">
        <f t="shared" ca="1" si="280"/>
        <v>-0.30693813763149597</v>
      </c>
      <c r="Z431" s="80">
        <f t="shared" ca="1" si="268"/>
        <v>0</v>
      </c>
      <c r="AA431" s="80">
        <f t="shared" ca="1" si="281"/>
        <v>0</v>
      </c>
      <c r="AB431" s="81">
        <f t="shared" ca="1" si="269"/>
        <v>-1.2769313199714631</v>
      </c>
      <c r="AC431" s="79">
        <f t="shared" ca="1" si="270"/>
        <v>741.71067260740313</v>
      </c>
      <c r="AD431" s="35"/>
      <c r="AE431" s="55">
        <f t="shared" ca="1" si="291"/>
        <v>5.8781892102293565E-2</v>
      </c>
      <c r="AF431" s="78">
        <f t="shared" ca="1" si="292"/>
        <v>7.060676510170055E-4</v>
      </c>
      <c r="AG431" s="35"/>
      <c r="AH431" s="35"/>
      <c r="AR431" s="69">
        <f t="shared" si="282"/>
        <v>36</v>
      </c>
      <c r="AS431" s="70">
        <f t="shared" si="293"/>
        <v>428</v>
      </c>
      <c r="AT431" s="71">
        <f t="shared" ca="1" si="294"/>
        <v>2.4689347485442704E-2</v>
      </c>
      <c r="AU431" s="72">
        <f t="shared" ca="1" si="283"/>
        <v>9.0370179501075842E-3</v>
      </c>
      <c r="AV431" s="73">
        <f t="shared" ca="1" si="284"/>
        <v>1.0090370179501076</v>
      </c>
      <c r="AW431" s="74">
        <f ca="1">PRODUCT(AV$4:AV431)</f>
        <v>39.229615493607007</v>
      </c>
      <c r="BO431" s="70">
        <f t="shared" si="295"/>
        <v>428</v>
      </c>
      <c r="BP431" s="171">
        <f t="shared" ca="1" si="296"/>
        <v>0.114</v>
      </c>
      <c r="BQ431" s="172">
        <f t="shared" ca="1" si="285"/>
        <v>9.0370179501075842E-3</v>
      </c>
      <c r="BR431" s="172">
        <f t="shared" ca="1" si="298"/>
        <v>2.5490945741310264E-2</v>
      </c>
    </row>
    <row r="432" spans="3:70">
      <c r="E432">
        <f t="shared" si="286"/>
        <v>429</v>
      </c>
      <c r="F432" s="64">
        <f t="shared" si="287"/>
        <v>100.66666666666464</v>
      </c>
      <c r="G432" s="55">
        <f t="shared" si="271"/>
        <v>5.8781892102293565E-2</v>
      </c>
      <c r="H432" s="78">
        <f t="shared" si="297"/>
        <v>6.6607208711138319E-4</v>
      </c>
      <c r="I432" s="79">
        <f t="shared" ca="1" si="272"/>
        <v>699.35458672615766</v>
      </c>
      <c r="J432" s="79">
        <f t="shared" ca="1" si="273"/>
        <v>6.3200799537343579</v>
      </c>
      <c r="K432" s="80">
        <f t="shared" ca="1" si="274"/>
        <v>-1.3321441742227665E-2</v>
      </c>
      <c r="L432" s="80">
        <f t="shared" ca="1" si="275"/>
        <v>-0.29139774446923239</v>
      </c>
      <c r="M432" s="80">
        <f t="shared" ca="1" si="276"/>
        <v>0</v>
      </c>
      <c r="N432" s="80">
        <f t="shared" ca="1" si="277"/>
        <v>0</v>
      </c>
      <c r="O432" s="81">
        <f t="shared" ca="1" si="264"/>
        <v>-1.2018708808988614</v>
      </c>
      <c r="P432" s="79">
        <f t="shared" ca="1" si="265"/>
        <v>704.16807661278165</v>
      </c>
      <c r="Q432" s="35"/>
      <c r="R432">
        <f t="shared" ca="1" si="278"/>
        <v>429</v>
      </c>
      <c r="S432" s="78">
        <f t="shared" ca="1" si="288"/>
        <v>100.66666666666464</v>
      </c>
      <c r="T432" s="55">
        <f t="shared" ca="1" si="279"/>
        <v>5.8781892102293565E-2</v>
      </c>
      <c r="U432" s="78">
        <f t="shared" ca="1" si="289"/>
        <v>6.6456365853800404E-4</v>
      </c>
      <c r="V432" s="79">
        <f t="shared" ca="1" si="290"/>
        <v>698.11151587907511</v>
      </c>
      <c r="W432" s="79">
        <f t="shared" ca="1" si="266"/>
        <v>6.3088463001760173</v>
      </c>
      <c r="X432" s="80">
        <f t="shared" ca="1" si="267"/>
        <v>-1.3291273170760081E-2</v>
      </c>
      <c r="Y432" s="80">
        <f t="shared" ca="1" si="280"/>
        <v>-0.29087979828294797</v>
      </c>
      <c r="Z432" s="80">
        <f t="shared" ca="1" si="268"/>
        <v>0</v>
      </c>
      <c r="AA432" s="80">
        <f t="shared" ca="1" si="281"/>
        <v>0</v>
      </c>
      <c r="AB432" s="81">
        <f t="shared" ca="1" si="269"/>
        <v>-1.2018708808988614</v>
      </c>
      <c r="AC432" s="79">
        <f t="shared" ca="1" si="270"/>
        <v>702.91432022689855</v>
      </c>
      <c r="AD432" s="35"/>
      <c r="AE432" s="55">
        <f t="shared" ca="1" si="291"/>
        <v>5.8781892102293565E-2</v>
      </c>
      <c r="AF432" s="78">
        <f t="shared" ca="1" si="292"/>
        <v>6.6456365853800404E-4</v>
      </c>
      <c r="AG432" s="35"/>
      <c r="AH432" s="35"/>
      <c r="AR432" s="69">
        <f t="shared" si="282"/>
        <v>36</v>
      </c>
      <c r="AS432" s="70">
        <f t="shared" si="293"/>
        <v>429</v>
      </c>
      <c r="AT432" s="71">
        <f t="shared" ca="1" si="294"/>
        <v>2.4466229409040315E-2</v>
      </c>
      <c r="AU432" s="72">
        <f t="shared" ca="1" si="283"/>
        <v>9.0370179501075842E-3</v>
      </c>
      <c r="AV432" s="73">
        <f t="shared" ca="1" si="284"/>
        <v>1.0090370179501076</v>
      </c>
      <c r="AW432" s="74">
        <f ca="1">PRODUCT(AV$4:AV432)</f>
        <v>39.584134232998551</v>
      </c>
      <c r="BO432" s="70">
        <f t="shared" si="295"/>
        <v>429</v>
      </c>
      <c r="BP432" s="171">
        <f t="shared" ca="1" si="296"/>
        <v>0.114</v>
      </c>
      <c r="BQ432" s="172">
        <f t="shared" ca="1" si="285"/>
        <v>9.0370179501075842E-3</v>
      </c>
      <c r="BR432" s="172">
        <f t="shared" ca="1" si="298"/>
        <v>2.5262646749170781E-2</v>
      </c>
    </row>
    <row r="433" spans="5:70">
      <c r="E433">
        <f t="shared" si="286"/>
        <v>430</v>
      </c>
      <c r="F433" s="64">
        <f t="shared" si="287"/>
        <v>100.74999999999797</v>
      </c>
      <c r="G433" s="55">
        <f t="shared" si="271"/>
        <v>5.8781892102293565E-2</v>
      </c>
      <c r="H433" s="78">
        <f t="shared" si="297"/>
        <v>6.269191095544524E-4</v>
      </c>
      <c r="I433" s="79">
        <f t="shared" ca="1" si="272"/>
        <v>662.77574471144953</v>
      </c>
      <c r="J433" s="79">
        <f t="shared" ca="1" si="273"/>
        <v>5.9895163018532909</v>
      </c>
      <c r="K433" s="80">
        <f t="shared" ca="1" si="274"/>
        <v>-1.2538382191089048E-2</v>
      </c>
      <c r="L433" s="80">
        <f t="shared" ca="1" si="275"/>
        <v>-0.27615656029643731</v>
      </c>
      <c r="M433" s="80">
        <f t="shared" ca="1" si="276"/>
        <v>0</v>
      </c>
      <c r="N433" s="80">
        <f t="shared" ca="1" si="277"/>
        <v>0</v>
      </c>
      <c r="O433" s="81">
        <f t="shared" ca="1" si="264"/>
        <v>-1.131222636456976</v>
      </c>
      <c r="P433" s="79">
        <f t="shared" ca="1" si="265"/>
        <v>667.34534343435837</v>
      </c>
      <c r="Q433" s="35"/>
      <c r="R433">
        <f t="shared" ca="1" si="278"/>
        <v>430</v>
      </c>
      <c r="S433" s="78">
        <f t="shared" ca="1" si="288"/>
        <v>100.74999999999797</v>
      </c>
      <c r="T433" s="55">
        <f t="shared" ca="1" si="279"/>
        <v>5.8781892102293565E-2</v>
      </c>
      <c r="U433" s="78">
        <f t="shared" ca="1" si="289"/>
        <v>6.2549934926671761E-4</v>
      </c>
      <c r="V433" s="79">
        <f t="shared" ca="1" si="290"/>
        <v>661.59568649816401</v>
      </c>
      <c r="W433" s="79">
        <f t="shared" ca="1" si="266"/>
        <v>5.9788520945976584</v>
      </c>
      <c r="X433" s="80">
        <f t="shared" ca="1" si="267"/>
        <v>-1.2509986985334353E-2</v>
      </c>
      <c r="Y433" s="80">
        <f t="shared" ca="1" si="280"/>
        <v>-0.27566486937423501</v>
      </c>
      <c r="Z433" s="80">
        <f t="shared" ca="1" si="268"/>
        <v>0</v>
      </c>
      <c r="AA433" s="80">
        <f t="shared" ca="1" si="281"/>
        <v>0</v>
      </c>
      <c r="AB433" s="81">
        <f t="shared" ca="1" si="269"/>
        <v>-1.131222636456976</v>
      </c>
      <c r="AC433" s="79">
        <f t="shared" ca="1" si="270"/>
        <v>666.15514109994501</v>
      </c>
      <c r="AD433" s="35"/>
      <c r="AE433" s="55">
        <f t="shared" ca="1" si="291"/>
        <v>5.8781892102293565E-2</v>
      </c>
      <c r="AF433" s="78">
        <f t="shared" ca="1" si="292"/>
        <v>6.2549934926671761E-4</v>
      </c>
      <c r="AG433" s="35"/>
      <c r="AH433" s="35"/>
      <c r="AR433" s="69">
        <f t="shared" si="282"/>
        <v>36</v>
      </c>
      <c r="AS433" s="70">
        <f t="shared" si="293"/>
        <v>430</v>
      </c>
      <c r="AT433" s="71">
        <f t="shared" ca="1" si="294"/>
        <v>2.4245127654699366E-2</v>
      </c>
      <c r="AU433" s="72">
        <f t="shared" ca="1" si="283"/>
        <v>9.0370179501075842E-3</v>
      </c>
      <c r="AV433" s="73">
        <f t="shared" ca="1" si="284"/>
        <v>1.0090370179501076</v>
      </c>
      <c r="AW433" s="74">
        <f ca="1">PRODUCT(AV$4:AV433)</f>
        <v>39.941856764601624</v>
      </c>
      <c r="BO433" s="70">
        <f t="shared" si="295"/>
        <v>430</v>
      </c>
      <c r="BP433" s="171">
        <f t="shared" ca="1" si="296"/>
        <v>0.114</v>
      </c>
      <c r="BQ433" s="172">
        <f t="shared" ca="1" si="285"/>
        <v>9.0370179501075842E-3</v>
      </c>
      <c r="BR433" s="172">
        <f t="shared" ca="1" si="298"/>
        <v>2.503639242145218E-2</v>
      </c>
    </row>
    <row r="434" spans="5:70">
      <c r="E434">
        <f t="shared" si="286"/>
        <v>431</v>
      </c>
      <c r="F434" s="64">
        <f t="shared" si="287"/>
        <v>100.8333333333313</v>
      </c>
      <c r="G434" s="55">
        <f t="shared" si="271"/>
        <v>5.8781892102293565E-2</v>
      </c>
      <c r="H434" s="78">
        <f t="shared" si="297"/>
        <v>5.900676180997566E-4</v>
      </c>
      <c r="I434" s="79">
        <f t="shared" ca="1" si="272"/>
        <v>628.1175214616319</v>
      </c>
      <c r="J434" s="79">
        <f t="shared" ca="1" si="273"/>
        <v>5.6763093162258533</v>
      </c>
      <c r="K434" s="80">
        <f t="shared" ca="1" si="274"/>
        <v>-1.1801352361995133E-2</v>
      </c>
      <c r="L434" s="80">
        <f t="shared" ca="1" si="275"/>
        <v>-0.26171563394234665</v>
      </c>
      <c r="M434" s="80">
        <f t="shared" ca="1" si="276"/>
        <v>0</v>
      </c>
      <c r="N434" s="80">
        <f t="shared" ca="1" si="277"/>
        <v>0</v>
      </c>
      <c r="O434" s="81">
        <f t="shared" ca="1" si="264"/>
        <v>-1.06472722949709</v>
      </c>
      <c r="P434" s="79">
        <f t="shared" ca="1" si="265"/>
        <v>632.45558656205628</v>
      </c>
      <c r="Q434" s="35"/>
      <c r="R434">
        <f t="shared" ca="1" si="278"/>
        <v>431</v>
      </c>
      <c r="S434" s="78">
        <f t="shared" ca="1" si="288"/>
        <v>100.8333333333313</v>
      </c>
      <c r="T434" s="55">
        <f t="shared" ca="1" si="279"/>
        <v>5.8781892102293565E-2</v>
      </c>
      <c r="U434" s="78">
        <f t="shared" ca="1" si="289"/>
        <v>5.8873131400806662E-4</v>
      </c>
      <c r="V434" s="79">
        <f t="shared" ca="1" si="290"/>
        <v>626.9972814724199</v>
      </c>
      <c r="W434" s="79">
        <f t="shared" ca="1" si="266"/>
        <v>5.6661856873349157</v>
      </c>
      <c r="X434" s="80">
        <f t="shared" ca="1" si="267"/>
        <v>-1.1774626280161331E-2</v>
      </c>
      <c r="Y434" s="80">
        <f t="shared" ca="1" si="280"/>
        <v>-0.26124886728017499</v>
      </c>
      <c r="Z434" s="80">
        <f t="shared" ca="1" si="268"/>
        <v>0</v>
      </c>
      <c r="AA434" s="80">
        <f t="shared" ca="1" si="281"/>
        <v>0</v>
      </c>
      <c r="AB434" s="81">
        <f t="shared" ca="1" si="269"/>
        <v>-1.06472722949709</v>
      </c>
      <c r="AC434" s="79">
        <f t="shared" ca="1" si="270"/>
        <v>631.32571643669735</v>
      </c>
      <c r="AD434" s="35"/>
      <c r="AE434" s="55">
        <f t="shared" ca="1" si="291"/>
        <v>5.8781892102293565E-2</v>
      </c>
      <c r="AF434" s="78">
        <f t="shared" ca="1" si="292"/>
        <v>5.8873131400806662E-4</v>
      </c>
      <c r="AG434" s="35"/>
      <c r="AH434" s="35"/>
      <c r="AR434" s="69">
        <f t="shared" si="282"/>
        <v>36</v>
      </c>
      <c r="AS434" s="70">
        <f t="shared" si="293"/>
        <v>431</v>
      </c>
      <c r="AT434" s="71">
        <f t="shared" ca="1" si="294"/>
        <v>2.4026024000881198E-2</v>
      </c>
      <c r="AU434" s="72">
        <f t="shared" ca="1" si="283"/>
        <v>9.0370179501075842E-3</v>
      </c>
      <c r="AV434" s="73">
        <f t="shared" ca="1" si="284"/>
        <v>1.0090370179501076</v>
      </c>
      <c r="AW434" s="74">
        <f ca="1">PRODUCT(AV$4:AV434)</f>
        <v>40.302812041143952</v>
      </c>
      <c r="BO434" s="70">
        <f t="shared" si="295"/>
        <v>431</v>
      </c>
      <c r="BP434" s="171">
        <f t="shared" ca="1" si="296"/>
        <v>0.114</v>
      </c>
      <c r="BQ434" s="172">
        <f t="shared" ca="1" si="285"/>
        <v>9.0370179501075842E-3</v>
      </c>
      <c r="BR434" s="172">
        <f t="shared" ca="1" si="298"/>
        <v>2.4812164445972902E-2</v>
      </c>
    </row>
    <row r="435" spans="5:70">
      <c r="E435">
        <f t="shared" si="286"/>
        <v>432</v>
      </c>
      <c r="F435" s="64">
        <f t="shared" si="287"/>
        <v>100.91666666666463</v>
      </c>
      <c r="G435" s="55">
        <f t="shared" si="271"/>
        <v>5.8781892102293565E-2</v>
      </c>
      <c r="H435" s="78">
        <f t="shared" si="297"/>
        <v>5.5538232703955938E-4</v>
      </c>
      <c r="I435" s="79">
        <f t="shared" ca="1" si="272"/>
        <v>595.27865051327274</v>
      </c>
      <c r="J435" s="79">
        <f t="shared" ca="1" si="273"/>
        <v>5.3795438500042652</v>
      </c>
      <c r="K435" s="80">
        <f t="shared" ca="1" si="274"/>
        <v>-1.1107646540791188E-2</v>
      </c>
      <c r="L435" s="80">
        <f t="shared" ca="1" si="275"/>
        <v>-0.24803277104719698</v>
      </c>
      <c r="M435" s="80">
        <f t="shared" ca="1" si="276"/>
        <v>0</v>
      </c>
      <c r="N435" s="80">
        <f t="shared" ca="1" si="277"/>
        <v>0</v>
      </c>
      <c r="O435" s="81">
        <f t="shared" ca="1" si="264"/>
        <v>-1.0021405483744183</v>
      </c>
      <c r="P435" s="79">
        <f t="shared" ca="1" si="265"/>
        <v>599.39691339731451</v>
      </c>
      <c r="Q435" s="35"/>
      <c r="R435">
        <f t="shared" ca="1" si="278"/>
        <v>432</v>
      </c>
      <c r="S435" s="78">
        <f t="shared" ca="1" si="288"/>
        <v>100.91666666666463</v>
      </c>
      <c r="T435" s="55">
        <f t="shared" ca="1" si="279"/>
        <v>5.8781892102293565E-2</v>
      </c>
      <c r="U435" s="78">
        <f t="shared" ca="1" si="289"/>
        <v>5.5412457343080297E-4</v>
      </c>
      <c r="V435" s="79">
        <f t="shared" ca="1" si="290"/>
        <v>594.21519629171223</v>
      </c>
      <c r="W435" s="79">
        <f t="shared" ca="1" si="266"/>
        <v>5.3699333951149049</v>
      </c>
      <c r="X435" s="80">
        <f t="shared" ca="1" si="267"/>
        <v>-1.1082491468616059E-2</v>
      </c>
      <c r="Y435" s="80">
        <f t="shared" ca="1" si="280"/>
        <v>-0.24758966512154679</v>
      </c>
      <c r="Z435" s="80">
        <f t="shared" ca="1" si="268"/>
        <v>0</v>
      </c>
      <c r="AA435" s="80">
        <f t="shared" ca="1" si="281"/>
        <v>0</v>
      </c>
      <c r="AB435" s="81">
        <f t="shared" ca="1" si="269"/>
        <v>-1.0021405483744183</v>
      </c>
      <c r="AC435" s="79">
        <f t="shared" ca="1" si="270"/>
        <v>598.32431698186258</v>
      </c>
      <c r="AD435" s="35"/>
      <c r="AE435" s="55">
        <f t="shared" ca="1" si="291"/>
        <v>5.8781892102293565E-2</v>
      </c>
      <c r="AF435" s="78">
        <f t="shared" ca="1" si="292"/>
        <v>5.5412457343080297E-4</v>
      </c>
      <c r="AG435" s="35"/>
      <c r="AH435" s="35"/>
      <c r="AR435" s="69">
        <f t="shared" si="282"/>
        <v>36</v>
      </c>
      <c r="AS435" s="70">
        <f t="shared" si="293"/>
        <v>432</v>
      </c>
      <c r="AT435" s="71">
        <f t="shared" ca="1" si="294"/>
        <v>2.380890039071552E-2</v>
      </c>
      <c r="AU435" s="72">
        <f t="shared" ca="1" si="283"/>
        <v>9.0370179501075842E-3</v>
      </c>
      <c r="AV435" s="73">
        <f t="shared" ca="1" si="284"/>
        <v>1.0090370179501076</v>
      </c>
      <c r="AW435" s="74">
        <f ca="1">PRODUCT(AV$4:AV435)</f>
        <v>40.667029276999578</v>
      </c>
      <c r="BO435" s="70">
        <f t="shared" si="295"/>
        <v>432</v>
      </c>
      <c r="BP435" s="171">
        <f t="shared" ca="1" si="296"/>
        <v>0.114</v>
      </c>
      <c r="BQ435" s="172">
        <f t="shared" ca="1" si="285"/>
        <v>9.0370179501075842E-3</v>
      </c>
      <c r="BR435" s="172">
        <f t="shared" ca="1" si="298"/>
        <v>2.4589944674556781E-2</v>
      </c>
    </row>
    <row r="436" spans="5:70">
      <c r="E436">
        <f t="shared" si="286"/>
        <v>433</v>
      </c>
      <c r="F436" s="64">
        <f t="shared" si="287"/>
        <v>100.99999999999795</v>
      </c>
      <c r="G436" s="55">
        <f t="shared" si="271"/>
        <v>5.8781892102293565E-2</v>
      </c>
      <c r="H436" s="78">
        <f t="shared" si="297"/>
        <v>5.227359030159993E-4</v>
      </c>
      <c r="I436" s="79">
        <f t="shared" ca="1" si="272"/>
        <v>564.16322870754573</v>
      </c>
      <c r="J436" s="79">
        <f t="shared" ca="1" si="273"/>
        <v>5.098353224620741</v>
      </c>
      <c r="K436" s="80">
        <f t="shared" ca="1" si="274"/>
        <v>-1.0454718060319987E-2</v>
      </c>
      <c r="L436" s="80">
        <f t="shared" ca="1" si="275"/>
        <v>-0.23506801196147739</v>
      </c>
      <c r="M436" s="80">
        <f t="shared" ca="1" si="276"/>
        <v>-4.2312242153065931</v>
      </c>
      <c r="N436" s="80">
        <f t="shared" ca="1" si="277"/>
        <v>0</v>
      </c>
      <c r="O436" s="81">
        <f t="shared" ca="1" si="264"/>
        <v>-0.94323283078853992</v>
      </c>
      <c r="P436" s="79">
        <f t="shared" ca="1" si="265"/>
        <v>563.84160215604936</v>
      </c>
      <c r="Q436" s="35"/>
      <c r="R436">
        <f t="shared" ca="1" si="278"/>
        <v>433</v>
      </c>
      <c r="S436" s="78">
        <f t="shared" ca="1" si="288"/>
        <v>100.99999999999795</v>
      </c>
      <c r="T436" s="55">
        <f t="shared" ca="1" si="279"/>
        <v>5.8781892102293565E-2</v>
      </c>
      <c r="U436" s="78">
        <f t="shared" ca="1" si="289"/>
        <v>5.215520825441641E-4</v>
      </c>
      <c r="V436" s="79">
        <f t="shared" ca="1" si="290"/>
        <v>563.15368153885629</v>
      </c>
      <c r="W436" s="79">
        <f t="shared" ca="1" si="266"/>
        <v>5.089229928735814</v>
      </c>
      <c r="X436" s="80">
        <f t="shared" ca="1" si="267"/>
        <v>-1.0431041650883282E-2</v>
      </c>
      <c r="Y436" s="80">
        <f t="shared" ca="1" si="280"/>
        <v>-0.23464736730785679</v>
      </c>
      <c r="Z436" s="80">
        <f t="shared" ca="1" si="268"/>
        <v>-4.2236526115414224</v>
      </c>
      <c r="AA436" s="80">
        <f t="shared" ca="1" si="281"/>
        <v>0</v>
      </c>
      <c r="AB436" s="81">
        <f t="shared" ca="1" si="269"/>
        <v>-0.94323283078853992</v>
      </c>
      <c r="AC436" s="79">
        <f t="shared" ca="1" si="270"/>
        <v>562.83094761630332</v>
      </c>
      <c r="AD436" s="35"/>
      <c r="AE436" s="55">
        <f t="shared" ca="1" si="291"/>
        <v>5.8781892102293565E-2</v>
      </c>
      <c r="AF436" s="78">
        <f t="shared" ca="1" si="292"/>
        <v>5.215520825441641E-4</v>
      </c>
      <c r="AG436" s="35"/>
      <c r="AH436" s="35"/>
      <c r="AR436" s="69">
        <f t="shared" si="282"/>
        <v>37</v>
      </c>
      <c r="AS436" s="70">
        <f t="shared" si="293"/>
        <v>433</v>
      </c>
      <c r="AT436" s="71">
        <f t="shared" ca="1" si="294"/>
        <v>2.3593738930512299E-2</v>
      </c>
      <c r="AU436" s="72">
        <f t="shared" ca="1" si="283"/>
        <v>9.0370179501075842E-3</v>
      </c>
      <c r="AV436" s="73">
        <f t="shared" ca="1" si="284"/>
        <v>1.0090370179501076</v>
      </c>
      <c r="AW436" s="74">
        <f ca="1">PRODUCT(AV$4:AV436)</f>
        <v>41.034537950553371</v>
      </c>
      <c r="BO436" s="70">
        <f t="shared" si="295"/>
        <v>433</v>
      </c>
      <c r="BP436" s="171">
        <f t="shared" ca="1" si="296"/>
        <v>0.114</v>
      </c>
      <c r="BQ436" s="172">
        <f t="shared" ca="1" si="285"/>
        <v>9.0370179501075842E-3</v>
      </c>
      <c r="BR436" s="172">
        <f t="shared" ca="1" si="298"/>
        <v>2.4369715121564196E-2</v>
      </c>
    </row>
    <row r="437" spans="5:70">
      <c r="E437">
        <f t="shared" si="286"/>
        <v>434</v>
      </c>
      <c r="F437" s="64">
        <f t="shared" si="287"/>
        <v>101.08333333333128</v>
      </c>
      <c r="G437" s="55">
        <f t="shared" si="271"/>
        <v>5.8781892102293565E-2</v>
      </c>
      <c r="H437" s="78">
        <f t="shared" si="297"/>
        <v>4.9200849756691784E-4</v>
      </c>
      <c r="I437" s="79">
        <f t="shared" ca="1" si="272"/>
        <v>530.69792593532816</v>
      </c>
      <c r="J437" s="79">
        <f t="shared" ca="1" si="273"/>
        <v>4.7959266827624258</v>
      </c>
      <c r="K437" s="80">
        <f t="shared" ca="1" si="274"/>
        <v>-9.8401699513383564E-3</v>
      </c>
      <c r="L437" s="80">
        <f t="shared" ca="1" si="275"/>
        <v>-0.22112413580638673</v>
      </c>
      <c r="M437" s="80">
        <f t="shared" ca="1" si="276"/>
        <v>0</v>
      </c>
      <c r="N437" s="80">
        <f t="shared" ca="1" si="277"/>
        <v>0</v>
      </c>
      <c r="O437" s="81">
        <f t="shared" ca="1" si="264"/>
        <v>-0.88778782030178693</v>
      </c>
      <c r="P437" s="79">
        <f t="shared" ca="1" si="265"/>
        <v>534.37510049203115</v>
      </c>
      <c r="Q437" s="35"/>
      <c r="R437">
        <f t="shared" ca="1" si="278"/>
        <v>434</v>
      </c>
      <c r="S437" s="78">
        <f t="shared" ca="1" si="288"/>
        <v>101.08333333333128</v>
      </c>
      <c r="T437" s="55">
        <f t="shared" ca="1" si="279"/>
        <v>5.8781892102293565E-2</v>
      </c>
      <c r="U437" s="78">
        <f t="shared" ca="1" si="289"/>
        <v>4.9089426430232652E-4</v>
      </c>
      <c r="V437" s="79">
        <f t="shared" ca="1" si="290"/>
        <v>529.74667958169016</v>
      </c>
      <c r="W437" s="79">
        <f t="shared" ca="1" si="266"/>
        <v>4.7873302523896246</v>
      </c>
      <c r="X437" s="80">
        <f t="shared" ca="1" si="267"/>
        <v>-9.8178852860465304E-3</v>
      </c>
      <c r="Y437" s="80">
        <f t="shared" ca="1" si="280"/>
        <v>-0.22072778315903757</v>
      </c>
      <c r="Z437" s="80">
        <f t="shared" ca="1" si="268"/>
        <v>0</v>
      </c>
      <c r="AA437" s="80">
        <f t="shared" ca="1" si="281"/>
        <v>0</v>
      </c>
      <c r="AB437" s="81">
        <f t="shared" ca="1" si="269"/>
        <v>-0.88778782030178693</v>
      </c>
      <c r="AC437" s="79">
        <f t="shared" ca="1" si="270"/>
        <v>533.41567634533294</v>
      </c>
      <c r="AD437" s="35"/>
      <c r="AE437" s="55">
        <f t="shared" ca="1" si="291"/>
        <v>5.8781892102293565E-2</v>
      </c>
      <c r="AF437" s="78">
        <f t="shared" ca="1" si="292"/>
        <v>4.9089426430232652E-4</v>
      </c>
      <c r="AG437" s="35"/>
      <c r="AH437" s="35"/>
      <c r="AR437" s="69">
        <f t="shared" si="282"/>
        <v>37</v>
      </c>
      <c r="AS437" s="70">
        <f t="shared" si="293"/>
        <v>434</v>
      </c>
      <c r="AT437" s="71">
        <f t="shared" ca="1" si="294"/>
        <v>2.3380521888287108E-2</v>
      </c>
      <c r="AU437" s="72">
        <f t="shared" ca="1" si="283"/>
        <v>9.0370179501075842E-3</v>
      </c>
      <c r="AV437" s="73">
        <f t="shared" ca="1" si="284"/>
        <v>1.0090370179501076</v>
      </c>
      <c r="AW437" s="74">
        <f ca="1">PRODUCT(AV$4:AV437)</f>
        <v>41.405367806586895</v>
      </c>
      <c r="BO437" s="70">
        <f t="shared" si="295"/>
        <v>434</v>
      </c>
      <c r="BP437" s="171">
        <f t="shared" ca="1" si="296"/>
        <v>0.114</v>
      </c>
      <c r="BQ437" s="172">
        <f t="shared" ca="1" si="285"/>
        <v>9.0370179501075842E-3</v>
      </c>
      <c r="BR437" s="172">
        <f t="shared" ca="1" si="298"/>
        <v>2.4151457962436389E-2</v>
      </c>
    </row>
    <row r="438" spans="5:70">
      <c r="E438">
        <f t="shared" si="286"/>
        <v>435</v>
      </c>
      <c r="F438" s="64">
        <f t="shared" si="287"/>
        <v>101.16666666666461</v>
      </c>
      <c r="G438" s="55">
        <f t="shared" si="271"/>
        <v>5.8781892102293565E-2</v>
      </c>
      <c r="H438" s="78">
        <f t="shared" si="297"/>
        <v>4.630873071495277E-4</v>
      </c>
      <c r="I438" s="79">
        <f t="shared" ca="1" si="272"/>
        <v>502.96352099275629</v>
      </c>
      <c r="J438" s="79">
        <f t="shared" ca="1" si="273"/>
        <v>4.5452903674608516</v>
      </c>
      <c r="K438" s="80">
        <f t="shared" ca="1" si="274"/>
        <v>-9.2617461429905547E-3</v>
      </c>
      <c r="L438" s="80">
        <f t="shared" ca="1" si="275"/>
        <v>-0.2095681337469818</v>
      </c>
      <c r="M438" s="80">
        <f t="shared" ca="1" si="276"/>
        <v>0</v>
      </c>
      <c r="N438" s="80">
        <f t="shared" ca="1" si="277"/>
        <v>0</v>
      </c>
      <c r="O438" s="81">
        <f t="shared" ca="1" si="264"/>
        <v>-0.83560197243907697</v>
      </c>
      <c r="P438" s="79">
        <f t="shared" ca="1" si="265"/>
        <v>506.45437950788806</v>
      </c>
      <c r="Q438" s="35"/>
      <c r="R438">
        <f t="shared" ca="1" si="278"/>
        <v>435</v>
      </c>
      <c r="S438" s="78">
        <f t="shared" ca="1" si="288"/>
        <v>101.16666666666461</v>
      </c>
      <c r="T438" s="55">
        <f t="shared" ca="1" si="279"/>
        <v>5.8781892102293565E-2</v>
      </c>
      <c r="U438" s="78">
        <f t="shared" ca="1" si="289"/>
        <v>4.6203857062447238E-4</v>
      </c>
      <c r="V438" s="79">
        <f t="shared" ca="1" si="290"/>
        <v>502.06049361272966</v>
      </c>
      <c r="W438" s="79">
        <f t="shared" ca="1" si="266"/>
        <v>4.5371296928181124</v>
      </c>
      <c r="X438" s="80">
        <f t="shared" ca="1" si="267"/>
        <v>-9.2407714124894472E-3</v>
      </c>
      <c r="Y438" s="80">
        <f t="shared" ca="1" si="280"/>
        <v>-0.20919187233863737</v>
      </c>
      <c r="Z438" s="80">
        <f t="shared" ca="1" si="268"/>
        <v>0</v>
      </c>
      <c r="AA438" s="80">
        <f t="shared" ca="1" si="281"/>
        <v>0</v>
      </c>
      <c r="AB438" s="81">
        <f t="shared" ca="1" si="269"/>
        <v>-0.83560197243907697</v>
      </c>
      <c r="AC438" s="79">
        <f t="shared" ca="1" si="270"/>
        <v>505.54358868935759</v>
      </c>
      <c r="AD438" s="35"/>
      <c r="AE438" s="55">
        <f t="shared" ca="1" si="291"/>
        <v>5.8781892102293565E-2</v>
      </c>
      <c r="AF438" s="78">
        <f t="shared" ca="1" si="292"/>
        <v>4.6203857062447238E-4</v>
      </c>
      <c r="AG438" s="35"/>
      <c r="AH438" s="35"/>
      <c r="AR438" s="69">
        <f t="shared" si="282"/>
        <v>37</v>
      </c>
      <c r="AS438" s="70">
        <f t="shared" si="293"/>
        <v>435</v>
      </c>
      <c r="AT438" s="71">
        <f t="shared" ca="1" si="294"/>
        <v>2.3169231692299775E-2</v>
      </c>
      <c r="AU438" s="72">
        <f t="shared" ca="1" si="283"/>
        <v>9.0370179501075842E-3</v>
      </c>
      <c r="AV438" s="73">
        <f t="shared" ca="1" si="284"/>
        <v>1.0090370179501076</v>
      </c>
      <c r="AW438" s="74">
        <f ca="1">PRODUCT(AV$4:AV438)</f>
        <v>41.779548858685828</v>
      </c>
      <c r="BO438" s="70">
        <f t="shared" si="295"/>
        <v>435</v>
      </c>
      <c r="BP438" s="171">
        <f t="shared" ca="1" si="296"/>
        <v>0.114</v>
      </c>
      <c r="BQ438" s="172">
        <f t="shared" ca="1" si="285"/>
        <v>9.0370179501075842E-3</v>
      </c>
      <c r="BR438" s="172">
        <f t="shared" ca="1" si="298"/>
        <v>2.3935155532252804E-2</v>
      </c>
    </row>
    <row r="439" spans="5:70">
      <c r="E439">
        <f t="shared" si="286"/>
        <v>436</v>
      </c>
      <c r="F439" s="64">
        <f t="shared" si="287"/>
        <v>101.24999999999794</v>
      </c>
      <c r="G439" s="55">
        <f t="shared" si="271"/>
        <v>5.8781892102293565E-2</v>
      </c>
      <c r="H439" s="78">
        <f t="shared" si="297"/>
        <v>4.3586615902672249E-4</v>
      </c>
      <c r="I439" s="79">
        <f t="shared" ca="1" si="272"/>
        <v>476.68403281692133</v>
      </c>
      <c r="J439" s="79">
        <f t="shared" ca="1" si="273"/>
        <v>4.3078021610961912</v>
      </c>
      <c r="K439" s="80">
        <f t="shared" ca="1" si="274"/>
        <v>-8.7173231805344493E-3</v>
      </c>
      <c r="L439" s="80">
        <f t="shared" ca="1" si="275"/>
        <v>-0.19861834700705056</v>
      </c>
      <c r="M439" s="80">
        <f t="shared" ca="1" si="276"/>
        <v>0</v>
      </c>
      <c r="N439" s="80">
        <f t="shared" ca="1" si="277"/>
        <v>0</v>
      </c>
      <c r="O439" s="81">
        <f t="shared" ca="1" si="264"/>
        <v>-0.78648370745469942</v>
      </c>
      <c r="P439" s="79">
        <f t="shared" ca="1" si="265"/>
        <v>479.99801560037531</v>
      </c>
      <c r="Q439" s="35"/>
      <c r="R439">
        <f t="shared" ca="1" si="278"/>
        <v>436</v>
      </c>
      <c r="S439" s="78">
        <f t="shared" ca="1" si="288"/>
        <v>101.24999999999794</v>
      </c>
      <c r="T439" s="55">
        <f t="shared" ca="1" si="279"/>
        <v>5.8781892102293565E-2</v>
      </c>
      <c r="U439" s="78">
        <f t="shared" ca="1" si="289"/>
        <v>4.348790692189267E-4</v>
      </c>
      <c r="V439" s="79">
        <f t="shared" ca="1" si="290"/>
        <v>475.82678000601351</v>
      </c>
      <c r="W439" s="79">
        <f t="shared" ca="1" si="266"/>
        <v>4.3000551520562365</v>
      </c>
      <c r="X439" s="80">
        <f t="shared" ca="1" si="267"/>
        <v>-8.6975813843785336E-3</v>
      </c>
      <c r="Y439" s="80">
        <f t="shared" ca="1" si="280"/>
        <v>-0.19826115833583896</v>
      </c>
      <c r="Z439" s="80">
        <f t="shared" ca="1" si="268"/>
        <v>0</v>
      </c>
      <c r="AA439" s="80">
        <f t="shared" ca="1" si="281"/>
        <v>0</v>
      </c>
      <c r="AB439" s="81">
        <f t="shared" ca="1" si="269"/>
        <v>-0.78648370745469942</v>
      </c>
      <c r="AC439" s="79">
        <f t="shared" ca="1" si="270"/>
        <v>479.1333927108949</v>
      </c>
      <c r="AD439" s="35"/>
      <c r="AE439" s="55">
        <f t="shared" ca="1" si="291"/>
        <v>5.8781892102293565E-2</v>
      </c>
      <c r="AF439" s="78">
        <f t="shared" ca="1" si="292"/>
        <v>4.348790692189267E-4</v>
      </c>
      <c r="AG439" s="35"/>
      <c r="AH439" s="35"/>
      <c r="AR439" s="69">
        <f t="shared" si="282"/>
        <v>37</v>
      </c>
      <c r="AS439" s="70">
        <f t="shared" si="293"/>
        <v>436</v>
      </c>
      <c r="AT439" s="71">
        <f t="shared" ca="1" si="294"/>
        <v>2.295985092960626E-2</v>
      </c>
      <c r="AU439" s="72">
        <f t="shared" ca="1" si="283"/>
        <v>9.0370179501075842E-3</v>
      </c>
      <c r="AV439" s="73">
        <f t="shared" ca="1" si="284"/>
        <v>1.0090370179501076</v>
      </c>
      <c r="AW439" s="74">
        <f ca="1">PRODUCT(AV$4:AV439)</f>
        <v>42.157111391669169</v>
      </c>
      <c r="BO439" s="70">
        <f t="shared" si="295"/>
        <v>436</v>
      </c>
      <c r="BP439" s="171">
        <f t="shared" ca="1" si="296"/>
        <v>0.114</v>
      </c>
      <c r="BQ439" s="172">
        <f t="shared" ca="1" si="285"/>
        <v>9.0370179501075842E-3</v>
      </c>
      <c r="BR439" s="172">
        <f t="shared" ca="1" si="298"/>
        <v>2.3720790324301355E-2</v>
      </c>
    </row>
    <row r="440" spans="5:70">
      <c r="E440">
        <f t="shared" si="286"/>
        <v>437</v>
      </c>
      <c r="F440" s="64">
        <f t="shared" si="287"/>
        <v>101.33333333333127</v>
      </c>
      <c r="G440" s="55">
        <f t="shared" si="271"/>
        <v>5.8781892102293565E-2</v>
      </c>
      <c r="H440" s="78">
        <f t="shared" si="297"/>
        <v>4.1024512149577254E-4</v>
      </c>
      <c r="I440" s="79">
        <f t="shared" ca="1" si="272"/>
        <v>451.78282403803905</v>
      </c>
      <c r="J440" s="79">
        <f t="shared" ca="1" si="273"/>
        <v>4.0827694903820548</v>
      </c>
      <c r="K440" s="80">
        <f t="shared" ca="1" si="274"/>
        <v>-8.2049024299154505E-3</v>
      </c>
      <c r="L440" s="80">
        <f t="shared" ca="1" si="275"/>
        <v>-0.18824284334918295</v>
      </c>
      <c r="M440" s="80">
        <f t="shared" ca="1" si="276"/>
        <v>0</v>
      </c>
      <c r="N440" s="80">
        <f t="shared" ca="1" si="277"/>
        <v>0</v>
      </c>
      <c r="O440" s="81">
        <f t="shared" ca="1" si="264"/>
        <v>-0.74025270702288548</v>
      </c>
      <c r="P440" s="79">
        <f t="shared" ca="1" si="265"/>
        <v>454.92889307561916</v>
      </c>
      <c r="Q440" s="35"/>
      <c r="R440">
        <f t="shared" ca="1" si="278"/>
        <v>437</v>
      </c>
      <c r="S440" s="78">
        <f t="shared" ca="1" si="288"/>
        <v>101.33333333333127</v>
      </c>
      <c r="T440" s="55">
        <f t="shared" ca="1" si="279"/>
        <v>5.8781892102293565E-2</v>
      </c>
      <c r="U440" s="78">
        <f t="shared" ca="1" si="289"/>
        <v>4.0931605469455391E-4</v>
      </c>
      <c r="V440" s="79">
        <f t="shared" ca="1" si="290"/>
        <v>450.96902531795723</v>
      </c>
      <c r="W440" s="79">
        <f t="shared" ca="1" si="266"/>
        <v>4.0754151767409015</v>
      </c>
      <c r="X440" s="80">
        <f t="shared" ca="1" si="267"/>
        <v>-8.1863210938910788E-3</v>
      </c>
      <c r="Y440" s="80">
        <f t="shared" ca="1" si="280"/>
        <v>-0.18790376054914887</v>
      </c>
      <c r="Z440" s="80">
        <f t="shared" ca="1" si="268"/>
        <v>0</v>
      </c>
      <c r="AA440" s="80">
        <f t="shared" ca="1" si="281"/>
        <v>0</v>
      </c>
      <c r="AB440" s="81">
        <f t="shared" ca="1" si="269"/>
        <v>-0.74025270702288548</v>
      </c>
      <c r="AC440" s="79">
        <f t="shared" ca="1" si="270"/>
        <v>454.1080977060322</v>
      </c>
      <c r="AD440" s="35"/>
      <c r="AE440" s="55">
        <f t="shared" ca="1" si="291"/>
        <v>5.8781892102293565E-2</v>
      </c>
      <c r="AF440" s="78">
        <f t="shared" ca="1" si="292"/>
        <v>4.0931605469455391E-4</v>
      </c>
      <c r="AG440" s="35"/>
      <c r="AH440" s="35"/>
      <c r="AR440" s="69">
        <f t="shared" si="282"/>
        <v>37</v>
      </c>
      <c r="AS440" s="70">
        <f t="shared" si="293"/>
        <v>437</v>
      </c>
      <c r="AT440" s="71">
        <f t="shared" ca="1" si="294"/>
        <v>2.2752362344623616E-2</v>
      </c>
      <c r="AU440" s="72">
        <f t="shared" ca="1" si="283"/>
        <v>9.0370179501075842E-3</v>
      </c>
      <c r="AV440" s="73">
        <f t="shared" ca="1" si="284"/>
        <v>1.0090370179501076</v>
      </c>
      <c r="AW440" s="74">
        <f ca="1">PRODUCT(AV$4:AV440)</f>
        <v>42.53808596404037</v>
      </c>
      <c r="BO440" s="70">
        <f t="shared" si="295"/>
        <v>437</v>
      </c>
      <c r="BP440" s="171">
        <f t="shared" ca="1" si="296"/>
        <v>0.114</v>
      </c>
      <c r="BQ440" s="172">
        <f t="shared" ca="1" si="285"/>
        <v>9.0370179501075842E-3</v>
      </c>
      <c r="BR440" s="172">
        <f t="shared" ca="1" si="298"/>
        <v>2.35083449886615E-2</v>
      </c>
    </row>
    <row r="441" spans="5:70">
      <c r="E441">
        <f t="shared" si="286"/>
        <v>438</v>
      </c>
      <c r="F441" s="64">
        <f t="shared" si="287"/>
        <v>101.4166666666646</v>
      </c>
      <c r="G441" s="55">
        <f t="shared" si="271"/>
        <v>5.8781892102293565E-2</v>
      </c>
      <c r="H441" s="78">
        <f t="shared" si="297"/>
        <v>3.861301370285157E-4</v>
      </c>
      <c r="I441" s="79">
        <f t="shared" ca="1" si="272"/>
        <v>428.18731196863229</v>
      </c>
      <c r="J441" s="79">
        <f t="shared" ca="1" si="273"/>
        <v>3.8695364242688459</v>
      </c>
      <c r="K441" s="80">
        <f t="shared" ca="1" si="274"/>
        <v>-7.7226027405703137E-3</v>
      </c>
      <c r="L441" s="80">
        <f t="shared" ca="1" si="275"/>
        <v>-0.17841137998693013</v>
      </c>
      <c r="M441" s="80">
        <f t="shared" ca="1" si="276"/>
        <v>0</v>
      </c>
      <c r="N441" s="80">
        <f t="shared" ca="1" si="277"/>
        <v>0</v>
      </c>
      <c r="O441" s="81">
        <f t="shared" ca="1" si="264"/>
        <v>-0.69673925227023548</v>
      </c>
      <c r="P441" s="79">
        <f t="shared" ca="1" si="265"/>
        <v>431.17397515790344</v>
      </c>
      <c r="Q441" s="35"/>
      <c r="R441">
        <f t="shared" ca="1" si="278"/>
        <v>438</v>
      </c>
      <c r="S441" s="78">
        <f t="shared" ca="1" si="288"/>
        <v>101.4166666666646</v>
      </c>
      <c r="T441" s="55">
        <f t="shared" ca="1" si="279"/>
        <v>5.8781892102293565E-2</v>
      </c>
      <c r="U441" s="78">
        <f t="shared" ca="1" si="289"/>
        <v>3.8525568253176216E-4</v>
      </c>
      <c r="V441" s="79">
        <f t="shared" ca="1" si="290"/>
        <v>427.41476450389843</v>
      </c>
      <c r="W441" s="79">
        <f t="shared" ca="1" si="266"/>
        <v>3.8625548989627361</v>
      </c>
      <c r="X441" s="80">
        <f t="shared" ca="1" si="267"/>
        <v>-7.7051136506352431E-3</v>
      </c>
      <c r="Y441" s="80">
        <f t="shared" ca="1" si="280"/>
        <v>-0.17808948520995768</v>
      </c>
      <c r="Z441" s="80">
        <f t="shared" ca="1" si="268"/>
        <v>0</v>
      </c>
      <c r="AA441" s="80">
        <f t="shared" ca="1" si="281"/>
        <v>0</v>
      </c>
      <c r="AB441" s="81">
        <f t="shared" ca="1" si="269"/>
        <v>-0.69673925227023548</v>
      </c>
      <c r="AC441" s="79">
        <f t="shared" ca="1" si="270"/>
        <v>430.39478555173037</v>
      </c>
      <c r="AD441" s="35"/>
      <c r="AE441" s="55">
        <f t="shared" ca="1" si="291"/>
        <v>5.8781892102293565E-2</v>
      </c>
      <c r="AF441" s="78">
        <f t="shared" ca="1" si="292"/>
        <v>3.8525568253176216E-4</v>
      </c>
      <c r="AG441" s="35"/>
      <c r="AH441" s="35"/>
      <c r="AR441" s="69">
        <f t="shared" si="282"/>
        <v>37</v>
      </c>
      <c r="AS441" s="70">
        <f t="shared" si="293"/>
        <v>438</v>
      </c>
      <c r="AT441" s="71">
        <f t="shared" ca="1" si="294"/>
        <v>2.2546748837707901E-2</v>
      </c>
      <c r="AU441" s="72">
        <f t="shared" ca="1" si="283"/>
        <v>9.0370179501075842E-3</v>
      </c>
      <c r="AV441" s="73">
        <f t="shared" ca="1" si="284"/>
        <v>1.0090370179501076</v>
      </c>
      <c r="AW441" s="74">
        <f ca="1">PRODUCT(AV$4:AV441)</f>
        <v>42.922503410460621</v>
      </c>
      <c r="BO441" s="70">
        <f t="shared" si="295"/>
        <v>438</v>
      </c>
      <c r="BP441" s="171">
        <f t="shared" ca="1" si="296"/>
        <v>0.114</v>
      </c>
      <c r="BQ441" s="172">
        <f t="shared" ca="1" si="285"/>
        <v>9.0370179501075842E-3</v>
      </c>
      <c r="BR441" s="172">
        <f t="shared" ca="1" si="298"/>
        <v>2.3297802330800001E-2</v>
      </c>
    </row>
    <row r="442" spans="5:70">
      <c r="E442">
        <f t="shared" si="286"/>
        <v>439</v>
      </c>
      <c r="F442" s="64">
        <f t="shared" si="287"/>
        <v>101.49999999999793</v>
      </c>
      <c r="G442" s="55">
        <f t="shared" si="271"/>
        <v>5.8781892102293565E-2</v>
      </c>
      <c r="H442" s="78">
        <f t="shared" si="297"/>
        <v>3.6343267697626168E-4</v>
      </c>
      <c r="I442" s="79">
        <f t="shared" ca="1" si="272"/>
        <v>405.82875307285457</v>
      </c>
      <c r="J442" s="79">
        <f t="shared" ca="1" si="273"/>
        <v>3.6674817261891652</v>
      </c>
      <c r="K442" s="80">
        <f t="shared" ca="1" si="274"/>
        <v>-7.2686535395252334E-3</v>
      </c>
      <c r="L442" s="80">
        <f t="shared" ca="1" si="275"/>
        <v>-0.16909531378035608</v>
      </c>
      <c r="M442" s="80">
        <f t="shared" ca="1" si="276"/>
        <v>0</v>
      </c>
      <c r="N442" s="80">
        <f t="shared" ca="1" si="277"/>
        <v>0</v>
      </c>
      <c r="O442" s="81">
        <f t="shared" ca="1" si="264"/>
        <v>-0.65578360071985398</v>
      </c>
      <c r="P442" s="79">
        <f t="shared" ca="1" si="265"/>
        <v>408.66408723100398</v>
      </c>
      <c r="Q442" s="35"/>
      <c r="R442">
        <f t="shared" ca="1" si="278"/>
        <v>439</v>
      </c>
      <c r="S442" s="78">
        <f t="shared" ca="1" si="288"/>
        <v>101.49999999999793</v>
      </c>
      <c r="T442" s="55">
        <f t="shared" ca="1" si="279"/>
        <v>5.8781892102293565E-2</v>
      </c>
      <c r="U442" s="78">
        <f t="shared" ca="1" si="289"/>
        <v>3.6260962456938467E-4</v>
      </c>
      <c r="V442" s="79">
        <f t="shared" ca="1" si="290"/>
        <v>405.09536570603876</v>
      </c>
      <c r="W442" s="79">
        <f t="shared" ca="1" si="266"/>
        <v>3.6608540913908687</v>
      </c>
      <c r="X442" s="80">
        <f t="shared" ca="1" si="267"/>
        <v>-7.2521924913876937E-3</v>
      </c>
      <c r="Y442" s="80">
        <f t="shared" ca="1" si="280"/>
        <v>-0.16878973571084949</v>
      </c>
      <c r="Z442" s="80">
        <f t="shared" ca="1" si="268"/>
        <v>0</v>
      </c>
      <c r="AA442" s="80">
        <f t="shared" ca="1" si="281"/>
        <v>0</v>
      </c>
      <c r="AB442" s="81">
        <f t="shared" ca="1" si="269"/>
        <v>-0.65578360071985398</v>
      </c>
      <c r="AC442" s="79">
        <f t="shared" ca="1" si="270"/>
        <v>407.92439426850757</v>
      </c>
      <c r="AD442" s="35"/>
      <c r="AE442" s="55">
        <f t="shared" ca="1" si="291"/>
        <v>5.8781892102293565E-2</v>
      </c>
      <c r="AF442" s="78">
        <f t="shared" ca="1" si="292"/>
        <v>3.6260962456938467E-4</v>
      </c>
      <c r="AG442" s="35"/>
      <c r="AH442" s="35"/>
      <c r="AR442" s="69">
        <f t="shared" si="282"/>
        <v>37</v>
      </c>
      <c r="AS442" s="70">
        <f t="shared" si="293"/>
        <v>439</v>
      </c>
      <c r="AT442" s="71">
        <f t="shared" ca="1" si="294"/>
        <v>2.2342993463744968E-2</v>
      </c>
      <c r="AU442" s="72">
        <f t="shared" ca="1" si="283"/>
        <v>9.0370179501075842E-3</v>
      </c>
      <c r="AV442" s="73">
        <f t="shared" ca="1" si="284"/>
        <v>1.0090370179501076</v>
      </c>
      <c r="AW442" s="74">
        <f ca="1">PRODUCT(AV$4:AV442)</f>
        <v>43.310394844244506</v>
      </c>
      <c r="BO442" s="70">
        <f t="shared" si="295"/>
        <v>439</v>
      </c>
      <c r="BP442" s="171">
        <f t="shared" ca="1" si="296"/>
        <v>0.114</v>
      </c>
      <c r="BQ442" s="172">
        <f t="shared" ca="1" si="285"/>
        <v>9.0370179501075842E-3</v>
      </c>
      <c r="BR442" s="172">
        <f t="shared" ca="1" si="298"/>
        <v>2.308914531017927E-2</v>
      </c>
    </row>
    <row r="443" spans="5:70">
      <c r="E443">
        <f t="shared" si="286"/>
        <v>440</v>
      </c>
      <c r="F443" s="64">
        <f t="shared" si="287"/>
        <v>101.58333333333125</v>
      </c>
      <c r="G443" s="55">
        <f t="shared" si="271"/>
        <v>6.4504460562804344E-2</v>
      </c>
      <c r="H443" s="78">
        <f t="shared" si="297"/>
        <v>3.3998964819701198E-4</v>
      </c>
      <c r="I443" s="79">
        <f t="shared" ca="1" si="272"/>
        <v>382.30343073277726</v>
      </c>
      <c r="J443" s="79">
        <f t="shared" ca="1" si="273"/>
        <v>3.4548829659198197</v>
      </c>
      <c r="K443" s="80">
        <f t="shared" ca="1" si="274"/>
        <v>-6.7997929639402391E-3</v>
      </c>
      <c r="L443" s="80">
        <f t="shared" ca="1" si="275"/>
        <v>-0.15929309613865719</v>
      </c>
      <c r="M443" s="80">
        <f t="shared" ca="1" si="276"/>
        <v>0</v>
      </c>
      <c r="N443" s="80">
        <f t="shared" ca="1" si="277"/>
        <v>0</v>
      </c>
      <c r="O443" s="81">
        <f t="shared" ca="1" si="264"/>
        <v>-0.61348263330948627</v>
      </c>
      <c r="P443" s="79">
        <f t="shared" ca="1" si="265"/>
        <v>384.97873817628499</v>
      </c>
      <c r="Q443" s="35"/>
      <c r="R443">
        <f t="shared" ca="1" si="278"/>
        <v>440</v>
      </c>
      <c r="S443" s="78">
        <f t="shared" ca="1" si="288"/>
        <v>101.58333333333125</v>
      </c>
      <c r="T443" s="55">
        <f t="shared" ca="1" si="279"/>
        <v>6.4504460562804344E-2</v>
      </c>
      <c r="U443" s="78">
        <f t="shared" ca="1" si="289"/>
        <v>3.3921968634165553E-4</v>
      </c>
      <c r="V443" s="79">
        <f t="shared" ca="1" si="290"/>
        <v>381.6114512658088</v>
      </c>
      <c r="W443" s="79">
        <f t="shared" ca="1" si="266"/>
        <v>3.4486295350557197</v>
      </c>
      <c r="X443" s="80">
        <f t="shared" ca="1" si="267"/>
        <v>-6.7843937268331107E-3</v>
      </c>
      <c r="Y443" s="80">
        <f t="shared" ca="1" si="280"/>
        <v>-0.15900477136075367</v>
      </c>
      <c r="Z443" s="80">
        <f t="shared" ca="1" si="268"/>
        <v>0</v>
      </c>
      <c r="AA443" s="80">
        <f t="shared" ca="1" si="281"/>
        <v>0</v>
      </c>
      <c r="AB443" s="81">
        <f t="shared" ca="1" si="269"/>
        <v>-0.61348263330948627</v>
      </c>
      <c r="AC443" s="79">
        <f t="shared" ca="1" si="270"/>
        <v>384.28080900246744</v>
      </c>
      <c r="AD443" s="35"/>
      <c r="AE443" s="55">
        <f t="shared" ca="1" si="291"/>
        <v>6.4504460562804344E-2</v>
      </c>
      <c r="AF443" s="78">
        <f t="shared" ca="1" si="292"/>
        <v>3.3921968634165553E-4</v>
      </c>
      <c r="AG443" s="35"/>
      <c r="AH443" s="35"/>
      <c r="AR443" s="69">
        <f t="shared" si="282"/>
        <v>37</v>
      </c>
      <c r="AS443" s="70">
        <f t="shared" si="293"/>
        <v>440</v>
      </c>
      <c r="AT443" s="71">
        <f t="shared" ca="1" si="294"/>
        <v>2.2141079430753968E-2</v>
      </c>
      <c r="AU443" s="72">
        <f t="shared" ca="1" si="283"/>
        <v>9.0370179501075842E-3</v>
      </c>
      <c r="AV443" s="73">
        <f t="shared" ca="1" si="284"/>
        <v>1.0090370179501076</v>
      </c>
      <c r="AW443" s="74">
        <f ca="1">PRODUCT(AV$4:AV443)</f>
        <v>43.701791659878189</v>
      </c>
      <c r="BO443" s="70">
        <f t="shared" si="295"/>
        <v>440</v>
      </c>
      <c r="BP443" s="171">
        <f t="shared" ca="1" si="296"/>
        <v>0.114</v>
      </c>
      <c r="BQ443" s="172">
        <f t="shared" ca="1" si="285"/>
        <v>9.0370179501075842E-3</v>
      </c>
      <c r="BR443" s="172">
        <f t="shared" ca="1" si="298"/>
        <v>2.2882357038878157E-2</v>
      </c>
    </row>
    <row r="444" spans="5:70">
      <c r="E444">
        <f t="shared" si="286"/>
        <v>441</v>
      </c>
      <c r="F444" s="64">
        <f t="shared" si="287"/>
        <v>101.66666666666458</v>
      </c>
      <c r="G444" s="55">
        <f t="shared" si="271"/>
        <v>6.4504460562804344E-2</v>
      </c>
      <c r="H444" s="78">
        <f t="shared" si="297"/>
        <v>3.1805879934312611E-4</v>
      </c>
      <c r="I444" s="79">
        <f t="shared" ca="1" si="272"/>
        <v>360.14589234207466</v>
      </c>
      <c r="J444" s="79">
        <f t="shared" ca="1" si="273"/>
        <v>3.2546448937528423</v>
      </c>
      <c r="K444" s="80">
        <f t="shared" ca="1" si="274"/>
        <v>-6.3611759868625224E-3</v>
      </c>
      <c r="L444" s="80">
        <f t="shared" ca="1" si="275"/>
        <v>-0.15006078847586446</v>
      </c>
      <c r="M444" s="80">
        <f t="shared" ca="1" si="276"/>
        <v>0</v>
      </c>
      <c r="N444" s="80">
        <f t="shared" ca="1" si="277"/>
        <v>0</v>
      </c>
      <c r="O444" s="81">
        <f t="shared" ca="1" si="264"/>
        <v>-0.57391026698320924</v>
      </c>
      <c r="P444" s="79">
        <f t="shared" ca="1" si="265"/>
        <v>362.67020500438161</v>
      </c>
      <c r="Q444" s="35"/>
      <c r="R444">
        <f t="shared" ca="1" si="278"/>
        <v>441</v>
      </c>
      <c r="S444" s="78">
        <f t="shared" ca="1" si="288"/>
        <v>101.66666666666458</v>
      </c>
      <c r="T444" s="55">
        <f t="shared" ca="1" si="279"/>
        <v>6.4504460562804344E-2</v>
      </c>
      <c r="U444" s="78">
        <f t="shared" ca="1" si="289"/>
        <v>3.1733850346190337E-4</v>
      </c>
      <c r="V444" s="79">
        <f t="shared" ca="1" si="290"/>
        <v>359.49298271312523</v>
      </c>
      <c r="W444" s="79">
        <f t="shared" ca="1" si="266"/>
        <v>3.2487445377162283</v>
      </c>
      <c r="X444" s="80">
        <f t="shared" ca="1" si="267"/>
        <v>-6.3467700692380674E-3</v>
      </c>
      <c r="Y444" s="80">
        <f t="shared" ca="1" si="280"/>
        <v>-0.14978874279713553</v>
      </c>
      <c r="Z444" s="80">
        <f t="shared" ca="1" si="268"/>
        <v>0</v>
      </c>
      <c r="AA444" s="80">
        <f t="shared" ca="1" si="281"/>
        <v>0</v>
      </c>
      <c r="AB444" s="81">
        <f t="shared" ca="1" si="269"/>
        <v>-0.57391026698320924</v>
      </c>
      <c r="AC444" s="79">
        <f t="shared" ca="1" si="270"/>
        <v>362.0116814709919</v>
      </c>
      <c r="AD444" s="35"/>
      <c r="AE444" s="55">
        <f t="shared" ca="1" si="291"/>
        <v>6.4504460562804344E-2</v>
      </c>
      <c r="AF444" s="78">
        <f t="shared" ca="1" si="292"/>
        <v>3.1733850346190337E-4</v>
      </c>
      <c r="AG444" s="35"/>
      <c r="AH444" s="35"/>
      <c r="AR444" s="69">
        <f t="shared" si="282"/>
        <v>37</v>
      </c>
      <c r="AS444" s="70">
        <f t="shared" si="293"/>
        <v>441</v>
      </c>
      <c r="AT444" s="71">
        <f t="shared" ca="1" si="294"/>
        <v>2.1940990098503487E-2</v>
      </c>
      <c r="AU444" s="72">
        <f t="shared" ca="1" si="283"/>
        <v>9.0370179501075842E-3</v>
      </c>
      <c r="AV444" s="73">
        <f t="shared" ca="1" si="284"/>
        <v>1.0090370179501076</v>
      </c>
      <c r="AW444" s="74">
        <f ca="1">PRODUCT(AV$4:AV444)</f>
        <v>44.096725535560374</v>
      </c>
      <c r="BO444" s="70">
        <f t="shared" si="295"/>
        <v>441</v>
      </c>
      <c r="BP444" s="171">
        <f t="shared" ca="1" si="296"/>
        <v>0.114</v>
      </c>
      <c r="BQ444" s="172">
        <f t="shared" ca="1" si="285"/>
        <v>9.0370179501075842E-3</v>
      </c>
      <c r="BR444" s="172">
        <f t="shared" ca="1" si="298"/>
        <v>2.2677420780225121E-2</v>
      </c>
    </row>
    <row r="445" spans="5:70">
      <c r="E445">
        <f t="shared" si="286"/>
        <v>442</v>
      </c>
      <c r="F445" s="64">
        <f t="shared" si="287"/>
        <v>101.74999999999791</v>
      </c>
      <c r="G445" s="55">
        <f t="shared" si="271"/>
        <v>6.4504460562804344E-2</v>
      </c>
      <c r="H445" s="78">
        <f t="shared" si="297"/>
        <v>2.9754258806424452E-4</v>
      </c>
      <c r="I445" s="79">
        <f t="shared" ca="1" si="272"/>
        <v>339.2763590683723</v>
      </c>
      <c r="J445" s="79">
        <f t="shared" ca="1" si="273"/>
        <v>3.0660465469480265</v>
      </c>
      <c r="K445" s="80">
        <f t="shared" ca="1" si="274"/>
        <v>-5.9508517612848902E-3</v>
      </c>
      <c r="L445" s="80">
        <f t="shared" ca="1" si="275"/>
        <v>-0.14136514961182181</v>
      </c>
      <c r="M445" s="80">
        <f t="shared" ca="1" si="276"/>
        <v>0</v>
      </c>
      <c r="N445" s="80">
        <f t="shared" ca="1" si="277"/>
        <v>0</v>
      </c>
      <c r="O445" s="81">
        <f t="shared" ca="1" si="264"/>
        <v>-0.53689049480000228</v>
      </c>
      <c r="P445" s="79">
        <f t="shared" ca="1" si="265"/>
        <v>341.65819911914724</v>
      </c>
      <c r="Q445" s="35"/>
      <c r="R445">
        <f t="shared" ca="1" si="278"/>
        <v>442</v>
      </c>
      <c r="S445" s="78">
        <f t="shared" ca="1" si="288"/>
        <v>101.74999999999791</v>
      </c>
      <c r="T445" s="55">
        <f t="shared" ca="1" si="279"/>
        <v>6.4504460562804344E-2</v>
      </c>
      <c r="U445" s="78">
        <f t="shared" ca="1" si="289"/>
        <v>2.9686875448028569E-4</v>
      </c>
      <c r="V445" s="79">
        <f t="shared" ca="1" si="290"/>
        <v>338.66031324027182</v>
      </c>
      <c r="W445" s="79">
        <f t="shared" ca="1" si="266"/>
        <v>3.0604793297413937</v>
      </c>
      <c r="X445" s="80">
        <f t="shared" ca="1" si="267"/>
        <v>-5.9373750896057134E-3</v>
      </c>
      <c r="Y445" s="80">
        <f t="shared" ca="1" si="280"/>
        <v>-0.14110846385011327</v>
      </c>
      <c r="Z445" s="80">
        <f t="shared" ca="1" si="268"/>
        <v>0</v>
      </c>
      <c r="AA445" s="80">
        <f t="shared" ca="1" si="281"/>
        <v>0</v>
      </c>
      <c r="AB445" s="81">
        <f t="shared" ca="1" si="269"/>
        <v>-0.53689049480000228</v>
      </c>
      <c r="AC445" s="79">
        <f t="shared" ca="1" si="270"/>
        <v>341.03685623627348</v>
      </c>
      <c r="AD445" s="35"/>
      <c r="AE445" s="55">
        <f t="shared" ca="1" si="291"/>
        <v>6.4504460562804344E-2</v>
      </c>
      <c r="AF445" s="78">
        <f t="shared" ca="1" si="292"/>
        <v>2.9686875448028569E-4</v>
      </c>
      <c r="AG445" s="35"/>
      <c r="AH445" s="35"/>
      <c r="AR445" s="69">
        <f t="shared" si="282"/>
        <v>37</v>
      </c>
      <c r="AS445" s="70">
        <f t="shared" si="293"/>
        <v>442</v>
      </c>
      <c r="AT445" s="71">
        <f t="shared" ca="1" si="294"/>
        <v>2.1742708977140177E-2</v>
      </c>
      <c r="AU445" s="72">
        <f t="shared" ca="1" si="283"/>
        <v>9.0370179501075842E-3</v>
      </c>
      <c r="AV445" s="73">
        <f t="shared" ca="1" si="284"/>
        <v>1.0090370179501076</v>
      </c>
      <c r="AW445" s="74">
        <f ca="1">PRODUCT(AV$4:AV445)</f>
        <v>44.495228435766201</v>
      </c>
      <c r="BO445" s="70">
        <f t="shared" si="295"/>
        <v>442</v>
      </c>
      <c r="BP445" s="171">
        <f t="shared" ca="1" si="296"/>
        <v>0.114</v>
      </c>
      <c r="BQ445" s="172">
        <f t="shared" ca="1" si="285"/>
        <v>9.0370179501075842E-3</v>
      </c>
      <c r="BR445" s="172">
        <f t="shared" ca="1" si="298"/>
        <v>2.2474319947443613E-2</v>
      </c>
    </row>
    <row r="446" spans="5:70">
      <c r="E446">
        <f t="shared" si="286"/>
        <v>443</v>
      </c>
      <c r="F446" s="64">
        <f t="shared" si="287"/>
        <v>101.83333333333124</v>
      </c>
      <c r="G446" s="55">
        <f t="shared" si="271"/>
        <v>6.4504460562804344E-2</v>
      </c>
      <c r="H446" s="78">
        <f t="shared" si="297"/>
        <v>2.7834976392669973E-4</v>
      </c>
      <c r="I446" s="79">
        <f t="shared" ca="1" si="272"/>
        <v>319.61972128810743</v>
      </c>
      <c r="J446" s="79">
        <f t="shared" ca="1" si="273"/>
        <v>2.8884091584890101</v>
      </c>
      <c r="K446" s="80">
        <f t="shared" ca="1" si="274"/>
        <v>-5.5669952785339944E-3</v>
      </c>
      <c r="L446" s="80">
        <f t="shared" ca="1" si="275"/>
        <v>-0.13317488387004478</v>
      </c>
      <c r="M446" s="80">
        <f t="shared" ca="1" si="276"/>
        <v>0</v>
      </c>
      <c r="N446" s="80">
        <f t="shared" ca="1" si="277"/>
        <v>0</v>
      </c>
      <c r="O446" s="81">
        <f t="shared" ca="1" si="264"/>
        <v>-0.50225866305163103</v>
      </c>
      <c r="P446" s="79">
        <f t="shared" ca="1" si="265"/>
        <v>321.86712990439628</v>
      </c>
      <c r="Q446" s="35"/>
      <c r="R446">
        <f t="shared" ca="1" si="278"/>
        <v>443</v>
      </c>
      <c r="S446" s="78">
        <f t="shared" ca="1" si="288"/>
        <v>101.83333333333124</v>
      </c>
      <c r="T446" s="55">
        <f t="shared" ca="1" si="279"/>
        <v>6.4504460562804344E-2</v>
      </c>
      <c r="U446" s="78">
        <f t="shared" ca="1" si="289"/>
        <v>2.7771939561458325E-4</v>
      </c>
      <c r="V446" s="79">
        <f t="shared" ca="1" si="290"/>
        <v>319.03845779271802</v>
      </c>
      <c r="W446" s="79">
        <f t="shared" ca="1" si="266"/>
        <v>2.8831562698474338</v>
      </c>
      <c r="X446" s="80">
        <f t="shared" ca="1" si="267"/>
        <v>-5.554387912291665E-3</v>
      </c>
      <c r="Y446" s="80">
        <f t="shared" ca="1" si="280"/>
        <v>-0.13293269074696584</v>
      </c>
      <c r="Z446" s="80">
        <f t="shared" ca="1" si="268"/>
        <v>0</v>
      </c>
      <c r="AA446" s="80">
        <f t="shared" ca="1" si="281"/>
        <v>0</v>
      </c>
      <c r="AB446" s="81">
        <f t="shared" ca="1" si="269"/>
        <v>-0.50225866305163103</v>
      </c>
      <c r="AC446" s="79">
        <f t="shared" ca="1" si="270"/>
        <v>321.28086832085461</v>
      </c>
      <c r="AD446" s="35"/>
      <c r="AE446" s="55">
        <f t="shared" ca="1" si="291"/>
        <v>6.4504460562804344E-2</v>
      </c>
      <c r="AF446" s="78">
        <f t="shared" ca="1" si="292"/>
        <v>2.7771939561458325E-4</v>
      </c>
      <c r="AG446" s="35"/>
      <c r="AH446" s="35"/>
      <c r="AR446" s="69">
        <f t="shared" si="282"/>
        <v>37</v>
      </c>
      <c r="AS446" s="70">
        <f t="shared" si="293"/>
        <v>443</v>
      </c>
      <c r="AT446" s="71">
        <f t="shared" ca="1" si="294"/>
        <v>2.1546219725829797E-2</v>
      </c>
      <c r="AU446" s="72">
        <f t="shared" ca="1" si="283"/>
        <v>9.0370179501075842E-3</v>
      </c>
      <c r="AV446" s="73">
        <f t="shared" ca="1" si="284"/>
        <v>1.0090370179501076</v>
      </c>
      <c r="AW446" s="74">
        <f ca="1">PRODUCT(AV$4:AV446)</f>
        <v>44.897332613834358</v>
      </c>
      <c r="BO446" s="70">
        <f t="shared" si="295"/>
        <v>443</v>
      </c>
      <c r="BP446" s="171">
        <f t="shared" ca="1" si="296"/>
        <v>0.114</v>
      </c>
      <c r="BQ446" s="172">
        <f t="shared" ca="1" si="285"/>
        <v>9.0370179501075842E-3</v>
      </c>
      <c r="BR446" s="172">
        <f t="shared" ca="1" si="298"/>
        <v>2.2273038102309611E-2</v>
      </c>
    </row>
    <row r="447" spans="5:70">
      <c r="E447">
        <f t="shared" si="286"/>
        <v>444</v>
      </c>
      <c r="F447" s="64">
        <f t="shared" si="287"/>
        <v>101.91666666666457</v>
      </c>
      <c r="G447" s="55">
        <f t="shared" si="271"/>
        <v>6.4504460562804344E-2</v>
      </c>
      <c r="H447" s="78">
        <f t="shared" si="297"/>
        <v>2.6039496255682402E-4</v>
      </c>
      <c r="I447" s="79">
        <f t="shared" ca="1" si="272"/>
        <v>301.1052643170151</v>
      </c>
      <c r="J447" s="79">
        <f t="shared" ca="1" si="273"/>
        <v>2.7210936785047539</v>
      </c>
      <c r="K447" s="80">
        <f t="shared" ca="1" si="274"/>
        <v>-5.2078992511364799E-3</v>
      </c>
      <c r="L447" s="80">
        <f t="shared" ca="1" si="275"/>
        <v>-0.1254605267987563</v>
      </c>
      <c r="M447" s="80">
        <f t="shared" ca="1" si="276"/>
        <v>0</v>
      </c>
      <c r="N447" s="80">
        <f t="shared" ca="1" si="277"/>
        <v>0</v>
      </c>
      <c r="O447" s="81">
        <f t="shared" ca="1" si="264"/>
        <v>-0.46986073892849034</v>
      </c>
      <c r="P447" s="79">
        <f t="shared" ca="1" si="265"/>
        <v>303.22582883054145</v>
      </c>
      <c r="Q447" s="35"/>
      <c r="R447">
        <f t="shared" ca="1" si="278"/>
        <v>444</v>
      </c>
      <c r="S447" s="78">
        <f t="shared" ca="1" si="288"/>
        <v>101.91666666666457</v>
      </c>
      <c r="T447" s="55">
        <f t="shared" ca="1" si="279"/>
        <v>6.4504460562804344E-2</v>
      </c>
      <c r="U447" s="78">
        <f t="shared" ca="1" si="289"/>
        <v>2.5980525581263653E-4</v>
      </c>
      <c r="V447" s="79">
        <f t="shared" ca="1" si="290"/>
        <v>300.5568192206685</v>
      </c>
      <c r="W447" s="79">
        <f t="shared" ca="1" si="266"/>
        <v>2.7161373703244216</v>
      </c>
      <c r="X447" s="80">
        <f t="shared" ca="1" si="267"/>
        <v>-5.1961051162527309E-3</v>
      </c>
      <c r="Y447" s="80">
        <f t="shared" ca="1" si="280"/>
        <v>-0.12523200800861189</v>
      </c>
      <c r="Z447" s="80">
        <f t="shared" ca="1" si="268"/>
        <v>0</v>
      </c>
      <c r="AA447" s="80">
        <f t="shared" ca="1" si="281"/>
        <v>0</v>
      </c>
      <c r="AB447" s="81">
        <f t="shared" ca="1" si="269"/>
        <v>-0.46986073892849034</v>
      </c>
      <c r="AC447" s="79">
        <f t="shared" ca="1" si="270"/>
        <v>302.67266773893959</v>
      </c>
      <c r="AD447" s="35"/>
      <c r="AE447" s="55">
        <f t="shared" ca="1" si="291"/>
        <v>6.4504460562804344E-2</v>
      </c>
      <c r="AF447" s="78">
        <f t="shared" ca="1" si="292"/>
        <v>2.5980525581263653E-4</v>
      </c>
      <c r="AG447" s="35"/>
      <c r="AH447" s="35"/>
      <c r="AR447" s="69">
        <f t="shared" si="282"/>
        <v>37</v>
      </c>
      <c r="AS447" s="70">
        <f t="shared" si="293"/>
        <v>444</v>
      </c>
      <c r="AT447" s="71">
        <f t="shared" ca="1" si="294"/>
        <v>2.1351506151410512E-2</v>
      </c>
      <c r="AU447" s="72">
        <f t="shared" ca="1" si="283"/>
        <v>9.0370179501075842E-3</v>
      </c>
      <c r="AV447" s="73">
        <f t="shared" ca="1" si="284"/>
        <v>1.0090370179501076</v>
      </c>
      <c r="AW447" s="74">
        <f ca="1">PRODUCT(AV$4:AV447)</f>
        <v>45.303070614577528</v>
      </c>
      <c r="BO447" s="70">
        <f t="shared" si="295"/>
        <v>444</v>
      </c>
      <c r="BP447" s="171">
        <f t="shared" ca="1" si="296"/>
        <v>0.114</v>
      </c>
      <c r="BQ447" s="172">
        <f t="shared" ca="1" si="285"/>
        <v>9.0370179501075842E-3</v>
      </c>
      <c r="BR447" s="172">
        <f t="shared" ca="1" si="298"/>
        <v>2.2073558953821171E-2</v>
      </c>
    </row>
    <row r="448" spans="5:70">
      <c r="E448">
        <f t="shared" si="286"/>
        <v>445</v>
      </c>
      <c r="F448" s="64">
        <f t="shared" si="287"/>
        <v>101.9999999999979</v>
      </c>
      <c r="G448" s="55">
        <f t="shared" si="271"/>
        <v>6.4504460562804344E-2</v>
      </c>
      <c r="H448" s="78">
        <f t="shared" si="297"/>
        <v>2.4359832596382444E-4</v>
      </c>
      <c r="I448" s="79">
        <f t="shared" ca="1" si="272"/>
        <v>283.66641031311815</v>
      </c>
      <c r="J448" s="79">
        <f t="shared" ca="1" si="273"/>
        <v>2.5634984418422317</v>
      </c>
      <c r="K448" s="80">
        <f t="shared" ca="1" si="274"/>
        <v>-4.8719665192764883E-3</v>
      </c>
      <c r="L448" s="80">
        <f t="shared" ca="1" si="275"/>
        <v>-0.1181943376304659</v>
      </c>
      <c r="M448" s="80">
        <f t="shared" ca="1" si="276"/>
        <v>-2.127498077348386</v>
      </c>
      <c r="N448" s="80">
        <f t="shared" ca="1" si="277"/>
        <v>0</v>
      </c>
      <c r="O448" s="81">
        <f t="shared" ca="1" si="264"/>
        <v>-0.43955262542426743</v>
      </c>
      <c r="P448" s="79">
        <f t="shared" ca="1" si="265"/>
        <v>283.539791748038</v>
      </c>
      <c r="Q448" s="35"/>
      <c r="R448">
        <f t="shared" ca="1" si="278"/>
        <v>445</v>
      </c>
      <c r="S448" s="78">
        <f t="shared" ca="1" si="288"/>
        <v>101.9999999999979</v>
      </c>
      <c r="T448" s="55">
        <f t="shared" ca="1" si="279"/>
        <v>6.4504460562804344E-2</v>
      </c>
      <c r="U448" s="78">
        <f t="shared" ca="1" si="289"/>
        <v>2.4304665793506102E-4</v>
      </c>
      <c r="V448" s="79">
        <f t="shared" ca="1" si="290"/>
        <v>283.14893057933438</v>
      </c>
      <c r="W448" s="79">
        <f t="shared" ca="1" si="266"/>
        <v>2.558821968199211</v>
      </c>
      <c r="X448" s="80">
        <f t="shared" ca="1" si="267"/>
        <v>-4.8609331587012201E-3</v>
      </c>
      <c r="Y448" s="80">
        <f t="shared" ca="1" si="280"/>
        <v>-0.11797872107472267</v>
      </c>
      <c r="Z448" s="80">
        <f t="shared" ca="1" si="268"/>
        <v>-2.1236169793450079</v>
      </c>
      <c r="AA448" s="80">
        <f t="shared" ca="1" si="281"/>
        <v>0</v>
      </c>
      <c r="AB448" s="81">
        <f t="shared" ca="1" si="269"/>
        <v>-0.43955262542426743</v>
      </c>
      <c r="AC448" s="79">
        <f t="shared" ca="1" si="270"/>
        <v>283.0217432885309</v>
      </c>
      <c r="AD448" s="35"/>
      <c r="AE448" s="55">
        <f t="shared" ca="1" si="291"/>
        <v>6.4504460562804344E-2</v>
      </c>
      <c r="AF448" s="78">
        <f t="shared" ca="1" si="292"/>
        <v>2.4304665793506102E-4</v>
      </c>
      <c r="AG448" s="35"/>
      <c r="AH448" s="35"/>
      <c r="AR448" s="69">
        <f t="shared" si="282"/>
        <v>38</v>
      </c>
      <c r="AS448" s="70">
        <f t="shared" si="293"/>
        <v>445</v>
      </c>
      <c r="AT448" s="71">
        <f t="shared" ca="1" si="294"/>
        <v>2.1158552207058381E-2</v>
      </c>
      <c r="AU448" s="72">
        <f t="shared" ca="1" si="283"/>
        <v>9.0370179501075842E-3</v>
      </c>
      <c r="AV448" s="73">
        <f t="shared" ca="1" si="284"/>
        <v>1.0090370179501076</v>
      </c>
      <c r="AW448" s="74">
        <f ca="1">PRODUCT(AV$4:AV448)</f>
        <v>45.712475276916457</v>
      </c>
      <c r="BO448" s="70">
        <f t="shared" si="295"/>
        <v>445</v>
      </c>
      <c r="BP448" s="171">
        <f t="shared" ca="1" si="296"/>
        <v>0.114</v>
      </c>
      <c r="BQ448" s="172">
        <f t="shared" ca="1" si="285"/>
        <v>9.0370179501075842E-3</v>
      </c>
      <c r="BR448" s="172">
        <f t="shared" ca="1" si="298"/>
        <v>2.1875866356879894E-2</v>
      </c>
    </row>
    <row r="449" spans="5:70">
      <c r="E449">
        <f t="shared" si="286"/>
        <v>446</v>
      </c>
      <c r="F449" s="64">
        <f t="shared" si="287"/>
        <v>102.08333333333123</v>
      </c>
      <c r="G449" s="55">
        <f t="shared" si="271"/>
        <v>6.4504460562804344E-2</v>
      </c>
      <c r="H449" s="78">
        <f t="shared" si="297"/>
        <v>2.2788514735352577E-4</v>
      </c>
      <c r="I449" s="79">
        <f t="shared" ca="1" si="272"/>
        <v>265.25021043324091</v>
      </c>
      <c r="J449" s="79">
        <f t="shared" ca="1" si="273"/>
        <v>2.3970709129550123</v>
      </c>
      <c r="K449" s="80">
        <f t="shared" ca="1" si="274"/>
        <v>-4.5577029470705152E-3</v>
      </c>
      <c r="L449" s="80">
        <f t="shared" ca="1" si="275"/>
        <v>-0.11052092101385039</v>
      </c>
      <c r="M449" s="80">
        <f t="shared" ca="1" si="276"/>
        <v>0</v>
      </c>
      <c r="N449" s="80">
        <f t="shared" ca="1" si="277"/>
        <v>0</v>
      </c>
      <c r="O449" s="81">
        <f t="shared" ca="1" si="264"/>
        <v>-0.41119952043231062</v>
      </c>
      <c r="P449" s="79">
        <f t="shared" ca="1" si="265"/>
        <v>267.12100320180269</v>
      </c>
      <c r="Q449" s="35"/>
      <c r="R449">
        <f t="shared" ca="1" si="278"/>
        <v>446</v>
      </c>
      <c r="S449" s="78">
        <f t="shared" ca="1" si="288"/>
        <v>102.08333333333123</v>
      </c>
      <c r="T449" s="55">
        <f t="shared" ca="1" si="279"/>
        <v>6.4504460562804344E-2</v>
      </c>
      <c r="U449" s="78">
        <f t="shared" ca="1" si="289"/>
        <v>2.2736906437336747E-4</v>
      </c>
      <c r="V449" s="79">
        <f t="shared" ca="1" si="290"/>
        <v>264.76557841015972</v>
      </c>
      <c r="W449" s="79">
        <f t="shared" ca="1" si="266"/>
        <v>2.3926912846632304</v>
      </c>
      <c r="X449" s="80">
        <f t="shared" ca="1" si="267"/>
        <v>-4.5473812874673499E-3</v>
      </c>
      <c r="Y449" s="80">
        <f t="shared" ca="1" si="280"/>
        <v>-0.11031899100423323</v>
      </c>
      <c r="Z449" s="80">
        <f t="shared" ca="1" si="268"/>
        <v>0</v>
      </c>
      <c r="AA449" s="80">
        <f t="shared" ca="1" si="281"/>
        <v>0</v>
      </c>
      <c r="AB449" s="81">
        <f t="shared" ca="1" si="269"/>
        <v>-0.41119952043231062</v>
      </c>
      <c r="AC449" s="79">
        <f t="shared" ca="1" si="270"/>
        <v>266.6322038020989</v>
      </c>
      <c r="AD449" s="35"/>
      <c r="AE449" s="55">
        <f t="shared" ca="1" si="291"/>
        <v>6.4504460562804344E-2</v>
      </c>
      <c r="AF449" s="78">
        <f t="shared" ca="1" si="292"/>
        <v>2.2736906437336747E-4</v>
      </c>
      <c r="AG449" s="35"/>
      <c r="AH449" s="35"/>
      <c r="AR449" s="69">
        <f t="shared" si="282"/>
        <v>38</v>
      </c>
      <c r="AS449" s="70">
        <f t="shared" si="293"/>
        <v>446</v>
      </c>
      <c r="AT449" s="71">
        <f t="shared" ca="1" si="294"/>
        <v>2.0967341990964908E-2</v>
      </c>
      <c r="AU449" s="72">
        <f t="shared" ca="1" si="283"/>
        <v>9.0370179501075842E-3</v>
      </c>
      <c r="AV449" s="73">
        <f t="shared" ca="1" si="284"/>
        <v>1.0090370179501076</v>
      </c>
      <c r="AW449" s="74">
        <f ca="1">PRODUCT(AV$4:AV449)</f>
        <v>46.125579736537802</v>
      </c>
      <c r="BO449" s="70">
        <f t="shared" si="295"/>
        <v>446</v>
      </c>
      <c r="BP449" s="171">
        <f t="shared" ca="1" si="296"/>
        <v>0.114</v>
      </c>
      <c r="BQ449" s="172">
        <f t="shared" ca="1" si="285"/>
        <v>9.0370179501075842E-3</v>
      </c>
      <c r="BR449" s="172">
        <f t="shared" ca="1" si="298"/>
        <v>2.1679944310984196E-2</v>
      </c>
    </row>
    <row r="450" spans="5:70">
      <c r="E450">
        <f t="shared" si="286"/>
        <v>447</v>
      </c>
      <c r="F450" s="64">
        <f t="shared" si="287"/>
        <v>102.16666666666455</v>
      </c>
      <c r="G450" s="55">
        <f t="shared" si="271"/>
        <v>6.4504460562804344E-2</v>
      </c>
      <c r="H450" s="78">
        <f t="shared" si="297"/>
        <v>2.1318553885321141E-4</v>
      </c>
      <c r="I450" s="79">
        <f t="shared" ca="1" si="272"/>
        <v>249.89050698527527</v>
      </c>
      <c r="J450" s="79">
        <f t="shared" ca="1" si="273"/>
        <v>2.2582649971874171</v>
      </c>
      <c r="K450" s="80">
        <f t="shared" ca="1" si="274"/>
        <v>-4.2637107770642285E-3</v>
      </c>
      <c r="L450" s="80">
        <f t="shared" ca="1" si="275"/>
        <v>-0.10412104457719804</v>
      </c>
      <c r="M450" s="80">
        <f t="shared" ca="1" si="276"/>
        <v>0</v>
      </c>
      <c r="N450" s="80">
        <f t="shared" ca="1" si="277"/>
        <v>0</v>
      </c>
      <c r="O450" s="81">
        <f t="shared" ca="1" si="264"/>
        <v>-0.38467531718314057</v>
      </c>
      <c r="P450" s="79">
        <f t="shared" ca="1" si="265"/>
        <v>251.65571190992529</v>
      </c>
      <c r="Q450" s="35"/>
      <c r="R450">
        <f t="shared" ca="1" si="278"/>
        <v>447</v>
      </c>
      <c r="S450" s="78">
        <f t="shared" ca="1" si="288"/>
        <v>102.16666666666455</v>
      </c>
      <c r="T450" s="55">
        <f t="shared" ca="1" si="279"/>
        <v>6.4504460562804344E-2</v>
      </c>
      <c r="U450" s="78">
        <f t="shared" ca="1" si="289"/>
        <v>2.1270274552729387E-4</v>
      </c>
      <c r="V450" s="79">
        <f t="shared" ca="1" si="290"/>
        <v>249.4332373271728</v>
      </c>
      <c r="W450" s="79">
        <f t="shared" ca="1" si="266"/>
        <v>2.2541326430791058</v>
      </c>
      <c r="X450" s="80">
        <f t="shared" ca="1" si="267"/>
        <v>-4.2540549105458776E-3</v>
      </c>
      <c r="Y450" s="80">
        <f t="shared" ca="1" si="280"/>
        <v>-0.10393051555298867</v>
      </c>
      <c r="Z450" s="80">
        <f t="shared" ca="1" si="268"/>
        <v>0</v>
      </c>
      <c r="AA450" s="80">
        <f t="shared" ca="1" si="281"/>
        <v>0</v>
      </c>
      <c r="AB450" s="81">
        <f t="shared" ca="1" si="269"/>
        <v>-0.38467531718314057</v>
      </c>
      <c r="AC450" s="79">
        <f t="shared" ca="1" si="270"/>
        <v>251.19451008260526</v>
      </c>
      <c r="AD450" s="35"/>
      <c r="AE450" s="55">
        <f t="shared" ca="1" si="291"/>
        <v>6.4504460562804344E-2</v>
      </c>
      <c r="AF450" s="78">
        <f t="shared" ca="1" si="292"/>
        <v>2.1270274552729387E-4</v>
      </c>
      <c r="AG450" s="35"/>
      <c r="AH450" s="35"/>
      <c r="AR450" s="69">
        <f t="shared" si="282"/>
        <v>38</v>
      </c>
      <c r="AS450" s="70">
        <f t="shared" si="293"/>
        <v>447</v>
      </c>
      <c r="AT450" s="71">
        <f t="shared" ca="1" si="294"/>
        <v>2.0777859745026512E-2</v>
      </c>
      <c r="AU450" s="72">
        <f t="shared" ca="1" si="283"/>
        <v>9.0370179501075842E-3</v>
      </c>
      <c r="AV450" s="73">
        <f t="shared" ca="1" si="284"/>
        <v>1.0090370179501076</v>
      </c>
      <c r="AW450" s="74">
        <f ca="1">PRODUCT(AV$4:AV450)</f>
        <v>46.542417428576009</v>
      </c>
      <c r="BO450" s="70">
        <f t="shared" si="295"/>
        <v>447</v>
      </c>
      <c r="BP450" s="171">
        <f t="shared" ca="1" si="296"/>
        <v>0.114</v>
      </c>
      <c r="BQ450" s="172">
        <f t="shared" ca="1" si="285"/>
        <v>9.0370179501075842E-3</v>
      </c>
      <c r="BR450" s="172">
        <f t="shared" ca="1" si="298"/>
        <v>2.1485776958934298E-2</v>
      </c>
    </row>
    <row r="451" spans="5:70">
      <c r="E451">
        <f t="shared" si="286"/>
        <v>448</v>
      </c>
      <c r="F451" s="64">
        <f t="shared" si="287"/>
        <v>102.24999999999788</v>
      </c>
      <c r="G451" s="55">
        <f t="shared" si="271"/>
        <v>6.4504460562804344E-2</v>
      </c>
      <c r="H451" s="78">
        <f t="shared" si="297"/>
        <v>1.9943412066969425E-4</v>
      </c>
      <c r="I451" s="79">
        <f t="shared" ca="1" si="272"/>
        <v>235.42279596562707</v>
      </c>
      <c r="J451" s="79">
        <f t="shared" ca="1" si="273"/>
        <v>2.1275200330058874</v>
      </c>
      <c r="K451" s="80">
        <f t="shared" ca="1" si="274"/>
        <v>-3.9886824133938854E-3</v>
      </c>
      <c r="L451" s="80">
        <f t="shared" ca="1" si="275"/>
        <v>-9.8092831652344614E-2</v>
      </c>
      <c r="M451" s="80">
        <f t="shared" ca="1" si="276"/>
        <v>0</v>
      </c>
      <c r="N451" s="80">
        <f t="shared" ca="1" si="277"/>
        <v>0</v>
      </c>
      <c r="O451" s="81">
        <f t="shared" ca="1" si="264"/>
        <v>-0.35986204335641642</v>
      </c>
      <c r="P451" s="79">
        <f t="shared" ca="1" si="265"/>
        <v>237.08837244121079</v>
      </c>
      <c r="Q451" s="35"/>
      <c r="R451">
        <f t="shared" ca="1" si="278"/>
        <v>448</v>
      </c>
      <c r="S451" s="78">
        <f t="shared" ca="1" si="288"/>
        <v>102.24999999999788</v>
      </c>
      <c r="T451" s="55">
        <f t="shared" ca="1" si="279"/>
        <v>6.4504460562804344E-2</v>
      </c>
      <c r="U451" s="78">
        <f t="shared" ca="1" si="289"/>
        <v>1.9898246966682832E-4</v>
      </c>
      <c r="V451" s="79">
        <f t="shared" ca="1" si="290"/>
        <v>234.99134371338889</v>
      </c>
      <c r="W451" s="79">
        <f t="shared" ca="1" si="266"/>
        <v>2.1236209912577966</v>
      </c>
      <c r="X451" s="80">
        <f t="shared" ca="1" si="267"/>
        <v>-3.9796493933365665E-3</v>
      </c>
      <c r="Y451" s="80">
        <f t="shared" ca="1" si="280"/>
        <v>-9.7913059880578704E-2</v>
      </c>
      <c r="Z451" s="80">
        <f t="shared" ca="1" si="268"/>
        <v>0</v>
      </c>
      <c r="AA451" s="80">
        <f t="shared" ca="1" si="281"/>
        <v>0</v>
      </c>
      <c r="AB451" s="81">
        <f t="shared" ca="1" si="269"/>
        <v>-0.35986204335641642</v>
      </c>
      <c r="AC451" s="79">
        <f t="shared" ca="1" si="270"/>
        <v>236.65320995201637</v>
      </c>
      <c r="AD451" s="35"/>
      <c r="AE451" s="55">
        <f t="shared" ca="1" si="291"/>
        <v>6.4504460562804344E-2</v>
      </c>
      <c r="AF451" s="78">
        <f t="shared" ca="1" si="292"/>
        <v>1.9898246966682832E-4</v>
      </c>
      <c r="AG451" s="35"/>
      <c r="AH451" s="35"/>
      <c r="AR451" s="69">
        <f t="shared" si="282"/>
        <v>38</v>
      </c>
      <c r="AS451" s="70">
        <f t="shared" si="293"/>
        <v>448</v>
      </c>
      <c r="AT451" s="71">
        <f t="shared" ca="1" si="294"/>
        <v>2.0590089853545889E-2</v>
      </c>
      <c r="AU451" s="72">
        <f t="shared" ca="1" si="283"/>
        <v>9.0370179501075842E-3</v>
      </c>
      <c r="AV451" s="73">
        <f t="shared" ca="1" si="284"/>
        <v>1.0090370179501076</v>
      </c>
      <c r="AW451" s="74">
        <f ca="1">PRODUCT(AV$4:AV451)</f>
        <v>46.963022090319448</v>
      </c>
      <c r="BO451" s="70">
        <f t="shared" si="295"/>
        <v>448</v>
      </c>
      <c r="BP451" s="171">
        <f t="shared" ca="1" si="296"/>
        <v>0.114</v>
      </c>
      <c r="BQ451" s="172">
        <f t="shared" ca="1" si="285"/>
        <v>9.0370179501075842E-3</v>
      </c>
      <c r="BR451" s="172">
        <f t="shared" ca="1" si="298"/>
        <v>2.1293348585548797E-2</v>
      </c>
    </row>
    <row r="452" spans="5:70">
      <c r="E452">
        <f t="shared" si="286"/>
        <v>449</v>
      </c>
      <c r="F452" s="64">
        <f t="shared" si="287"/>
        <v>102.33333333333121</v>
      </c>
      <c r="G452" s="55">
        <f t="shared" si="271"/>
        <v>6.4504460562804344E-2</v>
      </c>
      <c r="H452" s="78">
        <f t="shared" si="297"/>
        <v>1.8656973029807839E-4</v>
      </c>
      <c r="I452" s="79">
        <f t="shared" ca="1" si="272"/>
        <v>221.79511487117725</v>
      </c>
      <c r="J452" s="79">
        <f t="shared" ca="1" si="273"/>
        <v>2.0043664343370025</v>
      </c>
      <c r="K452" s="80">
        <f t="shared" ca="1" si="274"/>
        <v>-3.7313946059615681E-3</v>
      </c>
      <c r="L452" s="80">
        <f t="shared" ca="1" si="275"/>
        <v>-9.2414631196323857E-2</v>
      </c>
      <c r="M452" s="80">
        <f t="shared" ca="1" si="276"/>
        <v>0</v>
      </c>
      <c r="N452" s="80">
        <f t="shared" ca="1" si="277"/>
        <v>0</v>
      </c>
      <c r="O452" s="81">
        <f t="shared" ref="O452:O515" ca="1" si="299">-MIN(IF(MOD(R452,IF($C$5="Annual",12,1))=0,1,0)*$C$33*U452/IF($C$5="Monthly",12,1),I452)</f>
        <v>-0.3366493363726823</v>
      </c>
      <c r="P452" s="79">
        <f t="shared" ref="P452:P515" ca="1" si="300">SUM(I452:O452)</f>
        <v>223.36668594333929</v>
      </c>
      <c r="Q452" s="35"/>
      <c r="R452">
        <f t="shared" ca="1" si="278"/>
        <v>449</v>
      </c>
      <c r="S452" s="78">
        <f t="shared" ca="1" si="288"/>
        <v>102.33333333333121</v>
      </c>
      <c r="T452" s="55">
        <f t="shared" ca="1" si="279"/>
        <v>6.4504460562804344E-2</v>
      </c>
      <c r="U452" s="78">
        <f t="shared" ca="1" si="289"/>
        <v>1.8614721279951499E-4</v>
      </c>
      <c r="V452" s="79">
        <f t="shared" ca="1" si="290"/>
        <v>221.38802230360548</v>
      </c>
      <c r="W452" s="79">
        <f t="shared" ref="W452:W515" ca="1" si="301">(V452)*$AU452</f>
        <v>2.0006875314965011</v>
      </c>
      <c r="X452" s="80">
        <f t="shared" ref="X452:X515" ca="1" si="302">IF(V452=0,0,-$C$19)*U452</f>
        <v>-3.7229442559902999E-3</v>
      </c>
      <c r="Y452" s="80">
        <f t="shared" ca="1" si="280"/>
        <v>-9.224500929316895E-2</v>
      </c>
      <c r="Z452" s="80">
        <f t="shared" ref="Z452:Z515" ca="1" si="303">-IF(MOD(R452-1,12)=0,1,0)*V452*($C$17)</f>
        <v>0</v>
      </c>
      <c r="AA452" s="80">
        <f t="shared" ca="1" si="281"/>
        <v>0</v>
      </c>
      <c r="AB452" s="81">
        <f t="shared" ref="AB452:AB515" ca="1" si="304">-MIN(IF(MOD(R452,IF($C$5="Annual",12,1))=0,1,0)*$C$33*U452/IF($C$5="Monthly",12,1),V452)</f>
        <v>-0.3366493363726823</v>
      </c>
      <c r="AC452" s="79">
        <f t="shared" ref="AC452:AC515" ca="1" si="305">SUM(V452:AB452)</f>
        <v>222.95609254518013</v>
      </c>
      <c r="AD452" s="35"/>
      <c r="AE452" s="55">
        <f t="shared" ca="1" si="291"/>
        <v>6.4504460562804344E-2</v>
      </c>
      <c r="AF452" s="78">
        <f t="shared" ca="1" si="292"/>
        <v>1.8614721279951499E-4</v>
      </c>
      <c r="AG452" s="35"/>
      <c r="AH452" s="35"/>
      <c r="AR452" s="69">
        <f t="shared" si="282"/>
        <v>38</v>
      </c>
      <c r="AS452" s="70">
        <f t="shared" si="293"/>
        <v>449</v>
      </c>
      <c r="AT452" s="71">
        <f t="shared" ca="1" si="294"/>
        <v>2.0404016841945066E-2</v>
      </c>
      <c r="AU452" s="72">
        <f t="shared" ca="1" si="283"/>
        <v>9.0370179501075842E-3</v>
      </c>
      <c r="AV452" s="73">
        <f t="shared" ca="1" si="284"/>
        <v>1.0090370179501076</v>
      </c>
      <c r="AW452" s="74">
        <f ca="1">PRODUCT(AV$4:AV452)</f>
        <v>47.387427763940963</v>
      </c>
      <c r="BO452" s="70">
        <f t="shared" si="295"/>
        <v>449</v>
      </c>
      <c r="BP452" s="171">
        <f t="shared" ca="1" si="296"/>
        <v>0.114</v>
      </c>
      <c r="BQ452" s="172">
        <f t="shared" ca="1" si="285"/>
        <v>9.0370179501075842E-3</v>
      </c>
      <c r="BR452" s="172">
        <f t="shared" ca="1" si="298"/>
        <v>2.1102643616392733E-2</v>
      </c>
    </row>
    <row r="453" spans="5:70">
      <c r="E453">
        <f t="shared" si="286"/>
        <v>450</v>
      </c>
      <c r="F453" s="64">
        <f t="shared" si="287"/>
        <v>102.41666666666454</v>
      </c>
      <c r="G453" s="55">
        <f t="shared" ref="G453:G516" si="306">(1-(1-IF(F453&gt;$AJ$90,0,VLOOKUP(ROUND(F453,0),$AJ$4:$AK$90,2,FALSE)))^(1/12))</f>
        <v>6.4504460562804344E-2</v>
      </c>
      <c r="H453" s="78">
        <f t="shared" si="297"/>
        <v>1.7453515048785294E-4</v>
      </c>
      <c r="I453" s="79">
        <f t="shared" ref="I453:I516" ca="1" si="307">MAX(P452,0)*(1-G453)</f>
        <v>208.95853835886285</v>
      </c>
      <c r="J453" s="79">
        <f t="shared" ref="J453:J516" ca="1" si="308">(I453)*$AU453</f>
        <v>1.8883620619772878</v>
      </c>
      <c r="K453" s="80">
        <f t="shared" ref="K453:K516" ca="1" si="309">IF(I453=0,0,-$C$19)*H453</f>
        <v>-3.4907030097570588E-3</v>
      </c>
      <c r="L453" s="80">
        <f t="shared" ref="L453:L516" ca="1" si="310">IF(OR(I452+O452=0,K452=0),0,-I453*($C$16/12))</f>
        <v>-8.7066057649526199E-2</v>
      </c>
      <c r="M453" s="80">
        <f t="shared" ref="M453:M516" ca="1" si="311">IF(OR(I452+O452=0,K452=0),0,-IF(MOD(E453-1,12)=0,1,0)*I453*($C$17))</f>
        <v>0</v>
      </c>
      <c r="N453" s="80">
        <f t="shared" ref="N453:N516" ca="1" si="312">IF(OR(I452+O452=0,K452=0),0,-I453*($C$18*(1+$C$20))/12)</f>
        <v>0</v>
      </c>
      <c r="O453" s="81">
        <f t="shared" ca="1" si="299"/>
        <v>-0.31493395253113637</v>
      </c>
      <c r="P453" s="79">
        <f t="shared" ca="1" si="300"/>
        <v>210.44140970764971</v>
      </c>
      <c r="Q453" s="35"/>
      <c r="R453">
        <f t="shared" ref="R453:R516" ca="1" si="313">R452+1</f>
        <v>450</v>
      </c>
      <c r="S453" s="78">
        <f t="shared" ca="1" si="288"/>
        <v>102.41666666666454</v>
      </c>
      <c r="T453" s="55">
        <f t="shared" ref="T453:T516" ca="1" si="314">(1-(1-IF(S453&gt;$AJ$90,0,VLOOKUP(ROUND(S453,0),$AJ$4:$AK$90,2,FALSE)))^(1/12))
*IF(S454-S$4&lt;SUBSTITUTE($C$6, "years", "", 1)/1,0,1)</f>
        <v>6.4504460562804344E-2</v>
      </c>
      <c r="U453" s="78">
        <f t="shared" ca="1" si="289"/>
        <v>1.7413988725261274E-4</v>
      </c>
      <c r="V453" s="79">
        <f t="shared" ca="1" si="290"/>
        <v>208.57443006636259</v>
      </c>
      <c r="W453" s="79">
        <f t="shared" ca="1" si="301"/>
        <v>1.8848908684431778</v>
      </c>
      <c r="X453" s="80">
        <f t="shared" ca="1" si="302"/>
        <v>-3.4827977450522549E-3</v>
      </c>
      <c r="Y453" s="80">
        <f t="shared" ref="Y453:Y516" ca="1" si="315">IF(OR(V452+AB452=0,X452=0),0,-V453*($C$16/12))</f>
        <v>-8.690601252765108E-2</v>
      </c>
      <c r="Z453" s="80">
        <f t="shared" ca="1" si="303"/>
        <v>0</v>
      </c>
      <c r="AA453" s="80">
        <f t="shared" ref="AA453:AA516" ca="1" si="316">IF(OR(V452+AB452=0,X452=0),0,-V453*($C$18*(1+$C$20))/12)</f>
        <v>0</v>
      </c>
      <c r="AB453" s="81">
        <f t="shared" ca="1" si="304"/>
        <v>-0.31493395253113637</v>
      </c>
      <c r="AC453" s="79">
        <f t="shared" ca="1" si="305"/>
        <v>210.05399817200191</v>
      </c>
      <c r="AD453" s="35"/>
      <c r="AE453" s="55">
        <f t="shared" ca="1" si="291"/>
        <v>6.4504460562804344E-2</v>
      </c>
      <c r="AF453" s="78">
        <f t="shared" ca="1" si="292"/>
        <v>1.7413988725261274E-4</v>
      </c>
      <c r="AG453" s="35"/>
      <c r="AH453" s="35"/>
      <c r="AR453" s="69">
        <f t="shared" ref="AR453:AR516" si="317">ROUNDDOWN((AS453-1)/12,0)+1</f>
        <v>38</v>
      </c>
      <c r="AS453" s="70">
        <f t="shared" si="293"/>
        <v>450</v>
      </c>
      <c r="AT453" s="71">
        <f t="shared" ca="1" si="294"/>
        <v>2.0219625375490113E-2</v>
      </c>
      <c r="AU453" s="72">
        <f t="shared" ref="AU453:AU516" ca="1" si="318">IF($AU$2="Yes",BQ453,((1+$AH$21)^(1/12))-1)</f>
        <v>9.0370179501075842E-3</v>
      </c>
      <c r="AV453" s="73">
        <f t="shared" ref="AV453:AV516" ca="1" si="319">(1+AU453)</f>
        <v>1.0090370179501076</v>
      </c>
      <c r="AW453" s="74">
        <f ca="1">PRODUCT(AV$4:AV453)</f>
        <v>47.815668799253125</v>
      </c>
      <c r="BO453" s="70">
        <f t="shared" si="295"/>
        <v>450</v>
      </c>
      <c r="BP453" s="171">
        <f t="shared" ca="1" si="296"/>
        <v>0.114</v>
      </c>
      <c r="BQ453" s="172">
        <f t="shared" ref="BQ453:BQ516" ca="1" si="320">(1+BP453)^(1/12)-1</f>
        <v>9.0370179501075842E-3</v>
      </c>
      <c r="BR453" s="172">
        <f t="shared" ca="1" si="298"/>
        <v>2.0913646616517061E-2</v>
      </c>
    </row>
    <row r="454" spans="5:70">
      <c r="E454">
        <f t="shared" ref="E454:E517" si="321">E453+1</f>
        <v>451</v>
      </c>
      <c r="F454" s="64">
        <f t="shared" ref="F454:F517" si="322">(E454-E453)/12+F453</f>
        <v>102.49999999999787</v>
      </c>
      <c r="G454" s="55">
        <f t="shared" si="306"/>
        <v>6.4504460562804344E-2</v>
      </c>
      <c r="H454" s="78">
        <f t="shared" si="297"/>
        <v>1.632768547563861E-4</v>
      </c>
      <c r="I454" s="79">
        <f t="shared" ca="1" si="307"/>
        <v>196.86700009438167</v>
      </c>
      <c r="J454" s="79">
        <f t="shared" ca="1" si="308"/>
        <v>1.7790906136367586</v>
      </c>
      <c r="K454" s="80">
        <f t="shared" ca="1" si="309"/>
        <v>-3.2655370951277219E-3</v>
      </c>
      <c r="L454" s="80">
        <f t="shared" ca="1" si="310"/>
        <v>-8.2027916705992368E-2</v>
      </c>
      <c r="M454" s="80">
        <f t="shared" ca="1" si="311"/>
        <v>0</v>
      </c>
      <c r="N454" s="80">
        <f t="shared" ca="1" si="312"/>
        <v>0</v>
      </c>
      <c r="O454" s="81">
        <f t="shared" ca="1" si="299"/>
        <v>-0.29461930781020357</v>
      </c>
      <c r="P454" s="79">
        <f t="shared" ca="1" si="300"/>
        <v>198.26617794640711</v>
      </c>
      <c r="Q454" s="35"/>
      <c r="R454">
        <f t="shared" ca="1" si="313"/>
        <v>451</v>
      </c>
      <c r="S454" s="78">
        <f t="shared" ref="S454:S517" ca="1" si="323">(R454-R453)/12+S453</f>
        <v>102.49999999999787</v>
      </c>
      <c r="T454" s="55">
        <f t="shared" ca="1" si="314"/>
        <v>6.4504460562804344E-2</v>
      </c>
      <c r="U454" s="78">
        <f t="shared" ref="U454:U517" ca="1" si="324">IF(S455-S$4&lt;SUBSTITUTE($C$6, "years", "", 1)/1,U453,AF453)*
(1-T454)</f>
        <v>1.6290708776291537E-4</v>
      </c>
      <c r="V454" s="79">
        <f t="shared" ref="V454:V517" ca="1" si="325">MAX(AC453,0)*(1-AE454)</f>
        <v>196.50457833085665</v>
      </c>
      <c r="W454" s="79">
        <f t="shared" ca="1" si="301"/>
        <v>1.7758154016542733</v>
      </c>
      <c r="X454" s="80">
        <f t="shared" ca="1" si="302"/>
        <v>-3.2581417552583073E-3</v>
      </c>
      <c r="Y454" s="80">
        <f t="shared" ca="1" si="315"/>
        <v>-8.1876907637856947E-2</v>
      </c>
      <c r="Z454" s="80">
        <f t="shared" ca="1" si="303"/>
        <v>0</v>
      </c>
      <c r="AA454" s="80">
        <f t="shared" ca="1" si="316"/>
        <v>0</v>
      </c>
      <c r="AB454" s="81">
        <f t="shared" ca="1" si="304"/>
        <v>-0.29461930781020357</v>
      </c>
      <c r="AC454" s="79">
        <f t="shared" ca="1" si="305"/>
        <v>197.90063937530763</v>
      </c>
      <c r="AD454" s="35"/>
      <c r="AE454" s="55">
        <f t="shared" ref="AE454:AE517" ca="1" si="326">(1-(1-IF(S454&gt;$AJ$90,0,VLOOKUP(ROUND(S454,0),$AJ$4:$AK$90,2,FALSE)))^(1/12))</f>
        <v>6.4504460562804344E-2</v>
      </c>
      <c r="AF454" s="78">
        <f t="shared" ref="AF454:AF517" ca="1" si="327">AF453*(1-AE454)</f>
        <v>1.6290708776291537E-4</v>
      </c>
      <c r="AG454" s="35"/>
      <c r="AH454" s="35"/>
      <c r="AR454" s="69">
        <f t="shared" si="317"/>
        <v>38</v>
      </c>
      <c r="AS454" s="70">
        <f t="shared" ref="AS454:AS517" si="328">AS453+1</f>
        <v>451</v>
      </c>
      <c r="AT454" s="71">
        <f t="shared" ref="AT454:AT517" ca="1" si="329">(1-AU454)*AT453</f>
        <v>2.0036900258027356E-2</v>
      </c>
      <c r="AU454" s="72">
        <f t="shared" ca="1" si="318"/>
        <v>9.0370179501075842E-3</v>
      </c>
      <c r="AV454" s="73">
        <f t="shared" ca="1" si="319"/>
        <v>1.0090370179501076</v>
      </c>
      <c r="AW454" s="74">
        <f ca="1">PRODUCT(AV$4:AV454)</f>
        <v>48.247779856488371</v>
      </c>
      <c r="BO454" s="70">
        <f t="shared" ref="BO454:BO517" si="330">BO453+1</f>
        <v>451</v>
      </c>
      <c r="BP454" s="171">
        <f t="shared" ref="BP454:BP517" ca="1" si="331">VLOOKUP(BO454,$BT$4:$BX$13,5,TRUE)/100</f>
        <v>0.114</v>
      </c>
      <c r="BQ454" s="172">
        <f t="shared" ca="1" si="320"/>
        <v>9.0370179501075842E-3</v>
      </c>
      <c r="BR454" s="172">
        <f t="shared" ca="1" si="298"/>
        <v>2.0726342289209401E-2</v>
      </c>
    </row>
    <row r="455" spans="5:70">
      <c r="E455">
        <f t="shared" si="321"/>
        <v>452</v>
      </c>
      <c r="F455" s="64">
        <f t="shared" si="322"/>
        <v>102.5833333333312</v>
      </c>
      <c r="G455" s="55">
        <f t="shared" si="306"/>
        <v>7.0818821105846697E-2</v>
      </c>
      <c r="H455" s="78">
        <f t="shared" ref="H455:H518" si="332">H454*(1-G455)</f>
        <v>1.5171378038866828E-4</v>
      </c>
      <c r="I455" s="79">
        <f t="shared" ca="1" si="307"/>
        <v>184.22520095908055</v>
      </c>
      <c r="J455" s="79">
        <f t="shared" ca="1" si="308"/>
        <v>1.6648464479293879</v>
      </c>
      <c r="K455" s="80">
        <f t="shared" ca="1" si="309"/>
        <v>-3.0342756077733658E-3</v>
      </c>
      <c r="L455" s="80">
        <f t="shared" ca="1" si="310"/>
        <v>-7.6760500399616904E-2</v>
      </c>
      <c r="M455" s="80">
        <f t="shared" ca="1" si="311"/>
        <v>0</v>
      </c>
      <c r="N455" s="80">
        <f t="shared" ca="1" si="312"/>
        <v>0</v>
      </c>
      <c r="O455" s="81">
        <f t="shared" ca="1" si="299"/>
        <v>-0.27375471575606442</v>
      </c>
      <c r="P455" s="79">
        <f t="shared" ca="1" si="300"/>
        <v>185.53649791524649</v>
      </c>
      <c r="Q455" s="35"/>
      <c r="R455">
        <f t="shared" ca="1" si="313"/>
        <v>452</v>
      </c>
      <c r="S455" s="78">
        <f t="shared" ca="1" si="323"/>
        <v>102.5833333333312</v>
      </c>
      <c r="T455" s="55">
        <f t="shared" ca="1" si="314"/>
        <v>7.0818821105846697E-2</v>
      </c>
      <c r="U455" s="78">
        <f t="shared" ca="1" si="324"/>
        <v>1.5137019985775901E-4</v>
      </c>
      <c r="V455" s="79">
        <f t="shared" ca="1" si="325"/>
        <v>183.88554939865503</v>
      </c>
      <c r="W455" s="79">
        <f t="shared" ca="1" si="301"/>
        <v>1.6617770106810403</v>
      </c>
      <c r="X455" s="80">
        <f t="shared" ca="1" si="302"/>
        <v>-3.0274039971551802E-3</v>
      </c>
      <c r="Y455" s="80">
        <f t="shared" ca="1" si="315"/>
        <v>-7.6618978916106265E-2</v>
      </c>
      <c r="Z455" s="80">
        <f t="shared" ca="1" si="303"/>
        <v>0</v>
      </c>
      <c r="AA455" s="80">
        <f t="shared" ca="1" si="316"/>
        <v>0</v>
      </c>
      <c r="AB455" s="81">
        <f t="shared" ca="1" si="304"/>
        <v>-0.27375471575606442</v>
      </c>
      <c r="AC455" s="79">
        <f t="shared" ca="1" si="305"/>
        <v>185.19392531066674</v>
      </c>
      <c r="AD455" s="35"/>
      <c r="AE455" s="55">
        <f t="shared" ca="1" si="326"/>
        <v>7.0818821105846697E-2</v>
      </c>
      <c r="AF455" s="78">
        <f t="shared" ca="1" si="327"/>
        <v>1.5137019985775901E-4</v>
      </c>
      <c r="AG455" s="35"/>
      <c r="AH455" s="35"/>
      <c r="AR455" s="69">
        <f t="shared" si="317"/>
        <v>38</v>
      </c>
      <c r="AS455" s="70">
        <f t="shared" si="328"/>
        <v>452</v>
      </c>
      <c r="AT455" s="71">
        <f t="shared" ca="1" si="329"/>
        <v>1.9855826430731048E-2</v>
      </c>
      <c r="AU455" s="72">
        <f t="shared" ca="1" si="318"/>
        <v>9.0370179501075842E-3</v>
      </c>
      <c r="AV455" s="73">
        <f t="shared" ca="1" si="319"/>
        <v>1.0090370179501076</v>
      </c>
      <c r="AW455" s="74">
        <f ca="1">PRODUCT(AV$4:AV455)</f>
        <v>48.683795909104298</v>
      </c>
      <c r="BO455" s="70">
        <f t="shared" si="330"/>
        <v>452</v>
      </c>
      <c r="BP455" s="171">
        <f t="shared" ca="1" si="331"/>
        <v>0.114</v>
      </c>
      <c r="BQ455" s="172">
        <f t="shared" ca="1" si="320"/>
        <v>9.0370179501075842E-3</v>
      </c>
      <c r="BR455" s="172">
        <f t="shared" ref="BR455:BR518" ca="1" si="333">BR454/(1+BQ455)</f>
        <v>2.0540715474755979E-2</v>
      </c>
    </row>
    <row r="456" spans="5:70">
      <c r="E456">
        <f t="shared" si="321"/>
        <v>453</v>
      </c>
      <c r="F456" s="64">
        <f t="shared" si="322"/>
        <v>102.66666666666453</v>
      </c>
      <c r="G456" s="55">
        <f t="shared" si="306"/>
        <v>7.0818821105846697E-2</v>
      </c>
      <c r="H456" s="78">
        <f t="shared" si="332"/>
        <v>1.4096958931603148E-4</v>
      </c>
      <c r="I456" s="79">
        <f t="shared" ca="1" si="307"/>
        <v>172.39702186078134</v>
      </c>
      <c r="J456" s="79">
        <f t="shared" ca="1" si="308"/>
        <v>1.5579549811009705</v>
      </c>
      <c r="K456" s="80">
        <f t="shared" ca="1" si="309"/>
        <v>-2.8193917863206294E-3</v>
      </c>
      <c r="L456" s="80">
        <f t="shared" ca="1" si="310"/>
        <v>-7.1832092441992235E-2</v>
      </c>
      <c r="M456" s="80">
        <f t="shared" ca="1" si="311"/>
        <v>0</v>
      </c>
      <c r="N456" s="80">
        <f t="shared" ca="1" si="312"/>
        <v>0</v>
      </c>
      <c r="O456" s="81">
        <f t="shared" ca="1" si="299"/>
        <v>-0.25436772951405373</v>
      </c>
      <c r="P456" s="79">
        <f t="shared" ca="1" si="300"/>
        <v>173.62595762813996</v>
      </c>
      <c r="Q456" s="35"/>
      <c r="R456">
        <f t="shared" ca="1" si="313"/>
        <v>453</v>
      </c>
      <c r="S456" s="78">
        <f t="shared" ca="1" si="323"/>
        <v>102.66666666666453</v>
      </c>
      <c r="T456" s="55">
        <f t="shared" ca="1" si="314"/>
        <v>7.0818821105846697E-2</v>
      </c>
      <c r="U456" s="78">
        <f t="shared" ca="1" si="324"/>
        <v>1.406503407532761E-4</v>
      </c>
      <c r="V456" s="79">
        <f t="shared" ca="1" si="325"/>
        <v>172.07870984420109</v>
      </c>
      <c r="W456" s="79">
        <f t="shared" ca="1" si="301"/>
        <v>1.5550783896934</v>
      </c>
      <c r="X456" s="80">
        <f t="shared" ca="1" si="302"/>
        <v>-2.8130068150655219E-3</v>
      </c>
      <c r="Y456" s="80">
        <f t="shared" ca="1" si="315"/>
        <v>-7.1699462435083794E-2</v>
      </c>
      <c r="Z456" s="80">
        <f t="shared" ca="1" si="303"/>
        <v>0</v>
      </c>
      <c r="AA456" s="80">
        <f t="shared" ca="1" si="316"/>
        <v>0</v>
      </c>
      <c r="AB456" s="81">
        <f t="shared" ca="1" si="304"/>
        <v>-0.25436772951405373</v>
      </c>
      <c r="AC456" s="79">
        <f t="shared" ca="1" si="305"/>
        <v>173.30490803513027</v>
      </c>
      <c r="AD456" s="35"/>
      <c r="AE456" s="55">
        <f t="shared" ca="1" si="326"/>
        <v>7.0818821105846697E-2</v>
      </c>
      <c r="AF456" s="78">
        <f t="shared" ca="1" si="327"/>
        <v>1.406503407532761E-4</v>
      </c>
      <c r="AG456" s="35"/>
      <c r="AH456" s="35"/>
      <c r="AR456" s="69">
        <f t="shared" si="317"/>
        <v>38</v>
      </c>
      <c r="AS456" s="70">
        <f t="shared" si="328"/>
        <v>453</v>
      </c>
      <c r="AT456" s="71">
        <f t="shared" ca="1" si="329"/>
        <v>1.967638897086231E-2</v>
      </c>
      <c r="AU456" s="72">
        <f t="shared" ca="1" si="318"/>
        <v>9.0370179501075842E-3</v>
      </c>
      <c r="AV456" s="73">
        <f t="shared" ca="1" si="319"/>
        <v>1.0090370179501076</v>
      </c>
      <c r="AW456" s="74">
        <f ca="1">PRODUCT(AV$4:AV456)</f>
        <v>49.123752246614245</v>
      </c>
      <c r="BO456" s="70">
        <f t="shared" si="330"/>
        <v>453</v>
      </c>
      <c r="BP456" s="171">
        <f t="shared" ca="1" si="331"/>
        <v>0.114</v>
      </c>
      <c r="BQ456" s="172">
        <f t="shared" ca="1" si="320"/>
        <v>9.0370179501075842E-3</v>
      </c>
      <c r="BR456" s="172">
        <f t="shared" ca="1" si="333"/>
        <v>2.0356751149214654E-2</v>
      </c>
    </row>
    <row r="457" spans="5:70">
      <c r="E457">
        <f t="shared" si="321"/>
        <v>454</v>
      </c>
      <c r="F457" s="64">
        <f t="shared" si="322"/>
        <v>102.74999999999785</v>
      </c>
      <c r="G457" s="55">
        <f t="shared" si="306"/>
        <v>7.0818821105846697E-2</v>
      </c>
      <c r="H457" s="78">
        <f t="shared" si="332"/>
        <v>1.3098628918889476E-4</v>
      </c>
      <c r="I457" s="79">
        <f t="shared" ca="1" si="307"/>
        <v>161.3299719955414</v>
      </c>
      <c r="J457" s="79">
        <f t="shared" ca="1" si="308"/>
        <v>1.4579418528140615</v>
      </c>
      <c r="K457" s="80">
        <f t="shared" ca="1" si="309"/>
        <v>-2.6197257837778953E-3</v>
      </c>
      <c r="L457" s="80">
        <f t="shared" ca="1" si="310"/>
        <v>-6.7220821664808916E-2</v>
      </c>
      <c r="M457" s="80">
        <f t="shared" ca="1" si="311"/>
        <v>0</v>
      </c>
      <c r="N457" s="80">
        <f t="shared" ca="1" si="312"/>
        <v>0</v>
      </c>
      <c r="O457" s="81">
        <f t="shared" ca="1" si="299"/>
        <v>-0.23635370678249756</v>
      </c>
      <c r="P457" s="79">
        <f t="shared" ca="1" si="300"/>
        <v>162.48171959412437</v>
      </c>
      <c r="Q457" s="35"/>
      <c r="R457">
        <f t="shared" ca="1" si="313"/>
        <v>454</v>
      </c>
      <c r="S457" s="78">
        <f t="shared" ca="1" si="323"/>
        <v>102.74999999999785</v>
      </c>
      <c r="T457" s="55">
        <f t="shared" ca="1" si="314"/>
        <v>7.0818821105846697E-2</v>
      </c>
      <c r="U457" s="78">
        <f t="shared" ca="1" si="324"/>
        <v>1.3068964943299346E-4</v>
      </c>
      <c r="V457" s="79">
        <f t="shared" ca="1" si="325"/>
        <v>161.03165875622517</v>
      </c>
      <c r="W457" s="79">
        <f t="shared" ca="1" si="301"/>
        <v>1.4552459907156059</v>
      </c>
      <c r="X457" s="80">
        <f t="shared" ca="1" si="302"/>
        <v>-2.6137929886598694E-3</v>
      </c>
      <c r="Y457" s="80">
        <f t="shared" ca="1" si="315"/>
        <v>-6.7096524481760497E-2</v>
      </c>
      <c r="Z457" s="80">
        <f t="shared" ca="1" si="303"/>
        <v>0</v>
      </c>
      <c r="AA457" s="80">
        <f t="shared" ca="1" si="316"/>
        <v>0</v>
      </c>
      <c r="AB457" s="81">
        <f t="shared" ca="1" si="304"/>
        <v>-0.23635370678249756</v>
      </c>
      <c r="AC457" s="79">
        <f t="shared" ca="1" si="305"/>
        <v>162.18084072268786</v>
      </c>
      <c r="AD457" s="35"/>
      <c r="AE457" s="55">
        <f t="shared" ca="1" si="326"/>
        <v>7.0818821105846697E-2</v>
      </c>
      <c r="AF457" s="78">
        <f t="shared" ca="1" si="327"/>
        <v>1.3068964943299346E-4</v>
      </c>
      <c r="AG457" s="35"/>
      <c r="AH457" s="35"/>
      <c r="AR457" s="69">
        <f t="shared" si="317"/>
        <v>38</v>
      </c>
      <c r="AS457" s="70">
        <f t="shared" si="328"/>
        <v>454</v>
      </c>
      <c r="AT457" s="71">
        <f t="shared" ca="1" si="329"/>
        <v>1.9498573090539328E-2</v>
      </c>
      <c r="AU457" s="72">
        <f t="shared" ca="1" si="318"/>
        <v>9.0370179501075842E-3</v>
      </c>
      <c r="AV457" s="73">
        <f t="shared" ca="1" si="319"/>
        <v>1.0090370179501076</v>
      </c>
      <c r="AW457" s="74">
        <f ca="1">PRODUCT(AV$4:AV457)</f>
        <v>49.567684477443535</v>
      </c>
      <c r="BO457" s="70">
        <f t="shared" si="330"/>
        <v>454</v>
      </c>
      <c r="BP457" s="171">
        <f t="shared" ca="1" si="331"/>
        <v>0.114</v>
      </c>
      <c r="BQ457" s="172">
        <f t="shared" ca="1" si="320"/>
        <v>9.0370179501075842E-3</v>
      </c>
      <c r="BR457" s="172">
        <f t="shared" ca="1" si="333"/>
        <v>2.0174434423198936E-2</v>
      </c>
    </row>
    <row r="458" spans="5:70">
      <c r="E458">
        <f t="shared" si="321"/>
        <v>455</v>
      </c>
      <c r="F458" s="64">
        <f t="shared" si="322"/>
        <v>102.83333333333118</v>
      </c>
      <c r="G458" s="55">
        <f t="shared" si="306"/>
        <v>7.0818821105846697E-2</v>
      </c>
      <c r="H458" s="78">
        <f t="shared" si="332"/>
        <v>1.2170999460750772E-4</v>
      </c>
      <c r="I458" s="79">
        <f t="shared" ca="1" si="307"/>
        <v>150.97495576121773</v>
      </c>
      <c r="J458" s="79">
        <f t="shared" ca="1" si="308"/>
        <v>1.364363385230823</v>
      </c>
      <c r="K458" s="80">
        <f t="shared" ca="1" si="309"/>
        <v>-2.4341998921501543E-3</v>
      </c>
      <c r="L458" s="80">
        <f t="shared" ca="1" si="310"/>
        <v>-6.2906231567174051E-2</v>
      </c>
      <c r="M458" s="80">
        <f t="shared" ca="1" si="311"/>
        <v>0</v>
      </c>
      <c r="N458" s="80">
        <f t="shared" ca="1" si="312"/>
        <v>0</v>
      </c>
      <c r="O458" s="81">
        <f t="shared" ca="1" si="299"/>
        <v>-0.21961541590416411</v>
      </c>
      <c r="P458" s="79">
        <f t="shared" ca="1" si="300"/>
        <v>152.05436329908505</v>
      </c>
      <c r="Q458" s="35"/>
      <c r="R458">
        <f t="shared" ca="1" si="313"/>
        <v>455</v>
      </c>
      <c r="S458" s="78">
        <f t="shared" ca="1" si="323"/>
        <v>102.83333333333118</v>
      </c>
      <c r="T458" s="55">
        <f t="shared" ca="1" si="314"/>
        <v>7.0818821105846697E-2</v>
      </c>
      <c r="U458" s="78">
        <f t="shared" ca="1" si="324"/>
        <v>1.2143436252941247E-4</v>
      </c>
      <c r="V458" s="79">
        <f t="shared" ca="1" si="325"/>
        <v>150.69538477675201</v>
      </c>
      <c r="W458" s="79">
        <f t="shared" ca="1" si="301"/>
        <v>1.361836897225877</v>
      </c>
      <c r="X458" s="80">
        <f t="shared" ca="1" si="302"/>
        <v>-2.4286872505882495E-3</v>
      </c>
      <c r="Y458" s="80">
        <f t="shared" ca="1" si="315"/>
        <v>-6.2789743656980007E-2</v>
      </c>
      <c r="Z458" s="80">
        <f t="shared" ca="1" si="303"/>
        <v>0</v>
      </c>
      <c r="AA458" s="80">
        <f t="shared" ca="1" si="316"/>
        <v>0</v>
      </c>
      <c r="AB458" s="81">
        <f t="shared" ca="1" si="304"/>
        <v>-0.21961541590416411</v>
      </c>
      <c r="AC458" s="79">
        <f t="shared" ca="1" si="305"/>
        <v>151.77238782716614</v>
      </c>
      <c r="AD458" s="35"/>
      <c r="AE458" s="55">
        <f t="shared" ca="1" si="326"/>
        <v>7.0818821105846697E-2</v>
      </c>
      <c r="AF458" s="78">
        <f t="shared" ca="1" si="327"/>
        <v>1.2143436252941247E-4</v>
      </c>
      <c r="AG458" s="35"/>
      <c r="AH458" s="35"/>
      <c r="AR458" s="69">
        <f t="shared" si="317"/>
        <v>38</v>
      </c>
      <c r="AS458" s="70">
        <f t="shared" si="328"/>
        <v>455</v>
      </c>
      <c r="AT458" s="71">
        <f t="shared" ca="1" si="329"/>
        <v>1.932236413551864E-2</v>
      </c>
      <c r="AU458" s="72">
        <f t="shared" ca="1" si="318"/>
        <v>9.0370179501075842E-3</v>
      </c>
      <c r="AV458" s="73">
        <f t="shared" ca="1" si="319"/>
        <v>1.0090370179501076</v>
      </c>
      <c r="AW458" s="74">
        <f ca="1">PRODUCT(AV$4:AV458)</f>
        <v>50.015628531811458</v>
      </c>
      <c r="BO458" s="70">
        <f t="shared" si="330"/>
        <v>455</v>
      </c>
      <c r="BP458" s="171">
        <f t="shared" ca="1" si="331"/>
        <v>0.114</v>
      </c>
      <c r="BQ458" s="172">
        <f t="shared" ca="1" si="320"/>
        <v>9.0370179501075842E-3</v>
      </c>
      <c r="BR458" s="172">
        <f t="shared" ca="1" si="333"/>
        <v>1.99937505406729E-2</v>
      </c>
    </row>
    <row r="459" spans="5:70">
      <c r="E459">
        <f t="shared" si="321"/>
        <v>456</v>
      </c>
      <c r="F459" s="64">
        <f t="shared" si="322"/>
        <v>102.91666666666451</v>
      </c>
      <c r="G459" s="55">
        <f t="shared" si="306"/>
        <v>7.0818821105846697E-2</v>
      </c>
      <c r="H459" s="78">
        <f t="shared" si="332"/>
        <v>1.1309063627260507E-4</v>
      </c>
      <c r="I459" s="79">
        <f t="shared" ca="1" si="307"/>
        <v>141.28605254624372</v>
      </c>
      <c r="J459" s="79">
        <f t="shared" ca="1" si="308"/>
        <v>1.2768045929602478</v>
      </c>
      <c r="K459" s="80">
        <f t="shared" ca="1" si="309"/>
        <v>-2.2618127254521014E-3</v>
      </c>
      <c r="L459" s="80">
        <f t="shared" ca="1" si="310"/>
        <v>-5.8869188560934892E-2</v>
      </c>
      <c r="M459" s="80">
        <f t="shared" ca="1" si="311"/>
        <v>0</v>
      </c>
      <c r="N459" s="80">
        <f t="shared" ca="1" si="312"/>
        <v>0</v>
      </c>
      <c r="O459" s="81">
        <f t="shared" ca="1" si="299"/>
        <v>-0.20406251105316098</v>
      </c>
      <c r="P459" s="79">
        <f t="shared" ca="1" si="300"/>
        <v>142.29766362686439</v>
      </c>
      <c r="Q459" s="35"/>
      <c r="R459">
        <f t="shared" ca="1" si="313"/>
        <v>456</v>
      </c>
      <c r="S459" s="78">
        <f t="shared" ca="1" si="323"/>
        <v>102.91666666666451</v>
      </c>
      <c r="T459" s="55">
        <f t="shared" ca="1" si="314"/>
        <v>7.0818821105846697E-2</v>
      </c>
      <c r="U459" s="78">
        <f t="shared" ca="1" si="324"/>
        <v>1.1283452413333947E-4</v>
      </c>
      <c r="V459" s="79">
        <f t="shared" ca="1" si="325"/>
        <v>141.02404624482688</v>
      </c>
      <c r="W459" s="79">
        <f t="shared" ca="1" si="301"/>
        <v>1.2744368373113026</v>
      </c>
      <c r="X459" s="80">
        <f t="shared" ca="1" si="302"/>
        <v>-2.2566904826667893E-3</v>
      </c>
      <c r="Y459" s="80">
        <f t="shared" ca="1" si="315"/>
        <v>-5.8760019268677868E-2</v>
      </c>
      <c r="Z459" s="80">
        <f t="shared" ca="1" si="303"/>
        <v>0</v>
      </c>
      <c r="AA459" s="80">
        <f t="shared" ca="1" si="316"/>
        <v>0</v>
      </c>
      <c r="AB459" s="81">
        <f t="shared" ca="1" si="304"/>
        <v>-0.20406251105316098</v>
      </c>
      <c r="AC459" s="79">
        <f t="shared" ca="1" si="305"/>
        <v>142.03340386133368</v>
      </c>
      <c r="AD459" s="35"/>
      <c r="AE459" s="55">
        <f t="shared" ca="1" si="326"/>
        <v>7.0818821105846697E-2</v>
      </c>
      <c r="AF459" s="78">
        <f t="shared" ca="1" si="327"/>
        <v>1.1283452413333947E-4</v>
      </c>
      <c r="AG459" s="35"/>
      <c r="AH459" s="35"/>
      <c r="AR459" s="69">
        <f t="shared" si="317"/>
        <v>38</v>
      </c>
      <c r="AS459" s="70">
        <f t="shared" si="328"/>
        <v>456</v>
      </c>
      <c r="AT459" s="71">
        <f t="shared" ca="1" si="329"/>
        <v>1.9147747583987441E-2</v>
      </c>
      <c r="AU459" s="72">
        <f t="shared" ca="1" si="318"/>
        <v>9.0370179501075842E-3</v>
      </c>
      <c r="AV459" s="73">
        <f t="shared" ca="1" si="319"/>
        <v>1.0090370179501076</v>
      </c>
      <c r="AW459" s="74">
        <f ca="1">PRODUCT(AV$4:AV459)</f>
        <v>50.467620664639348</v>
      </c>
      <c r="BO459" s="70">
        <f t="shared" si="330"/>
        <v>456</v>
      </c>
      <c r="BP459" s="171">
        <f t="shared" ca="1" si="331"/>
        <v>0.114</v>
      </c>
      <c r="BQ459" s="172">
        <f t="shared" ca="1" si="320"/>
        <v>9.0370179501075842E-3</v>
      </c>
      <c r="BR459" s="172">
        <f t="shared" ca="1" si="333"/>
        <v>1.9814684877756887E-2</v>
      </c>
    </row>
    <row r="460" spans="5:70">
      <c r="E460">
        <f t="shared" si="321"/>
        <v>457</v>
      </c>
      <c r="F460" s="64">
        <f t="shared" si="322"/>
        <v>102.99999999999784</v>
      </c>
      <c r="G460" s="55">
        <f t="shared" si="306"/>
        <v>7.0818821105846697E-2</v>
      </c>
      <c r="H460" s="78">
        <f t="shared" si="332"/>
        <v>1.0508169073366907E-4</v>
      </c>
      <c r="I460" s="79">
        <f t="shared" ca="1" si="307"/>
        <v>132.22031084269352</v>
      </c>
      <c r="J460" s="79">
        <f t="shared" ca="1" si="308"/>
        <v>1.1948773224542257</v>
      </c>
      <c r="K460" s="80">
        <f t="shared" ca="1" si="309"/>
        <v>-2.1016338146733812E-3</v>
      </c>
      <c r="L460" s="80">
        <f t="shared" ca="1" si="310"/>
        <v>-5.5091796184455637E-2</v>
      </c>
      <c r="M460" s="80">
        <f t="shared" ca="1" si="311"/>
        <v>-0.99165233132020136</v>
      </c>
      <c r="N460" s="80">
        <f t="shared" ca="1" si="312"/>
        <v>0</v>
      </c>
      <c r="O460" s="81">
        <f t="shared" ca="1" si="299"/>
        <v>-0.18961104458847733</v>
      </c>
      <c r="P460" s="79">
        <f t="shared" ca="1" si="300"/>
        <v>132.17673135923994</v>
      </c>
      <c r="Q460" s="35"/>
      <c r="R460">
        <f t="shared" ca="1" si="313"/>
        <v>457</v>
      </c>
      <c r="S460" s="78">
        <f t="shared" ca="1" si="323"/>
        <v>102.99999999999784</v>
      </c>
      <c r="T460" s="55">
        <f t="shared" ca="1" si="314"/>
        <v>7.0818821105846697E-2</v>
      </c>
      <c r="U460" s="78">
        <f t="shared" ca="1" si="324"/>
        <v>1.0484371615417716E-4</v>
      </c>
      <c r="V460" s="79">
        <f t="shared" ca="1" si="325"/>
        <v>131.97476564222342</v>
      </c>
      <c r="W460" s="79">
        <f t="shared" ca="1" si="301"/>
        <v>1.1926583260700148</v>
      </c>
      <c r="X460" s="80">
        <f t="shared" ca="1" si="302"/>
        <v>-2.0968743230835433E-3</v>
      </c>
      <c r="Y460" s="80">
        <f t="shared" ca="1" si="315"/>
        <v>-5.4989485684259758E-2</v>
      </c>
      <c r="Z460" s="80">
        <f t="shared" ca="1" si="303"/>
        <v>-0.98981074231667554</v>
      </c>
      <c r="AA460" s="80">
        <f t="shared" ca="1" si="316"/>
        <v>0</v>
      </c>
      <c r="AB460" s="81">
        <f t="shared" ca="1" si="304"/>
        <v>-0.18961104458847733</v>
      </c>
      <c r="AC460" s="79">
        <f t="shared" ca="1" si="305"/>
        <v>131.93091582138095</v>
      </c>
      <c r="AD460" s="35"/>
      <c r="AE460" s="55">
        <f t="shared" ca="1" si="326"/>
        <v>7.0818821105846697E-2</v>
      </c>
      <c r="AF460" s="78">
        <f t="shared" ca="1" si="327"/>
        <v>1.0484371615417716E-4</v>
      </c>
      <c r="AG460" s="35"/>
      <c r="AH460" s="35"/>
      <c r="AR460" s="69">
        <f t="shared" si="317"/>
        <v>39</v>
      </c>
      <c r="AS460" s="70">
        <f t="shared" si="328"/>
        <v>457</v>
      </c>
      <c r="AT460" s="71">
        <f t="shared" ca="1" si="329"/>
        <v>1.8974709045366817E-2</v>
      </c>
      <c r="AU460" s="72">
        <f t="shared" ca="1" si="318"/>
        <v>9.0370179501075842E-3</v>
      </c>
      <c r="AV460" s="73">
        <f t="shared" ca="1" si="319"/>
        <v>1.0090370179501076</v>
      </c>
      <c r="AW460" s="74">
        <f ca="1">PRODUCT(AV$4:AV460)</f>
        <v>50.923697458484916</v>
      </c>
      <c r="BO460" s="70">
        <f t="shared" si="330"/>
        <v>457</v>
      </c>
      <c r="BP460" s="171">
        <f t="shared" ca="1" si="331"/>
        <v>0.114</v>
      </c>
      <c r="BQ460" s="172">
        <f t="shared" ca="1" si="320"/>
        <v>9.0370179501075842E-3</v>
      </c>
      <c r="BR460" s="172">
        <f t="shared" ca="1" si="333"/>
        <v>1.9637222941543891E-2</v>
      </c>
    </row>
    <row r="461" spans="5:70">
      <c r="E461">
        <f t="shared" si="321"/>
        <v>458</v>
      </c>
      <c r="F461" s="64">
        <f t="shared" si="322"/>
        <v>103.08333333333117</v>
      </c>
      <c r="G461" s="55">
        <f t="shared" si="306"/>
        <v>7.0818821105846697E-2</v>
      </c>
      <c r="H461" s="78">
        <f t="shared" si="332"/>
        <v>9.7639929276101454E-5</v>
      </c>
      <c r="I461" s="79">
        <f t="shared" ca="1" si="307"/>
        <v>122.81613106675437</v>
      </c>
      <c r="J461" s="79">
        <f t="shared" ca="1" si="308"/>
        <v>1.109891581013025</v>
      </c>
      <c r="K461" s="80">
        <f t="shared" ca="1" si="309"/>
        <v>-1.952798585522029E-3</v>
      </c>
      <c r="L461" s="80">
        <f t="shared" ca="1" si="310"/>
        <v>-5.1173387944480987E-2</v>
      </c>
      <c r="M461" s="80">
        <f t="shared" ca="1" si="311"/>
        <v>0</v>
      </c>
      <c r="N461" s="80">
        <f t="shared" ca="1" si="312"/>
        <v>0</v>
      </c>
      <c r="O461" s="81">
        <f t="shared" ca="1" si="299"/>
        <v>-0.17618301394207322</v>
      </c>
      <c r="P461" s="79">
        <f t="shared" ca="1" si="300"/>
        <v>123.69671344729531</v>
      </c>
      <c r="Q461" s="35"/>
      <c r="R461">
        <f t="shared" ca="1" si="313"/>
        <v>458</v>
      </c>
      <c r="S461" s="78">
        <f t="shared" ca="1" si="323"/>
        <v>103.08333333333117</v>
      </c>
      <c r="T461" s="55">
        <f t="shared" ca="1" si="314"/>
        <v>7.0818821105846697E-2</v>
      </c>
      <c r="U461" s="78">
        <f t="shared" ca="1" si="324"/>
        <v>9.741880777578232E-5</v>
      </c>
      <c r="V461" s="79">
        <f t="shared" ca="1" si="325"/>
        <v>122.58772389549605</v>
      </c>
      <c r="W461" s="79">
        <f t="shared" ca="1" si="301"/>
        <v>1.1078274613064303</v>
      </c>
      <c r="X461" s="80">
        <f t="shared" ca="1" si="302"/>
        <v>-1.9483761555156463E-3</v>
      </c>
      <c r="Y461" s="80">
        <f t="shared" ca="1" si="315"/>
        <v>-5.1078218289790027E-2</v>
      </c>
      <c r="Z461" s="80">
        <f t="shared" ca="1" si="303"/>
        <v>0</v>
      </c>
      <c r="AA461" s="80">
        <f t="shared" ca="1" si="316"/>
        <v>0</v>
      </c>
      <c r="AB461" s="81">
        <f t="shared" ca="1" si="304"/>
        <v>-0.17618301394207322</v>
      </c>
      <c r="AC461" s="79">
        <f t="shared" ca="1" si="305"/>
        <v>123.4663417484151</v>
      </c>
      <c r="AD461" s="35"/>
      <c r="AE461" s="55">
        <f t="shared" ca="1" si="326"/>
        <v>7.0818821105846697E-2</v>
      </c>
      <c r="AF461" s="78">
        <f t="shared" ca="1" si="327"/>
        <v>9.741880777578232E-5</v>
      </c>
      <c r="AG461" s="35"/>
      <c r="AH461" s="35"/>
      <c r="AR461" s="69">
        <f t="shared" si="317"/>
        <v>39</v>
      </c>
      <c r="AS461" s="70">
        <f t="shared" si="328"/>
        <v>458</v>
      </c>
      <c r="AT461" s="71">
        <f t="shared" ca="1" si="329"/>
        <v>1.8803234259125768E-2</v>
      </c>
      <c r="AU461" s="72">
        <f t="shared" ca="1" si="318"/>
        <v>9.0370179501075842E-3</v>
      </c>
      <c r="AV461" s="73">
        <f t="shared" ca="1" si="319"/>
        <v>1.0090370179501076</v>
      </c>
      <c r="AW461" s="74">
        <f ca="1">PRODUCT(AV$4:AV461)</f>
        <v>51.383895826503093</v>
      </c>
      <c r="BO461" s="70">
        <f t="shared" si="330"/>
        <v>458</v>
      </c>
      <c r="BP461" s="171">
        <f t="shared" ca="1" si="331"/>
        <v>0.114</v>
      </c>
      <c r="BQ461" s="172">
        <f t="shared" ca="1" si="320"/>
        <v>9.0370179501075842E-3</v>
      </c>
      <c r="BR461" s="172">
        <f t="shared" ca="1" si="333"/>
        <v>1.9461350368926569E-2</v>
      </c>
    </row>
    <row r="462" spans="5:70">
      <c r="E462">
        <f t="shared" si="321"/>
        <v>459</v>
      </c>
      <c r="F462" s="64">
        <f t="shared" si="322"/>
        <v>103.1666666666645</v>
      </c>
      <c r="G462" s="55">
        <f t="shared" si="306"/>
        <v>7.0818821105846697E-2</v>
      </c>
      <c r="H462" s="78">
        <f t="shared" si="332"/>
        <v>9.0725184591909706E-5</v>
      </c>
      <c r="I462" s="79">
        <f t="shared" ca="1" si="307"/>
        <v>114.93665802629012</v>
      </c>
      <c r="J462" s="79">
        <f t="shared" ca="1" si="308"/>
        <v>1.0386846417089608</v>
      </c>
      <c r="K462" s="80">
        <f t="shared" ca="1" si="309"/>
        <v>-1.8145036918381942E-3</v>
      </c>
      <c r="L462" s="80">
        <f t="shared" ca="1" si="310"/>
        <v>-4.7890274177620887E-2</v>
      </c>
      <c r="M462" s="80">
        <f t="shared" ca="1" si="311"/>
        <v>0</v>
      </c>
      <c r="N462" s="80">
        <f t="shared" ca="1" si="312"/>
        <v>0</v>
      </c>
      <c r="O462" s="81">
        <f t="shared" ca="1" si="299"/>
        <v>-0.16370594059582064</v>
      </c>
      <c r="P462" s="79">
        <f t="shared" ca="1" si="300"/>
        <v>115.7619319495338</v>
      </c>
      <c r="Q462" s="35"/>
      <c r="R462">
        <f t="shared" ca="1" si="313"/>
        <v>459</v>
      </c>
      <c r="S462" s="78">
        <f t="shared" ca="1" si="323"/>
        <v>103.1666666666645</v>
      </c>
      <c r="T462" s="55">
        <f t="shared" ca="1" si="314"/>
        <v>7.0818821105846697E-2</v>
      </c>
      <c r="U462" s="78">
        <f t="shared" ca="1" si="324"/>
        <v>9.0519722655564328E-5</v>
      </c>
      <c r="V462" s="79">
        <f t="shared" ca="1" si="325"/>
        <v>114.72260097954076</v>
      </c>
      <c r="W462" s="79">
        <f t="shared" ca="1" si="301"/>
        <v>1.0367502043351398</v>
      </c>
      <c r="X462" s="80">
        <f t="shared" ca="1" si="302"/>
        <v>-1.8103944531112867E-3</v>
      </c>
      <c r="Y462" s="80">
        <f t="shared" ca="1" si="315"/>
        <v>-4.780108374147532E-2</v>
      </c>
      <c r="Z462" s="80">
        <f t="shared" ca="1" si="303"/>
        <v>0</v>
      </c>
      <c r="AA462" s="80">
        <f t="shared" ca="1" si="316"/>
        <v>0</v>
      </c>
      <c r="AB462" s="81">
        <f t="shared" ca="1" si="304"/>
        <v>-0.16370594059582064</v>
      </c>
      <c r="AC462" s="79">
        <f t="shared" ca="1" si="305"/>
        <v>115.54603376508548</v>
      </c>
      <c r="AD462" s="35"/>
      <c r="AE462" s="55">
        <f t="shared" ca="1" si="326"/>
        <v>7.0818821105846697E-2</v>
      </c>
      <c r="AF462" s="78">
        <f t="shared" ca="1" si="327"/>
        <v>9.0519722655564328E-5</v>
      </c>
      <c r="AG462" s="35"/>
      <c r="AH462" s="35"/>
      <c r="AR462" s="69">
        <f t="shared" si="317"/>
        <v>39</v>
      </c>
      <c r="AS462" s="70">
        <f t="shared" si="328"/>
        <v>459</v>
      </c>
      <c r="AT462" s="71">
        <f t="shared" ca="1" si="329"/>
        <v>1.8633309093605971E-2</v>
      </c>
      <c r="AU462" s="72">
        <f t="shared" ca="1" si="318"/>
        <v>9.0370179501075842E-3</v>
      </c>
      <c r="AV462" s="73">
        <f t="shared" ca="1" si="319"/>
        <v>1.0090370179501076</v>
      </c>
      <c r="AW462" s="74">
        <f ca="1">PRODUCT(AV$4:AV462)</f>
        <v>51.848253015433656</v>
      </c>
      <c r="BO462" s="70">
        <f t="shared" si="330"/>
        <v>459</v>
      </c>
      <c r="BP462" s="171">
        <f t="shared" ca="1" si="331"/>
        <v>0.114</v>
      </c>
      <c r="BQ462" s="172">
        <f t="shared" ca="1" si="320"/>
        <v>9.0370179501075842E-3</v>
      </c>
      <c r="BR462" s="172">
        <f t="shared" ca="1" si="333"/>
        <v>1.9287052925434738E-2</v>
      </c>
    </row>
    <row r="463" spans="5:70">
      <c r="E463">
        <f t="shared" si="321"/>
        <v>460</v>
      </c>
      <c r="F463" s="64">
        <f t="shared" si="322"/>
        <v>103.24999999999783</v>
      </c>
      <c r="G463" s="55">
        <f t="shared" si="306"/>
        <v>7.0818821105846697E-2</v>
      </c>
      <c r="H463" s="78">
        <f t="shared" si="332"/>
        <v>8.4300133974500333E-5</v>
      </c>
      <c r="I463" s="79">
        <f t="shared" ca="1" si="307"/>
        <v>107.56380839993257</v>
      </c>
      <c r="J463" s="79">
        <f t="shared" ca="1" si="308"/>
        <v>0.97205606729212357</v>
      </c>
      <c r="K463" s="80">
        <f t="shared" ca="1" si="309"/>
        <v>-1.6860026794900066E-3</v>
      </c>
      <c r="L463" s="80">
        <f t="shared" ca="1" si="310"/>
        <v>-4.4818253499971906E-2</v>
      </c>
      <c r="M463" s="80">
        <f t="shared" ca="1" si="311"/>
        <v>0</v>
      </c>
      <c r="N463" s="80">
        <f t="shared" ca="1" si="312"/>
        <v>0</v>
      </c>
      <c r="O463" s="81">
        <f t="shared" ca="1" si="299"/>
        <v>-0.15211247887480087</v>
      </c>
      <c r="P463" s="79">
        <f t="shared" ca="1" si="300"/>
        <v>108.33724773217044</v>
      </c>
      <c r="Q463" s="35"/>
      <c r="R463">
        <f t="shared" ca="1" si="313"/>
        <v>460</v>
      </c>
      <c r="S463" s="78">
        <f t="shared" ca="1" si="323"/>
        <v>103.24999999999783</v>
      </c>
      <c r="T463" s="55">
        <f t="shared" ca="1" si="314"/>
        <v>7.0818821105846697E-2</v>
      </c>
      <c r="U463" s="78">
        <f t="shared" ca="1" si="324"/>
        <v>8.4109222610269062E-5</v>
      </c>
      <c r="V463" s="79">
        <f t="shared" ca="1" si="325"/>
        <v>107.36319987038577</v>
      </c>
      <c r="W463" s="79">
        <f t="shared" ca="1" si="301"/>
        <v>0.97024316440966452</v>
      </c>
      <c r="X463" s="80">
        <f t="shared" ca="1" si="302"/>
        <v>-1.6821844522053812E-3</v>
      </c>
      <c r="Y463" s="80">
        <f t="shared" ca="1" si="315"/>
        <v>-4.4734666612660741E-2</v>
      </c>
      <c r="Z463" s="80">
        <f t="shared" ca="1" si="303"/>
        <v>0</v>
      </c>
      <c r="AA463" s="80">
        <f t="shared" ca="1" si="316"/>
        <v>0</v>
      </c>
      <c r="AB463" s="81">
        <f t="shared" ca="1" si="304"/>
        <v>-0.15211247887480087</v>
      </c>
      <c r="AC463" s="79">
        <f t="shared" ca="1" si="305"/>
        <v>108.13491370485578</v>
      </c>
      <c r="AD463" s="35"/>
      <c r="AE463" s="55">
        <f t="shared" ca="1" si="326"/>
        <v>7.0818821105846697E-2</v>
      </c>
      <c r="AF463" s="78">
        <f t="shared" ca="1" si="327"/>
        <v>8.4109222610269062E-5</v>
      </c>
      <c r="AG463" s="35"/>
      <c r="AH463" s="35"/>
      <c r="AR463" s="69">
        <f t="shared" si="317"/>
        <v>39</v>
      </c>
      <c r="AS463" s="70">
        <f t="shared" si="328"/>
        <v>460</v>
      </c>
      <c r="AT463" s="71">
        <f t="shared" ca="1" si="329"/>
        <v>1.8464919544857152E-2</v>
      </c>
      <c r="AU463" s="72">
        <f t="shared" ca="1" si="318"/>
        <v>9.0370179501075842E-3</v>
      </c>
      <c r="AV463" s="73">
        <f t="shared" ca="1" si="319"/>
        <v>1.0090370179501076</v>
      </c>
      <c r="AW463" s="74">
        <f ca="1">PRODUCT(AV$4:AV463)</f>
        <v>52.316806608615849</v>
      </c>
      <c r="BO463" s="70">
        <f t="shared" si="330"/>
        <v>460</v>
      </c>
      <c r="BP463" s="171">
        <f t="shared" ca="1" si="331"/>
        <v>0.114</v>
      </c>
      <c r="BQ463" s="172">
        <f t="shared" ca="1" si="320"/>
        <v>9.0370179501075842E-3</v>
      </c>
      <c r="BR463" s="172">
        <f t="shared" ca="1" si="333"/>
        <v>1.9114316504083299E-2</v>
      </c>
    </row>
    <row r="464" spans="5:70">
      <c r="E464">
        <f t="shared" si="321"/>
        <v>461</v>
      </c>
      <c r="F464" s="64">
        <f t="shared" si="322"/>
        <v>103.33333333333115</v>
      </c>
      <c r="G464" s="55">
        <f t="shared" si="306"/>
        <v>7.0818821105846697E-2</v>
      </c>
      <c r="H464" s="78">
        <f t="shared" si="332"/>
        <v>7.8330097867361287E-5</v>
      </c>
      <c r="I464" s="79">
        <f t="shared" ca="1" si="307"/>
        <v>100.66493156592607</v>
      </c>
      <c r="J464" s="79">
        <f t="shared" ca="1" si="308"/>
        <v>0.9097107935076254</v>
      </c>
      <c r="K464" s="80">
        <f t="shared" ca="1" si="309"/>
        <v>-1.5666019573472257E-3</v>
      </c>
      <c r="L464" s="80">
        <f t="shared" ca="1" si="310"/>
        <v>-4.1943721485802533E-2</v>
      </c>
      <c r="M464" s="80">
        <f t="shared" ca="1" si="311"/>
        <v>0</v>
      </c>
      <c r="N464" s="80">
        <f t="shared" ca="1" si="312"/>
        <v>0</v>
      </c>
      <c r="O464" s="81">
        <f t="shared" ca="1" si="299"/>
        <v>-0.14134005244539943</v>
      </c>
      <c r="P464" s="79">
        <f t="shared" ca="1" si="300"/>
        <v>101.38979198354514</v>
      </c>
      <c r="Q464" s="35"/>
      <c r="R464">
        <f t="shared" ca="1" si="313"/>
        <v>461</v>
      </c>
      <c r="S464" s="78">
        <f t="shared" ca="1" si="323"/>
        <v>103.33333333333115</v>
      </c>
      <c r="T464" s="55">
        <f t="shared" ca="1" si="314"/>
        <v>7.0818821105846697E-2</v>
      </c>
      <c r="U464" s="78">
        <f t="shared" ca="1" si="324"/>
        <v>7.8152706620880576E-5</v>
      </c>
      <c r="V464" s="79">
        <f t="shared" ca="1" si="325"/>
        <v>100.47692659589542</v>
      </c>
      <c r="W464" s="79">
        <f t="shared" ca="1" si="301"/>
        <v>0.90801178921874903</v>
      </c>
      <c r="X464" s="80">
        <f t="shared" ca="1" si="302"/>
        <v>-1.5630541324176115E-3</v>
      </c>
      <c r="Y464" s="80">
        <f t="shared" ca="1" si="315"/>
        <v>-4.1865386081623095E-2</v>
      </c>
      <c r="Z464" s="80">
        <f t="shared" ca="1" si="303"/>
        <v>0</v>
      </c>
      <c r="AA464" s="80">
        <f t="shared" ca="1" si="316"/>
        <v>0</v>
      </c>
      <c r="AB464" s="81">
        <f t="shared" ca="1" si="304"/>
        <v>-0.14134005244539943</v>
      </c>
      <c r="AC464" s="79">
        <f t="shared" ca="1" si="305"/>
        <v>101.20016989245472</v>
      </c>
      <c r="AD464" s="35"/>
      <c r="AE464" s="55">
        <f t="shared" ca="1" si="326"/>
        <v>7.0818821105846697E-2</v>
      </c>
      <c r="AF464" s="78">
        <f t="shared" ca="1" si="327"/>
        <v>7.8152706620880576E-5</v>
      </c>
      <c r="AG464" s="35"/>
      <c r="AH464" s="35"/>
      <c r="AR464" s="69">
        <f t="shared" si="317"/>
        <v>39</v>
      </c>
      <c r="AS464" s="70">
        <f t="shared" si="328"/>
        <v>461</v>
      </c>
      <c r="AT464" s="71">
        <f t="shared" ca="1" si="329"/>
        <v>1.8298051735482986E-2</v>
      </c>
      <c r="AU464" s="72">
        <f t="shared" ca="1" si="318"/>
        <v>9.0370179501075842E-3</v>
      </c>
      <c r="AV464" s="73">
        <f t="shared" ca="1" si="319"/>
        <v>1.0090370179501076</v>
      </c>
      <c r="AW464" s="74">
        <f ca="1">PRODUCT(AV$4:AV464)</f>
        <v>52.789594529030218</v>
      </c>
      <c r="BO464" s="70">
        <f t="shared" si="330"/>
        <v>461</v>
      </c>
      <c r="BP464" s="171">
        <f t="shared" ca="1" si="331"/>
        <v>0.114</v>
      </c>
      <c r="BQ464" s="172">
        <f t="shared" ca="1" si="320"/>
        <v>9.0370179501075842E-3</v>
      </c>
      <c r="BR464" s="172">
        <f t="shared" ca="1" si="333"/>
        <v>1.894312712423046E-2</v>
      </c>
    </row>
    <row r="465" spans="5:70">
      <c r="E465">
        <f t="shared" si="321"/>
        <v>462</v>
      </c>
      <c r="F465" s="64">
        <f t="shared" si="322"/>
        <v>103.41666666666448</v>
      </c>
      <c r="G465" s="55">
        <f t="shared" si="306"/>
        <v>7.0818821105846697E-2</v>
      </c>
      <c r="H465" s="78">
        <f t="shared" si="332"/>
        <v>7.2782852679289164E-5</v>
      </c>
      <c r="I465" s="79">
        <f t="shared" ca="1" si="307"/>
        <v>94.209486443103444</v>
      </c>
      <c r="J465" s="79">
        <f t="shared" ca="1" si="308"/>
        <v>0.85137282005674297</v>
      </c>
      <c r="K465" s="80">
        <f t="shared" ca="1" si="309"/>
        <v>-1.4556570535857833E-3</v>
      </c>
      <c r="L465" s="80">
        <f t="shared" ca="1" si="310"/>
        <v>-3.9253952684626441E-2</v>
      </c>
      <c r="M465" s="80">
        <f t="shared" ca="1" si="311"/>
        <v>0</v>
      </c>
      <c r="N465" s="80">
        <f t="shared" ca="1" si="312"/>
        <v>0</v>
      </c>
      <c r="O465" s="81">
        <f t="shared" ca="1" si="299"/>
        <v>-0.1313305165561777</v>
      </c>
      <c r="P465" s="79">
        <f t="shared" ca="1" si="300"/>
        <v>94.888819136865791</v>
      </c>
      <c r="Q465" s="35"/>
      <c r="R465">
        <f t="shared" ca="1" si="313"/>
        <v>462</v>
      </c>
      <c r="S465" s="78">
        <f t="shared" ca="1" si="323"/>
        <v>103.41666666666448</v>
      </c>
      <c r="T465" s="55">
        <f t="shared" ca="1" si="314"/>
        <v>7.0818821105846697E-2</v>
      </c>
      <c r="U465" s="78">
        <f t="shared" ca="1" si="324"/>
        <v>7.2618024071758707E-5</v>
      </c>
      <c r="V465" s="79">
        <f t="shared" ca="1" si="325"/>
        <v>94.033293164959673</v>
      </c>
      <c r="W465" s="79">
        <f t="shared" ca="1" si="301"/>
        <v>0.84978055823946941</v>
      </c>
      <c r="X465" s="80">
        <f t="shared" ca="1" si="302"/>
        <v>-1.452360481435174E-3</v>
      </c>
      <c r="Y465" s="80">
        <f t="shared" ca="1" si="315"/>
        <v>-3.91805388187332E-2</v>
      </c>
      <c r="Z465" s="80">
        <f t="shared" ca="1" si="303"/>
        <v>0</v>
      </c>
      <c r="AA465" s="80">
        <f t="shared" ca="1" si="316"/>
        <v>0</v>
      </c>
      <c r="AB465" s="81">
        <f t="shared" ca="1" si="304"/>
        <v>-0.1313305165561777</v>
      </c>
      <c r="AC465" s="79">
        <f t="shared" ca="1" si="305"/>
        <v>94.711110307342807</v>
      </c>
      <c r="AD465" s="35"/>
      <c r="AE465" s="55">
        <f t="shared" ca="1" si="326"/>
        <v>7.0818821105846697E-2</v>
      </c>
      <c r="AF465" s="78">
        <f t="shared" ca="1" si="327"/>
        <v>7.2618024071758707E-5</v>
      </c>
      <c r="AG465" s="35"/>
      <c r="AH465" s="35"/>
      <c r="AR465" s="69">
        <f t="shared" si="317"/>
        <v>39</v>
      </c>
      <c r="AS465" s="70">
        <f t="shared" si="328"/>
        <v>462</v>
      </c>
      <c r="AT465" s="71">
        <f t="shared" ca="1" si="329"/>
        <v>1.813269191349743E-2</v>
      </c>
      <c r="AU465" s="72">
        <f t="shared" ca="1" si="318"/>
        <v>9.0370179501075842E-3</v>
      </c>
      <c r="AV465" s="73">
        <f t="shared" ca="1" si="319"/>
        <v>1.0090370179501076</v>
      </c>
      <c r="AW465" s="74">
        <f ca="1">PRODUCT(AV$4:AV465)</f>
        <v>53.266655042367965</v>
      </c>
      <c r="BO465" s="70">
        <f t="shared" si="330"/>
        <v>462</v>
      </c>
      <c r="BP465" s="171">
        <f t="shared" ca="1" si="331"/>
        <v>0.114</v>
      </c>
      <c r="BQ465" s="172">
        <f t="shared" ca="1" si="320"/>
        <v>9.0370179501075842E-3</v>
      </c>
      <c r="BR465" s="172">
        <f t="shared" ca="1" si="333"/>
        <v>1.8773470930446196E-2</v>
      </c>
    </row>
    <row r="466" spans="5:70">
      <c r="E466">
        <f t="shared" si="321"/>
        <v>463</v>
      </c>
      <c r="F466" s="64">
        <f t="shared" si="322"/>
        <v>103.49999999999781</v>
      </c>
      <c r="G466" s="55">
        <f t="shared" si="306"/>
        <v>7.0818821105846697E-2</v>
      </c>
      <c r="H466" s="78">
        <f t="shared" si="332"/>
        <v>6.7628456855821386E-5</v>
      </c>
      <c r="I466" s="79">
        <f t="shared" ca="1" si="307"/>
        <v>88.168904829467053</v>
      </c>
      <c r="J466" s="79">
        <f t="shared" ca="1" si="308"/>
        <v>0.79678397558522107</v>
      </c>
      <c r="K466" s="80">
        <f t="shared" ca="1" si="309"/>
        <v>-1.3525691371164277E-3</v>
      </c>
      <c r="L466" s="80">
        <f t="shared" ca="1" si="310"/>
        <v>-3.6737043678944606E-2</v>
      </c>
      <c r="M466" s="80">
        <f t="shared" ca="1" si="311"/>
        <v>0</v>
      </c>
      <c r="N466" s="80">
        <f t="shared" ca="1" si="312"/>
        <v>0</v>
      </c>
      <c r="O466" s="81">
        <f t="shared" ca="1" si="299"/>
        <v>-0.12202984419844731</v>
      </c>
      <c r="P466" s="79">
        <f t="shared" ca="1" si="300"/>
        <v>88.805569348037778</v>
      </c>
      <c r="Q466" s="35"/>
      <c r="R466">
        <f t="shared" ca="1" si="313"/>
        <v>463</v>
      </c>
      <c r="S466" s="78">
        <f t="shared" ca="1" si="323"/>
        <v>103.49999999999781</v>
      </c>
      <c r="T466" s="55">
        <f t="shared" ca="1" si="314"/>
        <v>7.0818821105846697E-2</v>
      </c>
      <c r="U466" s="78">
        <f t="shared" ca="1" si="324"/>
        <v>6.7475301215960757E-5</v>
      </c>
      <c r="V466" s="79">
        <f t="shared" ca="1" si="325"/>
        <v>88.00378112975099</v>
      </c>
      <c r="W466" s="79">
        <f t="shared" ca="1" si="301"/>
        <v>0.79529174974689876</v>
      </c>
      <c r="X466" s="80">
        <f t="shared" ca="1" si="302"/>
        <v>-1.3495060243192151E-3</v>
      </c>
      <c r="Y466" s="80">
        <f t="shared" ca="1" si="315"/>
        <v>-3.6668242137396251E-2</v>
      </c>
      <c r="Z466" s="80">
        <f t="shared" ca="1" si="303"/>
        <v>0</v>
      </c>
      <c r="AA466" s="80">
        <f t="shared" ca="1" si="316"/>
        <v>0</v>
      </c>
      <c r="AB466" s="81">
        <f t="shared" ca="1" si="304"/>
        <v>-0.12202984419844731</v>
      </c>
      <c r="AC466" s="79">
        <f t="shared" ca="1" si="305"/>
        <v>88.639025287137713</v>
      </c>
      <c r="AD466" s="35"/>
      <c r="AE466" s="55">
        <f t="shared" ca="1" si="326"/>
        <v>7.0818821105846697E-2</v>
      </c>
      <c r="AF466" s="78">
        <f t="shared" ca="1" si="327"/>
        <v>6.7475301215960757E-5</v>
      </c>
      <c r="AG466" s="35"/>
      <c r="AH466" s="35"/>
      <c r="AR466" s="69">
        <f t="shared" si="317"/>
        <v>39</v>
      </c>
      <c r="AS466" s="70">
        <f t="shared" si="328"/>
        <v>463</v>
      </c>
      <c r="AT466" s="71">
        <f t="shared" ca="1" si="329"/>
        <v>1.7968826451191383E-2</v>
      </c>
      <c r="AU466" s="72">
        <f t="shared" ca="1" si="318"/>
        <v>9.0370179501075842E-3</v>
      </c>
      <c r="AV466" s="73">
        <f t="shared" ca="1" si="319"/>
        <v>1.0090370179501076</v>
      </c>
      <c r="AW466" s="74">
        <f ca="1">PRODUCT(AV$4:AV466)</f>
        <v>53.748026760128035</v>
      </c>
      <c r="BO466" s="70">
        <f t="shared" si="330"/>
        <v>463</v>
      </c>
      <c r="BP466" s="171">
        <f t="shared" ca="1" si="331"/>
        <v>0.114</v>
      </c>
      <c r="BQ466" s="172">
        <f t="shared" ca="1" si="320"/>
        <v>9.0370179501075842E-3</v>
      </c>
      <c r="BR466" s="172">
        <f t="shared" ca="1" si="333"/>
        <v>1.8605334191390845E-2</v>
      </c>
    </row>
    <row r="467" spans="5:70">
      <c r="E467">
        <f t="shared" si="321"/>
        <v>464</v>
      </c>
      <c r="F467" s="64">
        <f t="shared" si="322"/>
        <v>103.58333333333114</v>
      </c>
      <c r="G467" s="55">
        <f t="shared" si="306"/>
        <v>7.7799936530410396E-2</v>
      </c>
      <c r="H467" s="78">
        <f t="shared" si="332"/>
        <v>6.2366967204788881E-5</v>
      </c>
      <c r="I467" s="79">
        <f t="shared" ca="1" si="307"/>
        <v>81.89650168921348</v>
      </c>
      <c r="J467" s="79">
        <f t="shared" ca="1" si="308"/>
        <v>0.74010015581643829</v>
      </c>
      <c r="K467" s="80">
        <f t="shared" ca="1" si="309"/>
        <v>-1.2473393440957776E-3</v>
      </c>
      <c r="L467" s="80">
        <f t="shared" ca="1" si="310"/>
        <v>-3.4123542370505619E-2</v>
      </c>
      <c r="M467" s="80">
        <f t="shared" ca="1" si="311"/>
        <v>0</v>
      </c>
      <c r="N467" s="80">
        <f t="shared" ca="1" si="312"/>
        <v>0</v>
      </c>
      <c r="O467" s="81">
        <f t="shared" ca="1" si="299"/>
        <v>-0.11253593006499223</v>
      </c>
      <c r="P467" s="79">
        <f t="shared" ca="1" si="300"/>
        <v>82.488695033250323</v>
      </c>
      <c r="Q467" s="35"/>
      <c r="R467">
        <f t="shared" ca="1" si="313"/>
        <v>464</v>
      </c>
      <c r="S467" s="78">
        <f t="shared" ca="1" si="323"/>
        <v>103.58333333333114</v>
      </c>
      <c r="T467" s="55">
        <f t="shared" ca="1" si="314"/>
        <v>7.7799936530410396E-2</v>
      </c>
      <c r="U467" s="78">
        <f t="shared" ca="1" si="324"/>
        <v>6.2225727063988681E-5</v>
      </c>
      <c r="V467" s="79">
        <f t="shared" ca="1" si="325"/>
        <v>81.742914745680963</v>
      </c>
      <c r="W467" s="79">
        <f t="shared" ca="1" si="301"/>
        <v>0.73871218785083281</v>
      </c>
      <c r="X467" s="80">
        <f t="shared" ca="1" si="302"/>
        <v>-1.2445145412797736E-3</v>
      </c>
      <c r="Y467" s="80">
        <f t="shared" ca="1" si="315"/>
        <v>-3.4059547810700405E-2</v>
      </c>
      <c r="Z467" s="80">
        <f t="shared" ca="1" si="303"/>
        <v>0</v>
      </c>
      <c r="AA467" s="80">
        <f t="shared" ca="1" si="316"/>
        <v>0</v>
      </c>
      <c r="AB467" s="81">
        <f t="shared" ca="1" si="304"/>
        <v>-0.11253593006499223</v>
      </c>
      <c r="AC467" s="79">
        <f t="shared" ca="1" si="305"/>
        <v>82.333786941114823</v>
      </c>
      <c r="AD467" s="35"/>
      <c r="AE467" s="55">
        <f t="shared" ca="1" si="326"/>
        <v>7.7799936530410396E-2</v>
      </c>
      <c r="AF467" s="78">
        <f t="shared" ca="1" si="327"/>
        <v>6.2225727063988681E-5</v>
      </c>
      <c r="AG467" s="35"/>
      <c r="AH467" s="35"/>
      <c r="AR467" s="69">
        <f t="shared" si="317"/>
        <v>39</v>
      </c>
      <c r="AS467" s="70">
        <f t="shared" si="328"/>
        <v>464</v>
      </c>
      <c r="AT467" s="71">
        <f t="shared" ca="1" si="329"/>
        <v>1.7806441844009598E-2</v>
      </c>
      <c r="AU467" s="72">
        <f t="shared" ca="1" si="318"/>
        <v>9.0370179501075842E-3</v>
      </c>
      <c r="AV467" s="73">
        <f t="shared" ca="1" si="319"/>
        <v>1.0090370179501076</v>
      </c>
      <c r="AW467" s="74">
        <f ca="1">PRODUCT(AV$4:AV467)</f>
        <v>54.233748642742171</v>
      </c>
      <c r="BO467" s="70">
        <f t="shared" si="330"/>
        <v>464</v>
      </c>
      <c r="BP467" s="171">
        <f t="shared" ca="1" si="331"/>
        <v>0.114</v>
      </c>
      <c r="BQ467" s="172">
        <f t="shared" ca="1" si="320"/>
        <v>9.0370179501075842E-3</v>
      </c>
      <c r="BR467" s="172">
        <f t="shared" ca="1" si="333"/>
        <v>1.843870329870375E-2</v>
      </c>
    </row>
    <row r="468" spans="5:70">
      <c r="E468">
        <f t="shared" si="321"/>
        <v>465</v>
      </c>
      <c r="F468" s="64">
        <f t="shared" si="322"/>
        <v>103.66666666666447</v>
      </c>
      <c r="G468" s="55">
        <f t="shared" si="306"/>
        <v>7.7799936530410396E-2</v>
      </c>
      <c r="H468" s="78">
        <f t="shared" si="332"/>
        <v>5.7514821114662123E-5</v>
      </c>
      <c r="I468" s="79">
        <f t="shared" ca="1" si="307"/>
        <v>76.071079795187075</v>
      </c>
      <c r="J468" s="79">
        <f t="shared" ca="1" si="308"/>
        <v>0.68745571359317192</v>
      </c>
      <c r="K468" s="80">
        <f t="shared" ca="1" si="309"/>
        <v>-1.1502964222932423E-3</v>
      </c>
      <c r="L468" s="80">
        <f t="shared" ca="1" si="310"/>
        <v>-3.1696283247994617E-2</v>
      </c>
      <c r="M468" s="80">
        <f t="shared" ca="1" si="311"/>
        <v>0</v>
      </c>
      <c r="N468" s="80">
        <f t="shared" ca="1" si="312"/>
        <v>0</v>
      </c>
      <c r="O468" s="81">
        <f t="shared" ca="1" si="299"/>
        <v>-0.10378064184854513</v>
      </c>
      <c r="P468" s="79">
        <f t="shared" ca="1" si="300"/>
        <v>76.621908287261405</v>
      </c>
      <c r="Q468" s="35"/>
      <c r="R468">
        <f t="shared" ca="1" si="313"/>
        <v>465</v>
      </c>
      <c r="S468" s="78">
        <f t="shared" ca="1" si="323"/>
        <v>103.66666666666447</v>
      </c>
      <c r="T468" s="55">
        <f t="shared" ca="1" si="314"/>
        <v>7.7799936530410396E-2</v>
      </c>
      <c r="U468" s="78">
        <f t="shared" ca="1" si="324"/>
        <v>5.7384569447851718E-5</v>
      </c>
      <c r="V468" s="79">
        <f t="shared" ca="1" si="325"/>
        <v>75.928223542787762</v>
      </c>
      <c r="W468" s="79">
        <f t="shared" ca="1" si="301"/>
        <v>0.68616471907595433</v>
      </c>
      <c r="X468" s="80">
        <f t="shared" ca="1" si="302"/>
        <v>-1.1476913889570343E-3</v>
      </c>
      <c r="Y468" s="80">
        <f t="shared" ca="1" si="315"/>
        <v>-3.1636759809494902E-2</v>
      </c>
      <c r="Z468" s="80">
        <f t="shared" ca="1" si="303"/>
        <v>0</v>
      </c>
      <c r="AA468" s="80">
        <f t="shared" ca="1" si="316"/>
        <v>0</v>
      </c>
      <c r="AB468" s="81">
        <f t="shared" ca="1" si="304"/>
        <v>-0.10378064184854513</v>
      </c>
      <c r="AC468" s="79">
        <f t="shared" ca="1" si="305"/>
        <v>76.477823168816727</v>
      </c>
      <c r="AD468" s="35"/>
      <c r="AE468" s="55">
        <f t="shared" ca="1" si="326"/>
        <v>7.7799936530410396E-2</v>
      </c>
      <c r="AF468" s="78">
        <f t="shared" ca="1" si="327"/>
        <v>5.7384569447851718E-5</v>
      </c>
      <c r="AG468" s="35"/>
      <c r="AH468" s="35"/>
      <c r="AR468" s="69">
        <f t="shared" si="317"/>
        <v>39</v>
      </c>
      <c r="AS468" s="70">
        <f t="shared" si="328"/>
        <v>465</v>
      </c>
      <c r="AT468" s="71">
        <f t="shared" ca="1" si="329"/>
        <v>1.7645524709437737E-2</v>
      </c>
      <c r="AU468" s="72">
        <f t="shared" ca="1" si="318"/>
        <v>9.0370179501075842E-3</v>
      </c>
      <c r="AV468" s="73">
        <f t="shared" ca="1" si="319"/>
        <v>1.0090370179501076</v>
      </c>
      <c r="AW468" s="74">
        <f ca="1">PRODUCT(AV$4:AV468)</f>
        <v>54.723860002728252</v>
      </c>
      <c r="BO468" s="70">
        <f t="shared" si="330"/>
        <v>465</v>
      </c>
      <c r="BP468" s="171">
        <f t="shared" ca="1" si="331"/>
        <v>0.114</v>
      </c>
      <c r="BQ468" s="172">
        <f t="shared" ca="1" si="320"/>
        <v>9.0370179501075842E-3</v>
      </c>
      <c r="BR468" s="172">
        <f t="shared" ca="1" si="333"/>
        <v>1.8273564765901841E-2</v>
      </c>
    </row>
    <row r="469" spans="5:70">
      <c r="E469">
        <f t="shared" si="321"/>
        <v>466</v>
      </c>
      <c r="F469" s="64">
        <f t="shared" si="322"/>
        <v>103.7499999999978</v>
      </c>
      <c r="G469" s="55">
        <f t="shared" si="306"/>
        <v>7.7799936530410396E-2</v>
      </c>
      <c r="H469" s="78">
        <f t="shared" si="332"/>
        <v>5.30401716823835E-5</v>
      </c>
      <c r="I469" s="79">
        <f t="shared" ca="1" si="307"/>
        <v>70.660728685673547</v>
      </c>
      <c r="J469" s="79">
        <f t="shared" ca="1" si="308"/>
        <v>0.63856227350011374</v>
      </c>
      <c r="K469" s="80">
        <f t="shared" ca="1" si="309"/>
        <v>-1.06080343364767E-3</v>
      </c>
      <c r="L469" s="80">
        <f t="shared" ca="1" si="310"/>
        <v>-2.9441970285697314E-2</v>
      </c>
      <c r="M469" s="80">
        <f t="shared" ca="1" si="311"/>
        <v>0</v>
      </c>
      <c r="N469" s="80">
        <f t="shared" ca="1" si="312"/>
        <v>0</v>
      </c>
      <c r="O469" s="81">
        <f t="shared" ca="1" si="299"/>
        <v>-9.5706514499643056E-2</v>
      </c>
      <c r="P469" s="79">
        <f t="shared" ca="1" si="300"/>
        <v>71.173081670954673</v>
      </c>
      <c r="Q469" s="35"/>
      <c r="R469">
        <f t="shared" ca="1" si="313"/>
        <v>466</v>
      </c>
      <c r="S469" s="78">
        <f t="shared" ca="1" si="323"/>
        <v>103.7499999999978</v>
      </c>
      <c r="T469" s="55">
        <f t="shared" ca="1" si="314"/>
        <v>7.7799936530410396E-2</v>
      </c>
      <c r="U469" s="78">
        <f t="shared" ca="1" si="324"/>
        <v>5.2920053586983925E-5</v>
      </c>
      <c r="V469" s="79">
        <f t="shared" ca="1" si="325"/>
        <v>70.527853380298836</v>
      </c>
      <c r="W469" s="79">
        <f t="shared" ca="1" si="301"/>
        <v>0.63736147698031642</v>
      </c>
      <c r="X469" s="80">
        <f t="shared" ca="1" si="302"/>
        <v>-1.0584010717396785E-3</v>
      </c>
      <c r="Y469" s="80">
        <f t="shared" ca="1" si="315"/>
        <v>-2.9386605575124517E-2</v>
      </c>
      <c r="Z469" s="80">
        <f t="shared" ca="1" si="303"/>
        <v>0</v>
      </c>
      <c r="AA469" s="80">
        <f t="shared" ca="1" si="316"/>
        <v>0</v>
      </c>
      <c r="AB469" s="81">
        <f t="shared" ca="1" si="304"/>
        <v>-9.5706514499643056E-2</v>
      </c>
      <c r="AC469" s="79">
        <f t="shared" ca="1" si="305"/>
        <v>71.039063336132642</v>
      </c>
      <c r="AD469" s="35"/>
      <c r="AE469" s="55">
        <f t="shared" ca="1" si="326"/>
        <v>7.7799936530410396E-2</v>
      </c>
      <c r="AF469" s="78">
        <f t="shared" ca="1" si="327"/>
        <v>5.2920053586983925E-5</v>
      </c>
      <c r="AG469" s="35"/>
      <c r="AH469" s="35"/>
      <c r="AR469" s="69">
        <f t="shared" si="317"/>
        <v>39</v>
      </c>
      <c r="AS469" s="70">
        <f t="shared" si="328"/>
        <v>466</v>
      </c>
      <c r="AT469" s="71">
        <f t="shared" ca="1" si="329"/>
        <v>1.7486061785899482E-2</v>
      </c>
      <c r="AU469" s="72">
        <f t="shared" ca="1" si="318"/>
        <v>9.0370179501075842E-3</v>
      </c>
      <c r="AV469" s="73">
        <f t="shared" ca="1" si="319"/>
        <v>1.0090370179501076</v>
      </c>
      <c r="AW469" s="74">
        <f ca="1">PRODUCT(AV$4:AV469)</f>
        <v>55.218400507872083</v>
      </c>
      <c r="BO469" s="70">
        <f t="shared" si="330"/>
        <v>466</v>
      </c>
      <c r="BP469" s="171">
        <f t="shared" ca="1" si="331"/>
        <v>0.114</v>
      </c>
      <c r="BQ469" s="172">
        <f t="shared" ca="1" si="320"/>
        <v>9.0370179501075842E-3</v>
      </c>
      <c r="BR469" s="172">
        <f t="shared" ca="1" si="333"/>
        <v>1.810990522728809E-2</v>
      </c>
    </row>
    <row r="470" spans="5:70">
      <c r="E470">
        <f t="shared" si="321"/>
        <v>467</v>
      </c>
      <c r="F470" s="64">
        <f t="shared" si="322"/>
        <v>103.83333333333113</v>
      </c>
      <c r="G470" s="55">
        <f t="shared" si="306"/>
        <v>7.7799936530410396E-2</v>
      </c>
      <c r="H470" s="78">
        <f t="shared" si="332"/>
        <v>4.8913649691931992E-5</v>
      </c>
      <c r="I470" s="79">
        <f t="shared" ca="1" si="307"/>
        <v>65.635820434280689</v>
      </c>
      <c r="J470" s="79">
        <f t="shared" ca="1" si="308"/>
        <v>0.59315208743463277</v>
      </c>
      <c r="K470" s="80">
        <f t="shared" ca="1" si="309"/>
        <v>-9.7827299383863994E-4</v>
      </c>
      <c r="L470" s="80">
        <f t="shared" ca="1" si="310"/>
        <v>-2.7348258514283623E-2</v>
      </c>
      <c r="M470" s="80">
        <f t="shared" ca="1" si="311"/>
        <v>0</v>
      </c>
      <c r="N470" s="80">
        <f t="shared" ca="1" si="312"/>
        <v>0</v>
      </c>
      <c r="O470" s="81">
        <f t="shared" ca="1" si="299"/>
        <v>-8.8260553746024026E-2</v>
      </c>
      <c r="P470" s="79">
        <f t="shared" ca="1" si="300"/>
        <v>66.112385436461182</v>
      </c>
      <c r="Q470" s="35"/>
      <c r="R470">
        <f t="shared" ca="1" si="313"/>
        <v>467</v>
      </c>
      <c r="S470" s="78">
        <f t="shared" ca="1" si="323"/>
        <v>103.83333333333113</v>
      </c>
      <c r="T470" s="55">
        <f t="shared" ca="1" si="314"/>
        <v>7.7799936530410396E-2</v>
      </c>
      <c r="U470" s="78">
        <f t="shared" ca="1" si="324"/>
        <v>4.8802876776730657E-5</v>
      </c>
      <c r="V470" s="79">
        <f t="shared" ca="1" si="325"/>
        <v>65.512228717401712</v>
      </c>
      <c r="W470" s="79">
        <f t="shared" ca="1" si="301"/>
        <v>0.59203518687071288</v>
      </c>
      <c r="X470" s="80">
        <f t="shared" ca="1" si="302"/>
        <v>-9.7605753553461319E-4</v>
      </c>
      <c r="Y470" s="80">
        <f t="shared" ca="1" si="315"/>
        <v>-2.7296761965584049E-2</v>
      </c>
      <c r="Z470" s="80">
        <f t="shared" ca="1" si="303"/>
        <v>0</v>
      </c>
      <c r="AA470" s="80">
        <f t="shared" ca="1" si="316"/>
        <v>0</v>
      </c>
      <c r="AB470" s="81">
        <f t="shared" ca="1" si="304"/>
        <v>-8.8260553746024026E-2</v>
      </c>
      <c r="AC470" s="79">
        <f t="shared" ca="1" si="305"/>
        <v>65.987730531025278</v>
      </c>
      <c r="AD470" s="35"/>
      <c r="AE470" s="55">
        <f t="shared" ca="1" si="326"/>
        <v>7.7799936530410396E-2</v>
      </c>
      <c r="AF470" s="78">
        <f t="shared" ca="1" si="327"/>
        <v>4.8802876776730657E-5</v>
      </c>
      <c r="AG470" s="35"/>
      <c r="AH470" s="35"/>
      <c r="AR470" s="69">
        <f t="shared" si="317"/>
        <v>39</v>
      </c>
      <c r="AS470" s="70">
        <f t="shared" si="328"/>
        <v>467</v>
      </c>
      <c r="AT470" s="71">
        <f t="shared" ca="1" si="329"/>
        <v>1.7328039931663618E-2</v>
      </c>
      <c r="AU470" s="72">
        <f t="shared" ca="1" si="318"/>
        <v>9.0370179501075842E-3</v>
      </c>
      <c r="AV470" s="73">
        <f t="shared" ca="1" si="319"/>
        <v>1.0090370179501076</v>
      </c>
      <c r="AW470" s="74">
        <f ca="1">PRODUCT(AV$4:AV470)</f>
        <v>55.717410184437952</v>
      </c>
      <c r="BO470" s="70">
        <f t="shared" si="330"/>
        <v>467</v>
      </c>
      <c r="BP470" s="171">
        <f t="shared" ca="1" si="331"/>
        <v>0.114</v>
      </c>
      <c r="BQ470" s="172">
        <f t="shared" ca="1" si="320"/>
        <v>9.0370179501075842E-3</v>
      </c>
      <c r="BR470" s="172">
        <f t="shared" ca="1" si="333"/>
        <v>1.7947711436869747E-2</v>
      </c>
    </row>
    <row r="471" spans="5:70">
      <c r="E471">
        <f t="shared" si="321"/>
        <v>468</v>
      </c>
      <c r="F471" s="64">
        <f t="shared" si="322"/>
        <v>103.91666666666445</v>
      </c>
      <c r="G471" s="55">
        <f t="shared" si="306"/>
        <v>7.7799936530410396E-2</v>
      </c>
      <c r="H471" s="78">
        <f t="shared" si="332"/>
        <v>4.5108170850428954E-5</v>
      </c>
      <c r="I471" s="79">
        <f t="shared" ca="1" si="307"/>
        <v>60.968846045630471</v>
      </c>
      <c r="J471" s="79">
        <f t="shared" ca="1" si="308"/>
        <v>0.55097655611170837</v>
      </c>
      <c r="K471" s="80">
        <f t="shared" ca="1" si="309"/>
        <v>-9.0216341700857902E-4</v>
      </c>
      <c r="L471" s="80">
        <f t="shared" ca="1" si="310"/>
        <v>-2.5403685852346033E-2</v>
      </c>
      <c r="M471" s="80">
        <f t="shared" ca="1" si="311"/>
        <v>0</v>
      </c>
      <c r="N471" s="80">
        <f t="shared" ca="1" si="312"/>
        <v>0</v>
      </c>
      <c r="O471" s="81">
        <f t="shared" ca="1" si="299"/>
        <v>-8.1393888266444475E-2</v>
      </c>
      <c r="P471" s="79">
        <f t="shared" ca="1" si="300"/>
        <v>61.412122864206374</v>
      </c>
      <c r="Q471" s="35"/>
      <c r="R471">
        <f t="shared" ca="1" si="313"/>
        <v>468</v>
      </c>
      <c r="S471" s="78">
        <f t="shared" ca="1" si="323"/>
        <v>103.91666666666445</v>
      </c>
      <c r="T471" s="55">
        <f t="shared" ca="1" si="314"/>
        <v>7.7799936530410396E-2</v>
      </c>
      <c r="U471" s="78">
        <f t="shared" ca="1" si="324"/>
        <v>4.5006016060999572E-5</v>
      </c>
      <c r="V471" s="79">
        <f t="shared" ca="1" si="325"/>
        <v>60.853889283925689</v>
      </c>
      <c r="W471" s="79">
        <f t="shared" ca="1" si="301"/>
        <v>0.54993768979269597</v>
      </c>
      <c r="X471" s="80">
        <f t="shared" ca="1" si="302"/>
        <v>-9.0012032121999149E-4</v>
      </c>
      <c r="Y471" s="80">
        <f t="shared" ca="1" si="315"/>
        <v>-2.5355787201635706E-2</v>
      </c>
      <c r="Z471" s="80">
        <f t="shared" ca="1" si="303"/>
        <v>0</v>
      </c>
      <c r="AA471" s="80">
        <f t="shared" ca="1" si="316"/>
        <v>0</v>
      </c>
      <c r="AB471" s="81">
        <f t="shared" ca="1" si="304"/>
        <v>-8.1393888266444475E-2</v>
      </c>
      <c r="AC471" s="79">
        <f t="shared" ca="1" si="305"/>
        <v>61.296177177929088</v>
      </c>
      <c r="AD471" s="35"/>
      <c r="AE471" s="55">
        <f t="shared" ca="1" si="326"/>
        <v>7.7799936530410396E-2</v>
      </c>
      <c r="AF471" s="78">
        <f t="shared" ca="1" si="327"/>
        <v>4.5006016060999572E-5</v>
      </c>
      <c r="AG471" s="35"/>
      <c r="AH471" s="35"/>
      <c r="AR471" s="69">
        <f t="shared" si="317"/>
        <v>39</v>
      </c>
      <c r="AS471" s="70">
        <f t="shared" si="328"/>
        <v>468</v>
      </c>
      <c r="AT471" s="71">
        <f t="shared" ca="1" si="329"/>
        <v>1.7171446123760991E-2</v>
      </c>
      <c r="AU471" s="72">
        <f t="shared" ca="1" si="318"/>
        <v>9.0370179501075842E-3</v>
      </c>
      <c r="AV471" s="73">
        <f t="shared" ca="1" si="319"/>
        <v>1.0090370179501076</v>
      </c>
      <c r="AW471" s="74">
        <f ca="1">PRODUCT(AV$4:AV471)</f>
        <v>56.220929420408225</v>
      </c>
      <c r="BO471" s="70">
        <f t="shared" si="330"/>
        <v>468</v>
      </c>
      <c r="BP471" s="171">
        <f t="shared" ca="1" si="331"/>
        <v>0.114</v>
      </c>
      <c r="BQ471" s="172">
        <f t="shared" ca="1" si="320"/>
        <v>9.0370179501075842E-3</v>
      </c>
      <c r="BR471" s="172">
        <f t="shared" ca="1" si="333"/>
        <v>1.7786970267286251E-2</v>
      </c>
    </row>
    <row r="472" spans="5:70">
      <c r="E472">
        <f t="shared" si="321"/>
        <v>469</v>
      </c>
      <c r="F472" s="64">
        <f t="shared" si="322"/>
        <v>103.99999999999778</v>
      </c>
      <c r="G472" s="55">
        <f t="shared" si="306"/>
        <v>7.7799936530410396E-2</v>
      </c>
      <c r="H472" s="78">
        <f t="shared" si="332"/>
        <v>4.1598758021262672E-5</v>
      </c>
      <c r="I472" s="79">
        <f t="shared" ca="1" si="307"/>
        <v>56.634263603173352</v>
      </c>
      <c r="J472" s="79">
        <f t="shared" ca="1" si="308"/>
        <v>0.51180485677300225</v>
      </c>
      <c r="K472" s="80">
        <f t="shared" ca="1" si="309"/>
        <v>-8.3197516042525347E-4</v>
      </c>
      <c r="L472" s="80">
        <f t="shared" ca="1" si="310"/>
        <v>-2.3597609834655565E-2</v>
      </c>
      <c r="M472" s="80">
        <f t="shared" ca="1" si="311"/>
        <v>-0.42475697702380011</v>
      </c>
      <c r="N472" s="80">
        <f t="shared" ca="1" si="312"/>
        <v>0</v>
      </c>
      <c r="O472" s="81">
        <f t="shared" ca="1" si="299"/>
        <v>-7.5061448925351784E-2</v>
      </c>
      <c r="P472" s="79">
        <f t="shared" ca="1" si="300"/>
        <v>56.621820449002129</v>
      </c>
      <c r="Q472" s="35"/>
      <c r="R472">
        <f t="shared" ca="1" si="313"/>
        <v>469</v>
      </c>
      <c r="S472" s="78">
        <f t="shared" ca="1" si="323"/>
        <v>103.99999999999778</v>
      </c>
      <c r="T472" s="55">
        <f t="shared" ca="1" si="314"/>
        <v>7.7799936530410396E-2</v>
      </c>
      <c r="U472" s="78">
        <f t="shared" ca="1" si="324"/>
        <v>4.1504550867967176E-5</v>
      </c>
      <c r="V472" s="79">
        <f t="shared" ca="1" si="325"/>
        <v>56.527338483929412</v>
      </c>
      <c r="W472" s="79">
        <f t="shared" ca="1" si="301"/>
        <v>0.51083857255107734</v>
      </c>
      <c r="X472" s="80">
        <f t="shared" ca="1" si="302"/>
        <v>-8.3009101735934349E-4</v>
      </c>
      <c r="Y472" s="80">
        <f t="shared" ca="1" si="315"/>
        <v>-2.3553057701637257E-2</v>
      </c>
      <c r="Z472" s="80">
        <f t="shared" ca="1" si="303"/>
        <v>-0.42395503862947059</v>
      </c>
      <c r="AA472" s="80">
        <f t="shared" ca="1" si="316"/>
        <v>0</v>
      </c>
      <c r="AB472" s="81">
        <f t="shared" ca="1" si="304"/>
        <v>-7.5061448925351784E-2</v>
      </c>
      <c r="AC472" s="79">
        <f t="shared" ca="1" si="305"/>
        <v>56.51477742020667</v>
      </c>
      <c r="AD472" s="35"/>
      <c r="AE472" s="55">
        <f t="shared" ca="1" si="326"/>
        <v>7.7799936530410396E-2</v>
      </c>
      <c r="AF472" s="78">
        <f t="shared" ca="1" si="327"/>
        <v>4.1504550867967176E-5</v>
      </c>
      <c r="AG472" s="35"/>
      <c r="AH472" s="35"/>
      <c r="AR472" s="69">
        <f t="shared" si="317"/>
        <v>40</v>
      </c>
      <c r="AS472" s="70">
        <f t="shared" si="328"/>
        <v>469</v>
      </c>
      <c r="AT472" s="71">
        <f t="shared" ca="1" si="329"/>
        <v>1.7016267456911257E-2</v>
      </c>
      <c r="AU472" s="72">
        <f t="shared" ca="1" si="318"/>
        <v>9.0370179501075842E-3</v>
      </c>
      <c r="AV472" s="73">
        <f t="shared" ca="1" si="319"/>
        <v>1.0090370179501076</v>
      </c>
      <c r="AW472" s="74">
        <f ca="1">PRODUCT(AV$4:AV472)</f>
        <v>56.728998968752187</v>
      </c>
      <c r="BO472" s="70">
        <f t="shared" si="330"/>
        <v>469</v>
      </c>
      <c r="BP472" s="171">
        <f t="shared" ca="1" si="331"/>
        <v>0.114</v>
      </c>
      <c r="BQ472" s="172">
        <f t="shared" ca="1" si="320"/>
        <v>9.0370179501075842E-3</v>
      </c>
      <c r="BR472" s="172">
        <f t="shared" ca="1" si="333"/>
        <v>1.7627668708746758E-2</v>
      </c>
    </row>
    <row r="473" spans="5:70">
      <c r="E473">
        <f t="shared" si="321"/>
        <v>470</v>
      </c>
      <c r="F473" s="64">
        <f t="shared" si="322"/>
        <v>104.08333333333111</v>
      </c>
      <c r="G473" s="55">
        <f t="shared" si="306"/>
        <v>0</v>
      </c>
      <c r="H473" s="78">
        <f t="shared" si="332"/>
        <v>4.1598758021262672E-5</v>
      </c>
      <c r="I473" s="79">
        <f t="shared" ca="1" si="307"/>
        <v>56.621820449002129</v>
      </c>
      <c r="J473" s="79">
        <f t="shared" ca="1" si="308"/>
        <v>0.51169240776540093</v>
      </c>
      <c r="K473" s="80">
        <f t="shared" ca="1" si="309"/>
        <v>-8.3197516042525347E-4</v>
      </c>
      <c r="L473" s="80">
        <f t="shared" ca="1" si="310"/>
        <v>-2.3592425187084223E-2</v>
      </c>
      <c r="M473" s="80">
        <f t="shared" ca="1" si="311"/>
        <v>0</v>
      </c>
      <c r="N473" s="80">
        <f t="shared" ca="1" si="312"/>
        <v>0</v>
      </c>
      <c r="O473" s="81">
        <f t="shared" ca="1" si="299"/>
        <v>-7.5061448925351784E-2</v>
      </c>
      <c r="P473" s="79">
        <f t="shared" ca="1" si="300"/>
        <v>57.034027007494672</v>
      </c>
      <c r="Q473" s="35"/>
      <c r="R473">
        <f t="shared" ca="1" si="313"/>
        <v>470</v>
      </c>
      <c r="S473" s="78">
        <f t="shared" ca="1" si="323"/>
        <v>104.08333333333111</v>
      </c>
      <c r="T473" s="55">
        <f t="shared" ca="1" si="314"/>
        <v>0</v>
      </c>
      <c r="U473" s="78">
        <f t="shared" ca="1" si="324"/>
        <v>4.1504550867967176E-5</v>
      </c>
      <c r="V473" s="79">
        <f t="shared" ca="1" si="325"/>
        <v>56.51477742020667</v>
      </c>
      <c r="W473" s="79">
        <f t="shared" ca="1" si="301"/>
        <v>0.51072505799274248</v>
      </c>
      <c r="X473" s="80">
        <f t="shared" ca="1" si="302"/>
        <v>-8.3009101735934349E-4</v>
      </c>
      <c r="Y473" s="80">
        <f t="shared" ca="1" si="315"/>
        <v>-2.3547823925086114E-2</v>
      </c>
      <c r="Z473" s="80">
        <f t="shared" ca="1" si="303"/>
        <v>0</v>
      </c>
      <c r="AA473" s="80">
        <f t="shared" ca="1" si="316"/>
        <v>0</v>
      </c>
      <c r="AB473" s="81">
        <f t="shared" ca="1" si="304"/>
        <v>-7.5061448925351784E-2</v>
      </c>
      <c r="AC473" s="79">
        <f t="shared" ca="1" si="305"/>
        <v>56.926063114331619</v>
      </c>
      <c r="AD473" s="35"/>
      <c r="AE473" s="55">
        <f t="shared" ca="1" si="326"/>
        <v>0</v>
      </c>
      <c r="AF473" s="78">
        <f t="shared" ca="1" si="327"/>
        <v>4.1504550867967176E-5</v>
      </c>
      <c r="AG473" s="35"/>
      <c r="AH473" s="35"/>
      <c r="AR473" s="69">
        <f t="shared" si="317"/>
        <v>40</v>
      </c>
      <c r="AS473" s="70">
        <f t="shared" si="328"/>
        <v>470</v>
      </c>
      <c r="AT473" s="71">
        <f t="shared" ca="1" si="329"/>
        <v>1.6862491142459319E-2</v>
      </c>
      <c r="AU473" s="72">
        <f t="shared" ca="1" si="318"/>
        <v>9.0370179501075842E-3</v>
      </c>
      <c r="AV473" s="73">
        <f t="shared" ca="1" si="319"/>
        <v>1.0090370179501076</v>
      </c>
      <c r="AW473" s="74">
        <f ca="1">PRODUCT(AV$4:AV473)</f>
        <v>57.241659950724433</v>
      </c>
      <c r="BO473" s="70">
        <f t="shared" si="330"/>
        <v>470</v>
      </c>
      <c r="BP473" s="171">
        <f t="shared" ca="1" si="331"/>
        <v>0.114</v>
      </c>
      <c r="BQ473" s="172">
        <f t="shared" ca="1" si="320"/>
        <v>9.0370179501075842E-3</v>
      </c>
      <c r="BR473" s="172">
        <f t="shared" ca="1" si="333"/>
        <v>1.746979386797717E-2</v>
      </c>
    </row>
    <row r="474" spans="5:70">
      <c r="E474">
        <f t="shared" si="321"/>
        <v>471</v>
      </c>
      <c r="F474" s="64">
        <f t="shared" si="322"/>
        <v>104.16666666666444</v>
      </c>
      <c r="G474" s="55">
        <f t="shared" si="306"/>
        <v>0</v>
      </c>
      <c r="H474" s="78">
        <f t="shared" si="332"/>
        <v>4.1598758021262672E-5</v>
      </c>
      <c r="I474" s="79">
        <f t="shared" ca="1" si="307"/>
        <v>57.034027007494672</v>
      </c>
      <c r="J474" s="79">
        <f t="shared" ca="1" si="308"/>
        <v>0.51541752583365008</v>
      </c>
      <c r="K474" s="80">
        <f t="shared" ca="1" si="309"/>
        <v>-8.3197516042525347E-4</v>
      </c>
      <c r="L474" s="80">
        <f t="shared" ca="1" si="310"/>
        <v>-2.3764177919789447E-2</v>
      </c>
      <c r="M474" s="80">
        <f t="shared" ca="1" si="311"/>
        <v>0</v>
      </c>
      <c r="N474" s="80">
        <f t="shared" ca="1" si="312"/>
        <v>0</v>
      </c>
      <c r="O474" s="81">
        <f t="shared" ca="1" si="299"/>
        <v>-7.5061448925351784E-2</v>
      </c>
      <c r="P474" s="79">
        <f t="shared" ca="1" si="300"/>
        <v>57.449786931322755</v>
      </c>
      <c r="Q474" s="35"/>
      <c r="R474">
        <f t="shared" ca="1" si="313"/>
        <v>471</v>
      </c>
      <c r="S474" s="78">
        <f t="shared" ca="1" si="323"/>
        <v>104.16666666666444</v>
      </c>
      <c r="T474" s="55">
        <f t="shared" ca="1" si="314"/>
        <v>0</v>
      </c>
      <c r="U474" s="78">
        <f t="shared" ca="1" si="324"/>
        <v>4.1504550867967176E-5</v>
      </c>
      <c r="V474" s="79">
        <f t="shared" ca="1" si="325"/>
        <v>56.926063114331619</v>
      </c>
      <c r="W474" s="79">
        <f t="shared" ca="1" si="301"/>
        <v>0.51444185419317212</v>
      </c>
      <c r="X474" s="80">
        <f t="shared" ca="1" si="302"/>
        <v>-8.3009101735934349E-4</v>
      </c>
      <c r="Y474" s="80">
        <f t="shared" ca="1" si="315"/>
        <v>-2.3719192964304844E-2</v>
      </c>
      <c r="Z474" s="80">
        <f t="shared" ca="1" si="303"/>
        <v>0</v>
      </c>
      <c r="AA474" s="80">
        <f t="shared" ca="1" si="316"/>
        <v>0</v>
      </c>
      <c r="AB474" s="81">
        <f t="shared" ca="1" si="304"/>
        <v>-7.5061448925351784E-2</v>
      </c>
      <c r="AC474" s="79">
        <f t="shared" ca="1" si="305"/>
        <v>57.340894235617775</v>
      </c>
      <c r="AD474" s="35"/>
      <c r="AE474" s="55">
        <f t="shared" ca="1" si="326"/>
        <v>0</v>
      </c>
      <c r="AF474" s="78">
        <f t="shared" ca="1" si="327"/>
        <v>4.1504550867967176E-5</v>
      </c>
      <c r="AG474" s="35"/>
      <c r="AH474" s="35"/>
      <c r="AR474" s="69">
        <f t="shared" si="317"/>
        <v>40</v>
      </c>
      <c r="AS474" s="70">
        <f t="shared" si="328"/>
        <v>471</v>
      </c>
      <c r="AT474" s="71">
        <f t="shared" ca="1" si="329"/>
        <v>1.6710104507321383E-2</v>
      </c>
      <c r="AU474" s="72">
        <f t="shared" ca="1" si="318"/>
        <v>9.0370179501075842E-3</v>
      </c>
      <c r="AV474" s="73">
        <f t="shared" ca="1" si="319"/>
        <v>1.0090370179501076</v>
      </c>
      <c r="AW474" s="74">
        <f ca="1">PRODUCT(AV$4:AV474)</f>
        <v>57.758953859193085</v>
      </c>
      <c r="BO474" s="70">
        <f t="shared" si="330"/>
        <v>471</v>
      </c>
      <c r="BP474" s="171">
        <f t="shared" ca="1" si="331"/>
        <v>0.114</v>
      </c>
      <c r="BQ474" s="172">
        <f t="shared" ca="1" si="320"/>
        <v>9.0370179501075842E-3</v>
      </c>
      <c r="BR474" s="172">
        <f t="shared" ca="1" si="333"/>
        <v>1.7313332967176607E-2</v>
      </c>
    </row>
    <row r="475" spans="5:70">
      <c r="E475">
        <f t="shared" si="321"/>
        <v>472</v>
      </c>
      <c r="F475" s="64">
        <f t="shared" si="322"/>
        <v>104.24999999999777</v>
      </c>
      <c r="G475" s="55">
        <f t="shared" si="306"/>
        <v>0</v>
      </c>
      <c r="H475" s="78">
        <f t="shared" si="332"/>
        <v>4.1598758021262672E-5</v>
      </c>
      <c r="I475" s="79">
        <f t="shared" ca="1" si="307"/>
        <v>57.449786931322755</v>
      </c>
      <c r="J475" s="79">
        <f t="shared" ca="1" si="308"/>
        <v>0.51917475572821981</v>
      </c>
      <c r="K475" s="80">
        <f t="shared" ca="1" si="309"/>
        <v>-8.3197516042525347E-4</v>
      </c>
      <c r="L475" s="80">
        <f t="shared" ca="1" si="310"/>
        <v>-2.3937411221384482E-2</v>
      </c>
      <c r="M475" s="80">
        <f t="shared" ca="1" si="311"/>
        <v>0</v>
      </c>
      <c r="N475" s="80">
        <f t="shared" ca="1" si="312"/>
        <v>0</v>
      </c>
      <c r="O475" s="81">
        <f t="shared" ca="1" si="299"/>
        <v>-7.5061448925351784E-2</v>
      </c>
      <c r="P475" s="79">
        <f t="shared" ca="1" si="300"/>
        <v>57.869130851743819</v>
      </c>
      <c r="Q475" s="35"/>
      <c r="R475">
        <f t="shared" ca="1" si="313"/>
        <v>472</v>
      </c>
      <c r="S475" s="78">
        <f t="shared" ca="1" si="323"/>
        <v>104.24999999999777</v>
      </c>
      <c r="T475" s="55">
        <f t="shared" ca="1" si="314"/>
        <v>0</v>
      </c>
      <c r="U475" s="78">
        <f t="shared" ca="1" si="324"/>
        <v>4.1504550867967176E-5</v>
      </c>
      <c r="V475" s="79">
        <f t="shared" ca="1" si="325"/>
        <v>57.340894235617775</v>
      </c>
      <c r="W475" s="79">
        <f t="shared" ca="1" si="301"/>
        <v>0.51819069048249833</v>
      </c>
      <c r="X475" s="80">
        <f t="shared" ca="1" si="302"/>
        <v>-8.3009101735934349E-4</v>
      </c>
      <c r="Y475" s="80">
        <f t="shared" ca="1" si="315"/>
        <v>-2.389203926484074E-2</v>
      </c>
      <c r="Z475" s="80">
        <f t="shared" ca="1" si="303"/>
        <v>0</v>
      </c>
      <c r="AA475" s="80">
        <f t="shared" ca="1" si="316"/>
        <v>0</v>
      </c>
      <c r="AB475" s="81">
        <f t="shared" ca="1" si="304"/>
        <v>-7.5061448925351784E-2</v>
      </c>
      <c r="AC475" s="79">
        <f t="shared" ca="1" si="305"/>
        <v>57.75930134689272</v>
      </c>
      <c r="AD475" s="35"/>
      <c r="AE475" s="55">
        <f t="shared" ca="1" si="326"/>
        <v>0</v>
      </c>
      <c r="AF475" s="78">
        <f t="shared" ca="1" si="327"/>
        <v>4.1504550867967176E-5</v>
      </c>
      <c r="AG475" s="35"/>
      <c r="AH475" s="35"/>
      <c r="AR475" s="69">
        <f t="shared" si="317"/>
        <v>40</v>
      </c>
      <c r="AS475" s="70">
        <f t="shared" si="328"/>
        <v>472</v>
      </c>
      <c r="AT475" s="71">
        <f t="shared" ca="1" si="329"/>
        <v>1.6559094992940546E-2</v>
      </c>
      <c r="AU475" s="72">
        <f t="shared" ca="1" si="318"/>
        <v>9.0370179501075842E-3</v>
      </c>
      <c r="AV475" s="73">
        <f t="shared" ca="1" si="319"/>
        <v>1.0090370179501076</v>
      </c>
      <c r="AW475" s="74">
        <f ca="1">PRODUCT(AV$4:AV475)</f>
        <v>58.280922561998047</v>
      </c>
      <c r="BO475" s="70">
        <f t="shared" si="330"/>
        <v>472</v>
      </c>
      <c r="BP475" s="171">
        <f t="shared" ca="1" si="331"/>
        <v>0.114</v>
      </c>
      <c r="BQ475" s="172">
        <f t="shared" ca="1" si="320"/>
        <v>9.0370179501075842E-3</v>
      </c>
      <c r="BR475" s="172">
        <f t="shared" ca="1" si="333"/>
        <v>1.7158273342983216E-2</v>
      </c>
    </row>
    <row r="476" spans="5:70">
      <c r="E476">
        <f t="shared" si="321"/>
        <v>473</v>
      </c>
      <c r="F476" s="64">
        <f t="shared" si="322"/>
        <v>104.3333333333311</v>
      </c>
      <c r="G476" s="55">
        <f t="shared" si="306"/>
        <v>0</v>
      </c>
      <c r="H476" s="78">
        <f t="shared" si="332"/>
        <v>4.1598758021262672E-5</v>
      </c>
      <c r="I476" s="79">
        <f t="shared" ca="1" si="307"/>
        <v>57.869130851743819</v>
      </c>
      <c r="J476" s="79">
        <f t="shared" ca="1" si="308"/>
        <v>0.52296437426433351</v>
      </c>
      <c r="K476" s="80">
        <f t="shared" ca="1" si="309"/>
        <v>-8.3197516042525347E-4</v>
      </c>
      <c r="L476" s="80">
        <f t="shared" ca="1" si="310"/>
        <v>-2.4112137854893259E-2</v>
      </c>
      <c r="M476" s="80">
        <f t="shared" ca="1" si="311"/>
        <v>0</v>
      </c>
      <c r="N476" s="80">
        <f t="shared" ca="1" si="312"/>
        <v>0</v>
      </c>
      <c r="O476" s="81">
        <f t="shared" ca="1" si="299"/>
        <v>-7.5061448925351784E-2</v>
      </c>
      <c r="P476" s="79">
        <f t="shared" ca="1" si="300"/>
        <v>58.292089664067483</v>
      </c>
      <c r="Q476" s="35"/>
      <c r="R476">
        <f t="shared" ca="1" si="313"/>
        <v>473</v>
      </c>
      <c r="S476" s="78">
        <f t="shared" ca="1" si="323"/>
        <v>104.3333333333311</v>
      </c>
      <c r="T476" s="55">
        <f t="shared" ca="1" si="314"/>
        <v>0</v>
      </c>
      <c r="U476" s="78">
        <f t="shared" ca="1" si="324"/>
        <v>4.1504550867967176E-5</v>
      </c>
      <c r="V476" s="79">
        <f t="shared" ca="1" si="325"/>
        <v>57.75930134689272</v>
      </c>
      <c r="W476" s="79">
        <f t="shared" ca="1" si="301"/>
        <v>0.52197184305754263</v>
      </c>
      <c r="X476" s="80">
        <f t="shared" ca="1" si="302"/>
        <v>-8.3009101735934349E-4</v>
      </c>
      <c r="Y476" s="80">
        <f t="shared" ca="1" si="315"/>
        <v>-2.4066375561205302E-2</v>
      </c>
      <c r="Z476" s="80">
        <f t="shared" ca="1" si="303"/>
        <v>0</v>
      </c>
      <c r="AA476" s="80">
        <f t="shared" ca="1" si="316"/>
        <v>0</v>
      </c>
      <c r="AB476" s="81">
        <f t="shared" ca="1" si="304"/>
        <v>-7.5061448925351784E-2</v>
      </c>
      <c r="AC476" s="79">
        <f t="shared" ca="1" si="305"/>
        <v>58.181315274446348</v>
      </c>
      <c r="AD476" s="35"/>
      <c r="AE476" s="55">
        <f t="shared" ca="1" si="326"/>
        <v>0</v>
      </c>
      <c r="AF476" s="78">
        <f t="shared" ca="1" si="327"/>
        <v>4.1504550867967176E-5</v>
      </c>
      <c r="AG476" s="35"/>
      <c r="AH476" s="35"/>
      <c r="AR476" s="69">
        <f t="shared" si="317"/>
        <v>40</v>
      </c>
      <c r="AS476" s="70">
        <f t="shared" si="328"/>
        <v>473</v>
      </c>
      <c r="AT476" s="71">
        <f t="shared" ca="1" si="329"/>
        <v>1.6409450154251805E-2</v>
      </c>
      <c r="AU476" s="72">
        <f t="shared" ca="1" si="318"/>
        <v>9.0370179501075842E-3</v>
      </c>
      <c r="AV476" s="73">
        <f t="shared" ca="1" si="319"/>
        <v>1.0090370179501076</v>
      </c>
      <c r="AW476" s="74">
        <f ca="1">PRODUCT(AV$4:AV476)</f>
        <v>58.807608305339656</v>
      </c>
      <c r="BO476" s="70">
        <f t="shared" si="330"/>
        <v>473</v>
      </c>
      <c r="BP476" s="171">
        <f t="shared" ca="1" si="331"/>
        <v>0.114</v>
      </c>
      <c r="BQ476" s="172">
        <f t="shared" ca="1" si="320"/>
        <v>9.0370179501075842E-3</v>
      </c>
      <c r="BR476" s="172">
        <f t="shared" ca="1" si="333"/>
        <v>1.7004602445449248E-2</v>
      </c>
    </row>
    <row r="477" spans="5:70">
      <c r="E477">
        <f t="shared" si="321"/>
        <v>474</v>
      </c>
      <c r="F477" s="64">
        <f t="shared" si="322"/>
        <v>104.41666666666443</v>
      </c>
      <c r="G477" s="55">
        <f t="shared" si="306"/>
        <v>0</v>
      </c>
      <c r="H477" s="78">
        <f t="shared" si="332"/>
        <v>4.1598758021262672E-5</v>
      </c>
      <c r="I477" s="79">
        <f t="shared" ca="1" si="307"/>
        <v>58.292089664067483</v>
      </c>
      <c r="J477" s="79">
        <f t="shared" ca="1" si="308"/>
        <v>0.52678666064345858</v>
      </c>
      <c r="K477" s="80">
        <f t="shared" ca="1" si="309"/>
        <v>-8.3197516042525347E-4</v>
      </c>
      <c r="L477" s="80">
        <f t="shared" ca="1" si="310"/>
        <v>-2.4288370693361452E-2</v>
      </c>
      <c r="M477" s="80">
        <f t="shared" ca="1" si="311"/>
        <v>0</v>
      </c>
      <c r="N477" s="80">
        <f t="shared" ca="1" si="312"/>
        <v>0</v>
      </c>
      <c r="O477" s="81">
        <f t="shared" ca="1" si="299"/>
        <v>-7.5061448925351784E-2</v>
      </c>
      <c r="P477" s="79">
        <f t="shared" ca="1" si="300"/>
        <v>58.718694529931803</v>
      </c>
      <c r="Q477" s="35"/>
      <c r="R477">
        <f t="shared" ca="1" si="313"/>
        <v>474</v>
      </c>
      <c r="S477" s="78">
        <f t="shared" ca="1" si="323"/>
        <v>104.41666666666443</v>
      </c>
      <c r="T477" s="55">
        <f t="shared" ca="1" si="314"/>
        <v>0</v>
      </c>
      <c r="U477" s="78">
        <f t="shared" ca="1" si="324"/>
        <v>4.1504550867967176E-5</v>
      </c>
      <c r="V477" s="79">
        <f t="shared" ca="1" si="325"/>
        <v>58.181315274446348</v>
      </c>
      <c r="W477" s="79">
        <f t="shared" ca="1" si="301"/>
        <v>0.52578559049604023</v>
      </c>
      <c r="X477" s="80">
        <f t="shared" ca="1" si="302"/>
        <v>-8.3009101735934349E-4</v>
      </c>
      <c r="Y477" s="80">
        <f t="shared" ca="1" si="315"/>
        <v>-2.424221469768598E-2</v>
      </c>
      <c r="Z477" s="80">
        <f t="shared" ca="1" si="303"/>
        <v>0</v>
      </c>
      <c r="AA477" s="80">
        <f t="shared" ca="1" si="316"/>
        <v>0</v>
      </c>
      <c r="AB477" s="81">
        <f t="shared" ca="1" si="304"/>
        <v>-7.5061448925351784E-2</v>
      </c>
      <c r="AC477" s="79">
        <f t="shared" ca="1" si="305"/>
        <v>58.606967110301994</v>
      </c>
      <c r="AD477" s="35"/>
      <c r="AE477" s="55">
        <f t="shared" ca="1" si="326"/>
        <v>0</v>
      </c>
      <c r="AF477" s="78">
        <f t="shared" ca="1" si="327"/>
        <v>4.1504550867967176E-5</v>
      </c>
      <c r="AG477" s="35"/>
      <c r="AH477" s="35"/>
      <c r="AR477" s="69">
        <f t="shared" si="317"/>
        <v>40</v>
      </c>
      <c r="AS477" s="70">
        <f t="shared" si="328"/>
        <v>474</v>
      </c>
      <c r="AT477" s="71">
        <f t="shared" ca="1" si="329"/>
        <v>1.6261157658656437E-2</v>
      </c>
      <c r="AU477" s="72">
        <f t="shared" ca="1" si="318"/>
        <v>9.0370179501075842E-3</v>
      </c>
      <c r="AV477" s="73">
        <f t="shared" ca="1" si="319"/>
        <v>1.0090370179501076</v>
      </c>
      <c r="AW477" s="74">
        <f ca="1">PRODUCT(AV$4:AV477)</f>
        <v>59.339053717197906</v>
      </c>
      <c r="BO477" s="70">
        <f t="shared" si="330"/>
        <v>474</v>
      </c>
      <c r="BP477" s="171">
        <f t="shared" ca="1" si="331"/>
        <v>0.114</v>
      </c>
      <c r="BQ477" s="172">
        <f t="shared" ca="1" si="320"/>
        <v>9.0370179501075842E-3</v>
      </c>
      <c r="BR477" s="172">
        <f t="shared" ca="1" si="333"/>
        <v>1.6852307837025311E-2</v>
      </c>
    </row>
    <row r="478" spans="5:70">
      <c r="E478">
        <f t="shared" si="321"/>
        <v>475</v>
      </c>
      <c r="F478" s="64">
        <f t="shared" si="322"/>
        <v>104.49999999999775</v>
      </c>
      <c r="G478" s="55">
        <f t="shared" si="306"/>
        <v>0</v>
      </c>
      <c r="H478" s="78">
        <f t="shared" si="332"/>
        <v>4.1598758021262672E-5</v>
      </c>
      <c r="I478" s="79">
        <f t="shared" ca="1" si="307"/>
        <v>58.718694529931803</v>
      </c>
      <c r="J478" s="79">
        <f t="shared" ca="1" si="308"/>
        <v>0.53064189647387772</v>
      </c>
      <c r="K478" s="80">
        <f t="shared" ca="1" si="309"/>
        <v>-8.3197516042525347E-4</v>
      </c>
      <c r="L478" s="80">
        <f t="shared" ca="1" si="310"/>
        <v>-2.4466122720804919E-2</v>
      </c>
      <c r="M478" s="80">
        <f t="shared" ca="1" si="311"/>
        <v>0</v>
      </c>
      <c r="N478" s="80">
        <f t="shared" ca="1" si="312"/>
        <v>0</v>
      </c>
      <c r="O478" s="81">
        <f t="shared" ca="1" si="299"/>
        <v>-7.5061448925351784E-2</v>
      </c>
      <c r="P478" s="79">
        <f t="shared" ca="1" si="300"/>
        <v>59.148976879599104</v>
      </c>
      <c r="Q478" s="35"/>
      <c r="R478">
        <f t="shared" ca="1" si="313"/>
        <v>475</v>
      </c>
      <c r="S478" s="78">
        <f t="shared" ca="1" si="323"/>
        <v>104.49999999999775</v>
      </c>
      <c r="T478" s="55">
        <f t="shared" ca="1" si="314"/>
        <v>0</v>
      </c>
      <c r="U478" s="78">
        <f t="shared" ca="1" si="324"/>
        <v>4.1504550867967176E-5</v>
      </c>
      <c r="V478" s="79">
        <f t="shared" ca="1" si="325"/>
        <v>58.606967110301994</v>
      </c>
      <c r="W478" s="79">
        <f t="shared" ca="1" si="301"/>
        <v>0.52963221377716396</v>
      </c>
      <c r="X478" s="80">
        <f t="shared" ca="1" si="302"/>
        <v>-8.3009101735934349E-4</v>
      </c>
      <c r="Y478" s="80">
        <f t="shared" ca="1" si="315"/>
        <v>-2.4419569629292499E-2</v>
      </c>
      <c r="Z478" s="80">
        <f t="shared" ca="1" si="303"/>
        <v>0</v>
      </c>
      <c r="AA478" s="80">
        <f t="shared" ca="1" si="316"/>
        <v>0</v>
      </c>
      <c r="AB478" s="81">
        <f t="shared" ca="1" si="304"/>
        <v>-7.5061448925351784E-2</v>
      </c>
      <c r="AC478" s="79">
        <f t="shared" ca="1" si="305"/>
        <v>59.036288214507152</v>
      </c>
      <c r="AD478" s="35"/>
      <c r="AE478" s="55">
        <f t="shared" ca="1" si="326"/>
        <v>0</v>
      </c>
      <c r="AF478" s="78">
        <f t="shared" ca="1" si="327"/>
        <v>4.1504550867967176E-5</v>
      </c>
      <c r="AG478" s="35"/>
      <c r="AH478" s="35"/>
      <c r="AR478" s="69">
        <f t="shared" si="317"/>
        <v>40</v>
      </c>
      <c r="AS478" s="70">
        <f t="shared" si="328"/>
        <v>475</v>
      </c>
      <c r="AT478" s="71">
        <f t="shared" ca="1" si="329"/>
        <v>1.611420528500563E-2</v>
      </c>
      <c r="AU478" s="72">
        <f t="shared" ca="1" si="318"/>
        <v>9.0370179501075842E-3</v>
      </c>
      <c r="AV478" s="73">
        <f t="shared" ca="1" si="319"/>
        <v>1.0090370179501076</v>
      </c>
      <c r="AW478" s="74">
        <f ca="1">PRODUCT(AV$4:AV478)</f>
        <v>59.875301810782624</v>
      </c>
      <c r="BO478" s="70">
        <f t="shared" si="330"/>
        <v>475</v>
      </c>
      <c r="BP478" s="171">
        <f t="shared" ca="1" si="331"/>
        <v>0.114</v>
      </c>
      <c r="BQ478" s="172">
        <f t="shared" ca="1" si="320"/>
        <v>9.0370179501075842E-3</v>
      </c>
      <c r="BR478" s="172">
        <f t="shared" ca="1" si="333"/>
        <v>1.6701377191553721E-2</v>
      </c>
    </row>
    <row r="479" spans="5:70">
      <c r="E479">
        <f t="shared" si="321"/>
        <v>476</v>
      </c>
      <c r="F479" s="64">
        <f t="shared" si="322"/>
        <v>104.58333333333108</v>
      </c>
      <c r="G479" s="55">
        <f t="shared" si="306"/>
        <v>0</v>
      </c>
      <c r="H479" s="78">
        <f t="shared" si="332"/>
        <v>4.1598758021262672E-5</v>
      </c>
      <c r="I479" s="79">
        <f t="shared" ca="1" si="307"/>
        <v>59.148976879599104</v>
      </c>
      <c r="J479" s="79">
        <f t="shared" ca="1" si="308"/>
        <v>0.53453036579143554</v>
      </c>
      <c r="K479" s="80">
        <f t="shared" ca="1" si="309"/>
        <v>-8.3197516042525347E-4</v>
      </c>
      <c r="L479" s="80">
        <f t="shared" ca="1" si="310"/>
        <v>-2.4645407033166294E-2</v>
      </c>
      <c r="M479" s="80">
        <f t="shared" ca="1" si="311"/>
        <v>0</v>
      </c>
      <c r="N479" s="80">
        <f t="shared" ca="1" si="312"/>
        <v>0</v>
      </c>
      <c r="O479" s="81">
        <f t="shared" ca="1" si="299"/>
        <v>-7.5061448925351784E-2</v>
      </c>
      <c r="P479" s="79">
        <f t="shared" ca="1" si="300"/>
        <v>59.582968414271591</v>
      </c>
      <c r="Q479" s="35"/>
      <c r="R479">
        <f t="shared" ca="1" si="313"/>
        <v>476</v>
      </c>
      <c r="S479" s="78">
        <f t="shared" ca="1" si="323"/>
        <v>104.58333333333108</v>
      </c>
      <c r="T479" s="55">
        <f t="shared" ca="1" si="314"/>
        <v>0</v>
      </c>
      <c r="U479" s="78">
        <f t="shared" ca="1" si="324"/>
        <v>4.1504550867967176E-5</v>
      </c>
      <c r="V479" s="79">
        <f t="shared" ca="1" si="325"/>
        <v>59.036288214507152</v>
      </c>
      <c r="W479" s="79">
        <f t="shared" ca="1" si="301"/>
        <v>0.53351199630222601</v>
      </c>
      <c r="X479" s="80">
        <f t="shared" ca="1" si="302"/>
        <v>-8.3009101735934349E-4</v>
      </c>
      <c r="Y479" s="80">
        <f t="shared" ca="1" si="315"/>
        <v>-2.4598453422711317E-2</v>
      </c>
      <c r="Z479" s="80">
        <f t="shared" ca="1" si="303"/>
        <v>0</v>
      </c>
      <c r="AA479" s="80">
        <f t="shared" ca="1" si="316"/>
        <v>0</v>
      </c>
      <c r="AB479" s="81">
        <f t="shared" ca="1" si="304"/>
        <v>-7.5061448925351784E-2</v>
      </c>
      <c r="AC479" s="79">
        <f t="shared" ca="1" si="305"/>
        <v>59.469310217443955</v>
      </c>
      <c r="AD479" s="35"/>
      <c r="AE479" s="55">
        <f t="shared" ca="1" si="326"/>
        <v>0</v>
      </c>
      <c r="AF479" s="78">
        <f t="shared" ca="1" si="327"/>
        <v>4.1504550867967176E-5</v>
      </c>
      <c r="AG479" s="35"/>
      <c r="AH479" s="35"/>
      <c r="AR479" s="69">
        <f t="shared" si="317"/>
        <v>40</v>
      </c>
      <c r="AS479" s="70">
        <f t="shared" si="328"/>
        <v>476</v>
      </c>
      <c r="AT479" s="71">
        <f t="shared" ca="1" si="329"/>
        <v>1.5968580922593314E-2</v>
      </c>
      <c r="AU479" s="72">
        <f t="shared" ca="1" si="318"/>
        <v>9.0370179501075842E-3</v>
      </c>
      <c r="AV479" s="73">
        <f t="shared" ca="1" si="319"/>
        <v>1.0090370179501076</v>
      </c>
      <c r="AW479" s="74">
        <f ca="1">PRODUCT(AV$4:AV479)</f>
        <v>60.416395988014777</v>
      </c>
      <c r="BO479" s="70">
        <f t="shared" si="330"/>
        <v>476</v>
      </c>
      <c r="BP479" s="171">
        <f t="shared" ca="1" si="331"/>
        <v>0.114</v>
      </c>
      <c r="BQ479" s="172">
        <f t="shared" ca="1" si="320"/>
        <v>9.0370179501075842E-3</v>
      </c>
      <c r="BR479" s="172">
        <f t="shared" ca="1" si="333"/>
        <v>1.6551798293270872E-2</v>
      </c>
    </row>
    <row r="480" spans="5:70">
      <c r="E480">
        <f t="shared" si="321"/>
        <v>477</v>
      </c>
      <c r="F480" s="64">
        <f t="shared" si="322"/>
        <v>104.66666666666441</v>
      </c>
      <c r="G480" s="55">
        <f t="shared" si="306"/>
        <v>0</v>
      </c>
      <c r="H480" s="78">
        <f t="shared" si="332"/>
        <v>4.1598758021262672E-5</v>
      </c>
      <c r="I480" s="79">
        <f t="shared" ca="1" si="307"/>
        <v>59.582968414271591</v>
      </c>
      <c r="J480" s="79">
        <f t="shared" ca="1" si="308"/>
        <v>0.53845235508046563</v>
      </c>
      <c r="K480" s="80">
        <f t="shared" ca="1" si="309"/>
        <v>-8.3197516042525347E-4</v>
      </c>
      <c r="L480" s="80">
        <f t="shared" ca="1" si="310"/>
        <v>-2.4826236839279831E-2</v>
      </c>
      <c r="M480" s="80">
        <f t="shared" ca="1" si="311"/>
        <v>0</v>
      </c>
      <c r="N480" s="80">
        <f t="shared" ca="1" si="312"/>
        <v>0</v>
      </c>
      <c r="O480" s="81">
        <f t="shared" ca="1" si="299"/>
        <v>-7.5061448925351784E-2</v>
      </c>
      <c r="P480" s="79">
        <f t="shared" ca="1" si="300"/>
        <v>60.020701108426998</v>
      </c>
      <c r="Q480" s="35"/>
      <c r="R480">
        <f t="shared" ca="1" si="313"/>
        <v>477</v>
      </c>
      <c r="S480" s="78">
        <f t="shared" ca="1" si="323"/>
        <v>104.66666666666441</v>
      </c>
      <c r="T480" s="55">
        <f t="shared" ca="1" si="314"/>
        <v>0</v>
      </c>
      <c r="U480" s="78">
        <f t="shared" ca="1" si="324"/>
        <v>4.1504550867967176E-5</v>
      </c>
      <c r="V480" s="79">
        <f t="shared" ca="1" si="325"/>
        <v>59.469310217443955</v>
      </c>
      <c r="W480" s="79">
        <f t="shared" ca="1" si="301"/>
        <v>0.53742522391555736</v>
      </c>
      <c r="X480" s="80">
        <f t="shared" ca="1" si="302"/>
        <v>-8.3009101735934349E-4</v>
      </c>
      <c r="Y480" s="80">
        <f t="shared" ca="1" si="315"/>
        <v>-2.4778879257268314E-2</v>
      </c>
      <c r="Z480" s="80">
        <f t="shared" ca="1" si="303"/>
        <v>0</v>
      </c>
      <c r="AA480" s="80">
        <f t="shared" ca="1" si="316"/>
        <v>0</v>
      </c>
      <c r="AB480" s="81">
        <f t="shared" ca="1" si="304"/>
        <v>-7.5061448925351784E-2</v>
      </c>
      <c r="AC480" s="79">
        <f t="shared" ca="1" si="305"/>
        <v>59.906065022159531</v>
      </c>
      <c r="AD480" s="35"/>
      <c r="AE480" s="55">
        <f t="shared" ca="1" si="326"/>
        <v>0</v>
      </c>
      <c r="AF480" s="78">
        <f t="shared" ca="1" si="327"/>
        <v>4.1504550867967176E-5</v>
      </c>
      <c r="AG480" s="35"/>
      <c r="AH480" s="35"/>
      <c r="AR480" s="69">
        <f t="shared" si="317"/>
        <v>40</v>
      </c>
      <c r="AS480" s="70">
        <f t="shared" si="328"/>
        <v>477</v>
      </c>
      <c r="AT480" s="71">
        <f t="shared" ca="1" si="329"/>
        <v>1.5824272570158091E-2</v>
      </c>
      <c r="AU480" s="72">
        <f t="shared" ca="1" si="318"/>
        <v>9.0370179501075842E-3</v>
      </c>
      <c r="AV480" s="73">
        <f t="shared" ca="1" si="319"/>
        <v>1.0090370179501076</v>
      </c>
      <c r="AW480" s="74">
        <f ca="1">PRODUCT(AV$4:AV480)</f>
        <v>60.962380043039275</v>
      </c>
      <c r="BO480" s="70">
        <f t="shared" si="330"/>
        <v>477</v>
      </c>
      <c r="BP480" s="171">
        <f t="shared" ca="1" si="331"/>
        <v>0.114</v>
      </c>
      <c r="BQ480" s="172">
        <f t="shared" ca="1" si="320"/>
        <v>9.0370179501075842E-3</v>
      </c>
      <c r="BR480" s="172">
        <f t="shared" ca="1" si="333"/>
        <v>1.640355903581853E-2</v>
      </c>
    </row>
    <row r="481" spans="5:70">
      <c r="E481">
        <f t="shared" si="321"/>
        <v>478</v>
      </c>
      <c r="F481" s="64">
        <f t="shared" si="322"/>
        <v>104.74999999999774</v>
      </c>
      <c r="G481" s="55">
        <f t="shared" si="306"/>
        <v>0</v>
      </c>
      <c r="H481" s="78">
        <f t="shared" si="332"/>
        <v>4.1598758021262672E-5</v>
      </c>
      <c r="I481" s="79">
        <f t="shared" ca="1" si="307"/>
        <v>60.020701108426998</v>
      </c>
      <c r="J481" s="79">
        <f t="shared" ca="1" si="308"/>
        <v>0.542408153294897</v>
      </c>
      <c r="K481" s="80">
        <f t="shared" ca="1" si="309"/>
        <v>-8.3197516042525347E-4</v>
      </c>
      <c r="L481" s="80">
        <f t="shared" ca="1" si="310"/>
        <v>-2.5008625461844583E-2</v>
      </c>
      <c r="M481" s="80">
        <f t="shared" ca="1" si="311"/>
        <v>0</v>
      </c>
      <c r="N481" s="80">
        <f t="shared" ca="1" si="312"/>
        <v>0</v>
      </c>
      <c r="O481" s="81">
        <f t="shared" ca="1" si="299"/>
        <v>-7.5061448925351784E-2</v>
      </c>
      <c r="P481" s="79">
        <f t="shared" ca="1" si="300"/>
        <v>60.462207212174278</v>
      </c>
      <c r="Q481" s="35"/>
      <c r="R481">
        <f t="shared" ca="1" si="313"/>
        <v>478</v>
      </c>
      <c r="S481" s="78">
        <f t="shared" ca="1" si="323"/>
        <v>104.74999999999774</v>
      </c>
      <c r="T481" s="55">
        <f t="shared" ca="1" si="314"/>
        <v>0</v>
      </c>
      <c r="U481" s="78">
        <f t="shared" ca="1" si="324"/>
        <v>4.1504550867967176E-5</v>
      </c>
      <c r="V481" s="79">
        <f t="shared" ca="1" si="325"/>
        <v>59.906065022159531</v>
      </c>
      <c r="W481" s="79">
        <f t="shared" ca="1" si="301"/>
        <v>0.54137218492556782</v>
      </c>
      <c r="X481" s="80">
        <f t="shared" ca="1" si="302"/>
        <v>-8.3009101735934349E-4</v>
      </c>
      <c r="Y481" s="80">
        <f t="shared" ca="1" si="315"/>
        <v>-2.4960860425899806E-2</v>
      </c>
      <c r="Z481" s="80">
        <f t="shared" ca="1" si="303"/>
        <v>0</v>
      </c>
      <c r="AA481" s="80">
        <f t="shared" ca="1" si="316"/>
        <v>0</v>
      </c>
      <c r="AB481" s="81">
        <f t="shared" ca="1" si="304"/>
        <v>-7.5061448925351784E-2</v>
      </c>
      <c r="AC481" s="79">
        <f t="shared" ca="1" si="305"/>
        <v>60.346584806716493</v>
      </c>
      <c r="AD481" s="35"/>
      <c r="AE481" s="55">
        <f t="shared" ca="1" si="326"/>
        <v>0</v>
      </c>
      <c r="AF481" s="78">
        <f t="shared" ca="1" si="327"/>
        <v>4.1504550867967176E-5</v>
      </c>
      <c r="AG481" s="35"/>
      <c r="AH481" s="35"/>
      <c r="AR481" s="69">
        <f t="shared" si="317"/>
        <v>40</v>
      </c>
      <c r="AS481" s="70">
        <f t="shared" si="328"/>
        <v>478</v>
      </c>
      <c r="AT481" s="71">
        <f t="shared" ca="1" si="329"/>
        <v>1.5681268334894177E-2</v>
      </c>
      <c r="AU481" s="72">
        <f t="shared" ca="1" si="318"/>
        <v>9.0370179501075842E-3</v>
      </c>
      <c r="AV481" s="73">
        <f t="shared" ca="1" si="319"/>
        <v>1.0090370179501076</v>
      </c>
      <c r="AW481" s="74">
        <f ca="1">PRODUCT(AV$4:AV481)</f>
        <v>61.513298165769498</v>
      </c>
      <c r="BO481" s="70">
        <f t="shared" si="330"/>
        <v>478</v>
      </c>
      <c r="BP481" s="171">
        <f t="shared" ca="1" si="331"/>
        <v>0.114</v>
      </c>
      <c r="BQ481" s="172">
        <f t="shared" ca="1" si="320"/>
        <v>9.0370179501075842E-3</v>
      </c>
      <c r="BR481" s="172">
        <f t="shared" ca="1" si="333"/>
        <v>1.6256647421263998E-2</v>
      </c>
    </row>
    <row r="482" spans="5:70">
      <c r="E482">
        <f t="shared" si="321"/>
        <v>479</v>
      </c>
      <c r="F482" s="64">
        <f t="shared" si="322"/>
        <v>104.83333333333107</v>
      </c>
      <c r="G482" s="55">
        <f t="shared" si="306"/>
        <v>0</v>
      </c>
      <c r="H482" s="78">
        <f t="shared" si="332"/>
        <v>4.1598758021262672E-5</v>
      </c>
      <c r="I482" s="79">
        <f t="shared" ca="1" si="307"/>
        <v>60.462207212174278</v>
      </c>
      <c r="J482" s="79">
        <f t="shared" ca="1" si="308"/>
        <v>0.54639805187954316</v>
      </c>
      <c r="K482" s="80">
        <f t="shared" ca="1" si="309"/>
        <v>-8.3197516042525347E-4</v>
      </c>
      <c r="L482" s="80">
        <f t="shared" ca="1" si="310"/>
        <v>-2.5192586338405952E-2</v>
      </c>
      <c r="M482" s="80">
        <f t="shared" ca="1" si="311"/>
        <v>0</v>
      </c>
      <c r="N482" s="80">
        <f t="shared" ca="1" si="312"/>
        <v>0</v>
      </c>
      <c r="O482" s="81">
        <f t="shared" ca="1" si="299"/>
        <v>-7.5061448925351784E-2</v>
      </c>
      <c r="P482" s="79">
        <f t="shared" ca="1" si="300"/>
        <v>60.907519253629637</v>
      </c>
      <c r="Q482" s="35"/>
      <c r="R482">
        <f t="shared" ca="1" si="313"/>
        <v>479</v>
      </c>
      <c r="S482" s="78">
        <f t="shared" ca="1" si="323"/>
        <v>104.83333333333107</v>
      </c>
      <c r="T482" s="55">
        <f t="shared" ca="1" si="314"/>
        <v>0</v>
      </c>
      <c r="U482" s="78">
        <f t="shared" ca="1" si="324"/>
        <v>4.1504550867967176E-5</v>
      </c>
      <c r="V482" s="79">
        <f t="shared" ca="1" si="325"/>
        <v>60.346584806716493</v>
      </c>
      <c r="W482" s="79">
        <f t="shared" ca="1" si="301"/>
        <v>0.54535317012598661</v>
      </c>
      <c r="X482" s="80">
        <f t="shared" ca="1" si="302"/>
        <v>-8.3009101735934349E-4</v>
      </c>
      <c r="Y482" s="80">
        <f t="shared" ca="1" si="315"/>
        <v>-2.5144410336131875E-2</v>
      </c>
      <c r="Z482" s="80">
        <f t="shared" ca="1" si="303"/>
        <v>0</v>
      </c>
      <c r="AA482" s="80">
        <f t="shared" ca="1" si="316"/>
        <v>0</v>
      </c>
      <c r="AB482" s="81">
        <f t="shared" ca="1" si="304"/>
        <v>-7.5061448925351784E-2</v>
      </c>
      <c r="AC482" s="79">
        <f t="shared" ca="1" si="305"/>
        <v>60.790902026563636</v>
      </c>
      <c r="AD482" s="35"/>
      <c r="AE482" s="55">
        <f t="shared" ca="1" si="326"/>
        <v>0</v>
      </c>
      <c r="AF482" s="78">
        <f t="shared" ca="1" si="327"/>
        <v>4.1504550867967176E-5</v>
      </c>
      <c r="AG482" s="35"/>
      <c r="AH482" s="35"/>
      <c r="AR482" s="69">
        <f t="shared" si="317"/>
        <v>40</v>
      </c>
      <c r="AS482" s="70">
        <f t="shared" si="328"/>
        <v>479</v>
      </c>
      <c r="AT482" s="71">
        <f t="shared" ca="1" si="329"/>
        <v>1.5539556431471284E-2</v>
      </c>
      <c r="AU482" s="72">
        <f t="shared" ca="1" si="318"/>
        <v>9.0370179501075842E-3</v>
      </c>
      <c r="AV482" s="73">
        <f t="shared" ca="1" si="319"/>
        <v>1.0090370179501076</v>
      </c>
      <c r="AW482" s="74">
        <f ca="1">PRODUCT(AV$4:AV482)</f>
        <v>62.069194945463877</v>
      </c>
      <c r="BO482" s="70">
        <f t="shared" si="330"/>
        <v>479</v>
      </c>
      <c r="BP482" s="171">
        <f t="shared" ca="1" si="331"/>
        <v>0.114</v>
      </c>
      <c r="BQ482" s="172">
        <f t="shared" ca="1" si="320"/>
        <v>9.0370179501075842E-3</v>
      </c>
      <c r="BR482" s="172">
        <f t="shared" ca="1" si="333"/>
        <v>1.6111051559129039E-2</v>
      </c>
    </row>
    <row r="483" spans="5:70">
      <c r="E483">
        <f t="shared" si="321"/>
        <v>480</v>
      </c>
      <c r="F483" s="64">
        <f t="shared" si="322"/>
        <v>104.9166666666644</v>
      </c>
      <c r="G483" s="55">
        <f t="shared" si="306"/>
        <v>0</v>
      </c>
      <c r="H483" s="78">
        <f t="shared" si="332"/>
        <v>4.1598758021262672E-5</v>
      </c>
      <c r="I483" s="79">
        <f t="shared" ca="1" si="307"/>
        <v>60.907519253629637</v>
      </c>
      <c r="J483" s="79">
        <f t="shared" ca="1" si="308"/>
        <v>0.55042234479157437</v>
      </c>
      <c r="K483" s="80">
        <f t="shared" ca="1" si="309"/>
        <v>-8.3197516042525347E-4</v>
      </c>
      <c r="L483" s="80">
        <f t="shared" ca="1" si="310"/>
        <v>-2.5378133022345685E-2</v>
      </c>
      <c r="M483" s="80">
        <f t="shared" ca="1" si="311"/>
        <v>0</v>
      </c>
      <c r="N483" s="80">
        <f t="shared" ca="1" si="312"/>
        <v>0</v>
      </c>
      <c r="O483" s="81">
        <f t="shared" ca="1" si="299"/>
        <v>-7.5061448925351784E-2</v>
      </c>
      <c r="P483" s="79">
        <f t="shared" ca="1" si="300"/>
        <v>61.356670041313095</v>
      </c>
      <c r="Q483" s="35"/>
      <c r="R483">
        <f t="shared" ca="1" si="313"/>
        <v>480</v>
      </c>
      <c r="S483" s="78">
        <f t="shared" ca="1" si="323"/>
        <v>104.9166666666644</v>
      </c>
      <c r="T483" s="55">
        <f t="shared" ca="1" si="314"/>
        <v>0</v>
      </c>
      <c r="U483" s="78">
        <f t="shared" ca="1" si="324"/>
        <v>4.1504550867967176E-5</v>
      </c>
      <c r="V483" s="79">
        <f t="shared" ca="1" si="325"/>
        <v>60.790902026563636</v>
      </c>
      <c r="W483" s="79">
        <f t="shared" ca="1" si="301"/>
        <v>0.54936847281728707</v>
      </c>
      <c r="X483" s="80">
        <f t="shared" ca="1" si="302"/>
        <v>-8.3009101735934349E-4</v>
      </c>
      <c r="Y483" s="80">
        <f t="shared" ca="1" si="315"/>
        <v>-2.5329542511068184E-2</v>
      </c>
      <c r="Z483" s="80">
        <f t="shared" ca="1" si="303"/>
        <v>0</v>
      </c>
      <c r="AA483" s="80">
        <f t="shared" ca="1" si="316"/>
        <v>0</v>
      </c>
      <c r="AB483" s="81">
        <f t="shared" ca="1" si="304"/>
        <v>-7.5061448925351784E-2</v>
      </c>
      <c r="AC483" s="79">
        <f t="shared" ca="1" si="305"/>
        <v>61.239049416927145</v>
      </c>
      <c r="AD483" s="35"/>
      <c r="AE483" s="55">
        <f t="shared" ca="1" si="326"/>
        <v>0</v>
      </c>
      <c r="AF483" s="78">
        <f t="shared" ca="1" si="327"/>
        <v>4.1504550867967176E-5</v>
      </c>
      <c r="AG483" s="35"/>
      <c r="AH483" s="35"/>
      <c r="AR483" s="69">
        <f t="shared" si="317"/>
        <v>40</v>
      </c>
      <c r="AS483" s="70">
        <f t="shared" si="328"/>
        <v>480</v>
      </c>
      <c r="AT483" s="71">
        <f t="shared" ca="1" si="329"/>
        <v>1.5399125181063367E-2</v>
      </c>
      <c r="AU483" s="72">
        <f t="shared" ca="1" si="318"/>
        <v>9.0370179501075842E-3</v>
      </c>
      <c r="AV483" s="73">
        <f t="shared" ca="1" si="319"/>
        <v>1.0090370179501076</v>
      </c>
      <c r="AW483" s="74">
        <f ca="1">PRODUCT(AV$4:AV483)</f>
        <v>62.630115374334764</v>
      </c>
      <c r="BO483" s="70">
        <f t="shared" si="330"/>
        <v>480</v>
      </c>
      <c r="BP483" s="171">
        <f t="shared" ca="1" si="331"/>
        <v>0.114</v>
      </c>
      <c r="BQ483" s="172">
        <f t="shared" ca="1" si="320"/>
        <v>9.0370179501075842E-3</v>
      </c>
      <c r="BR483" s="172">
        <f t="shared" ca="1" si="333"/>
        <v>1.5966759665427516E-2</v>
      </c>
    </row>
    <row r="484" spans="5:70">
      <c r="E484">
        <f t="shared" si="321"/>
        <v>481</v>
      </c>
      <c r="F484" s="64">
        <f t="shared" si="322"/>
        <v>104.99999999999773</v>
      </c>
      <c r="G484" s="55">
        <f t="shared" si="306"/>
        <v>0</v>
      </c>
      <c r="H484" s="78">
        <f t="shared" si="332"/>
        <v>4.1598758021262672E-5</v>
      </c>
      <c r="I484" s="79">
        <f t="shared" ca="1" si="307"/>
        <v>61.356670041313095</v>
      </c>
      <c r="J484" s="79">
        <f t="shared" ca="1" si="308"/>
        <v>0.55448132852217469</v>
      </c>
      <c r="K484" s="80">
        <f t="shared" ca="1" si="309"/>
        <v>-8.3197516042525347E-4</v>
      </c>
      <c r="L484" s="80">
        <f t="shared" ca="1" si="310"/>
        <v>-2.5565279183880459E-2</v>
      </c>
      <c r="M484" s="80">
        <f t="shared" ca="1" si="311"/>
        <v>-0.46017502530984822</v>
      </c>
      <c r="N484" s="80">
        <f t="shared" ca="1" si="312"/>
        <v>0</v>
      </c>
      <c r="O484" s="81">
        <f t="shared" ca="1" si="299"/>
        <v>-7.5061448925351784E-2</v>
      </c>
      <c r="P484" s="79">
        <f t="shared" ca="1" si="300"/>
        <v>61.349517641255758</v>
      </c>
      <c r="Q484" s="35"/>
      <c r="R484">
        <f t="shared" ca="1" si="313"/>
        <v>481</v>
      </c>
      <c r="S484" s="78">
        <f t="shared" ca="1" si="323"/>
        <v>104.99999999999773</v>
      </c>
      <c r="T484" s="55">
        <f t="shared" ca="1" si="314"/>
        <v>0</v>
      </c>
      <c r="U484" s="78">
        <f t="shared" ca="1" si="324"/>
        <v>4.1504550867967176E-5</v>
      </c>
      <c r="V484" s="79">
        <f t="shared" ca="1" si="325"/>
        <v>61.239049416927145</v>
      </c>
      <c r="W484" s="79">
        <f t="shared" ca="1" si="301"/>
        <v>0.55341838882829597</v>
      </c>
      <c r="X484" s="80">
        <f t="shared" ca="1" si="302"/>
        <v>-8.3009101735934349E-4</v>
      </c>
      <c r="Y484" s="80">
        <f t="shared" ca="1" si="315"/>
        <v>-2.5516270590386313E-2</v>
      </c>
      <c r="Z484" s="80">
        <f t="shared" ca="1" si="303"/>
        <v>-0.45929287062695356</v>
      </c>
      <c r="AA484" s="80">
        <f t="shared" ca="1" si="316"/>
        <v>0</v>
      </c>
      <c r="AB484" s="81">
        <f t="shared" ca="1" si="304"/>
        <v>-7.5061448925351784E-2</v>
      </c>
      <c r="AC484" s="79">
        <f t="shared" ca="1" si="305"/>
        <v>61.231767124595393</v>
      </c>
      <c r="AD484" s="35"/>
      <c r="AE484" s="55">
        <f t="shared" ca="1" si="326"/>
        <v>0</v>
      </c>
      <c r="AF484" s="78">
        <f t="shared" ca="1" si="327"/>
        <v>4.1504550867967176E-5</v>
      </c>
      <c r="AG484" s="35"/>
      <c r="AH484" s="35"/>
      <c r="AR484" s="69">
        <f t="shared" si="317"/>
        <v>41</v>
      </c>
      <c r="AS484" s="70">
        <f t="shared" si="328"/>
        <v>481</v>
      </c>
      <c r="AT484" s="71">
        <f t="shared" ca="1" si="329"/>
        <v>1.5259963010386143E-2</v>
      </c>
      <c r="AU484" s="72">
        <f t="shared" ca="1" si="318"/>
        <v>9.0370179501075842E-3</v>
      </c>
      <c r="AV484" s="73">
        <f t="shared" ca="1" si="319"/>
        <v>1.0090370179501076</v>
      </c>
      <c r="AW484" s="74">
        <f ca="1">PRODUCT(AV$4:AV484)</f>
        <v>63.196104851189936</v>
      </c>
      <c r="BO484" s="70">
        <f t="shared" si="330"/>
        <v>481</v>
      </c>
      <c r="BP484" s="171">
        <f t="shared" ca="1" si="331"/>
        <v>0.114</v>
      </c>
      <c r="BQ484" s="172">
        <f t="shared" ca="1" si="320"/>
        <v>9.0370179501075842E-3</v>
      </c>
      <c r="BR484" s="172">
        <f t="shared" ca="1" si="333"/>
        <v>1.5823760061711632E-2</v>
      </c>
    </row>
    <row r="485" spans="5:70">
      <c r="E485">
        <f t="shared" si="321"/>
        <v>482</v>
      </c>
      <c r="F485" s="64">
        <f t="shared" si="322"/>
        <v>105.08333333333105</v>
      </c>
      <c r="G485" s="55">
        <f t="shared" si="306"/>
        <v>0</v>
      </c>
      <c r="H485" s="78">
        <f t="shared" si="332"/>
        <v>4.1598758021262672E-5</v>
      </c>
      <c r="I485" s="79">
        <f t="shared" ca="1" si="307"/>
        <v>61.349517641255758</v>
      </c>
      <c r="J485" s="79">
        <f t="shared" ca="1" si="308"/>
        <v>0.5544166921544702</v>
      </c>
      <c r="K485" s="80">
        <f t="shared" ca="1" si="309"/>
        <v>-8.3197516042525347E-4</v>
      </c>
      <c r="L485" s="80">
        <f t="shared" ca="1" si="310"/>
        <v>-2.5562299017189902E-2</v>
      </c>
      <c r="M485" s="80">
        <f t="shared" ca="1" si="311"/>
        <v>0</v>
      </c>
      <c r="N485" s="80">
        <f t="shared" ca="1" si="312"/>
        <v>0</v>
      </c>
      <c r="O485" s="81">
        <f t="shared" ca="1" si="299"/>
        <v>-7.5061448925351784E-2</v>
      </c>
      <c r="P485" s="79">
        <f t="shared" ca="1" si="300"/>
        <v>61.802478610307261</v>
      </c>
      <c r="Q485" s="35"/>
      <c r="R485">
        <f t="shared" ca="1" si="313"/>
        <v>482</v>
      </c>
      <c r="S485" s="78">
        <f t="shared" ca="1" si="323"/>
        <v>105.08333333333105</v>
      </c>
      <c r="T485" s="55">
        <f t="shared" ca="1" si="314"/>
        <v>0</v>
      </c>
      <c r="U485" s="78">
        <f t="shared" ca="1" si="324"/>
        <v>4.1504550867967176E-5</v>
      </c>
      <c r="V485" s="79">
        <f t="shared" ca="1" si="325"/>
        <v>61.231767124595393</v>
      </c>
      <c r="W485" s="79">
        <f t="shared" ca="1" si="301"/>
        <v>0.553352578621776</v>
      </c>
      <c r="X485" s="80">
        <f t="shared" ca="1" si="302"/>
        <v>-8.3009101735934349E-4</v>
      </c>
      <c r="Y485" s="80">
        <f t="shared" ca="1" si="315"/>
        <v>-2.5513236301914748E-2</v>
      </c>
      <c r="Z485" s="80">
        <f t="shared" ca="1" si="303"/>
        <v>0</v>
      </c>
      <c r="AA485" s="80">
        <f t="shared" ca="1" si="316"/>
        <v>0</v>
      </c>
      <c r="AB485" s="81">
        <f t="shared" ca="1" si="304"/>
        <v>-7.5061448925351784E-2</v>
      </c>
      <c r="AC485" s="79">
        <f t="shared" ca="1" si="305"/>
        <v>61.683714926972549</v>
      </c>
      <c r="AD485" s="35"/>
      <c r="AE485" s="55">
        <f t="shared" ca="1" si="326"/>
        <v>0</v>
      </c>
      <c r="AF485" s="78">
        <f t="shared" ca="1" si="327"/>
        <v>4.1504550867967176E-5</v>
      </c>
      <c r="AG485" s="35"/>
      <c r="AH485" s="35"/>
      <c r="AR485" s="69">
        <f t="shared" si="317"/>
        <v>41</v>
      </c>
      <c r="AS485" s="70">
        <f t="shared" si="328"/>
        <v>482</v>
      </c>
      <c r="AT485" s="71">
        <f t="shared" ca="1" si="329"/>
        <v>1.5122058450743306E-2</v>
      </c>
      <c r="AU485" s="72">
        <f t="shared" ca="1" si="318"/>
        <v>9.0370179501075842E-3</v>
      </c>
      <c r="AV485" s="73">
        <f t="shared" ca="1" si="319"/>
        <v>1.0090370179501076</v>
      </c>
      <c r="AW485" s="74">
        <f ca="1">PRODUCT(AV$4:AV485)</f>
        <v>63.767209185107021</v>
      </c>
      <c r="BO485" s="70">
        <f t="shared" si="330"/>
        <v>482</v>
      </c>
      <c r="BP485" s="171">
        <f t="shared" ca="1" si="331"/>
        <v>0.114</v>
      </c>
      <c r="BQ485" s="172">
        <f t="shared" ca="1" si="320"/>
        <v>9.0370179501075842E-3</v>
      </c>
      <c r="BR485" s="172">
        <f t="shared" ca="1" si="333"/>
        <v>1.5682041174126721E-2</v>
      </c>
    </row>
    <row r="486" spans="5:70">
      <c r="E486">
        <f t="shared" si="321"/>
        <v>483</v>
      </c>
      <c r="F486" s="64">
        <f t="shared" si="322"/>
        <v>105.16666666666438</v>
      </c>
      <c r="G486" s="55">
        <f t="shared" si="306"/>
        <v>0</v>
      </c>
      <c r="H486" s="78">
        <f t="shared" si="332"/>
        <v>4.1598758021262672E-5</v>
      </c>
      <c r="I486" s="79">
        <f t="shared" ca="1" si="307"/>
        <v>61.802478610307261</v>
      </c>
      <c r="J486" s="79">
        <f t="shared" ca="1" si="308"/>
        <v>0.55851010856248673</v>
      </c>
      <c r="K486" s="80">
        <f t="shared" ca="1" si="309"/>
        <v>-8.3197516042525347E-4</v>
      </c>
      <c r="L486" s="80">
        <f t="shared" ca="1" si="310"/>
        <v>-2.5751032754294693E-2</v>
      </c>
      <c r="M486" s="80">
        <f t="shared" ca="1" si="311"/>
        <v>0</v>
      </c>
      <c r="N486" s="80">
        <f t="shared" ca="1" si="312"/>
        <v>0</v>
      </c>
      <c r="O486" s="81">
        <f t="shared" ca="1" si="299"/>
        <v>-7.5061448925351784E-2</v>
      </c>
      <c r="P486" s="79">
        <f t="shared" ca="1" si="300"/>
        <v>62.259344262029678</v>
      </c>
      <c r="Q486" s="35"/>
      <c r="R486">
        <f t="shared" ca="1" si="313"/>
        <v>483</v>
      </c>
      <c r="S486" s="78">
        <f t="shared" ca="1" si="323"/>
        <v>105.16666666666438</v>
      </c>
      <c r="T486" s="55">
        <f t="shared" ca="1" si="314"/>
        <v>0</v>
      </c>
      <c r="U486" s="78">
        <f t="shared" ca="1" si="324"/>
        <v>4.1504550867967176E-5</v>
      </c>
      <c r="V486" s="79">
        <f t="shared" ca="1" si="325"/>
        <v>61.683714926972549</v>
      </c>
      <c r="W486" s="79">
        <f t="shared" ca="1" si="301"/>
        <v>0.55743683902437002</v>
      </c>
      <c r="X486" s="80">
        <f t="shared" ca="1" si="302"/>
        <v>-8.3009101735934349E-4</v>
      </c>
      <c r="Y486" s="80">
        <f t="shared" ca="1" si="315"/>
        <v>-2.5701547886238563E-2</v>
      </c>
      <c r="Z486" s="80">
        <f t="shared" ca="1" si="303"/>
        <v>0</v>
      </c>
      <c r="AA486" s="80">
        <f t="shared" ca="1" si="316"/>
        <v>0</v>
      </c>
      <c r="AB486" s="81">
        <f t="shared" ca="1" si="304"/>
        <v>-7.5061448925351784E-2</v>
      </c>
      <c r="AC486" s="79">
        <f t="shared" ca="1" si="305"/>
        <v>62.139558678167973</v>
      </c>
      <c r="AD486" s="35"/>
      <c r="AE486" s="55">
        <f t="shared" ca="1" si="326"/>
        <v>0</v>
      </c>
      <c r="AF486" s="78">
        <f t="shared" ca="1" si="327"/>
        <v>4.1504550867967176E-5</v>
      </c>
      <c r="AG486" s="35"/>
      <c r="AH486" s="35"/>
      <c r="AR486" s="69">
        <f t="shared" si="317"/>
        <v>41</v>
      </c>
      <c r="AS486" s="70">
        <f t="shared" si="328"/>
        <v>483</v>
      </c>
      <c r="AT486" s="71">
        <f t="shared" ca="1" si="329"/>
        <v>1.4985400137081363E-2</v>
      </c>
      <c r="AU486" s="72">
        <f t="shared" ca="1" si="318"/>
        <v>9.0370179501075842E-3</v>
      </c>
      <c r="AV486" s="73">
        <f t="shared" ca="1" si="319"/>
        <v>1.0090370179501076</v>
      </c>
      <c r="AW486" s="74">
        <f ca="1">PRODUCT(AV$4:AV486)</f>
        <v>64.343474599141103</v>
      </c>
      <c r="BO486" s="70">
        <f t="shared" si="330"/>
        <v>483</v>
      </c>
      <c r="BP486" s="171">
        <f t="shared" ca="1" si="331"/>
        <v>0.114</v>
      </c>
      <c r="BQ486" s="172">
        <f t="shared" ca="1" si="320"/>
        <v>9.0370179501075842E-3</v>
      </c>
      <c r="BR486" s="172">
        <f t="shared" ca="1" si="333"/>
        <v>1.5541591532474509E-2</v>
      </c>
    </row>
    <row r="487" spans="5:70">
      <c r="E487">
        <f t="shared" si="321"/>
        <v>484</v>
      </c>
      <c r="F487" s="64">
        <f t="shared" si="322"/>
        <v>105.24999999999771</v>
      </c>
      <c r="G487" s="55">
        <f t="shared" si="306"/>
        <v>0</v>
      </c>
      <c r="H487" s="78">
        <f t="shared" si="332"/>
        <v>4.1598758021262672E-5</v>
      </c>
      <c r="I487" s="79">
        <f t="shared" ca="1" si="307"/>
        <v>62.259344262029678</v>
      </c>
      <c r="J487" s="79">
        <f t="shared" ca="1" si="308"/>
        <v>0.56263881165788987</v>
      </c>
      <c r="K487" s="80">
        <f t="shared" ca="1" si="309"/>
        <v>-8.3197516042525347E-4</v>
      </c>
      <c r="L487" s="80">
        <f t="shared" ca="1" si="310"/>
        <v>-2.5941393442512367E-2</v>
      </c>
      <c r="M487" s="80">
        <f t="shared" ca="1" si="311"/>
        <v>0</v>
      </c>
      <c r="N487" s="80">
        <f t="shared" ca="1" si="312"/>
        <v>0</v>
      </c>
      <c r="O487" s="81">
        <f t="shared" ca="1" si="299"/>
        <v>-7.5061448925351784E-2</v>
      </c>
      <c r="P487" s="79">
        <f t="shared" ca="1" si="300"/>
        <v>62.720148256159277</v>
      </c>
      <c r="Q487" s="35"/>
      <c r="R487">
        <f t="shared" ca="1" si="313"/>
        <v>484</v>
      </c>
      <c r="S487" s="78">
        <f t="shared" ca="1" si="323"/>
        <v>105.24999999999771</v>
      </c>
      <c r="T487" s="55">
        <f t="shared" ca="1" si="314"/>
        <v>0</v>
      </c>
      <c r="U487" s="78">
        <f t="shared" ca="1" si="324"/>
        <v>4.1504550867967176E-5</v>
      </c>
      <c r="V487" s="79">
        <f t="shared" ca="1" si="325"/>
        <v>62.139558678167973</v>
      </c>
      <c r="W487" s="79">
        <f t="shared" ca="1" si="301"/>
        <v>0.56155630718636751</v>
      </c>
      <c r="X487" s="80">
        <f t="shared" ca="1" si="302"/>
        <v>-8.3009101735934349E-4</v>
      </c>
      <c r="Y487" s="80">
        <f t="shared" ca="1" si="315"/>
        <v>-2.5891482782569992E-2</v>
      </c>
      <c r="Z487" s="80">
        <f t="shared" ca="1" si="303"/>
        <v>0</v>
      </c>
      <c r="AA487" s="80">
        <f t="shared" ca="1" si="316"/>
        <v>0</v>
      </c>
      <c r="AB487" s="81">
        <f t="shared" ca="1" si="304"/>
        <v>-7.5061448925351784E-2</v>
      </c>
      <c r="AC487" s="79">
        <f t="shared" ca="1" si="305"/>
        <v>62.599331962629059</v>
      </c>
      <c r="AD487" s="35"/>
      <c r="AE487" s="55">
        <f t="shared" ca="1" si="326"/>
        <v>0</v>
      </c>
      <c r="AF487" s="78">
        <f t="shared" ca="1" si="327"/>
        <v>4.1504550867967176E-5</v>
      </c>
      <c r="AG487" s="35"/>
      <c r="AH487" s="35"/>
      <c r="AR487" s="69">
        <f t="shared" si="317"/>
        <v>41</v>
      </c>
      <c r="AS487" s="70">
        <f t="shared" si="328"/>
        <v>484</v>
      </c>
      <c r="AT487" s="71">
        <f t="shared" ca="1" si="329"/>
        <v>1.4849976807053014E-2</v>
      </c>
      <c r="AU487" s="72">
        <f t="shared" ca="1" si="318"/>
        <v>9.0370179501075842E-3</v>
      </c>
      <c r="AV487" s="73">
        <f t="shared" ca="1" si="319"/>
        <v>1.0090370179501076</v>
      </c>
      <c r="AW487" s="74">
        <f ca="1">PRODUCT(AV$4:AV487)</f>
        <v>64.924947734065839</v>
      </c>
      <c r="BO487" s="70">
        <f t="shared" si="330"/>
        <v>484</v>
      </c>
      <c r="BP487" s="171">
        <f t="shared" ca="1" si="331"/>
        <v>0.114</v>
      </c>
      <c r="BQ487" s="172">
        <f t="shared" ca="1" si="320"/>
        <v>9.0370179501075842E-3</v>
      </c>
      <c r="BR487" s="172">
        <f t="shared" ca="1" si="333"/>
        <v>1.5402399769284749E-2</v>
      </c>
    </row>
    <row r="488" spans="5:70">
      <c r="E488">
        <f t="shared" si="321"/>
        <v>485</v>
      </c>
      <c r="F488" s="64">
        <f t="shared" si="322"/>
        <v>105.33333333333104</v>
      </c>
      <c r="G488" s="55">
        <f t="shared" si="306"/>
        <v>0</v>
      </c>
      <c r="H488" s="78">
        <f t="shared" si="332"/>
        <v>4.1598758021262672E-5</v>
      </c>
      <c r="I488" s="79">
        <f t="shared" ca="1" si="307"/>
        <v>62.720148256159277</v>
      </c>
      <c r="J488" s="79">
        <f t="shared" ca="1" si="308"/>
        <v>0.56680310562432024</v>
      </c>
      <c r="K488" s="80">
        <f t="shared" ca="1" si="309"/>
        <v>-8.3197516042525347E-4</v>
      </c>
      <c r="L488" s="80">
        <f t="shared" ca="1" si="310"/>
        <v>-2.6133395106733032E-2</v>
      </c>
      <c r="M488" s="80">
        <f t="shared" ca="1" si="311"/>
        <v>0</v>
      </c>
      <c r="N488" s="80">
        <f t="shared" ca="1" si="312"/>
        <v>0</v>
      </c>
      <c r="O488" s="81">
        <f t="shared" ca="1" si="299"/>
        <v>-7.5061448925351784E-2</v>
      </c>
      <c r="P488" s="79">
        <f t="shared" ca="1" si="300"/>
        <v>63.184924542591091</v>
      </c>
      <c r="Q488" s="35"/>
      <c r="R488">
        <f t="shared" ca="1" si="313"/>
        <v>485</v>
      </c>
      <c r="S488" s="78">
        <f t="shared" ca="1" si="323"/>
        <v>105.33333333333104</v>
      </c>
      <c r="T488" s="55">
        <f t="shared" ca="1" si="314"/>
        <v>0</v>
      </c>
      <c r="U488" s="78">
        <f t="shared" ca="1" si="324"/>
        <v>4.1504550867967176E-5</v>
      </c>
      <c r="V488" s="79">
        <f t="shared" ca="1" si="325"/>
        <v>62.599331962629059</v>
      </c>
      <c r="W488" s="79">
        <f t="shared" ca="1" si="301"/>
        <v>0.56571128661102221</v>
      </c>
      <c r="X488" s="80">
        <f t="shared" ca="1" si="302"/>
        <v>-8.3009101735934349E-4</v>
      </c>
      <c r="Y488" s="80">
        <f t="shared" ca="1" si="315"/>
        <v>-2.6083054984428776E-2</v>
      </c>
      <c r="Z488" s="80">
        <f t="shared" ca="1" si="303"/>
        <v>0</v>
      </c>
      <c r="AA488" s="80">
        <f t="shared" ca="1" si="316"/>
        <v>0</v>
      </c>
      <c r="AB488" s="81">
        <f t="shared" ca="1" si="304"/>
        <v>-7.5061448925351784E-2</v>
      </c>
      <c r="AC488" s="79">
        <f t="shared" ca="1" si="305"/>
        <v>63.063068654312943</v>
      </c>
      <c r="AD488" s="35"/>
      <c r="AE488" s="55">
        <f t="shared" ca="1" si="326"/>
        <v>0</v>
      </c>
      <c r="AF488" s="78">
        <f t="shared" ca="1" si="327"/>
        <v>4.1504550867967176E-5</v>
      </c>
      <c r="AG488" s="35"/>
      <c r="AH488" s="35"/>
      <c r="AR488" s="69">
        <f t="shared" si="317"/>
        <v>41</v>
      </c>
      <c r="AS488" s="70">
        <f t="shared" si="328"/>
        <v>485</v>
      </c>
      <c r="AT488" s="71">
        <f t="shared" ca="1" si="329"/>
        <v>1.4715777300088995E-2</v>
      </c>
      <c r="AU488" s="72">
        <f t="shared" ca="1" si="318"/>
        <v>9.0370179501075842E-3</v>
      </c>
      <c r="AV488" s="73">
        <f t="shared" ca="1" si="319"/>
        <v>1.0090370179501076</v>
      </c>
      <c r="AW488" s="74">
        <f ca="1">PRODUCT(AV$4:AV488)</f>
        <v>65.511675652148384</v>
      </c>
      <c r="BO488" s="70">
        <f t="shared" si="330"/>
        <v>485</v>
      </c>
      <c r="BP488" s="171">
        <f t="shared" ca="1" si="331"/>
        <v>0.114</v>
      </c>
      <c r="BQ488" s="172">
        <f t="shared" ca="1" si="320"/>
        <v>9.0370179501075842E-3</v>
      </c>
      <c r="BR488" s="172">
        <f t="shared" ca="1" si="333"/>
        <v>1.5264454618895191E-2</v>
      </c>
    </row>
    <row r="489" spans="5:70">
      <c r="E489">
        <f t="shared" si="321"/>
        <v>486</v>
      </c>
      <c r="F489" s="64">
        <f t="shared" si="322"/>
        <v>105.41666666666437</v>
      </c>
      <c r="G489" s="55">
        <f t="shared" si="306"/>
        <v>0</v>
      </c>
      <c r="H489" s="78">
        <f t="shared" si="332"/>
        <v>4.1598758021262672E-5</v>
      </c>
      <c r="I489" s="79">
        <f t="shared" ca="1" si="307"/>
        <v>63.184924542591091</v>
      </c>
      <c r="J489" s="79">
        <f t="shared" ca="1" si="308"/>
        <v>0.57100329726758892</v>
      </c>
      <c r="K489" s="80">
        <f t="shared" ca="1" si="309"/>
        <v>-8.3197516042525347E-4</v>
      </c>
      <c r="L489" s="80">
        <f t="shared" ca="1" si="310"/>
        <v>-2.6327051892746291E-2</v>
      </c>
      <c r="M489" s="80">
        <f t="shared" ca="1" si="311"/>
        <v>0</v>
      </c>
      <c r="N489" s="80">
        <f t="shared" ca="1" si="312"/>
        <v>0</v>
      </c>
      <c r="O489" s="81">
        <f t="shared" ca="1" si="299"/>
        <v>-7.5061448925351784E-2</v>
      </c>
      <c r="P489" s="79">
        <f t="shared" ca="1" si="300"/>
        <v>63.653707363880159</v>
      </c>
      <c r="Q489" s="35"/>
      <c r="R489">
        <f t="shared" ca="1" si="313"/>
        <v>486</v>
      </c>
      <c r="S489" s="78">
        <f t="shared" ca="1" si="323"/>
        <v>105.41666666666437</v>
      </c>
      <c r="T489" s="55">
        <f t="shared" ca="1" si="314"/>
        <v>0</v>
      </c>
      <c r="U489" s="78">
        <f t="shared" ca="1" si="324"/>
        <v>4.1504550867967176E-5</v>
      </c>
      <c r="V489" s="79">
        <f t="shared" ca="1" si="325"/>
        <v>63.063068654312943</v>
      </c>
      <c r="W489" s="79">
        <f t="shared" ca="1" si="301"/>
        <v>0.56990208341789306</v>
      </c>
      <c r="X489" s="80">
        <f t="shared" ca="1" si="302"/>
        <v>-8.3009101735934349E-4</v>
      </c>
      <c r="Y489" s="80">
        <f t="shared" ca="1" si="315"/>
        <v>-2.6276278605963727E-2</v>
      </c>
      <c r="Z489" s="80">
        <f t="shared" ca="1" si="303"/>
        <v>0</v>
      </c>
      <c r="AA489" s="80">
        <f t="shared" ca="1" si="316"/>
        <v>0</v>
      </c>
      <c r="AB489" s="81">
        <f t="shared" ca="1" si="304"/>
        <v>-7.5061448925351784E-2</v>
      </c>
      <c r="AC489" s="79">
        <f t="shared" ca="1" si="305"/>
        <v>63.530802919182165</v>
      </c>
      <c r="AD489" s="35"/>
      <c r="AE489" s="55">
        <f t="shared" ca="1" si="326"/>
        <v>0</v>
      </c>
      <c r="AF489" s="78">
        <f t="shared" ca="1" si="327"/>
        <v>4.1504550867967176E-5</v>
      </c>
      <c r="AG489" s="35"/>
      <c r="AH489" s="35"/>
      <c r="AR489" s="69">
        <f t="shared" si="317"/>
        <v>41</v>
      </c>
      <c r="AS489" s="70">
        <f t="shared" si="328"/>
        <v>486</v>
      </c>
      <c r="AT489" s="71">
        <f t="shared" ca="1" si="329"/>
        <v>1.4582790556478304E-2</v>
      </c>
      <c r="AU489" s="72">
        <f t="shared" ca="1" si="318"/>
        <v>9.0370179501075842E-3</v>
      </c>
      <c r="AV489" s="73">
        <f t="shared" ca="1" si="319"/>
        <v>1.0090370179501076</v>
      </c>
      <c r="AW489" s="74">
        <f ca="1">PRODUCT(AV$4:AV489)</f>
        <v>66.103705840958469</v>
      </c>
      <c r="BO489" s="70">
        <f t="shared" si="330"/>
        <v>486</v>
      </c>
      <c r="BP489" s="171">
        <f t="shared" ca="1" si="331"/>
        <v>0.114</v>
      </c>
      <c r="BQ489" s="172">
        <f t="shared" ca="1" si="320"/>
        <v>9.0370179501075842E-3</v>
      </c>
      <c r="BR489" s="172">
        <f t="shared" ca="1" si="333"/>
        <v>1.5127744916539771E-2</v>
      </c>
    </row>
    <row r="490" spans="5:70">
      <c r="E490">
        <f t="shared" si="321"/>
        <v>487</v>
      </c>
      <c r="F490" s="64">
        <f t="shared" si="322"/>
        <v>105.4999999999977</v>
      </c>
      <c r="G490" s="55">
        <f t="shared" si="306"/>
        <v>0</v>
      </c>
      <c r="H490" s="78">
        <f t="shared" si="332"/>
        <v>4.1598758021262672E-5</v>
      </c>
      <c r="I490" s="79">
        <f t="shared" ca="1" si="307"/>
        <v>63.653707363880159</v>
      </c>
      <c r="J490" s="79">
        <f t="shared" ca="1" si="308"/>
        <v>0.57523969603828029</v>
      </c>
      <c r="K490" s="80">
        <f t="shared" ca="1" si="309"/>
        <v>-8.3197516042525347E-4</v>
      </c>
      <c r="L490" s="80">
        <f t="shared" ca="1" si="310"/>
        <v>-2.6522378068283402E-2</v>
      </c>
      <c r="M490" s="80">
        <f t="shared" ca="1" si="311"/>
        <v>0</v>
      </c>
      <c r="N490" s="80">
        <f t="shared" ca="1" si="312"/>
        <v>0</v>
      </c>
      <c r="O490" s="81">
        <f t="shared" ca="1" si="299"/>
        <v>-7.5061448925351784E-2</v>
      </c>
      <c r="P490" s="79">
        <f t="shared" ca="1" si="300"/>
        <v>64.126531257764384</v>
      </c>
      <c r="Q490" s="35"/>
      <c r="R490">
        <f t="shared" ca="1" si="313"/>
        <v>487</v>
      </c>
      <c r="S490" s="78">
        <f t="shared" ca="1" si="323"/>
        <v>105.4999999999977</v>
      </c>
      <c r="T490" s="55">
        <f t="shared" ca="1" si="314"/>
        <v>0</v>
      </c>
      <c r="U490" s="78">
        <f t="shared" ca="1" si="324"/>
        <v>4.1504550867967176E-5</v>
      </c>
      <c r="V490" s="79">
        <f t="shared" ca="1" si="325"/>
        <v>63.530802919182165</v>
      </c>
      <c r="W490" s="79">
        <f t="shared" ca="1" si="301"/>
        <v>0.57412900636539654</v>
      </c>
      <c r="X490" s="80">
        <f t="shared" ca="1" si="302"/>
        <v>-8.3009101735934349E-4</v>
      </c>
      <c r="Y490" s="80">
        <f t="shared" ca="1" si="315"/>
        <v>-2.6471167882992572E-2</v>
      </c>
      <c r="Z490" s="80">
        <f t="shared" ca="1" si="303"/>
        <v>0</v>
      </c>
      <c r="AA490" s="80">
        <f t="shared" ca="1" si="316"/>
        <v>0</v>
      </c>
      <c r="AB490" s="81">
        <f t="shared" ca="1" si="304"/>
        <v>-7.5061448925351784E-2</v>
      </c>
      <c r="AC490" s="79">
        <f t="shared" ca="1" si="305"/>
        <v>64.002569217721856</v>
      </c>
      <c r="AD490" s="35"/>
      <c r="AE490" s="55">
        <f t="shared" ca="1" si="326"/>
        <v>0</v>
      </c>
      <c r="AF490" s="78">
        <f t="shared" ca="1" si="327"/>
        <v>4.1504550867967176E-5</v>
      </c>
      <c r="AG490" s="35"/>
      <c r="AH490" s="35"/>
      <c r="AR490" s="69">
        <f t="shared" si="317"/>
        <v>41</v>
      </c>
      <c r="AS490" s="70">
        <f t="shared" si="328"/>
        <v>487</v>
      </c>
      <c r="AT490" s="71">
        <f t="shared" ca="1" si="329"/>
        <v>1.4451005616456751E-2</v>
      </c>
      <c r="AU490" s="72">
        <f t="shared" ca="1" si="318"/>
        <v>9.0370179501075842E-3</v>
      </c>
      <c r="AV490" s="73">
        <f t="shared" ca="1" si="319"/>
        <v>1.0090370179501076</v>
      </c>
      <c r="AW490" s="74">
        <f ca="1">PRODUCT(AV$4:AV490)</f>
        <v>66.701086217211838</v>
      </c>
      <c r="BO490" s="70">
        <f t="shared" si="330"/>
        <v>487</v>
      </c>
      <c r="BP490" s="171">
        <f t="shared" ca="1" si="331"/>
        <v>0.114</v>
      </c>
      <c r="BQ490" s="172">
        <f t="shared" ca="1" si="320"/>
        <v>9.0370179501075842E-3</v>
      </c>
      <c r="BR490" s="172">
        <f t="shared" ca="1" si="333"/>
        <v>1.4992259597444988E-2</v>
      </c>
    </row>
    <row r="491" spans="5:70">
      <c r="E491">
        <f t="shared" si="321"/>
        <v>488</v>
      </c>
      <c r="F491" s="64">
        <f t="shared" si="322"/>
        <v>105.58333333333103</v>
      </c>
      <c r="G491" s="55">
        <f t="shared" si="306"/>
        <v>0</v>
      </c>
      <c r="H491" s="78">
        <f t="shared" si="332"/>
        <v>4.1598758021262672E-5</v>
      </c>
      <c r="I491" s="79">
        <f t="shared" ca="1" si="307"/>
        <v>64.126531257764384</v>
      </c>
      <c r="J491" s="79">
        <f t="shared" ca="1" si="308"/>
        <v>0.57951261405455179</v>
      </c>
      <c r="K491" s="80">
        <f t="shared" ca="1" si="309"/>
        <v>-8.3197516042525347E-4</v>
      </c>
      <c r="L491" s="80">
        <f t="shared" ca="1" si="310"/>
        <v>-2.6719388024068494E-2</v>
      </c>
      <c r="M491" s="80">
        <f t="shared" ca="1" si="311"/>
        <v>0</v>
      </c>
      <c r="N491" s="80">
        <f t="shared" ca="1" si="312"/>
        <v>0</v>
      </c>
      <c r="O491" s="81">
        <f t="shared" ca="1" si="299"/>
        <v>-7.5061448925351784E-2</v>
      </c>
      <c r="P491" s="79">
        <f t="shared" ca="1" si="300"/>
        <v>64.603431059709095</v>
      </c>
      <c r="Q491" s="35"/>
      <c r="R491">
        <f t="shared" ca="1" si="313"/>
        <v>488</v>
      </c>
      <c r="S491" s="78">
        <f t="shared" ca="1" si="323"/>
        <v>105.58333333333103</v>
      </c>
      <c r="T491" s="55">
        <f t="shared" ca="1" si="314"/>
        <v>0</v>
      </c>
      <c r="U491" s="78">
        <f t="shared" ca="1" si="324"/>
        <v>4.1504550867967176E-5</v>
      </c>
      <c r="V491" s="79">
        <f t="shared" ca="1" si="325"/>
        <v>64.002569217721856</v>
      </c>
      <c r="W491" s="79">
        <f t="shared" ca="1" si="301"/>
        <v>0.57839236687355555</v>
      </c>
      <c r="X491" s="80">
        <f t="shared" ca="1" si="302"/>
        <v>-8.3009101735934349E-4</v>
      </c>
      <c r="Y491" s="80">
        <f t="shared" ca="1" si="315"/>
        <v>-2.6667737174050774E-2</v>
      </c>
      <c r="Z491" s="80">
        <f t="shared" ca="1" si="303"/>
        <v>0</v>
      </c>
      <c r="AA491" s="80">
        <f t="shared" ca="1" si="316"/>
        <v>0</v>
      </c>
      <c r="AB491" s="81">
        <f t="shared" ca="1" si="304"/>
        <v>-7.5061448925351784E-2</v>
      </c>
      <c r="AC491" s="79">
        <f t="shared" ca="1" si="305"/>
        <v>64.478402307478646</v>
      </c>
      <c r="AD491" s="35"/>
      <c r="AE491" s="55">
        <f t="shared" ca="1" si="326"/>
        <v>0</v>
      </c>
      <c r="AF491" s="78">
        <f t="shared" ca="1" si="327"/>
        <v>4.1504550867967176E-5</v>
      </c>
      <c r="AG491" s="35"/>
      <c r="AH491" s="35"/>
      <c r="AR491" s="69">
        <f t="shared" si="317"/>
        <v>41</v>
      </c>
      <c r="AS491" s="70">
        <f t="shared" si="328"/>
        <v>488</v>
      </c>
      <c r="AT491" s="71">
        <f t="shared" ca="1" si="329"/>
        <v>1.4320411619303726E-2</v>
      </c>
      <c r="AU491" s="72">
        <f t="shared" ca="1" si="318"/>
        <v>9.0370179501075842E-3</v>
      </c>
      <c r="AV491" s="73">
        <f t="shared" ca="1" si="319"/>
        <v>1.0090370179501076</v>
      </c>
      <c r="AW491" s="74">
        <f ca="1">PRODUCT(AV$4:AV491)</f>
        <v>67.303865130648461</v>
      </c>
      <c r="BO491" s="70">
        <f t="shared" si="330"/>
        <v>488</v>
      </c>
      <c r="BP491" s="171">
        <f t="shared" ca="1" si="331"/>
        <v>0.114</v>
      </c>
      <c r="BQ491" s="172">
        <f t="shared" ca="1" si="320"/>
        <v>9.0370179501075842E-3</v>
      </c>
      <c r="BR491" s="172">
        <f t="shared" ca="1" si="333"/>
        <v>1.4857987695934351E-2</v>
      </c>
    </row>
    <row r="492" spans="5:70">
      <c r="E492">
        <f t="shared" si="321"/>
        <v>489</v>
      </c>
      <c r="F492" s="64">
        <f t="shared" si="322"/>
        <v>105.66666666666436</v>
      </c>
      <c r="G492" s="55">
        <f t="shared" si="306"/>
        <v>0</v>
      </c>
      <c r="H492" s="78">
        <f t="shared" si="332"/>
        <v>4.1598758021262672E-5</v>
      </c>
      <c r="I492" s="79">
        <f t="shared" ca="1" si="307"/>
        <v>64.603431059709095</v>
      </c>
      <c r="J492" s="79">
        <f t="shared" ca="1" si="308"/>
        <v>0.58382236612512894</v>
      </c>
      <c r="K492" s="80">
        <f t="shared" ca="1" si="309"/>
        <v>-8.3197516042525347E-4</v>
      </c>
      <c r="L492" s="80">
        <f t="shared" ca="1" si="310"/>
        <v>-2.6918096274878792E-2</v>
      </c>
      <c r="M492" s="80">
        <f t="shared" ca="1" si="311"/>
        <v>0</v>
      </c>
      <c r="N492" s="80">
        <f t="shared" ca="1" si="312"/>
        <v>0</v>
      </c>
      <c r="O492" s="81">
        <f t="shared" ca="1" si="299"/>
        <v>-7.5061448925351784E-2</v>
      </c>
      <c r="P492" s="79">
        <f t="shared" ca="1" si="300"/>
        <v>65.084441905473568</v>
      </c>
      <c r="Q492" s="35"/>
      <c r="R492">
        <f t="shared" ca="1" si="313"/>
        <v>489</v>
      </c>
      <c r="S492" s="78">
        <f t="shared" ca="1" si="323"/>
        <v>105.66666666666436</v>
      </c>
      <c r="T492" s="55">
        <f t="shared" ca="1" si="314"/>
        <v>0</v>
      </c>
      <c r="U492" s="78">
        <f t="shared" ca="1" si="324"/>
        <v>4.1504550867967176E-5</v>
      </c>
      <c r="V492" s="79">
        <f t="shared" ca="1" si="325"/>
        <v>64.478402307478646</v>
      </c>
      <c r="W492" s="79">
        <f t="shared" ca="1" si="301"/>
        <v>0.58269247904694277</v>
      </c>
      <c r="X492" s="80">
        <f t="shared" ca="1" si="302"/>
        <v>-8.3009101735934349E-4</v>
      </c>
      <c r="Y492" s="80">
        <f t="shared" ca="1" si="315"/>
        <v>-2.6866000961449438E-2</v>
      </c>
      <c r="Z492" s="80">
        <f t="shared" ca="1" si="303"/>
        <v>0</v>
      </c>
      <c r="AA492" s="80">
        <f t="shared" ca="1" si="316"/>
        <v>0</v>
      </c>
      <c r="AB492" s="81">
        <f t="shared" ca="1" si="304"/>
        <v>-7.5061448925351784E-2</v>
      </c>
      <c r="AC492" s="79">
        <f t="shared" ca="1" si="305"/>
        <v>64.958337245621422</v>
      </c>
      <c r="AD492" s="35"/>
      <c r="AE492" s="55">
        <f t="shared" ca="1" si="326"/>
        <v>0</v>
      </c>
      <c r="AF492" s="78">
        <f t="shared" ca="1" si="327"/>
        <v>4.1504550867967176E-5</v>
      </c>
      <c r="AG492" s="35"/>
      <c r="AH492" s="35"/>
      <c r="AR492" s="69">
        <f t="shared" si="317"/>
        <v>41</v>
      </c>
      <c r="AS492" s="70">
        <f t="shared" si="328"/>
        <v>489</v>
      </c>
      <c r="AT492" s="71">
        <f t="shared" ca="1" si="329"/>
        <v>1.4190997802447149E-2</v>
      </c>
      <c r="AU492" s="72">
        <f t="shared" ca="1" si="318"/>
        <v>9.0370179501075842E-3</v>
      </c>
      <c r="AV492" s="73">
        <f t="shared" ca="1" si="319"/>
        <v>1.0090370179501076</v>
      </c>
      <c r="AW492" s="74">
        <f ca="1">PRODUCT(AV$4:AV492)</f>
        <v>67.912091367945749</v>
      </c>
      <c r="BO492" s="70">
        <f t="shared" si="330"/>
        <v>489</v>
      </c>
      <c r="BP492" s="171">
        <f t="shared" ca="1" si="331"/>
        <v>0.114</v>
      </c>
      <c r="BQ492" s="172">
        <f t="shared" ca="1" si="320"/>
        <v>9.0370179501075842E-3</v>
      </c>
      <c r="BR492" s="172">
        <f t="shared" ca="1" si="333"/>
        <v>1.4724918344540866E-2</v>
      </c>
    </row>
    <row r="493" spans="5:70">
      <c r="E493">
        <f t="shared" si="321"/>
        <v>490</v>
      </c>
      <c r="F493" s="64">
        <f t="shared" si="322"/>
        <v>105.74999999999768</v>
      </c>
      <c r="G493" s="55">
        <f t="shared" si="306"/>
        <v>0</v>
      </c>
      <c r="H493" s="78">
        <f t="shared" si="332"/>
        <v>4.1598758021262672E-5</v>
      </c>
      <c r="I493" s="79">
        <f t="shared" ca="1" si="307"/>
        <v>65.084441905473568</v>
      </c>
      <c r="J493" s="79">
        <f t="shared" ca="1" si="308"/>
        <v>0.58816926977249895</v>
      </c>
      <c r="K493" s="80">
        <f t="shared" ca="1" si="309"/>
        <v>-8.3197516042525347E-4</v>
      </c>
      <c r="L493" s="80">
        <f t="shared" ca="1" si="310"/>
        <v>-2.711851746061399E-2</v>
      </c>
      <c r="M493" s="80">
        <f t="shared" ca="1" si="311"/>
        <v>0</v>
      </c>
      <c r="N493" s="80">
        <f t="shared" ca="1" si="312"/>
        <v>0</v>
      </c>
      <c r="O493" s="81">
        <f t="shared" ca="1" si="299"/>
        <v>-7.5061448925351784E-2</v>
      </c>
      <c r="P493" s="79">
        <f t="shared" ca="1" si="300"/>
        <v>65.569599233699677</v>
      </c>
      <c r="Q493" s="35"/>
      <c r="R493">
        <f t="shared" ca="1" si="313"/>
        <v>490</v>
      </c>
      <c r="S493" s="78">
        <f t="shared" ca="1" si="323"/>
        <v>105.74999999999768</v>
      </c>
      <c r="T493" s="55">
        <f t="shared" ca="1" si="314"/>
        <v>0</v>
      </c>
      <c r="U493" s="78">
        <f t="shared" ca="1" si="324"/>
        <v>4.1504550867967176E-5</v>
      </c>
      <c r="V493" s="79">
        <f t="shared" ca="1" si="325"/>
        <v>64.958337245621422</v>
      </c>
      <c r="W493" s="79">
        <f t="shared" ca="1" si="301"/>
        <v>0.58702965969782284</v>
      </c>
      <c r="X493" s="80">
        <f t="shared" ca="1" si="302"/>
        <v>-8.3009101735934349E-4</v>
      </c>
      <c r="Y493" s="80">
        <f t="shared" ca="1" si="315"/>
        <v>-2.7065973852342259E-2</v>
      </c>
      <c r="Z493" s="80">
        <f t="shared" ca="1" si="303"/>
        <v>0</v>
      </c>
      <c r="AA493" s="80">
        <f t="shared" ca="1" si="316"/>
        <v>0</v>
      </c>
      <c r="AB493" s="81">
        <f t="shared" ca="1" si="304"/>
        <v>-7.5061448925351784E-2</v>
      </c>
      <c r="AC493" s="79">
        <f t="shared" ca="1" si="305"/>
        <v>65.44240939152418</v>
      </c>
      <c r="AD493" s="35"/>
      <c r="AE493" s="55">
        <f t="shared" ca="1" si="326"/>
        <v>0</v>
      </c>
      <c r="AF493" s="78">
        <f t="shared" ca="1" si="327"/>
        <v>4.1504550867967176E-5</v>
      </c>
      <c r="AG493" s="35"/>
      <c r="AH493" s="35"/>
      <c r="AR493" s="69">
        <f t="shared" si="317"/>
        <v>41</v>
      </c>
      <c r="AS493" s="70">
        <f t="shared" si="328"/>
        <v>490</v>
      </c>
      <c r="AT493" s="71">
        <f t="shared" ca="1" si="329"/>
        <v>1.4062753500576498E-2</v>
      </c>
      <c r="AU493" s="72">
        <f t="shared" ca="1" si="318"/>
        <v>9.0370179501075842E-3</v>
      </c>
      <c r="AV493" s="73">
        <f t="shared" ca="1" si="319"/>
        <v>1.0090370179501076</v>
      </c>
      <c r="AW493" s="74">
        <f ca="1">PRODUCT(AV$4:AV493)</f>
        <v>68.525814156667224</v>
      </c>
      <c r="BO493" s="70">
        <f t="shared" si="330"/>
        <v>490</v>
      </c>
      <c r="BP493" s="171">
        <f t="shared" ca="1" si="331"/>
        <v>0.114</v>
      </c>
      <c r="BQ493" s="172">
        <f t="shared" ca="1" si="320"/>
        <v>9.0370179501075842E-3</v>
      </c>
      <c r="BR493" s="172">
        <f t="shared" ca="1" si="333"/>
        <v>1.4593040773127461E-2</v>
      </c>
    </row>
    <row r="494" spans="5:70">
      <c r="E494">
        <f t="shared" si="321"/>
        <v>491</v>
      </c>
      <c r="F494" s="64">
        <f t="shared" si="322"/>
        <v>105.83333333333101</v>
      </c>
      <c r="G494" s="55">
        <f t="shared" si="306"/>
        <v>0</v>
      </c>
      <c r="H494" s="78">
        <f t="shared" si="332"/>
        <v>4.1598758021262672E-5</v>
      </c>
      <c r="I494" s="79">
        <f t="shared" ca="1" si="307"/>
        <v>65.569599233699677</v>
      </c>
      <c r="J494" s="79">
        <f t="shared" ca="1" si="308"/>
        <v>0.5925536452563045</v>
      </c>
      <c r="K494" s="80">
        <f t="shared" ca="1" si="309"/>
        <v>-8.3197516042525347E-4</v>
      </c>
      <c r="L494" s="80">
        <f t="shared" ca="1" si="310"/>
        <v>-2.7320666347374865E-2</v>
      </c>
      <c r="M494" s="80">
        <f t="shared" ca="1" si="311"/>
        <v>0</v>
      </c>
      <c r="N494" s="80">
        <f t="shared" ca="1" si="312"/>
        <v>0</v>
      </c>
      <c r="O494" s="81">
        <f t="shared" ca="1" si="299"/>
        <v>-7.5061448925351784E-2</v>
      </c>
      <c r="P494" s="79">
        <f t="shared" ca="1" si="300"/>
        <v>66.058938788522823</v>
      </c>
      <c r="Q494" s="35"/>
      <c r="R494">
        <f t="shared" ca="1" si="313"/>
        <v>491</v>
      </c>
      <c r="S494" s="78">
        <f t="shared" ca="1" si="323"/>
        <v>105.83333333333101</v>
      </c>
      <c r="T494" s="55">
        <f t="shared" ca="1" si="314"/>
        <v>0</v>
      </c>
      <c r="U494" s="78">
        <f t="shared" ca="1" si="324"/>
        <v>4.1504550867967176E-5</v>
      </c>
      <c r="V494" s="79">
        <f t="shared" ca="1" si="325"/>
        <v>65.44240939152418</v>
      </c>
      <c r="W494" s="79">
        <f t="shared" ca="1" si="301"/>
        <v>0.59140422836949313</v>
      </c>
      <c r="X494" s="80">
        <f t="shared" ca="1" si="302"/>
        <v>-8.3009101735934349E-4</v>
      </c>
      <c r="Y494" s="80">
        <f t="shared" ca="1" si="315"/>
        <v>-2.7267670579801742E-2</v>
      </c>
      <c r="Z494" s="80">
        <f t="shared" ca="1" si="303"/>
        <v>0</v>
      </c>
      <c r="AA494" s="80">
        <f t="shared" ca="1" si="316"/>
        <v>0</v>
      </c>
      <c r="AB494" s="81">
        <f t="shared" ca="1" si="304"/>
        <v>-7.5061448925351784E-2</v>
      </c>
      <c r="AC494" s="79">
        <f t="shared" ca="1" si="305"/>
        <v>65.930654409371158</v>
      </c>
      <c r="AD494" s="35"/>
      <c r="AE494" s="55">
        <f t="shared" ca="1" si="326"/>
        <v>0</v>
      </c>
      <c r="AF494" s="78">
        <f t="shared" ca="1" si="327"/>
        <v>4.1504550867967176E-5</v>
      </c>
      <c r="AG494" s="35"/>
      <c r="AH494" s="35"/>
      <c r="AR494" s="69">
        <f t="shared" si="317"/>
        <v>41</v>
      </c>
      <c r="AS494" s="70">
        <f t="shared" si="328"/>
        <v>491</v>
      </c>
      <c r="AT494" s="71">
        <f t="shared" ca="1" si="329"/>
        <v>1.393566814476385E-2</v>
      </c>
      <c r="AU494" s="72">
        <f t="shared" ca="1" si="318"/>
        <v>9.0370179501075842E-3</v>
      </c>
      <c r="AV494" s="73">
        <f t="shared" ca="1" si="319"/>
        <v>1.0090370179501076</v>
      </c>
      <c r="AW494" s="74">
        <f ca="1">PRODUCT(AV$4:AV494)</f>
        <v>69.14508316924676</v>
      </c>
      <c r="BO494" s="70">
        <f t="shared" si="330"/>
        <v>491</v>
      </c>
      <c r="BP494" s="171">
        <f t="shared" ca="1" si="331"/>
        <v>0.114</v>
      </c>
      <c r="BQ494" s="172">
        <f t="shared" ca="1" si="320"/>
        <v>9.0370179501075842E-3</v>
      </c>
      <c r="BR494" s="172">
        <f t="shared" ca="1" si="333"/>
        <v>1.4462344308015291E-2</v>
      </c>
    </row>
    <row r="495" spans="5:70">
      <c r="E495">
        <f t="shared" si="321"/>
        <v>492</v>
      </c>
      <c r="F495" s="64">
        <f t="shared" si="322"/>
        <v>105.91666666666434</v>
      </c>
      <c r="G495" s="55">
        <f t="shared" si="306"/>
        <v>0</v>
      </c>
      <c r="H495" s="78">
        <f t="shared" si="332"/>
        <v>4.1598758021262672E-5</v>
      </c>
      <c r="I495" s="79">
        <f t="shared" ca="1" si="307"/>
        <v>66.058938788522823</v>
      </c>
      <c r="J495" s="79">
        <f t="shared" ca="1" si="308"/>
        <v>0.59697581559693891</v>
      </c>
      <c r="K495" s="80">
        <f t="shared" ca="1" si="309"/>
        <v>-8.3197516042525347E-4</v>
      </c>
      <c r="L495" s="80">
        <f t="shared" ca="1" si="310"/>
        <v>-2.7524557828551177E-2</v>
      </c>
      <c r="M495" s="80">
        <f t="shared" ca="1" si="311"/>
        <v>0</v>
      </c>
      <c r="N495" s="80">
        <f t="shared" ca="1" si="312"/>
        <v>0</v>
      </c>
      <c r="O495" s="81">
        <f t="shared" ca="1" si="299"/>
        <v>-7.5061448925351784E-2</v>
      </c>
      <c r="P495" s="79">
        <f t="shared" ca="1" si="300"/>
        <v>66.552496622205425</v>
      </c>
      <c r="Q495" s="35"/>
      <c r="R495">
        <f t="shared" ca="1" si="313"/>
        <v>492</v>
      </c>
      <c r="S495" s="78">
        <f t="shared" ca="1" si="323"/>
        <v>105.91666666666434</v>
      </c>
      <c r="T495" s="55">
        <f t="shared" ca="1" si="314"/>
        <v>0</v>
      </c>
      <c r="U495" s="78">
        <f t="shared" ca="1" si="324"/>
        <v>4.1504550867967176E-5</v>
      </c>
      <c r="V495" s="79">
        <f t="shared" ca="1" si="325"/>
        <v>65.930654409371158</v>
      </c>
      <c r="W495" s="79">
        <f t="shared" ca="1" si="301"/>
        <v>0.59581650735982694</v>
      </c>
      <c r="X495" s="80">
        <f t="shared" ca="1" si="302"/>
        <v>-8.3009101735934349E-4</v>
      </c>
      <c r="Y495" s="80">
        <f t="shared" ca="1" si="315"/>
        <v>-2.747110600390465E-2</v>
      </c>
      <c r="Z495" s="80">
        <f t="shared" ca="1" si="303"/>
        <v>0</v>
      </c>
      <c r="AA495" s="80">
        <f t="shared" ca="1" si="316"/>
        <v>0</v>
      </c>
      <c r="AB495" s="81">
        <f t="shared" ca="1" si="304"/>
        <v>-7.5061448925351784E-2</v>
      </c>
      <c r="AC495" s="79">
        <f t="shared" ca="1" si="305"/>
        <v>66.423108270784368</v>
      </c>
      <c r="AD495" s="35"/>
      <c r="AE495" s="55">
        <f t="shared" ca="1" si="326"/>
        <v>0</v>
      </c>
      <c r="AF495" s="78">
        <f t="shared" ca="1" si="327"/>
        <v>4.1504550867967176E-5</v>
      </c>
      <c r="AG495" s="35"/>
      <c r="AH495" s="35"/>
      <c r="AR495" s="69">
        <f t="shared" si="317"/>
        <v>41</v>
      </c>
      <c r="AS495" s="70">
        <f t="shared" si="328"/>
        <v>492</v>
      </c>
      <c r="AT495" s="71">
        <f t="shared" ca="1" si="329"/>
        <v>1.3809731261592876E-2</v>
      </c>
      <c r="AU495" s="72">
        <f t="shared" ca="1" si="318"/>
        <v>9.0370179501075842E-3</v>
      </c>
      <c r="AV495" s="73">
        <f t="shared" ca="1" si="319"/>
        <v>1.0090370179501076</v>
      </c>
      <c r="AW495" s="74">
        <f ca="1">PRODUCT(AV$4:AV495)</f>
        <v>69.769948527008921</v>
      </c>
      <c r="BO495" s="70">
        <f t="shared" si="330"/>
        <v>492</v>
      </c>
      <c r="BP495" s="171">
        <f t="shared" ca="1" si="331"/>
        <v>0.114</v>
      </c>
      <c r="BQ495" s="172">
        <f t="shared" ca="1" si="320"/>
        <v>9.0370179501075842E-3</v>
      </c>
      <c r="BR495" s="172">
        <f t="shared" ca="1" si="333"/>
        <v>1.4332818371119849E-2</v>
      </c>
    </row>
    <row r="496" spans="5:70">
      <c r="E496">
        <f t="shared" si="321"/>
        <v>493</v>
      </c>
      <c r="F496" s="64">
        <f t="shared" si="322"/>
        <v>105.99999999999767</v>
      </c>
      <c r="G496" s="55">
        <f t="shared" si="306"/>
        <v>0</v>
      </c>
      <c r="H496" s="78">
        <f t="shared" si="332"/>
        <v>4.1598758021262672E-5</v>
      </c>
      <c r="I496" s="79">
        <f t="shared" ca="1" si="307"/>
        <v>66.552496622205425</v>
      </c>
      <c r="J496" s="79">
        <f t="shared" ca="1" si="308"/>
        <v>0.60143610659934477</v>
      </c>
      <c r="K496" s="80">
        <f t="shared" ca="1" si="309"/>
        <v>-8.3197516042525347E-4</v>
      </c>
      <c r="L496" s="80">
        <f t="shared" ca="1" si="310"/>
        <v>-2.7730206925918929E-2</v>
      </c>
      <c r="M496" s="80">
        <f t="shared" ca="1" si="311"/>
        <v>-0.49914372466654067</v>
      </c>
      <c r="N496" s="80">
        <f t="shared" ca="1" si="312"/>
        <v>0</v>
      </c>
      <c r="O496" s="81">
        <f t="shared" ca="1" si="299"/>
        <v>-7.5061448925351784E-2</v>
      </c>
      <c r="P496" s="79">
        <f t="shared" ca="1" si="300"/>
        <v>66.551165373126537</v>
      </c>
      <c r="Q496" s="35"/>
      <c r="R496">
        <f t="shared" ca="1" si="313"/>
        <v>493</v>
      </c>
      <c r="S496" s="78">
        <f t="shared" ca="1" si="323"/>
        <v>105.99999999999767</v>
      </c>
      <c r="T496" s="55">
        <f t="shared" ca="1" si="314"/>
        <v>0</v>
      </c>
      <c r="U496" s="78">
        <f t="shared" ca="1" si="324"/>
        <v>4.1504550867967176E-5</v>
      </c>
      <c r="V496" s="79">
        <f t="shared" ca="1" si="325"/>
        <v>66.423108270784368</v>
      </c>
      <c r="W496" s="79">
        <f t="shared" ca="1" si="301"/>
        <v>0.60026682174501789</v>
      </c>
      <c r="X496" s="80">
        <f t="shared" ca="1" si="302"/>
        <v>-8.3009101735934349E-4</v>
      </c>
      <c r="Y496" s="80">
        <f t="shared" ca="1" si="315"/>
        <v>-2.7676295112826821E-2</v>
      </c>
      <c r="Z496" s="80">
        <f t="shared" ca="1" si="303"/>
        <v>-0.49817331203088272</v>
      </c>
      <c r="AA496" s="80">
        <f t="shared" ca="1" si="316"/>
        <v>0</v>
      </c>
      <c r="AB496" s="81">
        <f t="shared" ca="1" si="304"/>
        <v>-7.5061448925351784E-2</v>
      </c>
      <c r="AC496" s="79">
        <f t="shared" ca="1" si="305"/>
        <v>66.421633945442963</v>
      </c>
      <c r="AD496" s="35"/>
      <c r="AE496" s="55">
        <f t="shared" ca="1" si="326"/>
        <v>0</v>
      </c>
      <c r="AF496" s="78">
        <f t="shared" ca="1" si="327"/>
        <v>4.1504550867967176E-5</v>
      </c>
      <c r="AG496" s="35"/>
      <c r="AH496" s="35"/>
      <c r="AR496" s="69">
        <f t="shared" si="317"/>
        <v>42</v>
      </c>
      <c r="AS496" s="70">
        <f t="shared" si="328"/>
        <v>493</v>
      </c>
      <c r="AT496" s="71">
        <f t="shared" ca="1" si="329"/>
        <v>1.3684932472295699E-2</v>
      </c>
      <c r="AU496" s="72">
        <f t="shared" ca="1" si="318"/>
        <v>9.0370179501075842E-3</v>
      </c>
      <c r="AV496" s="73">
        <f t="shared" ca="1" si="319"/>
        <v>1.0090370179501076</v>
      </c>
      <c r="AW496" s="74">
        <f ca="1">PRODUCT(AV$4:AV496)</f>
        <v>70.400460804225588</v>
      </c>
      <c r="BO496" s="70">
        <f t="shared" si="330"/>
        <v>493</v>
      </c>
      <c r="BP496" s="171">
        <f t="shared" ca="1" si="331"/>
        <v>0.114</v>
      </c>
      <c r="BQ496" s="172">
        <f t="shared" ca="1" si="320"/>
        <v>9.0370179501075842E-3</v>
      </c>
      <c r="BR496" s="172">
        <f t="shared" ca="1" si="333"/>
        <v>1.4204452479094819E-2</v>
      </c>
    </row>
    <row r="497" spans="5:70">
      <c r="E497">
        <f t="shared" si="321"/>
        <v>494</v>
      </c>
      <c r="F497" s="64">
        <f t="shared" si="322"/>
        <v>106.083333333331</v>
      </c>
      <c r="G497" s="55">
        <f t="shared" si="306"/>
        <v>0</v>
      </c>
      <c r="H497" s="78">
        <f t="shared" si="332"/>
        <v>4.1598758021262672E-5</v>
      </c>
      <c r="I497" s="79">
        <f t="shared" ca="1" si="307"/>
        <v>66.551165373126537</v>
      </c>
      <c r="J497" s="79">
        <f t="shared" ca="1" si="308"/>
        <v>0.6014240760775228</v>
      </c>
      <c r="K497" s="80">
        <f t="shared" ca="1" si="309"/>
        <v>-8.3197516042525347E-4</v>
      </c>
      <c r="L497" s="80">
        <f t="shared" ca="1" si="310"/>
        <v>-2.7729652238802725E-2</v>
      </c>
      <c r="M497" s="80">
        <f t="shared" ca="1" si="311"/>
        <v>0</v>
      </c>
      <c r="N497" s="80">
        <f t="shared" ca="1" si="312"/>
        <v>0</v>
      </c>
      <c r="O497" s="81">
        <f t="shared" ca="1" si="299"/>
        <v>-7.5061448925351784E-2</v>
      </c>
      <c r="P497" s="79">
        <f t="shared" ca="1" si="300"/>
        <v>67.048966372879477</v>
      </c>
      <c r="Q497" s="35"/>
      <c r="R497">
        <f t="shared" ca="1" si="313"/>
        <v>494</v>
      </c>
      <c r="S497" s="78">
        <f t="shared" ca="1" si="323"/>
        <v>106.083333333331</v>
      </c>
      <c r="T497" s="55">
        <f t="shared" ca="1" si="314"/>
        <v>0</v>
      </c>
      <c r="U497" s="78">
        <f t="shared" ca="1" si="324"/>
        <v>4.1504550867967176E-5</v>
      </c>
      <c r="V497" s="79">
        <f t="shared" ca="1" si="325"/>
        <v>66.421633945442963</v>
      </c>
      <c r="W497" s="79">
        <f t="shared" ca="1" si="301"/>
        <v>0.60025349824044327</v>
      </c>
      <c r="X497" s="80">
        <f t="shared" ca="1" si="302"/>
        <v>-8.3009101735934349E-4</v>
      </c>
      <c r="Y497" s="80">
        <f t="shared" ca="1" si="315"/>
        <v>-2.7675680810601237E-2</v>
      </c>
      <c r="Z497" s="80">
        <f t="shared" ca="1" si="303"/>
        <v>0</v>
      </c>
      <c r="AA497" s="80">
        <f t="shared" ca="1" si="316"/>
        <v>0</v>
      </c>
      <c r="AB497" s="81">
        <f t="shared" ca="1" si="304"/>
        <v>-7.5061448925351784E-2</v>
      </c>
      <c r="AC497" s="79">
        <f t="shared" ca="1" si="305"/>
        <v>66.918320222930092</v>
      </c>
      <c r="AD497" s="35"/>
      <c r="AE497" s="55">
        <f t="shared" ca="1" si="326"/>
        <v>0</v>
      </c>
      <c r="AF497" s="78">
        <f t="shared" ca="1" si="327"/>
        <v>4.1504550867967176E-5</v>
      </c>
      <c r="AG497" s="35"/>
      <c r="AH497" s="35"/>
      <c r="AR497" s="69">
        <f t="shared" si="317"/>
        <v>42</v>
      </c>
      <c r="AS497" s="70">
        <f t="shared" si="328"/>
        <v>494</v>
      </c>
      <c r="AT497" s="71">
        <f t="shared" ca="1" si="329"/>
        <v>1.3561261491897554E-2</v>
      </c>
      <c r="AU497" s="72">
        <f t="shared" ca="1" si="318"/>
        <v>9.0370179501075842E-3</v>
      </c>
      <c r="AV497" s="73">
        <f t="shared" ca="1" si="319"/>
        <v>1.0090370179501076</v>
      </c>
      <c r="AW497" s="74">
        <f ca="1">PRODUCT(AV$4:AV497)</f>
        <v>71.036671032209213</v>
      </c>
      <c r="BO497" s="70">
        <f t="shared" si="330"/>
        <v>494</v>
      </c>
      <c r="BP497" s="171">
        <f t="shared" ca="1" si="331"/>
        <v>0.114</v>
      </c>
      <c r="BQ497" s="172">
        <f t="shared" ca="1" si="320"/>
        <v>9.0370179501075842E-3</v>
      </c>
      <c r="BR497" s="172">
        <f t="shared" ca="1" si="333"/>
        <v>1.4077236242483589E-2</v>
      </c>
    </row>
    <row r="498" spans="5:70">
      <c r="E498">
        <f t="shared" si="321"/>
        <v>495</v>
      </c>
      <c r="F498" s="64">
        <f t="shared" si="322"/>
        <v>106.16666666666433</v>
      </c>
      <c r="G498" s="55">
        <f t="shared" si="306"/>
        <v>0</v>
      </c>
      <c r="H498" s="78">
        <f t="shared" si="332"/>
        <v>4.1598758021262672E-5</v>
      </c>
      <c r="I498" s="79">
        <f t="shared" ca="1" si="307"/>
        <v>67.048966372879477</v>
      </c>
      <c r="J498" s="79">
        <f t="shared" ca="1" si="308"/>
        <v>0.60592271264787168</v>
      </c>
      <c r="K498" s="80">
        <f t="shared" ca="1" si="309"/>
        <v>-8.3197516042525347E-4</v>
      </c>
      <c r="L498" s="80">
        <f t="shared" ca="1" si="310"/>
        <v>-2.7937069322033117E-2</v>
      </c>
      <c r="M498" s="80">
        <f t="shared" ca="1" si="311"/>
        <v>0</v>
      </c>
      <c r="N498" s="80">
        <f t="shared" ca="1" si="312"/>
        <v>0</v>
      </c>
      <c r="O498" s="81">
        <f t="shared" ca="1" si="299"/>
        <v>-7.5061448925351784E-2</v>
      </c>
      <c r="P498" s="79">
        <f t="shared" ca="1" si="300"/>
        <v>67.551058592119531</v>
      </c>
      <c r="Q498" s="35"/>
      <c r="R498">
        <f t="shared" ca="1" si="313"/>
        <v>495</v>
      </c>
      <c r="S498" s="78">
        <f t="shared" ca="1" si="323"/>
        <v>106.16666666666433</v>
      </c>
      <c r="T498" s="55">
        <f t="shared" ca="1" si="314"/>
        <v>0</v>
      </c>
      <c r="U498" s="78">
        <f t="shared" ca="1" si="324"/>
        <v>4.1504550867967176E-5</v>
      </c>
      <c r="V498" s="79">
        <f t="shared" ca="1" si="325"/>
        <v>66.918320222930092</v>
      </c>
      <c r="W498" s="79">
        <f t="shared" ca="1" si="301"/>
        <v>0.60474206104566663</v>
      </c>
      <c r="X498" s="80">
        <f t="shared" ca="1" si="302"/>
        <v>-8.3009101735934349E-4</v>
      </c>
      <c r="Y498" s="80">
        <f t="shared" ca="1" si="315"/>
        <v>-2.7882633426220875E-2</v>
      </c>
      <c r="Z498" s="80">
        <f t="shared" ca="1" si="303"/>
        <v>0</v>
      </c>
      <c r="AA498" s="80">
        <f t="shared" ca="1" si="316"/>
        <v>0</v>
      </c>
      <c r="AB498" s="81">
        <f t="shared" ca="1" si="304"/>
        <v>-7.5061448925351784E-2</v>
      </c>
      <c r="AC498" s="79">
        <f t="shared" ca="1" si="305"/>
        <v>67.419288110606828</v>
      </c>
      <c r="AD498" s="35"/>
      <c r="AE498" s="55">
        <f t="shared" ca="1" si="326"/>
        <v>0</v>
      </c>
      <c r="AF498" s="78">
        <f t="shared" ca="1" si="327"/>
        <v>4.1504550867967176E-5</v>
      </c>
      <c r="AG498" s="35"/>
      <c r="AH498" s="35"/>
      <c r="AR498" s="69">
        <f t="shared" si="317"/>
        <v>42</v>
      </c>
      <c r="AS498" s="70">
        <f t="shared" si="328"/>
        <v>495</v>
      </c>
      <c r="AT498" s="71">
        <f t="shared" ca="1" si="329"/>
        <v>1.3438708128369174E-2</v>
      </c>
      <c r="AU498" s="72">
        <f t="shared" ca="1" si="318"/>
        <v>9.0370179501075842E-3</v>
      </c>
      <c r="AV498" s="73">
        <f t="shared" ca="1" si="319"/>
        <v>1.0090370179501076</v>
      </c>
      <c r="AW498" s="74">
        <f ca="1">PRODUCT(AV$4:AV498)</f>
        <v>71.678630703443176</v>
      </c>
      <c r="BO498" s="70">
        <f t="shared" si="330"/>
        <v>495</v>
      </c>
      <c r="BP498" s="171">
        <f t="shared" ca="1" si="331"/>
        <v>0.114</v>
      </c>
      <c r="BQ498" s="172">
        <f t="shared" ca="1" si="320"/>
        <v>9.0370179501075842E-3</v>
      </c>
      <c r="BR498" s="172">
        <f t="shared" ca="1" si="333"/>
        <v>1.3951159364878372E-2</v>
      </c>
    </row>
    <row r="499" spans="5:70">
      <c r="E499">
        <f t="shared" si="321"/>
        <v>496</v>
      </c>
      <c r="F499" s="64">
        <f t="shared" si="322"/>
        <v>106.24999999999766</v>
      </c>
      <c r="G499" s="55">
        <f t="shared" si="306"/>
        <v>0</v>
      </c>
      <c r="H499" s="78">
        <f t="shared" si="332"/>
        <v>4.1598758021262672E-5</v>
      </c>
      <c r="I499" s="79">
        <f t="shared" ca="1" si="307"/>
        <v>67.551058592119531</v>
      </c>
      <c r="J499" s="79">
        <f t="shared" ca="1" si="308"/>
        <v>0.61046012904575342</v>
      </c>
      <c r="K499" s="80">
        <f t="shared" ca="1" si="309"/>
        <v>-8.3197516042525347E-4</v>
      </c>
      <c r="L499" s="80">
        <f t="shared" ca="1" si="310"/>
        <v>-2.8146274413383139E-2</v>
      </c>
      <c r="M499" s="80">
        <f t="shared" ca="1" si="311"/>
        <v>0</v>
      </c>
      <c r="N499" s="80">
        <f t="shared" ca="1" si="312"/>
        <v>0</v>
      </c>
      <c r="O499" s="81">
        <f t="shared" ca="1" si="299"/>
        <v>-7.5061448925351784E-2</v>
      </c>
      <c r="P499" s="79">
        <f t="shared" ca="1" si="300"/>
        <v>68.057479022666115</v>
      </c>
      <c r="Q499" s="35"/>
      <c r="R499">
        <f t="shared" ca="1" si="313"/>
        <v>496</v>
      </c>
      <c r="S499" s="78">
        <f t="shared" ca="1" si="323"/>
        <v>106.24999999999766</v>
      </c>
      <c r="T499" s="55">
        <f t="shared" ca="1" si="314"/>
        <v>0</v>
      </c>
      <c r="U499" s="78">
        <f t="shared" ca="1" si="324"/>
        <v>4.1504550867967176E-5</v>
      </c>
      <c r="V499" s="79">
        <f t="shared" ca="1" si="325"/>
        <v>67.419288110606828</v>
      </c>
      <c r="W499" s="79">
        <f t="shared" ca="1" si="301"/>
        <v>0.60926931683902874</v>
      </c>
      <c r="X499" s="80">
        <f t="shared" ca="1" si="302"/>
        <v>-8.3009101735934349E-4</v>
      </c>
      <c r="Y499" s="80">
        <f t="shared" ca="1" si="315"/>
        <v>-2.8091370046086181E-2</v>
      </c>
      <c r="Z499" s="80">
        <f t="shared" ca="1" si="303"/>
        <v>0</v>
      </c>
      <c r="AA499" s="80">
        <f t="shared" ca="1" si="316"/>
        <v>0</v>
      </c>
      <c r="AB499" s="81">
        <f t="shared" ca="1" si="304"/>
        <v>-7.5061448925351784E-2</v>
      </c>
      <c r="AC499" s="79">
        <f t="shared" ca="1" si="305"/>
        <v>67.92457451745706</v>
      </c>
      <c r="AD499" s="35"/>
      <c r="AE499" s="55">
        <f t="shared" ca="1" si="326"/>
        <v>0</v>
      </c>
      <c r="AF499" s="78">
        <f t="shared" ca="1" si="327"/>
        <v>4.1504550867967176E-5</v>
      </c>
      <c r="AG499" s="35"/>
      <c r="AH499" s="35"/>
      <c r="AR499" s="69">
        <f t="shared" si="317"/>
        <v>42</v>
      </c>
      <c r="AS499" s="70">
        <f t="shared" si="328"/>
        <v>496</v>
      </c>
      <c r="AT499" s="71">
        <f t="shared" ca="1" si="329"/>
        <v>1.3317262281786845E-2</v>
      </c>
      <c r="AU499" s="72">
        <f t="shared" ca="1" si="318"/>
        <v>9.0370179501075842E-3</v>
      </c>
      <c r="AV499" s="73">
        <f t="shared" ca="1" si="319"/>
        <v>1.0090370179501076</v>
      </c>
      <c r="AW499" s="74">
        <f ca="1">PRODUCT(AV$4:AV499)</f>
        <v>72.326391775749329</v>
      </c>
      <c r="BO499" s="70">
        <f t="shared" si="330"/>
        <v>496</v>
      </c>
      <c r="BP499" s="171">
        <f t="shared" ca="1" si="331"/>
        <v>0.114</v>
      </c>
      <c r="BQ499" s="172">
        <f t="shared" ca="1" si="320"/>
        <v>9.0370179501075842E-3</v>
      </c>
      <c r="BR499" s="172">
        <f t="shared" ca="1" si="333"/>
        <v>1.3826211642086847E-2</v>
      </c>
    </row>
    <row r="500" spans="5:70">
      <c r="E500">
        <f t="shared" si="321"/>
        <v>497</v>
      </c>
      <c r="F500" s="64">
        <f t="shared" si="322"/>
        <v>106.33333333333098</v>
      </c>
      <c r="G500" s="55">
        <f t="shared" si="306"/>
        <v>0</v>
      </c>
      <c r="H500" s="78">
        <f t="shared" si="332"/>
        <v>4.1598758021262672E-5</v>
      </c>
      <c r="I500" s="79">
        <f t="shared" ca="1" si="307"/>
        <v>68.057479022666115</v>
      </c>
      <c r="J500" s="79">
        <f t="shared" ca="1" si="308"/>
        <v>0.61503665956690401</v>
      </c>
      <c r="K500" s="80">
        <f t="shared" ca="1" si="309"/>
        <v>-8.3197516042525347E-4</v>
      </c>
      <c r="L500" s="80">
        <f t="shared" ca="1" si="310"/>
        <v>-2.8357282926110883E-2</v>
      </c>
      <c r="M500" s="80">
        <f t="shared" ca="1" si="311"/>
        <v>0</v>
      </c>
      <c r="N500" s="80">
        <f t="shared" ca="1" si="312"/>
        <v>0</v>
      </c>
      <c r="O500" s="81">
        <f t="shared" ca="1" si="299"/>
        <v>-7.5061448925351784E-2</v>
      </c>
      <c r="P500" s="79">
        <f t="shared" ca="1" si="300"/>
        <v>68.568264975221126</v>
      </c>
      <c r="Q500" s="35"/>
      <c r="R500">
        <f t="shared" ca="1" si="313"/>
        <v>497</v>
      </c>
      <c r="S500" s="78">
        <f t="shared" ca="1" si="323"/>
        <v>106.33333333333098</v>
      </c>
      <c r="T500" s="55">
        <f t="shared" ca="1" si="314"/>
        <v>0</v>
      </c>
      <c r="U500" s="78">
        <f t="shared" ca="1" si="324"/>
        <v>4.1504550867967176E-5</v>
      </c>
      <c r="V500" s="79">
        <f t="shared" ca="1" si="325"/>
        <v>67.92457451745706</v>
      </c>
      <c r="W500" s="79">
        <f t="shared" ca="1" si="301"/>
        <v>0.6138355991676796</v>
      </c>
      <c r="X500" s="80">
        <f t="shared" ca="1" si="302"/>
        <v>-8.3009101735934349E-4</v>
      </c>
      <c r="Y500" s="80">
        <f t="shared" ca="1" si="315"/>
        <v>-2.8301906048940444E-2</v>
      </c>
      <c r="Z500" s="80">
        <f t="shared" ca="1" si="303"/>
        <v>0</v>
      </c>
      <c r="AA500" s="80">
        <f t="shared" ca="1" si="316"/>
        <v>0</v>
      </c>
      <c r="AB500" s="81">
        <f t="shared" ca="1" si="304"/>
        <v>-7.5061448925351784E-2</v>
      </c>
      <c r="AC500" s="79">
        <f t="shared" ca="1" si="305"/>
        <v>68.434216670633091</v>
      </c>
      <c r="AD500" s="35"/>
      <c r="AE500" s="55">
        <f t="shared" ca="1" si="326"/>
        <v>0</v>
      </c>
      <c r="AF500" s="78">
        <f t="shared" ca="1" si="327"/>
        <v>4.1504550867967176E-5</v>
      </c>
      <c r="AG500" s="35"/>
      <c r="AH500" s="35"/>
      <c r="AR500" s="69">
        <f t="shared" si="317"/>
        <v>42</v>
      </c>
      <c r="AS500" s="70">
        <f t="shared" si="328"/>
        <v>497</v>
      </c>
      <c r="AT500" s="71">
        <f t="shared" ca="1" si="329"/>
        <v>1.3196913943500047E-2</v>
      </c>
      <c r="AU500" s="72">
        <f t="shared" ca="1" si="318"/>
        <v>9.0370179501075842E-3</v>
      </c>
      <c r="AV500" s="73">
        <f t="shared" ca="1" si="319"/>
        <v>1.0090370179501076</v>
      </c>
      <c r="AW500" s="74">
        <f ca="1">PRODUCT(AV$4:AV500)</f>
        <v>72.980006676493289</v>
      </c>
      <c r="BO500" s="70">
        <f t="shared" si="330"/>
        <v>497</v>
      </c>
      <c r="BP500" s="171">
        <f t="shared" ca="1" si="331"/>
        <v>0.114</v>
      </c>
      <c r="BQ500" s="172">
        <f t="shared" ca="1" si="320"/>
        <v>9.0370179501075842E-3</v>
      </c>
      <c r="BR500" s="172">
        <f t="shared" ca="1" si="333"/>
        <v>1.3702382961306273E-2</v>
      </c>
    </row>
    <row r="501" spans="5:70">
      <c r="E501">
        <f t="shared" si="321"/>
        <v>498</v>
      </c>
      <c r="F501" s="64">
        <f t="shared" si="322"/>
        <v>106.41666666666431</v>
      </c>
      <c r="G501" s="55">
        <f t="shared" si="306"/>
        <v>0</v>
      </c>
      <c r="H501" s="78">
        <f t="shared" si="332"/>
        <v>4.1598758021262672E-5</v>
      </c>
      <c r="I501" s="79">
        <f t="shared" ca="1" si="307"/>
        <v>68.568264975221126</v>
      </c>
      <c r="J501" s="79">
        <f t="shared" ca="1" si="308"/>
        <v>0.61965264138880649</v>
      </c>
      <c r="K501" s="80">
        <f t="shared" ca="1" si="309"/>
        <v>-8.3197516042525347E-4</v>
      </c>
      <c r="L501" s="80">
        <f t="shared" ca="1" si="310"/>
        <v>-2.8570110406342136E-2</v>
      </c>
      <c r="M501" s="80">
        <f t="shared" ca="1" si="311"/>
        <v>0</v>
      </c>
      <c r="N501" s="80">
        <f t="shared" ca="1" si="312"/>
        <v>0</v>
      </c>
      <c r="O501" s="81">
        <f t="shared" ca="1" si="299"/>
        <v>-7.5061448925351784E-2</v>
      </c>
      <c r="P501" s="79">
        <f t="shared" ca="1" si="300"/>
        <v>69.083454082117811</v>
      </c>
      <c r="Q501" s="35"/>
      <c r="R501">
        <f t="shared" ca="1" si="313"/>
        <v>498</v>
      </c>
      <c r="S501" s="78">
        <f t="shared" ca="1" si="323"/>
        <v>106.41666666666431</v>
      </c>
      <c r="T501" s="55">
        <f t="shared" ca="1" si="314"/>
        <v>0</v>
      </c>
      <c r="U501" s="78">
        <f t="shared" ca="1" si="324"/>
        <v>4.1504550867967176E-5</v>
      </c>
      <c r="V501" s="79">
        <f t="shared" ca="1" si="325"/>
        <v>68.434216670633091</v>
      </c>
      <c r="W501" s="79">
        <f t="shared" ca="1" si="301"/>
        <v>0.6184412444540629</v>
      </c>
      <c r="X501" s="80">
        <f t="shared" ca="1" si="302"/>
        <v>-8.3009101735934349E-4</v>
      </c>
      <c r="Y501" s="80">
        <f t="shared" ca="1" si="315"/>
        <v>-2.8514256946097122E-2</v>
      </c>
      <c r="Z501" s="80">
        <f t="shared" ca="1" si="303"/>
        <v>0</v>
      </c>
      <c r="AA501" s="80">
        <f t="shared" ca="1" si="316"/>
        <v>0</v>
      </c>
      <c r="AB501" s="81">
        <f t="shared" ca="1" si="304"/>
        <v>-7.5061448925351784E-2</v>
      </c>
      <c r="AC501" s="79">
        <f t="shared" ca="1" si="305"/>
        <v>68.94825211819834</v>
      </c>
      <c r="AD501" s="35"/>
      <c r="AE501" s="55">
        <f t="shared" ca="1" si="326"/>
        <v>0</v>
      </c>
      <c r="AF501" s="78">
        <f t="shared" ca="1" si="327"/>
        <v>4.1504550867967176E-5</v>
      </c>
      <c r="AG501" s="35"/>
      <c r="AH501" s="35"/>
      <c r="AR501" s="69">
        <f t="shared" si="317"/>
        <v>42</v>
      </c>
      <c r="AS501" s="70">
        <f t="shared" si="328"/>
        <v>498</v>
      </c>
      <c r="AT501" s="71">
        <f t="shared" ca="1" si="329"/>
        <v>1.3077653195306611E-2</v>
      </c>
      <c r="AU501" s="72">
        <f t="shared" ca="1" si="318"/>
        <v>9.0370179501075842E-3</v>
      </c>
      <c r="AV501" s="73">
        <f t="shared" ca="1" si="319"/>
        <v>1.0090370179501076</v>
      </c>
      <c r="AW501" s="74">
        <f ca="1">PRODUCT(AV$4:AV501)</f>
        <v>73.639528306827728</v>
      </c>
      <c r="BO501" s="70">
        <f t="shared" si="330"/>
        <v>498</v>
      </c>
      <c r="BP501" s="171">
        <f t="shared" ca="1" si="331"/>
        <v>0.114</v>
      </c>
      <c r="BQ501" s="172">
        <f t="shared" ca="1" si="320"/>
        <v>9.0370179501075842E-3</v>
      </c>
      <c r="BR501" s="172">
        <f t="shared" ca="1" si="333"/>
        <v>1.3579663300305E-2</v>
      </c>
    </row>
    <row r="502" spans="5:70">
      <c r="E502">
        <f t="shared" si="321"/>
        <v>499</v>
      </c>
      <c r="F502" s="64">
        <f t="shared" si="322"/>
        <v>106.49999999999764</v>
      </c>
      <c r="G502" s="55">
        <f t="shared" si="306"/>
        <v>0</v>
      </c>
      <c r="H502" s="78">
        <f t="shared" si="332"/>
        <v>4.1598758021262672E-5</v>
      </c>
      <c r="I502" s="79">
        <f t="shared" ca="1" si="307"/>
        <v>69.083454082117811</v>
      </c>
      <c r="J502" s="79">
        <f t="shared" ca="1" si="308"/>
        <v>0.62430841459553177</v>
      </c>
      <c r="K502" s="80">
        <f t="shared" ca="1" si="309"/>
        <v>-8.3197516042525347E-4</v>
      </c>
      <c r="L502" s="80">
        <f t="shared" ca="1" si="310"/>
        <v>-2.8784772534215755E-2</v>
      </c>
      <c r="M502" s="80">
        <f t="shared" ca="1" si="311"/>
        <v>0</v>
      </c>
      <c r="N502" s="80">
        <f t="shared" ca="1" si="312"/>
        <v>0</v>
      </c>
      <c r="O502" s="81">
        <f t="shared" ca="1" si="299"/>
        <v>-7.5061448925351784E-2</v>
      </c>
      <c r="P502" s="79">
        <f t="shared" ca="1" si="300"/>
        <v>69.603084300093357</v>
      </c>
      <c r="Q502" s="35"/>
      <c r="R502">
        <f t="shared" ca="1" si="313"/>
        <v>499</v>
      </c>
      <c r="S502" s="78">
        <f t="shared" ca="1" si="323"/>
        <v>106.49999999999764</v>
      </c>
      <c r="T502" s="55">
        <f t="shared" ca="1" si="314"/>
        <v>0</v>
      </c>
      <c r="U502" s="78">
        <f t="shared" ca="1" si="324"/>
        <v>4.1504550867967176E-5</v>
      </c>
      <c r="V502" s="79">
        <f t="shared" ca="1" si="325"/>
        <v>68.94825211819834</v>
      </c>
      <c r="W502" s="79">
        <f t="shared" ca="1" si="301"/>
        <v>0.62308659202070171</v>
      </c>
      <c r="X502" s="80">
        <f t="shared" ca="1" si="302"/>
        <v>-8.3009101735934349E-4</v>
      </c>
      <c r="Y502" s="80">
        <f t="shared" ca="1" si="315"/>
        <v>-2.8728438382582645E-2</v>
      </c>
      <c r="Z502" s="80">
        <f t="shared" ca="1" si="303"/>
        <v>0</v>
      </c>
      <c r="AA502" s="80">
        <f t="shared" ca="1" si="316"/>
        <v>0</v>
      </c>
      <c r="AB502" s="81">
        <f t="shared" ca="1" si="304"/>
        <v>-7.5061448925351784E-2</v>
      </c>
      <c r="AC502" s="79">
        <f t="shared" ca="1" si="305"/>
        <v>69.466718731893735</v>
      </c>
      <c r="AD502" s="35"/>
      <c r="AE502" s="55">
        <f t="shared" ca="1" si="326"/>
        <v>0</v>
      </c>
      <c r="AF502" s="78">
        <f t="shared" ca="1" si="327"/>
        <v>4.1504550867967176E-5</v>
      </c>
      <c r="AG502" s="35"/>
      <c r="AH502" s="35"/>
      <c r="AR502" s="69">
        <f t="shared" si="317"/>
        <v>42</v>
      </c>
      <c r="AS502" s="70">
        <f t="shared" si="328"/>
        <v>499</v>
      </c>
      <c r="AT502" s="71">
        <f t="shared" ca="1" si="329"/>
        <v>1.2959470208635344E-2</v>
      </c>
      <c r="AU502" s="72">
        <f t="shared" ca="1" si="318"/>
        <v>9.0370179501075842E-3</v>
      </c>
      <c r="AV502" s="73">
        <f t="shared" ca="1" si="319"/>
        <v>1.0090370179501076</v>
      </c>
      <c r="AW502" s="74">
        <f ca="1">PRODUCT(AV$4:AV502)</f>
        <v>74.305010045973987</v>
      </c>
      <c r="BO502" s="70">
        <f t="shared" si="330"/>
        <v>499</v>
      </c>
      <c r="BP502" s="171">
        <f t="shared" ca="1" si="331"/>
        <v>0.114</v>
      </c>
      <c r="BQ502" s="172">
        <f t="shared" ca="1" si="320"/>
        <v>9.0370179501075842E-3</v>
      </c>
      <c r="BR502" s="172">
        <f t="shared" ca="1" si="333"/>
        <v>1.3458042726611299E-2</v>
      </c>
    </row>
    <row r="503" spans="5:70">
      <c r="E503">
        <f t="shared" si="321"/>
        <v>500</v>
      </c>
      <c r="F503" s="64">
        <f t="shared" si="322"/>
        <v>106.58333333333097</v>
      </c>
      <c r="G503" s="55">
        <f t="shared" si="306"/>
        <v>0</v>
      </c>
      <c r="H503" s="78">
        <f t="shared" si="332"/>
        <v>4.1598758021262672E-5</v>
      </c>
      <c r="I503" s="79">
        <f t="shared" ca="1" si="307"/>
        <v>69.603084300093357</v>
      </c>
      <c r="J503" s="79">
        <f t="shared" ca="1" si="308"/>
        <v>0.62900432220279501</v>
      </c>
      <c r="K503" s="80">
        <f t="shared" ca="1" si="309"/>
        <v>-8.3197516042525347E-4</v>
      </c>
      <c r="L503" s="80">
        <f t="shared" ca="1" si="310"/>
        <v>-2.9001285125038901E-2</v>
      </c>
      <c r="M503" s="80">
        <f t="shared" ca="1" si="311"/>
        <v>0</v>
      </c>
      <c r="N503" s="80">
        <f t="shared" ca="1" si="312"/>
        <v>0</v>
      </c>
      <c r="O503" s="81">
        <f t="shared" ca="1" si="299"/>
        <v>-7.5061448925351784E-2</v>
      </c>
      <c r="P503" s="79">
        <f t="shared" ca="1" si="300"/>
        <v>70.127193913085335</v>
      </c>
      <c r="Q503" s="35"/>
      <c r="R503">
        <f t="shared" ca="1" si="313"/>
        <v>500</v>
      </c>
      <c r="S503" s="78">
        <f t="shared" ca="1" si="323"/>
        <v>106.58333333333097</v>
      </c>
      <c r="T503" s="55">
        <f t="shared" ca="1" si="314"/>
        <v>0</v>
      </c>
      <c r="U503" s="78">
        <f t="shared" ca="1" si="324"/>
        <v>4.1504550867967176E-5</v>
      </c>
      <c r="V503" s="79">
        <f t="shared" ca="1" si="325"/>
        <v>69.466718731893735</v>
      </c>
      <c r="W503" s="79">
        <f t="shared" ca="1" si="301"/>
        <v>0.62777198411519841</v>
      </c>
      <c r="X503" s="80">
        <f t="shared" ca="1" si="302"/>
        <v>-8.3009101735934349E-4</v>
      </c>
      <c r="Y503" s="80">
        <f t="shared" ca="1" si="315"/>
        <v>-2.8944466138289059E-2</v>
      </c>
      <c r="Z503" s="80">
        <f t="shared" ca="1" si="303"/>
        <v>0</v>
      </c>
      <c r="AA503" s="80">
        <f t="shared" ca="1" si="316"/>
        <v>0</v>
      </c>
      <c r="AB503" s="81">
        <f t="shared" ca="1" si="304"/>
        <v>-7.5061448925351784E-2</v>
      </c>
      <c r="AC503" s="79">
        <f t="shared" ca="1" si="305"/>
        <v>69.989654709927933</v>
      </c>
      <c r="AD503" s="35"/>
      <c r="AE503" s="55">
        <f t="shared" ca="1" si="326"/>
        <v>0</v>
      </c>
      <c r="AF503" s="78">
        <f t="shared" ca="1" si="327"/>
        <v>4.1504550867967176E-5</v>
      </c>
      <c r="AG503" s="35"/>
      <c r="AH503" s="35"/>
      <c r="AR503" s="69">
        <f t="shared" si="317"/>
        <v>42</v>
      </c>
      <c r="AS503" s="70">
        <f t="shared" si="328"/>
        <v>500</v>
      </c>
      <c r="AT503" s="71">
        <f t="shared" ca="1" si="329"/>
        <v>1.2842355243736022E-2</v>
      </c>
      <c r="AU503" s="72">
        <f t="shared" ca="1" si="318"/>
        <v>9.0370179501075842E-3</v>
      </c>
      <c r="AV503" s="73">
        <f t="shared" ca="1" si="319"/>
        <v>1.0090370179501076</v>
      </c>
      <c r="AW503" s="74">
        <f ca="1">PRODUCT(AV$4:AV503)</f>
        <v>74.976505755542377</v>
      </c>
      <c r="BO503" s="70">
        <f t="shared" si="330"/>
        <v>500</v>
      </c>
      <c r="BP503" s="171">
        <f t="shared" ca="1" si="331"/>
        <v>0.114</v>
      </c>
      <c r="BQ503" s="172">
        <f t="shared" ca="1" si="320"/>
        <v>9.0370179501075842E-3</v>
      </c>
      <c r="BR503" s="172">
        <f t="shared" ca="1" si="333"/>
        <v>1.3337511396709471E-2</v>
      </c>
    </row>
    <row r="504" spans="5:70">
      <c r="E504">
        <f t="shared" si="321"/>
        <v>501</v>
      </c>
      <c r="F504" s="64">
        <f t="shared" si="322"/>
        <v>106.6666666666643</v>
      </c>
      <c r="G504" s="55">
        <f t="shared" si="306"/>
        <v>0</v>
      </c>
      <c r="H504" s="78">
        <f t="shared" si="332"/>
        <v>4.1598758021262672E-5</v>
      </c>
      <c r="I504" s="79">
        <f t="shared" ca="1" si="307"/>
        <v>70.127193913085335</v>
      </c>
      <c r="J504" s="79">
        <f t="shared" ca="1" si="308"/>
        <v>0.63374071018322753</v>
      </c>
      <c r="K504" s="80">
        <f t="shared" ca="1" si="309"/>
        <v>-8.3197516042525347E-4</v>
      </c>
      <c r="L504" s="80">
        <f t="shared" ca="1" si="310"/>
        <v>-2.9219664130452225E-2</v>
      </c>
      <c r="M504" s="80">
        <f t="shared" ca="1" si="311"/>
        <v>0</v>
      </c>
      <c r="N504" s="80">
        <f t="shared" ca="1" si="312"/>
        <v>0</v>
      </c>
      <c r="O504" s="81">
        <f t="shared" ca="1" si="299"/>
        <v>-7.5061448925351784E-2</v>
      </c>
      <c r="P504" s="79">
        <f t="shared" ca="1" si="300"/>
        <v>70.65582153505234</v>
      </c>
      <c r="Q504" s="35"/>
      <c r="R504">
        <f t="shared" ca="1" si="313"/>
        <v>501</v>
      </c>
      <c r="S504" s="78">
        <f t="shared" ca="1" si="323"/>
        <v>106.6666666666643</v>
      </c>
      <c r="T504" s="55">
        <f t="shared" ca="1" si="314"/>
        <v>0</v>
      </c>
      <c r="U504" s="78">
        <f t="shared" ca="1" si="324"/>
        <v>4.1504550867967176E-5</v>
      </c>
      <c r="V504" s="79">
        <f t="shared" ca="1" si="325"/>
        <v>69.989654709927933</v>
      </c>
      <c r="W504" s="79">
        <f t="shared" ca="1" si="301"/>
        <v>0.6324977659354506</v>
      </c>
      <c r="X504" s="80">
        <f t="shared" ca="1" si="302"/>
        <v>-8.3009101735934349E-4</v>
      </c>
      <c r="Y504" s="80">
        <f t="shared" ca="1" si="315"/>
        <v>-2.9162356129136639E-2</v>
      </c>
      <c r="Z504" s="80">
        <f t="shared" ca="1" si="303"/>
        <v>0</v>
      </c>
      <c r="AA504" s="80">
        <f t="shared" ca="1" si="316"/>
        <v>0</v>
      </c>
      <c r="AB504" s="81">
        <f t="shared" ca="1" si="304"/>
        <v>-7.5061448925351784E-2</v>
      </c>
      <c r="AC504" s="79">
        <f t="shared" ca="1" si="305"/>
        <v>70.517098579791536</v>
      </c>
      <c r="AD504" s="35"/>
      <c r="AE504" s="55">
        <f t="shared" ca="1" si="326"/>
        <v>0</v>
      </c>
      <c r="AF504" s="78">
        <f t="shared" ca="1" si="327"/>
        <v>4.1504550867967176E-5</v>
      </c>
      <c r="AG504" s="35"/>
      <c r="AH504" s="35"/>
      <c r="AR504" s="69">
        <f t="shared" si="317"/>
        <v>42</v>
      </c>
      <c r="AS504" s="70">
        <f t="shared" si="328"/>
        <v>501</v>
      </c>
      <c r="AT504" s="71">
        <f t="shared" ca="1" si="329"/>
        <v>1.2726298648876722E-2</v>
      </c>
      <c r="AU504" s="72">
        <f t="shared" ca="1" si="318"/>
        <v>9.0370179501075842E-3</v>
      </c>
      <c r="AV504" s="73">
        <f t="shared" ca="1" si="319"/>
        <v>1.0090370179501076</v>
      </c>
      <c r="AW504" s="74">
        <f ca="1">PRODUCT(AV$4:AV504)</f>
        <v>75.654069783891558</v>
      </c>
      <c r="BO504" s="70">
        <f t="shared" si="330"/>
        <v>501</v>
      </c>
      <c r="BP504" s="171">
        <f t="shared" ca="1" si="331"/>
        <v>0.114</v>
      </c>
      <c r="BQ504" s="172">
        <f t="shared" ca="1" si="320"/>
        <v>9.0370179501075842E-3</v>
      </c>
      <c r="BR504" s="172">
        <f t="shared" ca="1" si="333"/>
        <v>1.3218059555243147E-2</v>
      </c>
    </row>
    <row r="505" spans="5:70">
      <c r="E505">
        <f t="shared" si="321"/>
        <v>502</v>
      </c>
      <c r="F505" s="64">
        <f t="shared" si="322"/>
        <v>106.74999999999763</v>
      </c>
      <c r="G505" s="55">
        <f t="shared" si="306"/>
        <v>0</v>
      </c>
      <c r="H505" s="78">
        <f t="shared" si="332"/>
        <v>4.1598758021262672E-5</v>
      </c>
      <c r="I505" s="79">
        <f t="shared" ca="1" si="307"/>
        <v>70.65582153505234</v>
      </c>
      <c r="J505" s="79">
        <f t="shared" ca="1" si="308"/>
        <v>0.63851792749186598</v>
      </c>
      <c r="K505" s="80">
        <f t="shared" ca="1" si="309"/>
        <v>-8.3197516042525347E-4</v>
      </c>
      <c r="L505" s="80">
        <f t="shared" ca="1" si="310"/>
        <v>-2.9439925639605142E-2</v>
      </c>
      <c r="M505" s="80">
        <f t="shared" ca="1" si="311"/>
        <v>0</v>
      </c>
      <c r="N505" s="80">
        <f t="shared" ca="1" si="312"/>
        <v>0</v>
      </c>
      <c r="O505" s="81">
        <f t="shared" ca="1" si="299"/>
        <v>-7.5061448925351784E-2</v>
      </c>
      <c r="P505" s="79">
        <f t="shared" ca="1" si="300"/>
        <v>71.189006112818817</v>
      </c>
      <c r="Q505" s="35"/>
      <c r="R505">
        <f t="shared" ca="1" si="313"/>
        <v>502</v>
      </c>
      <c r="S505" s="78">
        <f t="shared" ca="1" si="323"/>
        <v>106.74999999999763</v>
      </c>
      <c r="T505" s="55">
        <f t="shared" ca="1" si="314"/>
        <v>0</v>
      </c>
      <c r="U505" s="78">
        <f t="shared" ca="1" si="324"/>
        <v>4.1504550867967176E-5</v>
      </c>
      <c r="V505" s="79">
        <f t="shared" ca="1" si="325"/>
        <v>70.517098579791536</v>
      </c>
      <c r="W505" s="79">
        <f t="shared" ca="1" si="301"/>
        <v>0.6372642856550822</v>
      </c>
      <c r="X505" s="80">
        <f t="shared" ca="1" si="302"/>
        <v>-8.3009101735934349E-4</v>
      </c>
      <c r="Y505" s="80">
        <f t="shared" ca="1" si="315"/>
        <v>-2.9382124408246474E-2</v>
      </c>
      <c r="Z505" s="80">
        <f t="shared" ca="1" si="303"/>
        <v>0</v>
      </c>
      <c r="AA505" s="80">
        <f t="shared" ca="1" si="316"/>
        <v>0</v>
      </c>
      <c r="AB505" s="81">
        <f t="shared" ca="1" si="304"/>
        <v>-7.5061448925351784E-2</v>
      </c>
      <c r="AC505" s="79">
        <f t="shared" ca="1" si="305"/>
        <v>71.049089201095654</v>
      </c>
      <c r="AD505" s="35"/>
      <c r="AE505" s="55">
        <f t="shared" ca="1" si="326"/>
        <v>0</v>
      </c>
      <c r="AF505" s="78">
        <f t="shared" ca="1" si="327"/>
        <v>4.1504550867967176E-5</v>
      </c>
      <c r="AG505" s="35"/>
      <c r="AH505" s="35"/>
      <c r="AR505" s="69">
        <f t="shared" si="317"/>
        <v>42</v>
      </c>
      <c r="AS505" s="70">
        <f t="shared" si="328"/>
        <v>502</v>
      </c>
      <c r="AT505" s="71">
        <f t="shared" ca="1" si="329"/>
        <v>1.2611290859548393E-2</v>
      </c>
      <c r="AU505" s="72">
        <f t="shared" ca="1" si="318"/>
        <v>9.0370179501075842E-3</v>
      </c>
      <c r="AV505" s="73">
        <f t="shared" ca="1" si="319"/>
        <v>1.0090370179501076</v>
      </c>
      <c r="AW505" s="74">
        <f ca="1">PRODUCT(AV$4:AV505)</f>
        <v>76.33775697052728</v>
      </c>
      <c r="BO505" s="70">
        <f t="shared" si="330"/>
        <v>502</v>
      </c>
      <c r="BP505" s="171">
        <f t="shared" ca="1" si="331"/>
        <v>0.114</v>
      </c>
      <c r="BQ505" s="172">
        <f t="shared" ca="1" si="320"/>
        <v>9.0370179501075842E-3</v>
      </c>
      <c r="BR505" s="172">
        <f t="shared" ca="1" si="333"/>
        <v>1.3099677534225728E-2</v>
      </c>
    </row>
    <row r="506" spans="5:70">
      <c r="E506">
        <f t="shared" si="321"/>
        <v>503</v>
      </c>
      <c r="F506" s="64">
        <f t="shared" si="322"/>
        <v>106.83333333333096</v>
      </c>
      <c r="G506" s="55">
        <f t="shared" si="306"/>
        <v>0</v>
      </c>
      <c r="H506" s="78">
        <f t="shared" si="332"/>
        <v>4.1598758021262672E-5</v>
      </c>
      <c r="I506" s="79">
        <f t="shared" ca="1" si="307"/>
        <v>71.189006112818817</v>
      </c>
      <c r="J506" s="79">
        <f t="shared" ca="1" si="308"/>
        <v>0.6433363260918622</v>
      </c>
      <c r="K506" s="80">
        <f t="shared" ca="1" si="309"/>
        <v>-8.3197516042525347E-4</v>
      </c>
      <c r="L506" s="80">
        <f t="shared" ca="1" si="310"/>
        <v>-2.9662085880341176E-2</v>
      </c>
      <c r="M506" s="80">
        <f t="shared" ca="1" si="311"/>
        <v>0</v>
      </c>
      <c r="N506" s="80">
        <f t="shared" ca="1" si="312"/>
        <v>0</v>
      </c>
      <c r="O506" s="81">
        <f t="shared" ca="1" si="299"/>
        <v>-7.5061448925351784E-2</v>
      </c>
      <c r="P506" s="79">
        <f t="shared" ca="1" si="300"/>
        <v>71.726786928944549</v>
      </c>
      <c r="Q506" s="35"/>
      <c r="R506">
        <f t="shared" ca="1" si="313"/>
        <v>503</v>
      </c>
      <c r="S506" s="78">
        <f t="shared" ca="1" si="323"/>
        <v>106.83333333333096</v>
      </c>
      <c r="T506" s="55">
        <f t="shared" ca="1" si="314"/>
        <v>0</v>
      </c>
      <c r="U506" s="78">
        <f t="shared" ca="1" si="324"/>
        <v>4.1504550867967176E-5</v>
      </c>
      <c r="V506" s="79">
        <f t="shared" ca="1" si="325"/>
        <v>71.049089201095654</v>
      </c>
      <c r="W506" s="79">
        <f t="shared" ca="1" si="301"/>
        <v>0.6420718944490964</v>
      </c>
      <c r="X506" s="80">
        <f t="shared" ca="1" si="302"/>
        <v>-8.3009101735934349E-4</v>
      </c>
      <c r="Y506" s="80">
        <f t="shared" ca="1" si="315"/>
        <v>-2.960378716712319E-2</v>
      </c>
      <c r="Z506" s="80">
        <f t="shared" ca="1" si="303"/>
        <v>0</v>
      </c>
      <c r="AA506" s="80">
        <f t="shared" ca="1" si="316"/>
        <v>0</v>
      </c>
      <c r="AB506" s="81">
        <f t="shared" ca="1" si="304"/>
        <v>-7.5061448925351784E-2</v>
      </c>
      <c r="AC506" s="79">
        <f t="shared" ca="1" si="305"/>
        <v>71.585665768434922</v>
      </c>
      <c r="AD506" s="35"/>
      <c r="AE506" s="55">
        <f t="shared" ca="1" si="326"/>
        <v>0</v>
      </c>
      <c r="AF506" s="78">
        <f t="shared" ca="1" si="327"/>
        <v>4.1504550867967176E-5</v>
      </c>
      <c r="AG506" s="35"/>
      <c r="AH506" s="35"/>
      <c r="AR506" s="69">
        <f t="shared" si="317"/>
        <v>42</v>
      </c>
      <c r="AS506" s="70">
        <f t="shared" si="328"/>
        <v>503</v>
      </c>
      <c r="AT506" s="71">
        <f t="shared" ca="1" si="329"/>
        <v>1.2497322397676626E-2</v>
      </c>
      <c r="AU506" s="72">
        <f t="shared" ca="1" si="318"/>
        <v>9.0370179501075842E-3</v>
      </c>
      <c r="AV506" s="73">
        <f t="shared" ca="1" si="319"/>
        <v>1.0090370179501076</v>
      </c>
      <c r="AW506" s="74">
        <f ca="1">PRODUCT(AV$4:AV506)</f>
        <v>77.027622650540891</v>
      </c>
      <c r="BO506" s="70">
        <f t="shared" si="330"/>
        <v>503</v>
      </c>
      <c r="BP506" s="171">
        <f t="shared" ca="1" si="331"/>
        <v>0.114</v>
      </c>
      <c r="BQ506" s="172">
        <f t="shared" ca="1" si="320"/>
        <v>9.0370179501075842E-3</v>
      </c>
      <c r="BR506" s="172">
        <f t="shared" ca="1" si="333"/>
        <v>1.2982355752257891E-2</v>
      </c>
    </row>
    <row r="507" spans="5:70">
      <c r="E507">
        <f t="shared" si="321"/>
        <v>504</v>
      </c>
      <c r="F507" s="64">
        <f t="shared" si="322"/>
        <v>106.91666666666428</v>
      </c>
      <c r="G507" s="55">
        <f t="shared" si="306"/>
        <v>0</v>
      </c>
      <c r="H507" s="78">
        <f t="shared" si="332"/>
        <v>4.1598758021262672E-5</v>
      </c>
      <c r="I507" s="79">
        <f t="shared" ca="1" si="307"/>
        <v>71.726786928944549</v>
      </c>
      <c r="J507" s="79">
        <f t="shared" ca="1" si="308"/>
        <v>0.64819626098041394</v>
      </c>
      <c r="K507" s="80">
        <f t="shared" ca="1" si="309"/>
        <v>-8.3197516042525347E-4</v>
      </c>
      <c r="L507" s="80">
        <f t="shared" ca="1" si="310"/>
        <v>-2.9886161220393562E-2</v>
      </c>
      <c r="M507" s="80">
        <f t="shared" ca="1" si="311"/>
        <v>0</v>
      </c>
      <c r="N507" s="80">
        <f t="shared" ca="1" si="312"/>
        <v>0</v>
      </c>
      <c r="O507" s="81">
        <f t="shared" ca="1" si="299"/>
        <v>-7.5061448925351784E-2</v>
      </c>
      <c r="P507" s="79">
        <f t="shared" ca="1" si="300"/>
        <v>72.269203604618795</v>
      </c>
      <c r="Q507" s="35"/>
      <c r="R507">
        <f t="shared" ca="1" si="313"/>
        <v>504</v>
      </c>
      <c r="S507" s="78">
        <f t="shared" ca="1" si="323"/>
        <v>106.91666666666428</v>
      </c>
      <c r="T507" s="55">
        <f t="shared" ca="1" si="314"/>
        <v>0</v>
      </c>
      <c r="U507" s="78">
        <f t="shared" ca="1" si="324"/>
        <v>4.1504550867967176E-5</v>
      </c>
      <c r="V507" s="79">
        <f t="shared" ca="1" si="325"/>
        <v>71.585665768434922</v>
      </c>
      <c r="W507" s="79">
        <f t="shared" ca="1" si="301"/>
        <v>0.64692094651974841</v>
      </c>
      <c r="X507" s="80">
        <f t="shared" ca="1" si="302"/>
        <v>-8.3009101735934349E-4</v>
      </c>
      <c r="Y507" s="80">
        <f t="shared" ca="1" si="315"/>
        <v>-2.9827360736847885E-2</v>
      </c>
      <c r="Z507" s="80">
        <f t="shared" ca="1" si="303"/>
        <v>0</v>
      </c>
      <c r="AA507" s="80">
        <f t="shared" ca="1" si="316"/>
        <v>0</v>
      </c>
      <c r="AB507" s="81">
        <f t="shared" ca="1" si="304"/>
        <v>-7.5061448925351784E-2</v>
      </c>
      <c r="AC507" s="79">
        <f t="shared" ca="1" si="305"/>
        <v>72.126867814275101</v>
      </c>
      <c r="AD507" s="35"/>
      <c r="AE507" s="55">
        <f t="shared" ca="1" si="326"/>
        <v>0</v>
      </c>
      <c r="AF507" s="78">
        <f t="shared" ca="1" si="327"/>
        <v>4.1504550867967176E-5</v>
      </c>
      <c r="AG507" s="35"/>
      <c r="AH507" s="35"/>
      <c r="AR507" s="69">
        <f t="shared" si="317"/>
        <v>42</v>
      </c>
      <c r="AS507" s="70">
        <f t="shared" si="328"/>
        <v>504</v>
      </c>
      <c r="AT507" s="71">
        <f t="shared" ca="1" si="329"/>
        <v>1.2384383870840541E-2</v>
      </c>
      <c r="AU507" s="72">
        <f t="shared" ca="1" si="318"/>
        <v>9.0370179501075842E-3</v>
      </c>
      <c r="AV507" s="73">
        <f t="shared" ca="1" si="319"/>
        <v>1.0090370179501076</v>
      </c>
      <c r="AW507" s="74">
        <f ca="1">PRODUCT(AV$4:AV507)</f>
        <v>77.72372265908794</v>
      </c>
      <c r="BO507" s="70">
        <f t="shared" si="330"/>
        <v>504</v>
      </c>
      <c r="BP507" s="171">
        <f t="shared" ca="1" si="331"/>
        <v>0.114</v>
      </c>
      <c r="BQ507" s="172">
        <f t="shared" ca="1" si="320"/>
        <v>9.0370179501075842E-3</v>
      </c>
      <c r="BR507" s="172">
        <f t="shared" ca="1" si="333"/>
        <v>1.2866084713752108E-2</v>
      </c>
    </row>
    <row r="508" spans="5:70">
      <c r="E508">
        <f t="shared" si="321"/>
        <v>505</v>
      </c>
      <c r="F508" s="64">
        <f t="shared" si="322"/>
        <v>106.99999999999761</v>
      </c>
      <c r="G508" s="55">
        <f t="shared" si="306"/>
        <v>0</v>
      </c>
      <c r="H508" s="78">
        <f t="shared" si="332"/>
        <v>4.1598758021262672E-5</v>
      </c>
      <c r="I508" s="79">
        <f t="shared" ca="1" si="307"/>
        <v>72.269203604618795</v>
      </c>
      <c r="J508" s="79">
        <f t="shared" ca="1" si="308"/>
        <v>0.65309809021491982</v>
      </c>
      <c r="K508" s="80">
        <f t="shared" ca="1" si="309"/>
        <v>-8.3197516042525347E-4</v>
      </c>
      <c r="L508" s="80">
        <f t="shared" ca="1" si="310"/>
        <v>-3.0112168168591167E-2</v>
      </c>
      <c r="M508" s="80">
        <f t="shared" ca="1" si="311"/>
        <v>-0.54201902703464089</v>
      </c>
      <c r="N508" s="80">
        <f t="shared" ca="1" si="312"/>
        <v>0</v>
      </c>
      <c r="O508" s="81">
        <f t="shared" ca="1" si="299"/>
        <v>-7.5061448925351784E-2</v>
      </c>
      <c r="P508" s="79">
        <f t="shared" ca="1" si="300"/>
        <v>72.274277075544717</v>
      </c>
      <c r="Q508" s="35"/>
      <c r="R508">
        <f t="shared" ca="1" si="313"/>
        <v>505</v>
      </c>
      <c r="S508" s="78">
        <f t="shared" ca="1" si="323"/>
        <v>106.99999999999761</v>
      </c>
      <c r="T508" s="55">
        <f t="shared" ca="1" si="314"/>
        <v>0</v>
      </c>
      <c r="U508" s="78">
        <f t="shared" ca="1" si="324"/>
        <v>4.1504550867967176E-5</v>
      </c>
      <c r="V508" s="79">
        <f t="shared" ca="1" si="325"/>
        <v>72.126867814275101</v>
      </c>
      <c r="W508" s="79">
        <f t="shared" ca="1" si="301"/>
        <v>0.65181179912264109</v>
      </c>
      <c r="X508" s="80">
        <f t="shared" ca="1" si="302"/>
        <v>-8.3009101735934349E-4</v>
      </c>
      <c r="Y508" s="80">
        <f t="shared" ca="1" si="315"/>
        <v>-3.0052861589281294E-2</v>
      </c>
      <c r="Z508" s="80">
        <f t="shared" ca="1" si="303"/>
        <v>-0.5409515086070632</v>
      </c>
      <c r="AA508" s="80">
        <f t="shared" ca="1" si="316"/>
        <v>0</v>
      </c>
      <c r="AB508" s="81">
        <f t="shared" ca="1" si="304"/>
        <v>-7.5061448925351784E-2</v>
      </c>
      <c r="AC508" s="79">
        <f t="shared" ca="1" si="305"/>
        <v>72.131783703258677</v>
      </c>
      <c r="AD508" s="35"/>
      <c r="AE508" s="55">
        <f t="shared" ca="1" si="326"/>
        <v>0</v>
      </c>
      <c r="AF508" s="78">
        <f t="shared" ca="1" si="327"/>
        <v>4.1504550867967176E-5</v>
      </c>
      <c r="AG508" s="35"/>
      <c r="AH508" s="35"/>
      <c r="AR508" s="69">
        <f t="shared" si="317"/>
        <v>43</v>
      </c>
      <c r="AS508" s="70">
        <f t="shared" si="328"/>
        <v>505</v>
      </c>
      <c r="AT508" s="71">
        <f t="shared" ca="1" si="329"/>
        <v>1.2272465971498732E-2</v>
      </c>
      <c r="AU508" s="72">
        <f t="shared" ca="1" si="318"/>
        <v>9.0370179501075842E-3</v>
      </c>
      <c r="AV508" s="73">
        <f t="shared" ca="1" si="319"/>
        <v>1.0090370179501076</v>
      </c>
      <c r="AW508" s="74">
        <f ca="1">PRODUCT(AV$4:AV508)</f>
        <v>78.426113335907303</v>
      </c>
      <c r="BO508" s="70">
        <f t="shared" si="330"/>
        <v>505</v>
      </c>
      <c r="BP508" s="171">
        <f t="shared" ca="1" si="331"/>
        <v>0.114</v>
      </c>
      <c r="BQ508" s="172">
        <f t="shared" ca="1" si="320"/>
        <v>9.0370179501075842E-3</v>
      </c>
      <c r="BR508" s="172">
        <f t="shared" ca="1" si="333"/>
        <v>1.275085500816411E-2</v>
      </c>
    </row>
    <row r="509" spans="5:70">
      <c r="E509">
        <f t="shared" si="321"/>
        <v>506</v>
      </c>
      <c r="F509" s="64">
        <f t="shared" si="322"/>
        <v>107.08333333333094</v>
      </c>
      <c r="G509" s="55">
        <f t="shared" si="306"/>
        <v>0</v>
      </c>
      <c r="H509" s="78">
        <f t="shared" si="332"/>
        <v>4.1598758021262672E-5</v>
      </c>
      <c r="I509" s="79">
        <f t="shared" ca="1" si="307"/>
        <v>72.274277075544717</v>
      </c>
      <c r="J509" s="79">
        <f t="shared" ca="1" si="308"/>
        <v>0.65314393926274672</v>
      </c>
      <c r="K509" s="80">
        <f t="shared" ca="1" si="309"/>
        <v>-8.3197516042525347E-4</v>
      </c>
      <c r="L509" s="80">
        <f t="shared" ca="1" si="310"/>
        <v>-3.0114282114810299E-2</v>
      </c>
      <c r="M509" s="80">
        <f t="shared" ca="1" si="311"/>
        <v>0</v>
      </c>
      <c r="N509" s="80">
        <f t="shared" ca="1" si="312"/>
        <v>0</v>
      </c>
      <c r="O509" s="81">
        <f t="shared" ca="1" si="299"/>
        <v>-7.5061448925351784E-2</v>
      </c>
      <c r="P509" s="79">
        <f t="shared" ca="1" si="300"/>
        <v>72.821413308606878</v>
      </c>
      <c r="Q509" s="35"/>
      <c r="R509">
        <f t="shared" ca="1" si="313"/>
        <v>506</v>
      </c>
      <c r="S509" s="78">
        <f t="shared" ca="1" si="323"/>
        <v>107.08333333333094</v>
      </c>
      <c r="T509" s="55">
        <f t="shared" ca="1" si="314"/>
        <v>0</v>
      </c>
      <c r="U509" s="78">
        <f t="shared" ca="1" si="324"/>
        <v>4.1504550867967176E-5</v>
      </c>
      <c r="V509" s="79">
        <f t="shared" ca="1" si="325"/>
        <v>72.131783703258677</v>
      </c>
      <c r="W509" s="79">
        <f t="shared" ca="1" si="301"/>
        <v>0.6518562240996264</v>
      </c>
      <c r="X509" s="80">
        <f t="shared" ca="1" si="302"/>
        <v>-8.3009101735934349E-4</v>
      </c>
      <c r="Y509" s="80">
        <f t="shared" ca="1" si="315"/>
        <v>-3.0054909876357783E-2</v>
      </c>
      <c r="Z509" s="80">
        <f t="shared" ca="1" si="303"/>
        <v>0</v>
      </c>
      <c r="AA509" s="80">
        <f t="shared" ca="1" si="316"/>
        <v>0</v>
      </c>
      <c r="AB509" s="81">
        <f t="shared" ca="1" si="304"/>
        <v>-7.5061448925351784E-2</v>
      </c>
      <c r="AC509" s="79">
        <f t="shared" ca="1" si="305"/>
        <v>72.677693477539236</v>
      </c>
      <c r="AD509" s="35"/>
      <c r="AE509" s="55">
        <f t="shared" ca="1" si="326"/>
        <v>0</v>
      </c>
      <c r="AF509" s="78">
        <f t="shared" ca="1" si="327"/>
        <v>4.1504550867967176E-5</v>
      </c>
      <c r="AG509" s="35"/>
      <c r="AH509" s="35"/>
      <c r="AR509" s="69">
        <f t="shared" si="317"/>
        <v>43</v>
      </c>
      <c r="AS509" s="70">
        <f t="shared" si="328"/>
        <v>506</v>
      </c>
      <c r="AT509" s="71">
        <f t="shared" ca="1" si="329"/>
        <v>1.2161559476222213E-2</v>
      </c>
      <c r="AU509" s="72">
        <f t="shared" ca="1" si="318"/>
        <v>9.0370179501075842E-3</v>
      </c>
      <c r="AV509" s="73">
        <f t="shared" ca="1" si="319"/>
        <v>1.0090370179501076</v>
      </c>
      <c r="AW509" s="74">
        <f ca="1">PRODUCT(AV$4:AV509)</f>
        <v>79.134851529881075</v>
      </c>
      <c r="BO509" s="70">
        <f t="shared" si="330"/>
        <v>506</v>
      </c>
      <c r="BP509" s="171">
        <f t="shared" ca="1" si="331"/>
        <v>0.114</v>
      </c>
      <c r="BQ509" s="172">
        <f t="shared" ca="1" si="320"/>
        <v>9.0370179501075842E-3</v>
      </c>
      <c r="BR509" s="172">
        <f t="shared" ca="1" si="333"/>
        <v>1.263665730923123E-2</v>
      </c>
    </row>
    <row r="510" spans="5:70">
      <c r="E510">
        <f t="shared" si="321"/>
        <v>507</v>
      </c>
      <c r="F510" s="64">
        <f t="shared" si="322"/>
        <v>107.16666666666427</v>
      </c>
      <c r="G510" s="55">
        <f t="shared" si="306"/>
        <v>0</v>
      </c>
      <c r="H510" s="78">
        <f t="shared" si="332"/>
        <v>4.1598758021262672E-5</v>
      </c>
      <c r="I510" s="79">
        <f t="shared" ca="1" si="307"/>
        <v>72.821413308606878</v>
      </c>
      <c r="J510" s="79">
        <f t="shared" ca="1" si="308"/>
        <v>0.65808841922208372</v>
      </c>
      <c r="K510" s="80">
        <f t="shared" ca="1" si="309"/>
        <v>-8.3197516042525347E-4</v>
      </c>
      <c r="L510" s="80">
        <f t="shared" ca="1" si="310"/>
        <v>-3.0342255545252869E-2</v>
      </c>
      <c r="M510" s="80">
        <f t="shared" ca="1" si="311"/>
        <v>0</v>
      </c>
      <c r="N510" s="80">
        <f t="shared" ca="1" si="312"/>
        <v>0</v>
      </c>
      <c r="O510" s="81">
        <f t="shared" ca="1" si="299"/>
        <v>-7.5061448925351784E-2</v>
      </c>
      <c r="P510" s="79">
        <f t="shared" ca="1" si="300"/>
        <v>73.373266048197934</v>
      </c>
      <c r="Q510" s="35"/>
      <c r="R510">
        <f t="shared" ca="1" si="313"/>
        <v>507</v>
      </c>
      <c r="S510" s="78">
        <f t="shared" ca="1" si="323"/>
        <v>107.16666666666427</v>
      </c>
      <c r="T510" s="55">
        <f t="shared" ca="1" si="314"/>
        <v>0</v>
      </c>
      <c r="U510" s="78">
        <f t="shared" ca="1" si="324"/>
        <v>4.1504550867967176E-5</v>
      </c>
      <c r="V510" s="79">
        <f t="shared" ca="1" si="325"/>
        <v>72.677693477539236</v>
      </c>
      <c r="W510" s="79">
        <f t="shared" ca="1" si="301"/>
        <v>0.65678962052893897</v>
      </c>
      <c r="X510" s="80">
        <f t="shared" ca="1" si="302"/>
        <v>-8.3009101735934349E-4</v>
      </c>
      <c r="Y510" s="80">
        <f t="shared" ca="1" si="315"/>
        <v>-3.0282372282308016E-2</v>
      </c>
      <c r="Z510" s="80">
        <f t="shared" ca="1" si="303"/>
        <v>0</v>
      </c>
      <c r="AA510" s="80">
        <f t="shared" ca="1" si="316"/>
        <v>0</v>
      </c>
      <c r="AB510" s="81">
        <f t="shared" ca="1" si="304"/>
        <v>-7.5061448925351784E-2</v>
      </c>
      <c r="AC510" s="79">
        <f t="shared" ca="1" si="305"/>
        <v>73.228309185843145</v>
      </c>
      <c r="AD510" s="35"/>
      <c r="AE510" s="55">
        <f t="shared" ca="1" si="326"/>
        <v>0</v>
      </c>
      <c r="AF510" s="78">
        <f t="shared" ca="1" si="327"/>
        <v>4.1504550867967176E-5</v>
      </c>
      <c r="AG510" s="35"/>
      <c r="AH510" s="35"/>
      <c r="AR510" s="69">
        <f t="shared" si="317"/>
        <v>43</v>
      </c>
      <c r="AS510" s="70">
        <f t="shared" si="328"/>
        <v>507</v>
      </c>
      <c r="AT510" s="71">
        <f t="shared" ca="1" si="329"/>
        <v>1.2051655244934293E-2</v>
      </c>
      <c r="AU510" s="72">
        <f t="shared" ca="1" si="318"/>
        <v>9.0370179501075842E-3</v>
      </c>
      <c r="AV510" s="73">
        <f t="shared" ca="1" si="319"/>
        <v>1.0090370179501076</v>
      </c>
      <c r="AW510" s="74">
        <f ca="1">PRODUCT(AV$4:AV510)</f>
        <v>79.849994603635707</v>
      </c>
      <c r="BO510" s="70">
        <f t="shared" si="330"/>
        <v>507</v>
      </c>
      <c r="BP510" s="171">
        <f t="shared" ca="1" si="331"/>
        <v>0.114</v>
      </c>
      <c r="BQ510" s="172">
        <f t="shared" ca="1" si="320"/>
        <v>9.0370179501075842E-3</v>
      </c>
      <c r="BR510" s="172">
        <f t="shared" ca="1" si="333"/>
        <v>1.2523482374217569E-2</v>
      </c>
    </row>
    <row r="511" spans="5:70">
      <c r="E511">
        <f t="shared" si="321"/>
        <v>508</v>
      </c>
      <c r="F511" s="64">
        <f t="shared" si="322"/>
        <v>107.2499999999976</v>
      </c>
      <c r="G511" s="55">
        <f t="shared" si="306"/>
        <v>0</v>
      </c>
      <c r="H511" s="78">
        <f t="shared" si="332"/>
        <v>4.1598758021262672E-5</v>
      </c>
      <c r="I511" s="79">
        <f t="shared" ca="1" si="307"/>
        <v>73.373266048197934</v>
      </c>
      <c r="J511" s="79">
        <f t="shared" ca="1" si="308"/>
        <v>0.66307552233558409</v>
      </c>
      <c r="K511" s="80">
        <f t="shared" ca="1" si="309"/>
        <v>-8.3197516042525347E-4</v>
      </c>
      <c r="L511" s="80">
        <f t="shared" ca="1" si="310"/>
        <v>-3.0572194186749141E-2</v>
      </c>
      <c r="M511" s="80">
        <f t="shared" ca="1" si="311"/>
        <v>0</v>
      </c>
      <c r="N511" s="80">
        <f t="shared" ca="1" si="312"/>
        <v>0</v>
      </c>
      <c r="O511" s="81">
        <f t="shared" ca="1" si="299"/>
        <v>-7.5061448925351784E-2</v>
      </c>
      <c r="P511" s="79">
        <f t="shared" ca="1" si="300"/>
        <v>73.929875952261</v>
      </c>
      <c r="Q511" s="35"/>
      <c r="R511">
        <f t="shared" ca="1" si="313"/>
        <v>508</v>
      </c>
      <c r="S511" s="78">
        <f t="shared" ca="1" si="323"/>
        <v>107.2499999999976</v>
      </c>
      <c r="T511" s="55">
        <f t="shared" ca="1" si="314"/>
        <v>0</v>
      </c>
      <c r="U511" s="78">
        <f t="shared" ca="1" si="324"/>
        <v>4.1504550867967176E-5</v>
      </c>
      <c r="V511" s="79">
        <f t="shared" ca="1" si="325"/>
        <v>73.228309185843145</v>
      </c>
      <c r="W511" s="79">
        <f t="shared" ca="1" si="301"/>
        <v>0.66176554456849257</v>
      </c>
      <c r="X511" s="80">
        <f t="shared" ca="1" si="302"/>
        <v>-8.3009101735934349E-4</v>
      </c>
      <c r="Y511" s="80">
        <f t="shared" ca="1" si="315"/>
        <v>-3.0511795494101313E-2</v>
      </c>
      <c r="Z511" s="80">
        <f t="shared" ca="1" si="303"/>
        <v>0</v>
      </c>
      <c r="AA511" s="80">
        <f t="shared" ca="1" si="316"/>
        <v>0</v>
      </c>
      <c r="AB511" s="81">
        <f t="shared" ca="1" si="304"/>
        <v>-7.5061448925351784E-2</v>
      </c>
      <c r="AC511" s="79">
        <f t="shared" ca="1" si="305"/>
        <v>73.783671394974817</v>
      </c>
      <c r="AD511" s="35"/>
      <c r="AE511" s="55">
        <f t="shared" ca="1" si="326"/>
        <v>0</v>
      </c>
      <c r="AF511" s="78">
        <f t="shared" ca="1" si="327"/>
        <v>4.1504550867967176E-5</v>
      </c>
      <c r="AG511" s="35"/>
      <c r="AH511" s="35"/>
      <c r="AR511" s="69">
        <f t="shared" si="317"/>
        <v>43</v>
      </c>
      <c r="AS511" s="70">
        <f t="shared" si="328"/>
        <v>508</v>
      </c>
      <c r="AT511" s="71">
        <f t="shared" ca="1" si="329"/>
        <v>1.1942744220157314E-2</v>
      </c>
      <c r="AU511" s="72">
        <f t="shared" ca="1" si="318"/>
        <v>9.0370179501075842E-3</v>
      </c>
      <c r="AV511" s="73">
        <f t="shared" ca="1" si="319"/>
        <v>1.0090370179501076</v>
      </c>
      <c r="AW511" s="74">
        <f ca="1">PRODUCT(AV$4:AV511)</f>
        <v>80.57160043818476</v>
      </c>
      <c r="BO511" s="70">
        <f t="shared" si="330"/>
        <v>508</v>
      </c>
      <c r="BP511" s="171">
        <f t="shared" ca="1" si="331"/>
        <v>0.114</v>
      </c>
      <c r="BQ511" s="172">
        <f t="shared" ca="1" si="320"/>
        <v>9.0370179501075842E-3</v>
      </c>
      <c r="BR511" s="172">
        <f t="shared" ca="1" si="333"/>
        <v>1.241132104316593E-2</v>
      </c>
    </row>
    <row r="512" spans="5:70">
      <c r="E512">
        <f t="shared" si="321"/>
        <v>509</v>
      </c>
      <c r="F512" s="64">
        <f t="shared" si="322"/>
        <v>107.33333333333093</v>
      </c>
      <c r="G512" s="55">
        <f t="shared" si="306"/>
        <v>0</v>
      </c>
      <c r="H512" s="78">
        <f t="shared" si="332"/>
        <v>4.1598758021262672E-5</v>
      </c>
      <c r="I512" s="79">
        <f t="shared" ca="1" si="307"/>
        <v>73.929875952261</v>
      </c>
      <c r="J512" s="79">
        <f t="shared" ca="1" si="308"/>
        <v>0.66810561602980967</v>
      </c>
      <c r="K512" s="80">
        <f t="shared" ca="1" si="309"/>
        <v>-8.3197516042525347E-4</v>
      </c>
      <c r="L512" s="80">
        <f t="shared" ca="1" si="310"/>
        <v>-3.0804114980108752E-2</v>
      </c>
      <c r="M512" s="80">
        <f t="shared" ca="1" si="311"/>
        <v>0</v>
      </c>
      <c r="N512" s="80">
        <f t="shared" ca="1" si="312"/>
        <v>0</v>
      </c>
      <c r="O512" s="81">
        <f t="shared" ca="1" si="299"/>
        <v>-7.5061448925351784E-2</v>
      </c>
      <c r="P512" s="79">
        <f t="shared" ca="1" si="300"/>
        <v>74.491284029224914</v>
      </c>
      <c r="Q512" s="35"/>
      <c r="R512">
        <f t="shared" ca="1" si="313"/>
        <v>509</v>
      </c>
      <c r="S512" s="78">
        <f t="shared" ca="1" si="323"/>
        <v>107.33333333333093</v>
      </c>
      <c r="T512" s="55">
        <f t="shared" ca="1" si="314"/>
        <v>0</v>
      </c>
      <c r="U512" s="78">
        <f t="shared" ca="1" si="324"/>
        <v>4.1504550867967176E-5</v>
      </c>
      <c r="V512" s="79">
        <f t="shared" ca="1" si="325"/>
        <v>73.783671394974817</v>
      </c>
      <c r="W512" s="79">
        <f t="shared" ca="1" si="301"/>
        <v>0.66678436282122688</v>
      </c>
      <c r="X512" s="80">
        <f t="shared" ca="1" si="302"/>
        <v>-8.3009101735934349E-4</v>
      </c>
      <c r="Y512" s="80">
        <f t="shared" ca="1" si="315"/>
        <v>-3.0743196414572842E-2</v>
      </c>
      <c r="Z512" s="80">
        <f t="shared" ca="1" si="303"/>
        <v>0</v>
      </c>
      <c r="AA512" s="80">
        <f t="shared" ca="1" si="316"/>
        <v>0</v>
      </c>
      <c r="AB512" s="81">
        <f t="shared" ca="1" si="304"/>
        <v>-7.5061448925351784E-2</v>
      </c>
      <c r="AC512" s="79">
        <f t="shared" ca="1" si="305"/>
        <v>74.343821021438757</v>
      </c>
      <c r="AD512" s="35"/>
      <c r="AE512" s="55">
        <f t="shared" ca="1" si="326"/>
        <v>0</v>
      </c>
      <c r="AF512" s="78">
        <f t="shared" ca="1" si="327"/>
        <v>4.1504550867967176E-5</v>
      </c>
      <c r="AG512" s="35"/>
      <c r="AH512" s="35"/>
      <c r="AR512" s="69">
        <f t="shared" si="317"/>
        <v>43</v>
      </c>
      <c r="AS512" s="70">
        <f t="shared" si="328"/>
        <v>509</v>
      </c>
      <c r="AT512" s="71">
        <f t="shared" ca="1" si="329"/>
        <v>1.1834817426266209E-2</v>
      </c>
      <c r="AU512" s="72">
        <f t="shared" ca="1" si="318"/>
        <v>9.0370179501075842E-3</v>
      </c>
      <c r="AV512" s="73">
        <f t="shared" ca="1" si="319"/>
        <v>1.0090370179501076</v>
      </c>
      <c r="AW512" s="74">
        <f ca="1">PRODUCT(AV$4:AV512)</f>
        <v>81.299727437613527</v>
      </c>
      <c r="BO512" s="70">
        <f t="shared" si="330"/>
        <v>509</v>
      </c>
      <c r="BP512" s="171">
        <f t="shared" ca="1" si="331"/>
        <v>0.114</v>
      </c>
      <c r="BQ512" s="172">
        <f t="shared" ca="1" si="320"/>
        <v>9.0370179501075842E-3</v>
      </c>
      <c r="BR512" s="172">
        <f t="shared" ca="1" si="333"/>
        <v>1.230016423815644E-2</v>
      </c>
    </row>
    <row r="513" spans="5:70">
      <c r="E513">
        <f t="shared" si="321"/>
        <v>510</v>
      </c>
      <c r="F513" s="64">
        <f t="shared" si="322"/>
        <v>107.41666666666426</v>
      </c>
      <c r="G513" s="55">
        <f t="shared" si="306"/>
        <v>0</v>
      </c>
      <c r="H513" s="78">
        <f t="shared" si="332"/>
        <v>4.1598758021262672E-5</v>
      </c>
      <c r="I513" s="79">
        <f t="shared" ca="1" si="307"/>
        <v>74.491284029224914</v>
      </c>
      <c r="J513" s="79">
        <f t="shared" ca="1" si="308"/>
        <v>0.67317907089866791</v>
      </c>
      <c r="K513" s="80">
        <f t="shared" ca="1" si="309"/>
        <v>-8.3197516042525347E-4</v>
      </c>
      <c r="L513" s="80">
        <f t="shared" ca="1" si="310"/>
        <v>-3.103803501217705E-2</v>
      </c>
      <c r="M513" s="80">
        <f t="shared" ca="1" si="311"/>
        <v>0</v>
      </c>
      <c r="N513" s="80">
        <f t="shared" ca="1" si="312"/>
        <v>0</v>
      </c>
      <c r="O513" s="81">
        <f t="shared" ca="1" si="299"/>
        <v>-7.5061448925351784E-2</v>
      </c>
      <c r="P513" s="79">
        <f t="shared" ca="1" si="300"/>
        <v>75.057531641025633</v>
      </c>
      <c r="Q513" s="35"/>
      <c r="R513">
        <f t="shared" ca="1" si="313"/>
        <v>510</v>
      </c>
      <c r="S513" s="78">
        <f t="shared" ca="1" si="323"/>
        <v>107.41666666666426</v>
      </c>
      <c r="T513" s="55">
        <f t="shared" ca="1" si="314"/>
        <v>0</v>
      </c>
      <c r="U513" s="78">
        <f t="shared" ca="1" si="324"/>
        <v>4.1504550867967176E-5</v>
      </c>
      <c r="V513" s="79">
        <f t="shared" ca="1" si="325"/>
        <v>74.343821021438757</v>
      </c>
      <c r="W513" s="79">
        <f t="shared" ca="1" si="301"/>
        <v>0.67184644505032765</v>
      </c>
      <c r="X513" s="80">
        <f t="shared" ca="1" si="302"/>
        <v>-8.3009101735934349E-4</v>
      </c>
      <c r="Y513" s="80">
        <f t="shared" ca="1" si="315"/>
        <v>-3.097659209226615E-2</v>
      </c>
      <c r="Z513" s="80">
        <f t="shared" ca="1" si="303"/>
        <v>0</v>
      </c>
      <c r="AA513" s="80">
        <f t="shared" ca="1" si="316"/>
        <v>0</v>
      </c>
      <c r="AB513" s="81">
        <f t="shared" ca="1" si="304"/>
        <v>-7.5061448925351784E-2</v>
      </c>
      <c r="AC513" s="79">
        <f t="shared" ca="1" si="305"/>
        <v>74.908799334454088</v>
      </c>
      <c r="AD513" s="35"/>
      <c r="AE513" s="55">
        <f t="shared" ca="1" si="326"/>
        <v>0</v>
      </c>
      <c r="AF513" s="78">
        <f t="shared" ca="1" si="327"/>
        <v>4.1504550867967176E-5</v>
      </c>
      <c r="AG513" s="35"/>
      <c r="AH513" s="35"/>
      <c r="AR513" s="69">
        <f t="shared" si="317"/>
        <v>43</v>
      </c>
      <c r="AS513" s="70">
        <f t="shared" si="328"/>
        <v>510</v>
      </c>
      <c r="AT513" s="71">
        <f t="shared" ca="1" si="329"/>
        <v>1.1727865968748795E-2</v>
      </c>
      <c r="AU513" s="72">
        <f t="shared" ca="1" si="318"/>
        <v>9.0370179501075842E-3</v>
      </c>
      <c r="AV513" s="73">
        <f t="shared" ca="1" si="319"/>
        <v>1.0090370179501076</v>
      </c>
      <c r="AW513" s="74">
        <f ca="1">PRODUCT(AV$4:AV513)</f>
        <v>82.034434533806092</v>
      </c>
      <c r="BO513" s="70">
        <f t="shared" si="330"/>
        <v>510</v>
      </c>
      <c r="BP513" s="171">
        <f t="shared" ca="1" si="331"/>
        <v>0.114</v>
      </c>
      <c r="BQ513" s="172">
        <f t="shared" ca="1" si="320"/>
        <v>9.0370179501075842E-3</v>
      </c>
      <c r="BR513" s="172">
        <f t="shared" ca="1" si="333"/>
        <v>1.2190002962571814E-2</v>
      </c>
    </row>
    <row r="514" spans="5:70">
      <c r="E514">
        <f t="shared" si="321"/>
        <v>511</v>
      </c>
      <c r="F514" s="64">
        <f t="shared" si="322"/>
        <v>107.49999999999758</v>
      </c>
      <c r="G514" s="55">
        <f t="shared" si="306"/>
        <v>0</v>
      </c>
      <c r="H514" s="78">
        <f t="shared" si="332"/>
        <v>4.1598758021262672E-5</v>
      </c>
      <c r="I514" s="79">
        <f t="shared" ca="1" si="307"/>
        <v>75.057531641025633</v>
      </c>
      <c r="J514" s="79">
        <f t="shared" ca="1" si="308"/>
        <v>0.67829626073071658</v>
      </c>
      <c r="K514" s="80">
        <f t="shared" ca="1" si="309"/>
        <v>-8.3197516042525347E-4</v>
      </c>
      <c r="L514" s="80">
        <f t="shared" ca="1" si="310"/>
        <v>-3.1273971517094018E-2</v>
      </c>
      <c r="M514" s="80">
        <f t="shared" ca="1" si="311"/>
        <v>0</v>
      </c>
      <c r="N514" s="80">
        <f t="shared" ca="1" si="312"/>
        <v>0</v>
      </c>
      <c r="O514" s="81">
        <f t="shared" ca="1" si="299"/>
        <v>-7.5061448925351784E-2</v>
      </c>
      <c r="P514" s="79">
        <f t="shared" ca="1" si="300"/>
        <v>75.62866050615348</v>
      </c>
      <c r="Q514" s="35"/>
      <c r="R514">
        <f t="shared" ca="1" si="313"/>
        <v>511</v>
      </c>
      <c r="S514" s="78">
        <f t="shared" ca="1" si="323"/>
        <v>107.49999999999758</v>
      </c>
      <c r="T514" s="55">
        <f t="shared" ca="1" si="314"/>
        <v>0</v>
      </c>
      <c r="U514" s="78">
        <f t="shared" ca="1" si="324"/>
        <v>4.1504550867967176E-5</v>
      </c>
      <c r="V514" s="79">
        <f t="shared" ca="1" si="325"/>
        <v>74.908799334454088</v>
      </c>
      <c r="W514" s="79">
        <f t="shared" ca="1" si="301"/>
        <v>0.67695216420646864</v>
      </c>
      <c r="X514" s="80">
        <f t="shared" ca="1" si="302"/>
        <v>-8.3009101735934349E-4</v>
      </c>
      <c r="Y514" s="80">
        <f t="shared" ca="1" si="315"/>
        <v>-3.1211999722689204E-2</v>
      </c>
      <c r="Z514" s="80">
        <f t="shared" ca="1" si="303"/>
        <v>0</v>
      </c>
      <c r="AA514" s="80">
        <f t="shared" ca="1" si="316"/>
        <v>0</v>
      </c>
      <c r="AB514" s="81">
        <f t="shared" ca="1" si="304"/>
        <v>-7.5061448925351784E-2</v>
      </c>
      <c r="AC514" s="79">
        <f t="shared" ca="1" si="305"/>
        <v>75.478647958995154</v>
      </c>
      <c r="AD514" s="35"/>
      <c r="AE514" s="55">
        <f t="shared" ca="1" si="326"/>
        <v>0</v>
      </c>
      <c r="AF514" s="78">
        <f t="shared" ca="1" si="327"/>
        <v>4.1504550867967176E-5</v>
      </c>
      <c r="AG514" s="35"/>
      <c r="AH514" s="35"/>
      <c r="AR514" s="69">
        <f t="shared" si="317"/>
        <v>43</v>
      </c>
      <c r="AS514" s="70">
        <f t="shared" si="328"/>
        <v>511</v>
      </c>
      <c r="AT514" s="71">
        <f t="shared" ca="1" si="329"/>
        <v>1.1621881033472756E-2</v>
      </c>
      <c r="AU514" s="72">
        <f t="shared" ca="1" si="318"/>
        <v>9.0370179501075842E-3</v>
      </c>
      <c r="AV514" s="73">
        <f t="shared" ca="1" si="319"/>
        <v>1.0090370179501076</v>
      </c>
      <c r="AW514" s="74">
        <f ca="1">PRODUCT(AV$4:AV514)</f>
        <v>82.775781191215017</v>
      </c>
      <c r="BO514" s="70">
        <f t="shared" si="330"/>
        <v>511</v>
      </c>
      <c r="BP514" s="171">
        <f t="shared" ca="1" si="331"/>
        <v>0.114</v>
      </c>
      <c r="BQ514" s="172">
        <f t="shared" ca="1" si="320"/>
        <v>9.0370179501075842E-3</v>
      </c>
      <c r="BR514" s="172">
        <f t="shared" ca="1" si="333"/>
        <v>1.208082830036921E-2</v>
      </c>
    </row>
    <row r="515" spans="5:70">
      <c r="E515">
        <f t="shared" si="321"/>
        <v>512</v>
      </c>
      <c r="F515" s="64">
        <f t="shared" si="322"/>
        <v>107.58333333333091</v>
      </c>
      <c r="G515" s="55">
        <f t="shared" si="306"/>
        <v>0</v>
      </c>
      <c r="H515" s="78">
        <f t="shared" si="332"/>
        <v>4.1598758021262672E-5</v>
      </c>
      <c r="I515" s="79">
        <f t="shared" ca="1" si="307"/>
        <v>75.62866050615348</v>
      </c>
      <c r="J515" s="79">
        <f t="shared" ca="1" si="308"/>
        <v>0.68345756253670154</v>
      </c>
      <c r="K515" s="80">
        <f t="shared" ca="1" si="309"/>
        <v>-8.3197516042525347E-4</v>
      </c>
      <c r="L515" s="80">
        <f t="shared" ca="1" si="310"/>
        <v>-3.1511941877563954E-2</v>
      </c>
      <c r="M515" s="80">
        <f t="shared" ca="1" si="311"/>
        <v>0</v>
      </c>
      <c r="N515" s="80">
        <f t="shared" ca="1" si="312"/>
        <v>0</v>
      </c>
      <c r="O515" s="81">
        <f t="shared" ca="1" si="299"/>
        <v>-7.5061448925351784E-2</v>
      </c>
      <c r="P515" s="79">
        <f t="shared" ca="1" si="300"/>
        <v>76.204712702726837</v>
      </c>
      <c r="Q515" s="35"/>
      <c r="R515">
        <f t="shared" ca="1" si="313"/>
        <v>512</v>
      </c>
      <c r="S515" s="78">
        <f t="shared" ca="1" si="323"/>
        <v>107.58333333333091</v>
      </c>
      <c r="T515" s="55">
        <f t="shared" ca="1" si="314"/>
        <v>0</v>
      </c>
      <c r="U515" s="78">
        <f t="shared" ca="1" si="324"/>
        <v>4.1504550867967176E-5</v>
      </c>
      <c r="V515" s="79">
        <f t="shared" ca="1" si="325"/>
        <v>75.478647958995154</v>
      </c>
      <c r="W515" s="79">
        <f t="shared" ca="1" si="301"/>
        <v>0.6821018964552904</v>
      </c>
      <c r="X515" s="80">
        <f t="shared" ca="1" si="302"/>
        <v>-8.3009101735934349E-4</v>
      </c>
      <c r="Y515" s="80">
        <f t="shared" ca="1" si="315"/>
        <v>-3.1449436649581317E-2</v>
      </c>
      <c r="Z515" s="80">
        <f t="shared" ca="1" si="303"/>
        <v>0</v>
      </c>
      <c r="AA515" s="80">
        <f t="shared" ca="1" si="316"/>
        <v>0</v>
      </c>
      <c r="AB515" s="81">
        <f t="shared" ca="1" si="304"/>
        <v>-7.5061448925351784E-2</v>
      </c>
      <c r="AC515" s="79">
        <f t="shared" ca="1" si="305"/>
        <v>76.05340887885815</v>
      </c>
      <c r="AD515" s="35"/>
      <c r="AE515" s="55">
        <f t="shared" ca="1" si="326"/>
        <v>0</v>
      </c>
      <c r="AF515" s="78">
        <f t="shared" ca="1" si="327"/>
        <v>4.1504550867967176E-5</v>
      </c>
      <c r="AG515" s="35"/>
      <c r="AH515" s="35"/>
      <c r="AR515" s="69">
        <f t="shared" si="317"/>
        <v>43</v>
      </c>
      <c r="AS515" s="70">
        <f t="shared" si="328"/>
        <v>512</v>
      </c>
      <c r="AT515" s="71">
        <f t="shared" ca="1" si="329"/>
        <v>1.1516853885959247E-2</v>
      </c>
      <c r="AU515" s="72">
        <f t="shared" ca="1" si="318"/>
        <v>9.0370179501075842E-3</v>
      </c>
      <c r="AV515" s="73">
        <f t="shared" ca="1" si="319"/>
        <v>1.0090370179501076</v>
      </c>
      <c r="AW515" s="74">
        <f ca="1">PRODUCT(AV$4:AV515)</f>
        <v>83.523827411674205</v>
      </c>
      <c r="BO515" s="70">
        <f t="shared" si="330"/>
        <v>512</v>
      </c>
      <c r="BP515" s="171">
        <f t="shared" ca="1" si="331"/>
        <v>0.114</v>
      </c>
      <c r="BQ515" s="172">
        <f t="shared" ca="1" si="320"/>
        <v>9.0370179501075842E-3</v>
      </c>
      <c r="BR515" s="172">
        <f t="shared" ca="1" si="333"/>
        <v>1.1972631415358592E-2</v>
      </c>
    </row>
    <row r="516" spans="5:70">
      <c r="E516">
        <f t="shared" si="321"/>
        <v>513</v>
      </c>
      <c r="F516" s="64">
        <f t="shared" si="322"/>
        <v>107.66666666666424</v>
      </c>
      <c r="G516" s="55">
        <f t="shared" si="306"/>
        <v>0</v>
      </c>
      <c r="H516" s="78">
        <f t="shared" si="332"/>
        <v>4.1598758021262672E-5</v>
      </c>
      <c r="I516" s="79">
        <f t="shared" ca="1" si="307"/>
        <v>76.204712702726837</v>
      </c>
      <c r="J516" s="79">
        <f t="shared" ca="1" si="308"/>
        <v>0.68866335657733391</v>
      </c>
      <c r="K516" s="80">
        <f t="shared" ca="1" si="309"/>
        <v>-8.3197516042525347E-4</v>
      </c>
      <c r="L516" s="80">
        <f t="shared" ca="1" si="310"/>
        <v>-3.1751963626136186E-2</v>
      </c>
      <c r="M516" s="80">
        <f t="shared" ca="1" si="311"/>
        <v>0</v>
      </c>
      <c r="N516" s="80">
        <f t="shared" ca="1" si="312"/>
        <v>0</v>
      </c>
      <c r="O516" s="81">
        <f t="shared" ref="O516:O579" ca="1" si="334">-MIN(IF(MOD(R516,IF($C$5="Annual",12,1))=0,1,0)*$C$33*U516/IF($C$5="Monthly",12,1),I516)</f>
        <v>-7.5061448925351784E-2</v>
      </c>
      <c r="P516" s="79">
        <f t="shared" ref="P516:P579" ca="1" si="335">SUM(I516:O516)</f>
        <v>76.785730671592262</v>
      </c>
      <c r="Q516" s="35"/>
      <c r="R516">
        <f t="shared" ca="1" si="313"/>
        <v>513</v>
      </c>
      <c r="S516" s="78">
        <f t="shared" ca="1" si="323"/>
        <v>107.66666666666424</v>
      </c>
      <c r="T516" s="55">
        <f t="shared" ca="1" si="314"/>
        <v>0</v>
      </c>
      <c r="U516" s="78">
        <f t="shared" ca="1" si="324"/>
        <v>4.1504550867967176E-5</v>
      </c>
      <c r="V516" s="79">
        <f t="shared" ca="1" si="325"/>
        <v>76.05340887885815</v>
      </c>
      <c r="W516" s="79">
        <f t="shared" ref="W516:W579" ca="1" si="336">(V516)*$AU516</f>
        <v>0.68729602120511257</v>
      </c>
      <c r="X516" s="80">
        <f t="shared" ref="X516:X579" ca="1" si="337">IF(V516=0,0,-$C$19)*U516</f>
        <v>-8.3009101735934349E-4</v>
      </c>
      <c r="Y516" s="80">
        <f t="shared" ca="1" si="315"/>
        <v>-3.1688920366190899E-2</v>
      </c>
      <c r="Z516" s="80">
        <f t="shared" ref="Z516:Z579" ca="1" si="338">-IF(MOD(R516-1,12)=0,1,0)*V516*($C$17)</f>
        <v>0</v>
      </c>
      <c r="AA516" s="80">
        <f t="shared" ca="1" si="316"/>
        <v>0</v>
      </c>
      <c r="AB516" s="81">
        <f t="shared" ref="AB516:AB579" ca="1" si="339">-MIN(IF(MOD(R516,IF($C$5="Annual",12,1))=0,1,0)*$C$33*U516/IF($C$5="Monthly",12,1),V516)</f>
        <v>-7.5061448925351784E-2</v>
      </c>
      <c r="AC516" s="79">
        <f t="shared" ref="AC516:AC579" ca="1" si="340">SUM(V516:AB516)</f>
        <v>76.633124439754354</v>
      </c>
      <c r="AD516" s="35"/>
      <c r="AE516" s="55">
        <f t="shared" ca="1" si="326"/>
        <v>0</v>
      </c>
      <c r="AF516" s="78">
        <f t="shared" ca="1" si="327"/>
        <v>4.1504550867967176E-5</v>
      </c>
      <c r="AG516" s="35"/>
      <c r="AH516" s="35"/>
      <c r="AR516" s="69">
        <f t="shared" si="317"/>
        <v>43</v>
      </c>
      <c r="AS516" s="70">
        <f t="shared" si="328"/>
        <v>513</v>
      </c>
      <c r="AT516" s="71">
        <f t="shared" ca="1" si="329"/>
        <v>1.1412775870663068E-2</v>
      </c>
      <c r="AU516" s="72">
        <f t="shared" ca="1" si="318"/>
        <v>9.0370179501075842E-3</v>
      </c>
      <c r="AV516" s="73">
        <f t="shared" ca="1" si="319"/>
        <v>1.0090370179501076</v>
      </c>
      <c r="AW516" s="74">
        <f ca="1">PRODUCT(AV$4:AV516)</f>
        <v>84.278633739255199</v>
      </c>
      <c r="BO516" s="70">
        <f t="shared" si="330"/>
        <v>513</v>
      </c>
      <c r="BP516" s="171">
        <f t="shared" ca="1" si="331"/>
        <v>0.114</v>
      </c>
      <c r="BQ516" s="172">
        <f t="shared" ca="1" si="320"/>
        <v>9.0370179501075842E-3</v>
      </c>
      <c r="BR516" s="172">
        <f t="shared" ca="1" si="333"/>
        <v>1.1865403550487565E-2</v>
      </c>
    </row>
    <row r="517" spans="5:70">
      <c r="E517">
        <f t="shared" si="321"/>
        <v>514</v>
      </c>
      <c r="F517" s="64">
        <f t="shared" si="322"/>
        <v>107.74999999999757</v>
      </c>
      <c r="G517" s="55">
        <f t="shared" ref="G517:G580" si="341">(1-(1-IF(F517&gt;$AJ$90,0,VLOOKUP(ROUND(F517,0),$AJ$4:$AK$90,2,FALSE)))^(1/12))</f>
        <v>0</v>
      </c>
      <c r="H517" s="78">
        <f t="shared" si="332"/>
        <v>4.1598758021262672E-5</v>
      </c>
      <c r="I517" s="79">
        <f t="shared" ref="I517:I580" ca="1" si="342">MAX(P516,0)*(1-G517)</f>
        <v>76.785730671592262</v>
      </c>
      <c r="J517" s="79">
        <f t="shared" ref="J517:J580" ca="1" si="343">(I517)*$AU517</f>
        <v>0.69391402639130573</v>
      </c>
      <c r="K517" s="80">
        <f t="shared" ref="K517:K580" ca="1" si="344">IF(I517=0,0,-$C$19)*H517</f>
        <v>-8.3197516042525347E-4</v>
      </c>
      <c r="L517" s="80">
        <f t="shared" ref="L517:L580" ca="1" si="345">IF(OR(I516+O516=0,K516=0),0,-I517*($C$16/12))</f>
        <v>-3.1994054446496778E-2</v>
      </c>
      <c r="M517" s="80">
        <f t="shared" ref="M517:M580" ca="1" si="346">IF(OR(I516+O516=0,K516=0),0,-IF(MOD(E517-1,12)=0,1,0)*I517*($C$17))</f>
        <v>0</v>
      </c>
      <c r="N517" s="80">
        <f t="shared" ref="N517:N580" ca="1" si="347">IF(OR(I516+O516=0,K516=0),0,-I517*($C$18*(1+$C$20))/12)</f>
        <v>0</v>
      </c>
      <c r="O517" s="81">
        <f t="shared" ca="1" si="334"/>
        <v>-7.5061448925351784E-2</v>
      </c>
      <c r="P517" s="79">
        <f t="shared" ca="1" si="335"/>
        <v>77.371757219451297</v>
      </c>
      <c r="Q517" s="35"/>
      <c r="R517">
        <f t="shared" ref="R517:R580" ca="1" si="348">R516+1</f>
        <v>514</v>
      </c>
      <c r="S517" s="78">
        <f t="shared" ca="1" si="323"/>
        <v>107.74999999999757</v>
      </c>
      <c r="T517" s="55">
        <f t="shared" ref="T517:T580" ca="1" si="349">(1-(1-IF(S517&gt;$AJ$90,0,VLOOKUP(ROUND(S517,0),$AJ$4:$AK$90,2,FALSE)))^(1/12))
*IF(S518-S$4&lt;SUBSTITUTE($C$6, "years", "", 1)/1,0,1)</f>
        <v>0</v>
      </c>
      <c r="U517" s="78">
        <f t="shared" ca="1" si="324"/>
        <v>4.1504550867967176E-5</v>
      </c>
      <c r="V517" s="79">
        <f t="shared" ca="1" si="325"/>
        <v>76.633124439754354</v>
      </c>
      <c r="W517" s="79">
        <f t="shared" ca="1" si="336"/>
        <v>0.69253492113488835</v>
      </c>
      <c r="X517" s="80">
        <f t="shared" ca="1" si="337"/>
        <v>-8.3009101735934349E-4</v>
      </c>
      <c r="Y517" s="80">
        <f t="shared" ref="Y517:Y580" ca="1" si="350">IF(OR(V516+AB516=0,X516=0),0,-V517*($C$16/12))</f>
        <v>-3.1930468516564316E-2</v>
      </c>
      <c r="Z517" s="80">
        <f t="shared" ca="1" si="338"/>
        <v>0</v>
      </c>
      <c r="AA517" s="80">
        <f t="shared" ref="AA517:AA580" ca="1" si="351">IF(OR(V516+AB516=0,X516=0),0,-V517*($C$18*(1+$C$20))/12)</f>
        <v>0</v>
      </c>
      <c r="AB517" s="81">
        <f t="shared" ca="1" si="339"/>
        <v>-7.5061448925351784E-2</v>
      </c>
      <c r="AC517" s="79">
        <f t="shared" ca="1" si="340"/>
        <v>77.217837352429967</v>
      </c>
      <c r="AD517" s="35"/>
      <c r="AE517" s="55">
        <f t="shared" ca="1" si="326"/>
        <v>0</v>
      </c>
      <c r="AF517" s="78">
        <f t="shared" ca="1" si="327"/>
        <v>4.1504550867967176E-5</v>
      </c>
      <c r="AG517" s="35"/>
      <c r="AH517" s="35"/>
      <c r="AR517" s="69">
        <f t="shared" ref="AR517:AR580" si="352">ROUNDDOWN((AS517-1)/12,0)+1</f>
        <v>43</v>
      </c>
      <c r="AS517" s="70">
        <f t="shared" si="328"/>
        <v>514</v>
      </c>
      <c r="AT517" s="71">
        <f t="shared" ca="1" si="329"/>
        <v>1.130963841025933E-2</v>
      </c>
      <c r="AU517" s="72">
        <f t="shared" ref="AU517:AU580" ca="1" si="353">IF($AU$2="Yes",BQ517,((1+$AH$21)^(1/12))-1)</f>
        <v>9.0370179501075842E-3</v>
      </c>
      <c r="AV517" s="73">
        <f t="shared" ref="AV517:AV580" ca="1" si="354">(1+AU517)</f>
        <v>1.0090370179501076</v>
      </c>
      <c r="AW517" s="74">
        <f ca="1">PRODUCT(AV$4:AV517)</f>
        <v>85.040261265167388</v>
      </c>
      <c r="BO517" s="70">
        <f t="shared" si="330"/>
        <v>514</v>
      </c>
      <c r="BP517" s="171">
        <f t="shared" ca="1" si="331"/>
        <v>0.114</v>
      </c>
      <c r="BQ517" s="172">
        <f t="shared" ref="BQ517:BQ580" ca="1" si="355">(1+BP517)^(1/12)-1</f>
        <v>9.0370179501075842E-3</v>
      </c>
      <c r="BR517" s="172">
        <f t="shared" ca="1" si="333"/>
        <v>1.175913602713261E-2</v>
      </c>
    </row>
    <row r="518" spans="5:70">
      <c r="E518">
        <f t="shared" ref="E518:E581" si="356">E517+1</f>
        <v>515</v>
      </c>
      <c r="F518" s="64">
        <f t="shared" ref="F518:F581" si="357">(E518-E517)/12+F517</f>
        <v>107.8333333333309</v>
      </c>
      <c r="G518" s="55">
        <f t="shared" si="341"/>
        <v>0</v>
      </c>
      <c r="H518" s="78">
        <f t="shared" si="332"/>
        <v>4.1598758021262672E-5</v>
      </c>
      <c r="I518" s="79">
        <f t="shared" ca="1" si="342"/>
        <v>77.371757219451297</v>
      </c>
      <c r="J518" s="79">
        <f t="shared" ca="1" si="343"/>
        <v>0.69920995882354742</v>
      </c>
      <c r="K518" s="80">
        <f t="shared" ca="1" si="344"/>
        <v>-8.3197516042525347E-4</v>
      </c>
      <c r="L518" s="80">
        <f t="shared" ca="1" si="345"/>
        <v>-3.2238232174771377E-2</v>
      </c>
      <c r="M518" s="80">
        <f t="shared" ca="1" si="346"/>
        <v>0</v>
      </c>
      <c r="N518" s="80">
        <f t="shared" ca="1" si="347"/>
        <v>0</v>
      </c>
      <c r="O518" s="81">
        <f t="shared" ca="1" si="334"/>
        <v>-7.5061448925351784E-2</v>
      </c>
      <c r="P518" s="79">
        <f t="shared" ca="1" si="335"/>
        <v>77.962835522014288</v>
      </c>
      <c r="Q518" s="35"/>
      <c r="R518">
        <f t="shared" ca="1" si="348"/>
        <v>515</v>
      </c>
      <c r="S518" s="78">
        <f t="shared" ref="S518:S581" ca="1" si="358">(R518-R517)/12+S517</f>
        <v>107.8333333333309</v>
      </c>
      <c r="T518" s="55">
        <f t="shared" ca="1" si="349"/>
        <v>0</v>
      </c>
      <c r="U518" s="78">
        <f t="shared" ref="U518:U581" ca="1" si="359">IF(S519-S$4&lt;SUBSTITUTE($C$6, "years", "", 1)/1,U517,AF517)*
(1-T518)</f>
        <v>4.1504550867967176E-5</v>
      </c>
      <c r="V518" s="79">
        <f t="shared" ref="V518:V581" ca="1" si="360">MAX(AC517,0)*(1-AE518)</f>
        <v>77.217837352429967</v>
      </c>
      <c r="W518" s="79">
        <f t="shared" ca="1" si="336"/>
        <v>0.69781898222239747</v>
      </c>
      <c r="X518" s="80">
        <f t="shared" ca="1" si="337"/>
        <v>-8.3009101735934349E-4</v>
      </c>
      <c r="Y518" s="80">
        <f t="shared" ca="1" si="350"/>
        <v>-3.2174098896845825E-2</v>
      </c>
      <c r="Z518" s="80">
        <f t="shared" ca="1" si="338"/>
        <v>0</v>
      </c>
      <c r="AA518" s="80">
        <f t="shared" ca="1" si="351"/>
        <v>0</v>
      </c>
      <c r="AB518" s="81">
        <f t="shared" ca="1" si="339"/>
        <v>-7.5061448925351784E-2</v>
      </c>
      <c r="AC518" s="79">
        <f t="shared" ca="1" si="340"/>
        <v>77.807590695812806</v>
      </c>
      <c r="AD518" s="35"/>
      <c r="AE518" s="55">
        <f t="shared" ref="AE518:AE581" ca="1" si="361">(1-(1-IF(S518&gt;$AJ$90,0,VLOOKUP(ROUND(S518,0),$AJ$4:$AK$90,2,FALSE)))^(1/12))</f>
        <v>0</v>
      </c>
      <c r="AF518" s="78">
        <f t="shared" ref="AF518:AF581" ca="1" si="362">AF517*(1-AE518)</f>
        <v>4.1504550867967176E-5</v>
      </c>
      <c r="AG518" s="35"/>
      <c r="AH518" s="35"/>
      <c r="AR518" s="69">
        <f t="shared" si="352"/>
        <v>43</v>
      </c>
      <c r="AS518" s="70">
        <f t="shared" ref="AS518:AS581" si="363">AS517+1</f>
        <v>515</v>
      </c>
      <c r="AT518" s="71">
        <f t="shared" ref="AT518:AT581" ca="1" si="364">(1-AU518)*AT517</f>
        <v>1.120743300493659E-2</v>
      </c>
      <c r="AU518" s="72">
        <f t="shared" ca="1" si="353"/>
        <v>9.0370179501075842E-3</v>
      </c>
      <c r="AV518" s="73">
        <f t="shared" ca="1" si="354"/>
        <v>1.0090370179501076</v>
      </c>
      <c r="AW518" s="74">
        <f ca="1">PRODUCT(AV$4:AV518)</f>
        <v>85.808771632702545</v>
      </c>
      <c r="BO518" s="70">
        <f t="shared" ref="BO518:BO581" si="365">BO517+1</f>
        <v>515</v>
      </c>
      <c r="BP518" s="171">
        <f t="shared" ref="BP518:BP581" ca="1" si="366">VLOOKUP(BO518,$BT$4:$BX$13,5,TRUE)/100</f>
        <v>0.114</v>
      </c>
      <c r="BQ518" s="172">
        <f t="shared" ca="1" si="355"/>
        <v>9.0370179501075842E-3</v>
      </c>
      <c r="BR518" s="172">
        <f t="shared" ca="1" si="333"/>
        <v>1.165382024439667E-2</v>
      </c>
    </row>
    <row r="519" spans="5:70">
      <c r="E519">
        <f t="shared" si="356"/>
        <v>516</v>
      </c>
      <c r="F519" s="64">
        <f t="shared" si="357"/>
        <v>107.91666666666423</v>
      </c>
      <c r="G519" s="55">
        <f t="shared" si="341"/>
        <v>0</v>
      </c>
      <c r="H519" s="78">
        <f t="shared" ref="H519:H582" si="367">H518*(1-G519)</f>
        <v>4.1598758021262672E-5</v>
      </c>
      <c r="I519" s="79">
        <f t="shared" ca="1" si="342"/>
        <v>77.962835522014288</v>
      </c>
      <c r="J519" s="79">
        <f t="shared" ca="1" si="343"/>
        <v>0.70455154405372833</v>
      </c>
      <c r="K519" s="80">
        <f t="shared" ca="1" si="344"/>
        <v>-8.3197516042525347E-4</v>
      </c>
      <c r="L519" s="80">
        <f t="shared" ca="1" si="345"/>
        <v>-3.248451480083929E-2</v>
      </c>
      <c r="M519" s="80">
        <f t="shared" ca="1" si="346"/>
        <v>0</v>
      </c>
      <c r="N519" s="80">
        <f t="shared" ca="1" si="347"/>
        <v>0</v>
      </c>
      <c r="O519" s="81">
        <f t="shared" ca="1" si="334"/>
        <v>-7.5061448925351784E-2</v>
      </c>
      <c r="P519" s="79">
        <f t="shared" ca="1" si="335"/>
        <v>78.559009127181398</v>
      </c>
      <c r="Q519" s="35"/>
      <c r="R519">
        <f t="shared" ca="1" si="348"/>
        <v>516</v>
      </c>
      <c r="S519" s="78">
        <f t="shared" ca="1" si="358"/>
        <v>107.91666666666423</v>
      </c>
      <c r="T519" s="55">
        <f t="shared" ca="1" si="349"/>
        <v>0</v>
      </c>
      <c r="U519" s="78">
        <f t="shared" ca="1" si="359"/>
        <v>4.1504550867967176E-5</v>
      </c>
      <c r="V519" s="79">
        <f t="shared" ca="1" si="360"/>
        <v>77.807590695812806</v>
      </c>
      <c r="W519" s="79">
        <f t="shared" ca="1" si="336"/>
        <v>0.70314859377268424</v>
      </c>
      <c r="X519" s="80">
        <f t="shared" ca="1" si="337"/>
        <v>-8.3009101735934349E-4</v>
      </c>
      <c r="Y519" s="80">
        <f t="shared" ca="1" si="350"/>
        <v>-3.2419829456588674E-2</v>
      </c>
      <c r="Z519" s="80">
        <f t="shared" ca="1" si="338"/>
        <v>0</v>
      </c>
      <c r="AA519" s="80">
        <f t="shared" ca="1" si="351"/>
        <v>0</v>
      </c>
      <c r="AB519" s="81">
        <f t="shared" ca="1" si="339"/>
        <v>-7.5061448925351784E-2</v>
      </c>
      <c r="AC519" s="79">
        <f t="shared" ca="1" si="340"/>
        <v>78.402427920186184</v>
      </c>
      <c r="AD519" s="35"/>
      <c r="AE519" s="55">
        <f t="shared" ca="1" si="361"/>
        <v>0</v>
      </c>
      <c r="AF519" s="78">
        <f t="shared" ca="1" si="362"/>
        <v>4.1504550867967176E-5</v>
      </c>
      <c r="AG519" s="35"/>
      <c r="AH519" s="35"/>
      <c r="AR519" s="69">
        <f t="shared" si="352"/>
        <v>43</v>
      </c>
      <c r="AS519" s="70">
        <f t="shared" si="363"/>
        <v>516</v>
      </c>
      <c r="AT519" s="71">
        <f t="shared" ca="1" si="364"/>
        <v>1.1106151231696349E-2</v>
      </c>
      <c r="AU519" s="72">
        <f t="shared" ca="1" si="353"/>
        <v>9.0370179501075842E-3</v>
      </c>
      <c r="AV519" s="73">
        <f t="shared" ca="1" si="354"/>
        <v>1.0090370179501076</v>
      </c>
      <c r="AW519" s="74">
        <f ca="1">PRODUCT(AV$4:AV519)</f>
        <v>86.584227042223958</v>
      </c>
      <c r="BO519" s="70">
        <f t="shared" si="365"/>
        <v>516</v>
      </c>
      <c r="BP519" s="171">
        <f t="shared" ca="1" si="366"/>
        <v>0.114</v>
      </c>
      <c r="BQ519" s="172">
        <f t="shared" ca="1" si="355"/>
        <v>9.0370179501075842E-3</v>
      </c>
      <c r="BR519" s="172">
        <f t="shared" ref="BR519:BR582" ca="1" si="368">BR518/(1+BQ519)</f>
        <v>1.1549447678413023E-2</v>
      </c>
    </row>
    <row r="520" spans="5:70">
      <c r="E520">
        <f t="shared" si="356"/>
        <v>517</v>
      </c>
      <c r="F520" s="64">
        <f t="shared" si="357"/>
        <v>107.99999999999756</v>
      </c>
      <c r="G520" s="55">
        <f t="shared" si="341"/>
        <v>0</v>
      </c>
      <c r="H520" s="78">
        <f t="shared" si="367"/>
        <v>4.1598758021262672E-5</v>
      </c>
      <c r="I520" s="79">
        <f t="shared" ca="1" si="342"/>
        <v>78.559009127181398</v>
      </c>
      <c r="J520" s="79">
        <f t="shared" ca="1" si="343"/>
        <v>0.70993917562500386</v>
      </c>
      <c r="K520" s="80">
        <f t="shared" ca="1" si="344"/>
        <v>-8.3197516042525347E-4</v>
      </c>
      <c r="L520" s="80">
        <f t="shared" ca="1" si="345"/>
        <v>-3.2732920469658915E-2</v>
      </c>
      <c r="M520" s="80">
        <f t="shared" ca="1" si="346"/>
        <v>-0.58919256845386048</v>
      </c>
      <c r="N520" s="80">
        <f t="shared" ca="1" si="347"/>
        <v>0</v>
      </c>
      <c r="O520" s="81">
        <f t="shared" ca="1" si="334"/>
        <v>-7.5061448925351784E-2</v>
      </c>
      <c r="P520" s="79">
        <f t="shared" ca="1" si="335"/>
        <v>78.571129389797122</v>
      </c>
      <c r="Q520" s="35"/>
      <c r="R520">
        <f t="shared" ca="1" si="348"/>
        <v>517</v>
      </c>
      <c r="S520" s="78">
        <f t="shared" ca="1" si="358"/>
        <v>107.99999999999756</v>
      </c>
      <c r="T520" s="55">
        <f t="shared" ca="1" si="349"/>
        <v>0</v>
      </c>
      <c r="U520" s="78">
        <f t="shared" ca="1" si="359"/>
        <v>4.1504550867967176E-5</v>
      </c>
      <c r="V520" s="79">
        <f t="shared" ca="1" si="360"/>
        <v>78.402427920186184</v>
      </c>
      <c r="W520" s="79">
        <f t="shared" ca="1" si="336"/>
        <v>0.70852414844673861</v>
      </c>
      <c r="X520" s="80">
        <f t="shared" ca="1" si="337"/>
        <v>-8.3009101735934349E-4</v>
      </c>
      <c r="Y520" s="80">
        <f t="shared" ca="1" si="350"/>
        <v>-3.2667678300077579E-2</v>
      </c>
      <c r="Z520" s="80">
        <f t="shared" ca="1" si="338"/>
        <v>-0.58801820940139637</v>
      </c>
      <c r="AA520" s="80">
        <f t="shared" ca="1" si="351"/>
        <v>0</v>
      </c>
      <c r="AB520" s="81">
        <f t="shared" ca="1" si="339"/>
        <v>-7.5061448925351784E-2</v>
      </c>
      <c r="AC520" s="79">
        <f t="shared" ca="1" si="340"/>
        <v>78.41437464098874</v>
      </c>
      <c r="AD520" s="35"/>
      <c r="AE520" s="55">
        <f t="shared" ca="1" si="361"/>
        <v>0</v>
      </c>
      <c r="AF520" s="78">
        <f t="shared" ca="1" si="362"/>
        <v>4.1504550867967176E-5</v>
      </c>
      <c r="AG520" s="35"/>
      <c r="AH520" s="35"/>
      <c r="AR520" s="69">
        <f t="shared" si="352"/>
        <v>44</v>
      </c>
      <c r="AS520" s="70">
        <f t="shared" si="363"/>
        <v>517</v>
      </c>
      <c r="AT520" s="71">
        <f t="shared" ca="1" si="364"/>
        <v>1.1005784743658899E-2</v>
      </c>
      <c r="AU520" s="72">
        <f t="shared" ca="1" si="353"/>
        <v>9.0370179501075842E-3</v>
      </c>
      <c r="AV520" s="73">
        <f t="shared" ca="1" si="354"/>
        <v>1.0090370179501076</v>
      </c>
      <c r="AW520" s="74">
        <f ca="1">PRODUCT(AV$4:AV520)</f>
        <v>87.366690256200727</v>
      </c>
      <c r="BO520" s="70">
        <f t="shared" si="365"/>
        <v>517</v>
      </c>
      <c r="BP520" s="171">
        <f t="shared" ca="1" si="366"/>
        <v>0.114</v>
      </c>
      <c r="BQ520" s="172">
        <f t="shared" ca="1" si="355"/>
        <v>9.0370179501075842E-3</v>
      </c>
      <c r="BR520" s="172">
        <f t="shared" ca="1" si="368"/>
        <v>1.1446009881655395E-2</v>
      </c>
    </row>
    <row r="521" spans="5:70">
      <c r="E521">
        <f t="shared" si="356"/>
        <v>518</v>
      </c>
      <c r="F521" s="64">
        <f t="shared" si="357"/>
        <v>108.08333333333088</v>
      </c>
      <c r="G521" s="55">
        <f t="shared" si="341"/>
        <v>0</v>
      </c>
      <c r="H521" s="78">
        <f t="shared" si="367"/>
        <v>4.1598758021262672E-5</v>
      </c>
      <c r="I521" s="79">
        <f t="shared" ca="1" si="342"/>
        <v>78.571129389797122</v>
      </c>
      <c r="J521" s="79">
        <f t="shared" ca="1" si="343"/>
        <v>0.7100487066558222</v>
      </c>
      <c r="K521" s="80">
        <f t="shared" ca="1" si="344"/>
        <v>-8.3197516042525347E-4</v>
      </c>
      <c r="L521" s="80">
        <f t="shared" ca="1" si="345"/>
        <v>-3.2737970579082135E-2</v>
      </c>
      <c r="M521" s="80">
        <f t="shared" ca="1" si="346"/>
        <v>0</v>
      </c>
      <c r="N521" s="80">
        <f t="shared" ca="1" si="347"/>
        <v>0</v>
      </c>
      <c r="O521" s="81">
        <f t="shared" ca="1" si="334"/>
        <v>-7.5061448925351784E-2</v>
      </c>
      <c r="P521" s="79">
        <f t="shared" ca="1" si="335"/>
        <v>79.172546701788093</v>
      </c>
      <c r="Q521" s="35"/>
      <c r="R521">
        <f t="shared" ca="1" si="348"/>
        <v>518</v>
      </c>
      <c r="S521" s="78">
        <f t="shared" ca="1" si="358"/>
        <v>108.08333333333088</v>
      </c>
      <c r="T521" s="55">
        <f t="shared" ca="1" si="349"/>
        <v>0</v>
      </c>
      <c r="U521" s="78">
        <f t="shared" ca="1" si="359"/>
        <v>4.1504550867967176E-5</v>
      </c>
      <c r="V521" s="79">
        <f t="shared" ca="1" si="360"/>
        <v>78.41437464098874</v>
      </c>
      <c r="W521" s="79">
        <f t="shared" ca="1" si="336"/>
        <v>0.70863211117707625</v>
      </c>
      <c r="X521" s="80">
        <f t="shared" ca="1" si="337"/>
        <v>-8.3009101735934349E-4</v>
      </c>
      <c r="Y521" s="80">
        <f t="shared" ca="1" si="350"/>
        <v>-3.2672656100411979E-2</v>
      </c>
      <c r="Z521" s="80">
        <f t="shared" ca="1" si="338"/>
        <v>0</v>
      </c>
      <c r="AA521" s="80">
        <f t="shared" ca="1" si="351"/>
        <v>0</v>
      </c>
      <c r="AB521" s="81">
        <f t="shared" ca="1" si="339"/>
        <v>-7.5061448925351784E-2</v>
      </c>
      <c r="AC521" s="79">
        <f t="shared" ca="1" si="340"/>
        <v>79.014442556122688</v>
      </c>
      <c r="AD521" s="35"/>
      <c r="AE521" s="55">
        <f t="shared" ca="1" si="361"/>
        <v>0</v>
      </c>
      <c r="AF521" s="78">
        <f t="shared" ca="1" si="362"/>
        <v>4.1504550867967176E-5</v>
      </c>
      <c r="AG521" s="35"/>
      <c r="AH521" s="35"/>
      <c r="AR521" s="69">
        <f t="shared" si="352"/>
        <v>44</v>
      </c>
      <c r="AS521" s="70">
        <f t="shared" si="363"/>
        <v>518</v>
      </c>
      <c r="AT521" s="71">
        <f t="shared" ca="1" si="364"/>
        <v>1.0906325269375433E-2</v>
      </c>
      <c r="AU521" s="72">
        <f t="shared" ca="1" si="353"/>
        <v>9.0370179501075842E-3</v>
      </c>
      <c r="AV521" s="73">
        <f t="shared" ca="1" si="354"/>
        <v>1.0090370179501076</v>
      </c>
      <c r="AW521" s="74">
        <f ca="1">PRODUCT(AV$4:AV521)</f>
        <v>88.156224604287502</v>
      </c>
      <c r="BO521" s="70">
        <f t="shared" si="365"/>
        <v>518</v>
      </c>
      <c r="BP521" s="171">
        <f t="shared" ca="1" si="366"/>
        <v>0.114</v>
      </c>
      <c r="BQ521" s="172">
        <f t="shared" ca="1" si="355"/>
        <v>9.0370179501075842E-3</v>
      </c>
      <c r="BR521" s="172">
        <f t="shared" ca="1" si="368"/>
        <v>1.1343498482254244E-2</v>
      </c>
    </row>
    <row r="522" spans="5:70">
      <c r="E522">
        <f t="shared" si="356"/>
        <v>519</v>
      </c>
      <c r="F522" s="64">
        <f t="shared" si="357"/>
        <v>108.16666666666421</v>
      </c>
      <c r="G522" s="55">
        <f t="shared" si="341"/>
        <v>0</v>
      </c>
      <c r="H522" s="78">
        <f t="shared" si="367"/>
        <v>4.1598758021262672E-5</v>
      </c>
      <c r="I522" s="79">
        <f t="shared" ca="1" si="342"/>
        <v>79.172546701788093</v>
      </c>
      <c r="J522" s="79">
        <f t="shared" ca="1" si="343"/>
        <v>0.71548372569979002</v>
      </c>
      <c r="K522" s="80">
        <f t="shared" ca="1" si="344"/>
        <v>-8.3197516042525347E-4</v>
      </c>
      <c r="L522" s="80">
        <f t="shared" ca="1" si="345"/>
        <v>-3.2988561125745039E-2</v>
      </c>
      <c r="M522" s="80">
        <f t="shared" ca="1" si="346"/>
        <v>0</v>
      </c>
      <c r="N522" s="80">
        <f t="shared" ca="1" si="347"/>
        <v>0</v>
      </c>
      <c r="O522" s="81">
        <f t="shared" ca="1" si="334"/>
        <v>-7.5061448925351784E-2</v>
      </c>
      <c r="P522" s="79">
        <f t="shared" ca="1" si="335"/>
        <v>79.779148442276352</v>
      </c>
      <c r="Q522" s="35"/>
      <c r="R522">
        <f t="shared" ca="1" si="348"/>
        <v>519</v>
      </c>
      <c r="S522" s="78">
        <f t="shared" ca="1" si="358"/>
        <v>108.16666666666421</v>
      </c>
      <c r="T522" s="55">
        <f t="shared" ca="1" si="349"/>
        <v>0</v>
      </c>
      <c r="U522" s="78">
        <f t="shared" ca="1" si="359"/>
        <v>4.1504550867967176E-5</v>
      </c>
      <c r="V522" s="79">
        <f t="shared" ca="1" si="360"/>
        <v>79.014442556122688</v>
      </c>
      <c r="W522" s="79">
        <f t="shared" ca="1" si="336"/>
        <v>0.71405493569742529</v>
      </c>
      <c r="X522" s="80">
        <f t="shared" ca="1" si="337"/>
        <v>-8.3009101735934349E-4</v>
      </c>
      <c r="Y522" s="80">
        <f t="shared" ca="1" si="350"/>
        <v>-3.2922684398384458E-2</v>
      </c>
      <c r="Z522" s="80">
        <f t="shared" ca="1" si="338"/>
        <v>0</v>
      </c>
      <c r="AA522" s="80">
        <f t="shared" ca="1" si="351"/>
        <v>0</v>
      </c>
      <c r="AB522" s="81">
        <f t="shared" ca="1" si="339"/>
        <v>-7.5061448925351784E-2</v>
      </c>
      <c r="AC522" s="79">
        <f t="shared" ca="1" si="340"/>
        <v>79.619683267479004</v>
      </c>
      <c r="AD522" s="35"/>
      <c r="AE522" s="55">
        <f t="shared" ca="1" si="361"/>
        <v>0</v>
      </c>
      <c r="AF522" s="78">
        <f t="shared" ca="1" si="362"/>
        <v>4.1504550867967176E-5</v>
      </c>
      <c r="AG522" s="35"/>
      <c r="AH522" s="35"/>
      <c r="AR522" s="69">
        <f t="shared" si="352"/>
        <v>44</v>
      </c>
      <c r="AS522" s="70">
        <f t="shared" si="363"/>
        <v>519</v>
      </c>
      <c r="AT522" s="71">
        <f t="shared" ca="1" si="364"/>
        <v>1.0807764612146376E-2</v>
      </c>
      <c r="AU522" s="72">
        <f t="shared" ca="1" si="353"/>
        <v>9.0370179501075842E-3</v>
      </c>
      <c r="AV522" s="73">
        <f t="shared" ca="1" si="354"/>
        <v>1.0090370179501076</v>
      </c>
      <c r="AW522" s="74">
        <f ca="1">PRODUCT(AV$4:AV522)</f>
        <v>88.952893988450157</v>
      </c>
      <c r="BO522" s="70">
        <f t="shared" si="365"/>
        <v>519</v>
      </c>
      <c r="BP522" s="171">
        <f t="shared" ca="1" si="366"/>
        <v>0.114</v>
      </c>
      <c r="BQ522" s="172">
        <f t="shared" ca="1" si="355"/>
        <v>9.0370179501075842E-3</v>
      </c>
      <c r="BR522" s="172">
        <f t="shared" ca="1" si="368"/>
        <v>1.1241905183319181E-2</v>
      </c>
    </row>
    <row r="523" spans="5:70">
      <c r="E523">
        <f t="shared" si="356"/>
        <v>520</v>
      </c>
      <c r="F523" s="64">
        <f t="shared" si="357"/>
        <v>108.24999999999754</v>
      </c>
      <c r="G523" s="55">
        <f t="shared" si="341"/>
        <v>0</v>
      </c>
      <c r="H523" s="78">
        <f t="shared" si="367"/>
        <v>4.1598758021262672E-5</v>
      </c>
      <c r="I523" s="79">
        <f t="shared" ca="1" si="342"/>
        <v>79.779148442276352</v>
      </c>
      <c r="J523" s="79">
        <f t="shared" ca="1" si="343"/>
        <v>0.72096559651714887</v>
      </c>
      <c r="K523" s="80">
        <f t="shared" ca="1" si="344"/>
        <v>-8.3197516042525347E-4</v>
      </c>
      <c r="L523" s="80">
        <f t="shared" ca="1" si="345"/>
        <v>-3.3241311850948481E-2</v>
      </c>
      <c r="M523" s="80">
        <f t="shared" ca="1" si="346"/>
        <v>0</v>
      </c>
      <c r="N523" s="80">
        <f t="shared" ca="1" si="347"/>
        <v>0</v>
      </c>
      <c r="O523" s="81">
        <f t="shared" ca="1" si="334"/>
        <v>-7.5061448925351784E-2</v>
      </c>
      <c r="P523" s="79">
        <f t="shared" ca="1" si="335"/>
        <v>80.390979302856778</v>
      </c>
      <c r="Q523" s="35"/>
      <c r="R523">
        <f t="shared" ca="1" si="348"/>
        <v>520</v>
      </c>
      <c r="S523" s="78">
        <f t="shared" ca="1" si="358"/>
        <v>108.24999999999754</v>
      </c>
      <c r="T523" s="55">
        <f t="shared" ca="1" si="349"/>
        <v>0</v>
      </c>
      <c r="U523" s="78">
        <f t="shared" ca="1" si="359"/>
        <v>4.1504550867967176E-5</v>
      </c>
      <c r="V523" s="79">
        <f t="shared" ca="1" si="360"/>
        <v>79.619683267479004</v>
      </c>
      <c r="W523" s="79">
        <f t="shared" ca="1" si="336"/>
        <v>0.71952450687008829</v>
      </c>
      <c r="X523" s="80">
        <f t="shared" ca="1" si="337"/>
        <v>-8.3009101735934349E-4</v>
      </c>
      <c r="Y523" s="80">
        <f t="shared" ca="1" si="350"/>
        <v>-3.3174868028116256E-2</v>
      </c>
      <c r="Z523" s="80">
        <f t="shared" ca="1" si="338"/>
        <v>0</v>
      </c>
      <c r="AA523" s="80">
        <f t="shared" ca="1" si="351"/>
        <v>0</v>
      </c>
      <c r="AB523" s="81">
        <f t="shared" ca="1" si="339"/>
        <v>-7.5061448925351784E-2</v>
      </c>
      <c r="AC523" s="79">
        <f t="shared" ca="1" si="340"/>
        <v>80.230141366378263</v>
      </c>
      <c r="AD523" s="35"/>
      <c r="AE523" s="55">
        <f t="shared" ca="1" si="361"/>
        <v>0</v>
      </c>
      <c r="AF523" s="78">
        <f t="shared" ca="1" si="362"/>
        <v>4.1504550867967176E-5</v>
      </c>
      <c r="AG523" s="35"/>
      <c r="AH523" s="35"/>
      <c r="AR523" s="69">
        <f t="shared" si="352"/>
        <v>44</v>
      </c>
      <c r="AS523" s="70">
        <f t="shared" si="363"/>
        <v>520</v>
      </c>
      <c r="AT523" s="71">
        <f t="shared" ca="1" si="364"/>
        <v>1.0710094649345872E-2</v>
      </c>
      <c r="AU523" s="72">
        <f t="shared" ca="1" si="353"/>
        <v>9.0370179501075842E-3</v>
      </c>
      <c r="AV523" s="73">
        <f t="shared" ca="1" si="354"/>
        <v>1.0090370179501076</v>
      </c>
      <c r="AW523" s="74">
        <f ca="1">PRODUCT(AV$4:AV523)</f>
        <v>89.7567628881378</v>
      </c>
      <c r="BO523" s="70">
        <f t="shared" si="365"/>
        <v>520</v>
      </c>
      <c r="BP523" s="171">
        <f t="shared" ca="1" si="366"/>
        <v>0.114</v>
      </c>
      <c r="BQ523" s="172">
        <f t="shared" ca="1" si="355"/>
        <v>9.0370179501075842E-3</v>
      </c>
      <c r="BR523" s="172">
        <f t="shared" ca="1" si="368"/>
        <v>1.1141221762267442E-2</v>
      </c>
    </row>
    <row r="524" spans="5:70">
      <c r="E524">
        <f t="shared" si="356"/>
        <v>521</v>
      </c>
      <c r="F524" s="64">
        <f t="shared" si="357"/>
        <v>108.33333333333087</v>
      </c>
      <c r="G524" s="55">
        <f t="shared" si="341"/>
        <v>0</v>
      </c>
      <c r="H524" s="78">
        <f t="shared" si="367"/>
        <v>4.1598758021262672E-5</v>
      </c>
      <c r="I524" s="79">
        <f t="shared" ca="1" si="342"/>
        <v>80.390979302856778</v>
      </c>
      <c r="J524" s="79">
        <f t="shared" ca="1" si="343"/>
        <v>0.72649472298664397</v>
      </c>
      <c r="K524" s="80">
        <f t="shared" ca="1" si="344"/>
        <v>-8.3197516042525347E-4</v>
      </c>
      <c r="L524" s="80">
        <f t="shared" ca="1" si="345"/>
        <v>-3.3496241376190325E-2</v>
      </c>
      <c r="M524" s="80">
        <f t="shared" ca="1" si="346"/>
        <v>0</v>
      </c>
      <c r="N524" s="80">
        <f t="shared" ca="1" si="347"/>
        <v>0</v>
      </c>
      <c r="O524" s="81">
        <f t="shared" ca="1" si="334"/>
        <v>-7.5061448925351784E-2</v>
      </c>
      <c r="P524" s="79">
        <f t="shared" ca="1" si="335"/>
        <v>81.00808436038146</v>
      </c>
      <c r="Q524" s="35"/>
      <c r="R524">
        <f t="shared" ca="1" si="348"/>
        <v>521</v>
      </c>
      <c r="S524" s="78">
        <f t="shared" ca="1" si="358"/>
        <v>108.33333333333087</v>
      </c>
      <c r="T524" s="55">
        <f t="shared" ca="1" si="349"/>
        <v>0</v>
      </c>
      <c r="U524" s="78">
        <f t="shared" ca="1" si="359"/>
        <v>4.1504550867967176E-5</v>
      </c>
      <c r="V524" s="79">
        <f t="shared" ca="1" si="360"/>
        <v>80.230141366378263</v>
      </c>
      <c r="W524" s="79">
        <f t="shared" ca="1" si="336"/>
        <v>0.72504122766762935</v>
      </c>
      <c r="X524" s="80">
        <f t="shared" ca="1" si="337"/>
        <v>-8.3009101735934349E-4</v>
      </c>
      <c r="Y524" s="80">
        <f t="shared" ca="1" si="350"/>
        <v>-3.3429225569324275E-2</v>
      </c>
      <c r="Z524" s="80">
        <f t="shared" ca="1" si="338"/>
        <v>0</v>
      </c>
      <c r="AA524" s="80">
        <f t="shared" ca="1" si="351"/>
        <v>0</v>
      </c>
      <c r="AB524" s="81">
        <f t="shared" ca="1" si="339"/>
        <v>-7.5061448925351784E-2</v>
      </c>
      <c r="AC524" s="79">
        <f t="shared" ca="1" si="340"/>
        <v>80.845861828533856</v>
      </c>
      <c r="AD524" s="35"/>
      <c r="AE524" s="55">
        <f t="shared" ca="1" si="361"/>
        <v>0</v>
      </c>
      <c r="AF524" s="78">
        <f t="shared" ca="1" si="362"/>
        <v>4.1504550867967176E-5</v>
      </c>
      <c r="AG524" s="35"/>
      <c r="AH524" s="35"/>
      <c r="AR524" s="69">
        <f t="shared" si="352"/>
        <v>44</v>
      </c>
      <c r="AS524" s="70">
        <f t="shared" si="363"/>
        <v>521</v>
      </c>
      <c r="AT524" s="71">
        <f t="shared" ca="1" si="364"/>
        <v>1.0613307331752381E-2</v>
      </c>
      <c r="AU524" s="72">
        <f t="shared" ca="1" si="353"/>
        <v>9.0370179501075842E-3</v>
      </c>
      <c r="AV524" s="73">
        <f t="shared" ca="1" si="354"/>
        <v>1.0090370179501076</v>
      </c>
      <c r="AW524" s="74">
        <f ca="1">PRODUCT(AV$4:AV524)</f>
        <v>90.567896365501454</v>
      </c>
      <c r="BO524" s="70">
        <f t="shared" si="365"/>
        <v>521</v>
      </c>
      <c r="BP524" s="171">
        <f t="shared" ca="1" si="366"/>
        <v>0.114</v>
      </c>
      <c r="BQ524" s="172">
        <f t="shared" ca="1" si="355"/>
        <v>9.0370179501075842E-3</v>
      </c>
      <c r="BR524" s="172">
        <f t="shared" ca="1" si="368"/>
        <v>1.1041440070158384E-2</v>
      </c>
    </row>
    <row r="525" spans="5:70">
      <c r="E525">
        <f t="shared" si="356"/>
        <v>522</v>
      </c>
      <c r="F525" s="64">
        <f t="shared" si="357"/>
        <v>108.4166666666642</v>
      </c>
      <c r="G525" s="55">
        <f t="shared" si="341"/>
        <v>0</v>
      </c>
      <c r="H525" s="78">
        <f t="shared" si="367"/>
        <v>4.1598758021262672E-5</v>
      </c>
      <c r="I525" s="79">
        <f t="shared" ca="1" si="342"/>
        <v>81.00808436038146</v>
      </c>
      <c r="J525" s="79">
        <f t="shared" ca="1" si="343"/>
        <v>0.7320715124685967</v>
      </c>
      <c r="K525" s="80">
        <f t="shared" ca="1" si="344"/>
        <v>-8.3197516042525347E-4</v>
      </c>
      <c r="L525" s="80">
        <f t="shared" ca="1" si="345"/>
        <v>-3.375336848349228E-2</v>
      </c>
      <c r="M525" s="80">
        <f t="shared" ca="1" si="346"/>
        <v>0</v>
      </c>
      <c r="N525" s="80">
        <f t="shared" ca="1" si="347"/>
        <v>0</v>
      </c>
      <c r="O525" s="81">
        <f t="shared" ca="1" si="334"/>
        <v>-7.5061448925351784E-2</v>
      </c>
      <c r="P525" s="79">
        <f t="shared" ca="1" si="335"/>
        <v>81.630509080280788</v>
      </c>
      <c r="Q525" s="35"/>
      <c r="R525">
        <f t="shared" ca="1" si="348"/>
        <v>522</v>
      </c>
      <c r="S525" s="78">
        <f t="shared" ca="1" si="358"/>
        <v>108.4166666666642</v>
      </c>
      <c r="T525" s="55">
        <f t="shared" ca="1" si="349"/>
        <v>0</v>
      </c>
      <c r="U525" s="78">
        <f t="shared" ca="1" si="359"/>
        <v>4.1504550867967176E-5</v>
      </c>
      <c r="V525" s="79">
        <f t="shared" ca="1" si="360"/>
        <v>80.845861828533856</v>
      </c>
      <c r="W525" s="79">
        <f t="shared" ca="1" si="336"/>
        <v>0.73060550453637807</v>
      </c>
      <c r="X525" s="80">
        <f t="shared" ca="1" si="337"/>
        <v>-8.3009101735934349E-4</v>
      </c>
      <c r="Y525" s="80">
        <f t="shared" ca="1" si="350"/>
        <v>-3.3685775761889108E-2</v>
      </c>
      <c r="Z525" s="80">
        <f t="shared" ca="1" si="338"/>
        <v>0</v>
      </c>
      <c r="AA525" s="80">
        <f t="shared" ca="1" si="351"/>
        <v>0</v>
      </c>
      <c r="AB525" s="81">
        <f t="shared" ca="1" si="339"/>
        <v>-7.5061448925351784E-2</v>
      </c>
      <c r="AC525" s="79">
        <f t="shared" ca="1" si="340"/>
        <v>81.466890017365628</v>
      </c>
      <c r="AD525" s="35"/>
      <c r="AE525" s="55">
        <f t="shared" ca="1" si="361"/>
        <v>0</v>
      </c>
      <c r="AF525" s="78">
        <f t="shared" ca="1" si="362"/>
        <v>4.1504550867967176E-5</v>
      </c>
      <c r="AG525" s="35"/>
      <c r="AH525" s="35"/>
      <c r="AR525" s="69">
        <f t="shared" si="352"/>
        <v>44</v>
      </c>
      <c r="AS525" s="70">
        <f t="shared" si="363"/>
        <v>522</v>
      </c>
      <c r="AT525" s="71">
        <f t="shared" ca="1" si="364"/>
        <v>1.0517394682885328E-2</v>
      </c>
      <c r="AU525" s="72">
        <f t="shared" ca="1" si="353"/>
        <v>9.0370179501075842E-3</v>
      </c>
      <c r="AV525" s="73">
        <f t="shared" ca="1" si="354"/>
        <v>1.0090370179501076</v>
      </c>
      <c r="AW525" s="74">
        <f ca="1">PRODUCT(AV$4:AV525)</f>
        <v>91.386360070659975</v>
      </c>
      <c r="BO525" s="70">
        <f t="shared" si="365"/>
        <v>522</v>
      </c>
      <c r="BP525" s="171">
        <f t="shared" ca="1" si="366"/>
        <v>0.114</v>
      </c>
      <c r="BQ525" s="172">
        <f t="shared" ca="1" si="355"/>
        <v>9.0370179501075842E-3</v>
      </c>
      <c r="BR525" s="172">
        <f t="shared" ca="1" si="368"/>
        <v>1.0942552031033944E-2</v>
      </c>
    </row>
    <row r="526" spans="5:70">
      <c r="E526">
        <f t="shared" si="356"/>
        <v>523</v>
      </c>
      <c r="F526" s="64">
        <f t="shared" si="357"/>
        <v>108.49999999999753</v>
      </c>
      <c r="G526" s="55">
        <f t="shared" si="341"/>
        <v>0</v>
      </c>
      <c r="H526" s="78">
        <f t="shared" si="367"/>
        <v>4.1598758021262672E-5</v>
      </c>
      <c r="I526" s="79">
        <f t="shared" ca="1" si="342"/>
        <v>81.630509080280788</v>
      </c>
      <c r="J526" s="79">
        <f t="shared" ca="1" si="343"/>
        <v>0.73769637583491765</v>
      </c>
      <c r="K526" s="80">
        <f t="shared" ca="1" si="344"/>
        <v>-8.3197516042525347E-4</v>
      </c>
      <c r="L526" s="80">
        <f t="shared" ca="1" si="345"/>
        <v>-3.4012712116783667E-2</v>
      </c>
      <c r="M526" s="80">
        <f t="shared" ca="1" si="346"/>
        <v>0</v>
      </c>
      <c r="N526" s="80">
        <f t="shared" ca="1" si="347"/>
        <v>0</v>
      </c>
      <c r="O526" s="81">
        <f t="shared" ca="1" si="334"/>
        <v>-7.5061448925351784E-2</v>
      </c>
      <c r="P526" s="79">
        <f t="shared" ca="1" si="335"/>
        <v>82.258299319913149</v>
      </c>
      <c r="Q526" s="35"/>
      <c r="R526">
        <f t="shared" ca="1" si="348"/>
        <v>523</v>
      </c>
      <c r="S526" s="78">
        <f t="shared" ca="1" si="358"/>
        <v>108.49999999999753</v>
      </c>
      <c r="T526" s="55">
        <f t="shared" ca="1" si="349"/>
        <v>0</v>
      </c>
      <c r="U526" s="78">
        <f t="shared" ca="1" si="359"/>
        <v>4.1504550867967176E-5</v>
      </c>
      <c r="V526" s="79">
        <f t="shared" ca="1" si="360"/>
        <v>81.466890017365628</v>
      </c>
      <c r="W526" s="79">
        <f t="shared" ca="1" si="336"/>
        <v>0.73621774742637358</v>
      </c>
      <c r="X526" s="80">
        <f t="shared" ca="1" si="337"/>
        <v>-8.3009101735934349E-4</v>
      </c>
      <c r="Y526" s="80">
        <f t="shared" ca="1" si="350"/>
        <v>-3.3944537507235681E-2</v>
      </c>
      <c r="Z526" s="80">
        <f t="shared" ca="1" si="338"/>
        <v>0</v>
      </c>
      <c r="AA526" s="80">
        <f t="shared" ca="1" si="351"/>
        <v>0</v>
      </c>
      <c r="AB526" s="81">
        <f t="shared" ca="1" si="339"/>
        <v>-7.5061448925351784E-2</v>
      </c>
      <c r="AC526" s="79">
        <f t="shared" ca="1" si="340"/>
        <v>82.093271687342053</v>
      </c>
      <c r="AD526" s="35"/>
      <c r="AE526" s="55">
        <f t="shared" ca="1" si="361"/>
        <v>0</v>
      </c>
      <c r="AF526" s="78">
        <f t="shared" ca="1" si="362"/>
        <v>4.1504550867967176E-5</v>
      </c>
      <c r="AG526" s="35"/>
      <c r="AH526" s="35"/>
      <c r="AR526" s="69">
        <f t="shared" si="352"/>
        <v>44</v>
      </c>
      <c r="AS526" s="70">
        <f t="shared" si="363"/>
        <v>523</v>
      </c>
      <c r="AT526" s="71">
        <f t="shared" ca="1" si="364"/>
        <v>1.0422348798347726E-2</v>
      </c>
      <c r="AU526" s="72">
        <f t="shared" ca="1" si="353"/>
        <v>9.0370179501075842E-3</v>
      </c>
      <c r="AV526" s="73">
        <f t="shared" ca="1" si="354"/>
        <v>1.0090370179501076</v>
      </c>
      <c r="AW526" s="74">
        <f ca="1">PRODUCT(AV$4:AV526)</f>
        <v>92.212220247013519</v>
      </c>
      <c r="BO526" s="70">
        <f t="shared" si="365"/>
        <v>523</v>
      </c>
      <c r="BP526" s="171">
        <f t="shared" ca="1" si="366"/>
        <v>0.114</v>
      </c>
      <c r="BQ526" s="172">
        <f t="shared" ca="1" si="355"/>
        <v>9.0370179501075842E-3</v>
      </c>
      <c r="BR526" s="172">
        <f t="shared" ca="1" si="368"/>
        <v>1.0844549641265E-2</v>
      </c>
    </row>
    <row r="527" spans="5:70">
      <c r="E527">
        <f t="shared" si="356"/>
        <v>524</v>
      </c>
      <c r="F527" s="64">
        <f t="shared" si="357"/>
        <v>108.58333333333086</v>
      </c>
      <c r="G527" s="55">
        <f t="shared" si="341"/>
        <v>0</v>
      </c>
      <c r="H527" s="78">
        <f t="shared" si="367"/>
        <v>4.1598758021262672E-5</v>
      </c>
      <c r="I527" s="79">
        <f t="shared" ca="1" si="342"/>
        <v>82.258299319913149</v>
      </c>
      <c r="J527" s="79">
        <f t="shared" ca="1" si="343"/>
        <v>0.74336972749937757</v>
      </c>
      <c r="K527" s="80">
        <f t="shared" ca="1" si="344"/>
        <v>-8.3197516042525347E-4</v>
      </c>
      <c r="L527" s="80">
        <f t="shared" ca="1" si="345"/>
        <v>-3.4274291383297149E-2</v>
      </c>
      <c r="M527" s="80">
        <f t="shared" ca="1" si="346"/>
        <v>0</v>
      </c>
      <c r="N527" s="80">
        <f t="shared" ca="1" si="347"/>
        <v>0</v>
      </c>
      <c r="O527" s="81">
        <f t="shared" ca="1" si="334"/>
        <v>-7.5061448925351784E-2</v>
      </c>
      <c r="P527" s="79">
        <f t="shared" ca="1" si="335"/>
        <v>82.891501331943445</v>
      </c>
      <c r="Q527" s="35"/>
      <c r="R527">
        <f t="shared" ca="1" si="348"/>
        <v>524</v>
      </c>
      <c r="S527" s="78">
        <f t="shared" ca="1" si="358"/>
        <v>108.58333333333086</v>
      </c>
      <c r="T527" s="55">
        <f t="shared" ca="1" si="349"/>
        <v>0</v>
      </c>
      <c r="U527" s="78">
        <f t="shared" ca="1" si="359"/>
        <v>4.1504550867967176E-5</v>
      </c>
      <c r="V527" s="79">
        <f t="shared" ca="1" si="360"/>
        <v>82.093271687342053</v>
      </c>
      <c r="W527" s="79">
        <f t="shared" ca="1" si="336"/>
        <v>0.74187836982156885</v>
      </c>
      <c r="X527" s="80">
        <f t="shared" ca="1" si="337"/>
        <v>-8.3009101735934349E-4</v>
      </c>
      <c r="Y527" s="80">
        <f t="shared" ca="1" si="350"/>
        <v>-3.4205529869725859E-2</v>
      </c>
      <c r="Z527" s="80">
        <f t="shared" ca="1" si="338"/>
        <v>0</v>
      </c>
      <c r="AA527" s="80">
        <f t="shared" ca="1" si="351"/>
        <v>0</v>
      </c>
      <c r="AB527" s="81">
        <f t="shared" ca="1" si="339"/>
        <v>-7.5061448925351784E-2</v>
      </c>
      <c r="AC527" s="79">
        <f t="shared" ca="1" si="340"/>
        <v>82.725052987351177</v>
      </c>
      <c r="AD527" s="35"/>
      <c r="AE527" s="55">
        <f t="shared" ca="1" si="361"/>
        <v>0</v>
      </c>
      <c r="AF527" s="78">
        <f t="shared" ca="1" si="362"/>
        <v>4.1504550867967176E-5</v>
      </c>
      <c r="AG527" s="35"/>
      <c r="AH527" s="35"/>
      <c r="AR527" s="69">
        <f t="shared" si="352"/>
        <v>44</v>
      </c>
      <c r="AS527" s="70">
        <f t="shared" si="363"/>
        <v>524</v>
      </c>
      <c r="AT527" s="71">
        <f t="shared" ca="1" si="364"/>
        <v>1.0328161845174776E-2</v>
      </c>
      <c r="AU527" s="72">
        <f t="shared" ca="1" si="353"/>
        <v>9.0370179501075842E-3</v>
      </c>
      <c r="AV527" s="73">
        <f t="shared" ca="1" si="354"/>
        <v>1.0090370179501076</v>
      </c>
      <c r="AW527" s="74">
        <f ca="1">PRODUCT(AV$4:AV527)</f>
        <v>93.045543736605055</v>
      </c>
      <c r="BO527" s="70">
        <f t="shared" si="365"/>
        <v>524</v>
      </c>
      <c r="BP527" s="171">
        <f t="shared" ca="1" si="366"/>
        <v>0.114</v>
      </c>
      <c r="BQ527" s="172">
        <f t="shared" ca="1" si="355"/>
        <v>9.0370179501075842E-3</v>
      </c>
      <c r="BR527" s="172">
        <f t="shared" ca="1" si="368"/>
        <v>1.0747424968903584E-2</v>
      </c>
    </row>
    <row r="528" spans="5:70">
      <c r="E528">
        <f t="shared" si="356"/>
        <v>525</v>
      </c>
      <c r="F528" s="64">
        <f t="shared" si="357"/>
        <v>108.66666666666418</v>
      </c>
      <c r="G528" s="55">
        <f t="shared" si="341"/>
        <v>0</v>
      </c>
      <c r="H528" s="78">
        <f t="shared" si="367"/>
        <v>4.1598758021262672E-5</v>
      </c>
      <c r="I528" s="79">
        <f t="shared" ca="1" si="342"/>
        <v>82.891501331943445</v>
      </c>
      <c r="J528" s="79">
        <f t="shared" ca="1" si="343"/>
        <v>0.7490919854481396</v>
      </c>
      <c r="K528" s="80">
        <f t="shared" ca="1" si="344"/>
        <v>-8.3197516042525347E-4</v>
      </c>
      <c r="L528" s="80">
        <f t="shared" ca="1" si="345"/>
        <v>-3.4538125554976436E-2</v>
      </c>
      <c r="M528" s="80">
        <f t="shared" ca="1" si="346"/>
        <v>0</v>
      </c>
      <c r="N528" s="80">
        <f t="shared" ca="1" si="347"/>
        <v>0</v>
      </c>
      <c r="O528" s="81">
        <f t="shared" ca="1" si="334"/>
        <v>-7.5061448925351784E-2</v>
      </c>
      <c r="P528" s="79">
        <f t="shared" ca="1" si="335"/>
        <v>83.53016176775084</v>
      </c>
      <c r="Q528" s="35"/>
      <c r="R528">
        <f t="shared" ca="1" si="348"/>
        <v>525</v>
      </c>
      <c r="S528" s="78">
        <f t="shared" ca="1" si="358"/>
        <v>108.66666666666418</v>
      </c>
      <c r="T528" s="55">
        <f t="shared" ca="1" si="349"/>
        <v>0</v>
      </c>
      <c r="U528" s="78">
        <f t="shared" ca="1" si="359"/>
        <v>4.1504550867967176E-5</v>
      </c>
      <c r="V528" s="79">
        <f t="shared" ca="1" si="360"/>
        <v>82.725052987351177</v>
      </c>
      <c r="W528" s="79">
        <f t="shared" ca="1" si="336"/>
        <v>0.74758778877029364</v>
      </c>
      <c r="X528" s="80">
        <f t="shared" ca="1" si="337"/>
        <v>-8.3009101735934349E-4</v>
      </c>
      <c r="Y528" s="80">
        <f t="shared" ca="1" si="350"/>
        <v>-3.4468772078062995E-2</v>
      </c>
      <c r="Z528" s="80">
        <f t="shared" ca="1" si="338"/>
        <v>0</v>
      </c>
      <c r="AA528" s="80">
        <f t="shared" ca="1" si="351"/>
        <v>0</v>
      </c>
      <c r="AB528" s="81">
        <f t="shared" ca="1" si="339"/>
        <v>-7.5061448925351784E-2</v>
      </c>
      <c r="AC528" s="79">
        <f t="shared" ca="1" si="340"/>
        <v>83.362280464100692</v>
      </c>
      <c r="AD528" s="35"/>
      <c r="AE528" s="55">
        <f t="shared" ca="1" si="361"/>
        <v>0</v>
      </c>
      <c r="AF528" s="78">
        <f t="shared" ca="1" si="362"/>
        <v>4.1504550867967176E-5</v>
      </c>
      <c r="AG528" s="35"/>
      <c r="AH528" s="35"/>
      <c r="AR528" s="69">
        <f t="shared" si="352"/>
        <v>44</v>
      </c>
      <c r="AS528" s="70">
        <f t="shared" si="363"/>
        <v>525</v>
      </c>
      <c r="AT528" s="71">
        <f t="shared" ca="1" si="364"/>
        <v>1.0234826061188316E-2</v>
      </c>
      <c r="AU528" s="72">
        <f t="shared" ca="1" si="353"/>
        <v>9.0370179501075842E-3</v>
      </c>
      <c r="AV528" s="73">
        <f t="shared" ca="1" si="354"/>
        <v>1.0090370179501076</v>
      </c>
      <c r="AW528" s="74">
        <f ca="1">PRODUCT(AV$4:AV528)</f>
        <v>93.88639798553028</v>
      </c>
      <c r="BO528" s="70">
        <f t="shared" si="365"/>
        <v>525</v>
      </c>
      <c r="BP528" s="171">
        <f t="shared" ca="1" si="366"/>
        <v>0.114</v>
      </c>
      <c r="BQ528" s="172">
        <f t="shared" ca="1" si="355"/>
        <v>9.0370179501075842E-3</v>
      </c>
      <c r="BR528" s="172">
        <f t="shared" ca="1" si="368"/>
        <v>1.0651170153040904E-2</v>
      </c>
    </row>
    <row r="529" spans="5:70">
      <c r="E529">
        <f t="shared" si="356"/>
        <v>526</v>
      </c>
      <c r="F529" s="64">
        <f t="shared" si="357"/>
        <v>108.74999999999751</v>
      </c>
      <c r="G529" s="55">
        <f t="shared" si="341"/>
        <v>0</v>
      </c>
      <c r="H529" s="78">
        <f t="shared" si="367"/>
        <v>4.1598758021262672E-5</v>
      </c>
      <c r="I529" s="79">
        <f t="shared" ca="1" si="342"/>
        <v>83.53016176775084</v>
      </c>
      <c r="J529" s="79">
        <f t="shared" ca="1" si="343"/>
        <v>0.75486357127055459</v>
      </c>
      <c r="K529" s="80">
        <f t="shared" ca="1" si="344"/>
        <v>-8.3197516042525347E-4</v>
      </c>
      <c r="L529" s="80">
        <f t="shared" ca="1" si="345"/>
        <v>-3.4804234069896182E-2</v>
      </c>
      <c r="M529" s="80">
        <f t="shared" ca="1" si="346"/>
        <v>0</v>
      </c>
      <c r="N529" s="80">
        <f t="shared" ca="1" si="347"/>
        <v>0</v>
      </c>
      <c r="O529" s="81">
        <f t="shared" ca="1" si="334"/>
        <v>-7.5061448925351784E-2</v>
      </c>
      <c r="P529" s="79">
        <f t="shared" ca="1" si="335"/>
        <v>84.174327680865716</v>
      </c>
      <c r="Q529" s="35"/>
      <c r="R529">
        <f t="shared" ca="1" si="348"/>
        <v>526</v>
      </c>
      <c r="S529" s="78">
        <f t="shared" ca="1" si="358"/>
        <v>108.74999999999751</v>
      </c>
      <c r="T529" s="55">
        <f t="shared" ca="1" si="349"/>
        <v>0</v>
      </c>
      <c r="U529" s="78">
        <f t="shared" ca="1" si="359"/>
        <v>4.1504550867967176E-5</v>
      </c>
      <c r="V529" s="79">
        <f t="shared" ca="1" si="360"/>
        <v>83.362280464100692</v>
      </c>
      <c r="W529" s="79">
        <f t="shared" ca="1" si="336"/>
        <v>0.75334642491598081</v>
      </c>
      <c r="X529" s="80">
        <f t="shared" ca="1" si="337"/>
        <v>-8.3009101735934349E-4</v>
      </c>
      <c r="Y529" s="80">
        <f t="shared" ca="1" si="350"/>
        <v>-3.4734283526708626E-2</v>
      </c>
      <c r="Z529" s="80">
        <f t="shared" ca="1" si="338"/>
        <v>0</v>
      </c>
      <c r="AA529" s="80">
        <f t="shared" ca="1" si="351"/>
        <v>0</v>
      </c>
      <c r="AB529" s="81">
        <f t="shared" ca="1" si="339"/>
        <v>-7.5061448925351784E-2</v>
      </c>
      <c r="AC529" s="79">
        <f t="shared" ca="1" si="340"/>
        <v>84.005001065547248</v>
      </c>
      <c r="AD529" s="35"/>
      <c r="AE529" s="55">
        <f t="shared" ca="1" si="361"/>
        <v>0</v>
      </c>
      <c r="AF529" s="78">
        <f t="shared" ca="1" si="362"/>
        <v>4.1504550867967176E-5</v>
      </c>
      <c r="AG529" s="35"/>
      <c r="AH529" s="35"/>
      <c r="AR529" s="69">
        <f t="shared" si="352"/>
        <v>44</v>
      </c>
      <c r="AS529" s="70">
        <f t="shared" si="363"/>
        <v>526</v>
      </c>
      <c r="AT529" s="71">
        <f t="shared" ca="1" si="364"/>
        <v>1.0142333754357127E-2</v>
      </c>
      <c r="AU529" s="72">
        <f t="shared" ca="1" si="353"/>
        <v>9.0370179501075842E-3</v>
      </c>
      <c r="AV529" s="73">
        <f t="shared" ca="1" si="354"/>
        <v>1.0090370179501076</v>
      </c>
      <c r="AW529" s="74">
        <f ca="1">PRODUCT(AV$4:AV529)</f>
        <v>94.734851049396468</v>
      </c>
      <c r="BO529" s="70">
        <f t="shared" si="365"/>
        <v>526</v>
      </c>
      <c r="BP529" s="171">
        <f t="shared" ca="1" si="366"/>
        <v>0.114</v>
      </c>
      <c r="BQ529" s="172">
        <f t="shared" ca="1" si="355"/>
        <v>9.0370179501075842E-3</v>
      </c>
      <c r="BR529" s="172">
        <f t="shared" ca="1" si="368"/>
        <v>1.0555777403171106E-2</v>
      </c>
    </row>
    <row r="530" spans="5:70">
      <c r="E530">
        <f t="shared" si="356"/>
        <v>527</v>
      </c>
      <c r="F530" s="64">
        <f t="shared" si="357"/>
        <v>108.83333333333084</v>
      </c>
      <c r="G530" s="55">
        <f t="shared" si="341"/>
        <v>0</v>
      </c>
      <c r="H530" s="78">
        <f t="shared" si="367"/>
        <v>4.1598758021262672E-5</v>
      </c>
      <c r="I530" s="79">
        <f t="shared" ca="1" si="342"/>
        <v>84.174327680865716</v>
      </c>
      <c r="J530" s="79">
        <f t="shared" ca="1" si="343"/>
        <v>0.76068491019022122</v>
      </c>
      <c r="K530" s="80">
        <f t="shared" ca="1" si="344"/>
        <v>-8.3197516042525347E-4</v>
      </c>
      <c r="L530" s="80">
        <f t="shared" ca="1" si="345"/>
        <v>-3.5072636533694052E-2</v>
      </c>
      <c r="M530" s="80">
        <f t="shared" ca="1" si="346"/>
        <v>0</v>
      </c>
      <c r="N530" s="80">
        <f t="shared" ca="1" si="347"/>
        <v>0</v>
      </c>
      <c r="O530" s="81">
        <f t="shared" ca="1" si="334"/>
        <v>-7.5061448925351784E-2</v>
      </c>
      <c r="P530" s="79">
        <f t="shared" ca="1" si="335"/>
        <v>84.824046530436462</v>
      </c>
      <c r="Q530" s="35"/>
      <c r="R530">
        <f t="shared" ca="1" si="348"/>
        <v>527</v>
      </c>
      <c r="S530" s="78">
        <f t="shared" ca="1" si="358"/>
        <v>108.83333333333084</v>
      </c>
      <c r="T530" s="55">
        <f t="shared" ca="1" si="349"/>
        <v>0</v>
      </c>
      <c r="U530" s="78">
        <f t="shared" ca="1" si="359"/>
        <v>4.1504550867967176E-5</v>
      </c>
      <c r="V530" s="79">
        <f t="shared" ca="1" si="360"/>
        <v>84.005001065547248</v>
      </c>
      <c r="W530" s="79">
        <f t="shared" ca="1" si="336"/>
        <v>0.7591547025281572</v>
      </c>
      <c r="X530" s="80">
        <f t="shared" ca="1" si="337"/>
        <v>-8.3009101735934349E-4</v>
      </c>
      <c r="Y530" s="80">
        <f t="shared" ca="1" si="350"/>
        <v>-3.5002083777311357E-2</v>
      </c>
      <c r="Z530" s="80">
        <f t="shared" ca="1" si="338"/>
        <v>0</v>
      </c>
      <c r="AA530" s="80">
        <f t="shared" ca="1" si="351"/>
        <v>0</v>
      </c>
      <c r="AB530" s="81">
        <f t="shared" ca="1" si="339"/>
        <v>-7.5061448925351784E-2</v>
      </c>
      <c r="AC530" s="79">
        <f t="shared" ca="1" si="340"/>
        <v>84.653262144355381</v>
      </c>
      <c r="AD530" s="35"/>
      <c r="AE530" s="55">
        <f t="shared" ca="1" si="361"/>
        <v>0</v>
      </c>
      <c r="AF530" s="78">
        <f t="shared" ca="1" si="362"/>
        <v>4.1504550867967176E-5</v>
      </c>
      <c r="AG530" s="35"/>
      <c r="AH530" s="35"/>
      <c r="AR530" s="69">
        <f t="shared" si="352"/>
        <v>44</v>
      </c>
      <c r="AS530" s="70">
        <f t="shared" si="363"/>
        <v>527</v>
      </c>
      <c r="AT530" s="71">
        <f t="shared" ca="1" si="364"/>
        <v>1.0050677302163019E-2</v>
      </c>
      <c r="AU530" s="72">
        <f t="shared" ca="1" si="353"/>
        <v>9.0370179501075842E-3</v>
      </c>
      <c r="AV530" s="73">
        <f t="shared" ca="1" si="354"/>
        <v>1.0090370179501076</v>
      </c>
      <c r="AW530" s="74">
        <f ca="1">PRODUCT(AV$4:AV530)</f>
        <v>95.590971598830635</v>
      </c>
      <c r="BO530" s="70">
        <f t="shared" si="365"/>
        <v>527</v>
      </c>
      <c r="BP530" s="171">
        <f t="shared" ca="1" si="366"/>
        <v>0.114</v>
      </c>
      <c r="BQ530" s="172">
        <f t="shared" ca="1" si="355"/>
        <v>9.0370179501075842E-3</v>
      </c>
      <c r="BR530" s="172">
        <f t="shared" ca="1" si="368"/>
        <v>1.0461238998560747E-2</v>
      </c>
    </row>
    <row r="531" spans="5:70">
      <c r="E531">
        <f t="shared" si="356"/>
        <v>528</v>
      </c>
      <c r="F531" s="64">
        <f t="shared" si="357"/>
        <v>108.91666666666417</v>
      </c>
      <c r="G531" s="55">
        <f t="shared" si="341"/>
        <v>0</v>
      </c>
      <c r="H531" s="78">
        <f t="shared" si="367"/>
        <v>4.1598758021262672E-5</v>
      </c>
      <c r="I531" s="79">
        <f t="shared" ca="1" si="342"/>
        <v>84.824046530436462</v>
      </c>
      <c r="J531" s="79">
        <f t="shared" ca="1" si="343"/>
        <v>0.76655643109631522</v>
      </c>
      <c r="K531" s="80">
        <f t="shared" ca="1" si="344"/>
        <v>-8.3197516042525347E-4</v>
      </c>
      <c r="L531" s="80">
        <f t="shared" ca="1" si="345"/>
        <v>-3.5343352721015193E-2</v>
      </c>
      <c r="M531" s="80">
        <f t="shared" ca="1" si="346"/>
        <v>0</v>
      </c>
      <c r="N531" s="80">
        <f t="shared" ca="1" si="347"/>
        <v>0</v>
      </c>
      <c r="O531" s="81">
        <f t="shared" ca="1" si="334"/>
        <v>-7.5061448925351784E-2</v>
      </c>
      <c r="P531" s="79">
        <f t="shared" ca="1" si="335"/>
        <v>85.47936618472599</v>
      </c>
      <c r="Q531" s="35"/>
      <c r="R531">
        <f t="shared" ca="1" si="348"/>
        <v>528</v>
      </c>
      <c r="S531" s="78">
        <f t="shared" ca="1" si="358"/>
        <v>108.91666666666417</v>
      </c>
      <c r="T531" s="55">
        <f t="shared" ca="1" si="349"/>
        <v>0</v>
      </c>
      <c r="U531" s="78">
        <f t="shared" ca="1" si="359"/>
        <v>4.1504550867967176E-5</v>
      </c>
      <c r="V531" s="79">
        <f t="shared" ca="1" si="360"/>
        <v>84.653262144355381</v>
      </c>
      <c r="W531" s="79">
        <f t="shared" ca="1" si="336"/>
        <v>0.76501304953370242</v>
      </c>
      <c r="X531" s="80">
        <f t="shared" ca="1" si="337"/>
        <v>-8.3009101735934349E-4</v>
      </c>
      <c r="Y531" s="80">
        <f t="shared" ca="1" si="350"/>
        <v>-3.5272192560148075E-2</v>
      </c>
      <c r="Z531" s="80">
        <f t="shared" ca="1" si="338"/>
        <v>0</v>
      </c>
      <c r="AA531" s="80">
        <f t="shared" ca="1" si="351"/>
        <v>0</v>
      </c>
      <c r="AB531" s="81">
        <f t="shared" ca="1" si="339"/>
        <v>-7.5061448925351784E-2</v>
      </c>
      <c r="AC531" s="79">
        <f t="shared" ca="1" si="340"/>
        <v>85.307111461386228</v>
      </c>
      <c r="AD531" s="35"/>
      <c r="AE531" s="55">
        <f t="shared" ca="1" si="361"/>
        <v>0</v>
      </c>
      <c r="AF531" s="78">
        <f t="shared" ca="1" si="362"/>
        <v>4.1504550867967176E-5</v>
      </c>
      <c r="AG531" s="35"/>
      <c r="AH531" s="35"/>
      <c r="AR531" s="69">
        <f t="shared" si="352"/>
        <v>44</v>
      </c>
      <c r="AS531" s="70">
        <f t="shared" si="363"/>
        <v>528</v>
      </c>
      <c r="AT531" s="71">
        <f t="shared" ca="1" si="364"/>
        <v>9.9598491509726335E-3</v>
      </c>
      <c r="AU531" s="72">
        <f t="shared" ca="1" si="353"/>
        <v>9.0370179501075842E-3</v>
      </c>
      <c r="AV531" s="73">
        <f t="shared" ca="1" si="354"/>
        <v>1.0090370179501076</v>
      </c>
      <c r="AW531" s="74">
        <f ca="1">PRODUCT(AV$4:AV531)</f>
        <v>96.454828925037489</v>
      </c>
      <c r="BO531" s="70">
        <f t="shared" si="365"/>
        <v>528</v>
      </c>
      <c r="BP531" s="171">
        <f t="shared" ca="1" si="366"/>
        <v>0.114</v>
      </c>
      <c r="BQ531" s="172">
        <f t="shared" ca="1" si="355"/>
        <v>9.0370179501075842E-3</v>
      </c>
      <c r="BR531" s="172">
        <f t="shared" ca="1" si="368"/>
        <v>1.0367547287623902E-2</v>
      </c>
    </row>
    <row r="532" spans="5:70">
      <c r="E532">
        <f t="shared" si="356"/>
        <v>529</v>
      </c>
      <c r="F532" s="64">
        <f t="shared" si="357"/>
        <v>108.9999999999975</v>
      </c>
      <c r="G532" s="55">
        <f t="shared" si="341"/>
        <v>0</v>
      </c>
      <c r="H532" s="78">
        <f t="shared" si="367"/>
        <v>4.1598758021262672E-5</v>
      </c>
      <c r="I532" s="79">
        <f t="shared" ca="1" si="342"/>
        <v>85.47936618472599</v>
      </c>
      <c r="J532" s="79">
        <f t="shared" ca="1" si="343"/>
        <v>0.77247856657518799</v>
      </c>
      <c r="K532" s="80">
        <f t="shared" ca="1" si="344"/>
        <v>-8.3197516042525347E-4</v>
      </c>
      <c r="L532" s="80">
        <f t="shared" ca="1" si="345"/>
        <v>-3.5616402576969165E-2</v>
      </c>
      <c r="M532" s="80">
        <f t="shared" ca="1" si="346"/>
        <v>-0.64109524638544491</v>
      </c>
      <c r="N532" s="80">
        <f t="shared" ca="1" si="347"/>
        <v>0</v>
      </c>
      <c r="O532" s="81">
        <f t="shared" ca="1" si="334"/>
        <v>-7.5061448925351784E-2</v>
      </c>
      <c r="P532" s="79">
        <f t="shared" ca="1" si="335"/>
        <v>85.499239678252991</v>
      </c>
      <c r="Q532" s="35"/>
      <c r="R532">
        <f t="shared" ca="1" si="348"/>
        <v>529</v>
      </c>
      <c r="S532" s="78">
        <f t="shared" ca="1" si="358"/>
        <v>108.9999999999975</v>
      </c>
      <c r="T532" s="55">
        <f t="shared" ca="1" si="349"/>
        <v>0</v>
      </c>
      <c r="U532" s="78">
        <f t="shared" ca="1" si="359"/>
        <v>4.1504550867967176E-5</v>
      </c>
      <c r="V532" s="79">
        <f t="shared" ca="1" si="360"/>
        <v>85.307111461386228</v>
      </c>
      <c r="W532" s="79">
        <f t="shared" ca="1" si="336"/>
        <v>0.77092189754837581</v>
      </c>
      <c r="X532" s="80">
        <f t="shared" ca="1" si="337"/>
        <v>-8.3009101735934349E-4</v>
      </c>
      <c r="Y532" s="80">
        <f t="shared" ca="1" si="350"/>
        <v>-3.5544629775577596E-2</v>
      </c>
      <c r="Z532" s="80">
        <f t="shared" ca="1" si="338"/>
        <v>-0.63980333596039674</v>
      </c>
      <c r="AA532" s="80">
        <f t="shared" ca="1" si="351"/>
        <v>0</v>
      </c>
      <c r="AB532" s="81">
        <f t="shared" ca="1" si="339"/>
        <v>-7.5061448925351784E-2</v>
      </c>
      <c r="AC532" s="79">
        <f t="shared" ca="1" si="340"/>
        <v>85.326793853255921</v>
      </c>
      <c r="AD532" s="35"/>
      <c r="AE532" s="55">
        <f t="shared" ca="1" si="361"/>
        <v>0</v>
      </c>
      <c r="AF532" s="78">
        <f t="shared" ca="1" si="362"/>
        <v>4.1504550867967176E-5</v>
      </c>
      <c r="AG532" s="35"/>
      <c r="AH532" s="35"/>
      <c r="AR532" s="69">
        <f t="shared" si="352"/>
        <v>45</v>
      </c>
      <c r="AS532" s="70">
        <f t="shared" si="363"/>
        <v>529</v>
      </c>
      <c r="AT532" s="71">
        <f t="shared" ca="1" si="364"/>
        <v>9.8698418154149307E-3</v>
      </c>
      <c r="AU532" s="72">
        <f t="shared" ca="1" si="353"/>
        <v>9.0370179501075842E-3</v>
      </c>
      <c r="AV532" s="73">
        <f t="shared" ca="1" si="354"/>
        <v>1.0090370179501076</v>
      </c>
      <c r="AW532" s="74">
        <f ca="1">PRODUCT(AV$4:AV532)</f>
        <v>97.326492945407608</v>
      </c>
      <c r="BO532" s="70">
        <f t="shared" si="365"/>
        <v>529</v>
      </c>
      <c r="BP532" s="171">
        <f t="shared" ca="1" si="366"/>
        <v>0.114</v>
      </c>
      <c r="BQ532" s="172">
        <f t="shared" ca="1" si="355"/>
        <v>9.0370179501075842E-3</v>
      </c>
      <c r="BR532" s="172">
        <f t="shared" ca="1" si="368"/>
        <v>1.027469468730287E-2</v>
      </c>
    </row>
    <row r="533" spans="5:70">
      <c r="E533">
        <f t="shared" si="356"/>
        <v>530</v>
      </c>
      <c r="F533" s="64">
        <f t="shared" si="357"/>
        <v>109.08333333333083</v>
      </c>
      <c r="G533" s="55">
        <f t="shared" si="341"/>
        <v>0</v>
      </c>
      <c r="H533" s="78">
        <f t="shared" si="367"/>
        <v>4.1598758021262672E-5</v>
      </c>
      <c r="I533" s="79">
        <f t="shared" ca="1" si="342"/>
        <v>85.499239678252991</v>
      </c>
      <c r="J533" s="79">
        <f t="shared" ca="1" si="343"/>
        <v>0.77265816369292284</v>
      </c>
      <c r="K533" s="80">
        <f t="shared" ca="1" si="344"/>
        <v>-8.3197516042525347E-4</v>
      </c>
      <c r="L533" s="80">
        <f t="shared" ca="1" si="345"/>
        <v>-3.5624683199272082E-2</v>
      </c>
      <c r="M533" s="80">
        <f t="shared" ca="1" si="346"/>
        <v>0</v>
      </c>
      <c r="N533" s="80">
        <f t="shared" ca="1" si="347"/>
        <v>0</v>
      </c>
      <c r="O533" s="81">
        <f t="shared" ca="1" si="334"/>
        <v>-7.5061448925351784E-2</v>
      </c>
      <c r="P533" s="79">
        <f t="shared" ca="1" si="335"/>
        <v>86.160379734660864</v>
      </c>
      <c r="Q533" s="35"/>
      <c r="R533">
        <f t="shared" ca="1" si="348"/>
        <v>530</v>
      </c>
      <c r="S533" s="78">
        <f t="shared" ca="1" si="358"/>
        <v>109.08333333333083</v>
      </c>
      <c r="T533" s="55">
        <f t="shared" ca="1" si="349"/>
        <v>0</v>
      </c>
      <c r="U533" s="78">
        <f t="shared" ca="1" si="359"/>
        <v>4.1504550867967176E-5</v>
      </c>
      <c r="V533" s="79">
        <f t="shared" ca="1" si="360"/>
        <v>85.326793853255921</v>
      </c>
      <c r="W533" s="79">
        <f t="shared" ca="1" si="336"/>
        <v>0.77109976767700328</v>
      </c>
      <c r="X533" s="80">
        <f t="shared" ca="1" si="337"/>
        <v>-8.3009101735934349E-4</v>
      </c>
      <c r="Y533" s="80">
        <f t="shared" ca="1" si="350"/>
        <v>-3.5552830772189972E-2</v>
      </c>
      <c r="Z533" s="80">
        <f t="shared" ca="1" si="338"/>
        <v>0</v>
      </c>
      <c r="AA533" s="80">
        <f t="shared" ca="1" si="351"/>
        <v>0</v>
      </c>
      <c r="AB533" s="81">
        <f t="shared" ca="1" si="339"/>
        <v>-7.5061448925351784E-2</v>
      </c>
      <c r="AC533" s="79">
        <f t="shared" ca="1" si="340"/>
        <v>85.986449250218016</v>
      </c>
      <c r="AD533" s="35"/>
      <c r="AE533" s="55">
        <f t="shared" ca="1" si="361"/>
        <v>0</v>
      </c>
      <c r="AF533" s="78">
        <f t="shared" ca="1" si="362"/>
        <v>4.1504550867967176E-5</v>
      </c>
      <c r="AG533" s="35"/>
      <c r="AH533" s="35"/>
      <c r="AR533" s="69">
        <f t="shared" si="352"/>
        <v>45</v>
      </c>
      <c r="AS533" s="70">
        <f t="shared" si="363"/>
        <v>530</v>
      </c>
      <c r="AT533" s="71">
        <f t="shared" ca="1" si="364"/>
        <v>9.7806478777643039E-3</v>
      </c>
      <c r="AU533" s="72">
        <f t="shared" ca="1" si="353"/>
        <v>9.0370179501075842E-3</v>
      </c>
      <c r="AV533" s="73">
        <f t="shared" ca="1" si="354"/>
        <v>1.0090370179501076</v>
      </c>
      <c r="AW533" s="74">
        <f ca="1">PRODUCT(AV$4:AV533)</f>
        <v>98.206034209176281</v>
      </c>
      <c r="BO533" s="70">
        <f t="shared" si="365"/>
        <v>530</v>
      </c>
      <c r="BP533" s="171">
        <f t="shared" ca="1" si="366"/>
        <v>0.114</v>
      </c>
      <c r="BQ533" s="172">
        <f t="shared" ca="1" si="355"/>
        <v>9.0370179501075842E-3</v>
      </c>
      <c r="BR533" s="172">
        <f t="shared" ca="1" si="368"/>
        <v>1.0182673682454442E-2</v>
      </c>
    </row>
    <row r="534" spans="5:70">
      <c r="E534">
        <f t="shared" si="356"/>
        <v>531</v>
      </c>
      <c r="F534" s="64">
        <f t="shared" si="357"/>
        <v>109.16666666666416</v>
      </c>
      <c r="G534" s="55">
        <f t="shared" si="341"/>
        <v>0</v>
      </c>
      <c r="H534" s="78">
        <f t="shared" si="367"/>
        <v>4.1598758021262672E-5</v>
      </c>
      <c r="I534" s="79">
        <f t="shared" ca="1" si="342"/>
        <v>86.160379734660864</v>
      </c>
      <c r="J534" s="79">
        <f t="shared" ca="1" si="343"/>
        <v>0.77863289825021598</v>
      </c>
      <c r="K534" s="80">
        <f t="shared" ca="1" si="344"/>
        <v>-8.3197516042525347E-4</v>
      </c>
      <c r="L534" s="80">
        <f t="shared" ca="1" si="345"/>
        <v>-3.5900158222775362E-2</v>
      </c>
      <c r="M534" s="80">
        <f t="shared" ca="1" si="346"/>
        <v>0</v>
      </c>
      <c r="N534" s="80">
        <f t="shared" ca="1" si="347"/>
        <v>0</v>
      </c>
      <c r="O534" s="81">
        <f t="shared" ca="1" si="334"/>
        <v>-7.5061448925351784E-2</v>
      </c>
      <c r="P534" s="79">
        <f t="shared" ca="1" si="335"/>
        <v>86.827219050602537</v>
      </c>
      <c r="Q534" s="35"/>
      <c r="R534">
        <f t="shared" ca="1" si="348"/>
        <v>531</v>
      </c>
      <c r="S534" s="78">
        <f t="shared" ca="1" si="358"/>
        <v>109.16666666666416</v>
      </c>
      <c r="T534" s="55">
        <f t="shared" ca="1" si="349"/>
        <v>0</v>
      </c>
      <c r="U534" s="78">
        <f t="shared" ca="1" si="359"/>
        <v>4.1504550867967176E-5</v>
      </c>
      <c r="V534" s="79">
        <f t="shared" ca="1" si="360"/>
        <v>85.986449250218016</v>
      </c>
      <c r="W534" s="79">
        <f t="shared" ca="1" si="336"/>
        <v>0.77706108534023499</v>
      </c>
      <c r="X534" s="80">
        <f t="shared" ca="1" si="337"/>
        <v>-8.3009101735934349E-4</v>
      </c>
      <c r="Y534" s="80">
        <f t="shared" ca="1" si="350"/>
        <v>-3.5827687187590843E-2</v>
      </c>
      <c r="Z534" s="80">
        <f t="shared" ca="1" si="338"/>
        <v>0</v>
      </c>
      <c r="AA534" s="80">
        <f t="shared" ca="1" si="351"/>
        <v>0</v>
      </c>
      <c r="AB534" s="81">
        <f t="shared" ca="1" si="339"/>
        <v>-7.5061448925351784E-2</v>
      </c>
      <c r="AC534" s="79">
        <f t="shared" ca="1" si="340"/>
        <v>86.651791108427943</v>
      </c>
      <c r="AD534" s="35"/>
      <c r="AE534" s="55">
        <f t="shared" ca="1" si="361"/>
        <v>0</v>
      </c>
      <c r="AF534" s="78">
        <f t="shared" ca="1" si="362"/>
        <v>4.1504550867967176E-5</v>
      </c>
      <c r="AG534" s="35"/>
      <c r="AH534" s="35"/>
      <c r="AR534" s="69">
        <f t="shared" si="352"/>
        <v>45</v>
      </c>
      <c r="AS534" s="70">
        <f t="shared" si="363"/>
        <v>531</v>
      </c>
      <c r="AT534" s="71">
        <f t="shared" ca="1" si="364"/>
        <v>9.6922599873292669E-3</v>
      </c>
      <c r="AU534" s="72">
        <f t="shared" ca="1" si="353"/>
        <v>9.0370179501075842E-3</v>
      </c>
      <c r="AV534" s="73">
        <f t="shared" ca="1" si="354"/>
        <v>1.0090370179501076</v>
      </c>
      <c r="AW534" s="74">
        <f ca="1">PRODUCT(AV$4:AV534)</f>
        <v>99.093523903133487</v>
      </c>
      <c r="BO534" s="70">
        <f t="shared" si="365"/>
        <v>531</v>
      </c>
      <c r="BP534" s="171">
        <f t="shared" ca="1" si="366"/>
        <v>0.114</v>
      </c>
      <c r="BQ534" s="172">
        <f t="shared" ca="1" si="355"/>
        <v>9.0370179501075842E-3</v>
      </c>
      <c r="BR534" s="172">
        <f t="shared" ca="1" si="368"/>
        <v>1.0091476825241637E-2</v>
      </c>
    </row>
    <row r="535" spans="5:70">
      <c r="E535">
        <f t="shared" si="356"/>
        <v>532</v>
      </c>
      <c r="F535" s="64">
        <f t="shared" si="357"/>
        <v>109.24999999999748</v>
      </c>
      <c r="G535" s="55">
        <f t="shared" si="341"/>
        <v>0</v>
      </c>
      <c r="H535" s="78">
        <f t="shared" si="367"/>
        <v>4.1598758021262672E-5</v>
      </c>
      <c r="I535" s="79">
        <f t="shared" ca="1" si="342"/>
        <v>86.827219050602537</v>
      </c>
      <c r="J535" s="79">
        <f t="shared" ca="1" si="343"/>
        <v>0.78465913711821833</v>
      </c>
      <c r="K535" s="80">
        <f t="shared" ca="1" si="344"/>
        <v>-8.3197516042525347E-4</v>
      </c>
      <c r="L535" s="80">
        <f t="shared" ca="1" si="345"/>
        <v>-3.6178007937751062E-2</v>
      </c>
      <c r="M535" s="80">
        <f t="shared" ca="1" si="346"/>
        <v>0</v>
      </c>
      <c r="N535" s="80">
        <f t="shared" ca="1" si="347"/>
        <v>0</v>
      </c>
      <c r="O535" s="81">
        <f t="shared" ca="1" si="334"/>
        <v>-7.5061448925351784E-2</v>
      </c>
      <c r="P535" s="79">
        <f t="shared" ca="1" si="335"/>
        <v>87.499806755697222</v>
      </c>
      <c r="Q535" s="35"/>
      <c r="R535">
        <f t="shared" ca="1" si="348"/>
        <v>532</v>
      </c>
      <c r="S535" s="78">
        <f t="shared" ca="1" si="358"/>
        <v>109.24999999999748</v>
      </c>
      <c r="T535" s="55">
        <f t="shared" ca="1" si="349"/>
        <v>0</v>
      </c>
      <c r="U535" s="78">
        <f t="shared" ca="1" si="359"/>
        <v>4.1504550867967176E-5</v>
      </c>
      <c r="V535" s="79">
        <f t="shared" ca="1" si="360"/>
        <v>86.651791108427943</v>
      </c>
      <c r="W535" s="79">
        <f t="shared" ca="1" si="336"/>
        <v>0.78307379165583613</v>
      </c>
      <c r="X535" s="80">
        <f t="shared" ca="1" si="337"/>
        <v>-8.3009101735934349E-4</v>
      </c>
      <c r="Y535" s="80">
        <f t="shared" ca="1" si="350"/>
        <v>-3.6104912961844982E-2</v>
      </c>
      <c r="Z535" s="80">
        <f t="shared" ca="1" si="338"/>
        <v>0</v>
      </c>
      <c r="AA535" s="80">
        <f t="shared" ca="1" si="351"/>
        <v>0</v>
      </c>
      <c r="AB535" s="81">
        <f t="shared" ca="1" si="339"/>
        <v>-7.5061448925351784E-2</v>
      </c>
      <c r="AC535" s="79">
        <f t="shared" ca="1" si="340"/>
        <v>87.322868447179218</v>
      </c>
      <c r="AD535" s="35"/>
      <c r="AE535" s="55">
        <f t="shared" ca="1" si="361"/>
        <v>0</v>
      </c>
      <c r="AF535" s="78">
        <f t="shared" ca="1" si="362"/>
        <v>4.1504550867967176E-5</v>
      </c>
      <c r="AG535" s="35"/>
      <c r="AH535" s="35"/>
      <c r="AR535" s="69">
        <f t="shared" si="352"/>
        <v>45</v>
      </c>
      <c r="AS535" s="70">
        <f t="shared" si="363"/>
        <v>532</v>
      </c>
      <c r="AT535" s="71">
        <f t="shared" ca="1" si="364"/>
        <v>9.6046708598466635E-3</v>
      </c>
      <c r="AU535" s="72">
        <f t="shared" ca="1" si="353"/>
        <v>9.0370179501075842E-3</v>
      </c>
      <c r="AV535" s="73">
        <f t="shared" ca="1" si="354"/>
        <v>1.0090370179501076</v>
      </c>
      <c r="AW535" s="74">
        <f ca="1">PRODUCT(AV$4:AV535)</f>
        <v>99.989033857385522</v>
      </c>
      <c r="BO535" s="70">
        <f t="shared" si="365"/>
        <v>532</v>
      </c>
      <c r="BP535" s="171">
        <f t="shared" ca="1" si="366"/>
        <v>0.114</v>
      </c>
      <c r="BQ535" s="172">
        <f t="shared" ca="1" si="355"/>
        <v>9.0370179501075842E-3</v>
      </c>
      <c r="BR535" s="172">
        <f t="shared" ca="1" si="368"/>
        <v>1.000109673453092E-2</v>
      </c>
    </row>
    <row r="536" spans="5:70">
      <c r="E536">
        <f t="shared" si="356"/>
        <v>533</v>
      </c>
      <c r="F536" s="64">
        <f t="shared" si="357"/>
        <v>109.33333333333081</v>
      </c>
      <c r="G536" s="55">
        <f t="shared" si="341"/>
        <v>0</v>
      </c>
      <c r="H536" s="78">
        <f t="shared" si="367"/>
        <v>4.1598758021262672E-5</v>
      </c>
      <c r="I536" s="79">
        <f t="shared" ca="1" si="342"/>
        <v>87.499806755697222</v>
      </c>
      <c r="J536" s="79">
        <f t="shared" ca="1" si="343"/>
        <v>0.79073732428218069</v>
      </c>
      <c r="K536" s="80">
        <f t="shared" ca="1" si="344"/>
        <v>-8.3197516042525347E-4</v>
      </c>
      <c r="L536" s="80">
        <f t="shared" ca="1" si="345"/>
        <v>-3.6458252814873846E-2</v>
      </c>
      <c r="M536" s="80">
        <f t="shared" ca="1" si="346"/>
        <v>0</v>
      </c>
      <c r="N536" s="80">
        <f t="shared" ca="1" si="347"/>
        <v>0</v>
      </c>
      <c r="O536" s="81">
        <f t="shared" ca="1" si="334"/>
        <v>-7.5061448925351784E-2</v>
      </c>
      <c r="P536" s="79">
        <f t="shared" ca="1" si="335"/>
        <v>88.178192403078754</v>
      </c>
      <c r="Q536" s="35"/>
      <c r="R536">
        <f t="shared" ca="1" si="348"/>
        <v>533</v>
      </c>
      <c r="S536" s="78">
        <f t="shared" ca="1" si="358"/>
        <v>109.33333333333081</v>
      </c>
      <c r="T536" s="55">
        <f t="shared" ca="1" si="349"/>
        <v>0</v>
      </c>
      <c r="U536" s="78">
        <f t="shared" ca="1" si="359"/>
        <v>4.1504550867967176E-5</v>
      </c>
      <c r="V536" s="79">
        <f t="shared" ca="1" si="360"/>
        <v>87.322868447179218</v>
      </c>
      <c r="W536" s="79">
        <f t="shared" ca="1" si="336"/>
        <v>0.78913832961204178</v>
      </c>
      <c r="X536" s="80">
        <f t="shared" ca="1" si="337"/>
        <v>-8.3009101735934349E-4</v>
      </c>
      <c r="Y536" s="80">
        <f t="shared" ca="1" si="350"/>
        <v>-3.638452851965801E-2</v>
      </c>
      <c r="Z536" s="80">
        <f t="shared" ca="1" si="338"/>
        <v>0</v>
      </c>
      <c r="AA536" s="80">
        <f t="shared" ca="1" si="351"/>
        <v>0</v>
      </c>
      <c r="AB536" s="81">
        <f t="shared" ca="1" si="339"/>
        <v>-7.5061448925351784E-2</v>
      </c>
      <c r="AC536" s="79">
        <f t="shared" ca="1" si="340"/>
        <v>87.999730708328883</v>
      </c>
      <c r="AD536" s="35"/>
      <c r="AE536" s="55">
        <f t="shared" ca="1" si="361"/>
        <v>0</v>
      </c>
      <c r="AF536" s="78">
        <f t="shared" ca="1" si="362"/>
        <v>4.1504550867967176E-5</v>
      </c>
      <c r="AG536" s="35"/>
      <c r="AH536" s="35"/>
      <c r="AR536" s="69">
        <f t="shared" si="352"/>
        <v>45</v>
      </c>
      <c r="AS536" s="70">
        <f t="shared" si="363"/>
        <v>533</v>
      </c>
      <c r="AT536" s="71">
        <f t="shared" ca="1" si="364"/>
        <v>9.5178732768813543E-3</v>
      </c>
      <c r="AU536" s="72">
        <f t="shared" ca="1" si="353"/>
        <v>9.0370179501075842E-3</v>
      </c>
      <c r="AV536" s="73">
        <f t="shared" ca="1" si="354"/>
        <v>1.0090370179501076</v>
      </c>
      <c r="AW536" s="74">
        <f ca="1">PRODUCT(AV$4:AV536)</f>
        <v>100.89263655116864</v>
      </c>
      <c r="BO536" s="70">
        <f t="shared" si="365"/>
        <v>533</v>
      </c>
      <c r="BP536" s="171">
        <f t="shared" ca="1" si="366"/>
        <v>0.114</v>
      </c>
      <c r="BQ536" s="172">
        <f t="shared" ca="1" si="355"/>
        <v>9.0370179501075842E-3</v>
      </c>
      <c r="BR536" s="172">
        <f t="shared" ca="1" si="368"/>
        <v>9.9115260952947811E-3</v>
      </c>
    </row>
    <row r="537" spans="5:70">
      <c r="E537">
        <f t="shared" si="356"/>
        <v>534</v>
      </c>
      <c r="F537" s="64">
        <f t="shared" si="357"/>
        <v>109.41666666666414</v>
      </c>
      <c r="G537" s="55">
        <f t="shared" si="341"/>
        <v>0</v>
      </c>
      <c r="H537" s="78">
        <f t="shared" si="367"/>
        <v>4.1598758021262672E-5</v>
      </c>
      <c r="I537" s="79">
        <f t="shared" ca="1" si="342"/>
        <v>88.178192403078754</v>
      </c>
      <c r="J537" s="79">
        <f t="shared" ca="1" si="343"/>
        <v>0.79686790755466297</v>
      </c>
      <c r="K537" s="80">
        <f t="shared" ca="1" si="344"/>
        <v>-8.3197516042525347E-4</v>
      </c>
      <c r="L537" s="80">
        <f t="shared" ca="1" si="345"/>
        <v>-3.6740913501282814E-2</v>
      </c>
      <c r="M537" s="80">
        <f t="shared" ca="1" si="346"/>
        <v>0</v>
      </c>
      <c r="N537" s="80">
        <f t="shared" ca="1" si="347"/>
        <v>0</v>
      </c>
      <c r="O537" s="81">
        <f t="shared" ca="1" si="334"/>
        <v>-7.5061448925351784E-2</v>
      </c>
      <c r="P537" s="79">
        <f t="shared" ca="1" si="335"/>
        <v>88.862425973046356</v>
      </c>
      <c r="Q537" s="35"/>
      <c r="R537">
        <f t="shared" ca="1" si="348"/>
        <v>534</v>
      </c>
      <c r="S537" s="78">
        <f t="shared" ca="1" si="358"/>
        <v>109.41666666666414</v>
      </c>
      <c r="T537" s="55">
        <f t="shared" ca="1" si="349"/>
        <v>0</v>
      </c>
      <c r="U537" s="78">
        <f t="shared" ca="1" si="359"/>
        <v>4.1504550867967176E-5</v>
      </c>
      <c r="V537" s="79">
        <f t="shared" ca="1" si="360"/>
        <v>87.999730708328883</v>
      </c>
      <c r="W537" s="79">
        <f t="shared" ca="1" si="336"/>
        <v>0.79525514601580172</v>
      </c>
      <c r="X537" s="80">
        <f t="shared" ca="1" si="337"/>
        <v>-8.3009101735934349E-4</v>
      </c>
      <c r="Y537" s="80">
        <f t="shared" ca="1" si="350"/>
        <v>-3.6666554461803703E-2</v>
      </c>
      <c r="Z537" s="80">
        <f t="shared" ca="1" si="338"/>
        <v>0</v>
      </c>
      <c r="AA537" s="80">
        <f t="shared" ca="1" si="351"/>
        <v>0</v>
      </c>
      <c r="AB537" s="81">
        <f t="shared" ca="1" si="339"/>
        <v>-7.5061448925351784E-2</v>
      </c>
      <c r="AC537" s="79">
        <f t="shared" ca="1" si="340"/>
        <v>88.682427759940168</v>
      </c>
      <c r="AD537" s="35"/>
      <c r="AE537" s="55">
        <f t="shared" ca="1" si="361"/>
        <v>0</v>
      </c>
      <c r="AF537" s="78">
        <f t="shared" ca="1" si="362"/>
        <v>4.1504550867967176E-5</v>
      </c>
      <c r="AG537" s="35"/>
      <c r="AH537" s="35"/>
      <c r="AR537" s="69">
        <f t="shared" si="352"/>
        <v>45</v>
      </c>
      <c r="AS537" s="70">
        <f t="shared" si="363"/>
        <v>534</v>
      </c>
      <c r="AT537" s="71">
        <f t="shared" ca="1" si="364"/>
        <v>9.4318600852313274E-3</v>
      </c>
      <c r="AU537" s="72">
        <f t="shared" ca="1" si="353"/>
        <v>9.0370179501075842E-3</v>
      </c>
      <c r="AV537" s="73">
        <f t="shared" ca="1" si="354"/>
        <v>1.0090370179501076</v>
      </c>
      <c r="AW537" s="74">
        <f ca="1">PRODUCT(AV$4:AV537)</f>
        <v>101.80440511871522</v>
      </c>
      <c r="BO537" s="70">
        <f t="shared" si="365"/>
        <v>534</v>
      </c>
      <c r="BP537" s="171">
        <f t="shared" ca="1" si="366"/>
        <v>0.114</v>
      </c>
      <c r="BQ537" s="172">
        <f t="shared" ca="1" si="355"/>
        <v>9.0370179501075842E-3</v>
      </c>
      <c r="BR537" s="172">
        <f t="shared" ca="1" si="368"/>
        <v>9.8227576580197009E-3</v>
      </c>
    </row>
    <row r="538" spans="5:70">
      <c r="E538">
        <f t="shared" si="356"/>
        <v>535</v>
      </c>
      <c r="F538" s="64">
        <f t="shared" si="357"/>
        <v>109.49999999999747</v>
      </c>
      <c r="G538" s="55">
        <f t="shared" si="341"/>
        <v>0</v>
      </c>
      <c r="H538" s="78">
        <f t="shared" si="367"/>
        <v>4.1598758021262672E-5</v>
      </c>
      <c r="I538" s="79">
        <f t="shared" ca="1" si="342"/>
        <v>88.862425973046356</v>
      </c>
      <c r="J538" s="79">
        <f t="shared" ca="1" si="343"/>
        <v>0.80305133860852629</v>
      </c>
      <c r="K538" s="80">
        <f t="shared" ca="1" si="344"/>
        <v>-8.3197516042525347E-4</v>
      </c>
      <c r="L538" s="80">
        <f t="shared" ca="1" si="345"/>
        <v>-3.7026010822102648E-2</v>
      </c>
      <c r="M538" s="80">
        <f t="shared" ca="1" si="346"/>
        <v>0</v>
      </c>
      <c r="N538" s="80">
        <f t="shared" ca="1" si="347"/>
        <v>0</v>
      </c>
      <c r="O538" s="81">
        <f t="shared" ca="1" si="334"/>
        <v>-7.5061448925351784E-2</v>
      </c>
      <c r="P538" s="79">
        <f t="shared" ca="1" si="335"/>
        <v>89.552557876747002</v>
      </c>
      <c r="Q538" s="35"/>
      <c r="R538">
        <f t="shared" ca="1" si="348"/>
        <v>535</v>
      </c>
      <c r="S538" s="78">
        <f t="shared" ca="1" si="358"/>
        <v>109.49999999999747</v>
      </c>
      <c r="T538" s="55">
        <f t="shared" ca="1" si="349"/>
        <v>0</v>
      </c>
      <c r="U538" s="78">
        <f t="shared" ca="1" si="359"/>
        <v>4.1504550867967176E-5</v>
      </c>
      <c r="V538" s="79">
        <f t="shared" ca="1" si="360"/>
        <v>88.682427759940168</v>
      </c>
      <c r="W538" s="79">
        <f t="shared" ca="1" si="336"/>
        <v>0.8014246915256984</v>
      </c>
      <c r="X538" s="80">
        <f t="shared" ca="1" si="337"/>
        <v>-8.3009101735934349E-4</v>
      </c>
      <c r="Y538" s="80">
        <f t="shared" ca="1" si="350"/>
        <v>-3.6951011566641739E-2</v>
      </c>
      <c r="Z538" s="80">
        <f t="shared" ca="1" si="338"/>
        <v>0</v>
      </c>
      <c r="AA538" s="80">
        <f t="shared" ca="1" si="351"/>
        <v>0</v>
      </c>
      <c r="AB538" s="81">
        <f t="shared" ca="1" si="339"/>
        <v>-7.5061448925351784E-2</v>
      </c>
      <c r="AC538" s="79">
        <f t="shared" ca="1" si="340"/>
        <v>89.371009899956505</v>
      </c>
      <c r="AD538" s="35"/>
      <c r="AE538" s="55">
        <f t="shared" ca="1" si="361"/>
        <v>0</v>
      </c>
      <c r="AF538" s="78">
        <f t="shared" ca="1" si="362"/>
        <v>4.1504550867967176E-5</v>
      </c>
      <c r="AG538" s="35"/>
      <c r="AH538" s="35"/>
      <c r="AR538" s="69">
        <f t="shared" si="352"/>
        <v>45</v>
      </c>
      <c r="AS538" s="70">
        <f t="shared" si="363"/>
        <v>535</v>
      </c>
      <c r="AT538" s="71">
        <f t="shared" ca="1" si="364"/>
        <v>9.3466241963381883E-3</v>
      </c>
      <c r="AU538" s="72">
        <f t="shared" ca="1" si="353"/>
        <v>9.0370179501075842E-3</v>
      </c>
      <c r="AV538" s="73">
        <f t="shared" ca="1" si="354"/>
        <v>1.0090370179501076</v>
      </c>
      <c r="AW538" s="74">
        <f ca="1">PRODUCT(AV$4:AV538)</f>
        <v>102.72441335517308</v>
      </c>
      <c r="BO538" s="70">
        <f t="shared" si="365"/>
        <v>535</v>
      </c>
      <c r="BP538" s="171">
        <f t="shared" ca="1" si="366"/>
        <v>0.114</v>
      </c>
      <c r="BQ538" s="172">
        <f t="shared" ca="1" si="355"/>
        <v>9.0370179501075842E-3</v>
      </c>
      <c r="BR538" s="172">
        <f t="shared" ca="1" si="368"/>
        <v>9.7347842381193921E-3</v>
      </c>
    </row>
    <row r="539" spans="5:70">
      <c r="E539">
        <f t="shared" si="356"/>
        <v>536</v>
      </c>
      <c r="F539" s="64">
        <f t="shared" si="357"/>
        <v>109.5833333333308</v>
      </c>
      <c r="G539" s="55">
        <f t="shared" si="341"/>
        <v>0</v>
      </c>
      <c r="H539" s="78">
        <f t="shared" si="367"/>
        <v>4.1598758021262672E-5</v>
      </c>
      <c r="I539" s="79">
        <f t="shared" ca="1" si="342"/>
        <v>89.552557876747002</v>
      </c>
      <c r="J539" s="79">
        <f t="shared" ca="1" si="343"/>
        <v>0.809288073010211</v>
      </c>
      <c r="K539" s="80">
        <f t="shared" ca="1" si="344"/>
        <v>-8.3197516042525347E-4</v>
      </c>
      <c r="L539" s="80">
        <f t="shared" ca="1" si="345"/>
        <v>-3.731356578197792E-2</v>
      </c>
      <c r="M539" s="80">
        <f t="shared" ca="1" si="346"/>
        <v>0</v>
      </c>
      <c r="N539" s="80">
        <f t="shared" ca="1" si="347"/>
        <v>0</v>
      </c>
      <c r="O539" s="81">
        <f t="shared" ca="1" si="334"/>
        <v>-7.5061448925351784E-2</v>
      </c>
      <c r="P539" s="79">
        <f t="shared" ca="1" si="335"/>
        <v>90.248638959889462</v>
      </c>
      <c r="Q539" s="35"/>
      <c r="R539">
        <f t="shared" ca="1" si="348"/>
        <v>536</v>
      </c>
      <c r="S539" s="78">
        <f t="shared" ca="1" si="358"/>
        <v>109.5833333333308</v>
      </c>
      <c r="T539" s="55">
        <f t="shared" ca="1" si="349"/>
        <v>0</v>
      </c>
      <c r="U539" s="78">
        <f t="shared" ca="1" si="359"/>
        <v>4.1504550867967176E-5</v>
      </c>
      <c r="V539" s="79">
        <f t="shared" ca="1" si="360"/>
        <v>89.371009899956505</v>
      </c>
      <c r="W539" s="79">
        <f t="shared" ca="1" si="336"/>
        <v>0.8076474206851495</v>
      </c>
      <c r="X539" s="80">
        <f t="shared" ca="1" si="337"/>
        <v>-8.3009101735934349E-4</v>
      </c>
      <c r="Y539" s="80">
        <f t="shared" ca="1" si="350"/>
        <v>-3.7237920791648546E-2</v>
      </c>
      <c r="Z539" s="80">
        <f t="shared" ca="1" si="338"/>
        <v>0</v>
      </c>
      <c r="AA539" s="80">
        <f t="shared" ca="1" si="351"/>
        <v>0</v>
      </c>
      <c r="AB539" s="81">
        <f t="shared" ca="1" si="339"/>
        <v>-7.5061448925351784E-2</v>
      </c>
      <c r="AC539" s="79">
        <f t="shared" ca="1" si="340"/>
        <v>90.065527859907277</v>
      </c>
      <c r="AD539" s="35"/>
      <c r="AE539" s="55">
        <f t="shared" ca="1" si="361"/>
        <v>0</v>
      </c>
      <c r="AF539" s="78">
        <f t="shared" ca="1" si="362"/>
        <v>4.1504550867967176E-5</v>
      </c>
      <c r="AG539" s="35"/>
      <c r="AH539" s="35"/>
      <c r="AR539" s="69">
        <f t="shared" si="352"/>
        <v>45</v>
      </c>
      <c r="AS539" s="70">
        <f t="shared" si="363"/>
        <v>536</v>
      </c>
      <c r="AT539" s="71">
        <f t="shared" ca="1" si="364"/>
        <v>9.26215858570297E-3</v>
      </c>
      <c r="AU539" s="72">
        <f t="shared" ca="1" si="353"/>
        <v>9.0370179501075842E-3</v>
      </c>
      <c r="AV539" s="73">
        <f t="shared" ca="1" si="354"/>
        <v>1.0090370179501076</v>
      </c>
      <c r="AW539" s="74">
        <f ca="1">PRODUCT(AV$4:AV539)</f>
        <v>103.65273572257806</v>
      </c>
      <c r="BO539" s="70">
        <f t="shared" si="365"/>
        <v>536</v>
      </c>
      <c r="BP539" s="171">
        <f t="shared" ca="1" si="366"/>
        <v>0.114</v>
      </c>
      <c r="BQ539" s="172">
        <f t="shared" ca="1" si="355"/>
        <v>9.0370179501075842E-3</v>
      </c>
      <c r="BR539" s="172">
        <f t="shared" ca="1" si="368"/>
        <v>9.6475987153533099E-3</v>
      </c>
    </row>
    <row r="540" spans="5:70">
      <c r="E540">
        <f t="shared" si="356"/>
        <v>537</v>
      </c>
      <c r="F540" s="64">
        <f t="shared" si="357"/>
        <v>109.66666666666413</v>
      </c>
      <c r="G540" s="55">
        <f t="shared" si="341"/>
        <v>0</v>
      </c>
      <c r="H540" s="78">
        <f t="shared" si="367"/>
        <v>4.1598758021262672E-5</v>
      </c>
      <c r="I540" s="79">
        <f t="shared" ca="1" si="342"/>
        <v>90.248638959889462</v>
      </c>
      <c r="J540" s="79">
        <f t="shared" ca="1" si="343"/>
        <v>0.81557857025329972</v>
      </c>
      <c r="K540" s="80">
        <f t="shared" ca="1" si="344"/>
        <v>-8.3197516042525347E-4</v>
      </c>
      <c r="L540" s="80">
        <f t="shared" ca="1" si="345"/>
        <v>-3.7603599566620613E-2</v>
      </c>
      <c r="M540" s="80">
        <f t="shared" ca="1" si="346"/>
        <v>0</v>
      </c>
      <c r="N540" s="80">
        <f t="shared" ca="1" si="347"/>
        <v>0</v>
      </c>
      <c r="O540" s="81">
        <f t="shared" ca="1" si="334"/>
        <v>-7.5061448925351784E-2</v>
      </c>
      <c r="P540" s="79">
        <f t="shared" ca="1" si="335"/>
        <v>90.950720506490356</v>
      </c>
      <c r="Q540" s="35"/>
      <c r="R540">
        <f t="shared" ca="1" si="348"/>
        <v>537</v>
      </c>
      <c r="S540" s="78">
        <f t="shared" ca="1" si="358"/>
        <v>109.66666666666413</v>
      </c>
      <c r="T540" s="55">
        <f t="shared" ca="1" si="349"/>
        <v>0</v>
      </c>
      <c r="U540" s="78">
        <f t="shared" ca="1" si="359"/>
        <v>4.1504550867967176E-5</v>
      </c>
      <c r="V540" s="79">
        <f t="shared" ca="1" si="360"/>
        <v>90.065527859907277</v>
      </c>
      <c r="W540" s="79">
        <f t="shared" ca="1" si="336"/>
        <v>0.81392379195589681</v>
      </c>
      <c r="X540" s="80">
        <f t="shared" ca="1" si="337"/>
        <v>-8.3009101735934349E-4</v>
      </c>
      <c r="Y540" s="80">
        <f t="shared" ca="1" si="350"/>
        <v>-3.7527303274961371E-2</v>
      </c>
      <c r="Z540" s="80">
        <f t="shared" ca="1" si="338"/>
        <v>0</v>
      </c>
      <c r="AA540" s="80">
        <f t="shared" ca="1" si="351"/>
        <v>0</v>
      </c>
      <c r="AB540" s="81">
        <f t="shared" ca="1" si="339"/>
        <v>-7.5061448925351784E-2</v>
      </c>
      <c r="AC540" s="79">
        <f t="shared" ca="1" si="340"/>
        <v>90.766032808645505</v>
      </c>
      <c r="AD540" s="35"/>
      <c r="AE540" s="55">
        <f t="shared" ca="1" si="361"/>
        <v>0</v>
      </c>
      <c r="AF540" s="78">
        <f t="shared" ca="1" si="362"/>
        <v>4.1504550867967176E-5</v>
      </c>
      <c r="AG540" s="35"/>
      <c r="AH540" s="35"/>
      <c r="AR540" s="69">
        <f t="shared" si="352"/>
        <v>45</v>
      </c>
      <c r="AS540" s="70">
        <f t="shared" si="363"/>
        <v>537</v>
      </c>
      <c r="AT540" s="71">
        <f t="shared" ca="1" si="364"/>
        <v>9.1784562923072285E-3</v>
      </c>
      <c r="AU540" s="72">
        <f t="shared" ca="1" si="353"/>
        <v>9.0370179501075842E-3</v>
      </c>
      <c r="AV540" s="73">
        <f t="shared" ca="1" si="354"/>
        <v>1.0090370179501076</v>
      </c>
      <c r="AW540" s="74">
        <f ca="1">PRODUCT(AV$4:AV540)</f>
        <v>104.58944735588075</v>
      </c>
      <c r="BO540" s="70">
        <f t="shared" si="365"/>
        <v>537</v>
      </c>
      <c r="BP540" s="171">
        <f t="shared" ca="1" si="366"/>
        <v>0.114</v>
      </c>
      <c r="BQ540" s="172">
        <f t="shared" ca="1" si="355"/>
        <v>9.0370179501075842E-3</v>
      </c>
      <c r="BR540" s="172">
        <f t="shared" ca="1" si="368"/>
        <v>9.5611940332503646E-3</v>
      </c>
    </row>
    <row r="541" spans="5:70">
      <c r="E541">
        <f t="shared" si="356"/>
        <v>538</v>
      </c>
      <c r="F541" s="64">
        <f t="shared" si="357"/>
        <v>109.74999999999746</v>
      </c>
      <c r="G541" s="55">
        <f t="shared" si="341"/>
        <v>0</v>
      </c>
      <c r="H541" s="78">
        <f t="shared" si="367"/>
        <v>4.1598758021262672E-5</v>
      </c>
      <c r="I541" s="79">
        <f t="shared" ca="1" si="342"/>
        <v>90.950720506490356</v>
      </c>
      <c r="J541" s="79">
        <f t="shared" ca="1" si="343"/>
        <v>0.82192329379237128</v>
      </c>
      <c r="K541" s="80">
        <f t="shared" ca="1" si="344"/>
        <v>-8.3197516042525347E-4</v>
      </c>
      <c r="L541" s="80">
        <f t="shared" ca="1" si="345"/>
        <v>-3.7896133544370984E-2</v>
      </c>
      <c r="M541" s="80">
        <f t="shared" ca="1" si="346"/>
        <v>0</v>
      </c>
      <c r="N541" s="80">
        <f t="shared" ca="1" si="347"/>
        <v>0</v>
      </c>
      <c r="O541" s="81">
        <f t="shared" ca="1" si="334"/>
        <v>-7.5061448925351784E-2</v>
      </c>
      <c r="P541" s="79">
        <f t="shared" ca="1" si="335"/>
        <v>91.658854242652581</v>
      </c>
      <c r="Q541" s="35"/>
      <c r="R541">
        <f t="shared" ca="1" si="348"/>
        <v>538</v>
      </c>
      <c r="S541" s="78">
        <f t="shared" ca="1" si="358"/>
        <v>109.74999999999746</v>
      </c>
      <c r="T541" s="55">
        <f t="shared" ca="1" si="349"/>
        <v>0</v>
      </c>
      <c r="U541" s="78">
        <f t="shared" ca="1" si="359"/>
        <v>4.1504550867967176E-5</v>
      </c>
      <c r="V541" s="79">
        <f t="shared" ca="1" si="360"/>
        <v>90.766032808645505</v>
      </c>
      <c r="W541" s="79">
        <f t="shared" ca="1" si="336"/>
        <v>0.82025426775178334</v>
      </c>
      <c r="X541" s="80">
        <f t="shared" ca="1" si="337"/>
        <v>-8.3009101735934349E-4</v>
      </c>
      <c r="Y541" s="80">
        <f t="shared" ca="1" si="350"/>
        <v>-3.7819180336935633E-2</v>
      </c>
      <c r="Z541" s="80">
        <f t="shared" ca="1" si="338"/>
        <v>0</v>
      </c>
      <c r="AA541" s="80">
        <f t="shared" ca="1" si="351"/>
        <v>0</v>
      </c>
      <c r="AB541" s="81">
        <f t="shared" ca="1" si="339"/>
        <v>-7.5061448925351784E-2</v>
      </c>
      <c r="AC541" s="79">
        <f t="shared" ca="1" si="340"/>
        <v>91.472576356117628</v>
      </c>
      <c r="AD541" s="35"/>
      <c r="AE541" s="55">
        <f t="shared" ca="1" si="361"/>
        <v>0</v>
      </c>
      <c r="AF541" s="78">
        <f t="shared" ca="1" si="362"/>
        <v>4.1504550867967176E-5</v>
      </c>
      <c r="AG541" s="35"/>
      <c r="AH541" s="35"/>
      <c r="AR541" s="69">
        <f t="shared" si="352"/>
        <v>45</v>
      </c>
      <c r="AS541" s="70">
        <f t="shared" si="363"/>
        <v>538</v>
      </c>
      <c r="AT541" s="71">
        <f t="shared" ca="1" si="364"/>
        <v>9.0955104180393698E-3</v>
      </c>
      <c r="AU541" s="72">
        <f t="shared" ca="1" si="353"/>
        <v>9.0370179501075842E-3</v>
      </c>
      <c r="AV541" s="73">
        <f t="shared" ca="1" si="354"/>
        <v>1.0090370179501076</v>
      </c>
      <c r="AW541" s="74">
        <f ca="1">PRODUCT(AV$4:AV541)</f>
        <v>105.53462406902767</v>
      </c>
      <c r="BO541" s="70">
        <f t="shared" si="365"/>
        <v>538</v>
      </c>
      <c r="BP541" s="171">
        <f t="shared" ca="1" si="366"/>
        <v>0.114</v>
      </c>
      <c r="BQ541" s="172">
        <f t="shared" ca="1" si="355"/>
        <v>9.0370179501075842E-3</v>
      </c>
      <c r="BR541" s="172">
        <f t="shared" ca="1" si="368"/>
        <v>9.4755631985378001E-3</v>
      </c>
    </row>
    <row r="542" spans="5:70">
      <c r="E542">
        <f t="shared" si="356"/>
        <v>539</v>
      </c>
      <c r="F542" s="64">
        <f t="shared" si="357"/>
        <v>109.83333333333078</v>
      </c>
      <c r="G542" s="55">
        <f t="shared" si="341"/>
        <v>0</v>
      </c>
      <c r="H542" s="78">
        <f t="shared" si="367"/>
        <v>4.1598758021262672E-5</v>
      </c>
      <c r="I542" s="79">
        <f t="shared" ca="1" si="342"/>
        <v>91.658854242652581</v>
      </c>
      <c r="J542" s="79">
        <f t="shared" ca="1" si="343"/>
        <v>0.82832271107714606</v>
      </c>
      <c r="K542" s="80">
        <f t="shared" ca="1" si="344"/>
        <v>-8.3197516042525347E-4</v>
      </c>
      <c r="L542" s="80">
        <f t="shared" ca="1" si="345"/>
        <v>-3.8191189267771909E-2</v>
      </c>
      <c r="M542" s="80">
        <f t="shared" ca="1" si="346"/>
        <v>0</v>
      </c>
      <c r="N542" s="80">
        <f t="shared" ca="1" si="347"/>
        <v>0</v>
      </c>
      <c r="O542" s="81">
        <f t="shared" ca="1" si="334"/>
        <v>-7.5061448925351784E-2</v>
      </c>
      <c r="P542" s="79">
        <f t="shared" ca="1" si="335"/>
        <v>92.373092340376175</v>
      </c>
      <c r="Q542" s="35"/>
      <c r="R542">
        <f t="shared" ca="1" si="348"/>
        <v>539</v>
      </c>
      <c r="S542" s="78">
        <f t="shared" ca="1" si="358"/>
        <v>109.83333333333078</v>
      </c>
      <c r="T542" s="55">
        <f t="shared" ca="1" si="349"/>
        <v>0</v>
      </c>
      <c r="U542" s="78">
        <f t="shared" ca="1" si="359"/>
        <v>4.1504550867967176E-5</v>
      </c>
      <c r="V542" s="79">
        <f t="shared" ca="1" si="360"/>
        <v>91.472576356117628</v>
      </c>
      <c r="W542" s="79">
        <f t="shared" ca="1" si="336"/>
        <v>0.82663931447282157</v>
      </c>
      <c r="X542" s="80">
        <f t="shared" ca="1" si="337"/>
        <v>-8.3009101735934349E-4</v>
      </c>
      <c r="Y542" s="80">
        <f t="shared" ca="1" si="350"/>
        <v>-3.8113573481715679E-2</v>
      </c>
      <c r="Z542" s="80">
        <f t="shared" ca="1" si="338"/>
        <v>0</v>
      </c>
      <c r="AA542" s="80">
        <f t="shared" ca="1" si="351"/>
        <v>0</v>
      </c>
      <c r="AB542" s="81">
        <f t="shared" ca="1" si="339"/>
        <v>-7.5061448925351784E-2</v>
      </c>
      <c r="AC542" s="79">
        <f t="shared" ca="1" si="340"/>
        <v>92.18521055716603</v>
      </c>
      <c r="AD542" s="35"/>
      <c r="AE542" s="55">
        <f t="shared" ca="1" si="361"/>
        <v>0</v>
      </c>
      <c r="AF542" s="78">
        <f t="shared" ca="1" si="362"/>
        <v>4.1504550867967176E-5</v>
      </c>
      <c r="AG542" s="35"/>
      <c r="AH542" s="35"/>
      <c r="AR542" s="69">
        <f t="shared" si="352"/>
        <v>45</v>
      </c>
      <c r="AS542" s="70">
        <f t="shared" si="363"/>
        <v>539</v>
      </c>
      <c r="AT542" s="71">
        <f t="shared" ca="1" si="364"/>
        <v>9.0133141271261583E-3</v>
      </c>
      <c r="AU542" s="72">
        <f t="shared" ca="1" si="353"/>
        <v>9.0370179501075842E-3</v>
      </c>
      <c r="AV542" s="73">
        <f t="shared" ca="1" si="354"/>
        <v>1.0090370179501076</v>
      </c>
      <c r="AW542" s="74">
        <f ca="1">PRODUCT(AV$4:AV542)</f>
        <v>106.48834236109732</v>
      </c>
      <c r="BO542" s="70">
        <f t="shared" si="365"/>
        <v>539</v>
      </c>
      <c r="BP542" s="171">
        <f t="shared" ca="1" si="366"/>
        <v>0.114</v>
      </c>
      <c r="BQ542" s="172">
        <f t="shared" ca="1" si="355"/>
        <v>9.0370179501075842E-3</v>
      </c>
      <c r="BR542" s="172">
        <f t="shared" ca="1" si="368"/>
        <v>9.39069928057518E-3</v>
      </c>
    </row>
    <row r="543" spans="5:70">
      <c r="E543">
        <f t="shared" si="356"/>
        <v>540</v>
      </c>
      <c r="F543" s="64">
        <f t="shared" si="357"/>
        <v>109.91666666666411</v>
      </c>
      <c r="G543" s="55">
        <f t="shared" si="341"/>
        <v>0</v>
      </c>
      <c r="H543" s="78">
        <f t="shared" si="367"/>
        <v>4.1598758021262672E-5</v>
      </c>
      <c r="I543" s="79">
        <f t="shared" ca="1" si="342"/>
        <v>92.373092340376175</v>
      </c>
      <c r="J543" s="79">
        <f t="shared" ca="1" si="343"/>
        <v>0.83477729358692487</v>
      </c>
      <c r="K543" s="80">
        <f t="shared" ca="1" si="344"/>
        <v>-8.3197516042525347E-4</v>
      </c>
      <c r="L543" s="80">
        <f t="shared" ca="1" si="345"/>
        <v>-3.8488788475156743E-2</v>
      </c>
      <c r="M543" s="80">
        <f t="shared" ca="1" si="346"/>
        <v>0</v>
      </c>
      <c r="N543" s="80">
        <f t="shared" ca="1" si="347"/>
        <v>0</v>
      </c>
      <c r="O543" s="81">
        <f t="shared" ca="1" si="334"/>
        <v>-7.5061448925351784E-2</v>
      </c>
      <c r="P543" s="79">
        <f t="shared" ca="1" si="335"/>
        <v>93.093487421402159</v>
      </c>
      <c r="Q543" s="35"/>
      <c r="R543">
        <f t="shared" ca="1" si="348"/>
        <v>540</v>
      </c>
      <c r="S543" s="78">
        <f t="shared" ca="1" si="358"/>
        <v>109.91666666666411</v>
      </c>
      <c r="T543" s="55">
        <f t="shared" ca="1" si="349"/>
        <v>0</v>
      </c>
      <c r="U543" s="78">
        <f t="shared" ca="1" si="359"/>
        <v>4.1504550867967176E-5</v>
      </c>
      <c r="V543" s="79">
        <f t="shared" ca="1" si="360"/>
        <v>92.18521055716603</v>
      </c>
      <c r="W543" s="79">
        <f t="shared" ca="1" si="336"/>
        <v>0.83307940253955659</v>
      </c>
      <c r="X543" s="80">
        <f t="shared" ca="1" si="337"/>
        <v>-8.3009101735934349E-4</v>
      </c>
      <c r="Y543" s="80">
        <f t="shared" ca="1" si="350"/>
        <v>-3.8410504398819184E-2</v>
      </c>
      <c r="Z543" s="80">
        <f t="shared" ca="1" si="338"/>
        <v>0</v>
      </c>
      <c r="AA543" s="80">
        <f t="shared" ca="1" si="351"/>
        <v>0</v>
      </c>
      <c r="AB543" s="81">
        <f t="shared" ca="1" si="339"/>
        <v>-7.5061448925351784E-2</v>
      </c>
      <c r="AC543" s="79">
        <f t="shared" ca="1" si="340"/>
        <v>92.903987915364041</v>
      </c>
      <c r="AD543" s="35"/>
      <c r="AE543" s="55">
        <f t="shared" ca="1" si="361"/>
        <v>0</v>
      </c>
      <c r="AF543" s="78">
        <f t="shared" ca="1" si="362"/>
        <v>4.1504550867967176E-5</v>
      </c>
      <c r="AG543" s="35"/>
      <c r="AH543" s="35"/>
      <c r="AR543" s="69">
        <f t="shared" si="352"/>
        <v>45</v>
      </c>
      <c r="AS543" s="70">
        <f t="shared" si="363"/>
        <v>540</v>
      </c>
      <c r="AT543" s="71">
        <f t="shared" ca="1" si="364"/>
        <v>8.9318606455693617E-3</v>
      </c>
      <c r="AU543" s="72">
        <f t="shared" ca="1" si="353"/>
        <v>9.0370179501075842E-3</v>
      </c>
      <c r="AV543" s="73">
        <f t="shared" ca="1" si="354"/>
        <v>1.0090370179501076</v>
      </c>
      <c r="AW543" s="74">
        <f ca="1">PRODUCT(AV$4:AV543)</f>
        <v>107.45067942249176</v>
      </c>
      <c r="BO543" s="70">
        <f t="shared" si="365"/>
        <v>540</v>
      </c>
      <c r="BP543" s="171">
        <f t="shared" ca="1" si="366"/>
        <v>0.114</v>
      </c>
      <c r="BQ543" s="172">
        <f t="shared" ca="1" si="355"/>
        <v>9.0370179501075842E-3</v>
      </c>
      <c r="BR543" s="172">
        <f t="shared" ca="1" si="368"/>
        <v>9.3065954107934504E-3</v>
      </c>
    </row>
    <row r="544" spans="5:70">
      <c r="E544">
        <f t="shared" si="356"/>
        <v>541</v>
      </c>
      <c r="F544" s="64">
        <f t="shared" si="357"/>
        <v>109.99999999999744</v>
      </c>
      <c r="G544" s="55">
        <f t="shared" si="341"/>
        <v>0</v>
      </c>
      <c r="H544" s="78">
        <f t="shared" si="367"/>
        <v>4.1598758021262672E-5</v>
      </c>
      <c r="I544" s="79">
        <f t="shared" ca="1" si="342"/>
        <v>93.093487421402159</v>
      </c>
      <c r="J544" s="79">
        <f t="shared" ca="1" si="343"/>
        <v>0.84128751686532588</v>
      </c>
      <c r="K544" s="80">
        <f t="shared" ca="1" si="344"/>
        <v>-8.3197516042525347E-4</v>
      </c>
      <c r="L544" s="80">
        <f t="shared" ca="1" si="345"/>
        <v>-3.8788953092250902E-2</v>
      </c>
      <c r="M544" s="80">
        <f t="shared" ca="1" si="346"/>
        <v>-0.69820115566051622</v>
      </c>
      <c r="N544" s="80">
        <f t="shared" ca="1" si="347"/>
        <v>0</v>
      </c>
      <c r="O544" s="81">
        <f t="shared" ca="1" si="334"/>
        <v>-7.5061448925351784E-2</v>
      </c>
      <c r="P544" s="79">
        <f t="shared" ca="1" si="335"/>
        <v>93.12189140542894</v>
      </c>
      <c r="Q544" s="35"/>
      <c r="R544">
        <f t="shared" ca="1" si="348"/>
        <v>541</v>
      </c>
      <c r="S544" s="78">
        <f t="shared" ca="1" si="358"/>
        <v>109.99999999999744</v>
      </c>
      <c r="T544" s="55">
        <f t="shared" ca="1" si="349"/>
        <v>0</v>
      </c>
      <c r="U544" s="78">
        <f t="shared" ca="1" si="359"/>
        <v>4.1504550867967176E-5</v>
      </c>
      <c r="V544" s="79">
        <f t="shared" ca="1" si="360"/>
        <v>92.903987915364041</v>
      </c>
      <c r="W544" s="79">
        <f t="shared" ca="1" si="336"/>
        <v>0.83957500642772298</v>
      </c>
      <c r="X544" s="80">
        <f t="shared" ca="1" si="337"/>
        <v>-8.3009101735934349E-4</v>
      </c>
      <c r="Y544" s="80">
        <f t="shared" ca="1" si="350"/>
        <v>-3.8709994964735019E-2</v>
      </c>
      <c r="Z544" s="80">
        <f t="shared" ca="1" si="338"/>
        <v>-0.69677990936523027</v>
      </c>
      <c r="AA544" s="80">
        <f t="shared" ca="1" si="351"/>
        <v>0</v>
      </c>
      <c r="AB544" s="81">
        <f t="shared" ca="1" si="339"/>
        <v>-7.5061448925351784E-2</v>
      </c>
      <c r="AC544" s="79">
        <f t="shared" ca="1" si="340"/>
        <v>92.93218147751908</v>
      </c>
      <c r="AD544" s="35"/>
      <c r="AE544" s="55">
        <f t="shared" ca="1" si="361"/>
        <v>0</v>
      </c>
      <c r="AF544" s="78">
        <f t="shared" ca="1" si="362"/>
        <v>4.1504550867967176E-5</v>
      </c>
      <c r="AG544" s="35"/>
      <c r="AH544" s="35"/>
      <c r="AR544" s="69">
        <f t="shared" si="352"/>
        <v>46</v>
      </c>
      <c r="AS544" s="70">
        <f t="shared" si="363"/>
        <v>541</v>
      </c>
      <c r="AT544" s="71">
        <f t="shared" ca="1" si="364"/>
        <v>8.8511432605874914E-3</v>
      </c>
      <c r="AU544" s="72">
        <f t="shared" ca="1" si="353"/>
        <v>9.0370179501075842E-3</v>
      </c>
      <c r="AV544" s="73">
        <f t="shared" ca="1" si="354"/>
        <v>1.0090370179501076</v>
      </c>
      <c r="AW544" s="74">
        <f ca="1">PRODUCT(AV$4:AV544)</f>
        <v>108.42171314118407</v>
      </c>
      <c r="BO544" s="70">
        <f t="shared" si="365"/>
        <v>541</v>
      </c>
      <c r="BP544" s="171">
        <f t="shared" ca="1" si="366"/>
        <v>0.114</v>
      </c>
      <c r="BQ544" s="172">
        <f t="shared" ca="1" si="355"/>
        <v>9.0370179501075842E-3</v>
      </c>
      <c r="BR544" s="172">
        <f t="shared" ca="1" si="368"/>
        <v>9.2232447821390239E-3</v>
      </c>
    </row>
    <row r="545" spans="5:70">
      <c r="E545">
        <f t="shared" si="356"/>
        <v>542</v>
      </c>
      <c r="F545" s="64">
        <f t="shared" si="357"/>
        <v>110.08333333333077</v>
      </c>
      <c r="G545" s="55">
        <f t="shared" si="341"/>
        <v>0</v>
      </c>
      <c r="H545" s="78">
        <f t="shared" si="367"/>
        <v>4.1598758021262672E-5</v>
      </c>
      <c r="I545" s="79">
        <f t="shared" ca="1" si="342"/>
        <v>93.12189140542894</v>
      </c>
      <c r="J545" s="79">
        <f t="shared" ca="1" si="343"/>
        <v>0.84154420417883047</v>
      </c>
      <c r="K545" s="80">
        <f t="shared" ca="1" si="344"/>
        <v>-8.3197516042525347E-4</v>
      </c>
      <c r="L545" s="80">
        <f t="shared" ca="1" si="345"/>
        <v>-3.8800788085595395E-2</v>
      </c>
      <c r="M545" s="80">
        <f t="shared" ca="1" si="346"/>
        <v>0</v>
      </c>
      <c r="N545" s="80">
        <f t="shared" ca="1" si="347"/>
        <v>0</v>
      </c>
      <c r="O545" s="81">
        <f t="shared" ca="1" si="334"/>
        <v>-7.5061448925351784E-2</v>
      </c>
      <c r="P545" s="79">
        <f t="shared" ca="1" si="335"/>
        <v>93.848741397436399</v>
      </c>
      <c r="Q545" s="35"/>
      <c r="R545">
        <f t="shared" ca="1" si="348"/>
        <v>542</v>
      </c>
      <c r="S545" s="78">
        <f t="shared" ca="1" si="358"/>
        <v>110.08333333333077</v>
      </c>
      <c r="T545" s="55">
        <f t="shared" ca="1" si="349"/>
        <v>0</v>
      </c>
      <c r="U545" s="78">
        <f t="shared" ca="1" si="359"/>
        <v>4.1504550867967176E-5</v>
      </c>
      <c r="V545" s="79">
        <f t="shared" ca="1" si="360"/>
        <v>92.93218147751908</v>
      </c>
      <c r="W545" s="79">
        <f t="shared" ca="1" si="336"/>
        <v>0.83982979215499554</v>
      </c>
      <c r="X545" s="80">
        <f t="shared" ca="1" si="337"/>
        <v>-8.3009101735934349E-4</v>
      </c>
      <c r="Y545" s="80">
        <f t="shared" ca="1" si="350"/>
        <v>-3.8721742282299618E-2</v>
      </c>
      <c r="Z545" s="80">
        <f t="shared" ca="1" si="338"/>
        <v>0</v>
      </c>
      <c r="AA545" s="80">
        <f t="shared" ca="1" si="351"/>
        <v>0</v>
      </c>
      <c r="AB545" s="81">
        <f t="shared" ca="1" si="339"/>
        <v>-7.5061448925351784E-2</v>
      </c>
      <c r="AC545" s="79">
        <f t="shared" ca="1" si="340"/>
        <v>93.657397987449059</v>
      </c>
      <c r="AD545" s="35"/>
      <c r="AE545" s="55">
        <f t="shared" ca="1" si="361"/>
        <v>0</v>
      </c>
      <c r="AF545" s="78">
        <f t="shared" ca="1" si="362"/>
        <v>4.1504550867967176E-5</v>
      </c>
      <c r="AG545" s="35"/>
      <c r="AH545" s="35"/>
      <c r="AR545" s="69">
        <f t="shared" si="352"/>
        <v>46</v>
      </c>
      <c r="AS545" s="70">
        <f t="shared" si="363"/>
        <v>542</v>
      </c>
      <c r="AT545" s="71">
        <f t="shared" ca="1" si="364"/>
        <v>8.7711553200625885E-3</v>
      </c>
      <c r="AU545" s="72">
        <f t="shared" ca="1" si="353"/>
        <v>9.0370179501075842E-3</v>
      </c>
      <c r="AV545" s="73">
        <f t="shared" ca="1" si="354"/>
        <v>1.0090370179501076</v>
      </c>
      <c r="AW545" s="74">
        <f ca="1">PRODUCT(AV$4:AV545)</f>
        <v>109.40152210902237</v>
      </c>
      <c r="BO545" s="70">
        <f t="shared" si="365"/>
        <v>542</v>
      </c>
      <c r="BP545" s="171">
        <f t="shared" ca="1" si="366"/>
        <v>0.114</v>
      </c>
      <c r="BQ545" s="172">
        <f t="shared" ca="1" si="355"/>
        <v>9.0370179501075842E-3</v>
      </c>
      <c r="BR545" s="172">
        <f t="shared" ca="1" si="368"/>
        <v>9.1406406485228398E-3</v>
      </c>
    </row>
    <row r="546" spans="5:70">
      <c r="E546">
        <f t="shared" si="356"/>
        <v>543</v>
      </c>
      <c r="F546" s="64">
        <f t="shared" si="357"/>
        <v>110.1666666666641</v>
      </c>
      <c r="G546" s="55">
        <f t="shared" si="341"/>
        <v>0</v>
      </c>
      <c r="H546" s="78">
        <f t="shared" si="367"/>
        <v>4.1598758021262672E-5</v>
      </c>
      <c r="I546" s="79">
        <f t="shared" ca="1" si="342"/>
        <v>93.848741397436399</v>
      </c>
      <c r="J546" s="79">
        <f t="shared" ca="1" si="343"/>
        <v>0.84811276060363749</v>
      </c>
      <c r="K546" s="80">
        <f t="shared" ca="1" si="344"/>
        <v>-8.3197516042525347E-4</v>
      </c>
      <c r="L546" s="80">
        <f t="shared" ca="1" si="345"/>
        <v>-3.9103642248931834E-2</v>
      </c>
      <c r="M546" s="80">
        <f t="shared" ca="1" si="346"/>
        <v>0</v>
      </c>
      <c r="N546" s="80">
        <f t="shared" ca="1" si="347"/>
        <v>0</v>
      </c>
      <c r="O546" s="81">
        <f t="shared" ca="1" si="334"/>
        <v>-7.5061448925351784E-2</v>
      </c>
      <c r="P546" s="79">
        <f t="shared" ca="1" si="335"/>
        <v>94.581857091705331</v>
      </c>
      <c r="R546">
        <f t="shared" ca="1" si="348"/>
        <v>543</v>
      </c>
      <c r="S546" s="78">
        <f t="shared" ca="1" si="358"/>
        <v>110.1666666666641</v>
      </c>
      <c r="T546" s="55">
        <f t="shared" ca="1" si="349"/>
        <v>0</v>
      </c>
      <c r="U546" s="78">
        <f t="shared" ca="1" si="359"/>
        <v>4.1504550867967176E-5</v>
      </c>
      <c r="V546" s="79">
        <f t="shared" ca="1" si="360"/>
        <v>93.657397987449059</v>
      </c>
      <c r="W546" s="79">
        <f t="shared" ca="1" si="336"/>
        <v>0.84638358677294712</v>
      </c>
      <c r="X546" s="80">
        <f t="shared" ca="1" si="337"/>
        <v>-8.3009101735934349E-4</v>
      </c>
      <c r="Y546" s="80">
        <f t="shared" ca="1" si="350"/>
        <v>-3.9023915828103779E-2</v>
      </c>
      <c r="Z546" s="80">
        <f t="shared" ca="1" si="338"/>
        <v>0</v>
      </c>
      <c r="AA546" s="80">
        <f t="shared" ca="1" si="351"/>
        <v>0</v>
      </c>
      <c r="AB546" s="81">
        <f t="shared" ca="1" si="339"/>
        <v>-7.5061448925351784E-2</v>
      </c>
      <c r="AC546" s="79">
        <f t="shared" ca="1" si="340"/>
        <v>94.388866118451176</v>
      </c>
      <c r="AE546" s="55">
        <f t="shared" ca="1" si="361"/>
        <v>0</v>
      </c>
      <c r="AF546" s="78">
        <f t="shared" ca="1" si="362"/>
        <v>4.1504550867967176E-5</v>
      </c>
      <c r="AR546" s="69">
        <f t="shared" si="352"/>
        <v>46</v>
      </c>
      <c r="AS546" s="70">
        <f t="shared" si="363"/>
        <v>543</v>
      </c>
      <c r="AT546" s="71">
        <f t="shared" ca="1" si="364"/>
        <v>8.691890231992001E-3</v>
      </c>
      <c r="AU546" s="72">
        <f t="shared" ca="1" si="353"/>
        <v>9.0370179501075842E-3</v>
      </c>
      <c r="AV546" s="73">
        <f t="shared" ca="1" si="354"/>
        <v>1.0090370179501076</v>
      </c>
      <c r="AW546" s="74">
        <f ca="1">PRODUCT(AV$4:AV546)</f>
        <v>110.39018562809069</v>
      </c>
      <c r="BO546" s="70">
        <f t="shared" si="365"/>
        <v>543</v>
      </c>
      <c r="BP546" s="171">
        <f t="shared" ca="1" si="366"/>
        <v>0.114</v>
      </c>
      <c r="BQ546" s="172">
        <f t="shared" ca="1" si="355"/>
        <v>9.0370179501075842E-3</v>
      </c>
      <c r="BR546" s="172">
        <f t="shared" ca="1" si="368"/>
        <v>9.0587763242743636E-3</v>
      </c>
    </row>
    <row r="547" spans="5:70">
      <c r="E547">
        <f t="shared" si="356"/>
        <v>544</v>
      </c>
      <c r="F547" s="64">
        <f t="shared" si="357"/>
        <v>110.24999999999743</v>
      </c>
      <c r="G547" s="55">
        <f t="shared" si="341"/>
        <v>0</v>
      </c>
      <c r="H547" s="78">
        <f t="shared" si="367"/>
        <v>4.1598758021262672E-5</v>
      </c>
      <c r="I547" s="79">
        <f t="shared" ca="1" si="342"/>
        <v>94.581857091705331</v>
      </c>
      <c r="J547" s="79">
        <f t="shared" ca="1" si="343"/>
        <v>0.85473794029225136</v>
      </c>
      <c r="K547" s="80">
        <f t="shared" ca="1" si="344"/>
        <v>-8.3197516042525347E-4</v>
      </c>
      <c r="L547" s="80">
        <f t="shared" ca="1" si="345"/>
        <v>-3.9409107121543892E-2</v>
      </c>
      <c r="M547" s="80">
        <f t="shared" ca="1" si="346"/>
        <v>0</v>
      </c>
      <c r="N547" s="80">
        <f t="shared" ca="1" si="347"/>
        <v>0</v>
      </c>
      <c r="O547" s="81">
        <f t="shared" ca="1" si="334"/>
        <v>-7.5061448925351784E-2</v>
      </c>
      <c r="P547" s="79">
        <f t="shared" ca="1" si="335"/>
        <v>95.321292500790264</v>
      </c>
      <c r="R547">
        <f t="shared" ca="1" si="348"/>
        <v>544</v>
      </c>
      <c r="S547" s="78">
        <f t="shared" ca="1" si="358"/>
        <v>110.24999999999743</v>
      </c>
      <c r="T547" s="55">
        <f t="shared" ca="1" si="349"/>
        <v>0</v>
      </c>
      <c r="U547" s="78">
        <f t="shared" ca="1" si="359"/>
        <v>4.1504550867967176E-5</v>
      </c>
      <c r="V547" s="79">
        <f t="shared" ca="1" si="360"/>
        <v>94.388866118451176</v>
      </c>
      <c r="W547" s="79">
        <f t="shared" ca="1" si="336"/>
        <v>0.8529938774027449</v>
      </c>
      <c r="X547" s="80">
        <f t="shared" ca="1" si="337"/>
        <v>-8.3009101735934349E-4</v>
      </c>
      <c r="Y547" s="80">
        <f t="shared" ca="1" si="350"/>
        <v>-3.9328694216021323E-2</v>
      </c>
      <c r="Z547" s="80">
        <f t="shared" ca="1" si="338"/>
        <v>0</v>
      </c>
      <c r="AA547" s="80">
        <f t="shared" ca="1" si="351"/>
        <v>0</v>
      </c>
      <c r="AB547" s="81">
        <f t="shared" ca="1" si="339"/>
        <v>-7.5061448925351784E-2</v>
      </c>
      <c r="AC547" s="79">
        <f t="shared" ca="1" si="340"/>
        <v>95.126639761695174</v>
      </c>
      <c r="AE547" s="55">
        <f t="shared" ca="1" si="361"/>
        <v>0</v>
      </c>
      <c r="AF547" s="78">
        <f t="shared" ca="1" si="362"/>
        <v>4.1504550867967176E-5</v>
      </c>
      <c r="AR547" s="69">
        <f t="shared" si="352"/>
        <v>46</v>
      </c>
      <c r="AS547" s="70">
        <f t="shared" si="363"/>
        <v>544</v>
      </c>
      <c r="AT547" s="71">
        <f t="shared" ca="1" si="364"/>
        <v>8.6133414639451237E-3</v>
      </c>
      <c r="AU547" s="72">
        <f t="shared" ca="1" si="353"/>
        <v>9.0370179501075842E-3</v>
      </c>
      <c r="AV547" s="73">
        <f t="shared" ca="1" si="354"/>
        <v>1.0090370179501076</v>
      </c>
      <c r="AW547" s="74">
        <f ca="1">PRODUCT(AV$4:AV547)</f>
        <v>111.38778371712746</v>
      </c>
      <c r="BO547" s="70">
        <f t="shared" si="365"/>
        <v>544</v>
      </c>
      <c r="BP547" s="171">
        <f t="shared" ca="1" si="366"/>
        <v>0.114</v>
      </c>
      <c r="BQ547" s="172">
        <f t="shared" ca="1" si="355"/>
        <v>9.0370179501075842E-3</v>
      </c>
      <c r="BR547" s="172">
        <f t="shared" ca="1" si="368"/>
        <v>8.9776451836004693E-3</v>
      </c>
    </row>
    <row r="548" spans="5:70">
      <c r="E548">
        <f t="shared" si="356"/>
        <v>545</v>
      </c>
      <c r="F548" s="64">
        <f t="shared" si="357"/>
        <v>110.33333333333076</v>
      </c>
      <c r="G548" s="55">
        <f t="shared" si="341"/>
        <v>0</v>
      </c>
      <c r="H548" s="78">
        <f t="shared" si="367"/>
        <v>4.1598758021262672E-5</v>
      </c>
      <c r="I548" s="79">
        <f t="shared" ca="1" si="342"/>
        <v>95.321292500790264</v>
      </c>
      <c r="J548" s="79">
        <f t="shared" ca="1" si="343"/>
        <v>0.86142023135709711</v>
      </c>
      <c r="K548" s="80">
        <f t="shared" ca="1" si="344"/>
        <v>-8.3197516042525347E-4</v>
      </c>
      <c r="L548" s="80">
        <f t="shared" ca="1" si="345"/>
        <v>-3.9717205208662613E-2</v>
      </c>
      <c r="M548" s="80">
        <f t="shared" ca="1" si="346"/>
        <v>0</v>
      </c>
      <c r="N548" s="80">
        <f t="shared" ca="1" si="347"/>
        <v>0</v>
      </c>
      <c r="O548" s="81">
        <f t="shared" ca="1" si="334"/>
        <v>-7.5061448925351784E-2</v>
      </c>
      <c r="P548" s="79">
        <f t="shared" ca="1" si="335"/>
        <v>96.067102102852928</v>
      </c>
      <c r="R548">
        <f t="shared" ca="1" si="348"/>
        <v>545</v>
      </c>
      <c r="S548" s="78">
        <f t="shared" ca="1" si="358"/>
        <v>110.33333333333076</v>
      </c>
      <c r="T548" s="55">
        <f t="shared" ca="1" si="349"/>
        <v>0</v>
      </c>
      <c r="U548" s="78">
        <f t="shared" ca="1" si="359"/>
        <v>4.1504550867967176E-5</v>
      </c>
      <c r="V548" s="79">
        <f t="shared" ca="1" si="360"/>
        <v>95.126639761695174</v>
      </c>
      <c r="W548" s="79">
        <f t="shared" ca="1" si="336"/>
        <v>0.85966115105985719</v>
      </c>
      <c r="X548" s="80">
        <f t="shared" ca="1" si="337"/>
        <v>-8.3009101735934349E-4</v>
      </c>
      <c r="Y548" s="80">
        <f t="shared" ca="1" si="350"/>
        <v>-3.9636099900706323E-2</v>
      </c>
      <c r="Z548" s="80">
        <f t="shared" ca="1" si="338"/>
        <v>0</v>
      </c>
      <c r="AA548" s="80">
        <f t="shared" ca="1" si="351"/>
        <v>0</v>
      </c>
      <c r="AB548" s="81">
        <f t="shared" ca="1" si="339"/>
        <v>-7.5061448925351784E-2</v>
      </c>
      <c r="AC548" s="79">
        <f t="shared" ca="1" si="340"/>
        <v>95.870773272911606</v>
      </c>
      <c r="AE548" s="55">
        <f t="shared" ca="1" si="361"/>
        <v>0</v>
      </c>
      <c r="AF548" s="78">
        <f t="shared" ca="1" si="362"/>
        <v>4.1504550867967176E-5</v>
      </c>
      <c r="AR548" s="69">
        <f t="shared" si="352"/>
        <v>46</v>
      </c>
      <c r="AS548" s="70">
        <f t="shared" si="363"/>
        <v>545</v>
      </c>
      <c r="AT548" s="71">
        <f t="shared" ca="1" si="364"/>
        <v>8.5355025425250461E-3</v>
      </c>
      <c r="AU548" s="72">
        <f t="shared" ca="1" si="353"/>
        <v>9.0370179501075842E-3</v>
      </c>
      <c r="AV548" s="73">
        <f t="shared" ca="1" si="354"/>
        <v>1.0090370179501076</v>
      </c>
      <c r="AW548" s="74">
        <f ca="1">PRODUCT(AV$4:AV548)</f>
        <v>112.39439711800185</v>
      </c>
      <c r="BO548" s="70">
        <f t="shared" si="365"/>
        <v>545</v>
      </c>
      <c r="BP548" s="171">
        <f t="shared" ca="1" si="366"/>
        <v>0.114</v>
      </c>
      <c r="BQ548" s="172">
        <f t="shared" ca="1" si="355"/>
        <v>9.0370179501075842E-3</v>
      </c>
      <c r="BR548" s="172">
        <f t="shared" ca="1" si="368"/>
        <v>8.8972406600491775E-3</v>
      </c>
    </row>
    <row r="549" spans="5:70">
      <c r="E549">
        <f t="shared" si="356"/>
        <v>546</v>
      </c>
      <c r="F549" s="64">
        <f t="shared" si="357"/>
        <v>110.41666666666409</v>
      </c>
      <c r="G549" s="55">
        <f t="shared" si="341"/>
        <v>0</v>
      </c>
      <c r="H549" s="78">
        <f t="shared" si="367"/>
        <v>4.1598758021262672E-5</v>
      </c>
      <c r="I549" s="79">
        <f t="shared" ca="1" si="342"/>
        <v>96.067102102852928</v>
      </c>
      <c r="J549" s="79">
        <f t="shared" ca="1" si="343"/>
        <v>0.86816012611829996</v>
      </c>
      <c r="K549" s="80">
        <f t="shared" ca="1" si="344"/>
        <v>-8.3197516042525347E-4</v>
      </c>
      <c r="L549" s="80">
        <f t="shared" ca="1" si="345"/>
        <v>-4.0027959209522054E-2</v>
      </c>
      <c r="M549" s="80">
        <f t="shared" ca="1" si="346"/>
        <v>0</v>
      </c>
      <c r="N549" s="80">
        <f t="shared" ca="1" si="347"/>
        <v>0</v>
      </c>
      <c r="O549" s="81">
        <f t="shared" ca="1" si="334"/>
        <v>-7.5061448925351784E-2</v>
      </c>
      <c r="P549" s="79">
        <f t="shared" ca="1" si="335"/>
        <v>96.819340845675924</v>
      </c>
      <c r="R549">
        <f t="shared" ca="1" si="348"/>
        <v>546</v>
      </c>
      <c r="S549" s="78">
        <f t="shared" ca="1" si="358"/>
        <v>110.41666666666409</v>
      </c>
      <c r="T549" s="55">
        <f t="shared" ca="1" si="349"/>
        <v>0</v>
      </c>
      <c r="U549" s="78">
        <f t="shared" ca="1" si="359"/>
        <v>4.1504550867967176E-5</v>
      </c>
      <c r="V549" s="79">
        <f t="shared" ca="1" si="360"/>
        <v>95.870773272911606</v>
      </c>
      <c r="W549" s="79">
        <f t="shared" ca="1" si="336"/>
        <v>0.86638589895799667</v>
      </c>
      <c r="X549" s="80">
        <f t="shared" ca="1" si="337"/>
        <v>-8.3009101735934349E-4</v>
      </c>
      <c r="Y549" s="80">
        <f t="shared" ca="1" si="350"/>
        <v>-3.9946155530379841E-2</v>
      </c>
      <c r="Z549" s="80">
        <f t="shared" ca="1" si="338"/>
        <v>0</v>
      </c>
      <c r="AA549" s="80">
        <f t="shared" ca="1" si="351"/>
        <v>0</v>
      </c>
      <c r="AB549" s="81">
        <f t="shared" ca="1" si="339"/>
        <v>-7.5061448925351784E-2</v>
      </c>
      <c r="AC549" s="79">
        <f t="shared" ca="1" si="340"/>
        <v>96.621321476396517</v>
      </c>
      <c r="AE549" s="55">
        <f t="shared" ca="1" si="361"/>
        <v>0</v>
      </c>
      <c r="AF549" s="78">
        <f t="shared" ca="1" si="362"/>
        <v>4.1504550867967176E-5</v>
      </c>
      <c r="AR549" s="69">
        <f t="shared" si="352"/>
        <v>46</v>
      </c>
      <c r="AS549" s="70">
        <f t="shared" si="363"/>
        <v>546</v>
      </c>
      <c r="AT549" s="71">
        <f t="shared" ca="1" si="364"/>
        <v>8.4583670528350589E-3</v>
      </c>
      <c r="AU549" s="72">
        <f t="shared" ca="1" si="353"/>
        <v>9.0370179501075842E-3</v>
      </c>
      <c r="AV549" s="73">
        <f t="shared" ca="1" si="354"/>
        <v>1.0090370179501076</v>
      </c>
      <c r="AW549" s="74">
        <f ca="1">PRODUCT(AV$4:AV549)</f>
        <v>113.41010730224875</v>
      </c>
      <c r="BO549" s="70">
        <f t="shared" si="365"/>
        <v>546</v>
      </c>
      <c r="BP549" s="171">
        <f t="shared" ca="1" si="366"/>
        <v>0.114</v>
      </c>
      <c r="BQ549" s="172">
        <f t="shared" ca="1" si="355"/>
        <v>9.0370179501075842E-3</v>
      </c>
      <c r="BR549" s="172">
        <f t="shared" ca="1" si="368"/>
        <v>8.8175562459781899E-3</v>
      </c>
    </row>
    <row r="550" spans="5:70">
      <c r="E550">
        <f t="shared" si="356"/>
        <v>547</v>
      </c>
      <c r="F550" s="64">
        <f t="shared" si="357"/>
        <v>110.49999999999741</v>
      </c>
      <c r="G550" s="55">
        <f t="shared" si="341"/>
        <v>0</v>
      </c>
      <c r="H550" s="78">
        <f t="shared" si="367"/>
        <v>4.1598758021262672E-5</v>
      </c>
      <c r="I550" s="79">
        <f t="shared" ca="1" si="342"/>
        <v>96.819340845675924</v>
      </c>
      <c r="J550" s="79">
        <f t="shared" ca="1" si="343"/>
        <v>0.87495812113995775</v>
      </c>
      <c r="K550" s="80">
        <f t="shared" ca="1" si="344"/>
        <v>-8.3197516042525347E-4</v>
      </c>
      <c r="L550" s="80">
        <f t="shared" ca="1" si="345"/>
        <v>-4.0341392019031641E-2</v>
      </c>
      <c r="M550" s="80">
        <f t="shared" ca="1" si="346"/>
        <v>0</v>
      </c>
      <c r="N550" s="80">
        <f t="shared" ca="1" si="347"/>
        <v>0</v>
      </c>
      <c r="O550" s="81">
        <f t="shared" ca="1" si="334"/>
        <v>-7.5061448925351784E-2</v>
      </c>
      <c r="P550" s="79">
        <f t="shared" ca="1" si="335"/>
        <v>97.578064150711072</v>
      </c>
      <c r="R550">
        <f t="shared" ca="1" si="348"/>
        <v>547</v>
      </c>
      <c r="S550" s="78">
        <f t="shared" ca="1" si="358"/>
        <v>110.49999999999741</v>
      </c>
      <c r="T550" s="55">
        <f t="shared" ca="1" si="349"/>
        <v>0</v>
      </c>
      <c r="U550" s="78">
        <f t="shared" ca="1" si="359"/>
        <v>4.1504550867967176E-5</v>
      </c>
      <c r="V550" s="79">
        <f t="shared" ca="1" si="360"/>
        <v>96.621321476396517</v>
      </c>
      <c r="W550" s="79">
        <f t="shared" ca="1" si="336"/>
        <v>0.87316861654531075</v>
      </c>
      <c r="X550" s="80">
        <f t="shared" ca="1" si="337"/>
        <v>-8.3009101735934349E-4</v>
      </c>
      <c r="Y550" s="80">
        <f t="shared" ca="1" si="350"/>
        <v>-4.0258883948498553E-2</v>
      </c>
      <c r="Z550" s="80">
        <f t="shared" ca="1" si="338"/>
        <v>0</v>
      </c>
      <c r="AA550" s="80">
        <f t="shared" ca="1" si="351"/>
        <v>0</v>
      </c>
      <c r="AB550" s="81">
        <f t="shared" ca="1" si="339"/>
        <v>-7.5061448925351784E-2</v>
      </c>
      <c r="AC550" s="79">
        <f t="shared" ca="1" si="340"/>
        <v>97.378339669050618</v>
      </c>
      <c r="AE550" s="55">
        <f t="shared" ca="1" si="361"/>
        <v>0</v>
      </c>
      <c r="AF550" s="78">
        <f t="shared" ca="1" si="362"/>
        <v>4.1504550867967176E-5</v>
      </c>
      <c r="AR550" s="69">
        <f t="shared" si="352"/>
        <v>46</v>
      </c>
      <c r="AS550" s="70">
        <f t="shared" si="363"/>
        <v>547</v>
      </c>
      <c r="AT550" s="71">
        <f t="shared" ca="1" si="364"/>
        <v>8.38192863794999E-3</v>
      </c>
      <c r="AU550" s="72">
        <f t="shared" ca="1" si="353"/>
        <v>9.0370179501075842E-3</v>
      </c>
      <c r="AV550" s="73">
        <f t="shared" ca="1" si="354"/>
        <v>1.0090370179501076</v>
      </c>
      <c r="AW550" s="74">
        <f ca="1">PRODUCT(AV$4:AV550)</f>
        <v>114.43499647766279</v>
      </c>
      <c r="BO550" s="70">
        <f t="shared" si="365"/>
        <v>547</v>
      </c>
      <c r="BP550" s="171">
        <f t="shared" ca="1" si="366"/>
        <v>0.114</v>
      </c>
      <c r="BQ550" s="172">
        <f t="shared" ca="1" si="355"/>
        <v>9.0370179501075842E-3</v>
      </c>
      <c r="BR550" s="172">
        <f t="shared" ca="1" si="368"/>
        <v>8.7385854920281822E-3</v>
      </c>
    </row>
    <row r="551" spans="5:70">
      <c r="E551">
        <f t="shared" si="356"/>
        <v>548</v>
      </c>
      <c r="F551" s="64">
        <f t="shared" si="357"/>
        <v>110.58333333333074</v>
      </c>
      <c r="G551" s="55">
        <f t="shared" si="341"/>
        <v>0</v>
      </c>
      <c r="H551" s="78">
        <f t="shared" si="367"/>
        <v>4.1598758021262672E-5</v>
      </c>
      <c r="I551" s="79">
        <f t="shared" ca="1" si="342"/>
        <v>97.578064150711072</v>
      </c>
      <c r="J551" s="79">
        <f t="shared" ca="1" si="343"/>
        <v>0.88181471726672533</v>
      </c>
      <c r="K551" s="80">
        <f t="shared" ca="1" si="344"/>
        <v>-8.3197516042525347E-4</v>
      </c>
      <c r="L551" s="80">
        <f t="shared" ca="1" si="345"/>
        <v>-4.0657526729462948E-2</v>
      </c>
      <c r="M551" s="80">
        <f t="shared" ca="1" si="346"/>
        <v>0</v>
      </c>
      <c r="N551" s="80">
        <f t="shared" ca="1" si="347"/>
        <v>0</v>
      </c>
      <c r="O551" s="81">
        <f t="shared" ca="1" si="334"/>
        <v>-7.5061448925351784E-2</v>
      </c>
      <c r="P551" s="79">
        <f t="shared" ca="1" si="335"/>
        <v>98.343327917162554</v>
      </c>
      <c r="R551">
        <f t="shared" ca="1" si="348"/>
        <v>548</v>
      </c>
      <c r="S551" s="78">
        <f t="shared" ca="1" si="358"/>
        <v>110.58333333333074</v>
      </c>
      <c r="T551" s="55">
        <f t="shared" ca="1" si="349"/>
        <v>0</v>
      </c>
      <c r="U551" s="78">
        <f t="shared" ca="1" si="359"/>
        <v>4.1504550867967176E-5</v>
      </c>
      <c r="V551" s="79">
        <f t="shared" ca="1" si="360"/>
        <v>97.378339669050618</v>
      </c>
      <c r="W551" s="79">
        <f t="shared" ca="1" si="336"/>
        <v>0.88000980354088387</v>
      </c>
      <c r="X551" s="80">
        <f t="shared" ca="1" si="337"/>
        <v>-8.3009101735934349E-4</v>
      </c>
      <c r="Y551" s="80">
        <f t="shared" ca="1" si="350"/>
        <v>-4.057430819543776E-2</v>
      </c>
      <c r="Z551" s="80">
        <f t="shared" ca="1" si="338"/>
        <v>0</v>
      </c>
      <c r="AA551" s="80">
        <f t="shared" ca="1" si="351"/>
        <v>0</v>
      </c>
      <c r="AB551" s="81">
        <f t="shared" ca="1" si="339"/>
        <v>-7.5061448925351784E-2</v>
      </c>
      <c r="AC551" s="79">
        <f t="shared" ca="1" si="340"/>
        <v>98.141883624453357</v>
      </c>
      <c r="AE551" s="55">
        <f t="shared" ca="1" si="361"/>
        <v>0</v>
      </c>
      <c r="AF551" s="78">
        <f t="shared" ca="1" si="362"/>
        <v>4.1504550867967176E-5</v>
      </c>
      <c r="AR551" s="69">
        <f t="shared" si="352"/>
        <v>46</v>
      </c>
      <c r="AS551" s="70">
        <f t="shared" si="363"/>
        <v>548</v>
      </c>
      <c r="AT551" s="71">
        <f t="shared" ca="1" si="364"/>
        <v>8.3061809983923148E-3</v>
      </c>
      <c r="AU551" s="72">
        <f t="shared" ca="1" si="353"/>
        <v>9.0370179501075842E-3</v>
      </c>
      <c r="AV551" s="73">
        <f t="shared" ca="1" si="354"/>
        <v>1.0090370179501076</v>
      </c>
      <c r="AW551" s="74">
        <f ca="1">PRODUCT(AV$4:AV551)</f>
        <v>115.46914759495193</v>
      </c>
      <c r="BO551" s="70">
        <f t="shared" si="365"/>
        <v>548</v>
      </c>
      <c r="BP551" s="171">
        <f t="shared" ca="1" si="366"/>
        <v>0.114</v>
      </c>
      <c r="BQ551" s="172">
        <f t="shared" ca="1" si="355"/>
        <v>9.0370179501075842E-3</v>
      </c>
      <c r="BR551" s="172">
        <f t="shared" ca="1" si="368"/>
        <v>8.6603220066008187E-3</v>
      </c>
    </row>
    <row r="552" spans="5:70">
      <c r="E552">
        <f t="shared" si="356"/>
        <v>549</v>
      </c>
      <c r="F552" s="64">
        <f t="shared" si="357"/>
        <v>110.66666666666407</v>
      </c>
      <c r="G552" s="55">
        <f t="shared" si="341"/>
        <v>0</v>
      </c>
      <c r="H552" s="78">
        <f t="shared" si="367"/>
        <v>4.1598758021262672E-5</v>
      </c>
      <c r="I552" s="79">
        <f t="shared" ca="1" si="342"/>
        <v>98.343327917162554</v>
      </c>
      <c r="J552" s="79">
        <f t="shared" ca="1" si="343"/>
        <v>0.88873041966071431</v>
      </c>
      <c r="K552" s="80">
        <f t="shared" ca="1" si="344"/>
        <v>-8.3197516042525347E-4</v>
      </c>
      <c r="L552" s="80">
        <f t="shared" ca="1" si="345"/>
        <v>-4.0976386632151064E-2</v>
      </c>
      <c r="M552" s="80">
        <f t="shared" ca="1" si="346"/>
        <v>0</v>
      </c>
      <c r="N552" s="80">
        <f t="shared" ca="1" si="347"/>
        <v>0</v>
      </c>
      <c r="O552" s="81">
        <f t="shared" ca="1" si="334"/>
        <v>-7.5061448925351784E-2</v>
      </c>
      <c r="P552" s="79">
        <f t="shared" ca="1" si="335"/>
        <v>99.115188526105342</v>
      </c>
      <c r="R552">
        <f t="shared" ca="1" si="348"/>
        <v>549</v>
      </c>
      <c r="S552" s="78">
        <f t="shared" ca="1" si="358"/>
        <v>110.66666666666407</v>
      </c>
      <c r="T552" s="55">
        <f t="shared" ca="1" si="349"/>
        <v>0</v>
      </c>
      <c r="U552" s="78">
        <f t="shared" ca="1" si="359"/>
        <v>4.1504550867967176E-5</v>
      </c>
      <c r="V552" s="79">
        <f t="shared" ca="1" si="360"/>
        <v>98.141883624453357</v>
      </c>
      <c r="W552" s="79">
        <f t="shared" ca="1" si="336"/>
        <v>0.88690996397155453</v>
      </c>
      <c r="X552" s="80">
        <f t="shared" ca="1" si="337"/>
        <v>-8.3009101735934349E-4</v>
      </c>
      <c r="Y552" s="80">
        <f t="shared" ca="1" si="350"/>
        <v>-4.0892451510188901E-2</v>
      </c>
      <c r="Z552" s="80">
        <f t="shared" ca="1" si="338"/>
        <v>0</v>
      </c>
      <c r="AA552" s="80">
        <f t="shared" ca="1" si="351"/>
        <v>0</v>
      </c>
      <c r="AB552" s="81">
        <f t="shared" ca="1" si="339"/>
        <v>-7.5061448925351784E-2</v>
      </c>
      <c r="AC552" s="79">
        <f t="shared" ca="1" si="340"/>
        <v>98.912009596972013</v>
      </c>
      <c r="AE552" s="55">
        <f t="shared" ca="1" si="361"/>
        <v>0</v>
      </c>
      <c r="AF552" s="78">
        <f t="shared" ca="1" si="362"/>
        <v>4.1504550867967176E-5</v>
      </c>
      <c r="AR552" s="69">
        <f t="shared" si="352"/>
        <v>46</v>
      </c>
      <c r="AS552" s="70">
        <f t="shared" si="363"/>
        <v>549</v>
      </c>
      <c r="AT552" s="71">
        <f t="shared" ca="1" si="364"/>
        <v>8.2311178916130018E-3</v>
      </c>
      <c r="AU552" s="72">
        <f t="shared" ca="1" si="353"/>
        <v>9.0370179501075842E-3</v>
      </c>
      <c r="AV552" s="73">
        <f t="shared" ca="1" si="354"/>
        <v>1.0090370179501076</v>
      </c>
      <c r="AW552" s="74">
        <f ca="1">PRODUCT(AV$4:AV552)</f>
        <v>116.51264435445114</v>
      </c>
      <c r="BO552" s="70">
        <f t="shared" si="365"/>
        <v>549</v>
      </c>
      <c r="BP552" s="171">
        <f t="shared" ca="1" si="366"/>
        <v>0.114</v>
      </c>
      <c r="BQ552" s="172">
        <f t="shared" ca="1" si="355"/>
        <v>9.0370179501075842E-3</v>
      </c>
      <c r="BR552" s="172">
        <f t="shared" ca="1" si="368"/>
        <v>8.5827594553414422E-3</v>
      </c>
    </row>
    <row r="553" spans="5:70">
      <c r="E553">
        <f t="shared" si="356"/>
        <v>550</v>
      </c>
      <c r="F553" s="64">
        <f t="shared" si="357"/>
        <v>110.7499999999974</v>
      </c>
      <c r="G553" s="55">
        <f t="shared" si="341"/>
        <v>0</v>
      </c>
      <c r="H553" s="78">
        <f t="shared" si="367"/>
        <v>4.1598758021262672E-5</v>
      </c>
      <c r="I553" s="79">
        <f t="shared" ca="1" si="342"/>
        <v>99.115188526105342</v>
      </c>
      <c r="J553" s="79">
        <f t="shared" ca="1" si="343"/>
        <v>0.89570573783871121</v>
      </c>
      <c r="K553" s="80">
        <f t="shared" ca="1" si="344"/>
        <v>-8.3197516042525347E-4</v>
      </c>
      <c r="L553" s="80">
        <f t="shared" ca="1" si="345"/>
        <v>-4.1297995219210563E-2</v>
      </c>
      <c r="M553" s="80">
        <f t="shared" ca="1" si="346"/>
        <v>0</v>
      </c>
      <c r="N553" s="80">
        <f t="shared" ca="1" si="347"/>
        <v>0</v>
      </c>
      <c r="O553" s="81">
        <f t="shared" ca="1" si="334"/>
        <v>-7.5061448925351784E-2</v>
      </c>
      <c r="P553" s="79">
        <f t="shared" ca="1" si="335"/>
        <v>99.893702844639066</v>
      </c>
      <c r="R553">
        <f t="shared" ca="1" si="348"/>
        <v>550</v>
      </c>
      <c r="S553" s="78">
        <f t="shared" ca="1" si="358"/>
        <v>110.7499999999974</v>
      </c>
      <c r="T553" s="55">
        <f t="shared" ca="1" si="349"/>
        <v>0</v>
      </c>
      <c r="U553" s="78">
        <f t="shared" ca="1" si="359"/>
        <v>4.1504550867967176E-5</v>
      </c>
      <c r="V553" s="79">
        <f t="shared" ca="1" si="360"/>
        <v>98.912009596972013</v>
      </c>
      <c r="W553" s="79">
        <f t="shared" ca="1" si="336"/>
        <v>0.89386960620904976</v>
      </c>
      <c r="X553" s="80">
        <f t="shared" ca="1" si="337"/>
        <v>-8.3009101735934349E-4</v>
      </c>
      <c r="Y553" s="80">
        <f t="shared" ca="1" si="350"/>
        <v>-4.1213337332071671E-2</v>
      </c>
      <c r="Z553" s="80">
        <f t="shared" ca="1" si="338"/>
        <v>0</v>
      </c>
      <c r="AA553" s="80">
        <f t="shared" ca="1" si="351"/>
        <v>0</v>
      </c>
      <c r="AB553" s="81">
        <f t="shared" ca="1" si="339"/>
        <v>-7.5061448925351784E-2</v>
      </c>
      <c r="AC553" s="79">
        <f t="shared" ca="1" si="340"/>
        <v>99.68877432590628</v>
      </c>
      <c r="AE553" s="55">
        <f t="shared" ca="1" si="361"/>
        <v>0</v>
      </c>
      <c r="AF553" s="78">
        <f t="shared" ca="1" si="362"/>
        <v>4.1504550867967176E-5</v>
      </c>
      <c r="AR553" s="69">
        <f t="shared" si="352"/>
        <v>46</v>
      </c>
      <c r="AS553" s="70">
        <f t="shared" si="363"/>
        <v>550</v>
      </c>
      <c r="AT553" s="71">
        <f t="shared" ca="1" si="364"/>
        <v>8.1567331314770439E-3</v>
      </c>
      <c r="AU553" s="72">
        <f t="shared" ca="1" si="353"/>
        <v>9.0370179501075842E-3</v>
      </c>
      <c r="AV553" s="73">
        <f t="shared" ca="1" si="354"/>
        <v>1.0090370179501076</v>
      </c>
      <c r="AW553" s="74">
        <f ca="1">PRODUCT(AV$4:AV553)</f>
        <v>117.56557121289681</v>
      </c>
      <c r="BO553" s="70">
        <f t="shared" si="365"/>
        <v>550</v>
      </c>
      <c r="BP553" s="171">
        <f t="shared" ca="1" si="366"/>
        <v>0.114</v>
      </c>
      <c r="BQ553" s="172">
        <f t="shared" ca="1" si="355"/>
        <v>9.0370179501075842E-3</v>
      </c>
      <c r="BR553" s="172">
        <f t="shared" ca="1" si="368"/>
        <v>8.5058915606263923E-3</v>
      </c>
    </row>
    <row r="554" spans="5:70">
      <c r="E554">
        <f t="shared" si="356"/>
        <v>551</v>
      </c>
      <c r="F554" s="64">
        <f t="shared" si="357"/>
        <v>110.83333333333073</v>
      </c>
      <c r="G554" s="55">
        <f t="shared" si="341"/>
        <v>0</v>
      </c>
      <c r="H554" s="78">
        <f t="shared" si="367"/>
        <v>4.1598758021262672E-5</v>
      </c>
      <c r="I554" s="79">
        <f t="shared" ca="1" si="342"/>
        <v>99.893702844639066</v>
      </c>
      <c r="J554" s="79">
        <f t="shared" ca="1" si="343"/>
        <v>0.90274118570971629</v>
      </c>
      <c r="K554" s="80">
        <f t="shared" ca="1" si="344"/>
        <v>-8.3197516042525347E-4</v>
      </c>
      <c r="L554" s="80">
        <f t="shared" ca="1" si="345"/>
        <v>-4.1622376185266277E-2</v>
      </c>
      <c r="M554" s="80">
        <f t="shared" ca="1" si="346"/>
        <v>0</v>
      </c>
      <c r="N554" s="80">
        <f t="shared" ca="1" si="347"/>
        <v>0</v>
      </c>
      <c r="O554" s="81">
        <f t="shared" ca="1" si="334"/>
        <v>-7.5061448925351784E-2</v>
      </c>
      <c r="P554" s="79">
        <f t="shared" ca="1" si="335"/>
        <v>100.67892823007774</v>
      </c>
      <c r="R554">
        <f t="shared" ca="1" si="348"/>
        <v>551</v>
      </c>
      <c r="S554" s="78">
        <f t="shared" ca="1" si="358"/>
        <v>110.83333333333073</v>
      </c>
      <c r="T554" s="55">
        <f t="shared" ca="1" si="349"/>
        <v>0</v>
      </c>
      <c r="U554" s="78">
        <f t="shared" ca="1" si="359"/>
        <v>4.1504550867967176E-5</v>
      </c>
      <c r="V554" s="79">
        <f t="shared" ca="1" si="360"/>
        <v>99.68877432590628</v>
      </c>
      <c r="W554" s="79">
        <f t="shared" ca="1" si="336"/>
        <v>0.90088924300743911</v>
      </c>
      <c r="X554" s="80">
        <f t="shared" ca="1" si="337"/>
        <v>-8.3009101735934349E-4</v>
      </c>
      <c r="Y554" s="80">
        <f t="shared" ca="1" si="350"/>
        <v>-4.1536989302460955E-2</v>
      </c>
      <c r="Z554" s="80">
        <f t="shared" ca="1" si="338"/>
        <v>0</v>
      </c>
      <c r="AA554" s="80">
        <f t="shared" ca="1" si="351"/>
        <v>0</v>
      </c>
      <c r="AB554" s="81">
        <f t="shared" ca="1" si="339"/>
        <v>-7.5061448925351784E-2</v>
      </c>
      <c r="AC554" s="79">
        <f t="shared" ca="1" si="340"/>
        <v>100.47223503966855</v>
      </c>
      <c r="AE554" s="55">
        <f t="shared" ca="1" si="361"/>
        <v>0</v>
      </c>
      <c r="AF554" s="78">
        <f t="shared" ca="1" si="362"/>
        <v>4.1504550867967176E-5</v>
      </c>
      <c r="AR554" s="69">
        <f t="shared" si="352"/>
        <v>46</v>
      </c>
      <c r="AS554" s="70">
        <f t="shared" si="363"/>
        <v>551</v>
      </c>
      <c r="AT554" s="71">
        <f t="shared" ca="1" si="364"/>
        <v>8.0830205877536494E-3</v>
      </c>
      <c r="AU554" s="72">
        <f t="shared" ca="1" si="353"/>
        <v>9.0370179501075842E-3</v>
      </c>
      <c r="AV554" s="73">
        <f t="shared" ca="1" si="354"/>
        <v>1.0090370179501076</v>
      </c>
      <c r="AW554" s="74">
        <f ca="1">PRODUCT(AV$4:AV554)</f>
        <v>118.62801339026241</v>
      </c>
      <c r="BO554" s="70">
        <f t="shared" si="365"/>
        <v>551</v>
      </c>
      <c r="BP554" s="171">
        <f t="shared" ca="1" si="366"/>
        <v>0.114</v>
      </c>
      <c r="BQ554" s="172">
        <f t="shared" ca="1" si="355"/>
        <v>9.0370179501075842E-3</v>
      </c>
      <c r="BR554" s="172">
        <f t="shared" ca="1" si="368"/>
        <v>8.4297121010549203E-3</v>
      </c>
    </row>
    <row r="555" spans="5:70">
      <c r="E555">
        <f t="shared" si="356"/>
        <v>552</v>
      </c>
      <c r="F555" s="64">
        <f t="shared" si="357"/>
        <v>110.91666666666406</v>
      </c>
      <c r="G555" s="55">
        <f t="shared" si="341"/>
        <v>0</v>
      </c>
      <c r="H555" s="78">
        <f t="shared" si="367"/>
        <v>4.1598758021262672E-5</v>
      </c>
      <c r="I555" s="79">
        <f t="shared" ca="1" si="342"/>
        <v>100.67892823007774</v>
      </c>
      <c r="J555" s="79">
        <f t="shared" ca="1" si="343"/>
        <v>0.90983728161280575</v>
      </c>
      <c r="K555" s="80">
        <f t="shared" ca="1" si="344"/>
        <v>-8.3197516042525347E-4</v>
      </c>
      <c r="L555" s="80">
        <f t="shared" ca="1" si="345"/>
        <v>-4.1949553429199066E-2</v>
      </c>
      <c r="M555" s="80">
        <f t="shared" ca="1" si="346"/>
        <v>0</v>
      </c>
      <c r="N555" s="80">
        <f t="shared" ca="1" si="347"/>
        <v>0</v>
      </c>
      <c r="O555" s="81">
        <f t="shared" ca="1" si="334"/>
        <v>-7.5061448925351784E-2</v>
      </c>
      <c r="P555" s="79">
        <f t="shared" ca="1" si="335"/>
        <v>101.47092253417557</v>
      </c>
      <c r="R555">
        <f t="shared" ca="1" si="348"/>
        <v>552</v>
      </c>
      <c r="S555" s="78">
        <f t="shared" ca="1" si="358"/>
        <v>110.91666666666406</v>
      </c>
      <c r="T555" s="55">
        <f t="shared" ca="1" si="349"/>
        <v>0</v>
      </c>
      <c r="U555" s="78">
        <f t="shared" ca="1" si="359"/>
        <v>4.1504550867967176E-5</v>
      </c>
      <c r="V555" s="79">
        <f t="shared" ca="1" si="360"/>
        <v>100.47223503966855</v>
      </c>
      <c r="W555" s="79">
        <f t="shared" ca="1" si="336"/>
        <v>0.90796939154091283</v>
      </c>
      <c r="X555" s="80">
        <f t="shared" ca="1" si="337"/>
        <v>-8.3009101735934349E-4</v>
      </c>
      <c r="Y555" s="80">
        <f t="shared" ca="1" si="350"/>
        <v>-4.1863431266528563E-2</v>
      </c>
      <c r="Z555" s="80">
        <f t="shared" ca="1" si="338"/>
        <v>0</v>
      </c>
      <c r="AA555" s="80">
        <f t="shared" ca="1" si="351"/>
        <v>0</v>
      </c>
      <c r="AB555" s="81">
        <f t="shared" ca="1" si="339"/>
        <v>-7.5061448925351784E-2</v>
      </c>
      <c r="AC555" s="79">
        <f t="shared" ca="1" si="340"/>
        <v>101.26244946000021</v>
      </c>
      <c r="AE555" s="55">
        <f t="shared" ca="1" si="361"/>
        <v>0</v>
      </c>
      <c r="AF555" s="78">
        <f t="shared" ca="1" si="362"/>
        <v>4.1504550867967176E-5</v>
      </c>
      <c r="AR555" s="69">
        <f t="shared" si="352"/>
        <v>46</v>
      </c>
      <c r="AS555" s="70">
        <f t="shared" si="363"/>
        <v>552</v>
      </c>
      <c r="AT555" s="71">
        <f t="shared" ca="1" si="364"/>
        <v>8.0099741856110313E-3</v>
      </c>
      <c r="AU555" s="72">
        <f t="shared" ca="1" si="353"/>
        <v>9.0370179501075842E-3</v>
      </c>
      <c r="AV555" s="73">
        <f t="shared" ca="1" si="354"/>
        <v>1.0090370179501076</v>
      </c>
      <c r="AW555" s="74">
        <f ca="1">PRODUCT(AV$4:AV555)</f>
        <v>119.70005687665581</v>
      </c>
      <c r="BO555" s="70">
        <f t="shared" si="365"/>
        <v>552</v>
      </c>
      <c r="BP555" s="171">
        <f t="shared" ca="1" si="366"/>
        <v>0.114</v>
      </c>
      <c r="BQ555" s="172">
        <f t="shared" ca="1" si="355"/>
        <v>9.0370179501075842E-3</v>
      </c>
      <c r="BR555" s="172">
        <f t="shared" ca="1" si="368"/>
        <v>8.3542149109456475E-3</v>
      </c>
    </row>
    <row r="556" spans="5:70">
      <c r="E556">
        <f t="shared" si="356"/>
        <v>553</v>
      </c>
      <c r="F556" s="64">
        <f t="shared" si="357"/>
        <v>110.99999999999739</v>
      </c>
      <c r="G556" s="55">
        <f t="shared" si="341"/>
        <v>0</v>
      </c>
      <c r="H556" s="78">
        <f t="shared" si="367"/>
        <v>4.1598758021262672E-5</v>
      </c>
      <c r="I556" s="79">
        <f t="shared" ca="1" si="342"/>
        <v>101.47092253417557</v>
      </c>
      <c r="J556" s="79">
        <f t="shared" ca="1" si="343"/>
        <v>0.91699454835532079</v>
      </c>
      <c r="K556" s="80">
        <f t="shared" ca="1" si="344"/>
        <v>-8.3197516042525347E-4</v>
      </c>
      <c r="L556" s="80">
        <f t="shared" ca="1" si="345"/>
        <v>-4.2279551055906493E-2</v>
      </c>
      <c r="M556" s="80">
        <f t="shared" ca="1" si="346"/>
        <v>-0.76103191900631673</v>
      </c>
      <c r="N556" s="80">
        <f t="shared" ca="1" si="347"/>
        <v>0</v>
      </c>
      <c r="O556" s="81">
        <f t="shared" ca="1" si="334"/>
        <v>-7.5061448925351784E-2</v>
      </c>
      <c r="P556" s="79">
        <f t="shared" ca="1" si="335"/>
        <v>101.50871218838289</v>
      </c>
      <c r="R556">
        <f t="shared" ca="1" si="348"/>
        <v>553</v>
      </c>
      <c r="S556" s="78">
        <f t="shared" ca="1" si="358"/>
        <v>110.99999999999739</v>
      </c>
      <c r="T556" s="55">
        <f t="shared" ca="1" si="349"/>
        <v>0</v>
      </c>
      <c r="U556" s="78">
        <f t="shared" ca="1" si="359"/>
        <v>4.1504550867967176E-5</v>
      </c>
      <c r="V556" s="79">
        <f t="shared" ca="1" si="360"/>
        <v>101.26244946000021</v>
      </c>
      <c r="W556" s="79">
        <f t="shared" ca="1" si="336"/>
        <v>0.91511057344188396</v>
      </c>
      <c r="X556" s="80">
        <f t="shared" ca="1" si="337"/>
        <v>-8.3009101735934349E-4</v>
      </c>
      <c r="Y556" s="80">
        <f t="shared" ca="1" si="350"/>
        <v>-4.2192687275000092E-2</v>
      </c>
      <c r="Z556" s="80">
        <f t="shared" ca="1" si="338"/>
        <v>-0.75946837095000153</v>
      </c>
      <c r="AA556" s="80">
        <f t="shared" ca="1" si="351"/>
        <v>0</v>
      </c>
      <c r="AB556" s="81">
        <f t="shared" ca="1" si="339"/>
        <v>-7.5061448925351784E-2</v>
      </c>
      <c r="AC556" s="79">
        <f t="shared" ca="1" si="340"/>
        <v>101.30000743527437</v>
      </c>
      <c r="AE556" s="55">
        <f t="shared" ca="1" si="361"/>
        <v>0</v>
      </c>
      <c r="AF556" s="78">
        <f t="shared" ca="1" si="362"/>
        <v>4.1504550867967176E-5</v>
      </c>
      <c r="AR556" s="69">
        <f t="shared" si="352"/>
        <v>47</v>
      </c>
      <c r="AS556" s="70">
        <f t="shared" si="363"/>
        <v>553</v>
      </c>
      <c r="AT556" s="71">
        <f t="shared" ca="1" si="364"/>
        <v>7.9375879051157665E-3</v>
      </c>
      <c r="AU556" s="72">
        <f t="shared" ca="1" si="353"/>
        <v>9.0370179501075842E-3</v>
      </c>
      <c r="AV556" s="73">
        <f t="shared" ca="1" si="354"/>
        <v>1.0090370179501076</v>
      </c>
      <c r="AW556" s="74">
        <f ca="1">PRODUCT(AV$4:AV556)</f>
        <v>120.78178843927904</v>
      </c>
      <c r="BO556" s="70">
        <f t="shared" si="365"/>
        <v>553</v>
      </c>
      <c r="BP556" s="171">
        <f t="shared" ca="1" si="366"/>
        <v>0.114</v>
      </c>
      <c r="BQ556" s="172">
        <f t="shared" ca="1" si="355"/>
        <v>9.0370179501075842E-3</v>
      </c>
      <c r="BR556" s="172">
        <f t="shared" ca="1" si="368"/>
        <v>8.2793938798375443E-3</v>
      </c>
    </row>
    <row r="557" spans="5:70">
      <c r="E557">
        <f t="shared" si="356"/>
        <v>554</v>
      </c>
      <c r="F557" s="64">
        <f t="shared" si="357"/>
        <v>111.08333333333071</v>
      </c>
      <c r="G557" s="55">
        <f t="shared" si="341"/>
        <v>0</v>
      </c>
      <c r="H557" s="78">
        <f t="shared" si="367"/>
        <v>4.1598758021262672E-5</v>
      </c>
      <c r="I557" s="79">
        <f t="shared" ca="1" si="342"/>
        <v>101.50871218838289</v>
      </c>
      <c r="J557" s="79">
        <f t="shared" ca="1" si="343"/>
        <v>0.91733605413872066</v>
      </c>
      <c r="K557" s="80">
        <f t="shared" ca="1" si="344"/>
        <v>-8.3197516042525347E-4</v>
      </c>
      <c r="L557" s="80">
        <f t="shared" ca="1" si="345"/>
        <v>-4.2295296745159541E-2</v>
      </c>
      <c r="M557" s="80">
        <f t="shared" ca="1" si="346"/>
        <v>0</v>
      </c>
      <c r="N557" s="80">
        <f t="shared" ca="1" si="347"/>
        <v>0</v>
      </c>
      <c r="O557" s="81">
        <f t="shared" ca="1" si="334"/>
        <v>-7.5061448925351784E-2</v>
      </c>
      <c r="P557" s="79">
        <f t="shared" ca="1" si="335"/>
        <v>102.30785952169066</v>
      </c>
      <c r="R557">
        <f t="shared" ca="1" si="348"/>
        <v>554</v>
      </c>
      <c r="S557" s="78">
        <f t="shared" ca="1" si="358"/>
        <v>111.08333333333071</v>
      </c>
      <c r="T557" s="55">
        <f t="shared" ca="1" si="349"/>
        <v>0</v>
      </c>
      <c r="U557" s="78">
        <f t="shared" ca="1" si="359"/>
        <v>4.1504550867967176E-5</v>
      </c>
      <c r="V557" s="79">
        <f t="shared" ca="1" si="360"/>
        <v>101.30000743527437</v>
      </c>
      <c r="W557" s="79">
        <f t="shared" ca="1" si="336"/>
        <v>0.91544998553860624</v>
      </c>
      <c r="X557" s="80">
        <f t="shared" ca="1" si="337"/>
        <v>-8.3009101735934349E-4</v>
      </c>
      <c r="Y557" s="80">
        <f t="shared" ca="1" si="350"/>
        <v>-4.2208336431364325E-2</v>
      </c>
      <c r="Z557" s="80">
        <f t="shared" ca="1" si="338"/>
        <v>0</v>
      </c>
      <c r="AA557" s="80">
        <f t="shared" ca="1" si="351"/>
        <v>0</v>
      </c>
      <c r="AB557" s="81">
        <f t="shared" ca="1" si="339"/>
        <v>-7.5061448925351784E-2</v>
      </c>
      <c r="AC557" s="79">
        <f t="shared" ca="1" si="340"/>
        <v>102.09735754443889</v>
      </c>
      <c r="AE557" s="55">
        <f t="shared" ca="1" si="361"/>
        <v>0</v>
      </c>
      <c r="AF557" s="78">
        <f t="shared" ca="1" si="362"/>
        <v>4.1504550867967176E-5</v>
      </c>
      <c r="AR557" s="69">
        <f t="shared" si="352"/>
        <v>47</v>
      </c>
      <c r="AS557" s="70">
        <f t="shared" si="363"/>
        <v>554</v>
      </c>
      <c r="AT557" s="71">
        <f t="shared" ca="1" si="364"/>
        <v>7.8658557807366782E-3</v>
      </c>
      <c r="AU557" s="72">
        <f t="shared" ca="1" si="353"/>
        <v>9.0370179501075842E-3</v>
      </c>
      <c r="AV557" s="73">
        <f t="shared" ca="1" si="354"/>
        <v>1.0090370179501076</v>
      </c>
      <c r="AW557" s="74">
        <f ca="1">PRODUCT(AV$4:AV557)</f>
        <v>121.87329562945091</v>
      </c>
      <c r="BO557" s="70">
        <f t="shared" si="365"/>
        <v>554</v>
      </c>
      <c r="BP557" s="171">
        <f t="shared" ca="1" si="366"/>
        <v>0.114</v>
      </c>
      <c r="BQ557" s="172">
        <f t="shared" ca="1" si="355"/>
        <v>9.0370179501075842E-3</v>
      </c>
      <c r="BR557" s="172">
        <f t="shared" ca="1" si="368"/>
        <v>8.2052429519953677E-3</v>
      </c>
    </row>
    <row r="558" spans="5:70">
      <c r="E558">
        <f t="shared" si="356"/>
        <v>555</v>
      </c>
      <c r="F558" s="64">
        <f t="shared" si="357"/>
        <v>111.16666666666404</v>
      </c>
      <c r="G558" s="55">
        <f t="shared" si="341"/>
        <v>0</v>
      </c>
      <c r="H558" s="78">
        <f t="shared" si="367"/>
        <v>4.1598758021262672E-5</v>
      </c>
      <c r="I558" s="79">
        <f t="shared" ca="1" si="342"/>
        <v>102.30785952169066</v>
      </c>
      <c r="J558" s="79">
        <f t="shared" ca="1" si="343"/>
        <v>0.92455796293460357</v>
      </c>
      <c r="K558" s="80">
        <f t="shared" ca="1" si="344"/>
        <v>-8.3197516042525347E-4</v>
      </c>
      <c r="L558" s="80">
        <f t="shared" ca="1" si="345"/>
        <v>-4.2628274800704441E-2</v>
      </c>
      <c r="M558" s="80">
        <f t="shared" ca="1" si="346"/>
        <v>0</v>
      </c>
      <c r="N558" s="80">
        <f t="shared" ca="1" si="347"/>
        <v>0</v>
      </c>
      <c r="O558" s="81">
        <f t="shared" ca="1" si="334"/>
        <v>-7.5061448925351784E-2</v>
      </c>
      <c r="P558" s="79">
        <f t="shared" ca="1" si="335"/>
        <v>103.11389578573878</v>
      </c>
      <c r="R558">
        <f t="shared" ca="1" si="348"/>
        <v>555</v>
      </c>
      <c r="S558" s="78">
        <f t="shared" ca="1" si="358"/>
        <v>111.16666666666404</v>
      </c>
      <c r="T558" s="55">
        <f t="shared" ca="1" si="349"/>
        <v>0</v>
      </c>
      <c r="U558" s="78">
        <f t="shared" ca="1" si="359"/>
        <v>4.1504550867967176E-5</v>
      </c>
      <c r="V558" s="79">
        <f t="shared" ca="1" si="360"/>
        <v>102.09735754443889</v>
      </c>
      <c r="W558" s="79">
        <f t="shared" ca="1" si="336"/>
        <v>0.92265565278764627</v>
      </c>
      <c r="X558" s="80">
        <f t="shared" ca="1" si="337"/>
        <v>-8.3009101735934349E-4</v>
      </c>
      <c r="Y558" s="80">
        <f t="shared" ca="1" si="350"/>
        <v>-4.2540565643516208E-2</v>
      </c>
      <c r="Z558" s="80">
        <f t="shared" ca="1" si="338"/>
        <v>0</v>
      </c>
      <c r="AA558" s="80">
        <f t="shared" ca="1" si="351"/>
        <v>0</v>
      </c>
      <c r="AB558" s="81">
        <f t="shared" ca="1" si="339"/>
        <v>-7.5061448925351784E-2</v>
      </c>
      <c r="AC558" s="79">
        <f t="shared" ca="1" si="340"/>
        <v>102.9015810916403</v>
      </c>
      <c r="AE558" s="55">
        <f t="shared" ca="1" si="361"/>
        <v>0</v>
      </c>
      <c r="AF558" s="78">
        <f t="shared" ca="1" si="362"/>
        <v>4.1504550867967176E-5</v>
      </c>
      <c r="AR558" s="69">
        <f t="shared" si="352"/>
        <v>47</v>
      </c>
      <c r="AS558" s="70">
        <f t="shared" si="363"/>
        <v>555</v>
      </c>
      <c r="AT558" s="71">
        <f t="shared" ca="1" si="364"/>
        <v>7.7947719008532035E-3</v>
      </c>
      <c r="AU558" s="72">
        <f t="shared" ca="1" si="353"/>
        <v>9.0370179501075842E-3</v>
      </c>
      <c r="AV558" s="73">
        <f t="shared" ca="1" si="354"/>
        <v>1.0090370179501076</v>
      </c>
      <c r="AW558" s="74">
        <f ca="1">PRODUCT(AV$4:AV558)</f>
        <v>122.97466678969302</v>
      </c>
      <c r="BO558" s="70">
        <f t="shared" si="365"/>
        <v>555</v>
      </c>
      <c r="BP558" s="171">
        <f t="shared" ca="1" si="366"/>
        <v>0.114</v>
      </c>
      <c r="BQ558" s="172">
        <f t="shared" ca="1" si="355"/>
        <v>9.0370179501075842E-3</v>
      </c>
      <c r="BR558" s="172">
        <f t="shared" ca="1" si="368"/>
        <v>8.1317561259195356E-3</v>
      </c>
    </row>
    <row r="559" spans="5:70">
      <c r="E559">
        <f t="shared" si="356"/>
        <v>556</v>
      </c>
      <c r="F559" s="64">
        <f t="shared" si="357"/>
        <v>111.24999999999737</v>
      </c>
      <c r="G559" s="55">
        <f t="shared" si="341"/>
        <v>0</v>
      </c>
      <c r="H559" s="78">
        <f t="shared" si="367"/>
        <v>4.1598758021262672E-5</v>
      </c>
      <c r="I559" s="79">
        <f t="shared" ca="1" si="342"/>
        <v>103.11389578573878</v>
      </c>
      <c r="J559" s="79">
        <f t="shared" ca="1" si="343"/>
        <v>0.93184212712124415</v>
      </c>
      <c r="K559" s="80">
        <f t="shared" ca="1" si="344"/>
        <v>-8.3197516042525347E-4</v>
      </c>
      <c r="L559" s="80">
        <f t="shared" ca="1" si="345"/>
        <v>-4.2964123244057829E-2</v>
      </c>
      <c r="M559" s="80">
        <f t="shared" ca="1" si="346"/>
        <v>0</v>
      </c>
      <c r="N559" s="80">
        <f t="shared" ca="1" si="347"/>
        <v>0</v>
      </c>
      <c r="O559" s="81">
        <f t="shared" ca="1" si="334"/>
        <v>-7.5061448925351784E-2</v>
      </c>
      <c r="P559" s="79">
        <f t="shared" ca="1" si="335"/>
        <v>103.92688036553018</v>
      </c>
      <c r="R559">
        <f t="shared" ca="1" si="348"/>
        <v>556</v>
      </c>
      <c r="S559" s="78">
        <f t="shared" ca="1" si="358"/>
        <v>111.24999999999737</v>
      </c>
      <c r="T559" s="55">
        <f t="shared" ca="1" si="349"/>
        <v>0</v>
      </c>
      <c r="U559" s="78">
        <f t="shared" ca="1" si="359"/>
        <v>4.1504550867967176E-5</v>
      </c>
      <c r="V559" s="79">
        <f t="shared" ca="1" si="360"/>
        <v>102.9015810916403</v>
      </c>
      <c r="W559" s="79">
        <f t="shared" ca="1" si="336"/>
        <v>0.92992343541960454</v>
      </c>
      <c r="X559" s="80">
        <f t="shared" ca="1" si="337"/>
        <v>-8.3009101735934349E-4</v>
      </c>
      <c r="Y559" s="80">
        <f t="shared" ca="1" si="350"/>
        <v>-4.287565878818346E-2</v>
      </c>
      <c r="Z559" s="80">
        <f t="shared" ca="1" si="338"/>
        <v>0</v>
      </c>
      <c r="AA559" s="80">
        <f t="shared" ca="1" si="351"/>
        <v>0</v>
      </c>
      <c r="AB559" s="81">
        <f t="shared" ca="1" si="339"/>
        <v>-7.5061448925351784E-2</v>
      </c>
      <c r="AC559" s="79">
        <f t="shared" ca="1" si="340"/>
        <v>103.71273732832901</v>
      </c>
      <c r="AE559" s="55">
        <f t="shared" ca="1" si="361"/>
        <v>0</v>
      </c>
      <c r="AF559" s="78">
        <f t="shared" ca="1" si="362"/>
        <v>4.1504550867967176E-5</v>
      </c>
      <c r="AR559" s="69">
        <f t="shared" si="352"/>
        <v>47</v>
      </c>
      <c r="AS559" s="70">
        <f t="shared" si="363"/>
        <v>556</v>
      </c>
      <c r="AT559" s="71">
        <f t="shared" ca="1" si="364"/>
        <v>7.7243304072681989E-3</v>
      </c>
      <c r="AU559" s="72">
        <f t="shared" ca="1" si="353"/>
        <v>9.0370179501075842E-3</v>
      </c>
      <c r="AV559" s="73">
        <f t="shared" ca="1" si="354"/>
        <v>1.0090370179501076</v>
      </c>
      <c r="AW559" s="74">
        <f ca="1">PRODUCT(AV$4:AV559)</f>
        <v>124.08599106087998</v>
      </c>
      <c r="BO559" s="70">
        <f t="shared" si="365"/>
        <v>556</v>
      </c>
      <c r="BP559" s="171">
        <f t="shared" ca="1" si="366"/>
        <v>0.114</v>
      </c>
      <c r="BQ559" s="172">
        <f t="shared" ca="1" si="355"/>
        <v>9.0370179501075842E-3</v>
      </c>
      <c r="BR559" s="172">
        <f t="shared" ca="1" si="368"/>
        <v>8.0589274538603838E-3</v>
      </c>
    </row>
    <row r="560" spans="5:70">
      <c r="E560">
        <f t="shared" si="356"/>
        <v>557</v>
      </c>
      <c r="F560" s="64">
        <f t="shared" si="357"/>
        <v>111.3333333333307</v>
      </c>
      <c r="G560" s="55">
        <f t="shared" si="341"/>
        <v>0</v>
      </c>
      <c r="H560" s="78">
        <f t="shared" si="367"/>
        <v>4.1598758021262672E-5</v>
      </c>
      <c r="I560" s="79">
        <f t="shared" ca="1" si="342"/>
        <v>103.92688036553018</v>
      </c>
      <c r="J560" s="79">
        <f t="shared" ca="1" si="343"/>
        <v>0.9391890833619797</v>
      </c>
      <c r="K560" s="80">
        <f t="shared" ca="1" si="344"/>
        <v>-8.3197516042525347E-4</v>
      </c>
      <c r="L560" s="80">
        <f t="shared" ca="1" si="345"/>
        <v>-4.3302866818970914E-2</v>
      </c>
      <c r="M560" s="80">
        <f t="shared" ca="1" si="346"/>
        <v>0</v>
      </c>
      <c r="N560" s="80">
        <f t="shared" ca="1" si="347"/>
        <v>0</v>
      </c>
      <c r="O560" s="81">
        <f t="shared" ca="1" si="334"/>
        <v>-7.5061448925351784E-2</v>
      </c>
      <c r="P560" s="79">
        <f t="shared" ca="1" si="335"/>
        <v>104.74687315798741</v>
      </c>
      <c r="R560">
        <f t="shared" ca="1" si="348"/>
        <v>557</v>
      </c>
      <c r="S560" s="78">
        <f t="shared" ca="1" si="358"/>
        <v>111.3333333333307</v>
      </c>
      <c r="T560" s="55">
        <f t="shared" ca="1" si="349"/>
        <v>0</v>
      </c>
      <c r="U560" s="78">
        <f t="shared" ca="1" si="359"/>
        <v>4.1504550867967176E-5</v>
      </c>
      <c r="V560" s="79">
        <f t="shared" ca="1" si="360"/>
        <v>103.71273732832901</v>
      </c>
      <c r="W560" s="79">
        <f t="shared" ca="1" si="336"/>
        <v>0.93725386889090223</v>
      </c>
      <c r="X560" s="80">
        <f t="shared" ca="1" si="337"/>
        <v>-8.3009101735934349E-4</v>
      </c>
      <c r="Y560" s="80">
        <f t="shared" ca="1" si="350"/>
        <v>-4.3213640553470427E-2</v>
      </c>
      <c r="Z560" s="80">
        <f t="shared" ca="1" si="338"/>
        <v>0</v>
      </c>
      <c r="AA560" s="80">
        <f t="shared" ca="1" si="351"/>
        <v>0</v>
      </c>
      <c r="AB560" s="81">
        <f t="shared" ca="1" si="339"/>
        <v>-7.5061448925351784E-2</v>
      </c>
      <c r="AC560" s="79">
        <f t="shared" ca="1" si="340"/>
        <v>104.53088601672373</v>
      </c>
      <c r="AE560" s="55">
        <f t="shared" ca="1" si="361"/>
        <v>0</v>
      </c>
      <c r="AF560" s="78">
        <f t="shared" ca="1" si="362"/>
        <v>4.1504550867967176E-5</v>
      </c>
      <c r="AR560" s="69">
        <f t="shared" si="352"/>
        <v>47</v>
      </c>
      <c r="AS560" s="70">
        <f t="shared" si="363"/>
        <v>557</v>
      </c>
      <c r="AT560" s="71">
        <f t="shared" ca="1" si="364"/>
        <v>7.6545254947251546E-3</v>
      </c>
      <c r="AU560" s="72">
        <f t="shared" ca="1" si="353"/>
        <v>9.0370179501075842E-3</v>
      </c>
      <c r="AV560" s="73">
        <f t="shared" ca="1" si="354"/>
        <v>1.0090370179501076</v>
      </c>
      <c r="AW560" s="74">
        <f ca="1">PRODUCT(AV$4:AV560)</f>
        <v>125.20735838945404</v>
      </c>
      <c r="BO560" s="70">
        <f t="shared" si="365"/>
        <v>557</v>
      </c>
      <c r="BP560" s="171">
        <f t="shared" ca="1" si="366"/>
        <v>0.114</v>
      </c>
      <c r="BQ560" s="172">
        <f t="shared" ca="1" si="355"/>
        <v>9.0370179501075842E-3</v>
      </c>
      <c r="BR560" s="172">
        <f t="shared" ca="1" si="368"/>
        <v>7.9867510413367832E-3</v>
      </c>
    </row>
    <row r="561" spans="5:70">
      <c r="E561">
        <f t="shared" si="356"/>
        <v>558</v>
      </c>
      <c r="F561" s="64">
        <f t="shared" si="357"/>
        <v>111.41666666666403</v>
      </c>
      <c r="G561" s="55">
        <f t="shared" si="341"/>
        <v>0</v>
      </c>
      <c r="H561" s="78">
        <f t="shared" si="367"/>
        <v>4.1598758021262672E-5</v>
      </c>
      <c r="I561" s="79">
        <f t="shared" ca="1" si="342"/>
        <v>104.74687315798741</v>
      </c>
      <c r="J561" s="79">
        <f t="shared" ca="1" si="343"/>
        <v>0.94659937294637453</v>
      </c>
      <c r="K561" s="80">
        <f t="shared" ca="1" si="344"/>
        <v>-8.3197516042525347E-4</v>
      </c>
      <c r="L561" s="80">
        <f t="shared" ca="1" si="345"/>
        <v>-4.3644530482494753E-2</v>
      </c>
      <c r="M561" s="80">
        <f t="shared" ca="1" si="346"/>
        <v>0</v>
      </c>
      <c r="N561" s="80">
        <f t="shared" ca="1" si="347"/>
        <v>0</v>
      </c>
      <c r="O561" s="81">
        <f t="shared" ca="1" si="334"/>
        <v>-7.5061448925351784E-2</v>
      </c>
      <c r="P561" s="79">
        <f t="shared" ca="1" si="335"/>
        <v>105.57393457636552</v>
      </c>
      <c r="R561">
        <f t="shared" ca="1" si="348"/>
        <v>558</v>
      </c>
      <c r="S561" s="78">
        <f t="shared" ca="1" si="358"/>
        <v>111.41666666666403</v>
      </c>
      <c r="T561" s="55">
        <f t="shared" ca="1" si="349"/>
        <v>0</v>
      </c>
      <c r="U561" s="78">
        <f t="shared" ca="1" si="359"/>
        <v>4.1504550867967176E-5</v>
      </c>
      <c r="V561" s="79">
        <f t="shared" ca="1" si="360"/>
        <v>104.53088601672373</v>
      </c>
      <c r="W561" s="79">
        <f t="shared" ca="1" si="336"/>
        <v>0.94464749327378217</v>
      </c>
      <c r="X561" s="80">
        <f t="shared" ca="1" si="337"/>
        <v>-8.3009101735934349E-4</v>
      </c>
      <c r="Y561" s="80">
        <f t="shared" ca="1" si="350"/>
        <v>-4.3554535840301556E-2</v>
      </c>
      <c r="Z561" s="80">
        <f t="shared" ca="1" si="338"/>
        <v>0</v>
      </c>
      <c r="AA561" s="80">
        <f t="shared" ca="1" si="351"/>
        <v>0</v>
      </c>
      <c r="AB561" s="81">
        <f t="shared" ca="1" si="339"/>
        <v>-7.5061448925351784E-2</v>
      </c>
      <c r="AC561" s="79">
        <f t="shared" ca="1" si="340"/>
        <v>105.35608743421449</v>
      </c>
      <c r="AE561" s="55">
        <f t="shared" ca="1" si="361"/>
        <v>0</v>
      </c>
      <c r="AF561" s="78">
        <f t="shared" ca="1" si="362"/>
        <v>4.1504550867967176E-5</v>
      </c>
      <c r="AR561" s="69">
        <f t="shared" si="352"/>
        <v>47</v>
      </c>
      <c r="AS561" s="70">
        <f t="shared" si="363"/>
        <v>558</v>
      </c>
      <c r="AT561" s="71">
        <f t="shared" ca="1" si="364"/>
        <v>7.5853514104297672E-3</v>
      </c>
      <c r="AU561" s="72">
        <f t="shared" ca="1" si="353"/>
        <v>9.0370179501075842E-3</v>
      </c>
      <c r="AV561" s="73">
        <f t="shared" ca="1" si="354"/>
        <v>1.0090370179501076</v>
      </c>
      <c r="AW561" s="74">
        <f ca="1">PRODUCT(AV$4:AV561)</f>
        <v>126.33885953470509</v>
      </c>
      <c r="BO561" s="70">
        <f t="shared" si="365"/>
        <v>558</v>
      </c>
      <c r="BP561" s="171">
        <f t="shared" ca="1" si="366"/>
        <v>0.114</v>
      </c>
      <c r="BQ561" s="172">
        <f t="shared" ca="1" si="355"/>
        <v>9.0370179501075842E-3</v>
      </c>
      <c r="BR561" s="172">
        <f t="shared" ca="1" si="368"/>
        <v>7.9152210466590552E-3</v>
      </c>
    </row>
    <row r="562" spans="5:70">
      <c r="E562">
        <f t="shared" si="356"/>
        <v>559</v>
      </c>
      <c r="F562" s="64">
        <f t="shared" si="357"/>
        <v>111.49999999999736</v>
      </c>
      <c r="G562" s="55">
        <f t="shared" si="341"/>
        <v>0</v>
      </c>
      <c r="H562" s="78">
        <f t="shared" si="367"/>
        <v>4.1598758021262672E-5</v>
      </c>
      <c r="I562" s="79">
        <f t="shared" ca="1" si="342"/>
        <v>105.57393457636552</v>
      </c>
      <c r="J562" s="79">
        <f t="shared" ca="1" si="343"/>
        <v>0.95407354183009896</v>
      </c>
      <c r="K562" s="80">
        <f t="shared" ca="1" si="344"/>
        <v>-8.3197516042525347E-4</v>
      </c>
      <c r="L562" s="80">
        <f t="shared" ca="1" si="345"/>
        <v>-4.3989139406818971E-2</v>
      </c>
      <c r="M562" s="80">
        <f t="shared" ca="1" si="346"/>
        <v>0</v>
      </c>
      <c r="N562" s="80">
        <f t="shared" ca="1" si="347"/>
        <v>0</v>
      </c>
      <c r="O562" s="81">
        <f t="shared" ca="1" si="334"/>
        <v>-7.5061448925351784E-2</v>
      </c>
      <c r="P562" s="79">
        <f t="shared" ca="1" si="335"/>
        <v>106.40812555470302</v>
      </c>
      <c r="R562">
        <f t="shared" ca="1" si="348"/>
        <v>559</v>
      </c>
      <c r="S562" s="78">
        <f t="shared" ca="1" si="358"/>
        <v>111.49999999999736</v>
      </c>
      <c r="T562" s="55">
        <f t="shared" ca="1" si="349"/>
        <v>0</v>
      </c>
      <c r="U562" s="78">
        <f t="shared" ca="1" si="359"/>
        <v>4.1504550867967176E-5</v>
      </c>
      <c r="V562" s="79">
        <f t="shared" ca="1" si="360"/>
        <v>105.35608743421449</v>
      </c>
      <c r="W562" s="79">
        <f t="shared" ca="1" si="336"/>
        <v>0.9521048532961004</v>
      </c>
      <c r="X562" s="80">
        <f t="shared" ca="1" si="337"/>
        <v>-8.3009101735934349E-4</v>
      </c>
      <c r="Y562" s="80">
        <f t="shared" ca="1" si="350"/>
        <v>-4.389836976425604E-2</v>
      </c>
      <c r="Z562" s="80">
        <f t="shared" ca="1" si="338"/>
        <v>0</v>
      </c>
      <c r="AA562" s="80">
        <f t="shared" ca="1" si="351"/>
        <v>0</v>
      </c>
      <c r="AB562" s="81">
        <f t="shared" ca="1" si="339"/>
        <v>-7.5061448925351784E-2</v>
      </c>
      <c r="AC562" s="79">
        <f t="shared" ca="1" si="340"/>
        <v>106.18840237780363</v>
      </c>
      <c r="AE562" s="55">
        <f t="shared" ca="1" si="361"/>
        <v>0</v>
      </c>
      <c r="AF562" s="78">
        <f t="shared" ca="1" si="362"/>
        <v>4.1504550867967176E-5</v>
      </c>
      <c r="AR562" s="69">
        <f t="shared" si="352"/>
        <v>47</v>
      </c>
      <c r="AS562" s="70">
        <f t="shared" si="363"/>
        <v>559</v>
      </c>
      <c r="AT562" s="71">
        <f t="shared" ca="1" si="364"/>
        <v>7.5168024535758396E-3</v>
      </c>
      <c r="AU562" s="72">
        <f t="shared" ca="1" si="353"/>
        <v>9.0370179501075842E-3</v>
      </c>
      <c r="AV562" s="73">
        <f t="shared" ca="1" si="354"/>
        <v>1.0090370179501076</v>
      </c>
      <c r="AW562" s="74">
        <f ca="1">PRODUCT(AV$4:AV562)</f>
        <v>127.48058607611634</v>
      </c>
      <c r="BO562" s="70">
        <f t="shared" si="365"/>
        <v>559</v>
      </c>
      <c r="BP562" s="171">
        <f t="shared" ca="1" si="366"/>
        <v>0.114</v>
      </c>
      <c r="BQ562" s="172">
        <f t="shared" ca="1" si="355"/>
        <v>9.0370179501075842E-3</v>
      </c>
      <c r="BR562" s="172">
        <f t="shared" ca="1" si="368"/>
        <v>7.8443316804561753E-3</v>
      </c>
    </row>
    <row r="563" spans="5:70">
      <c r="E563">
        <f t="shared" si="356"/>
        <v>560</v>
      </c>
      <c r="F563" s="64">
        <f t="shared" si="357"/>
        <v>111.58333333333069</v>
      </c>
      <c r="G563" s="55">
        <f t="shared" si="341"/>
        <v>0</v>
      </c>
      <c r="H563" s="78">
        <f t="shared" si="367"/>
        <v>4.1598758021262672E-5</v>
      </c>
      <c r="I563" s="79">
        <f t="shared" ca="1" si="342"/>
        <v>106.40812555470302</v>
      </c>
      <c r="J563" s="79">
        <f t="shared" ca="1" si="343"/>
        <v>0.96161214067515277</v>
      </c>
      <c r="K563" s="80">
        <f t="shared" ca="1" si="344"/>
        <v>-8.3197516042525347E-4</v>
      </c>
      <c r="L563" s="80">
        <f t="shared" ca="1" si="345"/>
        <v>-4.4336718981126261E-2</v>
      </c>
      <c r="M563" s="80">
        <f t="shared" ca="1" si="346"/>
        <v>0</v>
      </c>
      <c r="N563" s="80">
        <f t="shared" ca="1" si="347"/>
        <v>0</v>
      </c>
      <c r="O563" s="81">
        <f t="shared" ca="1" si="334"/>
        <v>-7.5061448925351784E-2</v>
      </c>
      <c r="P563" s="79">
        <f t="shared" ca="1" si="335"/>
        <v>107.24950755231127</v>
      </c>
      <c r="R563">
        <f t="shared" ca="1" si="348"/>
        <v>560</v>
      </c>
      <c r="S563" s="78">
        <f t="shared" ca="1" si="358"/>
        <v>111.58333333333069</v>
      </c>
      <c r="T563" s="55">
        <f t="shared" ca="1" si="349"/>
        <v>0</v>
      </c>
      <c r="U563" s="78">
        <f t="shared" ca="1" si="359"/>
        <v>4.1504550867967176E-5</v>
      </c>
      <c r="V563" s="79">
        <f t="shared" ca="1" si="360"/>
        <v>106.18840237780363</v>
      </c>
      <c r="W563" s="79">
        <f t="shared" ca="1" si="336"/>
        <v>0.9596264983814583</v>
      </c>
      <c r="X563" s="80">
        <f t="shared" ca="1" si="337"/>
        <v>-8.3009101735934349E-4</v>
      </c>
      <c r="Y563" s="80">
        <f t="shared" ca="1" si="350"/>
        <v>-4.4245167657418177E-2</v>
      </c>
      <c r="Z563" s="80">
        <f t="shared" ca="1" si="338"/>
        <v>0</v>
      </c>
      <c r="AA563" s="80">
        <f t="shared" ca="1" si="351"/>
        <v>0</v>
      </c>
      <c r="AB563" s="81">
        <f t="shared" ca="1" si="339"/>
        <v>-7.5061448925351784E-2</v>
      </c>
      <c r="AC563" s="79">
        <f t="shared" ca="1" si="340"/>
        <v>107.02789216858494</v>
      </c>
      <c r="AE563" s="55">
        <f t="shared" ca="1" si="361"/>
        <v>0</v>
      </c>
      <c r="AF563" s="78">
        <f t="shared" ca="1" si="362"/>
        <v>4.1504550867967176E-5</v>
      </c>
      <c r="AR563" s="69">
        <f t="shared" si="352"/>
        <v>47</v>
      </c>
      <c r="AS563" s="70">
        <f t="shared" si="363"/>
        <v>560</v>
      </c>
      <c r="AT563" s="71">
        <f t="shared" ca="1" si="364"/>
        <v>7.4488729748754621E-3</v>
      </c>
      <c r="AU563" s="72">
        <f t="shared" ca="1" si="353"/>
        <v>9.0370179501075842E-3</v>
      </c>
      <c r="AV563" s="73">
        <f t="shared" ca="1" si="354"/>
        <v>1.0090370179501076</v>
      </c>
      <c r="AW563" s="74">
        <f ca="1">PRODUCT(AV$4:AV563)</f>
        <v>128.63263042077645</v>
      </c>
      <c r="BO563" s="70">
        <f t="shared" si="365"/>
        <v>560</v>
      </c>
      <c r="BP563" s="171">
        <f t="shared" ca="1" si="366"/>
        <v>0.114</v>
      </c>
      <c r="BQ563" s="172">
        <f t="shared" ca="1" si="355"/>
        <v>9.0370179501075842E-3</v>
      </c>
      <c r="BR563" s="172">
        <f t="shared" ca="1" si="368"/>
        <v>7.7740772052071958E-3</v>
      </c>
    </row>
    <row r="564" spans="5:70">
      <c r="E564">
        <f t="shared" si="356"/>
        <v>561</v>
      </c>
      <c r="F564" s="64">
        <f t="shared" si="357"/>
        <v>111.66666666666401</v>
      </c>
      <c r="G564" s="55">
        <f t="shared" si="341"/>
        <v>0</v>
      </c>
      <c r="H564" s="78">
        <f t="shared" si="367"/>
        <v>4.1598758021262672E-5</v>
      </c>
      <c r="I564" s="79">
        <f t="shared" ca="1" si="342"/>
        <v>107.24950755231127</v>
      </c>
      <c r="J564" s="79">
        <f t="shared" ca="1" si="343"/>
        <v>0.96921572489043584</v>
      </c>
      <c r="K564" s="80">
        <f t="shared" ca="1" si="344"/>
        <v>-8.3197516042525347E-4</v>
      </c>
      <c r="L564" s="80">
        <f t="shared" ca="1" si="345"/>
        <v>-4.4687294813463035E-2</v>
      </c>
      <c r="M564" s="80">
        <f t="shared" ca="1" si="346"/>
        <v>0</v>
      </c>
      <c r="N564" s="80">
        <f t="shared" ca="1" si="347"/>
        <v>0</v>
      </c>
      <c r="O564" s="81">
        <f t="shared" ca="1" si="334"/>
        <v>-7.5061448925351784E-2</v>
      </c>
      <c r="P564" s="79">
        <f t="shared" ca="1" si="335"/>
        <v>108.09814255830247</v>
      </c>
      <c r="R564">
        <f t="shared" ca="1" si="348"/>
        <v>561</v>
      </c>
      <c r="S564" s="78">
        <f t="shared" ca="1" si="358"/>
        <v>111.66666666666401</v>
      </c>
      <c r="T564" s="55">
        <f t="shared" ca="1" si="349"/>
        <v>0</v>
      </c>
      <c r="U564" s="78">
        <f t="shared" ca="1" si="359"/>
        <v>4.1504550867967176E-5</v>
      </c>
      <c r="V564" s="79">
        <f t="shared" ca="1" si="360"/>
        <v>107.02789216858494</v>
      </c>
      <c r="W564" s="79">
        <f t="shared" ca="1" si="336"/>
        <v>0.96721298268968103</v>
      </c>
      <c r="X564" s="80">
        <f t="shared" ca="1" si="337"/>
        <v>-8.3009101735934349E-4</v>
      </c>
      <c r="Y564" s="80">
        <f t="shared" ca="1" si="350"/>
        <v>-4.4594955070243726E-2</v>
      </c>
      <c r="Z564" s="80">
        <f t="shared" ca="1" si="338"/>
        <v>0</v>
      </c>
      <c r="AA564" s="80">
        <f t="shared" ca="1" si="351"/>
        <v>0</v>
      </c>
      <c r="AB564" s="81">
        <f t="shared" ca="1" si="339"/>
        <v>-7.5061448925351784E-2</v>
      </c>
      <c r="AC564" s="79">
        <f t="shared" ca="1" si="340"/>
        <v>107.87461865626167</v>
      </c>
      <c r="AE564" s="55">
        <f t="shared" ca="1" si="361"/>
        <v>0</v>
      </c>
      <c r="AF564" s="78">
        <f t="shared" ca="1" si="362"/>
        <v>4.1504550867967176E-5</v>
      </c>
      <c r="AR564" s="69">
        <f t="shared" si="352"/>
        <v>47</v>
      </c>
      <c r="AS564" s="70">
        <f t="shared" si="363"/>
        <v>561</v>
      </c>
      <c r="AT564" s="71">
        <f t="shared" ca="1" si="364"/>
        <v>7.3815573760934415E-3</v>
      </c>
      <c r="AU564" s="72">
        <f t="shared" ca="1" si="353"/>
        <v>9.0370179501075842E-3</v>
      </c>
      <c r="AV564" s="73">
        <f t="shared" ca="1" si="354"/>
        <v>1.0090370179501076</v>
      </c>
      <c r="AW564" s="74">
        <f ca="1">PRODUCT(AV$4:AV564)</f>
        <v>129.79508581085855</v>
      </c>
      <c r="BO564" s="70">
        <f t="shared" si="365"/>
        <v>561</v>
      </c>
      <c r="BP564" s="171">
        <f t="shared" ca="1" si="366"/>
        <v>0.114</v>
      </c>
      <c r="BQ564" s="172">
        <f t="shared" ca="1" si="355"/>
        <v>9.0370179501075842E-3</v>
      </c>
      <c r="BR564" s="172">
        <f t="shared" ca="1" si="368"/>
        <v>7.7044519347768759E-3</v>
      </c>
    </row>
    <row r="565" spans="5:70">
      <c r="E565">
        <f t="shared" si="356"/>
        <v>562</v>
      </c>
      <c r="F565" s="64">
        <f t="shared" si="357"/>
        <v>111.74999999999734</v>
      </c>
      <c r="G565" s="55">
        <f t="shared" si="341"/>
        <v>0</v>
      </c>
      <c r="H565" s="78">
        <f t="shared" si="367"/>
        <v>4.1598758021262672E-5</v>
      </c>
      <c r="I565" s="79">
        <f t="shared" ca="1" si="342"/>
        <v>108.09814255830247</v>
      </c>
      <c r="J565" s="79">
        <f t="shared" ca="1" si="343"/>
        <v>0.97688485467266795</v>
      </c>
      <c r="K565" s="80">
        <f t="shared" ca="1" si="344"/>
        <v>-8.3197516042525347E-4</v>
      </c>
      <c r="L565" s="80">
        <f t="shared" ca="1" si="345"/>
        <v>-4.5040892732626035E-2</v>
      </c>
      <c r="M565" s="80">
        <f t="shared" ca="1" si="346"/>
        <v>0</v>
      </c>
      <c r="N565" s="80">
        <f t="shared" ca="1" si="347"/>
        <v>0</v>
      </c>
      <c r="O565" s="81">
        <f t="shared" ca="1" si="334"/>
        <v>-7.5061448925351784E-2</v>
      </c>
      <c r="P565" s="79">
        <f t="shared" ca="1" si="335"/>
        <v>108.95409309615673</v>
      </c>
      <c r="R565">
        <f t="shared" ca="1" si="348"/>
        <v>562</v>
      </c>
      <c r="S565" s="78">
        <f t="shared" ca="1" si="358"/>
        <v>111.74999999999734</v>
      </c>
      <c r="T565" s="55">
        <f t="shared" ca="1" si="349"/>
        <v>0</v>
      </c>
      <c r="U565" s="78">
        <f t="shared" ca="1" si="359"/>
        <v>4.1504550867967176E-5</v>
      </c>
      <c r="V565" s="79">
        <f t="shared" ca="1" si="360"/>
        <v>107.87461865626167</v>
      </c>
      <c r="W565" s="79">
        <f t="shared" ca="1" si="336"/>
        <v>0.97486486515764725</v>
      </c>
      <c r="X565" s="80">
        <f t="shared" ca="1" si="337"/>
        <v>-8.3009101735934349E-4</v>
      </c>
      <c r="Y565" s="80">
        <f t="shared" ca="1" si="350"/>
        <v>-4.4947757773442371E-2</v>
      </c>
      <c r="Z565" s="80">
        <f t="shared" ca="1" si="338"/>
        <v>0</v>
      </c>
      <c r="AA565" s="80">
        <f t="shared" ca="1" si="351"/>
        <v>0</v>
      </c>
      <c r="AB565" s="81">
        <f t="shared" ca="1" si="339"/>
        <v>-7.5061448925351784E-2</v>
      </c>
      <c r="AC565" s="79">
        <f t="shared" ca="1" si="340"/>
        <v>108.72864422370316</v>
      </c>
      <c r="AE565" s="55">
        <f t="shared" ca="1" si="361"/>
        <v>0</v>
      </c>
      <c r="AF565" s="78">
        <f t="shared" ca="1" si="362"/>
        <v>4.1504550867967176E-5</v>
      </c>
      <c r="AR565" s="69">
        <f t="shared" si="352"/>
        <v>47</v>
      </c>
      <c r="AS565" s="70">
        <f t="shared" si="363"/>
        <v>562</v>
      </c>
      <c r="AT565" s="71">
        <f t="shared" ca="1" si="364"/>
        <v>7.3148501095859362E-3</v>
      </c>
      <c r="AU565" s="72">
        <f t="shared" ca="1" si="353"/>
        <v>9.0370179501075842E-3</v>
      </c>
      <c r="AV565" s="73">
        <f t="shared" ca="1" si="354"/>
        <v>1.0090370179501076</v>
      </c>
      <c r="AW565" s="74">
        <f ca="1">PRODUCT(AV$4:AV565)</f>
        <v>130.96804633116705</v>
      </c>
      <c r="BO565" s="70">
        <f t="shared" si="365"/>
        <v>562</v>
      </c>
      <c r="BP565" s="171">
        <f t="shared" ca="1" si="366"/>
        <v>0.114</v>
      </c>
      <c r="BQ565" s="172">
        <f t="shared" ca="1" si="355"/>
        <v>9.0370179501075842E-3</v>
      </c>
      <c r="BR565" s="172">
        <f t="shared" ca="1" si="368"/>
        <v>7.6354502339554672E-3</v>
      </c>
    </row>
    <row r="566" spans="5:70">
      <c r="E566">
        <f t="shared" si="356"/>
        <v>563</v>
      </c>
      <c r="F566" s="64">
        <f t="shared" si="357"/>
        <v>111.83333333333067</v>
      </c>
      <c r="G566" s="55">
        <f t="shared" si="341"/>
        <v>0</v>
      </c>
      <c r="H566" s="78">
        <f t="shared" si="367"/>
        <v>4.1598758021262672E-5</v>
      </c>
      <c r="I566" s="79">
        <f t="shared" ca="1" si="342"/>
        <v>108.95409309615673</v>
      </c>
      <c r="J566" s="79">
        <f t="shared" ca="1" si="343"/>
        <v>0.98462009504766113</v>
      </c>
      <c r="K566" s="80">
        <f t="shared" ca="1" si="344"/>
        <v>-8.3197516042525347E-4</v>
      </c>
      <c r="L566" s="80">
        <f t="shared" ca="1" si="345"/>
        <v>-4.5397538790065306E-2</v>
      </c>
      <c r="M566" s="80">
        <f t="shared" ca="1" si="346"/>
        <v>0</v>
      </c>
      <c r="N566" s="80">
        <f t="shared" ca="1" si="347"/>
        <v>0</v>
      </c>
      <c r="O566" s="81">
        <f t="shared" ca="1" si="334"/>
        <v>-7.5061448925351784E-2</v>
      </c>
      <c r="P566" s="79">
        <f t="shared" ca="1" si="335"/>
        <v>109.81742222832854</v>
      </c>
      <c r="R566">
        <f t="shared" ca="1" si="348"/>
        <v>563</v>
      </c>
      <c r="S566" s="78">
        <f t="shared" ca="1" si="358"/>
        <v>111.83333333333067</v>
      </c>
      <c r="T566" s="55">
        <f t="shared" ca="1" si="349"/>
        <v>0</v>
      </c>
      <c r="U566" s="78">
        <f t="shared" ca="1" si="359"/>
        <v>4.1504550867967176E-5</v>
      </c>
      <c r="V566" s="79">
        <f t="shared" ca="1" si="360"/>
        <v>108.72864422370316</v>
      </c>
      <c r="W566" s="79">
        <f t="shared" ca="1" si="336"/>
        <v>0.98258270954046678</v>
      </c>
      <c r="X566" s="80">
        <f t="shared" ca="1" si="337"/>
        <v>-8.3009101735934349E-4</v>
      </c>
      <c r="Y566" s="80">
        <f t="shared" ca="1" si="350"/>
        <v>-4.530360175987632E-2</v>
      </c>
      <c r="Z566" s="80">
        <f t="shared" ca="1" si="338"/>
        <v>0</v>
      </c>
      <c r="AA566" s="80">
        <f t="shared" ca="1" si="351"/>
        <v>0</v>
      </c>
      <c r="AB566" s="81">
        <f t="shared" ca="1" si="339"/>
        <v>-7.5061448925351784E-2</v>
      </c>
      <c r="AC566" s="79">
        <f t="shared" ca="1" si="340"/>
        <v>109.59003179154102</v>
      </c>
      <c r="AE566" s="55">
        <f t="shared" ca="1" si="361"/>
        <v>0</v>
      </c>
      <c r="AF566" s="78">
        <f t="shared" ca="1" si="362"/>
        <v>4.1504550867967176E-5</v>
      </c>
      <c r="AR566" s="69">
        <f t="shared" si="352"/>
        <v>47</v>
      </c>
      <c r="AS566" s="70">
        <f t="shared" si="363"/>
        <v>563</v>
      </c>
      <c r="AT566" s="71">
        <f t="shared" ca="1" si="364"/>
        <v>7.2487456778432616E-3</v>
      </c>
      <c r="AU566" s="72">
        <f t="shared" ca="1" si="353"/>
        <v>9.0370179501075842E-3</v>
      </c>
      <c r="AV566" s="73">
        <f t="shared" ca="1" si="354"/>
        <v>1.0090370179501076</v>
      </c>
      <c r="AW566" s="74">
        <f ca="1">PRODUCT(AV$4:AV566)</f>
        <v>132.15160691675231</v>
      </c>
      <c r="BO566" s="70">
        <f t="shared" si="365"/>
        <v>563</v>
      </c>
      <c r="BP566" s="171">
        <f t="shared" ca="1" si="366"/>
        <v>0.114</v>
      </c>
      <c r="BQ566" s="172">
        <f t="shared" ca="1" si="355"/>
        <v>9.0370179501075842E-3</v>
      </c>
      <c r="BR566" s="172">
        <f t="shared" ca="1" si="368"/>
        <v>7.5670665180026199E-3</v>
      </c>
    </row>
    <row r="567" spans="5:70">
      <c r="E567">
        <f t="shared" si="356"/>
        <v>564</v>
      </c>
      <c r="F567" s="64">
        <f t="shared" si="357"/>
        <v>111.916666666664</v>
      </c>
      <c r="G567" s="55">
        <f t="shared" si="341"/>
        <v>0</v>
      </c>
      <c r="H567" s="78">
        <f t="shared" si="367"/>
        <v>4.1598758021262672E-5</v>
      </c>
      <c r="I567" s="79">
        <f t="shared" ca="1" si="342"/>
        <v>109.81742222832854</v>
      </c>
      <c r="J567" s="79">
        <f t="shared" ca="1" si="343"/>
        <v>0.99242201591194867</v>
      </c>
      <c r="K567" s="80">
        <f t="shared" ca="1" si="344"/>
        <v>-8.3197516042525347E-4</v>
      </c>
      <c r="L567" s="80">
        <f t="shared" ca="1" si="345"/>
        <v>-4.575725926180356E-2</v>
      </c>
      <c r="M567" s="80">
        <f t="shared" ca="1" si="346"/>
        <v>0</v>
      </c>
      <c r="N567" s="80">
        <f t="shared" ca="1" si="347"/>
        <v>0</v>
      </c>
      <c r="O567" s="81">
        <f t="shared" ca="1" si="334"/>
        <v>-7.5061448925351784E-2</v>
      </c>
      <c r="P567" s="79">
        <f t="shared" ca="1" si="335"/>
        <v>110.68819356089291</v>
      </c>
      <c r="R567">
        <f t="shared" ca="1" si="348"/>
        <v>564</v>
      </c>
      <c r="S567" s="78">
        <f t="shared" ca="1" si="358"/>
        <v>111.916666666664</v>
      </c>
      <c r="T567" s="55">
        <f t="shared" ca="1" si="349"/>
        <v>0</v>
      </c>
      <c r="U567" s="78">
        <f t="shared" ca="1" si="359"/>
        <v>4.1504550867967176E-5</v>
      </c>
      <c r="V567" s="79">
        <f t="shared" ca="1" si="360"/>
        <v>109.59003179154102</v>
      </c>
      <c r="W567" s="79">
        <f t="shared" ca="1" si="336"/>
        <v>0.99036708445301702</v>
      </c>
      <c r="X567" s="80">
        <f t="shared" ca="1" si="337"/>
        <v>-8.3009101735934349E-4</v>
      </c>
      <c r="Y567" s="80">
        <f t="shared" ca="1" si="350"/>
        <v>-4.5662513246475432E-2</v>
      </c>
      <c r="Z567" s="80">
        <f t="shared" ca="1" si="338"/>
        <v>0</v>
      </c>
      <c r="AA567" s="80">
        <f t="shared" ca="1" si="351"/>
        <v>0</v>
      </c>
      <c r="AB567" s="81">
        <f t="shared" ca="1" si="339"/>
        <v>-7.5061448925351784E-2</v>
      </c>
      <c r="AC567" s="79">
        <f t="shared" ca="1" si="340"/>
        <v>110.45884482280485</v>
      </c>
      <c r="AE567" s="55">
        <f t="shared" ca="1" si="361"/>
        <v>0</v>
      </c>
      <c r="AF567" s="78">
        <f t="shared" ca="1" si="362"/>
        <v>4.1504550867967176E-5</v>
      </c>
      <c r="AR567" s="69">
        <f t="shared" si="352"/>
        <v>47</v>
      </c>
      <c r="AS567" s="70">
        <f t="shared" si="363"/>
        <v>564</v>
      </c>
      <c r="AT567" s="71">
        <f t="shared" ca="1" si="364"/>
        <v>7.1832386330368276E-3</v>
      </c>
      <c r="AU567" s="72">
        <f t="shared" ca="1" si="353"/>
        <v>9.0370179501075842E-3</v>
      </c>
      <c r="AV567" s="73">
        <f t="shared" ca="1" si="354"/>
        <v>1.0090370179501076</v>
      </c>
      <c r="AW567" s="74">
        <f ca="1">PRODUCT(AV$4:AV567)</f>
        <v>133.34586336059456</v>
      </c>
      <c r="BO567" s="70">
        <f t="shared" si="365"/>
        <v>564</v>
      </c>
      <c r="BP567" s="171">
        <f t="shared" ca="1" si="366"/>
        <v>0.114</v>
      </c>
      <c r="BQ567" s="172">
        <f t="shared" ca="1" si="355"/>
        <v>9.0370179501075842E-3</v>
      </c>
      <c r="BR567" s="172">
        <f t="shared" ca="1" si="368"/>
        <v>7.4992952521953735E-3</v>
      </c>
    </row>
    <row r="568" spans="5:70">
      <c r="E568">
        <f t="shared" si="356"/>
        <v>565</v>
      </c>
      <c r="F568" s="64">
        <f t="shared" si="357"/>
        <v>111.99999999999733</v>
      </c>
      <c r="G568" s="55">
        <f t="shared" si="341"/>
        <v>0</v>
      </c>
      <c r="H568" s="78">
        <f t="shared" si="367"/>
        <v>4.1598758021262672E-5</v>
      </c>
      <c r="I568" s="79">
        <f t="shared" ca="1" si="342"/>
        <v>110.68819356089291</v>
      </c>
      <c r="J568" s="79">
        <f t="shared" ca="1" si="343"/>
        <v>1.0002911920747719</v>
      </c>
      <c r="K568" s="80">
        <f t="shared" ca="1" si="344"/>
        <v>-8.3197516042525347E-4</v>
      </c>
      <c r="L568" s="80">
        <f t="shared" ca="1" si="345"/>
        <v>-4.6120080650372049E-2</v>
      </c>
      <c r="M568" s="80">
        <f t="shared" ca="1" si="346"/>
        <v>-0.83016145170669686</v>
      </c>
      <c r="N568" s="80">
        <f t="shared" ca="1" si="347"/>
        <v>0</v>
      </c>
      <c r="O568" s="81">
        <f t="shared" ca="1" si="334"/>
        <v>-7.5061448925351784E-2</v>
      </c>
      <c r="P568" s="79">
        <f t="shared" ca="1" si="335"/>
        <v>110.73630979652484</v>
      </c>
      <c r="R568">
        <f t="shared" ca="1" si="348"/>
        <v>565</v>
      </c>
      <c r="S568" s="78">
        <f t="shared" ca="1" si="358"/>
        <v>111.99999999999733</v>
      </c>
      <c r="T568" s="55">
        <f t="shared" ca="1" si="349"/>
        <v>0</v>
      </c>
      <c r="U568" s="78">
        <f t="shared" ca="1" si="359"/>
        <v>4.1504550867967176E-5</v>
      </c>
      <c r="V568" s="79">
        <f t="shared" ca="1" si="360"/>
        <v>110.45884482280485</v>
      </c>
      <c r="W568" s="79">
        <f t="shared" ca="1" si="336"/>
        <v>0.99821856341183557</v>
      </c>
      <c r="X568" s="80">
        <f t="shared" ca="1" si="337"/>
        <v>-8.3009101735934349E-4</v>
      </c>
      <c r="Y568" s="80">
        <f t="shared" ca="1" si="350"/>
        <v>-4.6024518676168691E-2</v>
      </c>
      <c r="Z568" s="80">
        <f t="shared" ca="1" si="338"/>
        <v>-0.82844133617103632</v>
      </c>
      <c r="AA568" s="80">
        <f t="shared" ca="1" si="351"/>
        <v>0</v>
      </c>
      <c r="AB568" s="81">
        <f t="shared" ca="1" si="339"/>
        <v>-7.5061448925351784E-2</v>
      </c>
      <c r="AC568" s="79">
        <f t="shared" ca="1" si="340"/>
        <v>110.50670599142677</v>
      </c>
      <c r="AE568" s="55">
        <f t="shared" ca="1" si="361"/>
        <v>0</v>
      </c>
      <c r="AF568" s="78">
        <f t="shared" ca="1" si="362"/>
        <v>4.1504550867967176E-5</v>
      </c>
      <c r="AR568" s="69">
        <f t="shared" si="352"/>
        <v>48</v>
      </c>
      <c r="AS568" s="70">
        <f t="shared" si="363"/>
        <v>565</v>
      </c>
      <c r="AT568" s="71">
        <f t="shared" ca="1" si="364"/>
        <v>7.1183235765701677E-3</v>
      </c>
      <c r="AU568" s="72">
        <f t="shared" ca="1" si="353"/>
        <v>9.0370179501075842E-3</v>
      </c>
      <c r="AV568" s="73">
        <f t="shared" ca="1" si="354"/>
        <v>1.0090370179501076</v>
      </c>
      <c r="AW568" s="74">
        <f ca="1">PRODUCT(AV$4:AV568)</f>
        <v>134.55091232135686</v>
      </c>
      <c r="BO568" s="70">
        <f t="shared" si="365"/>
        <v>565</v>
      </c>
      <c r="BP568" s="171">
        <f t="shared" ca="1" si="366"/>
        <v>0.114</v>
      </c>
      <c r="BQ568" s="172">
        <f t="shared" ca="1" si="355"/>
        <v>9.0370179501075842E-3</v>
      </c>
      <c r="BR568" s="172">
        <f t="shared" ca="1" si="368"/>
        <v>7.4321309513802006E-3</v>
      </c>
    </row>
    <row r="569" spans="5:70">
      <c r="E569">
        <f t="shared" si="356"/>
        <v>566</v>
      </c>
      <c r="F569" s="64">
        <f t="shared" si="357"/>
        <v>112.08333333333066</v>
      </c>
      <c r="G569" s="55">
        <f t="shared" si="341"/>
        <v>0</v>
      </c>
      <c r="H569" s="78">
        <f t="shared" si="367"/>
        <v>4.1598758021262672E-5</v>
      </c>
      <c r="I569" s="79">
        <f t="shared" ca="1" si="342"/>
        <v>110.73630979652484</v>
      </c>
      <c r="J569" s="79">
        <f t="shared" ca="1" si="343"/>
        <v>1.0007260193598693</v>
      </c>
      <c r="K569" s="80">
        <f t="shared" ca="1" si="344"/>
        <v>-8.3197516042525347E-4</v>
      </c>
      <c r="L569" s="80">
        <f t="shared" ca="1" si="345"/>
        <v>-4.6140129081885355E-2</v>
      </c>
      <c r="M569" s="80">
        <f t="shared" ca="1" si="346"/>
        <v>0</v>
      </c>
      <c r="N569" s="80">
        <f t="shared" ca="1" si="347"/>
        <v>0</v>
      </c>
      <c r="O569" s="81">
        <f t="shared" ca="1" si="334"/>
        <v>-7.5061448925351784E-2</v>
      </c>
      <c r="P569" s="79">
        <f t="shared" ca="1" si="335"/>
        <v>111.61500226271704</v>
      </c>
      <c r="R569">
        <f t="shared" ca="1" si="348"/>
        <v>566</v>
      </c>
      <c r="S569" s="78">
        <f t="shared" ca="1" si="358"/>
        <v>112.08333333333066</v>
      </c>
      <c r="T569" s="55">
        <f t="shared" ca="1" si="349"/>
        <v>0</v>
      </c>
      <c r="U569" s="78">
        <f t="shared" ca="1" si="359"/>
        <v>4.1504550867967176E-5</v>
      </c>
      <c r="V569" s="79">
        <f t="shared" ca="1" si="360"/>
        <v>110.50670599142677</v>
      </c>
      <c r="W569" s="79">
        <f t="shared" ca="1" si="336"/>
        <v>0.99865108565178506</v>
      </c>
      <c r="X569" s="80">
        <f t="shared" ca="1" si="337"/>
        <v>-8.3009101735934349E-4</v>
      </c>
      <c r="Y569" s="80">
        <f t="shared" ca="1" si="350"/>
        <v>-4.6044460829761158E-2</v>
      </c>
      <c r="Z569" s="80">
        <f t="shared" ca="1" si="338"/>
        <v>0</v>
      </c>
      <c r="AA569" s="80">
        <f t="shared" ca="1" si="351"/>
        <v>0</v>
      </c>
      <c r="AB569" s="81">
        <f t="shared" ca="1" si="339"/>
        <v>-7.5061448925351784E-2</v>
      </c>
      <c r="AC569" s="79">
        <f t="shared" ca="1" si="340"/>
        <v>111.38342107630608</v>
      </c>
      <c r="AE569" s="55">
        <f t="shared" ca="1" si="361"/>
        <v>0</v>
      </c>
      <c r="AF569" s="78">
        <f t="shared" ca="1" si="362"/>
        <v>4.1504550867967176E-5</v>
      </c>
      <c r="AR569" s="69">
        <f t="shared" si="352"/>
        <v>48</v>
      </c>
      <c r="AS569" s="70">
        <f t="shared" si="363"/>
        <v>566</v>
      </c>
      <c r="AT569" s="71">
        <f t="shared" ca="1" si="364"/>
        <v>7.0539951586340291E-3</v>
      </c>
      <c r="AU569" s="72">
        <f t="shared" ca="1" si="353"/>
        <v>9.0370179501075842E-3</v>
      </c>
      <c r="AV569" s="73">
        <f t="shared" ca="1" si="354"/>
        <v>1.0090370179501076</v>
      </c>
      <c r="AW569" s="74">
        <f ca="1">PRODUCT(AV$4:AV569)</f>
        <v>135.76685133120833</v>
      </c>
      <c r="BO569" s="70">
        <f t="shared" si="365"/>
        <v>566</v>
      </c>
      <c r="BP569" s="171">
        <f t="shared" ca="1" si="366"/>
        <v>0.114</v>
      </c>
      <c r="BQ569" s="172">
        <f t="shared" ca="1" si="355"/>
        <v>9.0370179501075842E-3</v>
      </c>
      <c r="BR569" s="172">
        <f t="shared" ca="1" si="368"/>
        <v>7.3655681795290551E-3</v>
      </c>
    </row>
    <row r="570" spans="5:70">
      <c r="E570">
        <f t="shared" si="356"/>
        <v>567</v>
      </c>
      <c r="F570" s="64">
        <f t="shared" si="357"/>
        <v>112.16666666666399</v>
      </c>
      <c r="G570" s="55">
        <f t="shared" si="341"/>
        <v>0</v>
      </c>
      <c r="H570" s="78">
        <f t="shared" si="367"/>
        <v>4.1598758021262672E-5</v>
      </c>
      <c r="I570" s="79">
        <f t="shared" ca="1" si="342"/>
        <v>111.61500226271704</v>
      </c>
      <c r="J570" s="79">
        <f t="shared" ca="1" si="343"/>
        <v>1.0086667789494725</v>
      </c>
      <c r="K570" s="80">
        <f t="shared" ca="1" si="344"/>
        <v>-8.3197516042525347E-4</v>
      </c>
      <c r="L570" s="80">
        <f t="shared" ca="1" si="345"/>
        <v>-4.6506250942798769E-2</v>
      </c>
      <c r="M570" s="80">
        <f t="shared" ca="1" si="346"/>
        <v>0</v>
      </c>
      <c r="N570" s="80">
        <f t="shared" ca="1" si="347"/>
        <v>0</v>
      </c>
      <c r="O570" s="81">
        <f t="shared" ca="1" si="334"/>
        <v>-7.5061448925351784E-2</v>
      </c>
      <c r="P570" s="79">
        <f t="shared" ca="1" si="335"/>
        <v>112.50126936663794</v>
      </c>
      <c r="R570">
        <f t="shared" ca="1" si="348"/>
        <v>567</v>
      </c>
      <c r="S570" s="78">
        <f t="shared" ca="1" si="358"/>
        <v>112.16666666666399</v>
      </c>
      <c r="T570" s="55">
        <f t="shared" ca="1" si="349"/>
        <v>0</v>
      </c>
      <c r="U570" s="78">
        <f t="shared" ca="1" si="359"/>
        <v>4.1504550867967176E-5</v>
      </c>
      <c r="V570" s="79">
        <f t="shared" ca="1" si="360"/>
        <v>111.38342107630608</v>
      </c>
      <c r="W570" s="79">
        <f t="shared" ca="1" si="336"/>
        <v>1.0065739756109695</v>
      </c>
      <c r="X570" s="80">
        <f t="shared" ca="1" si="337"/>
        <v>-8.3009101735934349E-4</v>
      </c>
      <c r="Y570" s="80">
        <f t="shared" ca="1" si="350"/>
        <v>-4.6409758781794201E-2</v>
      </c>
      <c r="Z570" s="80">
        <f t="shared" ca="1" si="338"/>
        <v>0</v>
      </c>
      <c r="AA570" s="80">
        <f t="shared" ca="1" si="351"/>
        <v>0</v>
      </c>
      <c r="AB570" s="81">
        <f t="shared" ca="1" si="339"/>
        <v>-7.5061448925351784E-2</v>
      </c>
      <c r="AC570" s="79">
        <f t="shared" ca="1" si="340"/>
        <v>112.26769375319255</v>
      </c>
      <c r="AE570" s="55">
        <f t="shared" ca="1" si="361"/>
        <v>0</v>
      </c>
      <c r="AF570" s="78">
        <f t="shared" ca="1" si="362"/>
        <v>4.1504550867967176E-5</v>
      </c>
      <c r="AR570" s="69">
        <f t="shared" si="352"/>
        <v>48</v>
      </c>
      <c r="AS570" s="70">
        <f t="shared" si="363"/>
        <v>567</v>
      </c>
      <c r="AT570" s="71">
        <f t="shared" ca="1" si="364"/>
        <v>6.9902480777654817E-3</v>
      </c>
      <c r="AU570" s="72">
        <f t="shared" ca="1" si="353"/>
        <v>9.0370179501075842E-3</v>
      </c>
      <c r="AV570" s="73">
        <f t="shared" ca="1" si="354"/>
        <v>1.0090370179501076</v>
      </c>
      <c r="AW570" s="74">
        <f ca="1">PRODUCT(AV$4:AV570)</f>
        <v>136.99377880371804</v>
      </c>
      <c r="BO570" s="70">
        <f t="shared" si="365"/>
        <v>567</v>
      </c>
      <c r="BP570" s="171">
        <f t="shared" ca="1" si="366"/>
        <v>0.114</v>
      </c>
      <c r="BQ570" s="172">
        <f t="shared" ca="1" si="355"/>
        <v>9.0370179501075842E-3</v>
      </c>
      <c r="BR570" s="172">
        <f t="shared" ca="1" si="368"/>
        <v>7.299601549299403E-3</v>
      </c>
    </row>
    <row r="571" spans="5:70">
      <c r="E571">
        <f t="shared" si="356"/>
        <v>568</v>
      </c>
      <c r="F571" s="64">
        <f t="shared" si="357"/>
        <v>112.24999999999731</v>
      </c>
      <c r="G571" s="55">
        <f t="shared" si="341"/>
        <v>0</v>
      </c>
      <c r="H571" s="78">
        <f t="shared" si="367"/>
        <v>4.1598758021262672E-5</v>
      </c>
      <c r="I571" s="79">
        <f t="shared" ca="1" si="342"/>
        <v>112.50126936663794</v>
      </c>
      <c r="J571" s="79">
        <f t="shared" ca="1" si="343"/>
        <v>1.0166759906761955</v>
      </c>
      <c r="K571" s="80">
        <f t="shared" ca="1" si="344"/>
        <v>-8.3197516042525347E-4</v>
      </c>
      <c r="L571" s="80">
        <f t="shared" ca="1" si="345"/>
        <v>-4.6875528902765813E-2</v>
      </c>
      <c r="M571" s="80">
        <f t="shared" ca="1" si="346"/>
        <v>0</v>
      </c>
      <c r="N571" s="80">
        <f t="shared" ca="1" si="347"/>
        <v>0</v>
      </c>
      <c r="O571" s="81">
        <f t="shared" ca="1" si="334"/>
        <v>-7.5061448925351784E-2</v>
      </c>
      <c r="P571" s="79">
        <f t="shared" ca="1" si="335"/>
        <v>113.3951764043256</v>
      </c>
      <c r="R571">
        <f t="shared" ca="1" si="348"/>
        <v>568</v>
      </c>
      <c r="S571" s="78">
        <f t="shared" ca="1" si="358"/>
        <v>112.24999999999731</v>
      </c>
      <c r="T571" s="55">
        <f t="shared" ca="1" si="349"/>
        <v>0</v>
      </c>
      <c r="U571" s="78">
        <f t="shared" ca="1" si="359"/>
        <v>4.1504550867967176E-5</v>
      </c>
      <c r="V571" s="79">
        <f t="shared" ca="1" si="360"/>
        <v>112.26769375319255</v>
      </c>
      <c r="W571" s="79">
        <f t="shared" ca="1" si="336"/>
        <v>1.0145651636647821</v>
      </c>
      <c r="X571" s="80">
        <f t="shared" ca="1" si="337"/>
        <v>-8.3009101735934349E-4</v>
      </c>
      <c r="Y571" s="80">
        <f t="shared" ca="1" si="350"/>
        <v>-4.6778205730496895E-2</v>
      </c>
      <c r="Z571" s="80">
        <f t="shared" ca="1" si="338"/>
        <v>0</v>
      </c>
      <c r="AA571" s="80">
        <f t="shared" ca="1" si="351"/>
        <v>0</v>
      </c>
      <c r="AB571" s="81">
        <f t="shared" ca="1" si="339"/>
        <v>-7.5061448925351784E-2</v>
      </c>
      <c r="AC571" s="79">
        <f t="shared" ca="1" si="340"/>
        <v>113.15958917118412</v>
      </c>
      <c r="AE571" s="55">
        <f t="shared" ca="1" si="361"/>
        <v>0</v>
      </c>
      <c r="AF571" s="78">
        <f t="shared" ca="1" si="362"/>
        <v>4.1504550867967176E-5</v>
      </c>
      <c r="AR571" s="69">
        <f t="shared" si="352"/>
        <v>48</v>
      </c>
      <c r="AS571" s="70">
        <f t="shared" si="363"/>
        <v>568</v>
      </c>
      <c r="AT571" s="71">
        <f t="shared" ca="1" si="364"/>
        <v>6.9270770804110097E-3</v>
      </c>
      <c r="AU571" s="72">
        <f t="shared" ca="1" si="353"/>
        <v>9.0370179501075842E-3</v>
      </c>
      <c r="AV571" s="73">
        <f t="shared" ca="1" si="354"/>
        <v>1.0090370179501076</v>
      </c>
      <c r="AW571" s="74">
        <f ca="1">PRODUCT(AV$4:AV571)</f>
        <v>138.23179404182031</v>
      </c>
      <c r="BO571" s="70">
        <f t="shared" si="365"/>
        <v>568</v>
      </c>
      <c r="BP571" s="171">
        <f t="shared" ca="1" si="366"/>
        <v>0.114</v>
      </c>
      <c r="BQ571" s="172">
        <f t="shared" ca="1" si="355"/>
        <v>9.0370179501075842E-3</v>
      </c>
      <c r="BR571" s="172">
        <f t="shared" ca="1" si="368"/>
        <v>7.2342257215981904E-3</v>
      </c>
    </row>
    <row r="572" spans="5:70">
      <c r="E572">
        <f t="shared" si="356"/>
        <v>569</v>
      </c>
      <c r="F572" s="64">
        <f t="shared" si="357"/>
        <v>112.33333333333064</v>
      </c>
      <c r="G572" s="55">
        <f t="shared" si="341"/>
        <v>0</v>
      </c>
      <c r="H572" s="78">
        <f t="shared" si="367"/>
        <v>4.1598758021262672E-5</v>
      </c>
      <c r="I572" s="79">
        <f t="shared" ca="1" si="342"/>
        <v>113.3951764043256</v>
      </c>
      <c r="J572" s="79">
        <f t="shared" ca="1" si="343"/>
        <v>1.0247542446215063</v>
      </c>
      <c r="K572" s="80">
        <f t="shared" ca="1" si="344"/>
        <v>-8.3197516042525347E-4</v>
      </c>
      <c r="L572" s="80">
        <f t="shared" ca="1" si="345"/>
        <v>-4.7247990168468999E-2</v>
      </c>
      <c r="M572" s="80">
        <f t="shared" ca="1" si="346"/>
        <v>0</v>
      </c>
      <c r="N572" s="80">
        <f t="shared" ca="1" si="347"/>
        <v>0</v>
      </c>
      <c r="O572" s="81">
        <f t="shared" ca="1" si="334"/>
        <v>-7.5061448925351784E-2</v>
      </c>
      <c r="P572" s="79">
        <f t="shared" ca="1" si="335"/>
        <v>114.29678923469285</v>
      </c>
      <c r="R572">
        <f t="shared" ca="1" si="348"/>
        <v>569</v>
      </c>
      <c r="S572" s="78">
        <f t="shared" ca="1" si="358"/>
        <v>112.33333333333064</v>
      </c>
      <c r="T572" s="55">
        <f t="shared" ca="1" si="349"/>
        <v>0</v>
      </c>
      <c r="U572" s="78">
        <f t="shared" ca="1" si="359"/>
        <v>4.1504550867967176E-5</v>
      </c>
      <c r="V572" s="79">
        <f t="shared" ca="1" si="360"/>
        <v>113.15958917118412</v>
      </c>
      <c r="W572" s="79">
        <f t="shared" ca="1" si="336"/>
        <v>1.0226252385667907</v>
      </c>
      <c r="X572" s="80">
        <f t="shared" ca="1" si="337"/>
        <v>-8.3009101735934349E-4</v>
      </c>
      <c r="Y572" s="80">
        <f t="shared" ca="1" si="350"/>
        <v>-4.714982882132672E-2</v>
      </c>
      <c r="Z572" s="80">
        <f t="shared" ca="1" si="338"/>
        <v>0</v>
      </c>
      <c r="AA572" s="80">
        <f t="shared" ca="1" si="351"/>
        <v>0</v>
      </c>
      <c r="AB572" s="81">
        <f t="shared" ca="1" si="339"/>
        <v>-7.5061448925351784E-2</v>
      </c>
      <c r="AC572" s="79">
        <f t="shared" ca="1" si="340"/>
        <v>114.05917304098686</v>
      </c>
      <c r="AE572" s="55">
        <f t="shared" ca="1" si="361"/>
        <v>0</v>
      </c>
      <c r="AF572" s="78">
        <f t="shared" ca="1" si="362"/>
        <v>4.1504550867967176E-5</v>
      </c>
      <c r="AR572" s="69">
        <f t="shared" si="352"/>
        <v>48</v>
      </c>
      <c r="AS572" s="70">
        <f t="shared" si="363"/>
        <v>569</v>
      </c>
      <c r="AT572" s="71">
        <f t="shared" ca="1" si="364"/>
        <v>6.8644769604935566E-3</v>
      </c>
      <c r="AU572" s="72">
        <f t="shared" ca="1" si="353"/>
        <v>9.0370179501075842E-3</v>
      </c>
      <c r="AV572" s="73">
        <f t="shared" ca="1" si="354"/>
        <v>1.0090370179501076</v>
      </c>
      <c r="AW572" s="74">
        <f ca="1">PRODUCT(AV$4:AV572)</f>
        <v>139.48099724585182</v>
      </c>
      <c r="BO572" s="70">
        <f t="shared" si="365"/>
        <v>569</v>
      </c>
      <c r="BP572" s="171">
        <f t="shared" ca="1" si="366"/>
        <v>0.114</v>
      </c>
      <c r="BQ572" s="172">
        <f t="shared" ca="1" si="355"/>
        <v>9.0370179501075842E-3</v>
      </c>
      <c r="BR572" s="172">
        <f t="shared" ca="1" si="368"/>
        <v>7.1694354051497159E-3</v>
      </c>
    </row>
    <row r="573" spans="5:70">
      <c r="E573">
        <f t="shared" si="356"/>
        <v>570</v>
      </c>
      <c r="F573" s="64">
        <f t="shared" si="357"/>
        <v>112.41666666666397</v>
      </c>
      <c r="G573" s="55">
        <f t="shared" si="341"/>
        <v>0</v>
      </c>
      <c r="H573" s="78">
        <f t="shared" si="367"/>
        <v>4.1598758021262672E-5</v>
      </c>
      <c r="I573" s="79">
        <f t="shared" ca="1" si="342"/>
        <v>114.29678923469285</v>
      </c>
      <c r="J573" s="79">
        <f t="shared" ca="1" si="343"/>
        <v>1.0329021359535826</v>
      </c>
      <c r="K573" s="80">
        <f t="shared" ca="1" si="344"/>
        <v>-8.3197516042525347E-4</v>
      </c>
      <c r="L573" s="80">
        <f t="shared" ca="1" si="345"/>
        <v>-4.7623662181122024E-2</v>
      </c>
      <c r="M573" s="80">
        <f t="shared" ca="1" si="346"/>
        <v>0</v>
      </c>
      <c r="N573" s="80">
        <f t="shared" ca="1" si="347"/>
        <v>0</v>
      </c>
      <c r="O573" s="81">
        <f t="shared" ca="1" si="334"/>
        <v>-7.5061448925351784E-2</v>
      </c>
      <c r="P573" s="79">
        <f t="shared" ca="1" si="335"/>
        <v>115.20617428437953</v>
      </c>
      <c r="R573">
        <f t="shared" ca="1" si="348"/>
        <v>570</v>
      </c>
      <c r="S573" s="78">
        <f t="shared" ca="1" si="358"/>
        <v>112.41666666666397</v>
      </c>
      <c r="T573" s="55">
        <f t="shared" ca="1" si="349"/>
        <v>0</v>
      </c>
      <c r="U573" s="78">
        <f t="shared" ca="1" si="359"/>
        <v>4.1504550867967176E-5</v>
      </c>
      <c r="V573" s="79">
        <f t="shared" ca="1" si="360"/>
        <v>114.05917304098686</v>
      </c>
      <c r="W573" s="79">
        <f t="shared" ca="1" si="336"/>
        <v>1.0307547941458253</v>
      </c>
      <c r="X573" s="80">
        <f t="shared" ca="1" si="337"/>
        <v>-8.3009101735934349E-4</v>
      </c>
      <c r="Y573" s="80">
        <f t="shared" ca="1" si="350"/>
        <v>-4.7524655433744532E-2</v>
      </c>
      <c r="Z573" s="80">
        <f t="shared" ca="1" si="338"/>
        <v>0</v>
      </c>
      <c r="AA573" s="80">
        <f t="shared" ca="1" si="351"/>
        <v>0</v>
      </c>
      <c r="AB573" s="81">
        <f t="shared" ca="1" si="339"/>
        <v>-7.5061448925351784E-2</v>
      </c>
      <c r="AC573" s="79">
        <f t="shared" ca="1" si="340"/>
        <v>114.96651163975622</v>
      </c>
      <c r="AE573" s="55">
        <f t="shared" ca="1" si="361"/>
        <v>0</v>
      </c>
      <c r="AF573" s="78">
        <f t="shared" ca="1" si="362"/>
        <v>4.1504550867967176E-5</v>
      </c>
      <c r="AR573" s="69">
        <f t="shared" si="352"/>
        <v>48</v>
      </c>
      <c r="AS573" s="70">
        <f t="shared" si="363"/>
        <v>570</v>
      </c>
      <c r="AT573" s="71">
        <f t="shared" ca="1" si="364"/>
        <v>6.8024425589834764E-3</v>
      </c>
      <c r="AU573" s="72">
        <f t="shared" ca="1" si="353"/>
        <v>9.0370179501075842E-3</v>
      </c>
      <c r="AV573" s="73">
        <f t="shared" ca="1" si="354"/>
        <v>1.0090370179501076</v>
      </c>
      <c r="AW573" s="74">
        <f ca="1">PRODUCT(AV$4:AV573)</f>
        <v>140.74148952166149</v>
      </c>
      <c r="BO573" s="70">
        <f t="shared" si="365"/>
        <v>570</v>
      </c>
      <c r="BP573" s="171">
        <f t="shared" ca="1" si="366"/>
        <v>0.114</v>
      </c>
      <c r="BQ573" s="172">
        <f t="shared" ca="1" si="355"/>
        <v>9.0370179501075842E-3</v>
      </c>
      <c r="BR573" s="172">
        <f t="shared" ca="1" si="368"/>
        <v>7.1052253560673758E-3</v>
      </c>
    </row>
    <row r="574" spans="5:70">
      <c r="E574">
        <f t="shared" si="356"/>
        <v>571</v>
      </c>
      <c r="F574" s="64">
        <f t="shared" si="357"/>
        <v>112.4999999999973</v>
      </c>
      <c r="G574" s="55">
        <f t="shared" si="341"/>
        <v>0</v>
      </c>
      <c r="H574" s="78">
        <f t="shared" si="367"/>
        <v>4.1598758021262672E-5</v>
      </c>
      <c r="I574" s="79">
        <f t="shared" ca="1" si="342"/>
        <v>115.20617428437953</v>
      </c>
      <c r="J574" s="79">
        <f t="shared" ca="1" si="343"/>
        <v>1.0411202649711606</v>
      </c>
      <c r="K574" s="80">
        <f t="shared" ca="1" si="344"/>
        <v>-8.3197516042525347E-4</v>
      </c>
      <c r="L574" s="80">
        <f t="shared" ca="1" si="345"/>
        <v>-4.8002572618491474E-2</v>
      </c>
      <c r="M574" s="80">
        <f t="shared" ca="1" si="346"/>
        <v>0</v>
      </c>
      <c r="N574" s="80">
        <f t="shared" ca="1" si="347"/>
        <v>0</v>
      </c>
      <c r="O574" s="81">
        <f t="shared" ca="1" si="334"/>
        <v>-7.5061448925351784E-2</v>
      </c>
      <c r="P574" s="79">
        <f t="shared" ca="1" si="335"/>
        <v>116.12339855264642</v>
      </c>
      <c r="R574">
        <f t="shared" ca="1" si="348"/>
        <v>571</v>
      </c>
      <c r="S574" s="78">
        <f t="shared" ca="1" si="358"/>
        <v>112.4999999999973</v>
      </c>
      <c r="T574" s="55">
        <f t="shared" ca="1" si="349"/>
        <v>0</v>
      </c>
      <c r="U574" s="78">
        <f t="shared" ca="1" si="359"/>
        <v>4.1504550867967176E-5</v>
      </c>
      <c r="V574" s="79">
        <f t="shared" ca="1" si="360"/>
        <v>114.96651163975622</v>
      </c>
      <c r="W574" s="79">
        <f t="shared" ca="1" si="336"/>
        <v>1.0389544293497295</v>
      </c>
      <c r="X574" s="80">
        <f t="shared" ca="1" si="337"/>
        <v>-8.3009101735934349E-4</v>
      </c>
      <c r="Y574" s="80">
        <f t="shared" ca="1" si="350"/>
        <v>-4.7902713183231763E-2</v>
      </c>
      <c r="Z574" s="80">
        <f t="shared" ca="1" si="338"/>
        <v>0</v>
      </c>
      <c r="AA574" s="80">
        <f t="shared" ca="1" si="351"/>
        <v>0</v>
      </c>
      <c r="AB574" s="81">
        <f t="shared" ca="1" si="339"/>
        <v>-7.5061448925351784E-2</v>
      </c>
      <c r="AC574" s="79">
        <f t="shared" ca="1" si="340"/>
        <v>115.88167181598</v>
      </c>
      <c r="AE574" s="55">
        <f t="shared" ca="1" si="361"/>
        <v>0</v>
      </c>
      <c r="AF574" s="78">
        <f t="shared" ca="1" si="362"/>
        <v>4.1504550867967176E-5</v>
      </c>
      <c r="AR574" s="69">
        <f t="shared" si="352"/>
        <v>48</v>
      </c>
      <c r="AS574" s="70">
        <f t="shared" si="363"/>
        <v>571</v>
      </c>
      <c r="AT574" s="71">
        <f t="shared" ca="1" si="364"/>
        <v>6.740968763473367E-3</v>
      </c>
      <c r="AU574" s="72">
        <f t="shared" ca="1" si="353"/>
        <v>9.0370179501075842E-3</v>
      </c>
      <c r="AV574" s="73">
        <f t="shared" ca="1" si="354"/>
        <v>1.0090370179501076</v>
      </c>
      <c r="AW574" s="74">
        <f ca="1">PRODUCT(AV$4:AV574)</f>
        <v>142.01337288879361</v>
      </c>
      <c r="BO574" s="70">
        <f t="shared" si="365"/>
        <v>571</v>
      </c>
      <c r="BP574" s="171">
        <f t="shared" ca="1" si="366"/>
        <v>0.114</v>
      </c>
      <c r="BQ574" s="172">
        <f t="shared" ca="1" si="355"/>
        <v>9.0370179501075842E-3</v>
      </c>
      <c r="BR574" s="172">
        <f t="shared" ca="1" si="368"/>
        <v>7.0415903774292427E-3</v>
      </c>
    </row>
    <row r="575" spans="5:70">
      <c r="E575">
        <f t="shared" si="356"/>
        <v>572</v>
      </c>
      <c r="F575" s="64">
        <f t="shared" si="357"/>
        <v>112.58333333333063</v>
      </c>
      <c r="G575" s="55">
        <f t="shared" si="341"/>
        <v>0</v>
      </c>
      <c r="H575" s="78">
        <f t="shared" si="367"/>
        <v>4.1598758021262672E-5</v>
      </c>
      <c r="I575" s="79">
        <f t="shared" ca="1" si="342"/>
        <v>116.12339855264642</v>
      </c>
      <c r="J575" s="79">
        <f t="shared" ca="1" si="343"/>
        <v>1.0494092371477628</v>
      </c>
      <c r="K575" s="80">
        <f t="shared" ca="1" si="344"/>
        <v>-8.3197516042525347E-4</v>
      </c>
      <c r="L575" s="80">
        <f t="shared" ca="1" si="345"/>
        <v>-4.838474939693601E-2</v>
      </c>
      <c r="M575" s="80">
        <f t="shared" ca="1" si="346"/>
        <v>0</v>
      </c>
      <c r="N575" s="80">
        <f t="shared" ca="1" si="347"/>
        <v>0</v>
      </c>
      <c r="O575" s="81">
        <f t="shared" ca="1" si="334"/>
        <v>-7.5061448925351784E-2</v>
      </c>
      <c r="P575" s="79">
        <f t="shared" ca="1" si="335"/>
        <v>117.04852961631147</v>
      </c>
      <c r="R575">
        <f t="shared" ca="1" si="348"/>
        <v>572</v>
      </c>
      <c r="S575" s="78">
        <f t="shared" ca="1" si="358"/>
        <v>112.58333333333063</v>
      </c>
      <c r="T575" s="55">
        <f t="shared" ca="1" si="349"/>
        <v>0</v>
      </c>
      <c r="U575" s="78">
        <f t="shared" ca="1" si="359"/>
        <v>4.1504550867967176E-5</v>
      </c>
      <c r="V575" s="79">
        <f t="shared" ca="1" si="360"/>
        <v>115.88167181598</v>
      </c>
      <c r="W575" s="79">
        <f t="shared" ca="1" si="336"/>
        <v>1.0472247482894874</v>
      </c>
      <c r="X575" s="80">
        <f t="shared" ca="1" si="337"/>
        <v>-8.3009101735934349E-4</v>
      </c>
      <c r="Y575" s="80">
        <f t="shared" ca="1" si="350"/>
        <v>-4.8284029923325006E-2</v>
      </c>
      <c r="Z575" s="80">
        <f t="shared" ca="1" si="338"/>
        <v>0</v>
      </c>
      <c r="AA575" s="80">
        <f t="shared" ca="1" si="351"/>
        <v>0</v>
      </c>
      <c r="AB575" s="81">
        <f t="shared" ca="1" si="339"/>
        <v>-7.5061448925351784E-2</v>
      </c>
      <c r="AC575" s="79">
        <f t="shared" ca="1" si="340"/>
        <v>116.80472099440345</v>
      </c>
      <c r="AE575" s="55">
        <f t="shared" ca="1" si="361"/>
        <v>0</v>
      </c>
      <c r="AF575" s="78">
        <f t="shared" ca="1" si="362"/>
        <v>4.1504550867967176E-5</v>
      </c>
      <c r="AR575" s="69">
        <f t="shared" si="352"/>
        <v>48</v>
      </c>
      <c r="AS575" s="70">
        <f t="shared" si="363"/>
        <v>572</v>
      </c>
      <c r="AT575" s="71">
        <f t="shared" ca="1" si="364"/>
        <v>6.6800505077567436E-3</v>
      </c>
      <c r="AU575" s="72">
        <f t="shared" ca="1" si="353"/>
        <v>9.0370179501075842E-3</v>
      </c>
      <c r="AV575" s="73">
        <f t="shared" ca="1" si="354"/>
        <v>1.0090370179501076</v>
      </c>
      <c r="AW575" s="74">
        <f ca="1">PRODUCT(AV$4:AV575)</f>
        <v>143.29675028874496</v>
      </c>
      <c r="BO575" s="70">
        <f t="shared" si="365"/>
        <v>572</v>
      </c>
      <c r="BP575" s="171">
        <f t="shared" ca="1" si="366"/>
        <v>0.114</v>
      </c>
      <c r="BQ575" s="172">
        <f t="shared" ca="1" si="355"/>
        <v>9.0370179501075842E-3</v>
      </c>
      <c r="BR575" s="172">
        <f t="shared" ca="1" si="368"/>
        <v>6.9785253188574476E-3</v>
      </c>
    </row>
    <row r="576" spans="5:70">
      <c r="E576">
        <f t="shared" si="356"/>
        <v>573</v>
      </c>
      <c r="F576" s="64">
        <f t="shared" si="357"/>
        <v>112.66666666666396</v>
      </c>
      <c r="G576" s="55">
        <f t="shared" si="341"/>
        <v>0</v>
      </c>
      <c r="H576" s="78">
        <f t="shared" si="367"/>
        <v>4.1598758021262672E-5</v>
      </c>
      <c r="I576" s="79">
        <f t="shared" ca="1" si="342"/>
        <v>117.04852961631147</v>
      </c>
      <c r="J576" s="79">
        <f t="shared" ca="1" si="343"/>
        <v>1.0577696631763061</v>
      </c>
      <c r="K576" s="80">
        <f t="shared" ca="1" si="344"/>
        <v>-8.3197516042525347E-4</v>
      </c>
      <c r="L576" s="80">
        <f t="shared" ca="1" si="345"/>
        <v>-4.8770220673463115E-2</v>
      </c>
      <c r="M576" s="80">
        <f t="shared" ca="1" si="346"/>
        <v>0</v>
      </c>
      <c r="N576" s="80">
        <f t="shared" ca="1" si="347"/>
        <v>0</v>
      </c>
      <c r="O576" s="81">
        <f t="shared" ca="1" si="334"/>
        <v>-7.5061448925351784E-2</v>
      </c>
      <c r="P576" s="79">
        <f t="shared" ca="1" si="335"/>
        <v>117.98163563472853</v>
      </c>
      <c r="R576">
        <f t="shared" ca="1" si="348"/>
        <v>573</v>
      </c>
      <c r="S576" s="78">
        <f t="shared" ca="1" si="358"/>
        <v>112.66666666666396</v>
      </c>
      <c r="T576" s="55">
        <f t="shared" ca="1" si="349"/>
        <v>0</v>
      </c>
      <c r="U576" s="78">
        <f t="shared" ca="1" si="359"/>
        <v>4.1504550867967176E-5</v>
      </c>
      <c r="V576" s="79">
        <f t="shared" ca="1" si="360"/>
        <v>116.80472099440345</v>
      </c>
      <c r="W576" s="79">
        <f t="shared" ca="1" si="336"/>
        <v>1.0555663602837322</v>
      </c>
      <c r="X576" s="80">
        <f t="shared" ca="1" si="337"/>
        <v>-8.3009101735934349E-4</v>
      </c>
      <c r="Y576" s="80">
        <f t="shared" ca="1" si="350"/>
        <v>-4.8668633747668111E-2</v>
      </c>
      <c r="Z576" s="80">
        <f t="shared" ca="1" si="338"/>
        <v>0</v>
      </c>
      <c r="AA576" s="80">
        <f t="shared" ca="1" si="351"/>
        <v>0</v>
      </c>
      <c r="AB576" s="81">
        <f t="shared" ca="1" si="339"/>
        <v>-7.5061448925351784E-2</v>
      </c>
      <c r="AC576" s="79">
        <f t="shared" ca="1" si="340"/>
        <v>117.7357271809968</v>
      </c>
      <c r="AE576" s="55">
        <f t="shared" ca="1" si="361"/>
        <v>0</v>
      </c>
      <c r="AF576" s="78">
        <f t="shared" ca="1" si="362"/>
        <v>4.1504550867967176E-5</v>
      </c>
      <c r="AR576" s="69">
        <f t="shared" si="352"/>
        <v>48</v>
      </c>
      <c r="AS576" s="70">
        <f t="shared" si="363"/>
        <v>573</v>
      </c>
      <c r="AT576" s="71">
        <f t="shared" ca="1" si="364"/>
        <v>6.6196827714105205E-3</v>
      </c>
      <c r="AU576" s="72">
        <f t="shared" ca="1" si="353"/>
        <v>9.0370179501075842E-3</v>
      </c>
      <c r="AV576" s="73">
        <f t="shared" ca="1" si="354"/>
        <v>1.0090370179501076</v>
      </c>
      <c r="AW576" s="74">
        <f ca="1">PRODUCT(AV$4:AV576)</f>
        <v>144.59172559329645</v>
      </c>
      <c r="BO576" s="70">
        <f t="shared" si="365"/>
        <v>573</v>
      </c>
      <c r="BP576" s="171">
        <f t="shared" ca="1" si="366"/>
        <v>0.114</v>
      </c>
      <c r="BQ576" s="172">
        <f t="shared" ca="1" si="355"/>
        <v>9.0370179501075842E-3</v>
      </c>
      <c r="BR576" s="172">
        <f t="shared" ca="1" si="368"/>
        <v>6.9160250761013259E-3</v>
      </c>
    </row>
    <row r="577" spans="5:70">
      <c r="E577">
        <f t="shared" si="356"/>
        <v>574</v>
      </c>
      <c r="F577" s="64">
        <f t="shared" si="357"/>
        <v>112.74999999999729</v>
      </c>
      <c r="G577" s="55">
        <f t="shared" si="341"/>
        <v>0</v>
      </c>
      <c r="H577" s="78">
        <f t="shared" si="367"/>
        <v>4.1598758021262672E-5</v>
      </c>
      <c r="I577" s="79">
        <f t="shared" ca="1" si="342"/>
        <v>117.98163563472853</v>
      </c>
      <c r="J577" s="79">
        <f t="shared" ca="1" si="343"/>
        <v>1.0662021590140944</v>
      </c>
      <c r="K577" s="80">
        <f t="shared" ca="1" si="344"/>
        <v>-8.3197516042525347E-4</v>
      </c>
      <c r="L577" s="80">
        <f t="shared" ca="1" si="345"/>
        <v>-4.9159014847803557E-2</v>
      </c>
      <c r="M577" s="80">
        <f t="shared" ca="1" si="346"/>
        <v>0</v>
      </c>
      <c r="N577" s="80">
        <f t="shared" ca="1" si="347"/>
        <v>0</v>
      </c>
      <c r="O577" s="81">
        <f t="shared" ca="1" si="334"/>
        <v>-7.5061448925351784E-2</v>
      </c>
      <c r="P577" s="79">
        <f t="shared" ca="1" si="335"/>
        <v>118.92278535480905</v>
      </c>
      <c r="R577">
        <f t="shared" ca="1" si="348"/>
        <v>574</v>
      </c>
      <c r="S577" s="78">
        <f t="shared" ca="1" si="358"/>
        <v>112.74999999999729</v>
      </c>
      <c r="T577" s="55">
        <f t="shared" ca="1" si="349"/>
        <v>0</v>
      </c>
      <c r="U577" s="78">
        <f t="shared" ca="1" si="359"/>
        <v>4.1504550867967176E-5</v>
      </c>
      <c r="V577" s="79">
        <f t="shared" ca="1" si="360"/>
        <v>117.7357271809968</v>
      </c>
      <c r="W577" s="79">
        <f t="shared" ca="1" si="336"/>
        <v>1.0639798799036375</v>
      </c>
      <c r="X577" s="80">
        <f t="shared" ca="1" si="337"/>
        <v>-8.3009101735934349E-4</v>
      </c>
      <c r="Y577" s="80">
        <f t="shared" ca="1" si="350"/>
        <v>-4.9056552992082003E-2</v>
      </c>
      <c r="Z577" s="80">
        <f t="shared" ca="1" si="338"/>
        <v>0</v>
      </c>
      <c r="AA577" s="80">
        <f t="shared" ca="1" si="351"/>
        <v>0</v>
      </c>
      <c r="AB577" s="81">
        <f t="shared" ca="1" si="339"/>
        <v>-7.5061448925351784E-2</v>
      </c>
      <c r="AC577" s="79">
        <f t="shared" ca="1" si="340"/>
        <v>118.67475896796564</v>
      </c>
      <c r="AE577" s="55">
        <f t="shared" ca="1" si="361"/>
        <v>0</v>
      </c>
      <c r="AF577" s="78">
        <f t="shared" ca="1" si="362"/>
        <v>4.1504550867967176E-5</v>
      </c>
      <c r="AR577" s="69">
        <f t="shared" si="352"/>
        <v>48</v>
      </c>
      <c r="AS577" s="70">
        <f t="shared" si="363"/>
        <v>574</v>
      </c>
      <c r="AT577" s="71">
        <f t="shared" ca="1" si="364"/>
        <v>6.5598605793812659E-3</v>
      </c>
      <c r="AU577" s="72">
        <f t="shared" ca="1" si="353"/>
        <v>9.0370179501075842E-3</v>
      </c>
      <c r="AV577" s="73">
        <f t="shared" ca="1" si="354"/>
        <v>1.0090370179501076</v>
      </c>
      <c r="AW577" s="74">
        <f ca="1">PRODUCT(AV$4:AV577)</f>
        <v>145.89840361292011</v>
      </c>
      <c r="BO577" s="70">
        <f t="shared" si="365"/>
        <v>574</v>
      </c>
      <c r="BP577" s="171">
        <f t="shared" ca="1" si="366"/>
        <v>0.114</v>
      </c>
      <c r="BQ577" s="172">
        <f t="shared" ca="1" si="355"/>
        <v>9.0370179501075842E-3</v>
      </c>
      <c r="BR577" s="172">
        <f t="shared" ca="1" si="368"/>
        <v>6.8540845906242985E-3</v>
      </c>
    </row>
    <row r="578" spans="5:70">
      <c r="E578">
        <f t="shared" si="356"/>
        <v>575</v>
      </c>
      <c r="F578" s="64">
        <f t="shared" si="357"/>
        <v>112.83333333333061</v>
      </c>
      <c r="G578" s="55">
        <f t="shared" si="341"/>
        <v>0</v>
      </c>
      <c r="H578" s="78">
        <f t="shared" si="367"/>
        <v>4.1598758021262672E-5</v>
      </c>
      <c r="I578" s="79">
        <f t="shared" ca="1" si="342"/>
        <v>118.92278535480905</v>
      </c>
      <c r="J578" s="79">
        <f t="shared" ca="1" si="343"/>
        <v>1.0747073459282008</v>
      </c>
      <c r="K578" s="80">
        <f t="shared" ca="1" si="344"/>
        <v>-8.3197516042525347E-4</v>
      </c>
      <c r="L578" s="80">
        <f t="shared" ca="1" si="345"/>
        <v>-4.9551160564503774E-2</v>
      </c>
      <c r="M578" s="80">
        <f t="shared" ca="1" si="346"/>
        <v>0</v>
      </c>
      <c r="N578" s="80">
        <f t="shared" ca="1" si="347"/>
        <v>0</v>
      </c>
      <c r="O578" s="81">
        <f t="shared" ca="1" si="334"/>
        <v>-7.5061448925351784E-2</v>
      </c>
      <c r="P578" s="79">
        <f t="shared" ca="1" si="335"/>
        <v>119.87204811608697</v>
      </c>
      <c r="R578">
        <f t="shared" ca="1" si="348"/>
        <v>575</v>
      </c>
      <c r="S578" s="78">
        <f t="shared" ca="1" si="358"/>
        <v>112.83333333333061</v>
      </c>
      <c r="T578" s="55">
        <f t="shared" ca="1" si="349"/>
        <v>0</v>
      </c>
      <c r="U578" s="78">
        <f t="shared" ca="1" si="359"/>
        <v>4.1504550867967176E-5</v>
      </c>
      <c r="V578" s="79">
        <f t="shared" ca="1" si="360"/>
        <v>118.67475896796564</v>
      </c>
      <c r="W578" s="79">
        <f t="shared" ca="1" si="336"/>
        <v>1.0724659270181964</v>
      </c>
      <c r="X578" s="80">
        <f t="shared" ca="1" si="337"/>
        <v>-8.3009101735934349E-4</v>
      </c>
      <c r="Y578" s="80">
        <f t="shared" ca="1" si="350"/>
        <v>-4.9447816236652356E-2</v>
      </c>
      <c r="Z578" s="80">
        <f t="shared" ca="1" si="338"/>
        <v>0</v>
      </c>
      <c r="AA578" s="80">
        <f t="shared" ca="1" si="351"/>
        <v>0</v>
      </c>
      <c r="AB578" s="81">
        <f t="shared" ca="1" si="339"/>
        <v>-7.5061448925351784E-2</v>
      </c>
      <c r="AC578" s="79">
        <f t="shared" ca="1" si="340"/>
        <v>119.62188553880448</v>
      </c>
      <c r="AE578" s="55">
        <f t="shared" ca="1" si="361"/>
        <v>0</v>
      </c>
      <c r="AF578" s="78">
        <f t="shared" ca="1" si="362"/>
        <v>4.1504550867967176E-5</v>
      </c>
      <c r="AR578" s="69">
        <f t="shared" si="352"/>
        <v>48</v>
      </c>
      <c r="AS578" s="70">
        <f t="shared" si="363"/>
        <v>575</v>
      </c>
      <c r="AT578" s="71">
        <f t="shared" ca="1" si="364"/>
        <v>6.5005790015751942E-3</v>
      </c>
      <c r="AU578" s="72">
        <f t="shared" ca="1" si="353"/>
        <v>9.0370179501075842E-3</v>
      </c>
      <c r="AV578" s="73">
        <f t="shared" ca="1" si="354"/>
        <v>1.0090370179501076</v>
      </c>
      <c r="AW578" s="74">
        <f ca="1">PRODUCT(AV$4:AV578)</f>
        <v>147.21689010526211</v>
      </c>
      <c r="BO578" s="70">
        <f t="shared" si="365"/>
        <v>575</v>
      </c>
      <c r="BP578" s="171">
        <f t="shared" ca="1" si="366"/>
        <v>0.114</v>
      </c>
      <c r="BQ578" s="172">
        <f t="shared" ca="1" si="355"/>
        <v>9.0370179501075842E-3</v>
      </c>
      <c r="BR578" s="172">
        <f t="shared" ca="1" si="368"/>
        <v>6.7926988491944533E-3</v>
      </c>
    </row>
    <row r="579" spans="5:70">
      <c r="E579">
        <f t="shared" si="356"/>
        <v>576</v>
      </c>
      <c r="F579" s="64">
        <f t="shared" si="357"/>
        <v>112.91666666666394</v>
      </c>
      <c r="G579" s="55">
        <f t="shared" si="341"/>
        <v>0</v>
      </c>
      <c r="H579" s="78">
        <f t="shared" si="367"/>
        <v>4.1598758021262672E-5</v>
      </c>
      <c r="I579" s="79">
        <f t="shared" ca="1" si="342"/>
        <v>119.87204811608697</v>
      </c>
      <c r="J579" s="79">
        <f t="shared" ca="1" si="343"/>
        <v>1.0832858505412379</v>
      </c>
      <c r="K579" s="80">
        <f t="shared" ca="1" si="344"/>
        <v>-8.3197516042525347E-4</v>
      </c>
      <c r="L579" s="80">
        <f t="shared" ca="1" si="345"/>
        <v>-4.9946686715036243E-2</v>
      </c>
      <c r="M579" s="80">
        <f t="shared" ca="1" si="346"/>
        <v>0</v>
      </c>
      <c r="N579" s="80">
        <f t="shared" ca="1" si="347"/>
        <v>0</v>
      </c>
      <c r="O579" s="81">
        <f t="shared" ca="1" si="334"/>
        <v>-7.5061448925351784E-2</v>
      </c>
      <c r="P579" s="79">
        <f t="shared" ca="1" si="335"/>
        <v>120.82949385582741</v>
      </c>
      <c r="R579">
        <f t="shared" ca="1" si="348"/>
        <v>576</v>
      </c>
      <c r="S579" s="78">
        <f t="shared" ca="1" si="358"/>
        <v>112.91666666666394</v>
      </c>
      <c r="T579" s="55">
        <f t="shared" ca="1" si="349"/>
        <v>0</v>
      </c>
      <c r="U579" s="78">
        <f t="shared" ca="1" si="359"/>
        <v>4.1504550867967176E-5</v>
      </c>
      <c r="V579" s="79">
        <f t="shared" ca="1" si="360"/>
        <v>119.62188553880448</v>
      </c>
      <c r="W579" s="79">
        <f t="shared" ca="1" si="336"/>
        <v>1.0810251268398909</v>
      </c>
      <c r="X579" s="80">
        <f t="shared" ca="1" si="337"/>
        <v>-8.3009101735934349E-4</v>
      </c>
      <c r="Y579" s="80">
        <f t="shared" ca="1" si="350"/>
        <v>-4.9842452307835204E-2</v>
      </c>
      <c r="Z579" s="80">
        <f t="shared" ca="1" si="338"/>
        <v>0</v>
      </c>
      <c r="AA579" s="80">
        <f t="shared" ca="1" si="351"/>
        <v>0</v>
      </c>
      <c r="AB579" s="81">
        <f t="shared" ca="1" si="339"/>
        <v>-7.5061448925351784E-2</v>
      </c>
      <c r="AC579" s="79">
        <f t="shared" ca="1" si="340"/>
        <v>120.57717667339382</v>
      </c>
      <c r="AE579" s="55">
        <f t="shared" ca="1" si="361"/>
        <v>0</v>
      </c>
      <c r="AF579" s="78">
        <f t="shared" ca="1" si="362"/>
        <v>4.1504550867967176E-5</v>
      </c>
      <c r="AR579" s="69">
        <f t="shared" si="352"/>
        <v>48</v>
      </c>
      <c r="AS579" s="70">
        <f t="shared" si="363"/>
        <v>576</v>
      </c>
      <c r="AT579" s="71">
        <f t="shared" ca="1" si="364"/>
        <v>6.4418331524518663E-3</v>
      </c>
      <c r="AU579" s="72">
        <f t="shared" ca="1" si="353"/>
        <v>9.0370179501075842E-3</v>
      </c>
      <c r="AV579" s="73">
        <f t="shared" ca="1" si="354"/>
        <v>1.0090370179501076</v>
      </c>
      <c r="AW579" s="74">
        <f ca="1">PRODUCT(AV$4:AV579)</f>
        <v>148.54729178370238</v>
      </c>
      <c r="BO579" s="70">
        <f t="shared" si="365"/>
        <v>576</v>
      </c>
      <c r="BP579" s="171">
        <f t="shared" ca="1" si="366"/>
        <v>0.114</v>
      </c>
      <c r="BQ579" s="172">
        <f t="shared" ca="1" si="355"/>
        <v>9.0370179501075842E-3</v>
      </c>
      <c r="BR579" s="172">
        <f t="shared" ca="1" si="368"/>
        <v>6.7318628834787926E-3</v>
      </c>
    </row>
    <row r="580" spans="5:70">
      <c r="E580">
        <f t="shared" si="356"/>
        <v>577</v>
      </c>
      <c r="F580" s="64">
        <f t="shared" si="357"/>
        <v>112.99999999999727</v>
      </c>
      <c r="G580" s="55">
        <f t="shared" si="341"/>
        <v>0</v>
      </c>
      <c r="H580" s="78">
        <f t="shared" si="367"/>
        <v>4.1598758021262672E-5</v>
      </c>
      <c r="I580" s="79">
        <f t="shared" ca="1" si="342"/>
        <v>120.82949385582741</v>
      </c>
      <c r="J580" s="79">
        <f t="shared" ca="1" si="343"/>
        <v>1.0919383048775264</v>
      </c>
      <c r="K580" s="80">
        <f t="shared" ca="1" si="344"/>
        <v>-8.3197516042525347E-4</v>
      </c>
      <c r="L580" s="80">
        <f t="shared" ca="1" si="345"/>
        <v>-5.0345622439928087E-2</v>
      </c>
      <c r="M580" s="80">
        <f t="shared" ca="1" si="346"/>
        <v>-0.90622120391870553</v>
      </c>
      <c r="N580" s="80">
        <f t="shared" ca="1" si="347"/>
        <v>0</v>
      </c>
      <c r="O580" s="81">
        <f t="shared" ref="O580:O643" ca="1" si="369">-MIN(IF(MOD(R580,IF($C$5="Annual",12,1))=0,1,0)*$C$33*U580/IF($C$5="Monthly",12,1),I580)</f>
        <v>-7.5061448925351784E-2</v>
      </c>
      <c r="P580" s="79">
        <f t="shared" ref="P580:P643" ca="1" si="370">SUM(I580:O580)</f>
        <v>120.88897191026052</v>
      </c>
      <c r="R580">
        <f t="shared" ca="1" si="348"/>
        <v>577</v>
      </c>
      <c r="S580" s="78">
        <f t="shared" ca="1" si="358"/>
        <v>112.99999999999727</v>
      </c>
      <c r="T580" s="55">
        <f t="shared" ca="1" si="349"/>
        <v>0</v>
      </c>
      <c r="U580" s="78">
        <f t="shared" ca="1" si="359"/>
        <v>4.1504550867967176E-5</v>
      </c>
      <c r="V580" s="79">
        <f t="shared" ca="1" si="360"/>
        <v>120.57717667339382</v>
      </c>
      <c r="W580" s="79">
        <f t="shared" ref="W580:W643" ca="1" si="371">(V580)*$AU580</f>
        <v>1.0896581099707534</v>
      </c>
      <c r="X580" s="80">
        <f t="shared" ref="X580:X643" ca="1" si="372">IF(V580=0,0,-$C$19)*U580</f>
        <v>-8.3009101735934349E-4</v>
      </c>
      <c r="Y580" s="80">
        <f t="shared" ca="1" si="350"/>
        <v>-5.0240490280580766E-2</v>
      </c>
      <c r="Z580" s="80">
        <f t="shared" ref="Z580:Z643" ca="1" si="373">-IF(MOD(R580-1,12)=0,1,0)*V580*($C$17)</f>
        <v>-0.90432882505045364</v>
      </c>
      <c r="AA580" s="80">
        <f t="shared" ca="1" si="351"/>
        <v>0</v>
      </c>
      <c r="AB580" s="81">
        <f t="shared" ref="AB580:AB643" ca="1" si="374">-MIN(IF(MOD(R580,IF($C$5="Annual",12,1))=0,1,0)*$C$33*U580/IF($C$5="Monthly",12,1),V580)</f>
        <v>-7.5061448925351784E-2</v>
      </c>
      <c r="AC580" s="79">
        <f t="shared" ref="AC580:AC643" ca="1" si="375">SUM(V580:AB580)</f>
        <v>120.63637392809082</v>
      </c>
      <c r="AE580" s="55">
        <f t="shared" ca="1" si="361"/>
        <v>0</v>
      </c>
      <c r="AF580" s="78">
        <f t="shared" ca="1" si="362"/>
        <v>4.1504550867967176E-5</v>
      </c>
      <c r="AR580" s="69">
        <f t="shared" si="352"/>
        <v>49</v>
      </c>
      <c r="AS580" s="70">
        <f t="shared" si="363"/>
        <v>577</v>
      </c>
      <c r="AT580" s="71">
        <f t="shared" ca="1" si="364"/>
        <v>6.3836181906215608E-3</v>
      </c>
      <c r="AU580" s="72">
        <f t="shared" ca="1" si="353"/>
        <v>9.0370179501075842E-3</v>
      </c>
      <c r="AV580" s="73">
        <f t="shared" ca="1" si="354"/>
        <v>1.0090370179501076</v>
      </c>
      <c r="AW580" s="74">
        <f ca="1">PRODUCT(AV$4:AV580)</f>
        <v>149.88971632599157</v>
      </c>
      <c r="BO580" s="70">
        <f t="shared" si="365"/>
        <v>577</v>
      </c>
      <c r="BP580" s="171">
        <f t="shared" ca="1" si="366"/>
        <v>0.114</v>
      </c>
      <c r="BQ580" s="172">
        <f t="shared" ca="1" si="355"/>
        <v>9.0370179501075842E-3</v>
      </c>
      <c r="BR580" s="172">
        <f t="shared" ca="1" si="368"/>
        <v>6.671571769641115E-3</v>
      </c>
    </row>
    <row r="581" spans="5:70">
      <c r="E581">
        <f t="shared" si="356"/>
        <v>578</v>
      </c>
      <c r="F581" s="64">
        <f t="shared" si="357"/>
        <v>113.0833333333306</v>
      </c>
      <c r="G581" s="55">
        <f t="shared" ref="G581:G644" si="376">(1-(1-IF(F581&gt;$AJ$90,0,VLOOKUP(ROUND(F581,0),$AJ$4:$AK$90,2,FALSE)))^(1/12))</f>
        <v>0</v>
      </c>
      <c r="H581" s="78">
        <f t="shared" si="367"/>
        <v>4.1598758021262672E-5</v>
      </c>
      <c r="I581" s="79">
        <f t="shared" ref="I581:I644" ca="1" si="377">MAX(P580,0)*(1-G581)</f>
        <v>120.88897191026052</v>
      </c>
      <c r="J581" s="79">
        <f t="shared" ref="J581:J644" ca="1" si="378">(I581)*$AU581</f>
        <v>1.092475809123076</v>
      </c>
      <c r="K581" s="80">
        <f t="shared" ref="K581:K644" ca="1" si="379">IF(I581=0,0,-$C$19)*H581</f>
        <v>-8.3197516042525347E-4</v>
      </c>
      <c r="L581" s="80">
        <f t="shared" ref="L581:L644" ca="1" si="380">IF(OR(I580+O580=0,K580=0),0,-I581*($C$16/12))</f>
        <v>-5.0370404962608556E-2</v>
      </c>
      <c r="M581" s="80">
        <f t="shared" ref="M581:M644" ca="1" si="381">IF(OR(I580+O580=0,K580=0),0,-IF(MOD(E581-1,12)=0,1,0)*I581*($C$17))</f>
        <v>0</v>
      </c>
      <c r="N581" s="80">
        <f t="shared" ref="N581:N644" ca="1" si="382">IF(OR(I580+O580=0,K580=0),0,-I581*($C$18*(1+$C$20))/12)</f>
        <v>0</v>
      </c>
      <c r="O581" s="81">
        <f t="shared" ca="1" si="369"/>
        <v>-7.5061448925351784E-2</v>
      </c>
      <c r="P581" s="79">
        <f t="shared" ca="1" si="370"/>
        <v>121.85518389033521</v>
      </c>
      <c r="R581">
        <f t="shared" ref="R581:R644" ca="1" si="383">R580+1</f>
        <v>578</v>
      </c>
      <c r="S581" s="78">
        <f t="shared" ca="1" si="358"/>
        <v>113.0833333333306</v>
      </c>
      <c r="T581" s="55">
        <f t="shared" ref="T581:T644" ca="1" si="384">(1-(1-IF(S581&gt;$AJ$90,0,VLOOKUP(ROUND(S581,0),$AJ$4:$AK$90,2,FALSE)))^(1/12))
*IF(S582-S$4&lt;SUBSTITUTE($C$6, "years", "", 1)/1,0,1)</f>
        <v>0</v>
      </c>
      <c r="U581" s="78">
        <f t="shared" ca="1" si="359"/>
        <v>4.1504550867967176E-5</v>
      </c>
      <c r="V581" s="79">
        <f t="shared" ca="1" si="360"/>
        <v>120.63637392809082</v>
      </c>
      <c r="W581" s="79">
        <f t="shared" ca="1" si="371"/>
        <v>1.0901930766240473</v>
      </c>
      <c r="X581" s="80">
        <f t="shared" ca="1" si="372"/>
        <v>-8.3009101735934349E-4</v>
      </c>
      <c r="Y581" s="80">
        <f t="shared" ref="Y581:Y644" ca="1" si="385">IF(OR(V580+AB580=0,X580=0),0,-V581*($C$16/12))</f>
        <v>-5.0265155803371181E-2</v>
      </c>
      <c r="Z581" s="80">
        <f t="shared" ca="1" si="373"/>
        <v>0</v>
      </c>
      <c r="AA581" s="80">
        <f t="shared" ref="AA581:AA644" ca="1" si="386">IF(OR(V580+AB580=0,X580=0),0,-V581*($C$18*(1+$C$20))/12)</f>
        <v>0</v>
      </c>
      <c r="AB581" s="81">
        <f t="shared" ca="1" si="374"/>
        <v>-7.5061448925351784E-2</v>
      </c>
      <c r="AC581" s="79">
        <f t="shared" ca="1" si="375"/>
        <v>121.60041030896878</v>
      </c>
      <c r="AE581" s="55">
        <f t="shared" ca="1" si="361"/>
        <v>0</v>
      </c>
      <c r="AF581" s="78">
        <f t="shared" ca="1" si="362"/>
        <v>4.1504550867967176E-5</v>
      </c>
      <c r="AR581" s="69">
        <f t="shared" ref="AR581:AR644" si="387">ROUNDDOWN((AS581-1)/12,0)+1</f>
        <v>49</v>
      </c>
      <c r="AS581" s="70">
        <f t="shared" si="363"/>
        <v>578</v>
      </c>
      <c r="AT581" s="71">
        <f t="shared" ca="1" si="364"/>
        <v>6.3259293184462807E-3</v>
      </c>
      <c r="AU581" s="72">
        <f t="shared" ref="AU581:AU644" ca="1" si="388">IF($AU$2="Yes",BQ581,((1+$AH$21)^(1/12))-1)</f>
        <v>9.0370179501075842E-3</v>
      </c>
      <c r="AV581" s="73">
        <f t="shared" ref="AV581:AV644" ca="1" si="389">(1+AU581)</f>
        <v>1.0090370179501076</v>
      </c>
      <c r="AW581" s="74">
        <f ca="1">PRODUCT(AV$4:AV581)</f>
        <v>151.2442723829661</v>
      </c>
      <c r="BO581" s="70">
        <f t="shared" si="365"/>
        <v>578</v>
      </c>
      <c r="BP581" s="171">
        <f t="shared" ca="1" si="366"/>
        <v>0.114</v>
      </c>
      <c r="BQ581" s="172">
        <f t="shared" ref="BQ581:BQ644" ca="1" si="390">(1+BP581)^(1/12)-1</f>
        <v>9.0370179501075842E-3</v>
      </c>
      <c r="BR581" s="172">
        <f t="shared" ca="1" si="368"/>
        <v>6.6118206279434984E-3</v>
      </c>
    </row>
    <row r="582" spans="5:70">
      <c r="E582">
        <f t="shared" ref="E582:E645" si="391">E581+1</f>
        <v>579</v>
      </c>
      <c r="F582" s="64">
        <f t="shared" ref="F582:F645" si="392">(E582-E581)/12+F581</f>
        <v>113.16666666666393</v>
      </c>
      <c r="G582" s="55">
        <f t="shared" si="376"/>
        <v>0</v>
      </c>
      <c r="H582" s="78">
        <f t="shared" si="367"/>
        <v>4.1598758021262672E-5</v>
      </c>
      <c r="I582" s="79">
        <f t="shared" ca="1" si="377"/>
        <v>121.85518389033521</v>
      </c>
      <c r="J582" s="79">
        <f t="shared" ca="1" si="378"/>
        <v>1.1012074841306199</v>
      </c>
      <c r="K582" s="80">
        <f t="shared" ca="1" si="379"/>
        <v>-8.3197516042525347E-4</v>
      </c>
      <c r="L582" s="80">
        <f t="shared" ca="1" si="380"/>
        <v>-5.0772993287639678E-2</v>
      </c>
      <c r="M582" s="80">
        <f t="shared" ca="1" si="381"/>
        <v>0</v>
      </c>
      <c r="N582" s="80">
        <f t="shared" ca="1" si="382"/>
        <v>0</v>
      </c>
      <c r="O582" s="81">
        <f t="shared" ca="1" si="369"/>
        <v>-7.5061448925351784E-2</v>
      </c>
      <c r="P582" s="79">
        <f t="shared" ca="1" si="370"/>
        <v>122.82972495709242</v>
      </c>
      <c r="R582">
        <f t="shared" ca="1" si="383"/>
        <v>579</v>
      </c>
      <c r="S582" s="78">
        <f t="shared" ref="S582:S645" ca="1" si="393">(R582-R581)/12+S581</f>
        <v>113.16666666666393</v>
      </c>
      <c r="T582" s="55">
        <f t="shared" ca="1" si="384"/>
        <v>0</v>
      </c>
      <c r="U582" s="78">
        <f t="shared" ref="U582:U645" ca="1" si="394">IF(S583-S$4&lt;SUBSTITUTE($C$6, "years", "", 1)/1,U581,AF581)*
(1-T582)</f>
        <v>4.1504550867967176E-5</v>
      </c>
      <c r="V582" s="79">
        <f t="shared" ref="V582:V645" ca="1" si="395">MAX(AC581,0)*(1-AE582)</f>
        <v>121.60041030896878</v>
      </c>
      <c r="W582" s="79">
        <f t="shared" ca="1" si="371"/>
        <v>1.0989050907025981</v>
      </c>
      <c r="X582" s="80">
        <f t="shared" ca="1" si="372"/>
        <v>-8.3009101735934349E-4</v>
      </c>
      <c r="Y582" s="80">
        <f t="shared" ca="1" si="385"/>
        <v>-5.0666837628736992E-2</v>
      </c>
      <c r="Z582" s="80">
        <f t="shared" ca="1" si="373"/>
        <v>0</v>
      </c>
      <c r="AA582" s="80">
        <f t="shared" ca="1" si="386"/>
        <v>0</v>
      </c>
      <c r="AB582" s="81">
        <f t="shared" ca="1" si="374"/>
        <v>-7.5061448925351784E-2</v>
      </c>
      <c r="AC582" s="79">
        <f t="shared" ca="1" si="375"/>
        <v>122.57275702209992</v>
      </c>
      <c r="AE582" s="55">
        <f t="shared" ref="AE582:AE645" ca="1" si="396">(1-(1-IF(S582&gt;$AJ$90,0,VLOOKUP(ROUND(S582,0),$AJ$4:$AK$90,2,FALSE)))^(1/12))</f>
        <v>0</v>
      </c>
      <c r="AF582" s="78">
        <f t="shared" ref="AF582:AF645" ca="1" si="397">AF581*(1-AE582)</f>
        <v>4.1504550867967176E-5</v>
      </c>
      <c r="AR582" s="69">
        <f t="shared" si="387"/>
        <v>49</v>
      </c>
      <c r="AS582" s="70">
        <f t="shared" ref="AS582:AS645" si="398">AS581+1</f>
        <v>579</v>
      </c>
      <c r="AT582" s="71">
        <f t="shared" ref="AT582:AT645" ca="1" si="399">(1-AU582)*AT581</f>
        <v>6.2687617816443702E-3</v>
      </c>
      <c r="AU582" s="72">
        <f t="shared" ca="1" si="388"/>
        <v>9.0370179501075842E-3</v>
      </c>
      <c r="AV582" s="73">
        <f t="shared" ca="1" si="389"/>
        <v>1.0090370179501076</v>
      </c>
      <c r="AW582" s="74">
        <f ca="1">PRODUCT(AV$4:AV582)</f>
        <v>152.61106958734192</v>
      </c>
      <c r="BO582" s="70">
        <f t="shared" ref="BO582:BO645" si="400">BO581+1</f>
        <v>579</v>
      </c>
      <c r="BP582" s="171">
        <f t="shared" ref="BP582:BP645" ca="1" si="401">VLOOKUP(BO582,$BT$4:$BX$13,5,TRUE)/100</f>
        <v>0.114</v>
      </c>
      <c r="BQ582" s="172">
        <f t="shared" ca="1" si="390"/>
        <v>9.0370179501075842E-3</v>
      </c>
      <c r="BR582" s="172">
        <f t="shared" ca="1" si="368"/>
        <v>6.5526046223513511E-3</v>
      </c>
    </row>
    <row r="583" spans="5:70">
      <c r="E583">
        <f t="shared" si="391"/>
        <v>580</v>
      </c>
      <c r="F583" s="64">
        <f t="shared" si="392"/>
        <v>113.24999999999726</v>
      </c>
      <c r="G583" s="55">
        <f t="shared" si="376"/>
        <v>0</v>
      </c>
      <c r="H583" s="78">
        <f t="shared" ref="H583:H646" si="402">H582*(1-G583)</f>
        <v>4.1598758021262672E-5</v>
      </c>
      <c r="I583" s="79">
        <f t="shared" ca="1" si="377"/>
        <v>122.82972495709242</v>
      </c>
      <c r="J583" s="79">
        <f t="shared" ca="1" si="378"/>
        <v>1.1100144292440217</v>
      </c>
      <c r="K583" s="80">
        <f t="shared" ca="1" si="379"/>
        <v>-8.3197516042525347E-4</v>
      </c>
      <c r="L583" s="80">
        <f t="shared" ca="1" si="380"/>
        <v>-5.1179052065455179E-2</v>
      </c>
      <c r="M583" s="80">
        <f t="shared" ca="1" si="381"/>
        <v>0</v>
      </c>
      <c r="N583" s="80">
        <f t="shared" ca="1" si="382"/>
        <v>0</v>
      </c>
      <c r="O583" s="81">
        <f t="shared" ca="1" si="369"/>
        <v>-7.5061448925351784E-2</v>
      </c>
      <c r="P583" s="79">
        <f t="shared" ca="1" si="370"/>
        <v>123.81266691018521</v>
      </c>
      <c r="R583">
        <f t="shared" ca="1" si="383"/>
        <v>580</v>
      </c>
      <c r="S583" s="78">
        <f t="shared" ca="1" si="393"/>
        <v>113.24999999999726</v>
      </c>
      <c r="T583" s="55">
        <f t="shared" ca="1" si="384"/>
        <v>0</v>
      </c>
      <c r="U583" s="78">
        <f t="shared" ca="1" si="394"/>
        <v>4.1504550867967176E-5</v>
      </c>
      <c r="V583" s="79">
        <f t="shared" ca="1" si="395"/>
        <v>122.57275702209992</v>
      </c>
      <c r="W583" s="79">
        <f t="shared" ca="1" si="371"/>
        <v>1.1076922054028924</v>
      </c>
      <c r="X583" s="80">
        <f t="shared" ca="1" si="372"/>
        <v>-8.3009101735934349E-4</v>
      </c>
      <c r="Y583" s="80">
        <f t="shared" ca="1" si="385"/>
        <v>-5.1071982092541636E-2</v>
      </c>
      <c r="Z583" s="80">
        <f t="shared" ca="1" si="373"/>
        <v>0</v>
      </c>
      <c r="AA583" s="80">
        <f t="shared" ca="1" si="386"/>
        <v>0</v>
      </c>
      <c r="AB583" s="81">
        <f t="shared" ca="1" si="374"/>
        <v>-7.5061448925351784E-2</v>
      </c>
      <c r="AC583" s="79">
        <f t="shared" ca="1" si="375"/>
        <v>123.55348570546757</v>
      </c>
      <c r="AE583" s="55">
        <f t="shared" ca="1" si="396"/>
        <v>0</v>
      </c>
      <c r="AF583" s="78">
        <f t="shared" ca="1" si="397"/>
        <v>4.1504550867967176E-5</v>
      </c>
      <c r="AR583" s="69">
        <f t="shared" si="387"/>
        <v>49</v>
      </c>
      <c r="AS583" s="70">
        <f t="shared" si="398"/>
        <v>580</v>
      </c>
      <c r="AT583" s="71">
        <f t="shared" ca="1" si="399"/>
        <v>6.212110868898702E-3</v>
      </c>
      <c r="AU583" s="72">
        <f t="shared" ca="1" si="388"/>
        <v>9.0370179501075842E-3</v>
      </c>
      <c r="AV583" s="73">
        <f t="shared" ca="1" si="389"/>
        <v>1.0090370179501076</v>
      </c>
      <c r="AW583" s="74">
        <f ca="1">PRODUCT(AV$4:AV583)</f>
        <v>153.99021856258784</v>
      </c>
      <c r="BO583" s="70">
        <f t="shared" si="400"/>
        <v>580</v>
      </c>
      <c r="BP583" s="171">
        <f t="shared" ca="1" si="401"/>
        <v>0.114</v>
      </c>
      <c r="BQ583" s="172">
        <f t="shared" ca="1" si="390"/>
        <v>9.0370179501075842E-3</v>
      </c>
      <c r="BR583" s="172">
        <f t="shared" ref="BR583:BR646" ca="1" si="403">BR582/(1+BQ583)</f>
        <v>6.4939189601420037E-3</v>
      </c>
    </row>
    <row r="584" spans="5:70">
      <c r="E584">
        <f t="shared" si="391"/>
        <v>581</v>
      </c>
      <c r="F584" s="64">
        <f t="shared" si="392"/>
        <v>113.33333333333059</v>
      </c>
      <c r="G584" s="55">
        <f t="shared" si="376"/>
        <v>0</v>
      </c>
      <c r="H584" s="78">
        <f t="shared" si="402"/>
        <v>4.1598758021262672E-5</v>
      </c>
      <c r="I584" s="79">
        <f t="shared" ca="1" si="377"/>
        <v>123.81266691018521</v>
      </c>
      <c r="J584" s="79">
        <f t="shared" ca="1" si="378"/>
        <v>1.118897293318035</v>
      </c>
      <c r="K584" s="80">
        <f t="shared" ca="1" si="379"/>
        <v>-8.3197516042525347E-4</v>
      </c>
      <c r="L584" s="80">
        <f t="shared" ca="1" si="380"/>
        <v>-5.1588611212577178E-2</v>
      </c>
      <c r="M584" s="80">
        <f t="shared" ca="1" si="381"/>
        <v>0</v>
      </c>
      <c r="N584" s="80">
        <f t="shared" ca="1" si="382"/>
        <v>0</v>
      </c>
      <c r="O584" s="81">
        <f t="shared" ca="1" si="369"/>
        <v>-7.5061448925351784E-2</v>
      </c>
      <c r="P584" s="79">
        <f t="shared" ca="1" si="370"/>
        <v>124.80408216820489</v>
      </c>
      <c r="R584">
        <f t="shared" ca="1" si="383"/>
        <v>581</v>
      </c>
      <c r="S584" s="78">
        <f t="shared" ca="1" si="393"/>
        <v>113.33333333333059</v>
      </c>
      <c r="T584" s="55">
        <f t="shared" ca="1" si="384"/>
        <v>0</v>
      </c>
      <c r="U584" s="78">
        <f t="shared" ca="1" si="394"/>
        <v>4.1504550867967176E-5</v>
      </c>
      <c r="V584" s="79">
        <f t="shared" ca="1" si="395"/>
        <v>123.55348570546757</v>
      </c>
      <c r="W584" s="79">
        <f t="shared" ca="1" si="371"/>
        <v>1.1165550681186711</v>
      </c>
      <c r="X584" s="80">
        <f t="shared" ca="1" si="372"/>
        <v>-8.3009101735934349E-4</v>
      </c>
      <c r="Y584" s="80">
        <f t="shared" ca="1" si="385"/>
        <v>-5.1480619043944825E-2</v>
      </c>
      <c r="Z584" s="80">
        <f t="shared" ca="1" si="373"/>
        <v>0</v>
      </c>
      <c r="AA584" s="80">
        <f t="shared" ca="1" si="386"/>
        <v>0</v>
      </c>
      <c r="AB584" s="81">
        <f t="shared" ca="1" si="374"/>
        <v>-7.5061448925351784E-2</v>
      </c>
      <c r="AC584" s="79">
        <f t="shared" ca="1" si="375"/>
        <v>124.54266861459958</v>
      </c>
      <c r="AE584" s="55">
        <f t="shared" ca="1" si="396"/>
        <v>0</v>
      </c>
      <c r="AF584" s="78">
        <f t="shared" ca="1" si="397"/>
        <v>4.1504550867967176E-5</v>
      </c>
      <c r="AR584" s="69">
        <f t="shared" si="387"/>
        <v>49</v>
      </c>
      <c r="AS584" s="70">
        <f t="shared" si="398"/>
        <v>581</v>
      </c>
      <c r="AT584" s="71">
        <f t="shared" ca="1" si="399"/>
        <v>6.1559719114684056E-3</v>
      </c>
      <c r="AU584" s="72">
        <f t="shared" ca="1" si="388"/>
        <v>9.0370179501075842E-3</v>
      </c>
      <c r="AV584" s="73">
        <f t="shared" ca="1" si="389"/>
        <v>1.0090370179501076</v>
      </c>
      <c r="AW584" s="74">
        <f ca="1">PRODUCT(AV$4:AV584)</f>
        <v>155.38183093187894</v>
      </c>
      <c r="BO584" s="70">
        <f t="shared" si="400"/>
        <v>581</v>
      </c>
      <c r="BP584" s="171">
        <f t="shared" ca="1" si="401"/>
        <v>0.114</v>
      </c>
      <c r="BQ584" s="172">
        <f t="shared" ca="1" si="390"/>
        <v>9.0370179501075842E-3</v>
      </c>
      <c r="BR584" s="172">
        <f t="shared" ca="1" si="403"/>
        <v>6.435758891516802E-3</v>
      </c>
    </row>
    <row r="585" spans="5:70">
      <c r="E585">
        <f t="shared" si="391"/>
        <v>582</v>
      </c>
      <c r="F585" s="64">
        <f t="shared" si="392"/>
        <v>113.41666666666391</v>
      </c>
      <c r="G585" s="55">
        <f t="shared" si="376"/>
        <v>0</v>
      </c>
      <c r="H585" s="78">
        <f t="shared" si="402"/>
        <v>4.1598758021262672E-5</v>
      </c>
      <c r="I585" s="79">
        <f t="shared" ca="1" si="377"/>
        <v>124.80408216820489</v>
      </c>
      <c r="J585" s="79">
        <f t="shared" ca="1" si="378"/>
        <v>1.1278567308007694</v>
      </c>
      <c r="K585" s="80">
        <f t="shared" ca="1" si="379"/>
        <v>-8.3197516042525347E-4</v>
      </c>
      <c r="L585" s="80">
        <f t="shared" ca="1" si="380"/>
        <v>-5.2001700903418706E-2</v>
      </c>
      <c r="M585" s="80">
        <f t="shared" ca="1" si="381"/>
        <v>0</v>
      </c>
      <c r="N585" s="80">
        <f t="shared" ca="1" si="382"/>
        <v>0</v>
      </c>
      <c r="O585" s="81">
        <f t="shared" ca="1" si="369"/>
        <v>-7.5061448925351784E-2</v>
      </c>
      <c r="P585" s="79">
        <f t="shared" ca="1" si="370"/>
        <v>125.80404377401646</v>
      </c>
      <c r="R585">
        <f t="shared" ca="1" si="383"/>
        <v>582</v>
      </c>
      <c r="S585" s="78">
        <f t="shared" ca="1" si="393"/>
        <v>113.41666666666391</v>
      </c>
      <c r="T585" s="55">
        <f t="shared" ca="1" si="384"/>
        <v>0</v>
      </c>
      <c r="U585" s="78">
        <f t="shared" ca="1" si="394"/>
        <v>4.1504550867967176E-5</v>
      </c>
      <c r="V585" s="79">
        <f t="shared" ca="1" si="395"/>
        <v>124.54266861459958</v>
      </c>
      <c r="W585" s="79">
        <f t="shared" ca="1" si="371"/>
        <v>1.1254943318244368</v>
      </c>
      <c r="X585" s="80">
        <f t="shared" ca="1" si="372"/>
        <v>-8.3009101735934349E-4</v>
      </c>
      <c r="Y585" s="80">
        <f t="shared" ca="1" si="385"/>
        <v>-5.1892778589416495E-2</v>
      </c>
      <c r="Z585" s="80">
        <f t="shared" ca="1" si="373"/>
        <v>0</v>
      </c>
      <c r="AA585" s="80">
        <f t="shared" ca="1" si="386"/>
        <v>0</v>
      </c>
      <c r="AB585" s="81">
        <f t="shared" ca="1" si="374"/>
        <v>-7.5061448925351784E-2</v>
      </c>
      <c r="AC585" s="79">
        <f t="shared" ca="1" si="375"/>
        <v>125.54037862789188</v>
      </c>
      <c r="AE585" s="55">
        <f t="shared" ca="1" si="396"/>
        <v>0</v>
      </c>
      <c r="AF585" s="78">
        <f t="shared" ca="1" si="397"/>
        <v>4.1504550867967176E-5</v>
      </c>
      <c r="AR585" s="69">
        <f t="shared" si="387"/>
        <v>49</v>
      </c>
      <c r="AS585" s="70">
        <f t="shared" si="398"/>
        <v>582</v>
      </c>
      <c r="AT585" s="71">
        <f t="shared" ca="1" si="399"/>
        <v>6.1003402828041075E-3</v>
      </c>
      <c r="AU585" s="72">
        <f t="shared" ca="1" si="388"/>
        <v>9.0370179501075842E-3</v>
      </c>
      <c r="AV585" s="73">
        <f t="shared" ca="1" si="389"/>
        <v>1.0090370179501076</v>
      </c>
      <c r="AW585" s="74">
        <f ca="1">PRODUCT(AV$4:AV585)</f>
        <v>156.7860193271309</v>
      </c>
      <c r="BO585" s="70">
        <f t="shared" si="400"/>
        <v>582</v>
      </c>
      <c r="BP585" s="171">
        <f t="shared" ca="1" si="401"/>
        <v>0.114</v>
      </c>
      <c r="BQ585" s="172">
        <f t="shared" ca="1" si="390"/>
        <v>9.0370179501075842E-3</v>
      </c>
      <c r="BR585" s="172">
        <f t="shared" ca="1" si="403"/>
        <v>6.3781197092166756E-3</v>
      </c>
    </row>
    <row r="586" spans="5:70">
      <c r="E586">
        <f t="shared" si="391"/>
        <v>583</v>
      </c>
      <c r="F586" s="64">
        <f t="shared" si="392"/>
        <v>113.49999999999724</v>
      </c>
      <c r="G586" s="55">
        <f t="shared" si="376"/>
        <v>0</v>
      </c>
      <c r="H586" s="78">
        <f t="shared" si="402"/>
        <v>4.1598758021262672E-5</v>
      </c>
      <c r="I586" s="79">
        <f t="shared" ca="1" si="377"/>
        <v>125.80404377401646</v>
      </c>
      <c r="J586" s="79">
        <f t="shared" ca="1" si="378"/>
        <v>1.136893401781907</v>
      </c>
      <c r="K586" s="80">
        <f t="shared" ca="1" si="379"/>
        <v>-8.3197516042525347E-4</v>
      </c>
      <c r="L586" s="80">
        <f t="shared" ca="1" si="380"/>
        <v>-5.2418351572506863E-2</v>
      </c>
      <c r="M586" s="80">
        <f t="shared" ca="1" si="381"/>
        <v>0</v>
      </c>
      <c r="N586" s="80">
        <f t="shared" ca="1" si="382"/>
        <v>0</v>
      </c>
      <c r="O586" s="81">
        <f t="shared" ca="1" si="369"/>
        <v>-7.5061448925351784E-2</v>
      </c>
      <c r="P586" s="79">
        <f t="shared" ca="1" si="370"/>
        <v>126.81262540014008</v>
      </c>
      <c r="R586">
        <f t="shared" ca="1" si="383"/>
        <v>583</v>
      </c>
      <c r="S586" s="78">
        <f t="shared" ca="1" si="393"/>
        <v>113.49999999999724</v>
      </c>
      <c r="T586" s="55">
        <f t="shared" ca="1" si="384"/>
        <v>0</v>
      </c>
      <c r="U586" s="78">
        <f t="shared" ca="1" si="394"/>
        <v>4.1504550867967176E-5</v>
      </c>
      <c r="V586" s="79">
        <f t="shared" ca="1" si="395"/>
        <v>125.54037862789188</v>
      </c>
      <c r="W586" s="79">
        <f t="shared" ca="1" si="371"/>
        <v>1.1345106551235615</v>
      </c>
      <c r="X586" s="80">
        <f t="shared" ca="1" si="372"/>
        <v>-8.3009101735934349E-4</v>
      </c>
      <c r="Y586" s="80">
        <f t="shared" ca="1" si="385"/>
        <v>-5.2308491094954952E-2</v>
      </c>
      <c r="Z586" s="80">
        <f t="shared" ca="1" si="373"/>
        <v>0</v>
      </c>
      <c r="AA586" s="80">
        <f t="shared" ca="1" si="386"/>
        <v>0</v>
      </c>
      <c r="AB586" s="81">
        <f t="shared" ca="1" si="374"/>
        <v>-7.5061448925351784E-2</v>
      </c>
      <c r="AC586" s="79">
        <f t="shared" ca="1" si="375"/>
        <v>126.54668925197777</v>
      </c>
      <c r="AE586" s="55">
        <f t="shared" ca="1" si="396"/>
        <v>0</v>
      </c>
      <c r="AF586" s="78">
        <f t="shared" ca="1" si="397"/>
        <v>4.1504550867967176E-5</v>
      </c>
      <c r="AR586" s="69">
        <f t="shared" si="387"/>
        <v>49</v>
      </c>
      <c r="AS586" s="70">
        <f t="shared" si="398"/>
        <v>583</v>
      </c>
      <c r="AT586" s="71">
        <f t="shared" ca="1" si="399"/>
        <v>6.045211398166642E-3</v>
      </c>
      <c r="AU586" s="72">
        <f t="shared" ca="1" si="388"/>
        <v>9.0370179501075842E-3</v>
      </c>
      <c r="AV586" s="73">
        <f t="shared" ca="1" si="389"/>
        <v>1.0090370179501076</v>
      </c>
      <c r="AW586" s="74">
        <f ca="1">PRODUCT(AV$4:AV586)</f>
        <v>158.20289739811611</v>
      </c>
      <c r="BO586" s="70">
        <f t="shared" si="400"/>
        <v>583</v>
      </c>
      <c r="BP586" s="171">
        <f t="shared" ca="1" si="401"/>
        <v>0.114</v>
      </c>
      <c r="BQ586" s="172">
        <f t="shared" ca="1" si="390"/>
        <v>9.0370179501075842E-3</v>
      </c>
      <c r="BR586" s="172">
        <f t="shared" ca="1" si="403"/>
        <v>6.3209967481411521E-3</v>
      </c>
    </row>
    <row r="587" spans="5:70">
      <c r="E587">
        <f t="shared" si="391"/>
        <v>584</v>
      </c>
      <c r="F587" s="64">
        <f t="shared" si="392"/>
        <v>113.58333333333057</v>
      </c>
      <c r="G587" s="55">
        <f t="shared" si="376"/>
        <v>0</v>
      </c>
      <c r="H587" s="78">
        <f t="shared" si="402"/>
        <v>4.1598758021262672E-5</v>
      </c>
      <c r="I587" s="79">
        <f t="shared" ca="1" si="377"/>
        <v>126.81262540014008</v>
      </c>
      <c r="J587" s="79">
        <f t="shared" ca="1" si="378"/>
        <v>1.1460079720413348</v>
      </c>
      <c r="K587" s="80">
        <f t="shared" ca="1" si="379"/>
        <v>-8.3197516042525347E-4</v>
      </c>
      <c r="L587" s="80">
        <f t="shared" ca="1" si="380"/>
        <v>-5.2838593916725039E-2</v>
      </c>
      <c r="M587" s="80">
        <f t="shared" ca="1" si="381"/>
        <v>0</v>
      </c>
      <c r="N587" s="80">
        <f t="shared" ca="1" si="382"/>
        <v>0</v>
      </c>
      <c r="O587" s="81">
        <f t="shared" ca="1" si="369"/>
        <v>-7.5061448925351784E-2</v>
      </c>
      <c r="P587" s="79">
        <f t="shared" ca="1" si="370"/>
        <v>127.82990135417892</v>
      </c>
      <c r="R587">
        <f t="shared" ca="1" si="383"/>
        <v>584</v>
      </c>
      <c r="S587" s="78">
        <f t="shared" ca="1" si="393"/>
        <v>113.58333333333057</v>
      </c>
      <c r="T587" s="55">
        <f t="shared" ca="1" si="384"/>
        <v>0</v>
      </c>
      <c r="U587" s="78">
        <f t="shared" ca="1" si="394"/>
        <v>4.1504550867967176E-5</v>
      </c>
      <c r="V587" s="79">
        <f t="shared" ca="1" si="395"/>
        <v>126.54668925197777</v>
      </c>
      <c r="W587" s="79">
        <f t="shared" ca="1" si="371"/>
        <v>1.1436047022968097</v>
      </c>
      <c r="X587" s="80">
        <f t="shared" ca="1" si="372"/>
        <v>-8.3009101735934349E-4</v>
      </c>
      <c r="Y587" s="80">
        <f t="shared" ca="1" si="385"/>
        <v>-5.272778718832407E-2</v>
      </c>
      <c r="Z587" s="80">
        <f t="shared" ca="1" si="373"/>
        <v>0</v>
      </c>
      <c r="AA587" s="80">
        <f t="shared" ca="1" si="386"/>
        <v>0</v>
      </c>
      <c r="AB587" s="81">
        <f t="shared" ca="1" si="374"/>
        <v>-7.5061448925351784E-2</v>
      </c>
      <c r="AC587" s="79">
        <f t="shared" ca="1" si="375"/>
        <v>127.56167462714355</v>
      </c>
      <c r="AE587" s="55">
        <f t="shared" ca="1" si="396"/>
        <v>0</v>
      </c>
      <c r="AF587" s="78">
        <f t="shared" ca="1" si="397"/>
        <v>4.1504550867967176E-5</v>
      </c>
      <c r="AR587" s="69">
        <f t="shared" si="387"/>
        <v>49</v>
      </c>
      <c r="AS587" s="70">
        <f t="shared" si="398"/>
        <v>584</v>
      </c>
      <c r="AT587" s="71">
        <f t="shared" ca="1" si="399"/>
        <v>5.990580714249215E-3</v>
      </c>
      <c r="AU587" s="72">
        <f t="shared" ca="1" si="388"/>
        <v>9.0370179501075842E-3</v>
      </c>
      <c r="AV587" s="73">
        <f t="shared" ca="1" si="389"/>
        <v>1.0090370179501076</v>
      </c>
      <c r="AW587" s="74">
        <f ca="1">PRODUCT(AV$4:AV587)</f>
        <v>159.63257982166192</v>
      </c>
      <c r="BO587" s="70">
        <f t="shared" si="400"/>
        <v>584</v>
      </c>
      <c r="BP587" s="171">
        <f t="shared" ca="1" si="401"/>
        <v>0.114</v>
      </c>
      <c r="BQ587" s="172">
        <f t="shared" ca="1" si="390"/>
        <v>9.0370179501075842E-3</v>
      </c>
      <c r="BR587" s="172">
        <f t="shared" ca="1" si="403"/>
        <v>6.2643853849707791E-3</v>
      </c>
    </row>
    <row r="588" spans="5:70">
      <c r="E588">
        <f t="shared" si="391"/>
        <v>585</v>
      </c>
      <c r="F588" s="64">
        <f t="shared" si="392"/>
        <v>113.6666666666639</v>
      </c>
      <c r="G588" s="55">
        <f t="shared" si="376"/>
        <v>0</v>
      </c>
      <c r="H588" s="78">
        <f t="shared" si="402"/>
        <v>4.1598758021262672E-5</v>
      </c>
      <c r="I588" s="79">
        <f t="shared" ca="1" si="377"/>
        <v>127.82990135417892</v>
      </c>
      <c r="J588" s="79">
        <f t="shared" ca="1" si="378"/>
        <v>1.1552011130981967</v>
      </c>
      <c r="K588" s="80">
        <f t="shared" ca="1" si="379"/>
        <v>-8.3197516042525347E-4</v>
      </c>
      <c r="L588" s="80">
        <f t="shared" ca="1" si="380"/>
        <v>-5.3262458897574548E-2</v>
      </c>
      <c r="M588" s="80">
        <f t="shared" ca="1" si="381"/>
        <v>0</v>
      </c>
      <c r="N588" s="80">
        <f t="shared" ca="1" si="382"/>
        <v>0</v>
      </c>
      <c r="O588" s="81">
        <f t="shared" ca="1" si="369"/>
        <v>-7.5061448925351784E-2</v>
      </c>
      <c r="P588" s="79">
        <f t="shared" ca="1" si="370"/>
        <v>128.85594658429378</v>
      </c>
      <c r="R588">
        <f t="shared" ca="1" si="383"/>
        <v>585</v>
      </c>
      <c r="S588" s="78">
        <f t="shared" ca="1" si="393"/>
        <v>113.6666666666639</v>
      </c>
      <c r="T588" s="55">
        <f t="shared" ca="1" si="384"/>
        <v>0</v>
      </c>
      <c r="U588" s="78">
        <f t="shared" ca="1" si="394"/>
        <v>4.1504550867967176E-5</v>
      </c>
      <c r="V588" s="79">
        <f t="shared" ca="1" si="395"/>
        <v>127.56167462714355</v>
      </c>
      <c r="W588" s="79">
        <f t="shared" ca="1" si="371"/>
        <v>1.1527771433512795</v>
      </c>
      <c r="X588" s="80">
        <f t="shared" ca="1" si="372"/>
        <v>-8.3009101735934349E-4</v>
      </c>
      <c r="Y588" s="80">
        <f t="shared" ca="1" si="385"/>
        <v>-5.3150697761309817E-2</v>
      </c>
      <c r="Z588" s="80">
        <f t="shared" ca="1" si="373"/>
        <v>0</v>
      </c>
      <c r="AA588" s="80">
        <f t="shared" ca="1" si="386"/>
        <v>0</v>
      </c>
      <c r="AB588" s="81">
        <f t="shared" ca="1" si="374"/>
        <v>-7.5061448925351784E-2</v>
      </c>
      <c r="AC588" s="79">
        <f t="shared" ca="1" si="375"/>
        <v>128.58540953279083</v>
      </c>
      <c r="AE588" s="55">
        <f t="shared" ca="1" si="396"/>
        <v>0</v>
      </c>
      <c r="AF588" s="78">
        <f t="shared" ca="1" si="397"/>
        <v>4.1504550867967176E-5</v>
      </c>
      <c r="AR588" s="69">
        <f t="shared" si="387"/>
        <v>49</v>
      </c>
      <c r="AS588" s="70">
        <f t="shared" si="398"/>
        <v>585</v>
      </c>
      <c r="AT588" s="71">
        <f t="shared" ca="1" si="399"/>
        <v>5.9364437288029768E-3</v>
      </c>
      <c r="AU588" s="72">
        <f t="shared" ca="1" si="388"/>
        <v>9.0370179501075842E-3</v>
      </c>
      <c r="AV588" s="73">
        <f t="shared" ca="1" si="389"/>
        <v>1.0090370179501076</v>
      </c>
      <c r="AW588" s="74">
        <f ca="1">PRODUCT(AV$4:AV588)</f>
        <v>161.07518231093226</v>
      </c>
      <c r="BO588" s="70">
        <f t="shared" si="400"/>
        <v>585</v>
      </c>
      <c r="BP588" s="171">
        <f t="shared" ca="1" si="401"/>
        <v>0.114</v>
      </c>
      <c r="BQ588" s="172">
        <f t="shared" ca="1" si="390"/>
        <v>9.0370179501075842E-3</v>
      </c>
      <c r="BR588" s="172">
        <f t="shared" ca="1" si="403"/>
        <v>6.2082810377929315E-3</v>
      </c>
    </row>
    <row r="589" spans="5:70">
      <c r="E589">
        <f t="shared" si="391"/>
        <v>586</v>
      </c>
      <c r="F589" s="64">
        <f t="shared" si="392"/>
        <v>113.74999999999723</v>
      </c>
      <c r="G589" s="55">
        <f t="shared" si="376"/>
        <v>0</v>
      </c>
      <c r="H589" s="78">
        <f t="shared" si="402"/>
        <v>4.1598758021262672E-5</v>
      </c>
      <c r="I589" s="79">
        <f t="shared" ca="1" si="377"/>
        <v>128.85594658429378</v>
      </c>
      <c r="J589" s="79">
        <f t="shared" ca="1" si="378"/>
        <v>1.1644735022603669</v>
      </c>
      <c r="K589" s="80">
        <f t="shared" ca="1" si="379"/>
        <v>-8.3197516042525347E-4</v>
      </c>
      <c r="L589" s="80">
        <f t="shared" ca="1" si="380"/>
        <v>-5.3689977743455741E-2</v>
      </c>
      <c r="M589" s="80">
        <f t="shared" ca="1" si="381"/>
        <v>0</v>
      </c>
      <c r="N589" s="80">
        <f t="shared" ca="1" si="382"/>
        <v>0</v>
      </c>
      <c r="O589" s="81">
        <f t="shared" ca="1" si="369"/>
        <v>-7.5061448925351784E-2</v>
      </c>
      <c r="P589" s="79">
        <f t="shared" ca="1" si="370"/>
        <v>129.89083668472492</v>
      </c>
      <c r="R589">
        <f t="shared" ca="1" si="383"/>
        <v>586</v>
      </c>
      <c r="S589" s="78">
        <f t="shared" ca="1" si="393"/>
        <v>113.74999999999723</v>
      </c>
      <c r="T589" s="55">
        <f t="shared" ca="1" si="384"/>
        <v>0</v>
      </c>
      <c r="U589" s="78">
        <f t="shared" ca="1" si="394"/>
        <v>4.1504550867967176E-5</v>
      </c>
      <c r="V589" s="79">
        <f t="shared" ca="1" si="395"/>
        <v>128.58540953279083</v>
      </c>
      <c r="W589" s="79">
        <f t="shared" ca="1" si="371"/>
        <v>1.1620286540697657</v>
      </c>
      <c r="X589" s="80">
        <f t="shared" ca="1" si="372"/>
        <v>-8.3009101735934349E-4</v>
      </c>
      <c r="Y589" s="80">
        <f t="shared" ca="1" si="385"/>
        <v>-5.3577253971996183E-2</v>
      </c>
      <c r="Z589" s="80">
        <f t="shared" ca="1" si="373"/>
        <v>0</v>
      </c>
      <c r="AA589" s="80">
        <f t="shared" ca="1" si="386"/>
        <v>0</v>
      </c>
      <c r="AB589" s="81">
        <f t="shared" ca="1" si="374"/>
        <v>-7.5061448925351784E-2</v>
      </c>
      <c r="AC589" s="79">
        <f t="shared" ca="1" si="375"/>
        <v>129.61796939294589</v>
      </c>
      <c r="AE589" s="55">
        <f t="shared" ca="1" si="396"/>
        <v>0</v>
      </c>
      <c r="AF589" s="78">
        <f t="shared" ca="1" si="397"/>
        <v>4.1504550867967176E-5</v>
      </c>
      <c r="AR589" s="69">
        <f t="shared" si="387"/>
        <v>49</v>
      </c>
      <c r="AS589" s="70">
        <f t="shared" si="398"/>
        <v>586</v>
      </c>
      <c r="AT589" s="71">
        <f t="shared" ca="1" si="399"/>
        <v>5.8827959802659809E-3</v>
      </c>
      <c r="AU589" s="72">
        <f t="shared" ca="1" si="388"/>
        <v>9.0370179501075842E-3</v>
      </c>
      <c r="AV589" s="73">
        <f t="shared" ca="1" si="389"/>
        <v>1.0090370179501076</v>
      </c>
      <c r="AW589" s="74">
        <f ca="1">PRODUCT(AV$4:AV589)</f>
        <v>162.53082162479302</v>
      </c>
      <c r="BO589" s="70">
        <f t="shared" si="400"/>
        <v>586</v>
      </c>
      <c r="BP589" s="171">
        <f t="shared" ca="1" si="401"/>
        <v>0.114</v>
      </c>
      <c r="BQ589" s="172">
        <f t="shared" ca="1" si="390"/>
        <v>9.0370179501075842E-3</v>
      </c>
      <c r="BR589" s="172">
        <f t="shared" ca="1" si="403"/>
        <v>6.1526791657309675E-3</v>
      </c>
    </row>
    <row r="590" spans="5:70">
      <c r="E590">
        <f t="shared" si="391"/>
        <v>587</v>
      </c>
      <c r="F590" s="64">
        <f t="shared" si="392"/>
        <v>113.83333333333056</v>
      </c>
      <c r="G590" s="55">
        <f t="shared" si="376"/>
        <v>0</v>
      </c>
      <c r="H590" s="78">
        <f t="shared" si="402"/>
        <v>4.1598758021262672E-5</v>
      </c>
      <c r="I590" s="79">
        <f t="shared" ca="1" si="377"/>
        <v>129.89083668472492</v>
      </c>
      <c r="J590" s="79">
        <f t="shared" ca="1" si="378"/>
        <v>1.1738258226743519</v>
      </c>
      <c r="K590" s="80">
        <f t="shared" ca="1" si="379"/>
        <v>-8.3197516042525347E-4</v>
      </c>
      <c r="L590" s="80">
        <f t="shared" ca="1" si="380"/>
        <v>-5.4121181951968717E-2</v>
      </c>
      <c r="M590" s="80">
        <f t="shared" ca="1" si="381"/>
        <v>0</v>
      </c>
      <c r="N590" s="80">
        <f t="shared" ca="1" si="382"/>
        <v>0</v>
      </c>
      <c r="O590" s="81">
        <f t="shared" ca="1" si="369"/>
        <v>-7.5061448925351784E-2</v>
      </c>
      <c r="P590" s="79">
        <f t="shared" ca="1" si="370"/>
        <v>130.93464790136156</v>
      </c>
      <c r="R590">
        <f t="shared" ca="1" si="383"/>
        <v>587</v>
      </c>
      <c r="S590" s="78">
        <f t="shared" ca="1" si="393"/>
        <v>113.83333333333056</v>
      </c>
      <c r="T590" s="55">
        <f t="shared" ca="1" si="384"/>
        <v>0</v>
      </c>
      <c r="U590" s="78">
        <f t="shared" ca="1" si="394"/>
        <v>4.1504550867967176E-5</v>
      </c>
      <c r="V590" s="79">
        <f t="shared" ca="1" si="395"/>
        <v>129.61796939294589</v>
      </c>
      <c r="W590" s="79">
        <f t="shared" ca="1" si="371"/>
        <v>1.1713599160605475</v>
      </c>
      <c r="X590" s="80">
        <f t="shared" ca="1" si="372"/>
        <v>-8.3009101735934349E-4</v>
      </c>
      <c r="Y590" s="80">
        <f t="shared" ca="1" si="385"/>
        <v>-5.4007487247060795E-2</v>
      </c>
      <c r="Z590" s="80">
        <f t="shared" ca="1" si="373"/>
        <v>0</v>
      </c>
      <c r="AA590" s="80">
        <f t="shared" ca="1" si="386"/>
        <v>0</v>
      </c>
      <c r="AB590" s="81">
        <f t="shared" ca="1" si="374"/>
        <v>-7.5061448925351784E-2</v>
      </c>
      <c r="AC590" s="79">
        <f t="shared" ca="1" si="375"/>
        <v>130.6594302818167</v>
      </c>
      <c r="AE590" s="55">
        <f t="shared" ca="1" si="396"/>
        <v>0</v>
      </c>
      <c r="AF590" s="78">
        <f t="shared" ca="1" si="397"/>
        <v>4.1504550867967176E-5</v>
      </c>
      <c r="AR590" s="69">
        <f t="shared" si="387"/>
        <v>49</v>
      </c>
      <c r="AS590" s="70">
        <f t="shared" si="398"/>
        <v>587</v>
      </c>
      <c r="AT590" s="71">
        <f t="shared" ca="1" si="399"/>
        <v>5.8296330473954962E-3</v>
      </c>
      <c r="AU590" s="72">
        <f t="shared" ca="1" si="388"/>
        <v>9.0370179501075842E-3</v>
      </c>
      <c r="AV590" s="73">
        <f t="shared" ca="1" si="389"/>
        <v>1.0090370179501076</v>
      </c>
      <c r="AW590" s="74">
        <f ca="1">PRODUCT(AV$4:AV590)</f>
        <v>163.99961557726201</v>
      </c>
      <c r="BO590" s="70">
        <f t="shared" si="400"/>
        <v>587</v>
      </c>
      <c r="BP590" s="171">
        <f t="shared" ca="1" si="401"/>
        <v>0.114</v>
      </c>
      <c r="BQ590" s="172">
        <f t="shared" ca="1" si="390"/>
        <v>9.0370179501075842E-3</v>
      </c>
      <c r="BR590" s="172">
        <f t="shared" ca="1" si="403"/>
        <v>6.0975752685767078E-3</v>
      </c>
    </row>
    <row r="591" spans="5:70">
      <c r="E591">
        <f t="shared" si="391"/>
        <v>588</v>
      </c>
      <c r="F591" s="64">
        <f t="shared" si="392"/>
        <v>113.91666666666389</v>
      </c>
      <c r="G591" s="55">
        <f t="shared" si="376"/>
        <v>0</v>
      </c>
      <c r="H591" s="78">
        <f t="shared" si="402"/>
        <v>4.1598758021262672E-5</v>
      </c>
      <c r="I591" s="79">
        <f t="shared" ca="1" si="377"/>
        <v>130.93464790136156</v>
      </c>
      <c r="J591" s="79">
        <f t="shared" ca="1" si="378"/>
        <v>1.1832587633756206</v>
      </c>
      <c r="K591" s="80">
        <f t="shared" ca="1" si="379"/>
        <v>-8.3197516042525347E-4</v>
      </c>
      <c r="L591" s="80">
        <f t="shared" ca="1" si="380"/>
        <v>-5.4556103292233989E-2</v>
      </c>
      <c r="M591" s="80">
        <f t="shared" ca="1" si="381"/>
        <v>0</v>
      </c>
      <c r="N591" s="80">
        <f t="shared" ca="1" si="382"/>
        <v>0</v>
      </c>
      <c r="O591" s="81">
        <f t="shared" ca="1" si="369"/>
        <v>-7.5061448925351784E-2</v>
      </c>
      <c r="P591" s="79">
        <f t="shared" ca="1" si="370"/>
        <v>131.98745713735917</v>
      </c>
      <c r="R591">
        <f t="shared" ca="1" si="383"/>
        <v>588</v>
      </c>
      <c r="S591" s="78">
        <f t="shared" ca="1" si="393"/>
        <v>113.91666666666389</v>
      </c>
      <c r="T591" s="55">
        <f t="shared" ca="1" si="384"/>
        <v>0</v>
      </c>
      <c r="U591" s="78">
        <f t="shared" ca="1" si="394"/>
        <v>4.1504550867967176E-5</v>
      </c>
      <c r="V591" s="79">
        <f t="shared" ca="1" si="395"/>
        <v>130.6594302818167</v>
      </c>
      <c r="W591" s="79">
        <f t="shared" ca="1" si="371"/>
        <v>1.1807716168076079</v>
      </c>
      <c r="X591" s="80">
        <f t="shared" ca="1" si="372"/>
        <v>-8.3009101735934349E-4</v>
      </c>
      <c r="Y591" s="80">
        <f t="shared" ca="1" si="385"/>
        <v>-5.4441429284090292E-2</v>
      </c>
      <c r="Z591" s="80">
        <f t="shared" ca="1" si="373"/>
        <v>0</v>
      </c>
      <c r="AA591" s="80">
        <f t="shared" ca="1" si="386"/>
        <v>0</v>
      </c>
      <c r="AB591" s="81">
        <f t="shared" ca="1" si="374"/>
        <v>-7.5061448925351784E-2</v>
      </c>
      <c r="AC591" s="79">
        <f t="shared" ca="1" si="375"/>
        <v>131.70986892939754</v>
      </c>
      <c r="AE591" s="55">
        <f t="shared" ca="1" si="396"/>
        <v>0</v>
      </c>
      <c r="AF591" s="78">
        <f t="shared" ca="1" si="397"/>
        <v>4.1504550867967176E-5</v>
      </c>
      <c r="AR591" s="69">
        <f t="shared" si="387"/>
        <v>49</v>
      </c>
      <c r="AS591" s="70">
        <f t="shared" si="398"/>
        <v>588</v>
      </c>
      <c r="AT591" s="71">
        <f t="shared" ca="1" si="399"/>
        <v>5.7769505489036425E-3</v>
      </c>
      <c r="AU591" s="72">
        <f t="shared" ca="1" si="388"/>
        <v>9.0370179501075842E-3</v>
      </c>
      <c r="AV591" s="73">
        <f t="shared" ca="1" si="389"/>
        <v>1.0090370179501076</v>
      </c>
      <c r="AW591" s="74">
        <f ca="1">PRODUCT(AV$4:AV591)</f>
        <v>165.48168304704447</v>
      </c>
      <c r="BO591" s="70">
        <f t="shared" si="400"/>
        <v>588</v>
      </c>
      <c r="BP591" s="171">
        <f t="shared" ca="1" si="401"/>
        <v>0.114</v>
      </c>
      <c r="BQ591" s="172">
        <f t="shared" ca="1" si="390"/>
        <v>9.0370179501075842E-3</v>
      </c>
      <c r="BR591" s="172">
        <f t="shared" ca="1" si="403"/>
        <v>6.0429648864262046E-3</v>
      </c>
    </row>
    <row r="592" spans="5:70">
      <c r="E592">
        <f t="shared" si="391"/>
        <v>589</v>
      </c>
      <c r="F592" s="64">
        <f t="shared" si="392"/>
        <v>113.99999999999721</v>
      </c>
      <c r="G592" s="55">
        <f t="shared" si="376"/>
        <v>0</v>
      </c>
      <c r="H592" s="78">
        <f t="shared" si="402"/>
        <v>4.1598758021262672E-5</v>
      </c>
      <c r="I592" s="79">
        <f t="shared" ca="1" si="377"/>
        <v>131.98745713735917</v>
      </c>
      <c r="J592" s="79">
        <f t="shared" ca="1" si="378"/>
        <v>1.1927730193393702</v>
      </c>
      <c r="K592" s="80">
        <f t="shared" ca="1" si="379"/>
        <v>-8.3197516042525347E-4</v>
      </c>
      <c r="L592" s="80">
        <f t="shared" ca="1" si="380"/>
        <v>-5.4994773807232993E-2</v>
      </c>
      <c r="M592" s="80">
        <f t="shared" ca="1" si="381"/>
        <v>-0.98990592853019377</v>
      </c>
      <c r="N592" s="80">
        <f t="shared" ca="1" si="382"/>
        <v>0</v>
      </c>
      <c r="O592" s="81">
        <f t="shared" ca="1" si="369"/>
        <v>-7.5061448925351784E-2</v>
      </c>
      <c r="P592" s="79">
        <f t="shared" ca="1" si="370"/>
        <v>132.05943603027535</v>
      </c>
      <c r="R592">
        <f t="shared" ca="1" si="383"/>
        <v>589</v>
      </c>
      <c r="S592" s="78">
        <f t="shared" ca="1" si="393"/>
        <v>113.99999999999721</v>
      </c>
      <c r="T592" s="55">
        <f t="shared" ca="1" si="384"/>
        <v>0</v>
      </c>
      <c r="U592" s="78">
        <f t="shared" ca="1" si="394"/>
        <v>4.1504550867967176E-5</v>
      </c>
      <c r="V592" s="79">
        <f t="shared" ca="1" si="395"/>
        <v>131.70986892939754</v>
      </c>
      <c r="W592" s="79">
        <f t="shared" ca="1" si="371"/>
        <v>1.1902644497212829</v>
      </c>
      <c r="X592" s="80">
        <f t="shared" ca="1" si="372"/>
        <v>-8.3009101735934349E-4</v>
      </c>
      <c r="Y592" s="80">
        <f t="shared" ca="1" si="385"/>
        <v>-5.4879112053915644E-2</v>
      </c>
      <c r="Z592" s="80">
        <f t="shared" ca="1" si="373"/>
        <v>-0.9878240169704815</v>
      </c>
      <c r="AA592" s="80">
        <f t="shared" ca="1" si="386"/>
        <v>0</v>
      </c>
      <c r="AB592" s="81">
        <f t="shared" ca="1" si="374"/>
        <v>-7.5061448925351784E-2</v>
      </c>
      <c r="AC592" s="79">
        <f t="shared" ca="1" si="375"/>
        <v>131.78153871015172</v>
      </c>
      <c r="AE592" s="55">
        <f t="shared" ca="1" si="396"/>
        <v>0</v>
      </c>
      <c r="AF592" s="78">
        <f t="shared" ca="1" si="397"/>
        <v>4.1504550867967176E-5</v>
      </c>
      <c r="AR592" s="69">
        <f t="shared" si="387"/>
        <v>50</v>
      </c>
      <c r="AS592" s="70">
        <f t="shared" si="398"/>
        <v>589</v>
      </c>
      <c r="AT592" s="71">
        <f t="shared" ca="1" si="399"/>
        <v>5.7247441430963164E-3</v>
      </c>
      <c r="AU592" s="72">
        <f t="shared" ca="1" si="388"/>
        <v>9.0370179501075842E-3</v>
      </c>
      <c r="AV592" s="73">
        <f t="shared" ca="1" si="389"/>
        <v>1.0090370179501076</v>
      </c>
      <c r="AW592" s="74">
        <f ca="1">PRODUCT(AV$4:AV592)</f>
        <v>166.97714398715462</v>
      </c>
      <c r="BO592" s="70">
        <f t="shared" si="400"/>
        <v>589</v>
      </c>
      <c r="BP592" s="171">
        <f t="shared" ca="1" si="401"/>
        <v>0.114</v>
      </c>
      <c r="BQ592" s="172">
        <f t="shared" ca="1" si="390"/>
        <v>9.0370179501075842E-3</v>
      </c>
      <c r="BR592" s="172">
        <f t="shared" ca="1" si="403"/>
        <v>5.9888435993187741E-3</v>
      </c>
    </row>
    <row r="593" spans="5:70">
      <c r="E593">
        <f t="shared" si="391"/>
        <v>590</v>
      </c>
      <c r="F593" s="64">
        <f t="shared" si="392"/>
        <v>114.08333333333054</v>
      </c>
      <c r="G593" s="55">
        <f t="shared" si="376"/>
        <v>0</v>
      </c>
      <c r="H593" s="78">
        <f t="shared" si="402"/>
        <v>4.1598758021262672E-5</v>
      </c>
      <c r="I593" s="79">
        <f t="shared" ca="1" si="377"/>
        <v>132.05943603027535</v>
      </c>
      <c r="J593" s="79">
        <f t="shared" ca="1" si="378"/>
        <v>1.1934234938866826</v>
      </c>
      <c r="K593" s="80">
        <f t="shared" ca="1" si="379"/>
        <v>-8.3197516042525347E-4</v>
      </c>
      <c r="L593" s="80">
        <f t="shared" ca="1" si="380"/>
        <v>-5.5024765012614732E-2</v>
      </c>
      <c r="M593" s="80">
        <f t="shared" ca="1" si="381"/>
        <v>0</v>
      </c>
      <c r="N593" s="80">
        <f t="shared" ca="1" si="382"/>
        <v>0</v>
      </c>
      <c r="O593" s="81">
        <f t="shared" ca="1" si="369"/>
        <v>-7.5061448925351784E-2</v>
      </c>
      <c r="P593" s="79">
        <f t="shared" ca="1" si="370"/>
        <v>133.12194133506367</v>
      </c>
      <c r="R593">
        <f t="shared" ca="1" si="383"/>
        <v>590</v>
      </c>
      <c r="S593" s="78">
        <f t="shared" ca="1" si="393"/>
        <v>114.08333333333054</v>
      </c>
      <c r="T593" s="55">
        <f t="shared" ca="1" si="384"/>
        <v>0</v>
      </c>
      <c r="U593" s="78">
        <f t="shared" ca="1" si="394"/>
        <v>4.1504550867967176E-5</v>
      </c>
      <c r="V593" s="79">
        <f t="shared" ca="1" si="395"/>
        <v>131.78153871015172</v>
      </c>
      <c r="W593" s="79">
        <f t="shared" ca="1" si="371"/>
        <v>1.1909121308164385</v>
      </c>
      <c r="X593" s="80">
        <f t="shared" ca="1" si="372"/>
        <v>-8.3009101735934349E-4</v>
      </c>
      <c r="Y593" s="80">
        <f t="shared" ca="1" si="385"/>
        <v>-5.4908974462563223E-2</v>
      </c>
      <c r="Z593" s="80">
        <f t="shared" ca="1" si="373"/>
        <v>0</v>
      </c>
      <c r="AA593" s="80">
        <f t="shared" ca="1" si="386"/>
        <v>0</v>
      </c>
      <c r="AB593" s="81">
        <f t="shared" ca="1" si="374"/>
        <v>-7.5061448925351784E-2</v>
      </c>
      <c r="AC593" s="79">
        <f t="shared" ca="1" si="375"/>
        <v>132.8416503265629</v>
      </c>
      <c r="AE593" s="55">
        <f t="shared" ca="1" si="396"/>
        <v>0</v>
      </c>
      <c r="AF593" s="78">
        <f t="shared" ca="1" si="397"/>
        <v>4.1504550867967176E-5</v>
      </c>
      <c r="AR593" s="69">
        <f t="shared" si="387"/>
        <v>50</v>
      </c>
      <c r="AS593" s="70">
        <f t="shared" si="398"/>
        <v>590</v>
      </c>
      <c r="AT593" s="71">
        <f t="shared" ca="1" si="399"/>
        <v>5.6730095275153818E-3</v>
      </c>
      <c r="AU593" s="72">
        <f t="shared" ca="1" si="388"/>
        <v>9.0370179501075842E-3</v>
      </c>
      <c r="AV593" s="73">
        <f t="shared" ca="1" si="389"/>
        <v>1.0090370179501076</v>
      </c>
      <c r="AW593" s="74">
        <f ca="1">PRODUCT(AV$4:AV593)</f>
        <v>168.48611943462424</v>
      </c>
      <c r="BO593" s="70">
        <f t="shared" si="400"/>
        <v>590</v>
      </c>
      <c r="BP593" s="171">
        <f t="shared" ca="1" si="401"/>
        <v>0.114</v>
      </c>
      <c r="BQ593" s="172">
        <f t="shared" ca="1" si="390"/>
        <v>9.0370179501075842E-3</v>
      </c>
      <c r="BR593" s="172">
        <f t="shared" ca="1" si="403"/>
        <v>5.9352070268792615E-3</v>
      </c>
    </row>
    <row r="594" spans="5:70">
      <c r="E594">
        <f t="shared" si="391"/>
        <v>591</v>
      </c>
      <c r="F594" s="64">
        <f t="shared" si="392"/>
        <v>114.16666666666387</v>
      </c>
      <c r="G594" s="55">
        <f t="shared" si="376"/>
        <v>0</v>
      </c>
      <c r="H594" s="78">
        <f t="shared" si="402"/>
        <v>4.1598758021262672E-5</v>
      </c>
      <c r="I594" s="79">
        <f t="shared" ca="1" si="377"/>
        <v>133.12194133506367</v>
      </c>
      <c r="J594" s="79">
        <f t="shared" ca="1" si="378"/>
        <v>1.2030253733981391</v>
      </c>
      <c r="K594" s="80">
        <f t="shared" ca="1" si="379"/>
        <v>-8.3197516042525347E-4</v>
      </c>
      <c r="L594" s="80">
        <f t="shared" ca="1" si="380"/>
        <v>-5.5467475556276534E-2</v>
      </c>
      <c r="M594" s="80">
        <f t="shared" ca="1" si="381"/>
        <v>0</v>
      </c>
      <c r="N594" s="80">
        <f t="shared" ca="1" si="382"/>
        <v>0</v>
      </c>
      <c r="O594" s="81">
        <f t="shared" ca="1" si="369"/>
        <v>-7.5061448925351784E-2</v>
      </c>
      <c r="P594" s="79">
        <f t="shared" ca="1" si="370"/>
        <v>134.19360580881977</v>
      </c>
      <c r="R594">
        <f t="shared" ca="1" si="383"/>
        <v>591</v>
      </c>
      <c r="S594" s="78">
        <f t="shared" ca="1" si="393"/>
        <v>114.16666666666387</v>
      </c>
      <c r="T594" s="55">
        <f t="shared" ca="1" si="384"/>
        <v>0</v>
      </c>
      <c r="U594" s="78">
        <f t="shared" ca="1" si="394"/>
        <v>4.1504550867967176E-5</v>
      </c>
      <c r="V594" s="79">
        <f t="shared" ca="1" si="395"/>
        <v>132.8416503265629</v>
      </c>
      <c r="W594" s="79">
        <f t="shared" ca="1" si="371"/>
        <v>1.2004923785230639</v>
      </c>
      <c r="X594" s="80">
        <f t="shared" ca="1" si="372"/>
        <v>-8.3009101735934349E-4</v>
      </c>
      <c r="Y594" s="80">
        <f t="shared" ca="1" si="385"/>
        <v>-5.5350687636067882E-2</v>
      </c>
      <c r="Z594" s="80">
        <f t="shared" ca="1" si="373"/>
        <v>0</v>
      </c>
      <c r="AA594" s="80">
        <f t="shared" ca="1" si="386"/>
        <v>0</v>
      </c>
      <c r="AB594" s="81">
        <f t="shared" ca="1" si="374"/>
        <v>-7.5061448925351784E-2</v>
      </c>
      <c r="AC594" s="79">
        <f t="shared" ca="1" si="375"/>
        <v>133.9109004775072</v>
      </c>
      <c r="AE594" s="55">
        <f t="shared" ca="1" si="396"/>
        <v>0</v>
      </c>
      <c r="AF594" s="78">
        <f t="shared" ca="1" si="397"/>
        <v>4.1504550867967176E-5</v>
      </c>
      <c r="AR594" s="69">
        <f t="shared" si="387"/>
        <v>50</v>
      </c>
      <c r="AS594" s="70">
        <f t="shared" si="398"/>
        <v>591</v>
      </c>
      <c r="AT594" s="71">
        <f t="shared" ca="1" si="399"/>
        <v>5.6217424385840943E-3</v>
      </c>
      <c r="AU594" s="72">
        <f t="shared" ca="1" si="388"/>
        <v>9.0370179501075842E-3</v>
      </c>
      <c r="AV594" s="73">
        <f t="shared" ca="1" si="389"/>
        <v>1.0090370179501076</v>
      </c>
      <c r="AW594" s="74">
        <f ca="1">PRODUCT(AV$4:AV594)</f>
        <v>170.00873152029891</v>
      </c>
      <c r="BO594" s="70">
        <f t="shared" si="400"/>
        <v>591</v>
      </c>
      <c r="BP594" s="171">
        <f t="shared" ca="1" si="401"/>
        <v>0.114</v>
      </c>
      <c r="BQ594" s="172">
        <f t="shared" ca="1" si="390"/>
        <v>9.0370179501075842E-3</v>
      </c>
      <c r="BR594" s="172">
        <f t="shared" ca="1" si="403"/>
        <v>5.88205082796351E-3</v>
      </c>
    </row>
    <row r="595" spans="5:70">
      <c r="E595">
        <f t="shared" si="391"/>
        <v>592</v>
      </c>
      <c r="F595" s="64">
        <f t="shared" si="392"/>
        <v>114.2499999999972</v>
      </c>
      <c r="G595" s="55">
        <f t="shared" si="376"/>
        <v>0</v>
      </c>
      <c r="H595" s="78">
        <f t="shared" si="402"/>
        <v>4.1598758021262672E-5</v>
      </c>
      <c r="I595" s="79">
        <f t="shared" ca="1" si="377"/>
        <v>134.19360580881977</v>
      </c>
      <c r="J595" s="79">
        <f t="shared" ca="1" si="378"/>
        <v>1.2127100244839657</v>
      </c>
      <c r="K595" s="80">
        <f t="shared" ca="1" si="379"/>
        <v>-8.3197516042525347E-4</v>
      </c>
      <c r="L595" s="80">
        <f t="shared" ca="1" si="380"/>
        <v>-5.5914002420341571E-2</v>
      </c>
      <c r="M595" s="80">
        <f t="shared" ca="1" si="381"/>
        <v>0</v>
      </c>
      <c r="N595" s="80">
        <f t="shared" ca="1" si="382"/>
        <v>0</v>
      </c>
      <c r="O595" s="81">
        <f t="shared" ca="1" si="369"/>
        <v>-7.5061448925351784E-2</v>
      </c>
      <c r="P595" s="79">
        <f t="shared" ca="1" si="370"/>
        <v>135.27450840679762</v>
      </c>
      <c r="R595">
        <f t="shared" ca="1" si="383"/>
        <v>592</v>
      </c>
      <c r="S595" s="78">
        <f t="shared" ca="1" si="393"/>
        <v>114.2499999999972</v>
      </c>
      <c r="T595" s="55">
        <f t="shared" ca="1" si="384"/>
        <v>0</v>
      </c>
      <c r="U595" s="78">
        <f t="shared" ca="1" si="394"/>
        <v>4.1504550867967176E-5</v>
      </c>
      <c r="V595" s="79">
        <f t="shared" ca="1" si="395"/>
        <v>133.9109004775072</v>
      </c>
      <c r="W595" s="79">
        <f t="shared" ca="1" si="371"/>
        <v>1.2101552113303029</v>
      </c>
      <c r="X595" s="80">
        <f t="shared" ca="1" si="372"/>
        <v>-8.3009101735934349E-4</v>
      </c>
      <c r="Y595" s="80">
        <f t="shared" ca="1" si="385"/>
        <v>-5.5796208532294667E-2</v>
      </c>
      <c r="Z595" s="80">
        <f t="shared" ca="1" si="373"/>
        <v>0</v>
      </c>
      <c r="AA595" s="80">
        <f t="shared" ca="1" si="386"/>
        <v>0</v>
      </c>
      <c r="AB595" s="81">
        <f t="shared" ca="1" si="374"/>
        <v>-7.5061448925351784E-2</v>
      </c>
      <c r="AC595" s="79">
        <f t="shared" ca="1" si="375"/>
        <v>134.98936794036251</v>
      </c>
      <c r="AE595" s="55">
        <f t="shared" ca="1" si="396"/>
        <v>0</v>
      </c>
      <c r="AF595" s="78">
        <f t="shared" ca="1" si="397"/>
        <v>4.1504550867967176E-5</v>
      </c>
      <c r="AR595" s="69">
        <f t="shared" si="387"/>
        <v>50</v>
      </c>
      <c r="AS595" s="70">
        <f t="shared" si="398"/>
        <v>592</v>
      </c>
      <c r="AT595" s="71">
        <f t="shared" ca="1" si="399"/>
        <v>5.5709386512557283E-3</v>
      </c>
      <c r="AU595" s="72">
        <f t="shared" ca="1" si="388"/>
        <v>9.0370179501075842E-3</v>
      </c>
      <c r="AV595" s="73">
        <f t="shared" ca="1" si="389"/>
        <v>1.0090370179501076</v>
      </c>
      <c r="AW595" s="74">
        <f ca="1">PRODUCT(AV$4:AV595)</f>
        <v>171.54510347872287</v>
      </c>
      <c r="BO595" s="70">
        <f t="shared" si="400"/>
        <v>592</v>
      </c>
      <c r="BP595" s="171">
        <f t="shared" ca="1" si="401"/>
        <v>0.114</v>
      </c>
      <c r="BQ595" s="172">
        <f t="shared" ca="1" si="390"/>
        <v>9.0370179501075842E-3</v>
      </c>
      <c r="BR595" s="172">
        <f t="shared" ca="1" si="403"/>
        <v>5.8293707003070046E-3</v>
      </c>
    </row>
    <row r="596" spans="5:70">
      <c r="E596">
        <f t="shared" si="391"/>
        <v>593</v>
      </c>
      <c r="F596" s="64">
        <f t="shared" si="392"/>
        <v>114.33333333333053</v>
      </c>
      <c r="G596" s="55">
        <f t="shared" si="376"/>
        <v>0</v>
      </c>
      <c r="H596" s="78">
        <f t="shared" si="402"/>
        <v>4.1598758021262672E-5</v>
      </c>
      <c r="I596" s="79">
        <f t="shared" ca="1" si="377"/>
        <v>135.27450840679762</v>
      </c>
      <c r="J596" s="79">
        <f t="shared" ca="1" si="378"/>
        <v>1.2224781606642094</v>
      </c>
      <c r="K596" s="80">
        <f t="shared" ca="1" si="379"/>
        <v>-8.3197516042525347E-4</v>
      </c>
      <c r="L596" s="80">
        <f t="shared" ca="1" si="380"/>
        <v>-5.6364378502832345E-2</v>
      </c>
      <c r="M596" s="80">
        <f t="shared" ca="1" si="381"/>
        <v>0</v>
      </c>
      <c r="N596" s="80">
        <f t="shared" ca="1" si="382"/>
        <v>0</v>
      </c>
      <c r="O596" s="81">
        <f t="shared" ca="1" si="369"/>
        <v>-7.5061448925351784E-2</v>
      </c>
      <c r="P596" s="79">
        <f t="shared" ca="1" si="370"/>
        <v>136.36472876487323</v>
      </c>
      <c r="R596">
        <f t="shared" ca="1" si="383"/>
        <v>593</v>
      </c>
      <c r="S596" s="78">
        <f t="shared" ca="1" si="393"/>
        <v>114.33333333333053</v>
      </c>
      <c r="T596" s="55">
        <f t="shared" ca="1" si="384"/>
        <v>0</v>
      </c>
      <c r="U596" s="78">
        <f t="shared" ca="1" si="394"/>
        <v>4.1504550867967176E-5</v>
      </c>
      <c r="V596" s="79">
        <f t="shared" ca="1" si="395"/>
        <v>134.98936794036251</v>
      </c>
      <c r="W596" s="79">
        <f t="shared" ca="1" si="371"/>
        <v>1.2199013411507333</v>
      </c>
      <c r="X596" s="80">
        <f t="shared" ca="1" si="372"/>
        <v>-8.3009101735934349E-4</v>
      </c>
      <c r="Y596" s="80">
        <f t="shared" ca="1" si="385"/>
        <v>-5.6245569975151052E-2</v>
      </c>
      <c r="Z596" s="80">
        <f t="shared" ca="1" si="373"/>
        <v>0</v>
      </c>
      <c r="AA596" s="80">
        <f t="shared" ca="1" si="386"/>
        <v>0</v>
      </c>
      <c r="AB596" s="81">
        <f t="shared" ca="1" si="374"/>
        <v>-7.5061448925351784E-2</v>
      </c>
      <c r="AC596" s="79">
        <f t="shared" ca="1" si="375"/>
        <v>136.07713217159542</v>
      </c>
      <c r="AE596" s="55">
        <f t="shared" ca="1" si="396"/>
        <v>0</v>
      </c>
      <c r="AF596" s="78">
        <f t="shared" ca="1" si="397"/>
        <v>4.1504550867967176E-5</v>
      </c>
      <c r="AR596" s="69">
        <f t="shared" si="387"/>
        <v>50</v>
      </c>
      <c r="AS596" s="70">
        <f t="shared" si="398"/>
        <v>593</v>
      </c>
      <c r="AT596" s="71">
        <f t="shared" ca="1" si="399"/>
        <v>5.5205939786653821E-3</v>
      </c>
      <c r="AU596" s="72">
        <f t="shared" ca="1" si="388"/>
        <v>9.0370179501075842E-3</v>
      </c>
      <c r="AV596" s="73">
        <f t="shared" ca="1" si="389"/>
        <v>1.0090370179501076</v>
      </c>
      <c r="AW596" s="74">
        <f ca="1">PRODUCT(AV$4:AV596)</f>
        <v>173.09535965811315</v>
      </c>
      <c r="BO596" s="70">
        <f t="shared" si="400"/>
        <v>593</v>
      </c>
      <c r="BP596" s="171">
        <f t="shared" ca="1" si="401"/>
        <v>0.114</v>
      </c>
      <c r="BQ596" s="172">
        <f t="shared" ca="1" si="390"/>
        <v>9.0370179501075842E-3</v>
      </c>
      <c r="BR596" s="172">
        <f t="shared" ca="1" si="403"/>
        <v>5.7771623801766616E-3</v>
      </c>
    </row>
    <row r="597" spans="5:70">
      <c r="E597">
        <f t="shared" si="391"/>
        <v>594</v>
      </c>
      <c r="F597" s="64">
        <f t="shared" si="392"/>
        <v>114.41666666666386</v>
      </c>
      <c r="G597" s="55">
        <f t="shared" si="376"/>
        <v>0</v>
      </c>
      <c r="H597" s="78">
        <f t="shared" si="402"/>
        <v>4.1598758021262672E-5</v>
      </c>
      <c r="I597" s="79">
        <f t="shared" ca="1" si="377"/>
        <v>136.36472876487323</v>
      </c>
      <c r="J597" s="79">
        <f t="shared" ca="1" si="378"/>
        <v>1.2323305016097115</v>
      </c>
      <c r="K597" s="80">
        <f t="shared" ca="1" si="379"/>
        <v>-8.3197516042525347E-4</v>
      </c>
      <c r="L597" s="80">
        <f t="shared" ca="1" si="380"/>
        <v>-5.6818636985363852E-2</v>
      </c>
      <c r="M597" s="80">
        <f t="shared" ca="1" si="381"/>
        <v>0</v>
      </c>
      <c r="N597" s="80">
        <f t="shared" ca="1" si="382"/>
        <v>0</v>
      </c>
      <c r="O597" s="81">
        <f t="shared" ca="1" si="369"/>
        <v>-7.5061448925351784E-2</v>
      </c>
      <c r="P597" s="79">
        <f t="shared" ca="1" si="370"/>
        <v>137.46434720541183</v>
      </c>
      <c r="R597">
        <f t="shared" ca="1" si="383"/>
        <v>594</v>
      </c>
      <c r="S597" s="78">
        <f t="shared" ca="1" si="393"/>
        <v>114.41666666666386</v>
      </c>
      <c r="T597" s="55">
        <f t="shared" ca="1" si="384"/>
        <v>0</v>
      </c>
      <c r="U597" s="78">
        <f t="shared" ca="1" si="394"/>
        <v>4.1504550867967176E-5</v>
      </c>
      <c r="V597" s="79">
        <f t="shared" ca="1" si="395"/>
        <v>136.07713217159542</v>
      </c>
      <c r="W597" s="79">
        <f t="shared" ca="1" si="371"/>
        <v>1.2297314860338702</v>
      </c>
      <c r="X597" s="80">
        <f t="shared" ca="1" si="372"/>
        <v>-8.3009101735934349E-4</v>
      </c>
      <c r="Y597" s="80">
        <f t="shared" ca="1" si="385"/>
        <v>-5.6698805071498097E-2</v>
      </c>
      <c r="Z597" s="80">
        <f t="shared" ca="1" si="373"/>
        <v>0</v>
      </c>
      <c r="AA597" s="80">
        <f t="shared" ca="1" si="386"/>
        <v>0</v>
      </c>
      <c r="AB597" s="81">
        <f t="shared" ca="1" si="374"/>
        <v>-7.5061448925351784E-2</v>
      </c>
      <c r="AC597" s="79">
        <f t="shared" ca="1" si="375"/>
        <v>137.1742733126151</v>
      </c>
      <c r="AE597" s="55">
        <f t="shared" ca="1" si="396"/>
        <v>0</v>
      </c>
      <c r="AF597" s="78">
        <f t="shared" ca="1" si="397"/>
        <v>4.1504550867967176E-5</v>
      </c>
      <c r="AR597" s="69">
        <f t="shared" si="387"/>
        <v>50</v>
      </c>
      <c r="AS597" s="70">
        <f t="shared" si="398"/>
        <v>594</v>
      </c>
      <c r="AT597" s="71">
        <f t="shared" ca="1" si="399"/>
        <v>5.4707042717849269E-3</v>
      </c>
      <c r="AU597" s="72">
        <f t="shared" ca="1" si="388"/>
        <v>9.0370179501075842E-3</v>
      </c>
      <c r="AV597" s="73">
        <f t="shared" ca="1" si="389"/>
        <v>1.0090370179501076</v>
      </c>
      <c r="AW597" s="74">
        <f ca="1">PRODUCT(AV$4:AV597)</f>
        <v>174.65962553042385</v>
      </c>
      <c r="BO597" s="70">
        <f t="shared" si="400"/>
        <v>594</v>
      </c>
      <c r="BP597" s="171">
        <f t="shared" ca="1" si="401"/>
        <v>0.114</v>
      </c>
      <c r="BQ597" s="172">
        <f t="shared" ca="1" si="390"/>
        <v>9.0370179501075842E-3</v>
      </c>
      <c r="BR597" s="172">
        <f t="shared" ca="1" si="403"/>
        <v>5.7254216420257404E-3</v>
      </c>
    </row>
    <row r="598" spans="5:70">
      <c r="E598">
        <f t="shared" si="391"/>
        <v>595</v>
      </c>
      <c r="F598" s="64">
        <f t="shared" si="392"/>
        <v>114.49999999999719</v>
      </c>
      <c r="G598" s="55">
        <f t="shared" si="376"/>
        <v>0</v>
      </c>
      <c r="H598" s="78">
        <f t="shared" si="402"/>
        <v>4.1598758021262672E-5</v>
      </c>
      <c r="I598" s="79">
        <f t="shared" ca="1" si="377"/>
        <v>137.46434720541183</v>
      </c>
      <c r="J598" s="79">
        <f t="shared" ca="1" si="378"/>
        <v>1.2422677731951279</v>
      </c>
      <c r="K598" s="80">
        <f t="shared" ca="1" si="379"/>
        <v>-8.3197516042525347E-4</v>
      </c>
      <c r="L598" s="80">
        <f t="shared" ca="1" si="380"/>
        <v>-5.7276811335588262E-2</v>
      </c>
      <c r="M598" s="80">
        <f t="shared" ca="1" si="381"/>
        <v>0</v>
      </c>
      <c r="N598" s="80">
        <f t="shared" ca="1" si="382"/>
        <v>0</v>
      </c>
      <c r="O598" s="81">
        <f t="shared" ca="1" si="369"/>
        <v>-7.5061448925351784E-2</v>
      </c>
      <c r="P598" s="79">
        <f t="shared" ca="1" si="370"/>
        <v>138.5734447431856</v>
      </c>
      <c r="R598">
        <f t="shared" ca="1" si="383"/>
        <v>595</v>
      </c>
      <c r="S598" s="78">
        <f t="shared" ca="1" si="393"/>
        <v>114.49999999999719</v>
      </c>
      <c r="T598" s="55">
        <f t="shared" ca="1" si="384"/>
        <v>0</v>
      </c>
      <c r="U598" s="78">
        <f t="shared" ca="1" si="394"/>
        <v>4.1504550867967176E-5</v>
      </c>
      <c r="V598" s="79">
        <f t="shared" ca="1" si="395"/>
        <v>137.1742733126151</v>
      </c>
      <c r="W598" s="79">
        <f t="shared" ca="1" si="371"/>
        <v>1.2396463702190663</v>
      </c>
      <c r="X598" s="80">
        <f t="shared" ca="1" si="372"/>
        <v>-8.3009101735934349E-4</v>
      </c>
      <c r="Y598" s="80">
        <f t="shared" ca="1" si="385"/>
        <v>-5.7155947213589631E-2</v>
      </c>
      <c r="Z598" s="80">
        <f t="shared" ca="1" si="373"/>
        <v>0</v>
      </c>
      <c r="AA598" s="80">
        <f t="shared" ca="1" si="386"/>
        <v>0</v>
      </c>
      <c r="AB598" s="81">
        <f t="shared" ca="1" si="374"/>
        <v>-7.5061448925351784E-2</v>
      </c>
      <c r="AC598" s="79">
        <f t="shared" ca="1" si="375"/>
        <v>138.28087219567789</v>
      </c>
      <c r="AE598" s="55">
        <f t="shared" ca="1" si="396"/>
        <v>0</v>
      </c>
      <c r="AF598" s="78">
        <f t="shared" ca="1" si="397"/>
        <v>4.1504550867967176E-5</v>
      </c>
      <c r="AR598" s="69">
        <f t="shared" si="387"/>
        <v>50</v>
      </c>
      <c r="AS598" s="70">
        <f t="shared" si="398"/>
        <v>595</v>
      </c>
      <c r="AT598" s="71">
        <f t="shared" ca="1" si="399"/>
        <v>5.421265419081076E-3</v>
      </c>
      <c r="AU598" s="72">
        <f t="shared" ca="1" si="388"/>
        <v>9.0370179501075842E-3</v>
      </c>
      <c r="AV598" s="73">
        <f t="shared" ca="1" si="389"/>
        <v>1.0090370179501076</v>
      </c>
      <c r="AW598" s="74">
        <f ca="1">PRODUCT(AV$4:AV598)</f>
        <v>176.23802770150135</v>
      </c>
      <c r="BO598" s="70">
        <f t="shared" si="400"/>
        <v>595</v>
      </c>
      <c r="BP598" s="171">
        <f t="shared" ca="1" si="401"/>
        <v>0.114</v>
      </c>
      <c r="BQ598" s="172">
        <f t="shared" ca="1" si="390"/>
        <v>9.0370179501075842E-3</v>
      </c>
      <c r="BR598" s="172">
        <f t="shared" ca="1" si="403"/>
        <v>5.6741442981518416E-3</v>
      </c>
    </row>
    <row r="599" spans="5:70">
      <c r="E599">
        <f t="shared" si="391"/>
        <v>596</v>
      </c>
      <c r="F599" s="64">
        <f t="shared" si="392"/>
        <v>114.58333333333051</v>
      </c>
      <c r="G599" s="55">
        <f t="shared" si="376"/>
        <v>0</v>
      </c>
      <c r="H599" s="78">
        <f t="shared" si="402"/>
        <v>4.1598758021262672E-5</v>
      </c>
      <c r="I599" s="79">
        <f t="shared" ca="1" si="377"/>
        <v>138.5734447431856</v>
      </c>
      <c r="J599" s="79">
        <f t="shared" ca="1" si="378"/>
        <v>1.2522907075524097</v>
      </c>
      <c r="K599" s="80">
        <f t="shared" ca="1" si="379"/>
        <v>-8.3197516042525347E-4</v>
      </c>
      <c r="L599" s="80">
        <f t="shared" ca="1" si="380"/>
        <v>-5.773893530966067E-2</v>
      </c>
      <c r="M599" s="80">
        <f t="shared" ca="1" si="381"/>
        <v>0</v>
      </c>
      <c r="N599" s="80">
        <f t="shared" ca="1" si="382"/>
        <v>0</v>
      </c>
      <c r="O599" s="81">
        <f t="shared" ca="1" si="369"/>
        <v>-7.5061448925351784E-2</v>
      </c>
      <c r="P599" s="79">
        <f t="shared" ca="1" si="370"/>
        <v>139.6921030913426</v>
      </c>
      <c r="R599">
        <f t="shared" ca="1" si="383"/>
        <v>596</v>
      </c>
      <c r="S599" s="78">
        <f t="shared" ca="1" si="393"/>
        <v>114.58333333333051</v>
      </c>
      <c r="T599" s="55">
        <f t="shared" ca="1" si="384"/>
        <v>0</v>
      </c>
      <c r="U599" s="78">
        <f t="shared" ca="1" si="394"/>
        <v>4.1504550867967176E-5</v>
      </c>
      <c r="V599" s="79">
        <f t="shared" ca="1" si="395"/>
        <v>138.28087219567789</v>
      </c>
      <c r="W599" s="79">
        <f t="shared" ca="1" si="371"/>
        <v>1.2496467241888738</v>
      </c>
      <c r="X599" s="80">
        <f t="shared" ca="1" si="372"/>
        <v>-8.3009101735934349E-4</v>
      </c>
      <c r="Y599" s="80">
        <f t="shared" ca="1" si="385"/>
        <v>-5.7617030081532454E-2</v>
      </c>
      <c r="Z599" s="80">
        <f t="shared" ca="1" si="373"/>
        <v>0</v>
      </c>
      <c r="AA599" s="80">
        <f t="shared" ca="1" si="386"/>
        <v>0</v>
      </c>
      <c r="AB599" s="81">
        <f t="shared" ca="1" si="374"/>
        <v>-7.5061448925351784E-2</v>
      </c>
      <c r="AC599" s="79">
        <f t="shared" ca="1" si="375"/>
        <v>139.39701034984253</v>
      </c>
      <c r="AE599" s="55">
        <f t="shared" ca="1" si="396"/>
        <v>0</v>
      </c>
      <c r="AF599" s="78">
        <f t="shared" ca="1" si="397"/>
        <v>4.1504550867967176E-5</v>
      </c>
      <c r="AR599" s="69">
        <f t="shared" si="387"/>
        <v>50</v>
      </c>
      <c r="AS599" s="70">
        <f t="shared" si="398"/>
        <v>596</v>
      </c>
      <c r="AT599" s="71">
        <f t="shared" ca="1" si="399"/>
        <v>5.3722733461765426E-3</v>
      </c>
      <c r="AU599" s="72">
        <f t="shared" ca="1" si="388"/>
        <v>9.0370179501075842E-3</v>
      </c>
      <c r="AV599" s="73">
        <f t="shared" ca="1" si="389"/>
        <v>1.0090370179501076</v>
      </c>
      <c r="AW599" s="74">
        <f ca="1">PRODUCT(AV$4:AV599)</f>
        <v>177.83069392133137</v>
      </c>
      <c r="BO599" s="70">
        <f t="shared" si="400"/>
        <v>596</v>
      </c>
      <c r="BP599" s="171">
        <f t="shared" ca="1" si="401"/>
        <v>0.114</v>
      </c>
      <c r="BQ599" s="172">
        <f t="shared" ca="1" si="390"/>
        <v>9.0370179501075842E-3</v>
      </c>
      <c r="BR599" s="172">
        <f t="shared" ca="1" si="403"/>
        <v>5.6233261983579703E-3</v>
      </c>
    </row>
    <row r="600" spans="5:70">
      <c r="E600">
        <f t="shared" si="391"/>
        <v>597</v>
      </c>
      <c r="F600" s="64">
        <f t="shared" si="392"/>
        <v>114.66666666666384</v>
      </c>
      <c r="G600" s="55">
        <f t="shared" si="376"/>
        <v>0</v>
      </c>
      <c r="H600" s="78">
        <f t="shared" si="402"/>
        <v>4.1598758021262672E-5</v>
      </c>
      <c r="I600" s="79">
        <f t="shared" ca="1" si="377"/>
        <v>139.6921030913426</v>
      </c>
      <c r="J600" s="79">
        <f t="shared" ca="1" si="378"/>
        <v>1.2624000431247422</v>
      </c>
      <c r="K600" s="80">
        <f t="shared" ca="1" si="379"/>
        <v>-8.3197516042525347E-4</v>
      </c>
      <c r="L600" s="80">
        <f t="shared" ca="1" si="380"/>
        <v>-5.8205042954726088E-2</v>
      </c>
      <c r="M600" s="80">
        <f t="shared" ca="1" si="381"/>
        <v>0</v>
      </c>
      <c r="N600" s="80">
        <f t="shared" ca="1" si="382"/>
        <v>0</v>
      </c>
      <c r="O600" s="81">
        <f t="shared" ca="1" si="369"/>
        <v>-7.5061448925351784E-2</v>
      </c>
      <c r="P600" s="79">
        <f t="shared" ca="1" si="370"/>
        <v>140.82040466742683</v>
      </c>
      <c r="R600">
        <f t="shared" ca="1" si="383"/>
        <v>597</v>
      </c>
      <c r="S600" s="78">
        <f t="shared" ca="1" si="393"/>
        <v>114.66666666666384</v>
      </c>
      <c r="T600" s="55">
        <f t="shared" ca="1" si="384"/>
        <v>0</v>
      </c>
      <c r="U600" s="78">
        <f t="shared" ca="1" si="394"/>
        <v>4.1504550867967176E-5</v>
      </c>
      <c r="V600" s="79">
        <f t="shared" ca="1" si="395"/>
        <v>139.39701034984253</v>
      </c>
      <c r="W600" s="79">
        <f t="shared" ca="1" si="371"/>
        <v>1.2597332847228597</v>
      </c>
      <c r="X600" s="80">
        <f t="shared" ca="1" si="372"/>
        <v>-8.3009101735934349E-4</v>
      </c>
      <c r="Y600" s="80">
        <f t="shared" ca="1" si="385"/>
        <v>-5.8082087645767728E-2</v>
      </c>
      <c r="Z600" s="80">
        <f t="shared" ca="1" si="373"/>
        <v>0</v>
      </c>
      <c r="AA600" s="80">
        <f t="shared" ca="1" si="386"/>
        <v>0</v>
      </c>
      <c r="AB600" s="81">
        <f t="shared" ca="1" si="374"/>
        <v>-7.5061448925351784E-2</v>
      </c>
      <c r="AC600" s="79">
        <f t="shared" ca="1" si="375"/>
        <v>140.52277000697694</v>
      </c>
      <c r="AE600" s="55">
        <f t="shared" ca="1" si="396"/>
        <v>0</v>
      </c>
      <c r="AF600" s="78">
        <f t="shared" ca="1" si="397"/>
        <v>4.1504550867967176E-5</v>
      </c>
      <c r="AR600" s="69">
        <f t="shared" si="387"/>
        <v>50</v>
      </c>
      <c r="AS600" s="70">
        <f t="shared" si="398"/>
        <v>597</v>
      </c>
      <c r="AT600" s="71">
        <f t="shared" ca="1" si="399"/>
        <v>5.323724015514261E-3</v>
      </c>
      <c r="AU600" s="72">
        <f t="shared" ca="1" si="388"/>
        <v>9.0370179501075842E-3</v>
      </c>
      <c r="AV600" s="73">
        <f t="shared" ca="1" si="389"/>
        <v>1.0090370179501076</v>
      </c>
      <c r="AW600" s="74">
        <f ca="1">PRODUCT(AV$4:AV600)</f>
        <v>179.43775309437854</v>
      </c>
      <c r="BO600" s="70">
        <f t="shared" si="400"/>
        <v>597</v>
      </c>
      <c r="BP600" s="171">
        <f t="shared" ca="1" si="401"/>
        <v>0.114</v>
      </c>
      <c r="BQ600" s="172">
        <f t="shared" ca="1" si="390"/>
        <v>9.0370179501075842E-3</v>
      </c>
      <c r="BR600" s="172">
        <f t="shared" ca="1" si="403"/>
        <v>5.572963229616635E-3</v>
      </c>
    </row>
    <row r="601" spans="5:70">
      <c r="E601">
        <f t="shared" si="391"/>
        <v>598</v>
      </c>
      <c r="F601" s="64">
        <f t="shared" si="392"/>
        <v>114.74999999999717</v>
      </c>
      <c r="G601" s="55">
        <f t="shared" si="376"/>
        <v>0</v>
      </c>
      <c r="H601" s="78">
        <f t="shared" si="402"/>
        <v>4.1598758021262672E-5</v>
      </c>
      <c r="I601" s="79">
        <f t="shared" ca="1" si="377"/>
        <v>140.82040466742683</v>
      </c>
      <c r="J601" s="79">
        <f t="shared" ca="1" si="378"/>
        <v>1.2725965247209501</v>
      </c>
      <c r="K601" s="80">
        <f t="shared" ca="1" si="379"/>
        <v>-8.3197516042525347E-4</v>
      </c>
      <c r="L601" s="80">
        <f t="shared" ca="1" si="380"/>
        <v>-5.8675168611427846E-2</v>
      </c>
      <c r="M601" s="80">
        <f t="shared" ca="1" si="381"/>
        <v>0</v>
      </c>
      <c r="N601" s="80">
        <f t="shared" ca="1" si="382"/>
        <v>0</v>
      </c>
      <c r="O601" s="81">
        <f t="shared" ca="1" si="369"/>
        <v>-7.5061448925351784E-2</v>
      </c>
      <c r="P601" s="79">
        <f t="shared" ca="1" si="370"/>
        <v>141.95843259945059</v>
      </c>
      <c r="R601">
        <f t="shared" ca="1" si="383"/>
        <v>598</v>
      </c>
      <c r="S601" s="78">
        <f t="shared" ca="1" si="393"/>
        <v>114.74999999999717</v>
      </c>
      <c r="T601" s="55">
        <f t="shared" ca="1" si="384"/>
        <v>0</v>
      </c>
      <c r="U601" s="78">
        <f t="shared" ca="1" si="394"/>
        <v>4.1504550867967176E-5</v>
      </c>
      <c r="V601" s="79">
        <f t="shared" ca="1" si="395"/>
        <v>140.52277000697694</v>
      </c>
      <c r="W601" s="79">
        <f t="shared" ca="1" si="371"/>
        <v>1.2699067949518903</v>
      </c>
      <c r="X601" s="80">
        <f t="shared" ca="1" si="372"/>
        <v>-8.3009101735934349E-4</v>
      </c>
      <c r="Y601" s="80">
        <f t="shared" ca="1" si="385"/>
        <v>-5.8551154169573731E-2</v>
      </c>
      <c r="Z601" s="80">
        <f t="shared" ca="1" si="373"/>
        <v>0</v>
      </c>
      <c r="AA601" s="80">
        <f t="shared" ca="1" si="386"/>
        <v>0</v>
      </c>
      <c r="AB601" s="81">
        <f t="shared" ca="1" si="374"/>
        <v>-7.5061448925351784E-2</v>
      </c>
      <c r="AC601" s="79">
        <f t="shared" ca="1" si="375"/>
        <v>141.65823410781655</v>
      </c>
      <c r="AE601" s="55">
        <f t="shared" ca="1" si="396"/>
        <v>0</v>
      </c>
      <c r="AF601" s="78">
        <f t="shared" ca="1" si="397"/>
        <v>4.1504550867967176E-5</v>
      </c>
      <c r="AR601" s="69">
        <f t="shared" si="387"/>
        <v>50</v>
      </c>
      <c r="AS601" s="70">
        <f t="shared" si="398"/>
        <v>598</v>
      </c>
      <c r="AT601" s="71">
        <f t="shared" ca="1" si="399"/>
        <v>5.2756134260246402E-3</v>
      </c>
      <c r="AU601" s="72">
        <f t="shared" ca="1" si="388"/>
        <v>9.0370179501075842E-3</v>
      </c>
      <c r="AV601" s="73">
        <f t="shared" ca="1" si="389"/>
        <v>1.0090370179501076</v>
      </c>
      <c r="AW601" s="74">
        <f ca="1">PRODUCT(AV$4:AV601)</f>
        <v>181.05933529001942</v>
      </c>
      <c r="BO601" s="70">
        <f t="shared" si="400"/>
        <v>598</v>
      </c>
      <c r="BP601" s="171">
        <f t="shared" ca="1" si="401"/>
        <v>0.114</v>
      </c>
      <c r="BQ601" s="172">
        <f t="shared" ca="1" si="390"/>
        <v>9.0370179501075842E-3</v>
      </c>
      <c r="BR601" s="172">
        <f t="shared" ca="1" si="403"/>
        <v>5.523051315736955E-3</v>
      </c>
    </row>
    <row r="602" spans="5:70">
      <c r="E602">
        <f t="shared" si="391"/>
        <v>599</v>
      </c>
      <c r="F602" s="64">
        <f t="shared" si="392"/>
        <v>114.8333333333305</v>
      </c>
      <c r="G602" s="55">
        <f t="shared" si="376"/>
        <v>0</v>
      </c>
      <c r="H602" s="78">
        <f t="shared" si="402"/>
        <v>4.1598758021262672E-5</v>
      </c>
      <c r="I602" s="79">
        <f t="shared" ca="1" si="377"/>
        <v>141.95843259945059</v>
      </c>
      <c r="J602" s="79">
        <f t="shared" ca="1" si="378"/>
        <v>1.2828809035703725</v>
      </c>
      <c r="K602" s="80">
        <f t="shared" ca="1" si="379"/>
        <v>-8.3197516042525347E-4</v>
      </c>
      <c r="L602" s="80">
        <f t="shared" ca="1" si="380"/>
        <v>-5.9149346916437751E-2</v>
      </c>
      <c r="M602" s="80">
        <f t="shared" ca="1" si="381"/>
        <v>0</v>
      </c>
      <c r="N602" s="80">
        <f t="shared" ca="1" si="382"/>
        <v>0</v>
      </c>
      <c r="O602" s="81">
        <f t="shared" ca="1" si="369"/>
        <v>-7.5061448925351784E-2</v>
      </c>
      <c r="P602" s="79">
        <f t="shared" ca="1" si="370"/>
        <v>143.10627073201877</v>
      </c>
      <c r="R602">
        <f t="shared" ca="1" si="383"/>
        <v>599</v>
      </c>
      <c r="S602" s="78">
        <f t="shared" ca="1" si="393"/>
        <v>114.8333333333305</v>
      </c>
      <c r="T602" s="55">
        <f t="shared" ca="1" si="384"/>
        <v>0</v>
      </c>
      <c r="U602" s="78">
        <f t="shared" ca="1" si="394"/>
        <v>4.1504550867967176E-5</v>
      </c>
      <c r="V602" s="79">
        <f t="shared" ca="1" si="395"/>
        <v>141.65823410781655</v>
      </c>
      <c r="W602" s="79">
        <f t="shared" ca="1" si="371"/>
        <v>1.2801680044128807</v>
      </c>
      <c r="X602" s="80">
        <f t="shared" ca="1" si="372"/>
        <v>-8.3009101735934349E-4</v>
      </c>
      <c r="Y602" s="80">
        <f t="shared" ca="1" si="385"/>
        <v>-5.9024264211590231E-2</v>
      </c>
      <c r="Z602" s="80">
        <f t="shared" ca="1" si="373"/>
        <v>0</v>
      </c>
      <c r="AA602" s="80">
        <f t="shared" ca="1" si="386"/>
        <v>0</v>
      </c>
      <c r="AB602" s="81">
        <f t="shared" ca="1" si="374"/>
        <v>-7.5061448925351784E-2</v>
      </c>
      <c r="AC602" s="79">
        <f t="shared" ca="1" si="375"/>
        <v>142.80348630807515</v>
      </c>
      <c r="AE602" s="55">
        <f t="shared" ca="1" si="396"/>
        <v>0</v>
      </c>
      <c r="AF602" s="78">
        <f t="shared" ca="1" si="397"/>
        <v>4.1504550867967176E-5</v>
      </c>
      <c r="AR602" s="69">
        <f t="shared" si="387"/>
        <v>50</v>
      </c>
      <c r="AS602" s="70">
        <f t="shared" si="398"/>
        <v>599</v>
      </c>
      <c r="AT602" s="71">
        <f t="shared" ca="1" si="399"/>
        <v>5.2279376127958273E-3</v>
      </c>
      <c r="AU602" s="72">
        <f t="shared" ca="1" si="388"/>
        <v>9.0370179501075842E-3</v>
      </c>
      <c r="AV602" s="73">
        <f t="shared" ca="1" si="389"/>
        <v>1.0090370179501076</v>
      </c>
      <c r="AW602" s="74">
        <f ca="1">PRODUCT(AV$4:AV602)</f>
        <v>182.69557175306988</v>
      </c>
      <c r="BO602" s="70">
        <f t="shared" si="400"/>
        <v>599</v>
      </c>
      <c r="BP602" s="171">
        <f t="shared" ca="1" si="401"/>
        <v>0.114</v>
      </c>
      <c r="BQ602" s="172">
        <f t="shared" ca="1" si="390"/>
        <v>9.0370179501075842E-3</v>
      </c>
      <c r="BR602" s="172">
        <f t="shared" ca="1" si="403"/>
        <v>5.4735864170347469E-3</v>
      </c>
    </row>
    <row r="603" spans="5:70">
      <c r="E603">
        <f t="shared" si="391"/>
        <v>600</v>
      </c>
      <c r="F603" s="64">
        <f t="shared" si="392"/>
        <v>114.91666666666383</v>
      </c>
      <c r="G603" s="55">
        <f t="shared" si="376"/>
        <v>0</v>
      </c>
      <c r="H603" s="78">
        <f t="shared" si="402"/>
        <v>4.1598758021262672E-5</v>
      </c>
      <c r="I603" s="79">
        <f t="shared" ca="1" si="377"/>
        <v>143.10627073201877</v>
      </c>
      <c r="J603" s="79">
        <f t="shared" ca="1" si="378"/>
        <v>1.2932539373782093</v>
      </c>
      <c r="K603" s="80">
        <f t="shared" ca="1" si="379"/>
        <v>-8.3197516042525347E-4</v>
      </c>
      <c r="L603" s="80">
        <f t="shared" ca="1" si="380"/>
        <v>-5.9627612805007828E-2</v>
      </c>
      <c r="M603" s="80">
        <f t="shared" ca="1" si="381"/>
        <v>0</v>
      </c>
      <c r="N603" s="80">
        <f t="shared" ca="1" si="382"/>
        <v>0</v>
      </c>
      <c r="O603" s="81">
        <f t="shared" ca="1" si="369"/>
        <v>-7.5061448925351784E-2</v>
      </c>
      <c r="P603" s="79">
        <f t="shared" ca="1" si="370"/>
        <v>144.26400363250622</v>
      </c>
      <c r="R603">
        <f t="shared" ca="1" si="383"/>
        <v>600</v>
      </c>
      <c r="S603" s="78">
        <f t="shared" ca="1" si="393"/>
        <v>114.91666666666383</v>
      </c>
      <c r="T603" s="55">
        <f t="shared" ca="1" si="384"/>
        <v>0</v>
      </c>
      <c r="U603" s="78">
        <f t="shared" ca="1" si="394"/>
        <v>4.1504550867967176E-5</v>
      </c>
      <c r="V603" s="79">
        <f t="shared" ca="1" si="395"/>
        <v>142.80348630807515</v>
      </c>
      <c r="W603" s="79">
        <f t="shared" ca="1" si="371"/>
        <v>1.2905176691040177</v>
      </c>
      <c r="X603" s="80">
        <f t="shared" ca="1" si="372"/>
        <v>-8.3009101735934349E-4</v>
      </c>
      <c r="Y603" s="80">
        <f t="shared" ca="1" si="385"/>
        <v>-5.9501452628364648E-2</v>
      </c>
      <c r="Z603" s="80">
        <f t="shared" ca="1" si="373"/>
        <v>0</v>
      </c>
      <c r="AA603" s="80">
        <f t="shared" ca="1" si="386"/>
        <v>0</v>
      </c>
      <c r="AB603" s="81">
        <f t="shared" ca="1" si="374"/>
        <v>-7.5061448925351784E-2</v>
      </c>
      <c r="AC603" s="79">
        <f t="shared" ca="1" si="375"/>
        <v>143.95861098460813</v>
      </c>
      <c r="AE603" s="55">
        <f t="shared" ca="1" si="396"/>
        <v>0</v>
      </c>
      <c r="AF603" s="78">
        <f t="shared" ca="1" si="397"/>
        <v>4.1504550867967176E-5</v>
      </c>
      <c r="AR603" s="69">
        <f t="shared" si="387"/>
        <v>50</v>
      </c>
      <c r="AS603" s="70">
        <f t="shared" si="398"/>
        <v>600</v>
      </c>
      <c r="AT603" s="71">
        <f t="shared" ca="1" si="399"/>
        <v>5.1806926467469492E-3</v>
      </c>
      <c r="AU603" s="72">
        <f t="shared" ca="1" si="388"/>
        <v>9.0370179501075842E-3</v>
      </c>
      <c r="AV603" s="73">
        <f t="shared" ca="1" si="389"/>
        <v>1.0090370179501076</v>
      </c>
      <c r="AW603" s="74">
        <f ca="1">PRODUCT(AV$4:AV603)</f>
        <v>184.34659491440755</v>
      </c>
      <c r="BO603" s="70">
        <f t="shared" si="400"/>
        <v>600</v>
      </c>
      <c r="BP603" s="171">
        <f t="shared" ca="1" si="401"/>
        <v>0.114</v>
      </c>
      <c r="BQ603" s="172">
        <f t="shared" ca="1" si="390"/>
        <v>9.0370179501075842E-3</v>
      </c>
      <c r="BR603" s="172">
        <f t="shared" ca="1" si="403"/>
        <v>5.4245645300055696E-3</v>
      </c>
    </row>
    <row r="604" spans="5:70">
      <c r="E604">
        <f t="shared" si="391"/>
        <v>601</v>
      </c>
      <c r="F604" s="64">
        <f t="shared" si="392"/>
        <v>114.99999999999716</v>
      </c>
      <c r="G604" s="55">
        <f t="shared" si="376"/>
        <v>0</v>
      </c>
      <c r="H604" s="78">
        <f t="shared" si="402"/>
        <v>4.1598758021262672E-5</v>
      </c>
      <c r="I604" s="79">
        <f t="shared" ca="1" si="377"/>
        <v>144.26400363250622</v>
      </c>
      <c r="J604" s="79">
        <f t="shared" ca="1" si="378"/>
        <v>1.3037163903813445</v>
      </c>
      <c r="K604" s="80">
        <f t="shared" ca="1" si="379"/>
        <v>-8.3197516042525347E-4</v>
      </c>
      <c r="L604" s="80">
        <f t="shared" ca="1" si="380"/>
        <v>-6.0110001513544259E-2</v>
      </c>
      <c r="M604" s="80">
        <f t="shared" ca="1" si="381"/>
        <v>-1.0819800272437965</v>
      </c>
      <c r="N604" s="80">
        <f t="shared" ca="1" si="382"/>
        <v>0</v>
      </c>
      <c r="O604" s="81">
        <f t="shared" ca="1" si="369"/>
        <v>-7.5061448925351784E-2</v>
      </c>
      <c r="P604" s="79">
        <f t="shared" ca="1" si="370"/>
        <v>144.34973657004446</v>
      </c>
      <c r="R604">
        <f t="shared" ca="1" si="383"/>
        <v>601</v>
      </c>
      <c r="S604" s="78">
        <f t="shared" ca="1" si="393"/>
        <v>114.99999999999716</v>
      </c>
      <c r="T604" s="55">
        <f t="shared" ca="1" si="384"/>
        <v>0</v>
      </c>
      <c r="U604" s="78">
        <f t="shared" ca="1" si="394"/>
        <v>4.1504550867967176E-5</v>
      </c>
      <c r="V604" s="79">
        <f t="shared" ca="1" si="395"/>
        <v>143.95861098460813</v>
      </c>
      <c r="W604" s="79">
        <f t="shared" ca="1" si="371"/>
        <v>1.3009565515404584</v>
      </c>
      <c r="X604" s="80">
        <f t="shared" ca="1" si="372"/>
        <v>-8.3009101735934349E-4</v>
      </c>
      <c r="Y604" s="80">
        <f t="shared" ca="1" si="385"/>
        <v>-5.998275457692006E-2</v>
      </c>
      <c r="Z604" s="80">
        <f t="shared" ca="1" si="373"/>
        <v>-1.0796895823845609</v>
      </c>
      <c r="AA604" s="80">
        <f t="shared" ca="1" si="386"/>
        <v>0</v>
      </c>
      <c r="AB604" s="81">
        <f t="shared" ca="1" si="374"/>
        <v>-7.5061448925351784E-2</v>
      </c>
      <c r="AC604" s="79">
        <f t="shared" ca="1" si="375"/>
        <v>144.04400365924442</v>
      </c>
      <c r="AE604" s="55">
        <f t="shared" ca="1" si="396"/>
        <v>0</v>
      </c>
      <c r="AF604" s="78">
        <f t="shared" ca="1" si="397"/>
        <v>4.1504550867967176E-5</v>
      </c>
      <c r="AR604" s="69">
        <f t="shared" si="387"/>
        <v>51</v>
      </c>
      <c r="AS604" s="70">
        <f t="shared" si="398"/>
        <v>601</v>
      </c>
      <c r="AT604" s="71">
        <f t="shared" ca="1" si="399"/>
        <v>5.1338746343043062E-3</v>
      </c>
      <c r="AU604" s="72">
        <f t="shared" ca="1" si="388"/>
        <v>9.0370179501075842E-3</v>
      </c>
      <c r="AV604" s="73">
        <f t="shared" ca="1" si="389"/>
        <v>1.0090370179501076</v>
      </c>
      <c r="AW604" s="74">
        <f ca="1">PRODUCT(AV$4:AV604)</f>
        <v>186.01253840169025</v>
      </c>
      <c r="BO604" s="70">
        <f t="shared" si="400"/>
        <v>601</v>
      </c>
      <c r="BP604" s="171">
        <f t="shared" ca="1" si="401"/>
        <v>0.114</v>
      </c>
      <c r="BQ604" s="172">
        <f t="shared" ca="1" si="390"/>
        <v>9.0370179501075842E-3</v>
      </c>
      <c r="BR604" s="172">
        <f t="shared" ca="1" si="403"/>
        <v>5.3759816870006943E-3</v>
      </c>
    </row>
    <row r="605" spans="5:70">
      <c r="E605">
        <f t="shared" si="391"/>
        <v>602</v>
      </c>
      <c r="F605" s="64">
        <f t="shared" si="392"/>
        <v>115.08333333333049</v>
      </c>
      <c r="G605" s="55">
        <f t="shared" si="376"/>
        <v>0</v>
      </c>
      <c r="H605" s="78">
        <f t="shared" si="402"/>
        <v>4.1598758021262672E-5</v>
      </c>
      <c r="I605" s="79">
        <f t="shared" ca="1" si="377"/>
        <v>144.34973657004446</v>
      </c>
      <c r="J605" s="79">
        <f t="shared" ca="1" si="378"/>
        <v>1.304491160476793</v>
      </c>
      <c r="K605" s="80">
        <f t="shared" ca="1" si="379"/>
        <v>-8.3197516042525347E-4</v>
      </c>
      <c r="L605" s="80">
        <f t="shared" ca="1" si="380"/>
        <v>-6.0145723570851864E-2</v>
      </c>
      <c r="M605" s="80">
        <f t="shared" ca="1" si="381"/>
        <v>0</v>
      </c>
      <c r="N605" s="80">
        <f t="shared" ca="1" si="382"/>
        <v>0</v>
      </c>
      <c r="O605" s="81">
        <f t="shared" ca="1" si="369"/>
        <v>-7.5061448925351784E-2</v>
      </c>
      <c r="P605" s="79">
        <f t="shared" ca="1" si="370"/>
        <v>145.51818858286464</v>
      </c>
      <c r="R605">
        <f t="shared" ca="1" si="383"/>
        <v>602</v>
      </c>
      <c r="S605" s="78">
        <f t="shared" ca="1" si="393"/>
        <v>115.08333333333049</v>
      </c>
      <c r="T605" s="55">
        <f t="shared" ca="1" si="384"/>
        <v>0</v>
      </c>
      <c r="U605" s="78">
        <f t="shared" ca="1" si="394"/>
        <v>4.1504550867967176E-5</v>
      </c>
      <c r="V605" s="79">
        <f t="shared" ca="1" si="395"/>
        <v>144.04400365924442</v>
      </c>
      <c r="W605" s="79">
        <f t="shared" ca="1" si="371"/>
        <v>1.3017282466739544</v>
      </c>
      <c r="X605" s="80">
        <f t="shared" ca="1" si="372"/>
        <v>-8.3009101735934349E-4</v>
      </c>
      <c r="Y605" s="80">
        <f t="shared" ca="1" si="385"/>
        <v>-6.0018334858018517E-2</v>
      </c>
      <c r="Z605" s="80">
        <f t="shared" ca="1" si="373"/>
        <v>0</v>
      </c>
      <c r="AA605" s="80">
        <f t="shared" ca="1" si="386"/>
        <v>0</v>
      </c>
      <c r="AB605" s="81">
        <f t="shared" ca="1" si="374"/>
        <v>-7.5061448925351784E-2</v>
      </c>
      <c r="AC605" s="79">
        <f t="shared" ca="1" si="375"/>
        <v>145.20982203111765</v>
      </c>
      <c r="AE605" s="55">
        <f t="shared" ca="1" si="396"/>
        <v>0</v>
      </c>
      <c r="AF605" s="78">
        <f t="shared" ca="1" si="397"/>
        <v>4.1504550867967176E-5</v>
      </c>
      <c r="AR605" s="69">
        <f t="shared" si="387"/>
        <v>51</v>
      </c>
      <c r="AS605" s="70">
        <f t="shared" si="398"/>
        <v>602</v>
      </c>
      <c r="AT605" s="71">
        <f t="shared" ca="1" si="399"/>
        <v>5.0874797170804963E-3</v>
      </c>
      <c r="AU605" s="72">
        <f t="shared" ca="1" si="388"/>
        <v>9.0370179501075842E-3</v>
      </c>
      <c r="AV605" s="73">
        <f t="shared" ca="1" si="389"/>
        <v>1.0090370179501076</v>
      </c>
      <c r="AW605" s="74">
        <f ca="1">PRODUCT(AV$4:AV605)</f>
        <v>187.69353705017141</v>
      </c>
      <c r="BO605" s="70">
        <f t="shared" si="400"/>
        <v>602</v>
      </c>
      <c r="BP605" s="171">
        <f t="shared" ca="1" si="401"/>
        <v>0.114</v>
      </c>
      <c r="BQ605" s="172">
        <f t="shared" ca="1" si="390"/>
        <v>9.0370179501075842E-3</v>
      </c>
      <c r="BR605" s="172">
        <f t="shared" ca="1" si="403"/>
        <v>5.3278339559059791E-3</v>
      </c>
    </row>
    <row r="606" spans="5:70">
      <c r="E606">
        <f t="shared" si="391"/>
        <v>603</v>
      </c>
      <c r="F606" s="64">
        <f t="shared" si="392"/>
        <v>115.16666666666382</v>
      </c>
      <c r="G606" s="55">
        <f t="shared" si="376"/>
        <v>0</v>
      </c>
      <c r="H606" s="78">
        <f t="shared" si="402"/>
        <v>4.1598758021262672E-5</v>
      </c>
      <c r="I606" s="79">
        <f t="shared" ca="1" si="377"/>
        <v>145.51818858286464</v>
      </c>
      <c r="J606" s="79">
        <f t="shared" ca="1" si="378"/>
        <v>1.3150504822904883</v>
      </c>
      <c r="K606" s="80">
        <f t="shared" ca="1" si="379"/>
        <v>-8.3197516042525347E-4</v>
      </c>
      <c r="L606" s="80">
        <f t="shared" ca="1" si="380"/>
        <v>-6.0632578576193606E-2</v>
      </c>
      <c r="M606" s="80">
        <f t="shared" ca="1" si="381"/>
        <v>0</v>
      </c>
      <c r="N606" s="80">
        <f t="shared" ca="1" si="382"/>
        <v>0</v>
      </c>
      <c r="O606" s="81">
        <f t="shared" ca="1" si="369"/>
        <v>-7.5061448925351784E-2</v>
      </c>
      <c r="P606" s="79">
        <f t="shared" ca="1" si="370"/>
        <v>146.69671306249319</v>
      </c>
      <c r="R606">
        <f t="shared" ca="1" si="383"/>
        <v>603</v>
      </c>
      <c r="S606" s="78">
        <f t="shared" ca="1" si="393"/>
        <v>115.16666666666382</v>
      </c>
      <c r="T606" s="55">
        <f t="shared" ca="1" si="384"/>
        <v>0</v>
      </c>
      <c r="U606" s="78">
        <f t="shared" ca="1" si="394"/>
        <v>4.1504550867967176E-5</v>
      </c>
      <c r="V606" s="79">
        <f t="shared" ca="1" si="395"/>
        <v>145.20982203111765</v>
      </c>
      <c r="W606" s="79">
        <f t="shared" ca="1" si="371"/>
        <v>1.3122637682271381</v>
      </c>
      <c r="X606" s="80">
        <f t="shared" ca="1" si="372"/>
        <v>-8.3009101735934349E-4</v>
      </c>
      <c r="Y606" s="80">
        <f t="shared" ca="1" si="385"/>
        <v>-6.0504092512965693E-2</v>
      </c>
      <c r="Z606" s="80">
        <f t="shared" ca="1" si="373"/>
        <v>0</v>
      </c>
      <c r="AA606" s="80">
        <f t="shared" ca="1" si="386"/>
        <v>0</v>
      </c>
      <c r="AB606" s="81">
        <f t="shared" ca="1" si="374"/>
        <v>-7.5061448925351784E-2</v>
      </c>
      <c r="AC606" s="79">
        <f t="shared" ca="1" si="375"/>
        <v>146.38569016688913</v>
      </c>
      <c r="AE606" s="55">
        <f t="shared" ca="1" si="396"/>
        <v>0</v>
      </c>
      <c r="AF606" s="78">
        <f t="shared" ca="1" si="397"/>
        <v>4.1504550867967176E-5</v>
      </c>
      <c r="AR606" s="69">
        <f t="shared" si="387"/>
        <v>51</v>
      </c>
      <c r="AS606" s="70">
        <f t="shared" si="398"/>
        <v>603</v>
      </c>
      <c r="AT606" s="71">
        <f t="shared" ca="1" si="399"/>
        <v>5.0415040715564314E-3</v>
      </c>
      <c r="AU606" s="72">
        <f t="shared" ca="1" si="388"/>
        <v>9.0370179501075842E-3</v>
      </c>
      <c r="AV606" s="73">
        <f t="shared" ca="1" si="389"/>
        <v>1.0090370179501076</v>
      </c>
      <c r="AW606" s="74">
        <f ca="1">PRODUCT(AV$4:AV606)</f>
        <v>189.389726913613</v>
      </c>
      <c r="BO606" s="70">
        <f t="shared" si="400"/>
        <v>603</v>
      </c>
      <c r="BP606" s="171">
        <f t="shared" ca="1" si="401"/>
        <v>0.114</v>
      </c>
      <c r="BQ606" s="172">
        <f t="shared" ca="1" si="390"/>
        <v>9.0370179501075842E-3</v>
      </c>
      <c r="BR606" s="172">
        <f t="shared" ca="1" si="403"/>
        <v>5.2801174398236167E-3</v>
      </c>
    </row>
    <row r="607" spans="5:70">
      <c r="E607">
        <f t="shared" si="391"/>
        <v>604</v>
      </c>
      <c r="F607" s="64">
        <f t="shared" si="392"/>
        <v>115.24999999999714</v>
      </c>
      <c r="G607" s="55">
        <f t="shared" si="376"/>
        <v>0</v>
      </c>
      <c r="H607" s="78">
        <f t="shared" si="402"/>
        <v>4.1598758021262672E-5</v>
      </c>
      <c r="I607" s="79">
        <f t="shared" ca="1" si="377"/>
        <v>146.69671306249319</v>
      </c>
      <c r="J607" s="79">
        <f t="shared" ca="1" si="378"/>
        <v>1.3257008291675327</v>
      </c>
      <c r="K607" s="80">
        <f t="shared" ca="1" si="379"/>
        <v>-8.3197516042525347E-4</v>
      </c>
      <c r="L607" s="80">
        <f t="shared" ca="1" si="380"/>
        <v>-6.1123630442705502E-2</v>
      </c>
      <c r="M607" s="80">
        <f t="shared" ca="1" si="381"/>
        <v>0</v>
      </c>
      <c r="N607" s="80">
        <f t="shared" ca="1" si="382"/>
        <v>0</v>
      </c>
      <c r="O607" s="81">
        <f t="shared" ca="1" si="369"/>
        <v>-7.5061448925351784E-2</v>
      </c>
      <c r="P607" s="79">
        <f t="shared" ca="1" si="370"/>
        <v>147.88539683713228</v>
      </c>
      <c r="R607">
        <f t="shared" ca="1" si="383"/>
        <v>604</v>
      </c>
      <c r="S607" s="78">
        <f t="shared" ca="1" si="393"/>
        <v>115.24999999999714</v>
      </c>
      <c r="T607" s="55">
        <f t="shared" ca="1" si="384"/>
        <v>0</v>
      </c>
      <c r="U607" s="78">
        <f t="shared" ca="1" si="394"/>
        <v>4.1504550867967176E-5</v>
      </c>
      <c r="V607" s="79">
        <f t="shared" ca="1" si="395"/>
        <v>146.38569016688913</v>
      </c>
      <c r="W607" s="79">
        <f t="shared" ca="1" si="371"/>
        <v>1.3228901096770644</v>
      </c>
      <c r="X607" s="80">
        <f t="shared" ca="1" si="372"/>
        <v>-8.3009101735934349E-4</v>
      </c>
      <c r="Y607" s="80">
        <f t="shared" ca="1" si="385"/>
        <v>-6.0994037569537141E-2</v>
      </c>
      <c r="Z607" s="80">
        <f t="shared" ca="1" si="373"/>
        <v>0</v>
      </c>
      <c r="AA607" s="80">
        <f t="shared" ca="1" si="386"/>
        <v>0</v>
      </c>
      <c r="AB607" s="81">
        <f t="shared" ca="1" si="374"/>
        <v>-7.5061448925351784E-2</v>
      </c>
      <c r="AC607" s="79">
        <f t="shared" ca="1" si="375"/>
        <v>147.57169469905398</v>
      </c>
      <c r="AE607" s="55">
        <f t="shared" ca="1" si="396"/>
        <v>0</v>
      </c>
      <c r="AF607" s="78">
        <f t="shared" ca="1" si="397"/>
        <v>4.1504550867967176E-5</v>
      </c>
      <c r="AR607" s="69">
        <f t="shared" si="387"/>
        <v>51</v>
      </c>
      <c r="AS607" s="70">
        <f t="shared" si="398"/>
        <v>604</v>
      </c>
      <c r="AT607" s="71">
        <f t="shared" ca="1" si="399"/>
        <v>4.9959439087662351E-3</v>
      </c>
      <c r="AU607" s="72">
        <f t="shared" ca="1" si="388"/>
        <v>9.0370179501075842E-3</v>
      </c>
      <c r="AV607" s="73">
        <f t="shared" ca="1" si="389"/>
        <v>1.0090370179501076</v>
      </c>
      <c r="AW607" s="74">
        <f ca="1">PRODUCT(AV$4:AV607)</f>
        <v>191.10124527529729</v>
      </c>
      <c r="BO607" s="70">
        <f t="shared" si="400"/>
        <v>604</v>
      </c>
      <c r="BP607" s="171">
        <f t="shared" ca="1" si="401"/>
        <v>0.114</v>
      </c>
      <c r="BQ607" s="172">
        <f t="shared" ca="1" si="390"/>
        <v>9.0370179501075842E-3</v>
      </c>
      <c r="BR607" s="172">
        <f t="shared" ca="1" si="403"/>
        <v>5.2328282767567357E-3</v>
      </c>
    </row>
    <row r="608" spans="5:70">
      <c r="E608">
        <f t="shared" si="391"/>
        <v>605</v>
      </c>
      <c r="F608" s="64">
        <f t="shared" si="392"/>
        <v>115.33333333333047</v>
      </c>
      <c r="G608" s="55">
        <f t="shared" si="376"/>
        <v>0</v>
      </c>
      <c r="H608" s="78">
        <f t="shared" si="402"/>
        <v>4.1598758021262672E-5</v>
      </c>
      <c r="I608" s="79">
        <f t="shared" ca="1" si="377"/>
        <v>147.88539683713228</v>
      </c>
      <c r="J608" s="79">
        <f t="shared" ca="1" si="378"/>
        <v>1.3364429857759477</v>
      </c>
      <c r="K608" s="80">
        <f t="shared" ca="1" si="379"/>
        <v>-8.3197516042525347E-4</v>
      </c>
      <c r="L608" s="80">
        <f t="shared" ca="1" si="380"/>
        <v>-6.161891534880512E-2</v>
      </c>
      <c r="M608" s="80">
        <f t="shared" ca="1" si="381"/>
        <v>0</v>
      </c>
      <c r="N608" s="80">
        <f t="shared" ca="1" si="382"/>
        <v>0</v>
      </c>
      <c r="O608" s="81">
        <f t="shared" ca="1" si="369"/>
        <v>-7.5061448925351784E-2</v>
      </c>
      <c r="P608" s="79">
        <f t="shared" ca="1" si="370"/>
        <v>149.08432748347366</v>
      </c>
      <c r="R608">
        <f t="shared" ca="1" si="383"/>
        <v>605</v>
      </c>
      <c r="S608" s="78">
        <f t="shared" ca="1" si="393"/>
        <v>115.33333333333047</v>
      </c>
      <c r="T608" s="55">
        <f t="shared" ca="1" si="384"/>
        <v>0</v>
      </c>
      <c r="U608" s="78">
        <f t="shared" ca="1" si="394"/>
        <v>4.1504550867967176E-5</v>
      </c>
      <c r="V608" s="79">
        <f t="shared" ca="1" si="395"/>
        <v>147.57169469905398</v>
      </c>
      <c r="W608" s="79">
        <f t="shared" ca="1" si="371"/>
        <v>1.333608053923147</v>
      </c>
      <c r="X608" s="80">
        <f t="shared" ca="1" si="372"/>
        <v>-8.3009101735934349E-4</v>
      </c>
      <c r="Y608" s="80">
        <f t="shared" ca="1" si="385"/>
        <v>-6.1488206124605829E-2</v>
      </c>
      <c r="Z608" s="80">
        <f t="shared" ca="1" si="373"/>
        <v>0</v>
      </c>
      <c r="AA608" s="80">
        <f t="shared" ca="1" si="386"/>
        <v>0</v>
      </c>
      <c r="AB608" s="81">
        <f t="shared" ca="1" si="374"/>
        <v>-7.5061448925351784E-2</v>
      </c>
      <c r="AC608" s="79">
        <f t="shared" ca="1" si="375"/>
        <v>148.76792300690983</v>
      </c>
      <c r="AE608" s="55">
        <f t="shared" ca="1" si="396"/>
        <v>0</v>
      </c>
      <c r="AF608" s="78">
        <f t="shared" ca="1" si="397"/>
        <v>4.1504550867967176E-5</v>
      </c>
      <c r="AR608" s="69">
        <f t="shared" si="387"/>
        <v>51</v>
      </c>
      <c r="AS608" s="70">
        <f t="shared" si="398"/>
        <v>605</v>
      </c>
      <c r="AT608" s="71">
        <f t="shared" ca="1" si="399"/>
        <v>4.9507954739849841E-3</v>
      </c>
      <c r="AU608" s="72">
        <f t="shared" ca="1" si="388"/>
        <v>9.0370179501075842E-3</v>
      </c>
      <c r="AV608" s="73">
        <f t="shared" ca="1" si="389"/>
        <v>1.0090370179501076</v>
      </c>
      <c r="AW608" s="74">
        <f ca="1">PRODUCT(AV$4:AV608)</f>
        <v>192.82823065913806</v>
      </c>
      <c r="BO608" s="70">
        <f t="shared" si="400"/>
        <v>605</v>
      </c>
      <c r="BP608" s="171">
        <f t="shared" ca="1" si="401"/>
        <v>0.114</v>
      </c>
      <c r="BQ608" s="172">
        <f t="shared" ca="1" si="390"/>
        <v>9.0370179501075842E-3</v>
      </c>
      <c r="BR608" s="172">
        <f t="shared" ca="1" si="403"/>
        <v>5.1859626392968226E-3</v>
      </c>
    </row>
    <row r="609" spans="5:70">
      <c r="E609">
        <f t="shared" si="391"/>
        <v>606</v>
      </c>
      <c r="F609" s="64">
        <f t="shared" si="392"/>
        <v>115.4166666666638</v>
      </c>
      <c r="G609" s="55">
        <f t="shared" si="376"/>
        <v>0</v>
      </c>
      <c r="H609" s="78">
        <f t="shared" si="402"/>
        <v>4.1598758021262672E-5</v>
      </c>
      <c r="I609" s="79">
        <f t="shared" ca="1" si="377"/>
        <v>149.08432748347366</v>
      </c>
      <c r="J609" s="79">
        <f t="shared" ca="1" si="378"/>
        <v>1.3472777435478689</v>
      </c>
      <c r="K609" s="80">
        <f t="shared" ca="1" si="379"/>
        <v>-8.3197516042525347E-4</v>
      </c>
      <c r="L609" s="80">
        <f t="shared" ca="1" si="380"/>
        <v>-6.2118469784780694E-2</v>
      </c>
      <c r="M609" s="80">
        <f t="shared" ca="1" si="381"/>
        <v>0</v>
      </c>
      <c r="N609" s="80">
        <f t="shared" ca="1" si="382"/>
        <v>0</v>
      </c>
      <c r="O609" s="81">
        <f t="shared" ca="1" si="369"/>
        <v>-7.5061448925351784E-2</v>
      </c>
      <c r="P609" s="79">
        <f t="shared" ca="1" si="370"/>
        <v>150.29359333315097</v>
      </c>
      <c r="R609">
        <f t="shared" ca="1" si="383"/>
        <v>606</v>
      </c>
      <c r="S609" s="78">
        <f t="shared" ca="1" si="393"/>
        <v>115.4166666666638</v>
      </c>
      <c r="T609" s="55">
        <f t="shared" ca="1" si="384"/>
        <v>0</v>
      </c>
      <c r="U609" s="78">
        <f t="shared" ca="1" si="394"/>
        <v>4.1504550867967176E-5</v>
      </c>
      <c r="V609" s="79">
        <f t="shared" ca="1" si="395"/>
        <v>148.76792300690983</v>
      </c>
      <c r="W609" s="79">
        <f t="shared" ca="1" si="371"/>
        <v>1.3444183906136671</v>
      </c>
      <c r="X609" s="80">
        <f t="shared" ca="1" si="372"/>
        <v>-8.3009101735934349E-4</v>
      </c>
      <c r="Y609" s="80">
        <f t="shared" ca="1" si="385"/>
        <v>-6.1986634586212432E-2</v>
      </c>
      <c r="Z609" s="80">
        <f t="shared" ca="1" si="373"/>
        <v>0</v>
      </c>
      <c r="AA609" s="80">
        <f t="shared" ca="1" si="386"/>
        <v>0</v>
      </c>
      <c r="AB609" s="81">
        <f t="shared" ca="1" si="374"/>
        <v>-7.5061448925351784E-2</v>
      </c>
      <c r="AC609" s="79">
        <f t="shared" ca="1" si="375"/>
        <v>149.97446322299459</v>
      </c>
      <c r="AE609" s="55">
        <f t="shared" ca="1" si="396"/>
        <v>0</v>
      </c>
      <c r="AF609" s="78">
        <f t="shared" ca="1" si="397"/>
        <v>4.1504550867967176E-5</v>
      </c>
      <c r="AR609" s="69">
        <f t="shared" si="387"/>
        <v>51</v>
      </c>
      <c r="AS609" s="70">
        <f t="shared" si="398"/>
        <v>606</v>
      </c>
      <c r="AT609" s="71">
        <f t="shared" ca="1" si="399"/>
        <v>4.9060550464192706E-3</v>
      </c>
      <c r="AU609" s="72">
        <f t="shared" ca="1" si="388"/>
        <v>9.0370179501075842E-3</v>
      </c>
      <c r="AV609" s="73">
        <f t="shared" ca="1" si="389"/>
        <v>1.0090370179501076</v>
      </c>
      <c r="AW609" s="74">
        <f ca="1">PRODUCT(AV$4:AV609)</f>
        <v>194.57082284089216</v>
      </c>
      <c r="BO609" s="70">
        <f t="shared" si="400"/>
        <v>606</v>
      </c>
      <c r="BP609" s="171">
        <f t="shared" ca="1" si="401"/>
        <v>0.114</v>
      </c>
      <c r="BQ609" s="172">
        <f t="shared" ca="1" si="390"/>
        <v>9.0370179501075842E-3</v>
      </c>
      <c r="BR609" s="172">
        <f t="shared" ca="1" si="403"/>
        <v>5.1395167343139493E-3</v>
      </c>
    </row>
    <row r="610" spans="5:70">
      <c r="E610">
        <f t="shared" si="391"/>
        <v>607</v>
      </c>
      <c r="F610" s="64">
        <f t="shared" si="392"/>
        <v>115.49999999999713</v>
      </c>
      <c r="G610" s="55">
        <f t="shared" si="376"/>
        <v>0</v>
      </c>
      <c r="H610" s="78">
        <f t="shared" si="402"/>
        <v>4.1598758021262672E-5</v>
      </c>
      <c r="I610" s="79">
        <f t="shared" ca="1" si="377"/>
        <v>150.29359333315097</v>
      </c>
      <c r="J610" s="79">
        <f t="shared" ca="1" si="378"/>
        <v>1.3582059007378549</v>
      </c>
      <c r="K610" s="80">
        <f t="shared" ca="1" si="379"/>
        <v>-8.3197516042525347E-4</v>
      </c>
      <c r="L610" s="80">
        <f t="shared" ca="1" si="380"/>
        <v>-6.2622330555479569E-2</v>
      </c>
      <c r="M610" s="80">
        <f t="shared" ca="1" si="381"/>
        <v>0</v>
      </c>
      <c r="N610" s="80">
        <f t="shared" ca="1" si="382"/>
        <v>0</v>
      </c>
      <c r="O610" s="81">
        <f t="shared" ca="1" si="369"/>
        <v>-7.5061448925351784E-2</v>
      </c>
      <c r="P610" s="79">
        <f t="shared" ca="1" si="370"/>
        <v>151.51328347924758</v>
      </c>
      <c r="R610">
        <f t="shared" ca="1" si="383"/>
        <v>607</v>
      </c>
      <c r="S610" s="78">
        <f t="shared" ca="1" si="393"/>
        <v>115.49999999999713</v>
      </c>
      <c r="T610" s="55">
        <f t="shared" ca="1" si="384"/>
        <v>0</v>
      </c>
      <c r="U610" s="78">
        <f t="shared" ca="1" si="394"/>
        <v>4.1504550867967176E-5</v>
      </c>
      <c r="V610" s="79">
        <f t="shared" ca="1" si="395"/>
        <v>149.97446322299459</v>
      </c>
      <c r="W610" s="79">
        <f t="shared" ca="1" si="371"/>
        <v>1.3553219162039518</v>
      </c>
      <c r="X610" s="80">
        <f t="shared" ca="1" si="372"/>
        <v>-8.3009101735934349E-4</v>
      </c>
      <c r="Y610" s="80">
        <f t="shared" ca="1" si="385"/>
        <v>-6.2489359676247747E-2</v>
      </c>
      <c r="Z610" s="80">
        <f t="shared" ca="1" si="373"/>
        <v>0</v>
      </c>
      <c r="AA610" s="80">
        <f t="shared" ca="1" si="386"/>
        <v>0</v>
      </c>
      <c r="AB610" s="81">
        <f t="shared" ca="1" si="374"/>
        <v>-7.5061448925351784E-2</v>
      </c>
      <c r="AC610" s="79">
        <f t="shared" ca="1" si="375"/>
        <v>151.19140423957961</v>
      </c>
      <c r="AE610" s="55">
        <f t="shared" ca="1" si="396"/>
        <v>0</v>
      </c>
      <c r="AF610" s="78">
        <f t="shared" ca="1" si="397"/>
        <v>4.1504550867967176E-5</v>
      </c>
      <c r="AR610" s="69">
        <f t="shared" si="387"/>
        <v>51</v>
      </c>
      <c r="AS610" s="70">
        <f t="shared" si="398"/>
        <v>607</v>
      </c>
      <c r="AT610" s="71">
        <f t="shared" ca="1" si="399"/>
        <v>4.8617189389005642E-3</v>
      </c>
      <c r="AU610" s="72">
        <f t="shared" ca="1" si="388"/>
        <v>9.0370179501075842E-3</v>
      </c>
      <c r="AV610" s="73">
        <f t="shared" ca="1" si="389"/>
        <v>1.0090370179501076</v>
      </c>
      <c r="AW610" s="74">
        <f ca="1">PRODUCT(AV$4:AV610)</f>
        <v>196.32916285947252</v>
      </c>
      <c r="BO610" s="70">
        <f t="shared" si="400"/>
        <v>607</v>
      </c>
      <c r="BP610" s="171">
        <f t="shared" ca="1" si="401"/>
        <v>0.114</v>
      </c>
      <c r="BQ610" s="172">
        <f t="shared" ca="1" si="390"/>
        <v>9.0370179501075842E-3</v>
      </c>
      <c r="BR610" s="172">
        <f t="shared" ca="1" si="403"/>
        <v>5.0934868026497673E-3</v>
      </c>
    </row>
    <row r="611" spans="5:70">
      <c r="E611">
        <f t="shared" si="391"/>
        <v>608</v>
      </c>
      <c r="F611" s="64">
        <f t="shared" si="392"/>
        <v>115.58333333333046</v>
      </c>
      <c r="G611" s="55">
        <f t="shared" si="376"/>
        <v>0</v>
      </c>
      <c r="H611" s="78">
        <f t="shared" si="402"/>
        <v>4.1598758021262672E-5</v>
      </c>
      <c r="I611" s="79">
        <f t="shared" ca="1" si="377"/>
        <v>151.51328347924758</v>
      </c>
      <c r="J611" s="79">
        <f t="shared" ca="1" si="378"/>
        <v>1.3692282624816992</v>
      </c>
      <c r="K611" s="80">
        <f t="shared" ca="1" si="379"/>
        <v>-8.3197516042525347E-4</v>
      </c>
      <c r="L611" s="80">
        <f t="shared" ca="1" si="380"/>
        <v>-6.3130534783019832E-2</v>
      </c>
      <c r="M611" s="80">
        <f t="shared" ca="1" si="381"/>
        <v>0</v>
      </c>
      <c r="N611" s="80">
        <f t="shared" ca="1" si="382"/>
        <v>0</v>
      </c>
      <c r="O611" s="81">
        <f t="shared" ca="1" si="369"/>
        <v>-7.5061448925351784E-2</v>
      </c>
      <c r="P611" s="79">
        <f t="shared" ca="1" si="370"/>
        <v>152.74348778286048</v>
      </c>
      <c r="R611">
        <f t="shared" ca="1" si="383"/>
        <v>608</v>
      </c>
      <c r="S611" s="78">
        <f t="shared" ca="1" si="393"/>
        <v>115.58333333333046</v>
      </c>
      <c r="T611" s="55">
        <f t="shared" ca="1" si="384"/>
        <v>0</v>
      </c>
      <c r="U611" s="78">
        <f t="shared" ca="1" si="394"/>
        <v>4.1504550867967176E-5</v>
      </c>
      <c r="V611" s="79">
        <f t="shared" ca="1" si="395"/>
        <v>151.19140423957961</v>
      </c>
      <c r="W611" s="79">
        <f t="shared" ca="1" si="371"/>
        <v>1.3663194340150528</v>
      </c>
      <c r="X611" s="80">
        <f t="shared" ca="1" si="372"/>
        <v>-8.3009101735934349E-4</v>
      </c>
      <c r="Y611" s="80">
        <f t="shared" ca="1" si="385"/>
        <v>-6.2996418433158174E-2</v>
      </c>
      <c r="Z611" s="80">
        <f t="shared" ca="1" si="373"/>
        <v>0</v>
      </c>
      <c r="AA611" s="80">
        <f t="shared" ca="1" si="386"/>
        <v>0</v>
      </c>
      <c r="AB611" s="81">
        <f t="shared" ca="1" si="374"/>
        <v>-7.5061448925351784E-2</v>
      </c>
      <c r="AC611" s="79">
        <f t="shared" ca="1" si="375"/>
        <v>152.41883571521882</v>
      </c>
      <c r="AE611" s="55">
        <f t="shared" ca="1" si="396"/>
        <v>0</v>
      </c>
      <c r="AF611" s="78">
        <f t="shared" ca="1" si="397"/>
        <v>4.1504550867967176E-5</v>
      </c>
      <c r="AR611" s="69">
        <f t="shared" si="387"/>
        <v>51</v>
      </c>
      <c r="AS611" s="70">
        <f t="shared" si="398"/>
        <v>608</v>
      </c>
      <c r="AT611" s="71">
        <f t="shared" ca="1" si="399"/>
        <v>4.8177834975813415E-3</v>
      </c>
      <c r="AU611" s="72">
        <f t="shared" ca="1" si="388"/>
        <v>9.0370179501075842E-3</v>
      </c>
      <c r="AV611" s="73">
        <f t="shared" ca="1" si="389"/>
        <v>1.0090370179501076</v>
      </c>
      <c r="AW611" s="74">
        <f ca="1">PRODUCT(AV$4:AV611)</f>
        <v>198.10339302836317</v>
      </c>
      <c r="BO611" s="70">
        <f t="shared" si="400"/>
        <v>608</v>
      </c>
      <c r="BP611" s="171">
        <f t="shared" ca="1" si="401"/>
        <v>0.114</v>
      </c>
      <c r="BQ611" s="172">
        <f t="shared" ca="1" si="390"/>
        <v>9.0370179501075842E-3</v>
      </c>
      <c r="BR611" s="172">
        <f t="shared" ca="1" si="403"/>
        <v>5.0478691188132578E-3</v>
      </c>
    </row>
    <row r="612" spans="5:70">
      <c r="E612">
        <f t="shared" si="391"/>
        <v>609</v>
      </c>
      <c r="F612" s="64">
        <f t="shared" si="392"/>
        <v>115.66666666666379</v>
      </c>
      <c r="G612" s="55">
        <f t="shared" si="376"/>
        <v>0</v>
      </c>
      <c r="H612" s="78">
        <f t="shared" si="402"/>
        <v>4.1598758021262672E-5</v>
      </c>
      <c r="I612" s="79">
        <f t="shared" ca="1" si="377"/>
        <v>152.74348778286048</v>
      </c>
      <c r="J612" s="79">
        <f t="shared" ca="1" si="378"/>
        <v>1.3803456408557486</v>
      </c>
      <c r="K612" s="80">
        <f t="shared" ca="1" si="379"/>
        <v>-8.3197516042525347E-4</v>
      </c>
      <c r="L612" s="80">
        <f t="shared" ca="1" si="380"/>
        <v>-6.3643119909525203E-2</v>
      </c>
      <c r="M612" s="80">
        <f t="shared" ca="1" si="381"/>
        <v>0</v>
      </c>
      <c r="N612" s="80">
        <f t="shared" ca="1" si="382"/>
        <v>0</v>
      </c>
      <c r="O612" s="81">
        <f t="shared" ca="1" si="369"/>
        <v>-7.5061448925351784E-2</v>
      </c>
      <c r="P612" s="79">
        <f t="shared" ca="1" si="370"/>
        <v>153.98429687972094</v>
      </c>
      <c r="R612">
        <f t="shared" ca="1" si="383"/>
        <v>609</v>
      </c>
      <c r="S612" s="78">
        <f t="shared" ca="1" si="393"/>
        <v>115.66666666666379</v>
      </c>
      <c r="T612" s="55">
        <f t="shared" ca="1" si="384"/>
        <v>0</v>
      </c>
      <c r="U612" s="78">
        <f t="shared" ca="1" si="394"/>
        <v>4.1504550867967176E-5</v>
      </c>
      <c r="V612" s="79">
        <f t="shared" ca="1" si="395"/>
        <v>152.41883571521882</v>
      </c>
      <c r="W612" s="79">
        <f t="shared" ca="1" si="371"/>
        <v>1.3774117542929314</v>
      </c>
      <c r="X612" s="80">
        <f t="shared" ca="1" si="372"/>
        <v>-8.3009101735934349E-4</v>
      </c>
      <c r="Y612" s="80">
        <f t="shared" ca="1" si="385"/>
        <v>-6.3507848214674506E-2</v>
      </c>
      <c r="Z612" s="80">
        <f t="shared" ca="1" si="373"/>
        <v>0</v>
      </c>
      <c r="AA612" s="80">
        <f t="shared" ca="1" si="386"/>
        <v>0</v>
      </c>
      <c r="AB612" s="81">
        <f t="shared" ca="1" si="374"/>
        <v>-7.5061448925351784E-2</v>
      </c>
      <c r="AC612" s="79">
        <f t="shared" ca="1" si="375"/>
        <v>153.65684808135438</v>
      </c>
      <c r="AE612" s="55">
        <f t="shared" ca="1" si="396"/>
        <v>0</v>
      </c>
      <c r="AF612" s="78">
        <f t="shared" ca="1" si="397"/>
        <v>4.1504550867967176E-5</v>
      </c>
      <c r="AR612" s="69">
        <f t="shared" si="387"/>
        <v>51</v>
      </c>
      <c r="AS612" s="70">
        <f t="shared" si="398"/>
        <v>609</v>
      </c>
      <c r="AT612" s="71">
        <f t="shared" ca="1" si="399"/>
        <v>4.7742451016339667E-3</v>
      </c>
      <c r="AU612" s="72">
        <f t="shared" ca="1" si="388"/>
        <v>9.0370179501075842E-3</v>
      </c>
      <c r="AV612" s="73">
        <f t="shared" ca="1" si="389"/>
        <v>1.0090370179501076</v>
      </c>
      <c r="AW612" s="74">
        <f ca="1">PRODUCT(AV$4:AV612)</f>
        <v>199.89365694713771</v>
      </c>
      <c r="BO612" s="70">
        <f t="shared" si="400"/>
        <v>609</v>
      </c>
      <c r="BP612" s="171">
        <f t="shared" ca="1" si="401"/>
        <v>0.114</v>
      </c>
      <c r="BQ612" s="172">
        <f t="shared" ca="1" si="390"/>
        <v>9.0370179501075842E-3</v>
      </c>
      <c r="BR612" s="172">
        <f t="shared" ca="1" si="403"/>
        <v>5.0026599906792049E-3</v>
      </c>
    </row>
    <row r="613" spans="5:70">
      <c r="E613">
        <f t="shared" si="391"/>
        <v>610</v>
      </c>
      <c r="F613" s="64">
        <f t="shared" si="392"/>
        <v>115.74999999999712</v>
      </c>
      <c r="G613" s="55">
        <f t="shared" si="376"/>
        <v>0</v>
      </c>
      <c r="H613" s="78">
        <f t="shared" si="402"/>
        <v>4.1598758021262672E-5</v>
      </c>
      <c r="I613" s="79">
        <f t="shared" ca="1" si="377"/>
        <v>153.98429687972094</v>
      </c>
      <c r="J613" s="79">
        <f t="shared" ca="1" si="378"/>
        <v>1.3915588549367335</v>
      </c>
      <c r="K613" s="80">
        <f t="shared" ca="1" si="379"/>
        <v>-8.3197516042525347E-4</v>
      </c>
      <c r="L613" s="80">
        <f t="shared" ca="1" si="380"/>
        <v>-6.4160123699883734E-2</v>
      </c>
      <c r="M613" s="80">
        <f t="shared" ca="1" si="381"/>
        <v>0</v>
      </c>
      <c r="N613" s="80">
        <f t="shared" ca="1" si="382"/>
        <v>0</v>
      </c>
      <c r="O613" s="81">
        <f t="shared" ca="1" si="369"/>
        <v>-7.5061448925351784E-2</v>
      </c>
      <c r="P613" s="79">
        <f t="shared" ca="1" si="370"/>
        <v>155.23580218687204</v>
      </c>
      <c r="R613">
        <f t="shared" ca="1" si="383"/>
        <v>610</v>
      </c>
      <c r="S613" s="78">
        <f t="shared" ca="1" si="393"/>
        <v>115.74999999999712</v>
      </c>
      <c r="T613" s="55">
        <f t="shared" ca="1" si="384"/>
        <v>0</v>
      </c>
      <c r="U613" s="78">
        <f t="shared" ca="1" si="394"/>
        <v>4.1504550867967176E-5</v>
      </c>
      <c r="V613" s="79">
        <f t="shared" ca="1" si="395"/>
        <v>153.65684808135438</v>
      </c>
      <c r="W613" s="79">
        <f t="shared" ca="1" si="371"/>
        <v>1.3885996942681538</v>
      </c>
      <c r="X613" s="80">
        <f t="shared" ca="1" si="372"/>
        <v>-8.3009101735934349E-4</v>
      </c>
      <c r="Y613" s="80">
        <f t="shared" ca="1" si="385"/>
        <v>-6.4023686700564325E-2</v>
      </c>
      <c r="Z613" s="80">
        <f t="shared" ca="1" si="373"/>
        <v>0</v>
      </c>
      <c r="AA613" s="80">
        <f t="shared" ca="1" si="386"/>
        <v>0</v>
      </c>
      <c r="AB613" s="81">
        <f t="shared" ca="1" si="374"/>
        <v>-7.5061448925351784E-2</v>
      </c>
      <c r="AC613" s="79">
        <f t="shared" ca="1" si="375"/>
        <v>154.90553254897929</v>
      </c>
      <c r="AE613" s="55">
        <f t="shared" ca="1" si="396"/>
        <v>0</v>
      </c>
      <c r="AF613" s="78">
        <f t="shared" ca="1" si="397"/>
        <v>4.1504550867967176E-5</v>
      </c>
      <c r="AR613" s="69">
        <f t="shared" si="387"/>
        <v>51</v>
      </c>
      <c r="AS613" s="70">
        <f t="shared" si="398"/>
        <v>610</v>
      </c>
      <c r="AT613" s="71">
        <f t="shared" ca="1" si="399"/>
        <v>4.7311001629522873E-3</v>
      </c>
      <c r="AU613" s="72">
        <f t="shared" ca="1" si="388"/>
        <v>9.0370179501075842E-3</v>
      </c>
      <c r="AV613" s="73">
        <f t="shared" ca="1" si="389"/>
        <v>1.0090370179501076</v>
      </c>
      <c r="AW613" s="74">
        <f ca="1">PRODUCT(AV$4:AV613)</f>
        <v>201.70009951308165</v>
      </c>
      <c r="BO613" s="70">
        <f t="shared" si="400"/>
        <v>610</v>
      </c>
      <c r="BP613" s="171">
        <f t="shared" ca="1" si="401"/>
        <v>0.114</v>
      </c>
      <c r="BQ613" s="172">
        <f t="shared" ca="1" si="390"/>
        <v>9.0370179501075842E-3</v>
      </c>
      <c r="BR613" s="172">
        <f t="shared" ca="1" si="403"/>
        <v>4.9578557591893665E-3</v>
      </c>
    </row>
    <row r="614" spans="5:70">
      <c r="E614">
        <f t="shared" si="391"/>
        <v>611</v>
      </c>
      <c r="F614" s="64">
        <f t="shared" si="392"/>
        <v>115.83333333333044</v>
      </c>
      <c r="G614" s="55">
        <f t="shared" si="376"/>
        <v>0</v>
      </c>
      <c r="H614" s="78">
        <f t="shared" si="402"/>
        <v>4.1598758021262672E-5</v>
      </c>
      <c r="I614" s="79">
        <f t="shared" ca="1" si="377"/>
        <v>155.23580218687204</v>
      </c>
      <c r="J614" s="79">
        <f t="shared" ca="1" si="378"/>
        <v>1.4028687308621128</v>
      </c>
      <c r="K614" s="80">
        <f t="shared" ca="1" si="379"/>
        <v>-8.3197516042525347E-4</v>
      </c>
      <c r="L614" s="80">
        <f t="shared" ca="1" si="380"/>
        <v>-6.4681584244530022E-2</v>
      </c>
      <c r="M614" s="80">
        <f t="shared" ca="1" si="381"/>
        <v>0</v>
      </c>
      <c r="N614" s="80">
        <f t="shared" ca="1" si="382"/>
        <v>0</v>
      </c>
      <c r="O614" s="81">
        <f t="shared" ca="1" si="369"/>
        <v>-7.5061448925351784E-2</v>
      </c>
      <c r="P614" s="79">
        <f t="shared" ca="1" si="370"/>
        <v>156.49809590940384</v>
      </c>
      <c r="R614">
        <f t="shared" ca="1" si="383"/>
        <v>611</v>
      </c>
      <c r="S614" s="78">
        <f t="shared" ca="1" si="393"/>
        <v>115.83333333333044</v>
      </c>
      <c r="T614" s="55">
        <f t="shared" ca="1" si="384"/>
        <v>0</v>
      </c>
      <c r="U614" s="78">
        <f t="shared" ca="1" si="394"/>
        <v>4.1504550867967176E-5</v>
      </c>
      <c r="V614" s="79">
        <f t="shared" ca="1" si="395"/>
        <v>154.90553254897929</v>
      </c>
      <c r="W614" s="79">
        <f t="shared" ca="1" si="371"/>
        <v>1.3998840782161006</v>
      </c>
      <c r="X614" s="80">
        <f t="shared" ca="1" si="372"/>
        <v>-8.3009101735934349E-4</v>
      </c>
      <c r="Y614" s="80">
        <f t="shared" ca="1" si="385"/>
        <v>-6.4543971895408045E-2</v>
      </c>
      <c r="Z614" s="80">
        <f t="shared" ca="1" si="373"/>
        <v>0</v>
      </c>
      <c r="AA614" s="80">
        <f t="shared" ca="1" si="386"/>
        <v>0</v>
      </c>
      <c r="AB614" s="81">
        <f t="shared" ca="1" si="374"/>
        <v>-7.5061448925351784E-2</v>
      </c>
      <c r="AC614" s="79">
        <f t="shared" ca="1" si="375"/>
        <v>156.16498111535731</v>
      </c>
      <c r="AE614" s="55">
        <f t="shared" ca="1" si="396"/>
        <v>0</v>
      </c>
      <c r="AF614" s="78">
        <f t="shared" ca="1" si="397"/>
        <v>4.1504550867967176E-5</v>
      </c>
      <c r="AR614" s="69">
        <f t="shared" si="387"/>
        <v>51</v>
      </c>
      <c r="AS614" s="70">
        <f t="shared" si="398"/>
        <v>611</v>
      </c>
      <c r="AT614" s="71">
        <f t="shared" ca="1" si="399"/>
        <v>4.6883451258559307E-3</v>
      </c>
      <c r="AU614" s="72">
        <f t="shared" ca="1" si="388"/>
        <v>9.0370179501075842E-3</v>
      </c>
      <c r="AV614" s="73">
        <f t="shared" ca="1" si="389"/>
        <v>1.0090370179501076</v>
      </c>
      <c r="AW614" s="74">
        <f ca="1">PRODUCT(AV$4:AV614)</f>
        <v>203.52286693291987</v>
      </c>
      <c r="BO614" s="70">
        <f t="shared" si="400"/>
        <v>611</v>
      </c>
      <c r="BP614" s="171">
        <f t="shared" ca="1" si="401"/>
        <v>0.114</v>
      </c>
      <c r="BQ614" s="172">
        <f t="shared" ca="1" si="390"/>
        <v>9.0370179501075842E-3</v>
      </c>
      <c r="BR614" s="172">
        <f t="shared" ca="1" si="403"/>
        <v>4.9134527980563255E-3</v>
      </c>
    </row>
    <row r="615" spans="5:70">
      <c r="E615">
        <f t="shared" si="391"/>
        <v>612</v>
      </c>
      <c r="F615" s="64">
        <f t="shared" si="392"/>
        <v>115.91666666666377</v>
      </c>
      <c r="G615" s="55">
        <f t="shared" si="376"/>
        <v>0</v>
      </c>
      <c r="H615" s="78">
        <f t="shared" si="402"/>
        <v>4.1598758021262672E-5</v>
      </c>
      <c r="I615" s="79">
        <f t="shared" ca="1" si="377"/>
        <v>156.49809590940384</v>
      </c>
      <c r="J615" s="79">
        <f t="shared" ca="1" si="378"/>
        <v>1.4142761018909409</v>
      </c>
      <c r="K615" s="80">
        <f t="shared" ca="1" si="379"/>
        <v>-8.3197516042525347E-4</v>
      </c>
      <c r="L615" s="80">
        <f t="shared" ca="1" si="380"/>
        <v>-6.5207539962251607E-2</v>
      </c>
      <c r="M615" s="80">
        <f t="shared" ca="1" si="381"/>
        <v>0</v>
      </c>
      <c r="N615" s="80">
        <f t="shared" ca="1" si="382"/>
        <v>0</v>
      </c>
      <c r="O615" s="81">
        <f t="shared" ca="1" si="369"/>
        <v>-7.5061448925351784E-2</v>
      </c>
      <c r="P615" s="79">
        <f t="shared" ca="1" si="370"/>
        <v>157.77127104724678</v>
      </c>
      <c r="R615">
        <f t="shared" ca="1" si="383"/>
        <v>612</v>
      </c>
      <c r="S615" s="78">
        <f t="shared" ca="1" si="393"/>
        <v>115.91666666666377</v>
      </c>
      <c r="T615" s="55">
        <f t="shared" ca="1" si="384"/>
        <v>0</v>
      </c>
      <c r="U615" s="78">
        <f t="shared" ca="1" si="394"/>
        <v>4.1504550867967176E-5</v>
      </c>
      <c r="V615" s="79">
        <f t="shared" ca="1" si="395"/>
        <v>156.16498111535731</v>
      </c>
      <c r="W615" s="79">
        <f t="shared" ca="1" si="371"/>
        <v>1.4112657375176958</v>
      </c>
      <c r="X615" s="80">
        <f t="shared" ca="1" si="372"/>
        <v>-8.3009101735934349E-4</v>
      </c>
      <c r="Y615" s="80">
        <f t="shared" ca="1" si="385"/>
        <v>-6.5068742131398877E-2</v>
      </c>
      <c r="Z615" s="80">
        <f t="shared" ca="1" si="373"/>
        <v>0</v>
      </c>
      <c r="AA615" s="80">
        <f t="shared" ca="1" si="386"/>
        <v>0</v>
      </c>
      <c r="AB615" s="81">
        <f t="shared" ca="1" si="374"/>
        <v>-7.5061448925351784E-2</v>
      </c>
      <c r="AC615" s="79">
        <f t="shared" ca="1" si="375"/>
        <v>157.43528657080094</v>
      </c>
      <c r="AE615" s="55">
        <f t="shared" ca="1" si="396"/>
        <v>0</v>
      </c>
      <c r="AF615" s="78">
        <f t="shared" ca="1" si="397"/>
        <v>4.1504550867967176E-5</v>
      </c>
      <c r="AR615" s="69">
        <f t="shared" si="387"/>
        <v>51</v>
      </c>
      <c r="AS615" s="70">
        <f t="shared" si="398"/>
        <v>612</v>
      </c>
      <c r="AT615" s="71">
        <f t="shared" ca="1" si="399"/>
        <v>4.6459764667972714E-3</v>
      </c>
      <c r="AU615" s="72">
        <f t="shared" ca="1" si="388"/>
        <v>9.0370179501075842E-3</v>
      </c>
      <c r="AV615" s="73">
        <f t="shared" ca="1" si="389"/>
        <v>1.0090370179501076</v>
      </c>
      <c r="AW615" s="74">
        <f ca="1">PRODUCT(AV$4:AV615)</f>
        <v>205.36210673465001</v>
      </c>
      <c r="BO615" s="70">
        <f t="shared" si="400"/>
        <v>612</v>
      </c>
      <c r="BP615" s="171">
        <f t="shared" ca="1" si="401"/>
        <v>0.114</v>
      </c>
      <c r="BQ615" s="172">
        <f t="shared" ca="1" si="390"/>
        <v>9.0370179501075842E-3</v>
      </c>
      <c r="BR615" s="172">
        <f t="shared" ca="1" si="403"/>
        <v>4.8694475134699903E-3</v>
      </c>
    </row>
    <row r="616" spans="5:70">
      <c r="E616">
        <f t="shared" si="391"/>
        <v>613</v>
      </c>
      <c r="F616" s="64">
        <f t="shared" si="392"/>
        <v>115.9999999999971</v>
      </c>
      <c r="G616" s="55">
        <f t="shared" si="376"/>
        <v>0</v>
      </c>
      <c r="H616" s="78">
        <f t="shared" si="402"/>
        <v>4.1598758021262672E-5</v>
      </c>
      <c r="I616" s="79">
        <f t="shared" ca="1" si="377"/>
        <v>157.77127104724678</v>
      </c>
      <c r="J616" s="79">
        <f t="shared" ca="1" si="378"/>
        <v>1.4257818084652583</v>
      </c>
      <c r="K616" s="80">
        <f t="shared" ca="1" si="379"/>
        <v>-8.3197516042525347E-4</v>
      </c>
      <c r="L616" s="80">
        <f t="shared" ca="1" si="380"/>
        <v>-6.5738029603019499E-2</v>
      </c>
      <c r="M616" s="80">
        <f t="shared" ca="1" si="381"/>
        <v>-1.1832845328543509</v>
      </c>
      <c r="N616" s="80">
        <f t="shared" ca="1" si="382"/>
        <v>0</v>
      </c>
      <c r="O616" s="81">
        <f t="shared" ca="1" si="369"/>
        <v>-7.5061448925351784E-2</v>
      </c>
      <c r="P616" s="79">
        <f t="shared" ca="1" si="370"/>
        <v>157.87213686916891</v>
      </c>
      <c r="R616">
        <f t="shared" ca="1" si="383"/>
        <v>613</v>
      </c>
      <c r="S616" s="78">
        <f t="shared" ca="1" si="393"/>
        <v>115.9999999999971</v>
      </c>
      <c r="T616" s="55">
        <f t="shared" ca="1" si="384"/>
        <v>0</v>
      </c>
      <c r="U616" s="78">
        <f t="shared" ca="1" si="394"/>
        <v>4.1504550867967176E-5</v>
      </c>
      <c r="V616" s="79">
        <f t="shared" ca="1" si="395"/>
        <v>157.43528657080094</v>
      </c>
      <c r="W616" s="79">
        <f t="shared" ca="1" si="371"/>
        <v>1.4227455107206597</v>
      </c>
      <c r="X616" s="80">
        <f t="shared" ca="1" si="372"/>
        <v>-8.3009101735934349E-4</v>
      </c>
      <c r="Y616" s="80">
        <f t="shared" ca="1" si="385"/>
        <v>-6.5598036071167057E-2</v>
      </c>
      <c r="Z616" s="80">
        <f t="shared" ca="1" si="373"/>
        <v>-1.1807646492810071</v>
      </c>
      <c r="AA616" s="80">
        <f t="shared" ca="1" si="386"/>
        <v>0</v>
      </c>
      <c r="AB616" s="81">
        <f t="shared" ca="1" si="374"/>
        <v>-7.5061448925351784E-2</v>
      </c>
      <c r="AC616" s="79">
        <f t="shared" ca="1" si="375"/>
        <v>157.53577785622673</v>
      </c>
      <c r="AE616" s="55">
        <f t="shared" ca="1" si="396"/>
        <v>0</v>
      </c>
      <c r="AF616" s="78">
        <f t="shared" ca="1" si="397"/>
        <v>4.1504550867967176E-5</v>
      </c>
      <c r="AR616" s="69">
        <f t="shared" si="387"/>
        <v>52</v>
      </c>
      <c r="AS616" s="70">
        <f t="shared" si="398"/>
        <v>613</v>
      </c>
      <c r="AT616" s="71">
        <f t="shared" ca="1" si="399"/>
        <v>4.6039906940710468E-3</v>
      </c>
      <c r="AU616" s="72">
        <f t="shared" ca="1" si="388"/>
        <v>9.0370179501075842E-3</v>
      </c>
      <c r="AV616" s="73">
        <f t="shared" ca="1" si="389"/>
        <v>1.0090370179501076</v>
      </c>
      <c r="AW616" s="74">
        <f ca="1">PRODUCT(AV$4:AV616)</f>
        <v>207.21796777948296</v>
      </c>
      <c r="BO616" s="70">
        <f t="shared" si="400"/>
        <v>613</v>
      </c>
      <c r="BP616" s="171">
        <f t="shared" ca="1" si="401"/>
        <v>0.114</v>
      </c>
      <c r="BQ616" s="172">
        <f t="shared" ca="1" si="390"/>
        <v>9.0370179501075842E-3</v>
      </c>
      <c r="BR616" s="172">
        <f t="shared" ca="1" si="403"/>
        <v>4.825836343806727E-3</v>
      </c>
    </row>
    <row r="617" spans="5:70">
      <c r="E617">
        <f t="shared" si="391"/>
        <v>614</v>
      </c>
      <c r="F617" s="64">
        <f t="shared" si="392"/>
        <v>116.08333333333043</v>
      </c>
      <c r="G617" s="55">
        <f t="shared" si="376"/>
        <v>0</v>
      </c>
      <c r="H617" s="78">
        <f t="shared" si="402"/>
        <v>4.1598758021262672E-5</v>
      </c>
      <c r="I617" s="79">
        <f t="shared" ca="1" si="377"/>
        <v>157.87213686916891</v>
      </c>
      <c r="J617" s="79">
        <f t="shared" ca="1" si="378"/>
        <v>1.4266933347085209</v>
      </c>
      <c r="K617" s="80">
        <f t="shared" ca="1" si="379"/>
        <v>-8.3197516042525347E-4</v>
      </c>
      <c r="L617" s="80">
        <f t="shared" ca="1" si="380"/>
        <v>-6.578005702882038E-2</v>
      </c>
      <c r="M617" s="80">
        <f t="shared" ca="1" si="381"/>
        <v>0</v>
      </c>
      <c r="N617" s="80">
        <f t="shared" ca="1" si="382"/>
        <v>0</v>
      </c>
      <c r="O617" s="81">
        <f t="shared" ca="1" si="369"/>
        <v>-7.5061448925351784E-2</v>
      </c>
      <c r="P617" s="79">
        <f t="shared" ca="1" si="370"/>
        <v>159.15715672276283</v>
      </c>
      <c r="R617">
        <f t="shared" ca="1" si="383"/>
        <v>614</v>
      </c>
      <c r="S617" s="78">
        <f t="shared" ca="1" si="393"/>
        <v>116.08333333333043</v>
      </c>
      <c r="T617" s="55">
        <f t="shared" ca="1" si="384"/>
        <v>0</v>
      </c>
      <c r="U617" s="78">
        <f t="shared" ca="1" si="394"/>
        <v>4.1504550867967176E-5</v>
      </c>
      <c r="V617" s="79">
        <f t="shared" ca="1" si="395"/>
        <v>157.53577785622673</v>
      </c>
      <c r="W617" s="79">
        <f t="shared" ca="1" si="371"/>
        <v>1.4236536522708818</v>
      </c>
      <c r="X617" s="80">
        <f t="shared" ca="1" si="372"/>
        <v>-8.3009101735934349E-4</v>
      </c>
      <c r="Y617" s="80">
        <f t="shared" ca="1" si="385"/>
        <v>-6.5639907440094472E-2</v>
      </c>
      <c r="Z617" s="80">
        <f t="shared" ca="1" si="373"/>
        <v>0</v>
      </c>
      <c r="AA617" s="80">
        <f t="shared" ca="1" si="386"/>
        <v>0</v>
      </c>
      <c r="AB617" s="81">
        <f t="shared" ca="1" si="374"/>
        <v>-7.5061448925351784E-2</v>
      </c>
      <c r="AC617" s="79">
        <f t="shared" ca="1" si="375"/>
        <v>158.81790006111481</v>
      </c>
      <c r="AE617" s="55">
        <f t="shared" ca="1" si="396"/>
        <v>0</v>
      </c>
      <c r="AF617" s="78">
        <f t="shared" ca="1" si="397"/>
        <v>4.1504550867967176E-5</v>
      </c>
      <c r="AR617" s="69">
        <f t="shared" si="387"/>
        <v>52</v>
      </c>
      <c r="AS617" s="70">
        <f t="shared" si="398"/>
        <v>614</v>
      </c>
      <c r="AT617" s="71">
        <f t="shared" ca="1" si="399"/>
        <v>4.5623843475265987E-3</v>
      </c>
      <c r="AU617" s="72">
        <f t="shared" ca="1" si="388"/>
        <v>9.0370179501075842E-3</v>
      </c>
      <c r="AV617" s="73">
        <f t="shared" ca="1" si="389"/>
        <v>1.0090370179501076</v>
      </c>
      <c r="AW617" s="74">
        <f ca="1">PRODUCT(AV$4:AV617)</f>
        <v>209.09060027389097</v>
      </c>
      <c r="BO617" s="70">
        <f t="shared" si="400"/>
        <v>614</v>
      </c>
      <c r="BP617" s="171">
        <f t="shared" ca="1" si="401"/>
        <v>0.114</v>
      </c>
      <c r="BQ617" s="172">
        <f t="shared" ca="1" si="390"/>
        <v>9.0370179501075842E-3</v>
      </c>
      <c r="BR617" s="172">
        <f t="shared" ca="1" si="403"/>
        <v>4.782615759341094E-3</v>
      </c>
    </row>
    <row r="618" spans="5:70">
      <c r="E618">
        <f t="shared" si="391"/>
        <v>615</v>
      </c>
      <c r="F618" s="64">
        <f t="shared" si="392"/>
        <v>116.16666666666376</v>
      </c>
      <c r="G618" s="55">
        <f t="shared" si="376"/>
        <v>0</v>
      </c>
      <c r="H618" s="78">
        <f t="shared" si="402"/>
        <v>4.1598758021262672E-5</v>
      </c>
      <c r="I618" s="79">
        <f t="shared" ca="1" si="377"/>
        <v>159.15715672276283</v>
      </c>
      <c r="J618" s="79">
        <f t="shared" ca="1" si="378"/>
        <v>1.4383060821916938</v>
      </c>
      <c r="K618" s="80">
        <f t="shared" ca="1" si="379"/>
        <v>-8.3197516042525347E-4</v>
      </c>
      <c r="L618" s="80">
        <f t="shared" ca="1" si="380"/>
        <v>-6.6315481967817849E-2</v>
      </c>
      <c r="M618" s="80">
        <f t="shared" ca="1" si="381"/>
        <v>0</v>
      </c>
      <c r="N618" s="80">
        <f t="shared" ca="1" si="382"/>
        <v>0</v>
      </c>
      <c r="O618" s="81">
        <f t="shared" ca="1" si="369"/>
        <v>-7.5061448925351784E-2</v>
      </c>
      <c r="P618" s="79">
        <f t="shared" ca="1" si="370"/>
        <v>160.45325389890095</v>
      </c>
      <c r="R618">
        <f t="shared" ca="1" si="383"/>
        <v>615</v>
      </c>
      <c r="S618" s="78">
        <f t="shared" ca="1" si="393"/>
        <v>116.16666666666376</v>
      </c>
      <c r="T618" s="55">
        <f t="shared" ca="1" si="384"/>
        <v>0</v>
      </c>
      <c r="U618" s="78">
        <f t="shared" ca="1" si="394"/>
        <v>4.1504550867967176E-5</v>
      </c>
      <c r="V618" s="79">
        <f t="shared" ca="1" si="395"/>
        <v>158.81790006111481</v>
      </c>
      <c r="W618" s="79">
        <f t="shared" ca="1" si="371"/>
        <v>1.435240213650687</v>
      </c>
      <c r="X618" s="80">
        <f t="shared" ca="1" si="372"/>
        <v>-8.3009101735934349E-4</v>
      </c>
      <c r="Y618" s="80">
        <f t="shared" ca="1" si="385"/>
        <v>-6.6174125025464506E-2</v>
      </c>
      <c r="Z618" s="80">
        <f t="shared" ca="1" si="373"/>
        <v>0</v>
      </c>
      <c r="AA618" s="80">
        <f t="shared" ca="1" si="386"/>
        <v>0</v>
      </c>
      <c r="AB618" s="81">
        <f t="shared" ca="1" si="374"/>
        <v>-7.5061448925351784E-2</v>
      </c>
      <c r="AC618" s="79">
        <f t="shared" ca="1" si="375"/>
        <v>160.11107460979736</v>
      </c>
      <c r="AE618" s="55">
        <f t="shared" ca="1" si="396"/>
        <v>0</v>
      </c>
      <c r="AF618" s="78">
        <f t="shared" ca="1" si="397"/>
        <v>4.1504550867967176E-5</v>
      </c>
      <c r="AR618" s="69">
        <f t="shared" si="387"/>
        <v>52</v>
      </c>
      <c r="AS618" s="70">
        <f t="shared" si="398"/>
        <v>615</v>
      </c>
      <c r="AT618" s="71">
        <f t="shared" ca="1" si="399"/>
        <v>4.5211539982827108E-3</v>
      </c>
      <c r="AU618" s="72">
        <f t="shared" ca="1" si="388"/>
        <v>9.0370179501075842E-3</v>
      </c>
      <c r="AV618" s="73">
        <f t="shared" ca="1" si="389"/>
        <v>1.0090370179501076</v>
      </c>
      <c r="AW618" s="74">
        <f ca="1">PRODUCT(AV$4:AV618)</f>
        <v>210.98015578176489</v>
      </c>
      <c r="BO618" s="70">
        <f t="shared" si="400"/>
        <v>615</v>
      </c>
      <c r="BP618" s="171">
        <f t="shared" ca="1" si="401"/>
        <v>0.114</v>
      </c>
      <c r="BQ618" s="172">
        <f t="shared" ca="1" si="390"/>
        <v>9.0370179501075842E-3</v>
      </c>
      <c r="BR618" s="172">
        <f t="shared" ca="1" si="403"/>
        <v>4.7397822619601581E-3</v>
      </c>
    </row>
    <row r="619" spans="5:70">
      <c r="E619">
        <f t="shared" si="391"/>
        <v>616</v>
      </c>
      <c r="F619" s="64">
        <f t="shared" si="392"/>
        <v>116.24999999999709</v>
      </c>
      <c r="G619" s="55">
        <f t="shared" si="376"/>
        <v>0</v>
      </c>
      <c r="H619" s="78">
        <f t="shared" si="402"/>
        <v>4.1598758021262672E-5</v>
      </c>
      <c r="I619" s="79">
        <f t="shared" ca="1" si="377"/>
        <v>160.45325389890095</v>
      </c>
      <c r="J619" s="79">
        <f t="shared" ca="1" si="378"/>
        <v>1.4500189356375377</v>
      </c>
      <c r="K619" s="80">
        <f t="shared" ca="1" si="379"/>
        <v>-8.3197516042525347E-4</v>
      </c>
      <c r="L619" s="80">
        <f t="shared" ca="1" si="380"/>
        <v>-6.6855522457875405E-2</v>
      </c>
      <c r="M619" s="80">
        <f t="shared" ca="1" si="381"/>
        <v>0</v>
      </c>
      <c r="N619" s="80">
        <f t="shared" ca="1" si="382"/>
        <v>0</v>
      </c>
      <c r="O619" s="81">
        <f t="shared" ca="1" si="369"/>
        <v>-7.5061448925351784E-2</v>
      </c>
      <c r="P619" s="79">
        <f t="shared" ca="1" si="370"/>
        <v>161.76052388799485</v>
      </c>
      <c r="R619">
        <f t="shared" ca="1" si="383"/>
        <v>616</v>
      </c>
      <c r="S619" s="78">
        <f t="shared" ca="1" si="393"/>
        <v>116.24999999999709</v>
      </c>
      <c r="T619" s="55">
        <f t="shared" ca="1" si="384"/>
        <v>0</v>
      </c>
      <c r="U619" s="78">
        <f t="shared" ca="1" si="394"/>
        <v>4.1504550867967176E-5</v>
      </c>
      <c r="V619" s="79">
        <f t="shared" ca="1" si="395"/>
        <v>160.11107460979736</v>
      </c>
      <c r="W619" s="79">
        <f t="shared" ca="1" si="371"/>
        <v>1.4469266552597533</v>
      </c>
      <c r="X619" s="80">
        <f t="shared" ca="1" si="372"/>
        <v>-8.3009101735934349E-4</v>
      </c>
      <c r="Y619" s="80">
        <f t="shared" ca="1" si="385"/>
        <v>-6.6712947754082236E-2</v>
      </c>
      <c r="Z619" s="80">
        <f t="shared" ca="1" si="373"/>
        <v>0</v>
      </c>
      <c r="AA619" s="80">
        <f t="shared" ca="1" si="386"/>
        <v>0</v>
      </c>
      <c r="AB619" s="81">
        <f t="shared" ca="1" si="374"/>
        <v>-7.5061448925351784E-2</v>
      </c>
      <c r="AC619" s="79">
        <f t="shared" ca="1" si="375"/>
        <v>161.41539677736034</v>
      </c>
      <c r="AE619" s="55">
        <f t="shared" ca="1" si="396"/>
        <v>0</v>
      </c>
      <c r="AF619" s="78">
        <f t="shared" ca="1" si="397"/>
        <v>4.1504550867967176E-5</v>
      </c>
      <c r="AR619" s="69">
        <f t="shared" si="387"/>
        <v>52</v>
      </c>
      <c r="AS619" s="70">
        <f t="shared" si="398"/>
        <v>616</v>
      </c>
      <c r="AT619" s="71">
        <f t="shared" ca="1" si="399"/>
        <v>4.4802962484450292E-3</v>
      </c>
      <c r="AU619" s="72">
        <f t="shared" ca="1" si="388"/>
        <v>9.0370179501075842E-3</v>
      </c>
      <c r="AV619" s="73">
        <f t="shared" ca="1" si="389"/>
        <v>1.0090370179501076</v>
      </c>
      <c r="AW619" s="74">
        <f ca="1">PRODUCT(AV$4:AV619)</f>
        <v>212.88678723668119</v>
      </c>
      <c r="BO619" s="70">
        <f t="shared" si="400"/>
        <v>616</v>
      </c>
      <c r="BP619" s="171">
        <f t="shared" ca="1" si="401"/>
        <v>0.114</v>
      </c>
      <c r="BQ619" s="172">
        <f t="shared" ca="1" si="390"/>
        <v>9.0370179501075842E-3</v>
      </c>
      <c r="BR619" s="172">
        <f t="shared" ca="1" si="403"/>
        <v>4.6973323848803726E-3</v>
      </c>
    </row>
    <row r="620" spans="5:70">
      <c r="E620">
        <f t="shared" si="391"/>
        <v>617</v>
      </c>
      <c r="F620" s="64">
        <f t="shared" si="392"/>
        <v>116.33333333333042</v>
      </c>
      <c r="G620" s="55">
        <f t="shared" si="376"/>
        <v>0</v>
      </c>
      <c r="H620" s="78">
        <f t="shared" si="402"/>
        <v>4.1598758021262672E-5</v>
      </c>
      <c r="I620" s="79">
        <f t="shared" ca="1" si="377"/>
        <v>161.76052388799485</v>
      </c>
      <c r="J620" s="79">
        <f t="shared" ca="1" si="378"/>
        <v>1.4618327579946162</v>
      </c>
      <c r="K620" s="80">
        <f t="shared" ca="1" si="379"/>
        <v>-8.3197516042525347E-4</v>
      </c>
      <c r="L620" s="80">
        <f t="shared" ca="1" si="380"/>
        <v>-6.7400218286664523E-2</v>
      </c>
      <c r="M620" s="80">
        <f t="shared" ca="1" si="381"/>
        <v>0</v>
      </c>
      <c r="N620" s="80">
        <f t="shared" ca="1" si="382"/>
        <v>0</v>
      </c>
      <c r="O620" s="81">
        <f t="shared" ca="1" si="369"/>
        <v>-7.5061448925351784E-2</v>
      </c>
      <c r="P620" s="79">
        <f t="shared" ca="1" si="370"/>
        <v>163.07906300361702</v>
      </c>
      <c r="R620">
        <f t="shared" ca="1" si="383"/>
        <v>617</v>
      </c>
      <c r="S620" s="78">
        <f t="shared" ca="1" si="393"/>
        <v>116.33333333333042</v>
      </c>
      <c r="T620" s="55">
        <f t="shared" ca="1" si="384"/>
        <v>0</v>
      </c>
      <c r="U620" s="78">
        <f t="shared" ca="1" si="394"/>
        <v>4.1504550867967176E-5</v>
      </c>
      <c r="V620" s="79">
        <f t="shared" ca="1" si="395"/>
        <v>161.41539677736034</v>
      </c>
      <c r="W620" s="79">
        <f t="shared" ca="1" si="371"/>
        <v>1.4587138381007434</v>
      </c>
      <c r="X620" s="80">
        <f t="shared" ca="1" si="372"/>
        <v>-8.3009101735934349E-4</v>
      </c>
      <c r="Y620" s="80">
        <f t="shared" ca="1" si="385"/>
        <v>-6.7256415323900143E-2</v>
      </c>
      <c r="Z620" s="80">
        <f t="shared" ca="1" si="373"/>
        <v>0</v>
      </c>
      <c r="AA620" s="80">
        <f t="shared" ca="1" si="386"/>
        <v>0</v>
      </c>
      <c r="AB620" s="81">
        <f t="shared" ca="1" si="374"/>
        <v>-7.5061448925351784E-2</v>
      </c>
      <c r="AC620" s="79">
        <f t="shared" ca="1" si="375"/>
        <v>162.73096266019451</v>
      </c>
      <c r="AE620" s="55">
        <f t="shared" ca="1" si="396"/>
        <v>0</v>
      </c>
      <c r="AF620" s="78">
        <f t="shared" ca="1" si="397"/>
        <v>4.1504550867967176E-5</v>
      </c>
      <c r="AR620" s="69">
        <f t="shared" si="387"/>
        <v>52</v>
      </c>
      <c r="AS620" s="70">
        <f t="shared" si="398"/>
        <v>617</v>
      </c>
      <c r="AT620" s="71">
        <f t="shared" ca="1" si="399"/>
        <v>4.4398077308260321E-3</v>
      </c>
      <c r="AU620" s="72">
        <f t="shared" ca="1" si="388"/>
        <v>9.0370179501075842E-3</v>
      </c>
      <c r="AV620" s="73">
        <f t="shared" ca="1" si="389"/>
        <v>1.0090370179501076</v>
      </c>
      <c r="AW620" s="74">
        <f ca="1">PRODUCT(AV$4:AV620)</f>
        <v>214.8106489542798</v>
      </c>
      <c r="BO620" s="70">
        <f t="shared" si="400"/>
        <v>617</v>
      </c>
      <c r="BP620" s="171">
        <f t="shared" ca="1" si="401"/>
        <v>0.114</v>
      </c>
      <c r="BQ620" s="172">
        <f t="shared" ca="1" si="390"/>
        <v>9.0370179501075842E-3</v>
      </c>
      <c r="BR620" s="172">
        <f t="shared" ca="1" si="403"/>
        <v>4.6552626923669861E-3</v>
      </c>
    </row>
    <row r="621" spans="5:70">
      <c r="E621">
        <f t="shared" si="391"/>
        <v>618</v>
      </c>
      <c r="F621" s="64">
        <f t="shared" si="392"/>
        <v>116.41666666666374</v>
      </c>
      <c r="G621" s="55">
        <f t="shared" si="376"/>
        <v>0</v>
      </c>
      <c r="H621" s="78">
        <f t="shared" si="402"/>
        <v>4.1598758021262672E-5</v>
      </c>
      <c r="I621" s="79">
        <f t="shared" ca="1" si="377"/>
        <v>163.07906300361702</v>
      </c>
      <c r="J621" s="79">
        <f t="shared" ca="1" si="378"/>
        <v>1.4737484196504127</v>
      </c>
      <c r="K621" s="80">
        <f t="shared" ca="1" si="379"/>
        <v>-8.3197516042525347E-4</v>
      </c>
      <c r="L621" s="80">
        <f t="shared" ca="1" si="380"/>
        <v>-6.7949609584840434E-2</v>
      </c>
      <c r="M621" s="80">
        <f t="shared" ca="1" si="381"/>
        <v>0</v>
      </c>
      <c r="N621" s="80">
        <f t="shared" ca="1" si="382"/>
        <v>0</v>
      </c>
      <c r="O621" s="81">
        <f t="shared" ca="1" si="369"/>
        <v>-7.5061448925351784E-2</v>
      </c>
      <c r="P621" s="79">
        <f t="shared" ca="1" si="370"/>
        <v>164.40896838959682</v>
      </c>
      <c r="R621">
        <f t="shared" ca="1" si="383"/>
        <v>618</v>
      </c>
      <c r="S621" s="78">
        <f t="shared" ca="1" si="393"/>
        <v>116.41666666666374</v>
      </c>
      <c r="T621" s="55">
        <f t="shared" ca="1" si="384"/>
        <v>0</v>
      </c>
      <c r="U621" s="78">
        <f t="shared" ca="1" si="394"/>
        <v>4.1504550867967176E-5</v>
      </c>
      <c r="V621" s="79">
        <f t="shared" ca="1" si="395"/>
        <v>162.73096266019451</v>
      </c>
      <c r="W621" s="79">
        <f t="shared" ca="1" si="371"/>
        <v>1.4706026305984647</v>
      </c>
      <c r="X621" s="80">
        <f t="shared" ca="1" si="372"/>
        <v>-8.3009101735934349E-4</v>
      </c>
      <c r="Y621" s="80">
        <f t="shared" ca="1" si="385"/>
        <v>-6.7804567775081051E-2</v>
      </c>
      <c r="Z621" s="80">
        <f t="shared" ca="1" si="373"/>
        <v>0</v>
      </c>
      <c r="AA621" s="80">
        <f t="shared" ca="1" si="386"/>
        <v>0</v>
      </c>
      <c r="AB621" s="81">
        <f t="shared" ca="1" si="374"/>
        <v>-7.5061448925351784E-2</v>
      </c>
      <c r="AC621" s="79">
        <f t="shared" ca="1" si="375"/>
        <v>164.05786918307521</v>
      </c>
      <c r="AE621" s="55">
        <f t="shared" ca="1" si="396"/>
        <v>0</v>
      </c>
      <c r="AF621" s="78">
        <f t="shared" ca="1" si="397"/>
        <v>4.1504550867967176E-5</v>
      </c>
      <c r="AR621" s="69">
        <f t="shared" si="387"/>
        <v>52</v>
      </c>
      <c r="AS621" s="70">
        <f t="shared" si="398"/>
        <v>618</v>
      </c>
      <c r="AT621" s="71">
        <f t="shared" ca="1" si="399"/>
        <v>4.3996851086675311E-3</v>
      </c>
      <c r="AU621" s="72">
        <f t="shared" ca="1" si="388"/>
        <v>9.0370179501075842E-3</v>
      </c>
      <c r="AV621" s="73">
        <f t="shared" ca="1" si="389"/>
        <v>1.0090370179501076</v>
      </c>
      <c r="AW621" s="74">
        <f ca="1">PRODUCT(AV$4:AV621)</f>
        <v>216.75189664475388</v>
      </c>
      <c r="BO621" s="70">
        <f t="shared" si="400"/>
        <v>618</v>
      </c>
      <c r="BP621" s="171">
        <f t="shared" ca="1" si="401"/>
        <v>0.114</v>
      </c>
      <c r="BQ621" s="172">
        <f t="shared" ca="1" si="390"/>
        <v>9.0370179501075842E-3</v>
      </c>
      <c r="BR621" s="172">
        <f t="shared" ca="1" si="403"/>
        <v>4.6135697794559682E-3</v>
      </c>
    </row>
    <row r="622" spans="5:70">
      <c r="E622">
        <f t="shared" si="391"/>
        <v>619</v>
      </c>
      <c r="F622" s="64">
        <f t="shared" si="392"/>
        <v>116.49999999999707</v>
      </c>
      <c r="G622" s="55">
        <f t="shared" si="376"/>
        <v>0</v>
      </c>
      <c r="H622" s="78">
        <f t="shared" si="402"/>
        <v>4.1598758021262672E-5</v>
      </c>
      <c r="I622" s="79">
        <f t="shared" ca="1" si="377"/>
        <v>164.40896838959682</v>
      </c>
      <c r="J622" s="79">
        <f t="shared" ca="1" si="378"/>
        <v>1.4857667984954568</v>
      </c>
      <c r="K622" s="80">
        <f t="shared" ca="1" si="379"/>
        <v>-8.3197516042525347E-4</v>
      </c>
      <c r="L622" s="80">
        <f t="shared" ca="1" si="380"/>
        <v>-6.8503736828998685E-2</v>
      </c>
      <c r="M622" s="80">
        <f t="shared" ca="1" si="381"/>
        <v>0</v>
      </c>
      <c r="N622" s="80">
        <f t="shared" ca="1" si="382"/>
        <v>0</v>
      </c>
      <c r="O622" s="81">
        <f t="shared" ca="1" si="369"/>
        <v>-7.5061448925351784E-2</v>
      </c>
      <c r="P622" s="79">
        <f t="shared" ca="1" si="370"/>
        <v>165.75033802717752</v>
      </c>
      <c r="R622">
        <f t="shared" ca="1" si="383"/>
        <v>619</v>
      </c>
      <c r="S622" s="78">
        <f t="shared" ca="1" si="393"/>
        <v>116.49999999999707</v>
      </c>
      <c r="T622" s="55">
        <f t="shared" ca="1" si="384"/>
        <v>0</v>
      </c>
      <c r="U622" s="78">
        <f t="shared" ca="1" si="394"/>
        <v>4.1504550867967176E-5</v>
      </c>
      <c r="V622" s="79">
        <f t="shared" ca="1" si="395"/>
        <v>164.05786918307521</v>
      </c>
      <c r="W622" s="79">
        <f t="shared" ca="1" si="371"/>
        <v>1.4825939086638527</v>
      </c>
      <c r="X622" s="80">
        <f t="shared" ca="1" si="372"/>
        <v>-8.3009101735934349E-4</v>
      </c>
      <c r="Y622" s="80">
        <f t="shared" ca="1" si="385"/>
        <v>-6.8357445492948005E-2</v>
      </c>
      <c r="Z622" s="80">
        <f t="shared" ca="1" si="373"/>
        <v>0</v>
      </c>
      <c r="AA622" s="80">
        <f t="shared" ca="1" si="386"/>
        <v>0</v>
      </c>
      <c r="AB622" s="81">
        <f t="shared" ca="1" si="374"/>
        <v>-7.5061448925351784E-2</v>
      </c>
      <c r="AC622" s="79">
        <f t="shared" ca="1" si="375"/>
        <v>165.39621410630343</v>
      </c>
      <c r="AE622" s="55">
        <f t="shared" ca="1" si="396"/>
        <v>0</v>
      </c>
      <c r="AF622" s="78">
        <f t="shared" ca="1" si="397"/>
        <v>4.1504550867967176E-5</v>
      </c>
      <c r="AR622" s="69">
        <f t="shared" si="387"/>
        <v>52</v>
      </c>
      <c r="AS622" s="70">
        <f t="shared" si="398"/>
        <v>619</v>
      </c>
      <c r="AT622" s="71">
        <f t="shared" ca="1" si="399"/>
        <v>4.3599250753656813E-3</v>
      </c>
      <c r="AU622" s="72">
        <f t="shared" ca="1" si="388"/>
        <v>9.0370179501075842E-3</v>
      </c>
      <c r="AV622" s="73">
        <f t="shared" ca="1" si="389"/>
        <v>1.0090370179501076</v>
      </c>
      <c r="AW622" s="74">
        <f ca="1">PRODUCT(AV$4:AV622)</f>
        <v>218.71068742545239</v>
      </c>
      <c r="BO622" s="70">
        <f t="shared" si="400"/>
        <v>619</v>
      </c>
      <c r="BP622" s="171">
        <f t="shared" ca="1" si="401"/>
        <v>0.114</v>
      </c>
      <c r="BQ622" s="172">
        <f t="shared" ca="1" si="390"/>
        <v>9.0370179501075842E-3</v>
      </c>
      <c r="BR622" s="172">
        <f t="shared" ca="1" si="403"/>
        <v>4.5722502716784262E-3</v>
      </c>
    </row>
    <row r="623" spans="5:70">
      <c r="E623">
        <f t="shared" si="391"/>
        <v>620</v>
      </c>
      <c r="F623" s="64">
        <f t="shared" si="392"/>
        <v>116.5833333333304</v>
      </c>
      <c r="G623" s="55">
        <f t="shared" si="376"/>
        <v>0</v>
      </c>
      <c r="H623" s="78">
        <f t="shared" si="402"/>
        <v>4.1598758021262672E-5</v>
      </c>
      <c r="I623" s="79">
        <f t="shared" ca="1" si="377"/>
        <v>165.75033802717752</v>
      </c>
      <c r="J623" s="79">
        <f t="shared" ca="1" si="378"/>
        <v>1.497888779988003</v>
      </c>
      <c r="K623" s="80">
        <f t="shared" ca="1" si="379"/>
        <v>-8.3197516042525347E-4</v>
      </c>
      <c r="L623" s="80">
        <f t="shared" ca="1" si="380"/>
        <v>-6.9062640844657311E-2</v>
      </c>
      <c r="M623" s="80">
        <f t="shared" ca="1" si="381"/>
        <v>0</v>
      </c>
      <c r="N623" s="80">
        <f t="shared" ca="1" si="382"/>
        <v>0</v>
      </c>
      <c r="O623" s="81">
        <f t="shared" ca="1" si="369"/>
        <v>-7.5061448925351784E-2</v>
      </c>
      <c r="P623" s="79">
        <f t="shared" ca="1" si="370"/>
        <v>167.10327074223511</v>
      </c>
      <c r="R623">
        <f t="shared" ca="1" si="383"/>
        <v>620</v>
      </c>
      <c r="S623" s="78">
        <f t="shared" ca="1" si="393"/>
        <v>116.5833333333304</v>
      </c>
      <c r="T623" s="55">
        <f t="shared" ca="1" si="384"/>
        <v>0</v>
      </c>
      <c r="U623" s="78">
        <f t="shared" ca="1" si="394"/>
        <v>4.1504550867967176E-5</v>
      </c>
      <c r="V623" s="79">
        <f t="shared" ca="1" si="395"/>
        <v>165.39621410630343</v>
      </c>
      <c r="W623" s="79">
        <f t="shared" ca="1" si="371"/>
        <v>1.4946885557585015</v>
      </c>
      <c r="X623" s="80">
        <f t="shared" ca="1" si="372"/>
        <v>-8.3009101735934349E-4</v>
      </c>
      <c r="Y623" s="80">
        <f t="shared" ca="1" si="385"/>
        <v>-6.8915089210959762E-2</v>
      </c>
      <c r="Z623" s="80">
        <f t="shared" ca="1" si="373"/>
        <v>0</v>
      </c>
      <c r="AA623" s="80">
        <f t="shared" ca="1" si="386"/>
        <v>0</v>
      </c>
      <c r="AB623" s="81">
        <f t="shared" ca="1" si="374"/>
        <v>-7.5061448925351784E-2</v>
      </c>
      <c r="AC623" s="79">
        <f t="shared" ca="1" si="375"/>
        <v>166.7460960329083</v>
      </c>
      <c r="AE623" s="55">
        <f t="shared" ca="1" si="396"/>
        <v>0</v>
      </c>
      <c r="AF623" s="78">
        <f t="shared" ca="1" si="397"/>
        <v>4.1504550867967176E-5</v>
      </c>
      <c r="AR623" s="69">
        <f t="shared" si="387"/>
        <v>52</v>
      </c>
      <c r="AS623" s="70">
        <f t="shared" si="398"/>
        <v>620</v>
      </c>
      <c r="AT623" s="71">
        <f t="shared" ca="1" si="399"/>
        <v>4.3205243541984779E-3</v>
      </c>
      <c r="AU623" s="72">
        <f t="shared" ca="1" si="388"/>
        <v>9.0370179501075842E-3</v>
      </c>
      <c r="AV623" s="73">
        <f t="shared" ca="1" si="389"/>
        <v>1.0090370179501076</v>
      </c>
      <c r="AW623" s="74">
        <f ca="1">PRODUCT(AV$4:AV623)</f>
        <v>220.68717983359659</v>
      </c>
      <c r="BO623" s="70">
        <f t="shared" si="400"/>
        <v>620</v>
      </c>
      <c r="BP623" s="171">
        <f t="shared" ca="1" si="401"/>
        <v>0.114</v>
      </c>
      <c r="BQ623" s="172">
        <f t="shared" ca="1" si="390"/>
        <v>9.0370179501075842E-3</v>
      </c>
      <c r="BR623" s="172">
        <f t="shared" ca="1" si="403"/>
        <v>4.5313008247874842E-3</v>
      </c>
    </row>
    <row r="624" spans="5:70">
      <c r="E624">
        <f t="shared" si="391"/>
        <v>621</v>
      </c>
      <c r="F624" s="64">
        <f t="shared" si="392"/>
        <v>116.66666666666373</v>
      </c>
      <c r="G624" s="55">
        <f t="shared" si="376"/>
        <v>0</v>
      </c>
      <c r="H624" s="78">
        <f t="shared" si="402"/>
        <v>4.1598758021262672E-5</v>
      </c>
      <c r="I624" s="79">
        <f t="shared" ca="1" si="377"/>
        <v>167.10327074223511</v>
      </c>
      <c r="J624" s="79">
        <f t="shared" ca="1" si="378"/>
        <v>1.5101152572192662</v>
      </c>
      <c r="K624" s="80">
        <f t="shared" ca="1" si="379"/>
        <v>-8.3197516042525347E-4</v>
      </c>
      <c r="L624" s="80">
        <f t="shared" ca="1" si="380"/>
        <v>-6.9626362809264639E-2</v>
      </c>
      <c r="M624" s="80">
        <f t="shared" ca="1" si="381"/>
        <v>0</v>
      </c>
      <c r="N624" s="80">
        <f t="shared" ca="1" si="382"/>
        <v>0</v>
      </c>
      <c r="O624" s="81">
        <f t="shared" ca="1" si="369"/>
        <v>-7.5061448925351784E-2</v>
      </c>
      <c r="P624" s="79">
        <f t="shared" ca="1" si="370"/>
        <v>168.46786621255936</v>
      </c>
      <c r="R624">
        <f t="shared" ca="1" si="383"/>
        <v>621</v>
      </c>
      <c r="S624" s="78">
        <f t="shared" ca="1" si="393"/>
        <v>116.66666666666373</v>
      </c>
      <c r="T624" s="55">
        <f t="shared" ca="1" si="384"/>
        <v>0</v>
      </c>
      <c r="U624" s="78">
        <f t="shared" ca="1" si="394"/>
        <v>4.1504550867967176E-5</v>
      </c>
      <c r="V624" s="79">
        <f t="shared" ca="1" si="395"/>
        <v>166.7460960329083</v>
      </c>
      <c r="W624" s="79">
        <f t="shared" ca="1" si="371"/>
        <v>1.5068874629597553</v>
      </c>
      <c r="X624" s="80">
        <f t="shared" ca="1" si="372"/>
        <v>-8.3009101735934349E-4</v>
      </c>
      <c r="Y624" s="80">
        <f t="shared" ca="1" si="385"/>
        <v>-6.94775400137118E-2</v>
      </c>
      <c r="Z624" s="80">
        <f t="shared" ca="1" si="373"/>
        <v>0</v>
      </c>
      <c r="AA624" s="80">
        <f t="shared" ca="1" si="386"/>
        <v>0</v>
      </c>
      <c r="AB624" s="81">
        <f t="shared" ca="1" si="374"/>
        <v>-7.5061448925351784E-2</v>
      </c>
      <c r="AC624" s="79">
        <f t="shared" ca="1" si="375"/>
        <v>168.10761441591166</v>
      </c>
      <c r="AE624" s="55">
        <f t="shared" ca="1" si="396"/>
        <v>0</v>
      </c>
      <c r="AF624" s="78">
        <f t="shared" ca="1" si="397"/>
        <v>4.1504550867967176E-5</v>
      </c>
      <c r="AR624" s="69">
        <f t="shared" si="387"/>
        <v>52</v>
      </c>
      <c r="AS624" s="70">
        <f t="shared" si="398"/>
        <v>621</v>
      </c>
      <c r="AT624" s="71">
        <f t="shared" ca="1" si="399"/>
        <v>4.2814796980557091E-3</v>
      </c>
      <c r="AU624" s="72">
        <f t="shared" ca="1" si="388"/>
        <v>9.0370179501075842E-3</v>
      </c>
      <c r="AV624" s="73">
        <f t="shared" ca="1" si="389"/>
        <v>1.0090370179501076</v>
      </c>
      <c r="AW624" s="74">
        <f ca="1">PRODUCT(AV$4:AV624)</f>
        <v>222.68153383911141</v>
      </c>
      <c r="BO624" s="70">
        <f t="shared" si="400"/>
        <v>621</v>
      </c>
      <c r="BP624" s="171">
        <f t="shared" ca="1" si="401"/>
        <v>0.114</v>
      </c>
      <c r="BQ624" s="172">
        <f t="shared" ca="1" si="390"/>
        <v>9.0370179501075842E-3</v>
      </c>
      <c r="BR624" s="172">
        <f t="shared" ca="1" si="403"/>
        <v>4.4907181244876158E-3</v>
      </c>
    </row>
    <row r="625" spans="5:70">
      <c r="E625">
        <f t="shared" si="391"/>
        <v>622</v>
      </c>
      <c r="F625" s="64">
        <f t="shared" si="392"/>
        <v>116.74999999999706</v>
      </c>
      <c r="G625" s="55">
        <f t="shared" si="376"/>
        <v>0</v>
      </c>
      <c r="H625" s="78">
        <f t="shared" si="402"/>
        <v>4.1598758021262672E-5</v>
      </c>
      <c r="I625" s="79">
        <f t="shared" ca="1" si="377"/>
        <v>168.46786621255936</v>
      </c>
      <c r="J625" s="79">
        <f t="shared" ca="1" si="378"/>
        <v>1.522447130979222</v>
      </c>
      <c r="K625" s="80">
        <f t="shared" ca="1" si="379"/>
        <v>-8.3197516042525347E-4</v>
      </c>
      <c r="L625" s="80">
        <f t="shared" ca="1" si="380"/>
        <v>-7.0194944255233066E-2</v>
      </c>
      <c r="M625" s="80">
        <f t="shared" ca="1" si="381"/>
        <v>0</v>
      </c>
      <c r="N625" s="80">
        <f t="shared" ca="1" si="382"/>
        <v>0</v>
      </c>
      <c r="O625" s="81">
        <f t="shared" ca="1" si="369"/>
        <v>-7.5061448925351784E-2</v>
      </c>
      <c r="P625" s="79">
        <f t="shared" ca="1" si="370"/>
        <v>169.84422497519759</v>
      </c>
      <c r="R625">
        <f t="shared" ca="1" si="383"/>
        <v>622</v>
      </c>
      <c r="S625" s="78">
        <f t="shared" ca="1" si="393"/>
        <v>116.74999999999706</v>
      </c>
      <c r="T625" s="55">
        <f t="shared" ca="1" si="384"/>
        <v>0</v>
      </c>
      <c r="U625" s="78">
        <f t="shared" ca="1" si="394"/>
        <v>4.1504550867967176E-5</v>
      </c>
      <c r="V625" s="79">
        <f t="shared" ca="1" si="395"/>
        <v>168.10761441591166</v>
      </c>
      <c r="W625" s="79">
        <f t="shared" ca="1" si="371"/>
        <v>1.5191915290263582</v>
      </c>
      <c r="X625" s="80">
        <f t="shared" ca="1" si="372"/>
        <v>-8.3009101735934349E-4</v>
      </c>
      <c r="Y625" s="80">
        <f t="shared" ca="1" si="385"/>
        <v>-7.0044839339963194E-2</v>
      </c>
      <c r="Z625" s="80">
        <f t="shared" ca="1" si="373"/>
        <v>0</v>
      </c>
      <c r="AA625" s="80">
        <f t="shared" ca="1" si="386"/>
        <v>0</v>
      </c>
      <c r="AB625" s="81">
        <f t="shared" ca="1" si="374"/>
        <v>-7.5061448925351784E-2</v>
      </c>
      <c r="AC625" s="79">
        <f t="shared" ca="1" si="375"/>
        <v>169.48086956565535</v>
      </c>
      <c r="AE625" s="55">
        <f t="shared" ca="1" si="396"/>
        <v>0</v>
      </c>
      <c r="AF625" s="78">
        <f t="shared" ca="1" si="397"/>
        <v>4.1504550867967176E-5</v>
      </c>
      <c r="AR625" s="69">
        <f t="shared" si="387"/>
        <v>52</v>
      </c>
      <c r="AS625" s="70">
        <f t="shared" si="398"/>
        <v>622</v>
      </c>
      <c r="AT625" s="71">
        <f t="shared" ca="1" si="399"/>
        <v>4.2427878891713585E-3</v>
      </c>
      <c r="AU625" s="72">
        <f t="shared" ca="1" si="388"/>
        <v>9.0370179501075842E-3</v>
      </c>
      <c r="AV625" s="73">
        <f t="shared" ca="1" si="389"/>
        <v>1.0090370179501076</v>
      </c>
      <c r="AW625" s="74">
        <f ca="1">PRODUCT(AV$4:AV625)</f>
        <v>224.69391085757294</v>
      </c>
      <c r="BO625" s="70">
        <f t="shared" si="400"/>
        <v>622</v>
      </c>
      <c r="BP625" s="171">
        <f t="shared" ca="1" si="401"/>
        <v>0.114</v>
      </c>
      <c r="BQ625" s="172">
        <f t="shared" ca="1" si="390"/>
        <v>9.0370179501075842E-3</v>
      </c>
      <c r="BR625" s="172">
        <f t="shared" ca="1" si="403"/>
        <v>4.4504988861663961E-3</v>
      </c>
    </row>
    <row r="626" spans="5:70">
      <c r="E626">
        <f t="shared" si="391"/>
        <v>623</v>
      </c>
      <c r="F626" s="64">
        <f t="shared" si="392"/>
        <v>116.83333333333039</v>
      </c>
      <c r="G626" s="55">
        <f t="shared" si="376"/>
        <v>0</v>
      </c>
      <c r="H626" s="78">
        <f t="shared" si="402"/>
        <v>4.1598758021262672E-5</v>
      </c>
      <c r="I626" s="79">
        <f t="shared" ca="1" si="377"/>
        <v>169.84422497519759</v>
      </c>
      <c r="J626" s="79">
        <f t="shared" ca="1" si="378"/>
        <v>1.5348853098229716</v>
      </c>
      <c r="K626" s="80">
        <f t="shared" ca="1" si="379"/>
        <v>-8.3197516042525347E-4</v>
      </c>
      <c r="L626" s="80">
        <f t="shared" ca="1" si="380"/>
        <v>-7.0768427072999004E-2</v>
      </c>
      <c r="M626" s="80">
        <f t="shared" ca="1" si="381"/>
        <v>0</v>
      </c>
      <c r="N626" s="80">
        <f t="shared" ca="1" si="382"/>
        <v>0</v>
      </c>
      <c r="O626" s="81">
        <f t="shared" ca="1" si="369"/>
        <v>-7.5061448925351784E-2</v>
      </c>
      <c r="P626" s="79">
        <f t="shared" ca="1" si="370"/>
        <v>171.2324484338618</v>
      </c>
      <c r="R626">
        <f t="shared" ca="1" si="383"/>
        <v>623</v>
      </c>
      <c r="S626" s="78">
        <f t="shared" ca="1" si="393"/>
        <v>116.83333333333039</v>
      </c>
      <c r="T626" s="55">
        <f t="shared" ca="1" si="384"/>
        <v>0</v>
      </c>
      <c r="U626" s="78">
        <f t="shared" ca="1" si="394"/>
        <v>4.1504550867967176E-5</v>
      </c>
      <c r="V626" s="79">
        <f t="shared" ca="1" si="395"/>
        <v>169.48086956565535</v>
      </c>
      <c r="W626" s="79">
        <f t="shared" ca="1" si="371"/>
        <v>1.5316016604646696</v>
      </c>
      <c r="X626" s="80">
        <f t="shared" ca="1" si="372"/>
        <v>-8.3009101735934349E-4</v>
      </c>
      <c r="Y626" s="80">
        <f t="shared" ca="1" si="385"/>
        <v>-7.0617028985689737E-2</v>
      </c>
      <c r="Z626" s="80">
        <f t="shared" ca="1" si="373"/>
        <v>0</v>
      </c>
      <c r="AA626" s="80">
        <f t="shared" ca="1" si="386"/>
        <v>0</v>
      </c>
      <c r="AB626" s="81">
        <f t="shared" ca="1" si="374"/>
        <v>-7.5061448925351784E-2</v>
      </c>
      <c r="AC626" s="79">
        <f t="shared" ca="1" si="375"/>
        <v>170.86596265719166</v>
      </c>
      <c r="AE626" s="55">
        <f t="shared" ca="1" si="396"/>
        <v>0</v>
      </c>
      <c r="AF626" s="78">
        <f t="shared" ca="1" si="397"/>
        <v>4.1504550867967176E-5</v>
      </c>
      <c r="AR626" s="69">
        <f t="shared" si="387"/>
        <v>52</v>
      </c>
      <c r="AS626" s="70">
        <f t="shared" si="398"/>
        <v>623</v>
      </c>
      <c r="AT626" s="71">
        <f t="shared" ca="1" si="399"/>
        <v>4.2044457388584183E-3</v>
      </c>
      <c r="AU626" s="72">
        <f t="shared" ca="1" si="388"/>
        <v>9.0370179501075842E-3</v>
      </c>
      <c r="AV626" s="73">
        <f t="shared" ca="1" si="389"/>
        <v>1.0090370179501076</v>
      </c>
      <c r="AW626" s="74">
        <f ca="1">PRODUCT(AV$4:AV626)</f>
        <v>226.7244737632727</v>
      </c>
      <c r="BO626" s="70">
        <f t="shared" si="400"/>
        <v>623</v>
      </c>
      <c r="BP626" s="171">
        <f t="shared" ca="1" si="401"/>
        <v>0.114</v>
      </c>
      <c r="BQ626" s="172">
        <f t="shared" ca="1" si="390"/>
        <v>9.0370179501075842E-3</v>
      </c>
      <c r="BR626" s="172">
        <f t="shared" ca="1" si="403"/>
        <v>4.410639854628657E-3</v>
      </c>
    </row>
    <row r="627" spans="5:70">
      <c r="E627">
        <f t="shared" si="391"/>
        <v>624</v>
      </c>
      <c r="F627" s="64">
        <f t="shared" si="392"/>
        <v>116.91666666666372</v>
      </c>
      <c r="G627" s="55">
        <f t="shared" si="376"/>
        <v>0</v>
      </c>
      <c r="H627" s="78">
        <f t="shared" si="402"/>
        <v>4.1598758021262672E-5</v>
      </c>
      <c r="I627" s="79">
        <f t="shared" ca="1" si="377"/>
        <v>171.2324484338618</v>
      </c>
      <c r="J627" s="79">
        <f t="shared" ca="1" si="378"/>
        <v>1.5474307101376805</v>
      </c>
      <c r="K627" s="80">
        <f t="shared" ca="1" si="379"/>
        <v>-8.3197516042525347E-4</v>
      </c>
      <c r="L627" s="80">
        <f t="shared" ca="1" si="380"/>
        <v>-7.134685351410909E-2</v>
      </c>
      <c r="M627" s="80">
        <f t="shared" ca="1" si="381"/>
        <v>0</v>
      </c>
      <c r="N627" s="80">
        <f t="shared" ca="1" si="382"/>
        <v>0</v>
      </c>
      <c r="O627" s="81">
        <f t="shared" ca="1" si="369"/>
        <v>-7.5061448925351784E-2</v>
      </c>
      <c r="P627" s="79">
        <f t="shared" ca="1" si="370"/>
        <v>172.63263886639962</v>
      </c>
      <c r="R627">
        <f t="shared" ca="1" si="383"/>
        <v>624</v>
      </c>
      <c r="S627" s="78">
        <f t="shared" ca="1" si="393"/>
        <v>116.91666666666372</v>
      </c>
      <c r="T627" s="55">
        <f t="shared" ca="1" si="384"/>
        <v>0</v>
      </c>
      <c r="U627" s="78">
        <f t="shared" ca="1" si="394"/>
        <v>4.1504550867967176E-5</v>
      </c>
      <c r="V627" s="79">
        <f t="shared" ca="1" si="395"/>
        <v>170.86596265719166</v>
      </c>
      <c r="W627" s="79">
        <f t="shared" ca="1" si="371"/>
        <v>1.5441187715954532</v>
      </c>
      <c r="X627" s="80">
        <f t="shared" ca="1" si="372"/>
        <v>-8.3009101735934349E-4</v>
      </c>
      <c r="Y627" s="80">
        <f t="shared" ca="1" si="385"/>
        <v>-7.1194151107163192E-2</v>
      </c>
      <c r="Z627" s="80">
        <f t="shared" ca="1" si="373"/>
        <v>0</v>
      </c>
      <c r="AA627" s="80">
        <f t="shared" ca="1" si="386"/>
        <v>0</v>
      </c>
      <c r="AB627" s="81">
        <f t="shared" ca="1" si="374"/>
        <v>-7.5061448925351784E-2</v>
      </c>
      <c r="AC627" s="79">
        <f t="shared" ca="1" si="375"/>
        <v>172.26299573773727</v>
      </c>
      <c r="AE627" s="55">
        <f t="shared" ca="1" si="396"/>
        <v>0</v>
      </c>
      <c r="AF627" s="78">
        <f t="shared" ca="1" si="397"/>
        <v>4.1504550867967176E-5</v>
      </c>
      <c r="AR627" s="69">
        <f t="shared" si="387"/>
        <v>52</v>
      </c>
      <c r="AS627" s="70">
        <f t="shared" si="398"/>
        <v>624</v>
      </c>
      <c r="AT627" s="71">
        <f t="shared" ca="1" si="399"/>
        <v>4.1664500872461013E-3</v>
      </c>
      <c r="AU627" s="72">
        <f t="shared" ca="1" si="388"/>
        <v>9.0370179501075842E-3</v>
      </c>
      <c r="AV627" s="73">
        <f t="shared" ca="1" si="389"/>
        <v>1.0090370179501076</v>
      </c>
      <c r="AW627" s="74">
        <f ca="1">PRODUCT(AV$4:AV627)</f>
        <v>228.77338690240009</v>
      </c>
      <c r="BO627" s="70">
        <f t="shared" si="400"/>
        <v>624</v>
      </c>
      <c r="BP627" s="171">
        <f t="shared" ca="1" si="401"/>
        <v>0.114</v>
      </c>
      <c r="BQ627" s="172">
        <f t="shared" ca="1" si="390"/>
        <v>9.0370179501075842E-3</v>
      </c>
      <c r="BR627" s="172">
        <f t="shared" ca="1" si="403"/>
        <v>4.3711378038330242E-3</v>
      </c>
    </row>
    <row r="628" spans="5:70">
      <c r="E628">
        <f t="shared" si="391"/>
        <v>625</v>
      </c>
      <c r="F628" s="64">
        <f t="shared" si="392"/>
        <v>116.99999999999704</v>
      </c>
      <c r="G628" s="55">
        <f t="shared" si="376"/>
        <v>0</v>
      </c>
      <c r="H628" s="78">
        <f t="shared" si="402"/>
        <v>4.1598758021262672E-5</v>
      </c>
      <c r="I628" s="79">
        <f t="shared" ca="1" si="377"/>
        <v>172.63263886639962</v>
      </c>
      <c r="J628" s="79">
        <f t="shared" ca="1" si="378"/>
        <v>1.5600842562100936</v>
      </c>
      <c r="K628" s="80">
        <f t="shared" ca="1" si="379"/>
        <v>-8.3197516042525347E-4</v>
      </c>
      <c r="L628" s="80">
        <f t="shared" ca="1" si="380"/>
        <v>-7.1930266194333181E-2</v>
      </c>
      <c r="M628" s="80">
        <f t="shared" ca="1" si="381"/>
        <v>-1.294744791497997</v>
      </c>
      <c r="N628" s="80">
        <f t="shared" ca="1" si="382"/>
        <v>0</v>
      </c>
      <c r="O628" s="81">
        <f t="shared" ca="1" si="369"/>
        <v>-7.5061448925351784E-2</v>
      </c>
      <c r="P628" s="79">
        <f t="shared" ca="1" si="370"/>
        <v>172.75015464083162</v>
      </c>
      <c r="R628">
        <f t="shared" ca="1" si="383"/>
        <v>625</v>
      </c>
      <c r="S628" s="78">
        <f t="shared" ca="1" si="393"/>
        <v>116.99999999999704</v>
      </c>
      <c r="T628" s="55">
        <f t="shared" ca="1" si="384"/>
        <v>0</v>
      </c>
      <c r="U628" s="78">
        <f t="shared" ca="1" si="394"/>
        <v>4.1504550867967176E-5</v>
      </c>
      <c r="V628" s="79">
        <f t="shared" ca="1" si="395"/>
        <v>172.26299573773727</v>
      </c>
      <c r="W628" s="79">
        <f t="shared" ca="1" si="371"/>
        <v>1.556743784621238</v>
      </c>
      <c r="X628" s="80">
        <f t="shared" ca="1" si="372"/>
        <v>-8.3009101735934349E-4</v>
      </c>
      <c r="Y628" s="80">
        <f t="shared" ca="1" si="385"/>
        <v>-7.1776248224057204E-2</v>
      </c>
      <c r="Z628" s="80">
        <f t="shared" ca="1" si="373"/>
        <v>-1.2919724680330296</v>
      </c>
      <c r="AA628" s="80">
        <f t="shared" ca="1" si="386"/>
        <v>0</v>
      </c>
      <c r="AB628" s="81">
        <f t="shared" ca="1" si="374"/>
        <v>-7.5061448925351784E-2</v>
      </c>
      <c r="AC628" s="79">
        <f t="shared" ca="1" si="375"/>
        <v>172.38009926615871</v>
      </c>
      <c r="AE628" s="55">
        <f t="shared" ca="1" si="396"/>
        <v>0</v>
      </c>
      <c r="AF628" s="78">
        <f t="shared" ca="1" si="397"/>
        <v>4.1504550867967176E-5</v>
      </c>
      <c r="AR628" s="69">
        <f t="shared" si="387"/>
        <v>53</v>
      </c>
      <c r="AS628" s="70">
        <f t="shared" si="398"/>
        <v>625</v>
      </c>
      <c r="AT628" s="71">
        <f t="shared" ca="1" si="399"/>
        <v>4.1287978030194314E-3</v>
      </c>
      <c r="AU628" s="72">
        <f t="shared" ca="1" si="388"/>
        <v>9.0370179501075842E-3</v>
      </c>
      <c r="AV628" s="73">
        <f t="shared" ca="1" si="389"/>
        <v>1.0090370179501076</v>
      </c>
      <c r="AW628" s="74">
        <f ca="1">PRODUCT(AV$4:AV628)</f>
        <v>230.84081610634399</v>
      </c>
      <c r="BO628" s="70">
        <f t="shared" si="400"/>
        <v>625</v>
      </c>
      <c r="BP628" s="171">
        <f t="shared" ca="1" si="401"/>
        <v>0.114</v>
      </c>
      <c r="BQ628" s="172">
        <f t="shared" ca="1" si="390"/>
        <v>9.0370179501075842E-3</v>
      </c>
      <c r="BR628" s="172">
        <f t="shared" ca="1" si="403"/>
        <v>4.3319895366308132E-3</v>
      </c>
    </row>
    <row r="629" spans="5:70">
      <c r="E629">
        <f t="shared" si="391"/>
        <v>626</v>
      </c>
      <c r="F629" s="64">
        <f t="shared" si="392"/>
        <v>117.08333333333037</v>
      </c>
      <c r="G629" s="55">
        <f t="shared" si="376"/>
        <v>0</v>
      </c>
      <c r="H629" s="78">
        <f t="shared" si="402"/>
        <v>4.1598758021262672E-5</v>
      </c>
      <c r="I629" s="79">
        <f t="shared" ca="1" si="377"/>
        <v>172.75015464083162</v>
      </c>
      <c r="J629" s="79">
        <f t="shared" ca="1" si="378"/>
        <v>1.5611462483730565</v>
      </c>
      <c r="K629" s="80">
        <f t="shared" ca="1" si="379"/>
        <v>-8.3197516042525347E-4</v>
      </c>
      <c r="L629" s="80">
        <f t="shared" ca="1" si="380"/>
        <v>-7.1979231100346514E-2</v>
      </c>
      <c r="M629" s="80">
        <f t="shared" ca="1" si="381"/>
        <v>0</v>
      </c>
      <c r="N629" s="80">
        <f t="shared" ca="1" si="382"/>
        <v>0</v>
      </c>
      <c r="O629" s="81">
        <f t="shared" ca="1" si="369"/>
        <v>-7.5061448925351784E-2</v>
      </c>
      <c r="P629" s="79">
        <f t="shared" ca="1" si="370"/>
        <v>174.16342823401857</v>
      </c>
      <c r="R629">
        <f t="shared" ca="1" si="383"/>
        <v>626</v>
      </c>
      <c r="S629" s="78">
        <f t="shared" ca="1" si="393"/>
        <v>117.08333333333037</v>
      </c>
      <c r="T629" s="55">
        <f t="shared" ca="1" si="384"/>
        <v>0</v>
      </c>
      <c r="U629" s="78">
        <f t="shared" ca="1" si="394"/>
        <v>4.1504550867967176E-5</v>
      </c>
      <c r="V629" s="79">
        <f t="shared" ca="1" si="395"/>
        <v>172.38009926615871</v>
      </c>
      <c r="W629" s="79">
        <f t="shared" ca="1" si="371"/>
        <v>1.5578020513096034</v>
      </c>
      <c r="X629" s="80">
        <f t="shared" ca="1" si="372"/>
        <v>-8.3009101735934349E-4</v>
      </c>
      <c r="Y629" s="80">
        <f t="shared" ca="1" si="385"/>
        <v>-7.1825041360899469E-2</v>
      </c>
      <c r="Z629" s="80">
        <f t="shared" ca="1" si="373"/>
        <v>0</v>
      </c>
      <c r="AA629" s="80">
        <f t="shared" ca="1" si="386"/>
        <v>0</v>
      </c>
      <c r="AB629" s="81">
        <f t="shared" ca="1" si="374"/>
        <v>-7.5061448925351784E-2</v>
      </c>
      <c r="AC629" s="79">
        <f t="shared" ca="1" si="375"/>
        <v>173.79018473616472</v>
      </c>
      <c r="AE629" s="55">
        <f t="shared" ca="1" si="396"/>
        <v>0</v>
      </c>
      <c r="AF629" s="78">
        <f t="shared" ca="1" si="397"/>
        <v>4.1504550867967176E-5</v>
      </c>
      <c r="AR629" s="69">
        <f t="shared" si="387"/>
        <v>53</v>
      </c>
      <c r="AS629" s="70">
        <f t="shared" si="398"/>
        <v>626</v>
      </c>
      <c r="AT629" s="71">
        <f t="shared" ca="1" si="399"/>
        <v>4.0914857831611797E-3</v>
      </c>
      <c r="AU629" s="72">
        <f t="shared" ca="1" si="388"/>
        <v>9.0370179501075842E-3</v>
      </c>
      <c r="AV629" s="73">
        <f t="shared" ca="1" si="389"/>
        <v>1.0090370179501076</v>
      </c>
      <c r="AW629" s="74">
        <f ca="1">PRODUCT(AV$4:AV629)</f>
        <v>232.92692870511451</v>
      </c>
      <c r="BO629" s="70">
        <f t="shared" si="400"/>
        <v>626</v>
      </c>
      <c r="BP629" s="171">
        <f t="shared" ca="1" si="401"/>
        <v>0.114</v>
      </c>
      <c r="BQ629" s="172">
        <f t="shared" ca="1" si="390"/>
        <v>9.0370179501075842E-3</v>
      </c>
      <c r="BR629" s="172">
        <f t="shared" ca="1" si="403"/>
        <v>4.2931918845072652E-3</v>
      </c>
    </row>
    <row r="630" spans="5:70">
      <c r="E630">
        <f t="shared" si="391"/>
        <v>627</v>
      </c>
      <c r="F630" s="64">
        <f t="shared" si="392"/>
        <v>117.1666666666637</v>
      </c>
      <c r="G630" s="55">
        <f t="shared" si="376"/>
        <v>0</v>
      </c>
      <c r="H630" s="78">
        <f t="shared" si="402"/>
        <v>4.1598758021262672E-5</v>
      </c>
      <c r="I630" s="79">
        <f t="shared" ca="1" si="377"/>
        <v>174.16342823401857</v>
      </c>
      <c r="J630" s="79">
        <f t="shared" ca="1" si="378"/>
        <v>1.5739180272030999</v>
      </c>
      <c r="K630" s="80">
        <f t="shared" ca="1" si="379"/>
        <v>-8.3197516042525347E-4</v>
      </c>
      <c r="L630" s="80">
        <f t="shared" ca="1" si="380"/>
        <v>-7.2568095097507737E-2</v>
      </c>
      <c r="M630" s="80">
        <f t="shared" ca="1" si="381"/>
        <v>0</v>
      </c>
      <c r="N630" s="80">
        <f t="shared" ca="1" si="382"/>
        <v>0</v>
      </c>
      <c r="O630" s="81">
        <f t="shared" ca="1" si="369"/>
        <v>-7.5061448925351784E-2</v>
      </c>
      <c r="P630" s="79">
        <f t="shared" ca="1" si="370"/>
        <v>175.5888847420384</v>
      </c>
      <c r="R630">
        <f t="shared" ca="1" si="383"/>
        <v>627</v>
      </c>
      <c r="S630" s="78">
        <f t="shared" ca="1" si="393"/>
        <v>117.1666666666637</v>
      </c>
      <c r="T630" s="55">
        <f t="shared" ca="1" si="384"/>
        <v>0</v>
      </c>
      <c r="U630" s="78">
        <f t="shared" ca="1" si="394"/>
        <v>4.1504550867967176E-5</v>
      </c>
      <c r="V630" s="79">
        <f t="shared" ca="1" si="395"/>
        <v>173.79018473616472</v>
      </c>
      <c r="W630" s="79">
        <f t="shared" ca="1" si="371"/>
        <v>1.5705450190132337</v>
      </c>
      <c r="X630" s="80">
        <f t="shared" ca="1" si="372"/>
        <v>-8.3009101735934349E-4</v>
      </c>
      <c r="Y630" s="80">
        <f t="shared" ca="1" si="385"/>
        <v>-7.2412576973401976E-2</v>
      </c>
      <c r="Z630" s="80">
        <f t="shared" ca="1" si="373"/>
        <v>0</v>
      </c>
      <c r="AA630" s="80">
        <f t="shared" ca="1" si="386"/>
        <v>0</v>
      </c>
      <c r="AB630" s="81">
        <f t="shared" ca="1" si="374"/>
        <v>-7.5061448925351784E-2</v>
      </c>
      <c r="AC630" s="79">
        <f t="shared" ca="1" si="375"/>
        <v>175.21242563826186</v>
      </c>
      <c r="AE630" s="55">
        <f t="shared" ca="1" si="396"/>
        <v>0</v>
      </c>
      <c r="AF630" s="78">
        <f t="shared" ca="1" si="397"/>
        <v>4.1504550867967176E-5</v>
      </c>
      <c r="AR630" s="69">
        <f t="shared" si="387"/>
        <v>53</v>
      </c>
      <c r="AS630" s="70">
        <f t="shared" si="398"/>
        <v>627</v>
      </c>
      <c r="AT630" s="71">
        <f t="shared" ca="1" si="399"/>
        <v>4.0545109526961423E-3</v>
      </c>
      <c r="AU630" s="72">
        <f t="shared" ca="1" si="388"/>
        <v>9.0370179501075842E-3</v>
      </c>
      <c r="AV630" s="73">
        <f t="shared" ca="1" si="389"/>
        <v>1.0090370179501076</v>
      </c>
      <c r="AW630" s="74">
        <f ca="1">PRODUCT(AV$4:AV630)</f>
        <v>235.03189354088605</v>
      </c>
      <c r="BO630" s="70">
        <f t="shared" si="400"/>
        <v>627</v>
      </c>
      <c r="BP630" s="171">
        <f t="shared" ca="1" si="401"/>
        <v>0.114</v>
      </c>
      <c r="BQ630" s="172">
        <f t="shared" ca="1" si="390"/>
        <v>9.0370179501075842E-3</v>
      </c>
      <c r="BR630" s="172">
        <f t="shared" ca="1" si="403"/>
        <v>4.2547417073250972E-3</v>
      </c>
    </row>
    <row r="631" spans="5:70">
      <c r="E631">
        <f t="shared" si="391"/>
        <v>628</v>
      </c>
      <c r="F631" s="64">
        <f t="shared" si="392"/>
        <v>117.24999999999703</v>
      </c>
      <c r="G631" s="55">
        <f t="shared" si="376"/>
        <v>0</v>
      </c>
      <c r="H631" s="78">
        <f t="shared" si="402"/>
        <v>4.1598758021262672E-5</v>
      </c>
      <c r="I631" s="79">
        <f t="shared" ca="1" si="377"/>
        <v>175.5888847420384</v>
      </c>
      <c r="J631" s="79">
        <f t="shared" ca="1" si="378"/>
        <v>1.5867999032531728</v>
      </c>
      <c r="K631" s="80">
        <f t="shared" ca="1" si="379"/>
        <v>-8.3197516042525347E-4</v>
      </c>
      <c r="L631" s="80">
        <f t="shared" ca="1" si="380"/>
        <v>-7.3162035309182666E-2</v>
      </c>
      <c r="M631" s="80">
        <f t="shared" ca="1" si="381"/>
        <v>0</v>
      </c>
      <c r="N631" s="80">
        <f t="shared" ca="1" si="382"/>
        <v>0</v>
      </c>
      <c r="O631" s="81">
        <f t="shared" ca="1" si="369"/>
        <v>-7.5061448925351784E-2</v>
      </c>
      <c r="P631" s="79">
        <f t="shared" ca="1" si="370"/>
        <v>177.02662918589661</v>
      </c>
      <c r="R631">
        <f t="shared" ca="1" si="383"/>
        <v>628</v>
      </c>
      <c r="S631" s="78">
        <f t="shared" ca="1" si="393"/>
        <v>117.24999999999703</v>
      </c>
      <c r="T631" s="55">
        <f t="shared" ca="1" si="384"/>
        <v>0</v>
      </c>
      <c r="U631" s="78">
        <f t="shared" ca="1" si="394"/>
        <v>4.1504550867967176E-5</v>
      </c>
      <c r="V631" s="79">
        <f t="shared" ca="1" si="395"/>
        <v>175.21242563826186</v>
      </c>
      <c r="W631" s="79">
        <f t="shared" ca="1" si="371"/>
        <v>1.5833978355748628</v>
      </c>
      <c r="X631" s="80">
        <f t="shared" ca="1" si="372"/>
        <v>-8.3009101735934349E-4</v>
      </c>
      <c r="Y631" s="80">
        <f t="shared" ca="1" si="385"/>
        <v>-7.3005177349275779E-2</v>
      </c>
      <c r="Z631" s="80">
        <f t="shared" ca="1" si="373"/>
        <v>0</v>
      </c>
      <c r="AA631" s="80">
        <f t="shared" ca="1" si="386"/>
        <v>0</v>
      </c>
      <c r="AB631" s="81">
        <f t="shared" ca="1" si="374"/>
        <v>-7.5061448925351784E-2</v>
      </c>
      <c r="AC631" s="79">
        <f t="shared" ca="1" si="375"/>
        <v>176.64692675654476</v>
      </c>
      <c r="AE631" s="55">
        <f t="shared" ca="1" si="396"/>
        <v>0</v>
      </c>
      <c r="AF631" s="78">
        <f t="shared" ca="1" si="397"/>
        <v>4.1504550867967176E-5</v>
      </c>
      <c r="AR631" s="69">
        <f t="shared" si="387"/>
        <v>53</v>
      </c>
      <c r="AS631" s="70">
        <f t="shared" si="398"/>
        <v>628</v>
      </c>
      <c r="AT631" s="71">
        <f t="shared" ca="1" si="399"/>
        <v>4.0178702644377198E-3</v>
      </c>
      <c r="AU631" s="72">
        <f t="shared" ca="1" si="388"/>
        <v>9.0370179501075842E-3</v>
      </c>
      <c r="AV631" s="73">
        <f t="shared" ca="1" si="389"/>
        <v>1.0090370179501076</v>
      </c>
      <c r="AW631" s="74">
        <f ca="1">PRODUCT(AV$4:AV631)</f>
        <v>237.15588098166282</v>
      </c>
      <c r="BO631" s="70">
        <f t="shared" si="400"/>
        <v>628</v>
      </c>
      <c r="BP631" s="171">
        <f t="shared" ca="1" si="401"/>
        <v>0.114</v>
      </c>
      <c r="BQ631" s="172">
        <f t="shared" ca="1" si="390"/>
        <v>9.0370179501075842E-3</v>
      </c>
      <c r="BR631" s="172">
        <f t="shared" ca="1" si="403"/>
        <v>4.2166358930703527E-3</v>
      </c>
    </row>
    <row r="632" spans="5:70">
      <c r="E632">
        <f t="shared" si="391"/>
        <v>629</v>
      </c>
      <c r="F632" s="64">
        <f t="shared" si="392"/>
        <v>117.33333333333036</v>
      </c>
      <c r="G632" s="55">
        <f t="shared" si="376"/>
        <v>0</v>
      </c>
      <c r="H632" s="78">
        <f t="shared" si="402"/>
        <v>4.1598758021262672E-5</v>
      </c>
      <c r="I632" s="79">
        <f t="shared" ca="1" si="377"/>
        <v>177.02662918589661</v>
      </c>
      <c r="J632" s="79">
        <f t="shared" ca="1" si="378"/>
        <v>1.5997928255999869</v>
      </c>
      <c r="K632" s="80">
        <f t="shared" ca="1" si="379"/>
        <v>-8.3197516042525347E-4</v>
      </c>
      <c r="L632" s="80">
        <f t="shared" ca="1" si="380"/>
        <v>-7.3761095494123588E-2</v>
      </c>
      <c r="M632" s="80">
        <f t="shared" ca="1" si="381"/>
        <v>0</v>
      </c>
      <c r="N632" s="80">
        <f t="shared" ca="1" si="382"/>
        <v>0</v>
      </c>
      <c r="O632" s="81">
        <f t="shared" ca="1" si="369"/>
        <v>-7.5061448925351784E-2</v>
      </c>
      <c r="P632" s="79">
        <f t="shared" ca="1" si="370"/>
        <v>178.47676749191672</v>
      </c>
      <c r="R632">
        <f t="shared" ca="1" si="383"/>
        <v>629</v>
      </c>
      <c r="S632" s="78">
        <f t="shared" ca="1" si="393"/>
        <v>117.33333333333036</v>
      </c>
      <c r="T632" s="55">
        <f t="shared" ca="1" si="384"/>
        <v>0</v>
      </c>
      <c r="U632" s="78">
        <f t="shared" ca="1" si="394"/>
        <v>4.1504550867967176E-5</v>
      </c>
      <c r="V632" s="79">
        <f t="shared" ca="1" si="395"/>
        <v>176.64692675654476</v>
      </c>
      <c r="W632" s="79">
        <f t="shared" ca="1" si="371"/>
        <v>1.5963614479302346</v>
      </c>
      <c r="X632" s="80">
        <f t="shared" ca="1" si="372"/>
        <v>-8.3009101735934349E-4</v>
      </c>
      <c r="Y632" s="80">
        <f t="shared" ca="1" si="385"/>
        <v>-7.3602886148560323E-2</v>
      </c>
      <c r="Z632" s="80">
        <f t="shared" ca="1" si="373"/>
        <v>0</v>
      </c>
      <c r="AA632" s="80">
        <f t="shared" ca="1" si="386"/>
        <v>0</v>
      </c>
      <c r="AB632" s="81">
        <f t="shared" ca="1" si="374"/>
        <v>-7.5061448925351784E-2</v>
      </c>
      <c r="AC632" s="79">
        <f t="shared" ca="1" si="375"/>
        <v>178.09379377838374</v>
      </c>
      <c r="AE632" s="55">
        <f t="shared" ca="1" si="396"/>
        <v>0</v>
      </c>
      <c r="AF632" s="78">
        <f t="shared" ca="1" si="397"/>
        <v>4.1504550867967176E-5</v>
      </c>
      <c r="AR632" s="69">
        <f t="shared" si="387"/>
        <v>53</v>
      </c>
      <c r="AS632" s="70">
        <f t="shared" si="398"/>
        <v>629</v>
      </c>
      <c r="AT632" s="71">
        <f t="shared" ca="1" si="399"/>
        <v>3.9815606987367927E-3</v>
      </c>
      <c r="AU632" s="72">
        <f t="shared" ca="1" si="388"/>
        <v>9.0370179501075842E-3</v>
      </c>
      <c r="AV632" s="73">
        <f t="shared" ca="1" si="389"/>
        <v>1.0090370179501076</v>
      </c>
      <c r="AW632" s="74">
        <f ca="1">PRODUCT(AV$4:AV632)</f>
        <v>239.2990629350677</v>
      </c>
      <c r="BO632" s="70">
        <f t="shared" si="400"/>
        <v>629</v>
      </c>
      <c r="BP632" s="171">
        <f t="shared" ca="1" si="401"/>
        <v>0.114</v>
      </c>
      <c r="BQ632" s="172">
        <f t="shared" ca="1" si="390"/>
        <v>9.0370179501075842E-3</v>
      </c>
      <c r="BR632" s="172">
        <f t="shared" ca="1" si="403"/>
        <v>4.1788713576005262E-3</v>
      </c>
    </row>
    <row r="633" spans="5:70">
      <c r="E633">
        <f t="shared" si="391"/>
        <v>630</v>
      </c>
      <c r="F633" s="64">
        <f t="shared" si="392"/>
        <v>117.41666666666369</v>
      </c>
      <c r="G633" s="55">
        <f t="shared" si="376"/>
        <v>0</v>
      </c>
      <c r="H633" s="78">
        <f t="shared" si="402"/>
        <v>4.1598758021262672E-5</v>
      </c>
      <c r="I633" s="79">
        <f t="shared" ca="1" si="377"/>
        <v>178.47676749191672</v>
      </c>
      <c r="J633" s="79">
        <f t="shared" ca="1" si="378"/>
        <v>1.6128977515016292</v>
      </c>
      <c r="K633" s="80">
        <f t="shared" ca="1" si="379"/>
        <v>-8.3197516042525347E-4</v>
      </c>
      <c r="L633" s="80">
        <f t="shared" ca="1" si="380"/>
        <v>-7.4365319788298634E-2</v>
      </c>
      <c r="M633" s="80">
        <f t="shared" ca="1" si="381"/>
        <v>0</v>
      </c>
      <c r="N633" s="80">
        <f t="shared" ca="1" si="382"/>
        <v>0</v>
      </c>
      <c r="O633" s="81">
        <f t="shared" ca="1" si="369"/>
        <v>-7.5061448925351784E-2</v>
      </c>
      <c r="P633" s="79">
        <f t="shared" ca="1" si="370"/>
        <v>179.9394064995443</v>
      </c>
      <c r="R633">
        <f t="shared" ca="1" si="383"/>
        <v>630</v>
      </c>
      <c r="S633" s="78">
        <f t="shared" ca="1" si="393"/>
        <v>117.41666666666369</v>
      </c>
      <c r="T633" s="55">
        <f t="shared" ca="1" si="384"/>
        <v>0</v>
      </c>
      <c r="U633" s="78">
        <f t="shared" ca="1" si="394"/>
        <v>4.1504550867967176E-5</v>
      </c>
      <c r="V633" s="79">
        <f t="shared" ca="1" si="395"/>
        <v>178.09379377838374</v>
      </c>
      <c r="W633" s="79">
        <f t="shared" ca="1" si="371"/>
        <v>1.6094368111780122</v>
      </c>
      <c r="X633" s="80">
        <f t="shared" ca="1" si="372"/>
        <v>-8.3009101735934349E-4</v>
      </c>
      <c r="Y633" s="80">
        <f t="shared" ca="1" si="385"/>
        <v>-7.4205747407659894E-2</v>
      </c>
      <c r="Z633" s="80">
        <f t="shared" ca="1" si="373"/>
        <v>0</v>
      </c>
      <c r="AA633" s="80">
        <f t="shared" ca="1" si="386"/>
        <v>0</v>
      </c>
      <c r="AB633" s="81">
        <f t="shared" ca="1" si="374"/>
        <v>-7.5061448925351784E-2</v>
      </c>
      <c r="AC633" s="79">
        <f t="shared" ca="1" si="375"/>
        <v>179.55313330221139</v>
      </c>
      <c r="AE633" s="55">
        <f t="shared" ca="1" si="396"/>
        <v>0</v>
      </c>
      <c r="AF633" s="78">
        <f t="shared" ca="1" si="397"/>
        <v>4.1504550867967176E-5</v>
      </c>
      <c r="AR633" s="69">
        <f t="shared" si="387"/>
        <v>53</v>
      </c>
      <c r="AS633" s="70">
        <f t="shared" si="398"/>
        <v>630</v>
      </c>
      <c r="AT633" s="71">
        <f t="shared" ca="1" si="399"/>
        <v>3.9455792632328655E-3</v>
      </c>
      <c r="AU633" s="72">
        <f t="shared" ca="1" si="388"/>
        <v>9.0370179501075842E-3</v>
      </c>
      <c r="AV633" s="73">
        <f t="shared" ca="1" si="389"/>
        <v>1.0090370179501076</v>
      </c>
      <c r="AW633" s="74">
        <f ca="1">PRODUCT(AV$4:AV633)</f>
        <v>241.46161286225583</v>
      </c>
      <c r="BO633" s="70">
        <f t="shared" si="400"/>
        <v>630</v>
      </c>
      <c r="BP633" s="171">
        <f t="shared" ca="1" si="401"/>
        <v>0.114</v>
      </c>
      <c r="BQ633" s="172">
        <f t="shared" ca="1" si="390"/>
        <v>9.0370179501075842E-3</v>
      </c>
      <c r="BR633" s="172">
        <f t="shared" ca="1" si="403"/>
        <v>4.1414450443949449E-3</v>
      </c>
    </row>
    <row r="634" spans="5:70">
      <c r="E634">
        <f t="shared" si="391"/>
        <v>631</v>
      </c>
      <c r="F634" s="64">
        <f t="shared" si="392"/>
        <v>117.49999999999702</v>
      </c>
      <c r="G634" s="55">
        <f t="shared" si="376"/>
        <v>0</v>
      </c>
      <c r="H634" s="78">
        <f t="shared" si="402"/>
        <v>4.1598758021262672E-5</v>
      </c>
      <c r="I634" s="79">
        <f t="shared" ca="1" si="377"/>
        <v>179.9394064995443</v>
      </c>
      <c r="J634" s="79">
        <f t="shared" ca="1" si="378"/>
        <v>1.6261156464680873</v>
      </c>
      <c r="K634" s="80">
        <f t="shared" ca="1" si="379"/>
        <v>-8.3197516042525347E-4</v>
      </c>
      <c r="L634" s="80">
        <f t="shared" ca="1" si="380"/>
        <v>-7.4974752708143466E-2</v>
      </c>
      <c r="M634" s="80">
        <f t="shared" ca="1" si="381"/>
        <v>0</v>
      </c>
      <c r="N634" s="80">
        <f t="shared" ca="1" si="382"/>
        <v>0</v>
      </c>
      <c r="O634" s="81">
        <f t="shared" ca="1" si="369"/>
        <v>-7.5061448925351784E-2</v>
      </c>
      <c r="P634" s="79">
        <f t="shared" ca="1" si="370"/>
        <v>181.41465396921851</v>
      </c>
      <c r="R634">
        <f t="shared" ca="1" si="383"/>
        <v>631</v>
      </c>
      <c r="S634" s="78">
        <f t="shared" ca="1" si="393"/>
        <v>117.49999999999702</v>
      </c>
      <c r="T634" s="55">
        <f t="shared" ca="1" si="384"/>
        <v>0</v>
      </c>
      <c r="U634" s="78">
        <f t="shared" ca="1" si="394"/>
        <v>4.1504550867967176E-5</v>
      </c>
      <c r="V634" s="79">
        <f t="shared" ca="1" si="395"/>
        <v>179.55313330221139</v>
      </c>
      <c r="W634" s="79">
        <f t="shared" ca="1" si="371"/>
        <v>1.6226248886501442</v>
      </c>
      <c r="X634" s="80">
        <f t="shared" ca="1" si="372"/>
        <v>-8.3009101735934349E-4</v>
      </c>
      <c r="Y634" s="80">
        <f t="shared" ca="1" si="385"/>
        <v>-7.4813805542588083E-2</v>
      </c>
      <c r="Z634" s="80">
        <f t="shared" ca="1" si="373"/>
        <v>0</v>
      </c>
      <c r="AA634" s="80">
        <f t="shared" ca="1" si="386"/>
        <v>0</v>
      </c>
      <c r="AB634" s="81">
        <f t="shared" ca="1" si="374"/>
        <v>-7.5061448925351784E-2</v>
      </c>
      <c r="AC634" s="79">
        <f t="shared" ca="1" si="375"/>
        <v>181.02505284537625</v>
      </c>
      <c r="AE634" s="55">
        <f t="shared" ca="1" si="396"/>
        <v>0</v>
      </c>
      <c r="AF634" s="78">
        <f t="shared" ca="1" si="397"/>
        <v>4.1504550867967176E-5</v>
      </c>
      <c r="AR634" s="69">
        <f t="shared" si="387"/>
        <v>53</v>
      </c>
      <c r="AS634" s="70">
        <f t="shared" si="398"/>
        <v>631</v>
      </c>
      <c r="AT634" s="71">
        <f t="shared" ca="1" si="399"/>
        <v>3.9099229926074577E-3</v>
      </c>
      <c r="AU634" s="72">
        <f t="shared" ca="1" si="388"/>
        <v>9.0370179501075842E-3</v>
      </c>
      <c r="AV634" s="73">
        <f t="shared" ca="1" si="389"/>
        <v>1.0090370179501076</v>
      </c>
      <c r="AW634" s="74">
        <f ca="1">PRODUCT(AV$4:AV634)</f>
        <v>243.64370579195398</v>
      </c>
      <c r="BO634" s="70">
        <f t="shared" si="400"/>
        <v>631</v>
      </c>
      <c r="BP634" s="171">
        <f t="shared" ca="1" si="401"/>
        <v>0.114</v>
      </c>
      <c r="BQ634" s="172">
        <f t="shared" ca="1" si="390"/>
        <v>9.0370179501075842E-3</v>
      </c>
      <c r="BR634" s="172">
        <f t="shared" ca="1" si="403"/>
        <v>4.1043539243073848E-3</v>
      </c>
    </row>
    <row r="635" spans="5:70">
      <c r="E635">
        <f t="shared" si="391"/>
        <v>632</v>
      </c>
      <c r="F635" s="64">
        <f t="shared" si="392"/>
        <v>117.58333333333034</v>
      </c>
      <c r="G635" s="55">
        <f t="shared" si="376"/>
        <v>0</v>
      </c>
      <c r="H635" s="78">
        <f t="shared" si="402"/>
        <v>4.1598758021262672E-5</v>
      </c>
      <c r="I635" s="79">
        <f t="shared" ca="1" si="377"/>
        <v>181.41465396921851</v>
      </c>
      <c r="J635" s="79">
        <f t="shared" ca="1" si="378"/>
        <v>1.6394474843323839</v>
      </c>
      <c r="K635" s="80">
        <f t="shared" ca="1" si="379"/>
        <v>-8.3197516042525347E-4</v>
      </c>
      <c r="L635" s="80">
        <f t="shared" ca="1" si="380"/>
        <v>-7.5589439153841045E-2</v>
      </c>
      <c r="M635" s="80">
        <f t="shared" ca="1" si="381"/>
        <v>0</v>
      </c>
      <c r="N635" s="80">
        <f t="shared" ca="1" si="382"/>
        <v>0</v>
      </c>
      <c r="O635" s="81">
        <f t="shared" ca="1" si="369"/>
        <v>-7.5061448925351784E-2</v>
      </c>
      <c r="P635" s="79">
        <f t="shared" ca="1" si="370"/>
        <v>182.90261859031128</v>
      </c>
      <c r="R635">
        <f t="shared" ca="1" si="383"/>
        <v>632</v>
      </c>
      <c r="S635" s="78">
        <f t="shared" ca="1" si="393"/>
        <v>117.58333333333034</v>
      </c>
      <c r="T635" s="55">
        <f t="shared" ca="1" si="384"/>
        <v>0</v>
      </c>
      <c r="U635" s="78">
        <f t="shared" ca="1" si="394"/>
        <v>4.1504550867967176E-5</v>
      </c>
      <c r="V635" s="79">
        <f t="shared" ca="1" si="395"/>
        <v>181.02505284537625</v>
      </c>
      <c r="W635" s="79">
        <f t="shared" ca="1" si="371"/>
        <v>1.6359266519828393</v>
      </c>
      <c r="X635" s="80">
        <f t="shared" ca="1" si="372"/>
        <v>-8.3009101735934349E-4</v>
      </c>
      <c r="Y635" s="80">
        <f t="shared" ca="1" si="385"/>
        <v>-7.5427105352240106E-2</v>
      </c>
      <c r="Z635" s="80">
        <f t="shared" ca="1" si="373"/>
        <v>0</v>
      </c>
      <c r="AA635" s="80">
        <f t="shared" ca="1" si="386"/>
        <v>0</v>
      </c>
      <c r="AB635" s="81">
        <f t="shared" ca="1" si="374"/>
        <v>-7.5061448925351784E-2</v>
      </c>
      <c r="AC635" s="79">
        <f t="shared" ca="1" si="375"/>
        <v>182.50966085206414</v>
      </c>
      <c r="AE635" s="55">
        <f t="shared" ca="1" si="396"/>
        <v>0</v>
      </c>
      <c r="AF635" s="78">
        <f t="shared" ca="1" si="397"/>
        <v>4.1504550867967176E-5</v>
      </c>
      <c r="AR635" s="69">
        <f t="shared" si="387"/>
        <v>53</v>
      </c>
      <c r="AS635" s="70">
        <f t="shared" si="398"/>
        <v>632</v>
      </c>
      <c r="AT635" s="71">
        <f t="shared" ca="1" si="399"/>
        <v>3.8745889483397257E-3</v>
      </c>
      <c r="AU635" s="72">
        <f t="shared" ca="1" si="388"/>
        <v>9.0370179501075842E-3</v>
      </c>
      <c r="AV635" s="73">
        <f t="shared" ca="1" si="389"/>
        <v>1.0090370179501076</v>
      </c>
      <c r="AW635" s="74">
        <f ca="1">PRODUCT(AV$4:AV635)</f>
        <v>245.8455183346266</v>
      </c>
      <c r="BO635" s="70">
        <f t="shared" si="400"/>
        <v>632</v>
      </c>
      <c r="BP635" s="171">
        <f t="shared" ca="1" si="401"/>
        <v>0.114</v>
      </c>
      <c r="BQ635" s="172">
        <f t="shared" ca="1" si="390"/>
        <v>9.0370179501075842E-3</v>
      </c>
      <c r="BR635" s="172">
        <f t="shared" ca="1" si="403"/>
        <v>4.067594995320902E-3</v>
      </c>
    </row>
    <row r="636" spans="5:70">
      <c r="E636">
        <f t="shared" si="391"/>
        <v>633</v>
      </c>
      <c r="F636" s="64">
        <f t="shared" si="392"/>
        <v>117.66666666666367</v>
      </c>
      <c r="G636" s="55">
        <f t="shared" si="376"/>
        <v>0</v>
      </c>
      <c r="H636" s="78">
        <f t="shared" si="402"/>
        <v>4.1598758021262672E-5</v>
      </c>
      <c r="I636" s="79">
        <f t="shared" ca="1" si="377"/>
        <v>182.90261859031128</v>
      </c>
      <c r="J636" s="79">
        <f t="shared" ca="1" si="378"/>
        <v>1.6528942473223243</v>
      </c>
      <c r="K636" s="80">
        <f t="shared" ca="1" si="379"/>
        <v>-8.3197516042525347E-4</v>
      </c>
      <c r="L636" s="80">
        <f t="shared" ca="1" si="380"/>
        <v>-7.6209424412629706E-2</v>
      </c>
      <c r="M636" s="80">
        <f t="shared" ca="1" si="381"/>
        <v>0</v>
      </c>
      <c r="N636" s="80">
        <f t="shared" ca="1" si="382"/>
        <v>0</v>
      </c>
      <c r="O636" s="81">
        <f t="shared" ca="1" si="369"/>
        <v>-7.5061448925351784E-2</v>
      </c>
      <c r="P636" s="79">
        <f t="shared" ca="1" si="370"/>
        <v>184.40340998913521</v>
      </c>
      <c r="R636">
        <f t="shared" ca="1" si="383"/>
        <v>633</v>
      </c>
      <c r="S636" s="78">
        <f t="shared" ca="1" si="393"/>
        <v>117.66666666666367</v>
      </c>
      <c r="T636" s="55">
        <f t="shared" ca="1" si="384"/>
        <v>0</v>
      </c>
      <c r="U636" s="78">
        <f t="shared" ca="1" si="394"/>
        <v>4.1504550867967176E-5</v>
      </c>
      <c r="V636" s="79">
        <f t="shared" ca="1" si="395"/>
        <v>182.50966085206414</v>
      </c>
      <c r="W636" s="79">
        <f t="shared" ca="1" si="371"/>
        <v>1.6493430811881511</v>
      </c>
      <c r="X636" s="80">
        <f t="shared" ca="1" si="372"/>
        <v>-8.3009101735934349E-4</v>
      </c>
      <c r="Y636" s="80">
        <f t="shared" ca="1" si="385"/>
        <v>-7.6045692021693395E-2</v>
      </c>
      <c r="Z636" s="80">
        <f t="shared" ca="1" si="373"/>
        <v>0</v>
      </c>
      <c r="AA636" s="80">
        <f t="shared" ca="1" si="386"/>
        <v>0</v>
      </c>
      <c r="AB636" s="81">
        <f t="shared" ca="1" si="374"/>
        <v>-7.5061448925351784E-2</v>
      </c>
      <c r="AC636" s="79">
        <f t="shared" ca="1" si="375"/>
        <v>184.00706670128793</v>
      </c>
      <c r="AE636" s="55">
        <f t="shared" ca="1" si="396"/>
        <v>0</v>
      </c>
      <c r="AF636" s="78">
        <f t="shared" ca="1" si="397"/>
        <v>4.1504550867967176E-5</v>
      </c>
      <c r="AR636" s="69">
        <f t="shared" si="387"/>
        <v>53</v>
      </c>
      <c r="AS636" s="70">
        <f t="shared" si="398"/>
        <v>633</v>
      </c>
      <c r="AT636" s="71">
        <f t="shared" ca="1" si="399"/>
        <v>3.839574218464291E-3</v>
      </c>
      <c r="AU636" s="72">
        <f t="shared" ca="1" si="388"/>
        <v>9.0370179501075842E-3</v>
      </c>
      <c r="AV636" s="73">
        <f t="shared" ca="1" si="389"/>
        <v>1.0090370179501076</v>
      </c>
      <c r="AW636" s="74">
        <f ca="1">PRODUCT(AV$4:AV636)</f>
        <v>248.06722869677012</v>
      </c>
      <c r="BO636" s="70">
        <f t="shared" si="400"/>
        <v>633</v>
      </c>
      <c r="BP636" s="171">
        <f t="shared" ca="1" si="401"/>
        <v>0.114</v>
      </c>
      <c r="BQ636" s="172">
        <f t="shared" ca="1" si="390"/>
        <v>9.0370179501075842E-3</v>
      </c>
      <c r="BR636" s="172">
        <f t="shared" ca="1" si="403"/>
        <v>4.0311652823048624E-3</v>
      </c>
    </row>
    <row r="637" spans="5:70">
      <c r="E637">
        <f t="shared" si="391"/>
        <v>634</v>
      </c>
      <c r="F637" s="64">
        <f t="shared" si="392"/>
        <v>117.749999999997</v>
      </c>
      <c r="G637" s="55">
        <f t="shared" si="376"/>
        <v>0</v>
      </c>
      <c r="H637" s="78">
        <f t="shared" si="402"/>
        <v>4.1598758021262672E-5</v>
      </c>
      <c r="I637" s="79">
        <f t="shared" ca="1" si="377"/>
        <v>184.40340998913521</v>
      </c>
      <c r="J637" s="79">
        <f t="shared" ca="1" si="378"/>
        <v>1.6664569261328632</v>
      </c>
      <c r="K637" s="80">
        <f t="shared" ca="1" si="379"/>
        <v>-8.3197516042525347E-4</v>
      </c>
      <c r="L637" s="80">
        <f t="shared" ca="1" si="380"/>
        <v>-7.6834754162139682E-2</v>
      </c>
      <c r="M637" s="80">
        <f t="shared" ca="1" si="381"/>
        <v>0</v>
      </c>
      <c r="N637" s="80">
        <f t="shared" ca="1" si="382"/>
        <v>0</v>
      </c>
      <c r="O637" s="81">
        <f t="shared" ca="1" si="369"/>
        <v>-7.5061448925351784E-2</v>
      </c>
      <c r="P637" s="79">
        <f t="shared" ca="1" si="370"/>
        <v>185.91713873702017</v>
      </c>
      <c r="R637">
        <f t="shared" ca="1" si="383"/>
        <v>634</v>
      </c>
      <c r="S637" s="78">
        <f t="shared" ca="1" si="393"/>
        <v>117.749999999997</v>
      </c>
      <c r="T637" s="55">
        <f t="shared" ca="1" si="384"/>
        <v>0</v>
      </c>
      <c r="U637" s="78">
        <f t="shared" ca="1" si="394"/>
        <v>4.1504550867967176E-5</v>
      </c>
      <c r="V637" s="79">
        <f t="shared" ca="1" si="395"/>
        <v>184.00706670128793</v>
      </c>
      <c r="W637" s="79">
        <f t="shared" ca="1" si="371"/>
        <v>1.6628751647261826</v>
      </c>
      <c r="X637" s="80">
        <f t="shared" ca="1" si="372"/>
        <v>-8.3009101735934349E-4</v>
      </c>
      <c r="Y637" s="80">
        <f t="shared" ca="1" si="385"/>
        <v>-7.6669611125536635E-2</v>
      </c>
      <c r="Z637" s="80">
        <f t="shared" ca="1" si="373"/>
        <v>0</v>
      </c>
      <c r="AA637" s="80">
        <f t="shared" ca="1" si="386"/>
        <v>0</v>
      </c>
      <c r="AB637" s="81">
        <f t="shared" ca="1" si="374"/>
        <v>-7.5061448925351784E-2</v>
      </c>
      <c r="AC637" s="79">
        <f t="shared" ca="1" si="375"/>
        <v>185.51738071494589</v>
      </c>
      <c r="AE637" s="55">
        <f t="shared" ca="1" si="396"/>
        <v>0</v>
      </c>
      <c r="AF637" s="78">
        <f t="shared" ca="1" si="397"/>
        <v>4.1504550867967176E-5</v>
      </c>
      <c r="AR637" s="69">
        <f t="shared" si="387"/>
        <v>53</v>
      </c>
      <c r="AS637" s="70">
        <f t="shared" si="398"/>
        <v>634</v>
      </c>
      <c r="AT637" s="71">
        <f t="shared" ca="1" si="399"/>
        <v>3.8048759173312588E-3</v>
      </c>
      <c r="AU637" s="72">
        <f t="shared" ca="1" si="388"/>
        <v>9.0370179501075842E-3</v>
      </c>
      <c r="AV637" s="73">
        <f t="shared" ca="1" si="389"/>
        <v>1.0090370179501076</v>
      </c>
      <c r="AW637" s="74">
        <f ca="1">PRODUCT(AV$4:AV637)</f>
        <v>250.30901669533628</v>
      </c>
      <c r="BO637" s="70">
        <f t="shared" si="400"/>
        <v>634</v>
      </c>
      <c r="BP637" s="171">
        <f t="shared" ca="1" si="401"/>
        <v>0.114</v>
      </c>
      <c r="BQ637" s="172">
        <f t="shared" ca="1" si="390"/>
        <v>9.0370179501075842E-3</v>
      </c>
      <c r="BR637" s="172">
        <f t="shared" ca="1" si="403"/>
        <v>3.995061836774145E-3</v>
      </c>
    </row>
    <row r="638" spans="5:70">
      <c r="E638">
        <f t="shared" si="391"/>
        <v>635</v>
      </c>
      <c r="F638" s="64">
        <f t="shared" si="392"/>
        <v>117.83333333333033</v>
      </c>
      <c r="G638" s="55">
        <f t="shared" si="376"/>
        <v>0</v>
      </c>
      <c r="H638" s="78">
        <f t="shared" si="402"/>
        <v>4.1598758021262672E-5</v>
      </c>
      <c r="I638" s="79">
        <f t="shared" ca="1" si="377"/>
        <v>185.91713873702017</v>
      </c>
      <c r="J638" s="79">
        <f t="shared" ca="1" si="378"/>
        <v>1.6801365199990934</v>
      </c>
      <c r="K638" s="80">
        <f t="shared" ca="1" si="379"/>
        <v>-8.3197516042525347E-4</v>
      </c>
      <c r="L638" s="80">
        <f t="shared" ca="1" si="380"/>
        <v>-7.7465474473758414E-2</v>
      </c>
      <c r="M638" s="80">
        <f t="shared" ca="1" si="381"/>
        <v>0</v>
      </c>
      <c r="N638" s="80">
        <f t="shared" ca="1" si="382"/>
        <v>0</v>
      </c>
      <c r="O638" s="81">
        <f t="shared" ca="1" si="369"/>
        <v>-7.5061448925351784E-2</v>
      </c>
      <c r="P638" s="79">
        <f t="shared" ca="1" si="370"/>
        <v>187.44391635845972</v>
      </c>
      <c r="R638">
        <f t="shared" ca="1" si="383"/>
        <v>635</v>
      </c>
      <c r="S638" s="78">
        <f t="shared" ca="1" si="393"/>
        <v>117.83333333333033</v>
      </c>
      <c r="T638" s="55">
        <f t="shared" ca="1" si="384"/>
        <v>0</v>
      </c>
      <c r="U638" s="78">
        <f t="shared" ca="1" si="394"/>
        <v>4.1504550867967176E-5</v>
      </c>
      <c r="V638" s="79">
        <f t="shared" ca="1" si="395"/>
        <v>185.51738071494589</v>
      </c>
      <c r="W638" s="79">
        <f t="shared" ca="1" si="371"/>
        <v>1.6765238995779086</v>
      </c>
      <c r="X638" s="80">
        <f t="shared" ca="1" si="372"/>
        <v>-8.3009101735934349E-4</v>
      </c>
      <c r="Y638" s="80">
        <f t="shared" ca="1" si="385"/>
        <v>-7.7298908631227459E-2</v>
      </c>
      <c r="Z638" s="80">
        <f t="shared" ca="1" si="373"/>
        <v>0</v>
      </c>
      <c r="AA638" s="80">
        <f t="shared" ca="1" si="386"/>
        <v>0</v>
      </c>
      <c r="AB638" s="81">
        <f t="shared" ca="1" si="374"/>
        <v>-7.5061448925351784E-2</v>
      </c>
      <c r="AC638" s="79">
        <f t="shared" ca="1" si="375"/>
        <v>187.04071416594988</v>
      </c>
      <c r="AE638" s="55">
        <f t="shared" ca="1" si="396"/>
        <v>0</v>
      </c>
      <c r="AF638" s="78">
        <f t="shared" ca="1" si="397"/>
        <v>4.1504550867967176E-5</v>
      </c>
      <c r="AR638" s="69">
        <f t="shared" si="387"/>
        <v>53</v>
      </c>
      <c r="AS638" s="70">
        <f t="shared" si="398"/>
        <v>635</v>
      </c>
      <c r="AT638" s="71">
        <f t="shared" ca="1" si="399"/>
        <v>3.7704911853684042E-3</v>
      </c>
      <c r="AU638" s="72">
        <f t="shared" ca="1" si="388"/>
        <v>9.0370179501075842E-3</v>
      </c>
      <c r="AV638" s="73">
        <f t="shared" ca="1" si="389"/>
        <v>1.0090370179501076</v>
      </c>
      <c r="AW638" s="74">
        <f ca="1">PRODUCT(AV$4:AV638)</f>
        <v>252.57106377228581</v>
      </c>
      <c r="BO638" s="70">
        <f t="shared" si="400"/>
        <v>635</v>
      </c>
      <c r="BP638" s="171">
        <f t="shared" ca="1" si="401"/>
        <v>0.114</v>
      </c>
      <c r="BQ638" s="172">
        <f t="shared" ca="1" si="390"/>
        <v>9.0370179501075842E-3</v>
      </c>
      <c r="BR638" s="172">
        <f t="shared" ca="1" si="403"/>
        <v>3.9592817366505013E-3</v>
      </c>
    </row>
    <row r="639" spans="5:70">
      <c r="E639">
        <f t="shared" si="391"/>
        <v>636</v>
      </c>
      <c r="F639" s="64">
        <f t="shared" si="392"/>
        <v>117.91666666666366</v>
      </c>
      <c r="G639" s="55">
        <f t="shared" si="376"/>
        <v>0</v>
      </c>
      <c r="H639" s="78">
        <f t="shared" si="402"/>
        <v>4.1598758021262672E-5</v>
      </c>
      <c r="I639" s="79">
        <f t="shared" ca="1" si="377"/>
        <v>187.44391635845972</v>
      </c>
      <c r="J639" s="79">
        <f t="shared" ca="1" si="378"/>
        <v>1.6939340367698652</v>
      </c>
      <c r="K639" s="80">
        <f t="shared" ca="1" si="379"/>
        <v>-8.3197516042525347E-4</v>
      </c>
      <c r="L639" s="80">
        <f t="shared" ca="1" si="380"/>
        <v>-7.8101631816024891E-2</v>
      </c>
      <c r="M639" s="80">
        <f t="shared" ca="1" si="381"/>
        <v>0</v>
      </c>
      <c r="N639" s="80">
        <f t="shared" ca="1" si="382"/>
        <v>0</v>
      </c>
      <c r="O639" s="81">
        <f t="shared" ca="1" si="369"/>
        <v>-7.5061448925351784E-2</v>
      </c>
      <c r="P639" s="79">
        <f t="shared" ca="1" si="370"/>
        <v>188.98385533932779</v>
      </c>
      <c r="R639">
        <f t="shared" ca="1" si="383"/>
        <v>636</v>
      </c>
      <c r="S639" s="78">
        <f t="shared" ca="1" si="393"/>
        <v>117.91666666666366</v>
      </c>
      <c r="T639" s="55">
        <f t="shared" ca="1" si="384"/>
        <v>0</v>
      </c>
      <c r="U639" s="78">
        <f t="shared" ca="1" si="394"/>
        <v>4.1504550867967176E-5</v>
      </c>
      <c r="V639" s="79">
        <f t="shared" ca="1" si="395"/>
        <v>187.04071416594988</v>
      </c>
      <c r="W639" s="79">
        <f t="shared" ca="1" si="371"/>
        <v>1.6902902913186311</v>
      </c>
      <c r="X639" s="80">
        <f t="shared" ca="1" si="372"/>
        <v>-8.3009101735934349E-4</v>
      </c>
      <c r="Y639" s="80">
        <f t="shared" ca="1" si="385"/>
        <v>-7.7933630902479123E-2</v>
      </c>
      <c r="Z639" s="80">
        <f t="shared" ca="1" si="373"/>
        <v>0</v>
      </c>
      <c r="AA639" s="80">
        <f t="shared" ca="1" si="386"/>
        <v>0</v>
      </c>
      <c r="AB639" s="81">
        <f t="shared" ca="1" si="374"/>
        <v>-7.5061448925351784E-2</v>
      </c>
      <c r="AC639" s="79">
        <f t="shared" ca="1" si="375"/>
        <v>188.57717928642333</v>
      </c>
      <c r="AE639" s="55">
        <f t="shared" ca="1" si="396"/>
        <v>0</v>
      </c>
      <c r="AF639" s="78">
        <f t="shared" ca="1" si="397"/>
        <v>4.1504550867967176E-5</v>
      </c>
      <c r="AR639" s="69">
        <f t="shared" si="387"/>
        <v>53</v>
      </c>
      <c r="AS639" s="70">
        <f t="shared" si="398"/>
        <v>636</v>
      </c>
      <c r="AT639" s="71">
        <f t="shared" ca="1" si="399"/>
        <v>3.7364171888455075E-3</v>
      </c>
      <c r="AU639" s="72">
        <f t="shared" ca="1" si="388"/>
        <v>9.0370179501075842E-3</v>
      </c>
      <c r="AV639" s="73">
        <f t="shared" ca="1" si="389"/>
        <v>1.0090370179501076</v>
      </c>
      <c r="AW639" s="74">
        <f ca="1">PRODUCT(AV$4:AV639)</f>
        <v>254.85355300927372</v>
      </c>
      <c r="BO639" s="70">
        <f t="shared" si="400"/>
        <v>636</v>
      </c>
      <c r="BP639" s="171">
        <f t="shared" ca="1" si="401"/>
        <v>0.114</v>
      </c>
      <c r="BQ639" s="172">
        <f t="shared" ca="1" si="390"/>
        <v>9.0370179501075842E-3</v>
      </c>
      <c r="BR639" s="172">
        <f t="shared" ca="1" si="403"/>
        <v>3.9238220860260556E-3</v>
      </c>
    </row>
    <row r="640" spans="5:70">
      <c r="E640">
        <f t="shared" si="391"/>
        <v>637</v>
      </c>
      <c r="F640" s="64">
        <f t="shared" si="392"/>
        <v>117.99999999999699</v>
      </c>
      <c r="G640" s="55">
        <f t="shared" si="376"/>
        <v>0</v>
      </c>
      <c r="H640" s="78">
        <f t="shared" si="402"/>
        <v>4.1598758021262672E-5</v>
      </c>
      <c r="I640" s="79">
        <f t="shared" ca="1" si="377"/>
        <v>188.98385533932779</v>
      </c>
      <c r="J640" s="79">
        <f t="shared" ca="1" si="378"/>
        <v>1.7078504929820402</v>
      </c>
      <c r="K640" s="80">
        <f t="shared" ca="1" si="379"/>
        <v>-8.3197516042525347E-4</v>
      </c>
      <c r="L640" s="80">
        <f t="shared" ca="1" si="380"/>
        <v>-7.8743273058053245E-2</v>
      </c>
      <c r="M640" s="80">
        <f t="shared" ca="1" si="381"/>
        <v>-1.4173789150449583</v>
      </c>
      <c r="N640" s="80">
        <f t="shared" ca="1" si="382"/>
        <v>0</v>
      </c>
      <c r="O640" s="81">
        <f t="shared" ca="1" si="369"/>
        <v>-7.5061448925351784E-2</v>
      </c>
      <c r="P640" s="79">
        <f t="shared" ca="1" si="370"/>
        <v>189.11969022012104</v>
      </c>
      <c r="R640">
        <f t="shared" ca="1" si="383"/>
        <v>637</v>
      </c>
      <c r="S640" s="78">
        <f t="shared" ca="1" si="393"/>
        <v>117.99999999999699</v>
      </c>
      <c r="T640" s="55">
        <f t="shared" ca="1" si="384"/>
        <v>0</v>
      </c>
      <c r="U640" s="78">
        <f t="shared" ca="1" si="394"/>
        <v>4.1504550867967176E-5</v>
      </c>
      <c r="V640" s="79">
        <f t="shared" ca="1" si="395"/>
        <v>188.57717928642333</v>
      </c>
      <c r="W640" s="79">
        <f t="shared" ca="1" si="371"/>
        <v>1.7041753541920637</v>
      </c>
      <c r="X640" s="80">
        <f t="shared" ca="1" si="372"/>
        <v>-8.3009101735934349E-4</v>
      </c>
      <c r="Y640" s="80">
        <f t="shared" ca="1" si="385"/>
        <v>-7.857382470267639E-2</v>
      </c>
      <c r="Z640" s="80">
        <f t="shared" ca="1" si="373"/>
        <v>-1.414328844648175</v>
      </c>
      <c r="AA640" s="80">
        <f t="shared" ca="1" si="386"/>
        <v>0</v>
      </c>
      <c r="AB640" s="81">
        <f t="shared" ca="1" si="374"/>
        <v>-7.5061448925351784E-2</v>
      </c>
      <c r="AC640" s="79">
        <f t="shared" ca="1" si="375"/>
        <v>188.71256043132186</v>
      </c>
      <c r="AE640" s="55">
        <f t="shared" ca="1" si="396"/>
        <v>0</v>
      </c>
      <c r="AF640" s="78">
        <f t="shared" ca="1" si="397"/>
        <v>4.1504550867967176E-5</v>
      </c>
      <c r="AR640" s="69">
        <f t="shared" si="387"/>
        <v>54</v>
      </c>
      <c r="AS640" s="70">
        <f t="shared" si="398"/>
        <v>637</v>
      </c>
      <c r="AT640" s="71">
        <f t="shared" ca="1" si="399"/>
        <v>3.7026511196408202E-3</v>
      </c>
      <c r="AU640" s="72">
        <f t="shared" ca="1" si="388"/>
        <v>9.0370179501075842E-3</v>
      </c>
      <c r="AV640" s="73">
        <f t="shared" ca="1" si="389"/>
        <v>1.0090370179501076</v>
      </c>
      <c r="AW640" s="74">
        <f ca="1">PRODUCT(AV$4:AV640)</f>
        <v>257.15666914246725</v>
      </c>
      <c r="BO640" s="70">
        <f t="shared" si="400"/>
        <v>637</v>
      </c>
      <c r="BP640" s="171">
        <f t="shared" ca="1" si="401"/>
        <v>0.114</v>
      </c>
      <c r="BQ640" s="172">
        <f t="shared" ca="1" si="390"/>
        <v>9.0370179501075842E-3</v>
      </c>
      <c r="BR640" s="172">
        <f t="shared" ca="1" si="403"/>
        <v>3.8886800149289182E-3</v>
      </c>
    </row>
    <row r="641" spans="5:70">
      <c r="E641">
        <f t="shared" si="391"/>
        <v>638</v>
      </c>
      <c r="F641" s="64">
        <f t="shared" si="392"/>
        <v>118.08333333333032</v>
      </c>
      <c r="G641" s="55">
        <f t="shared" si="376"/>
        <v>0</v>
      </c>
      <c r="H641" s="78">
        <f t="shared" si="402"/>
        <v>4.1598758021262672E-5</v>
      </c>
      <c r="I641" s="79">
        <f t="shared" ca="1" si="377"/>
        <v>189.11969022012104</v>
      </c>
      <c r="J641" s="79">
        <f t="shared" ca="1" si="378"/>
        <v>1.7090780352380197</v>
      </c>
      <c r="K641" s="80">
        <f t="shared" ca="1" si="379"/>
        <v>-8.3197516042525347E-4</v>
      </c>
      <c r="L641" s="80">
        <f t="shared" ca="1" si="380"/>
        <v>-7.8799870925050433E-2</v>
      </c>
      <c r="M641" s="80">
        <f t="shared" ca="1" si="381"/>
        <v>0</v>
      </c>
      <c r="N641" s="80">
        <f t="shared" ca="1" si="382"/>
        <v>0</v>
      </c>
      <c r="O641" s="81">
        <f t="shared" ca="1" si="369"/>
        <v>-7.5061448925351784E-2</v>
      </c>
      <c r="P641" s="79">
        <f t="shared" ca="1" si="370"/>
        <v>190.67407496034824</v>
      </c>
      <c r="R641">
        <f t="shared" ca="1" si="383"/>
        <v>638</v>
      </c>
      <c r="S641" s="78">
        <f t="shared" ca="1" si="393"/>
        <v>118.08333333333032</v>
      </c>
      <c r="T641" s="55">
        <f t="shared" ca="1" si="384"/>
        <v>0</v>
      </c>
      <c r="U641" s="78">
        <f t="shared" ca="1" si="394"/>
        <v>4.1504550867967176E-5</v>
      </c>
      <c r="V641" s="79">
        <f t="shared" ca="1" si="395"/>
        <v>188.71256043132186</v>
      </c>
      <c r="W641" s="79">
        <f t="shared" ca="1" si="371"/>
        <v>1.7053987960286179</v>
      </c>
      <c r="X641" s="80">
        <f t="shared" ca="1" si="372"/>
        <v>-8.3009101735934349E-4</v>
      </c>
      <c r="Y641" s="80">
        <f t="shared" ca="1" si="385"/>
        <v>-7.8630233513050776E-2</v>
      </c>
      <c r="Z641" s="80">
        <f t="shared" ca="1" si="373"/>
        <v>0</v>
      </c>
      <c r="AA641" s="80">
        <f t="shared" ca="1" si="386"/>
        <v>0</v>
      </c>
      <c r="AB641" s="81">
        <f t="shared" ca="1" si="374"/>
        <v>-7.5061448925351784E-2</v>
      </c>
      <c r="AC641" s="79">
        <f t="shared" ca="1" si="375"/>
        <v>190.26343745389474</v>
      </c>
      <c r="AE641" s="55">
        <f t="shared" ca="1" si="396"/>
        <v>0</v>
      </c>
      <c r="AF641" s="78">
        <f t="shared" ca="1" si="397"/>
        <v>4.1504550867967176E-5</v>
      </c>
      <c r="AR641" s="69">
        <f t="shared" si="387"/>
        <v>54</v>
      </c>
      <c r="AS641" s="70">
        <f t="shared" si="398"/>
        <v>638</v>
      </c>
      <c r="AT641" s="71">
        <f t="shared" ca="1" si="399"/>
        <v>3.6691901950096401E-3</v>
      </c>
      <c r="AU641" s="72">
        <f t="shared" ca="1" si="388"/>
        <v>9.0370179501075842E-3</v>
      </c>
      <c r="AV641" s="73">
        <f t="shared" ca="1" si="389"/>
        <v>1.0090370179501076</v>
      </c>
      <c r="AW641" s="74">
        <f ca="1">PRODUCT(AV$4:AV641)</f>
        <v>259.48059857749763</v>
      </c>
      <c r="BO641" s="70">
        <f t="shared" si="400"/>
        <v>638</v>
      </c>
      <c r="BP641" s="171">
        <f t="shared" ca="1" si="401"/>
        <v>0.114</v>
      </c>
      <c r="BQ641" s="172">
        <f t="shared" ca="1" si="390"/>
        <v>9.0370179501075842E-3</v>
      </c>
      <c r="BR641" s="172">
        <f t="shared" ca="1" si="403"/>
        <v>3.8538526790909034E-3</v>
      </c>
    </row>
    <row r="642" spans="5:70">
      <c r="E642">
        <f t="shared" si="391"/>
        <v>639</v>
      </c>
      <c r="F642" s="64">
        <f t="shared" si="392"/>
        <v>118.16666666666364</v>
      </c>
      <c r="G642" s="55">
        <f t="shared" si="376"/>
        <v>0</v>
      </c>
      <c r="H642" s="78">
        <f t="shared" si="402"/>
        <v>4.1598758021262672E-5</v>
      </c>
      <c r="I642" s="79">
        <f t="shared" ca="1" si="377"/>
        <v>190.67407496034824</v>
      </c>
      <c r="J642" s="79">
        <f t="shared" ca="1" si="378"/>
        <v>1.7231250380368262</v>
      </c>
      <c r="K642" s="80">
        <f t="shared" ca="1" si="379"/>
        <v>-8.3197516042525347E-4</v>
      </c>
      <c r="L642" s="80">
        <f t="shared" ca="1" si="380"/>
        <v>-7.9447531233478433E-2</v>
      </c>
      <c r="M642" s="80">
        <f t="shared" ca="1" si="381"/>
        <v>0</v>
      </c>
      <c r="N642" s="80">
        <f t="shared" ca="1" si="382"/>
        <v>0</v>
      </c>
      <c r="O642" s="81">
        <f t="shared" ca="1" si="369"/>
        <v>-7.5061448925351784E-2</v>
      </c>
      <c r="P642" s="79">
        <f t="shared" ca="1" si="370"/>
        <v>192.2418590430658</v>
      </c>
      <c r="R642">
        <f t="shared" ca="1" si="383"/>
        <v>639</v>
      </c>
      <c r="S642" s="78">
        <f t="shared" ca="1" si="393"/>
        <v>118.16666666666364</v>
      </c>
      <c r="T642" s="55">
        <f t="shared" ca="1" si="384"/>
        <v>0</v>
      </c>
      <c r="U642" s="78">
        <f t="shared" ca="1" si="394"/>
        <v>4.1504550867967176E-5</v>
      </c>
      <c r="V642" s="79">
        <f t="shared" ca="1" si="395"/>
        <v>190.26343745389474</v>
      </c>
      <c r="W642" s="79">
        <f t="shared" ca="1" si="371"/>
        <v>1.7194140995200184</v>
      </c>
      <c r="X642" s="80">
        <f t="shared" ca="1" si="372"/>
        <v>-8.3009101735934349E-4</v>
      </c>
      <c r="Y642" s="80">
        <f t="shared" ca="1" si="385"/>
        <v>-7.9276432272456149E-2</v>
      </c>
      <c r="Z642" s="80">
        <f t="shared" ca="1" si="373"/>
        <v>0</v>
      </c>
      <c r="AA642" s="80">
        <f t="shared" ca="1" si="386"/>
        <v>0</v>
      </c>
      <c r="AB642" s="81">
        <f t="shared" ca="1" si="374"/>
        <v>-7.5061448925351784E-2</v>
      </c>
      <c r="AC642" s="79">
        <f t="shared" ca="1" si="375"/>
        <v>191.82768358119961</v>
      </c>
      <c r="AE642" s="55">
        <f t="shared" ca="1" si="396"/>
        <v>0</v>
      </c>
      <c r="AF642" s="78">
        <f t="shared" ca="1" si="397"/>
        <v>4.1504550867967176E-5</v>
      </c>
      <c r="AR642" s="69">
        <f t="shared" si="387"/>
        <v>54</v>
      </c>
      <c r="AS642" s="70">
        <f t="shared" si="398"/>
        <v>639</v>
      </c>
      <c r="AT642" s="71">
        <f t="shared" ca="1" si="399"/>
        <v>3.6360316573549791E-3</v>
      </c>
      <c r="AU642" s="72">
        <f t="shared" ca="1" si="388"/>
        <v>9.0370179501075842E-3</v>
      </c>
      <c r="AV642" s="73">
        <f t="shared" ca="1" si="389"/>
        <v>1.0090370179501076</v>
      </c>
      <c r="AW642" s="74">
        <f ca="1">PRODUCT(AV$4:AV642)</f>
        <v>261.82552940454713</v>
      </c>
      <c r="BO642" s="70">
        <f t="shared" si="400"/>
        <v>639</v>
      </c>
      <c r="BP642" s="171">
        <f t="shared" ca="1" si="401"/>
        <v>0.114</v>
      </c>
      <c r="BQ642" s="172">
        <f t="shared" ca="1" si="390"/>
        <v>9.0370179501075842E-3</v>
      </c>
      <c r="BR642" s="172">
        <f t="shared" ca="1" si="403"/>
        <v>3.8193372597173231E-3</v>
      </c>
    </row>
    <row r="643" spans="5:70">
      <c r="E643">
        <f t="shared" si="391"/>
        <v>640</v>
      </c>
      <c r="F643" s="64">
        <f t="shared" si="392"/>
        <v>118.24999999999697</v>
      </c>
      <c r="G643" s="55">
        <f t="shared" si="376"/>
        <v>0</v>
      </c>
      <c r="H643" s="78">
        <f t="shared" si="402"/>
        <v>4.1598758021262672E-5</v>
      </c>
      <c r="I643" s="79">
        <f t="shared" ca="1" si="377"/>
        <v>192.2418590430658</v>
      </c>
      <c r="J643" s="79">
        <f t="shared" ca="1" si="378"/>
        <v>1.7372931309342377</v>
      </c>
      <c r="K643" s="80">
        <f t="shared" ca="1" si="379"/>
        <v>-8.3197516042525347E-4</v>
      </c>
      <c r="L643" s="80">
        <f t="shared" ca="1" si="380"/>
        <v>-8.0100774601277416E-2</v>
      </c>
      <c r="M643" s="80">
        <f t="shared" ca="1" si="381"/>
        <v>0</v>
      </c>
      <c r="N643" s="80">
        <f t="shared" ca="1" si="382"/>
        <v>0</v>
      </c>
      <c r="O643" s="81">
        <f t="shared" ca="1" si="369"/>
        <v>-7.5061448925351784E-2</v>
      </c>
      <c r="P643" s="79">
        <f t="shared" ca="1" si="370"/>
        <v>193.82315797531299</v>
      </c>
      <c r="R643">
        <f t="shared" ca="1" si="383"/>
        <v>640</v>
      </c>
      <c r="S643" s="78">
        <f t="shared" ca="1" si="393"/>
        <v>118.24999999999697</v>
      </c>
      <c r="T643" s="55">
        <f t="shared" ca="1" si="384"/>
        <v>0</v>
      </c>
      <c r="U643" s="78">
        <f t="shared" ca="1" si="394"/>
        <v>4.1504550867967176E-5</v>
      </c>
      <c r="V643" s="79">
        <f t="shared" ca="1" si="395"/>
        <v>191.82768358119961</v>
      </c>
      <c r="W643" s="79">
        <f t="shared" ca="1" si="371"/>
        <v>1.7335502198508588</v>
      </c>
      <c r="X643" s="80">
        <f t="shared" ca="1" si="372"/>
        <v>-8.3009101735934349E-4</v>
      </c>
      <c r="Y643" s="80">
        <f t="shared" ca="1" si="385"/>
        <v>-7.9928201492166506E-2</v>
      </c>
      <c r="Z643" s="80">
        <f t="shared" ca="1" si="373"/>
        <v>0</v>
      </c>
      <c r="AA643" s="80">
        <f t="shared" ca="1" si="386"/>
        <v>0</v>
      </c>
      <c r="AB643" s="81">
        <f t="shared" ca="1" si="374"/>
        <v>-7.5061448925351784E-2</v>
      </c>
      <c r="AC643" s="79">
        <f t="shared" ca="1" si="375"/>
        <v>193.40541405961559</v>
      </c>
      <c r="AE643" s="55">
        <f t="shared" ca="1" si="396"/>
        <v>0</v>
      </c>
      <c r="AF643" s="78">
        <f t="shared" ca="1" si="397"/>
        <v>4.1504550867967176E-5</v>
      </c>
      <c r="AR643" s="69">
        <f t="shared" si="387"/>
        <v>54</v>
      </c>
      <c r="AS643" s="70">
        <f t="shared" si="398"/>
        <v>640</v>
      </c>
      <c r="AT643" s="71">
        <f t="shared" ca="1" si="399"/>
        <v>3.6031727740003026E-3</v>
      </c>
      <c r="AU643" s="72">
        <f t="shared" ca="1" si="388"/>
        <v>9.0370179501075842E-3</v>
      </c>
      <c r="AV643" s="73">
        <f t="shared" ca="1" si="389"/>
        <v>1.0090370179501076</v>
      </c>
      <c r="AW643" s="74">
        <f ca="1">PRODUCT(AV$4:AV643)</f>
        <v>264.19165141357246</v>
      </c>
      <c r="BO643" s="70">
        <f t="shared" si="400"/>
        <v>640</v>
      </c>
      <c r="BP643" s="171">
        <f t="shared" ca="1" si="401"/>
        <v>0.114</v>
      </c>
      <c r="BQ643" s="172">
        <f t="shared" ca="1" si="390"/>
        <v>9.0370179501075842E-3</v>
      </c>
      <c r="BR643" s="172">
        <f t="shared" ca="1" si="403"/>
        <v>3.7851309632588449E-3</v>
      </c>
    </row>
    <row r="644" spans="5:70">
      <c r="E644">
        <f t="shared" si="391"/>
        <v>641</v>
      </c>
      <c r="F644" s="64">
        <f t="shared" si="392"/>
        <v>118.3333333333303</v>
      </c>
      <c r="G644" s="55">
        <f t="shared" si="376"/>
        <v>0</v>
      </c>
      <c r="H644" s="78">
        <f t="shared" si="402"/>
        <v>4.1598758021262672E-5</v>
      </c>
      <c r="I644" s="79">
        <f t="shared" ca="1" si="377"/>
        <v>193.82315797531299</v>
      </c>
      <c r="J644" s="79">
        <f t="shared" ca="1" si="378"/>
        <v>1.7515833577694415</v>
      </c>
      <c r="K644" s="80">
        <f t="shared" ca="1" si="379"/>
        <v>-8.3197516042525347E-4</v>
      </c>
      <c r="L644" s="80">
        <f t="shared" ca="1" si="380"/>
        <v>-8.0759649156380425E-2</v>
      </c>
      <c r="M644" s="80">
        <f t="shared" ca="1" si="381"/>
        <v>0</v>
      </c>
      <c r="N644" s="80">
        <f t="shared" ca="1" si="382"/>
        <v>0</v>
      </c>
      <c r="O644" s="81">
        <f t="shared" ref="O644:O707" ca="1" si="404">-MIN(IF(MOD(R644,IF($C$5="Annual",12,1))=0,1,0)*$C$33*U644/IF($C$5="Monthly",12,1),I644)</f>
        <v>-7.5061448925351784E-2</v>
      </c>
      <c r="P644" s="79">
        <f t="shared" ref="P644:P707" ca="1" si="405">SUM(I644:O644)</f>
        <v>195.41808825984029</v>
      </c>
      <c r="R644">
        <f t="shared" ca="1" si="383"/>
        <v>641</v>
      </c>
      <c r="S644" s="78">
        <f t="shared" ca="1" si="393"/>
        <v>118.3333333333303</v>
      </c>
      <c r="T644" s="55">
        <f t="shared" ca="1" si="384"/>
        <v>0</v>
      </c>
      <c r="U644" s="78">
        <f t="shared" ca="1" si="394"/>
        <v>4.1504550867967176E-5</v>
      </c>
      <c r="V644" s="79">
        <f t="shared" ca="1" si="395"/>
        <v>193.40541405961559</v>
      </c>
      <c r="W644" s="79">
        <f t="shared" ref="W644:W707" ca="1" si="406">(V644)*$AU644</f>
        <v>1.7478081985047358</v>
      </c>
      <c r="X644" s="80">
        <f t="shared" ref="X644:X707" ca="1" si="407">IF(V644=0,0,-$C$19)*U644</f>
        <v>-8.3009101735934349E-4</v>
      </c>
      <c r="Y644" s="80">
        <f t="shared" ca="1" si="385"/>
        <v>-8.0585589191506504E-2</v>
      </c>
      <c r="Z644" s="80">
        <f t="shared" ref="Z644:Z707" ca="1" si="408">-IF(MOD(R644-1,12)=0,1,0)*V644*($C$17)</f>
        <v>0</v>
      </c>
      <c r="AA644" s="80">
        <f t="shared" ca="1" si="386"/>
        <v>0</v>
      </c>
      <c r="AB644" s="81">
        <f t="shared" ref="AB644:AB707" ca="1" si="409">-MIN(IF(MOD(R644,IF($C$5="Annual",12,1))=0,1,0)*$C$33*U644/IF($C$5="Monthly",12,1),V644)</f>
        <v>-7.5061448925351784E-2</v>
      </c>
      <c r="AC644" s="79">
        <f t="shared" ref="AC644:AC707" ca="1" si="410">SUM(V644:AB644)</f>
        <v>194.99674512898613</v>
      </c>
      <c r="AE644" s="55">
        <f t="shared" ca="1" si="396"/>
        <v>0</v>
      </c>
      <c r="AF644" s="78">
        <f t="shared" ca="1" si="397"/>
        <v>4.1504550867967176E-5</v>
      </c>
      <c r="AR644" s="69">
        <f t="shared" si="387"/>
        <v>54</v>
      </c>
      <c r="AS644" s="70">
        <f t="shared" si="398"/>
        <v>641</v>
      </c>
      <c r="AT644" s="71">
        <f t="shared" ca="1" si="399"/>
        <v>3.570610836964323E-3</v>
      </c>
      <c r="AU644" s="72">
        <f t="shared" ca="1" si="388"/>
        <v>9.0370179501075842E-3</v>
      </c>
      <c r="AV644" s="73">
        <f t="shared" ca="1" si="389"/>
        <v>1.0090370179501076</v>
      </c>
      <c r="AW644" s="74">
        <f ca="1">PRODUCT(AV$4:AV644)</f>
        <v>266.57915610966546</v>
      </c>
      <c r="BO644" s="70">
        <f t="shared" si="400"/>
        <v>641</v>
      </c>
      <c r="BP644" s="171">
        <f t="shared" ca="1" si="401"/>
        <v>0.114</v>
      </c>
      <c r="BQ644" s="172">
        <f t="shared" ca="1" si="390"/>
        <v>9.0370179501075842E-3</v>
      </c>
      <c r="BR644" s="172">
        <f t="shared" ca="1" si="403"/>
        <v>3.7512310211853923E-3</v>
      </c>
    </row>
    <row r="645" spans="5:70">
      <c r="E645">
        <f t="shared" si="391"/>
        <v>642</v>
      </c>
      <c r="F645" s="64">
        <f t="shared" si="392"/>
        <v>118.41666666666363</v>
      </c>
      <c r="G645" s="55">
        <f t="shared" ref="G645:G708" si="411">(1-(1-IF(F645&gt;$AJ$90,0,VLOOKUP(ROUND(F645,0),$AJ$4:$AK$90,2,FALSE)))^(1/12))</f>
        <v>0</v>
      </c>
      <c r="H645" s="78">
        <f t="shared" si="402"/>
        <v>4.1598758021262672E-5</v>
      </c>
      <c r="I645" s="79">
        <f t="shared" ref="I645:I708" ca="1" si="412">MAX(P644,0)*(1-G645)</f>
        <v>195.41808825984029</v>
      </c>
      <c r="J645" s="79">
        <f t="shared" ref="J645:J708" ca="1" si="413">(I645)*$AU645</f>
        <v>1.7659967713798848</v>
      </c>
      <c r="K645" s="80">
        <f t="shared" ref="K645:K708" ca="1" si="414">IF(I645=0,0,-$C$19)*H645</f>
        <v>-8.3197516042525347E-4</v>
      </c>
      <c r="L645" s="80">
        <f t="shared" ref="L645:L708" ca="1" si="415">IF(OR(I644+O644=0,K644=0),0,-I645*($C$16/12))</f>
        <v>-8.1424203441600132E-2</v>
      </c>
      <c r="M645" s="80">
        <f t="shared" ref="M645:M708" ca="1" si="416">IF(OR(I644+O644=0,K644=0),0,-IF(MOD(E645-1,12)=0,1,0)*I645*($C$17))</f>
        <v>0</v>
      </c>
      <c r="N645" s="80">
        <f t="shared" ref="N645:N708" ca="1" si="417">IF(OR(I644+O644=0,K644=0),0,-I645*($C$18*(1+$C$20))/12)</f>
        <v>0</v>
      </c>
      <c r="O645" s="81">
        <f t="shared" ca="1" si="404"/>
        <v>-7.5061448925351784E-2</v>
      </c>
      <c r="P645" s="79">
        <f t="shared" ca="1" si="405"/>
        <v>197.02676740369282</v>
      </c>
      <c r="R645">
        <f t="shared" ref="R645:R708" ca="1" si="418">R644+1</f>
        <v>642</v>
      </c>
      <c r="S645" s="78">
        <f t="shared" ca="1" si="393"/>
        <v>118.41666666666363</v>
      </c>
      <c r="T645" s="55">
        <f t="shared" ref="T645:T708" ca="1" si="419">(1-(1-IF(S645&gt;$AJ$90,0,VLOOKUP(ROUND(S645,0),$AJ$4:$AK$90,2,FALSE)))^(1/12))
*IF(S646-S$4&lt;SUBSTITUTE($C$6, "years", "", 1)/1,0,1)</f>
        <v>0</v>
      </c>
      <c r="U645" s="78">
        <f t="shared" ca="1" si="394"/>
        <v>4.1504550867967176E-5</v>
      </c>
      <c r="V645" s="79">
        <f t="shared" ca="1" si="395"/>
        <v>194.99674512898613</v>
      </c>
      <c r="W645" s="79">
        <f t="shared" ca="1" si="406"/>
        <v>1.7621890859432014</v>
      </c>
      <c r="X645" s="80">
        <f t="shared" ca="1" si="407"/>
        <v>-8.3009101735934349E-4</v>
      </c>
      <c r="Y645" s="80">
        <f t="shared" ref="Y645:Y708" ca="1" si="420">IF(OR(V644+AB644=0,X644=0),0,-V645*($C$16/12))</f>
        <v>-8.1248643803744233E-2</v>
      </c>
      <c r="Z645" s="80">
        <f t="shared" ca="1" si="408"/>
        <v>0</v>
      </c>
      <c r="AA645" s="80">
        <f t="shared" ref="AA645:AA708" ca="1" si="421">IF(OR(V644+AB644=0,X644=0),0,-V645*($C$18*(1+$C$20))/12)</f>
        <v>0</v>
      </c>
      <c r="AB645" s="81">
        <f t="shared" ca="1" si="409"/>
        <v>-7.5061448925351784E-2</v>
      </c>
      <c r="AC645" s="79">
        <f t="shared" ca="1" si="410"/>
        <v>196.60179403118289</v>
      </c>
      <c r="AE645" s="55">
        <f t="shared" ca="1" si="396"/>
        <v>0</v>
      </c>
      <c r="AF645" s="78">
        <f t="shared" ca="1" si="397"/>
        <v>4.1504550867967176E-5</v>
      </c>
      <c r="AR645" s="69">
        <f t="shared" ref="AR645:AR708" si="422">ROUNDDOWN((AS645-1)/12,0)+1</f>
        <v>54</v>
      </c>
      <c r="AS645" s="70">
        <f t="shared" si="398"/>
        <v>642</v>
      </c>
      <c r="AT645" s="71">
        <f t="shared" ca="1" si="399"/>
        <v>3.5383431627378278E-3</v>
      </c>
      <c r="AU645" s="72">
        <f t="shared" ref="AU645:AU708" ca="1" si="423">IF($AU$2="Yes",BQ645,((1+$AH$21)^(1/12))-1)</f>
        <v>9.0370179501075842E-3</v>
      </c>
      <c r="AV645" s="73">
        <f t="shared" ref="AV645:AV708" ca="1" si="424">(1+AU645)</f>
        <v>1.0090370179501076</v>
      </c>
      <c r="AW645" s="74">
        <f ca="1">PRODUCT(AV$4:AV645)</f>
        <v>268.98823672855303</v>
      </c>
      <c r="BO645" s="70">
        <f t="shared" si="400"/>
        <v>642</v>
      </c>
      <c r="BP645" s="171">
        <f t="shared" ca="1" si="401"/>
        <v>0.114</v>
      </c>
      <c r="BQ645" s="172">
        <f t="shared" ref="BQ645:BQ708" ca="1" si="425">(1+BP645)^(1/12)-1</f>
        <v>9.0370179501075842E-3</v>
      </c>
      <c r="BR645" s="172">
        <f t="shared" ca="1" si="403"/>
        <v>3.71763468976207E-3</v>
      </c>
    </row>
    <row r="646" spans="5:70">
      <c r="E646">
        <f t="shared" ref="E646:E709" si="426">E645+1</f>
        <v>643</v>
      </c>
      <c r="F646" s="64">
        <f t="shared" ref="F646:F709" si="427">(E646-E645)/12+F645</f>
        <v>118.49999999999696</v>
      </c>
      <c r="G646" s="55">
        <f t="shared" si="411"/>
        <v>0</v>
      </c>
      <c r="H646" s="78">
        <f t="shared" si="402"/>
        <v>4.1598758021262672E-5</v>
      </c>
      <c r="I646" s="79">
        <f t="shared" ca="1" si="412"/>
        <v>197.02676740369282</v>
      </c>
      <c r="J646" s="79">
        <f t="shared" ca="1" si="413"/>
        <v>1.7805344336788438</v>
      </c>
      <c r="K646" s="80">
        <f t="shared" ca="1" si="414"/>
        <v>-8.3197516042525347E-4</v>
      </c>
      <c r="L646" s="80">
        <f t="shared" ca="1" si="415"/>
        <v>-8.209448641820534E-2</v>
      </c>
      <c r="M646" s="80">
        <f t="shared" ca="1" si="416"/>
        <v>0</v>
      </c>
      <c r="N646" s="80">
        <f t="shared" ca="1" si="417"/>
        <v>0</v>
      </c>
      <c r="O646" s="81">
        <f t="shared" ca="1" si="404"/>
        <v>-7.5061448925351784E-2</v>
      </c>
      <c r="P646" s="79">
        <f t="shared" ca="1" si="405"/>
        <v>198.64931392686768</v>
      </c>
      <c r="R646">
        <f t="shared" ca="1" si="418"/>
        <v>643</v>
      </c>
      <c r="S646" s="78">
        <f t="shared" ref="S646:S709" ca="1" si="428">(R646-R645)/12+S645</f>
        <v>118.49999999999696</v>
      </c>
      <c r="T646" s="55">
        <f t="shared" ca="1" si="419"/>
        <v>0</v>
      </c>
      <c r="U646" s="78">
        <f t="shared" ref="U646:U709" ca="1" si="429">IF(S647-S$4&lt;SUBSTITUTE($C$6, "years", "", 1)/1,U645,AF645)*
(1-T646)</f>
        <v>4.1504550867967176E-5</v>
      </c>
      <c r="V646" s="79">
        <f t="shared" ref="V646:V709" ca="1" si="430">MAX(AC645,0)*(1-AE646)</f>
        <v>196.60179403118289</v>
      </c>
      <c r="W646" s="79">
        <f t="shared" ca="1" si="406"/>
        <v>1.776693941683154</v>
      </c>
      <c r="X646" s="80">
        <f t="shared" ca="1" si="407"/>
        <v>-8.3009101735934349E-4</v>
      </c>
      <c r="Y646" s="80">
        <f t="shared" ca="1" si="420"/>
        <v>-8.1917414179659545E-2</v>
      </c>
      <c r="Z646" s="80">
        <f t="shared" ca="1" si="408"/>
        <v>0</v>
      </c>
      <c r="AA646" s="80">
        <f t="shared" ca="1" si="421"/>
        <v>0</v>
      </c>
      <c r="AB646" s="81">
        <f t="shared" ca="1" si="409"/>
        <v>-7.5061448925351784E-2</v>
      </c>
      <c r="AC646" s="79">
        <f t="shared" ca="1" si="410"/>
        <v>198.22067901874371</v>
      </c>
      <c r="AE646" s="55">
        <f t="shared" ref="AE646:AE709" ca="1" si="431">(1-(1-IF(S646&gt;$AJ$90,0,VLOOKUP(ROUND(S646,0),$AJ$4:$AK$90,2,FALSE)))^(1/12))</f>
        <v>0</v>
      </c>
      <c r="AF646" s="78">
        <f t="shared" ref="AF646:AF709" ca="1" si="432">AF645*(1-AE646)</f>
        <v>4.1504550867967176E-5</v>
      </c>
      <c r="AR646" s="69">
        <f t="shared" si="422"/>
        <v>54</v>
      </c>
      <c r="AS646" s="70">
        <f t="shared" ref="AS646:AS709" si="433">AS645+1</f>
        <v>643</v>
      </c>
      <c r="AT646" s="71">
        <f t="shared" ref="AT646:AT709" ca="1" si="434">(1-AU646)*AT645</f>
        <v>3.5063670920625254E-3</v>
      </c>
      <c r="AU646" s="72">
        <f t="shared" ca="1" si="423"/>
        <v>9.0370179501075842E-3</v>
      </c>
      <c r="AV646" s="73">
        <f t="shared" ca="1" si="424"/>
        <v>1.0090370179501076</v>
      </c>
      <c r="AW646" s="74">
        <f ca="1">PRODUCT(AV$4:AV646)</f>
        <v>271.41908825223675</v>
      </c>
      <c r="BO646" s="70">
        <f t="shared" ref="BO646:BO709" si="435">BO645+1</f>
        <v>643</v>
      </c>
      <c r="BP646" s="171">
        <f t="shared" ref="BP646:BP709" ca="1" si="436">VLOOKUP(BO646,$BT$4:$BX$13,5,TRUE)/100</f>
        <v>0.114</v>
      </c>
      <c r="BQ646" s="172">
        <f t="shared" ca="1" si="425"/>
        <v>9.0370179501075842E-3</v>
      </c>
      <c r="BR646" s="172">
        <f t="shared" ca="1" si="403"/>
        <v>3.6843392498270965E-3</v>
      </c>
    </row>
    <row r="647" spans="5:70">
      <c r="E647">
        <f t="shared" si="426"/>
        <v>644</v>
      </c>
      <c r="F647" s="64">
        <f t="shared" si="427"/>
        <v>118.58333333333029</v>
      </c>
      <c r="G647" s="55">
        <f t="shared" si="411"/>
        <v>0</v>
      </c>
      <c r="H647" s="78">
        <f t="shared" ref="H647:H710" si="437">H646*(1-G647)</f>
        <v>4.1598758021262672E-5</v>
      </c>
      <c r="I647" s="79">
        <f t="shared" ca="1" si="412"/>
        <v>198.64931392686768</v>
      </c>
      <c r="J647" s="79">
        <f t="shared" ca="1" si="413"/>
        <v>1.7951974157336597</v>
      </c>
      <c r="K647" s="80">
        <f t="shared" ca="1" si="414"/>
        <v>-8.3197516042525347E-4</v>
      </c>
      <c r="L647" s="80">
        <f t="shared" ca="1" si="415"/>
        <v>-8.2770547469528208E-2</v>
      </c>
      <c r="M647" s="80">
        <f t="shared" ca="1" si="416"/>
        <v>0</v>
      </c>
      <c r="N647" s="80">
        <f t="shared" ca="1" si="417"/>
        <v>0</v>
      </c>
      <c r="O647" s="81">
        <f t="shared" ca="1" si="404"/>
        <v>-7.5061448925351784E-2</v>
      </c>
      <c r="P647" s="79">
        <f t="shared" ca="1" si="405"/>
        <v>200.28584737104606</v>
      </c>
      <c r="R647">
        <f t="shared" ca="1" si="418"/>
        <v>644</v>
      </c>
      <c r="S647" s="78">
        <f t="shared" ca="1" si="428"/>
        <v>118.58333333333029</v>
      </c>
      <c r="T647" s="55">
        <f t="shared" ca="1" si="419"/>
        <v>0</v>
      </c>
      <c r="U647" s="78">
        <f t="shared" ca="1" si="429"/>
        <v>4.1504550867967176E-5</v>
      </c>
      <c r="V647" s="79">
        <f t="shared" ca="1" si="430"/>
        <v>198.22067901874371</v>
      </c>
      <c r="W647" s="79">
        <f t="shared" ca="1" si="406"/>
        <v>1.7913238343749007</v>
      </c>
      <c r="X647" s="80">
        <f t="shared" ca="1" si="407"/>
        <v>-8.3009101735934349E-4</v>
      </c>
      <c r="Y647" s="80">
        <f t="shared" ca="1" si="420"/>
        <v>-8.2591949591143216E-2</v>
      </c>
      <c r="Z647" s="80">
        <f t="shared" ca="1" si="408"/>
        <v>0</v>
      </c>
      <c r="AA647" s="80">
        <f t="shared" ca="1" si="421"/>
        <v>0</v>
      </c>
      <c r="AB647" s="81">
        <f t="shared" ca="1" si="409"/>
        <v>-7.5061448925351784E-2</v>
      </c>
      <c r="AC647" s="79">
        <f t="shared" ca="1" si="410"/>
        <v>199.85351936358478</v>
      </c>
      <c r="AE647" s="55">
        <f t="shared" ca="1" si="431"/>
        <v>0</v>
      </c>
      <c r="AF647" s="78">
        <f t="shared" ca="1" si="432"/>
        <v>4.1504550867967176E-5</v>
      </c>
      <c r="AR647" s="69">
        <f t="shared" si="422"/>
        <v>54</v>
      </c>
      <c r="AS647" s="70">
        <f t="shared" si="433"/>
        <v>644</v>
      </c>
      <c r="AT647" s="71">
        <f t="shared" ca="1" si="434"/>
        <v>3.4746799897118897E-3</v>
      </c>
      <c r="AU647" s="72">
        <f t="shared" ca="1" si="423"/>
        <v>9.0370179501075842E-3</v>
      </c>
      <c r="AV647" s="73">
        <f t="shared" ca="1" si="424"/>
        <v>1.0090370179501076</v>
      </c>
      <c r="AW647" s="74">
        <f ca="1">PRODUCT(AV$4:AV647)</f>
        <v>273.87190742477407</v>
      </c>
      <c r="BO647" s="70">
        <f t="shared" si="435"/>
        <v>644</v>
      </c>
      <c r="BP647" s="171">
        <f t="shared" ca="1" si="436"/>
        <v>0.114</v>
      </c>
      <c r="BQ647" s="172">
        <f t="shared" ca="1" si="425"/>
        <v>9.0370179501075842E-3</v>
      </c>
      <c r="BR647" s="172">
        <f t="shared" ref="BR647:BR710" ca="1" si="438">BR646/(1+BQ647)</f>
        <v>3.6513420065717259E-3</v>
      </c>
    </row>
    <row r="648" spans="5:70">
      <c r="E648">
        <f t="shared" si="426"/>
        <v>645</v>
      </c>
      <c r="F648" s="64">
        <f t="shared" si="427"/>
        <v>118.66666666666362</v>
      </c>
      <c r="G648" s="55">
        <f t="shared" si="411"/>
        <v>0</v>
      </c>
      <c r="H648" s="78">
        <f t="shared" si="437"/>
        <v>4.1598758021262672E-5</v>
      </c>
      <c r="I648" s="79">
        <f t="shared" ca="1" si="412"/>
        <v>200.28584737104606</v>
      </c>
      <c r="J648" s="79">
        <f t="shared" ca="1" si="413"/>
        <v>1.8099867978446511</v>
      </c>
      <c r="K648" s="80">
        <f t="shared" ca="1" si="414"/>
        <v>-8.3197516042525347E-4</v>
      </c>
      <c r="L648" s="80">
        <f t="shared" ca="1" si="415"/>
        <v>-8.3452436404602537E-2</v>
      </c>
      <c r="M648" s="80">
        <f t="shared" ca="1" si="416"/>
        <v>0</v>
      </c>
      <c r="N648" s="80">
        <f t="shared" ca="1" si="417"/>
        <v>0</v>
      </c>
      <c r="O648" s="81">
        <f t="shared" ca="1" si="404"/>
        <v>-7.5061448925351784E-2</v>
      </c>
      <c r="P648" s="79">
        <f t="shared" ca="1" si="405"/>
        <v>201.93648830840036</v>
      </c>
      <c r="R648">
        <f t="shared" ca="1" si="418"/>
        <v>645</v>
      </c>
      <c r="S648" s="78">
        <f t="shared" ca="1" si="428"/>
        <v>118.66666666666362</v>
      </c>
      <c r="T648" s="55">
        <f t="shared" ca="1" si="419"/>
        <v>0</v>
      </c>
      <c r="U648" s="78">
        <f t="shared" ca="1" si="429"/>
        <v>4.1504550867967176E-5</v>
      </c>
      <c r="V648" s="79">
        <f t="shared" ca="1" si="430"/>
        <v>199.85351936358478</v>
      </c>
      <c r="W648" s="79">
        <f t="shared" ca="1" si="406"/>
        <v>1.8060798418808894</v>
      </c>
      <c r="X648" s="80">
        <f t="shared" ca="1" si="407"/>
        <v>-8.3009101735934349E-4</v>
      </c>
      <c r="Y648" s="80">
        <f t="shared" ca="1" si="420"/>
        <v>-8.3272299734826999E-2</v>
      </c>
      <c r="Z648" s="80">
        <f t="shared" ca="1" si="408"/>
        <v>0</v>
      </c>
      <c r="AA648" s="80">
        <f t="shared" ca="1" si="421"/>
        <v>0</v>
      </c>
      <c r="AB648" s="81">
        <f t="shared" ca="1" si="409"/>
        <v>-7.5061448925351784E-2</v>
      </c>
      <c r="AC648" s="79">
        <f t="shared" ca="1" si="410"/>
        <v>201.50043536578815</v>
      </c>
      <c r="AE648" s="55">
        <f t="shared" ca="1" si="431"/>
        <v>0</v>
      </c>
      <c r="AF648" s="78">
        <f t="shared" ca="1" si="432"/>
        <v>4.1504550867967176E-5</v>
      </c>
      <c r="AR648" s="69">
        <f t="shared" si="422"/>
        <v>54</v>
      </c>
      <c r="AS648" s="70">
        <f t="shared" si="433"/>
        <v>645</v>
      </c>
      <c r="AT648" s="71">
        <f t="shared" ca="1" si="434"/>
        <v>3.4432792442739839E-3</v>
      </c>
      <c r="AU648" s="72">
        <f t="shared" ca="1" si="423"/>
        <v>9.0370179501075842E-3</v>
      </c>
      <c r="AV648" s="73">
        <f t="shared" ca="1" si="424"/>
        <v>1.0090370179501076</v>
      </c>
      <c r="AW648" s="74">
        <f ca="1">PRODUCT(AV$4:AV648)</f>
        <v>276.34689276820194</v>
      </c>
      <c r="BO648" s="70">
        <f t="shared" si="435"/>
        <v>645</v>
      </c>
      <c r="BP648" s="171">
        <f t="shared" ca="1" si="436"/>
        <v>0.114</v>
      </c>
      <c r="BQ648" s="172">
        <f t="shared" ca="1" si="425"/>
        <v>9.0370179501075842E-3</v>
      </c>
      <c r="BR648" s="172">
        <f t="shared" ca="1" si="438"/>
        <v>3.6186402893221394E-3</v>
      </c>
    </row>
    <row r="649" spans="5:70">
      <c r="E649">
        <f t="shared" si="426"/>
        <v>646</v>
      </c>
      <c r="F649" s="64">
        <f t="shared" si="427"/>
        <v>118.74999999999694</v>
      </c>
      <c r="G649" s="55">
        <f t="shared" si="411"/>
        <v>0</v>
      </c>
      <c r="H649" s="78">
        <f t="shared" si="437"/>
        <v>4.1598758021262672E-5</v>
      </c>
      <c r="I649" s="79">
        <f t="shared" ca="1" si="412"/>
        <v>201.93648830840036</v>
      </c>
      <c r="J649" s="79">
        <f t="shared" ca="1" si="413"/>
        <v>1.8249036696247043</v>
      </c>
      <c r="K649" s="80">
        <f t="shared" ca="1" si="414"/>
        <v>-8.3197516042525347E-4</v>
      </c>
      <c r="L649" s="80">
        <f t="shared" ca="1" si="415"/>
        <v>-8.4140203461833485E-2</v>
      </c>
      <c r="M649" s="80">
        <f t="shared" ca="1" si="416"/>
        <v>0</v>
      </c>
      <c r="N649" s="80">
        <f t="shared" ca="1" si="417"/>
        <v>0</v>
      </c>
      <c r="O649" s="81">
        <f t="shared" ca="1" si="404"/>
        <v>-7.5061448925351784E-2</v>
      </c>
      <c r="P649" s="79">
        <f t="shared" ca="1" si="405"/>
        <v>203.60135835047748</v>
      </c>
      <c r="R649">
        <f t="shared" ca="1" si="418"/>
        <v>646</v>
      </c>
      <c r="S649" s="78">
        <f t="shared" ca="1" si="428"/>
        <v>118.74999999999694</v>
      </c>
      <c r="T649" s="55">
        <f t="shared" ca="1" si="419"/>
        <v>0</v>
      </c>
      <c r="U649" s="78">
        <f t="shared" ca="1" si="429"/>
        <v>4.1504550867967176E-5</v>
      </c>
      <c r="V649" s="79">
        <f t="shared" ca="1" si="430"/>
        <v>201.50043536578815</v>
      </c>
      <c r="W649" s="79">
        <f t="shared" ca="1" si="406"/>
        <v>1.8209630513551205</v>
      </c>
      <c r="X649" s="80">
        <f t="shared" ca="1" si="407"/>
        <v>-8.3009101735934349E-4</v>
      </c>
      <c r="Y649" s="80">
        <f t="shared" ca="1" si="420"/>
        <v>-8.3958514735745074E-2</v>
      </c>
      <c r="Z649" s="80">
        <f t="shared" ca="1" si="408"/>
        <v>0</v>
      </c>
      <c r="AA649" s="80">
        <f t="shared" ca="1" si="421"/>
        <v>0</v>
      </c>
      <c r="AB649" s="81">
        <f t="shared" ca="1" si="409"/>
        <v>-7.5061448925351784E-2</v>
      </c>
      <c r="AC649" s="79">
        <f t="shared" ca="1" si="410"/>
        <v>203.16154836246483</v>
      </c>
      <c r="AE649" s="55">
        <f t="shared" ca="1" si="431"/>
        <v>0</v>
      </c>
      <c r="AF649" s="78">
        <f t="shared" ca="1" si="432"/>
        <v>4.1504550867967176E-5</v>
      </c>
      <c r="AR649" s="69">
        <f t="shared" si="422"/>
        <v>54</v>
      </c>
      <c r="AS649" s="70">
        <f t="shared" si="433"/>
        <v>646</v>
      </c>
      <c r="AT649" s="71">
        <f t="shared" ca="1" si="434"/>
        <v>3.4121622679362472E-3</v>
      </c>
      <c r="AU649" s="72">
        <f t="shared" ca="1" si="423"/>
        <v>9.0370179501075842E-3</v>
      </c>
      <c r="AV649" s="73">
        <f t="shared" ca="1" si="424"/>
        <v>1.0090370179501076</v>
      </c>
      <c r="AW649" s="74">
        <f ca="1">PRODUCT(AV$4:AV649)</f>
        <v>278.84424459860463</v>
      </c>
      <c r="BO649" s="70">
        <f t="shared" si="435"/>
        <v>646</v>
      </c>
      <c r="BP649" s="171">
        <f t="shared" ca="1" si="436"/>
        <v>0.114</v>
      </c>
      <c r="BQ649" s="172">
        <f t="shared" ca="1" si="425"/>
        <v>9.0370179501075842E-3</v>
      </c>
      <c r="BR649" s="172">
        <f t="shared" ca="1" si="438"/>
        <v>3.5862314513232904E-3</v>
      </c>
    </row>
    <row r="650" spans="5:70">
      <c r="E650">
        <f t="shared" si="426"/>
        <v>647</v>
      </c>
      <c r="F650" s="64">
        <f t="shared" si="427"/>
        <v>118.83333333333027</v>
      </c>
      <c r="G650" s="55">
        <f t="shared" si="411"/>
        <v>0</v>
      </c>
      <c r="H650" s="78">
        <f t="shared" si="437"/>
        <v>4.1598758021262672E-5</v>
      </c>
      <c r="I650" s="79">
        <f t="shared" ca="1" si="412"/>
        <v>203.60135835047748</v>
      </c>
      <c r="J650" s="79">
        <f t="shared" ca="1" si="413"/>
        <v>1.8399491300795516</v>
      </c>
      <c r="K650" s="80">
        <f t="shared" ca="1" si="414"/>
        <v>-8.3197516042525347E-4</v>
      </c>
      <c r="L650" s="80">
        <f t="shared" ca="1" si="415"/>
        <v>-8.4833899312698954E-2</v>
      </c>
      <c r="M650" s="80">
        <f t="shared" ca="1" si="416"/>
        <v>0</v>
      </c>
      <c r="N650" s="80">
        <f t="shared" ca="1" si="417"/>
        <v>0</v>
      </c>
      <c r="O650" s="81">
        <f t="shared" ca="1" si="404"/>
        <v>-7.5061448925351784E-2</v>
      </c>
      <c r="P650" s="79">
        <f t="shared" ca="1" si="405"/>
        <v>205.28058015715857</v>
      </c>
      <c r="R650">
        <f t="shared" ca="1" si="418"/>
        <v>647</v>
      </c>
      <c r="S650" s="78">
        <f t="shared" ca="1" si="428"/>
        <v>118.83333333333027</v>
      </c>
      <c r="T650" s="55">
        <f t="shared" ca="1" si="419"/>
        <v>0</v>
      </c>
      <c r="U650" s="78">
        <f t="shared" ca="1" si="429"/>
        <v>4.1504550867967176E-5</v>
      </c>
      <c r="V650" s="79">
        <f t="shared" ca="1" si="430"/>
        <v>203.16154836246483</v>
      </c>
      <c r="W650" s="79">
        <f t="shared" ca="1" si="406"/>
        <v>1.8359745593232448</v>
      </c>
      <c r="X650" s="80">
        <f t="shared" ca="1" si="407"/>
        <v>-8.3009101735934349E-4</v>
      </c>
      <c r="Y650" s="80">
        <f t="shared" ca="1" si="420"/>
        <v>-8.4650645151027021E-2</v>
      </c>
      <c r="Z650" s="80">
        <f t="shared" ca="1" si="408"/>
        <v>0</v>
      </c>
      <c r="AA650" s="80">
        <f t="shared" ca="1" si="421"/>
        <v>0</v>
      </c>
      <c r="AB650" s="81">
        <f t="shared" ca="1" si="409"/>
        <v>-7.5061448925351784E-2</v>
      </c>
      <c r="AC650" s="79">
        <f t="shared" ca="1" si="410"/>
        <v>204.83698073669436</v>
      </c>
      <c r="AE650" s="55">
        <f t="shared" ca="1" si="431"/>
        <v>0</v>
      </c>
      <c r="AF650" s="78">
        <f t="shared" ca="1" si="432"/>
        <v>4.1504550867967176E-5</v>
      </c>
      <c r="AR650" s="69">
        <f t="shared" si="422"/>
        <v>54</v>
      </c>
      <c r="AS650" s="70">
        <f t="shared" si="433"/>
        <v>647</v>
      </c>
      <c r="AT650" s="71">
        <f t="shared" ca="1" si="434"/>
        <v>3.3813264962722278E-3</v>
      </c>
      <c r="AU650" s="72">
        <f t="shared" ca="1" si="423"/>
        <v>9.0370179501075842E-3</v>
      </c>
      <c r="AV650" s="73">
        <f t="shared" ca="1" si="424"/>
        <v>1.0090370179501076</v>
      </c>
      <c r="AW650" s="74">
        <f ca="1">PRODUCT(AV$4:AV650)</f>
        <v>281.36416504232642</v>
      </c>
      <c r="BO650" s="70">
        <f t="shared" si="435"/>
        <v>647</v>
      </c>
      <c r="BP650" s="171">
        <f t="shared" ca="1" si="436"/>
        <v>0.114</v>
      </c>
      <c r="BQ650" s="172">
        <f t="shared" ca="1" si="425"/>
        <v>9.0370179501075842E-3</v>
      </c>
      <c r="BR650" s="172">
        <f t="shared" ca="1" si="438"/>
        <v>3.5541128695246874E-3</v>
      </c>
    </row>
    <row r="651" spans="5:70">
      <c r="E651">
        <f t="shared" si="426"/>
        <v>648</v>
      </c>
      <c r="F651" s="64">
        <f t="shared" si="427"/>
        <v>118.9166666666636</v>
      </c>
      <c r="G651" s="55">
        <f t="shared" si="411"/>
        <v>0</v>
      </c>
      <c r="H651" s="78">
        <f t="shared" si="437"/>
        <v>4.1598758021262672E-5</v>
      </c>
      <c r="I651" s="79">
        <f t="shared" ca="1" si="412"/>
        <v>205.28058015715857</v>
      </c>
      <c r="J651" s="79">
        <f t="shared" ca="1" si="413"/>
        <v>1.8551242876887408</v>
      </c>
      <c r="K651" s="80">
        <f t="shared" ca="1" si="414"/>
        <v>-8.3197516042525347E-4</v>
      </c>
      <c r="L651" s="80">
        <f t="shared" ca="1" si="415"/>
        <v>-8.5533575065482745E-2</v>
      </c>
      <c r="M651" s="80">
        <f t="shared" ca="1" si="416"/>
        <v>0</v>
      </c>
      <c r="N651" s="80">
        <f t="shared" ca="1" si="417"/>
        <v>0</v>
      </c>
      <c r="O651" s="81">
        <f t="shared" ca="1" si="404"/>
        <v>-7.5061448925351784E-2</v>
      </c>
      <c r="P651" s="79">
        <f t="shared" ca="1" si="405"/>
        <v>206.97427744569606</v>
      </c>
      <c r="R651">
        <f t="shared" ca="1" si="418"/>
        <v>648</v>
      </c>
      <c r="S651" s="78">
        <f t="shared" ca="1" si="428"/>
        <v>118.9166666666636</v>
      </c>
      <c r="T651" s="55">
        <f t="shared" ca="1" si="419"/>
        <v>0</v>
      </c>
      <c r="U651" s="78">
        <f t="shared" ca="1" si="429"/>
        <v>4.1504550867967176E-5</v>
      </c>
      <c r="V651" s="79">
        <f t="shared" ca="1" si="430"/>
        <v>204.83698073669436</v>
      </c>
      <c r="W651" s="79">
        <f t="shared" ca="1" si="406"/>
        <v>1.8511154717633485</v>
      </c>
      <c r="X651" s="80">
        <f t="shared" ca="1" si="407"/>
        <v>-8.3009101735934349E-4</v>
      </c>
      <c r="Y651" s="80">
        <f t="shared" ca="1" si="420"/>
        <v>-8.534874197362266E-2</v>
      </c>
      <c r="Z651" s="80">
        <f t="shared" ca="1" si="408"/>
        <v>0</v>
      </c>
      <c r="AA651" s="80">
        <f t="shared" ca="1" si="421"/>
        <v>0</v>
      </c>
      <c r="AB651" s="81">
        <f t="shared" ca="1" si="409"/>
        <v>-7.5061448925351784E-2</v>
      </c>
      <c r="AC651" s="79">
        <f t="shared" ca="1" si="410"/>
        <v>206.52685592654137</v>
      </c>
      <c r="AE651" s="55">
        <f t="shared" ca="1" si="431"/>
        <v>0</v>
      </c>
      <c r="AF651" s="78">
        <f t="shared" ca="1" si="432"/>
        <v>4.1504550867967176E-5</v>
      </c>
      <c r="AR651" s="69">
        <f t="shared" si="422"/>
        <v>54</v>
      </c>
      <c r="AS651" s="70">
        <f t="shared" si="433"/>
        <v>648</v>
      </c>
      <c r="AT651" s="71">
        <f t="shared" ca="1" si="434"/>
        <v>3.3507693880302412E-3</v>
      </c>
      <c r="AU651" s="72">
        <f t="shared" ca="1" si="423"/>
        <v>9.0370179501075842E-3</v>
      </c>
      <c r="AV651" s="73">
        <f t="shared" ca="1" si="424"/>
        <v>1.0090370179501076</v>
      </c>
      <c r="AW651" s="74">
        <f ca="1">PRODUCT(AV$4:AV651)</f>
        <v>283.90685805233096</v>
      </c>
      <c r="BO651" s="70">
        <f t="shared" si="435"/>
        <v>648</v>
      </c>
      <c r="BP651" s="171">
        <f t="shared" ca="1" si="436"/>
        <v>0.114</v>
      </c>
      <c r="BQ651" s="172">
        <f t="shared" ca="1" si="425"/>
        <v>9.0370179501075842E-3</v>
      </c>
      <c r="BR651" s="172">
        <f t="shared" ca="1" si="438"/>
        <v>3.5222819443680932E-3</v>
      </c>
    </row>
    <row r="652" spans="5:70">
      <c r="E652">
        <f t="shared" si="426"/>
        <v>649</v>
      </c>
      <c r="F652" s="64">
        <f t="shared" si="427"/>
        <v>118.99999999999693</v>
      </c>
      <c r="G652" s="55">
        <f t="shared" si="411"/>
        <v>0</v>
      </c>
      <c r="H652" s="78">
        <f t="shared" si="437"/>
        <v>4.1598758021262672E-5</v>
      </c>
      <c r="I652" s="79">
        <f t="shared" ca="1" si="412"/>
        <v>206.97427744569606</v>
      </c>
      <c r="J652" s="79">
        <f t="shared" ca="1" si="413"/>
        <v>1.8704302604873027</v>
      </c>
      <c r="K652" s="80">
        <f t="shared" ca="1" si="414"/>
        <v>-8.3197516042525347E-4</v>
      </c>
      <c r="L652" s="80">
        <f t="shared" ca="1" si="415"/>
        <v>-8.6239282269040027E-2</v>
      </c>
      <c r="M652" s="80">
        <f t="shared" ca="1" si="416"/>
        <v>-1.5523070808427204</v>
      </c>
      <c r="N652" s="80">
        <f t="shared" ca="1" si="417"/>
        <v>0</v>
      </c>
      <c r="O652" s="81">
        <f t="shared" ca="1" si="404"/>
        <v>-7.5061448925351784E-2</v>
      </c>
      <c r="P652" s="79">
        <f t="shared" ca="1" si="405"/>
        <v>207.13026791898582</v>
      </c>
      <c r="R652">
        <f t="shared" ca="1" si="418"/>
        <v>649</v>
      </c>
      <c r="S652" s="78">
        <f t="shared" ca="1" si="428"/>
        <v>118.99999999999693</v>
      </c>
      <c r="T652" s="55">
        <f t="shared" ca="1" si="419"/>
        <v>0</v>
      </c>
      <c r="U652" s="78">
        <f t="shared" ca="1" si="429"/>
        <v>4.1504550867967176E-5</v>
      </c>
      <c r="V652" s="79">
        <f t="shared" ca="1" si="430"/>
        <v>206.52685592654137</v>
      </c>
      <c r="W652" s="79">
        <f t="shared" ca="1" si="406"/>
        <v>1.8663869041874372</v>
      </c>
      <c r="X652" s="80">
        <f t="shared" ca="1" si="407"/>
        <v>-8.3009101735934349E-4</v>
      </c>
      <c r="Y652" s="80">
        <f t="shared" ca="1" si="420"/>
        <v>-8.6052856636058911E-2</v>
      </c>
      <c r="Z652" s="80">
        <f t="shared" ca="1" si="408"/>
        <v>-1.5489514194490603</v>
      </c>
      <c r="AA652" s="80">
        <f t="shared" ca="1" si="421"/>
        <v>0</v>
      </c>
      <c r="AB652" s="81">
        <f t="shared" ca="1" si="409"/>
        <v>-7.5061448925351784E-2</v>
      </c>
      <c r="AC652" s="79">
        <f t="shared" ca="1" si="410"/>
        <v>206.68234701470101</v>
      </c>
      <c r="AE652" s="55">
        <f t="shared" ca="1" si="431"/>
        <v>0</v>
      </c>
      <c r="AF652" s="78">
        <f t="shared" ca="1" si="432"/>
        <v>4.1504550867967176E-5</v>
      </c>
      <c r="AR652" s="69">
        <f t="shared" si="422"/>
        <v>55</v>
      </c>
      <c r="AS652" s="70">
        <f t="shared" si="433"/>
        <v>649</v>
      </c>
      <c r="AT652" s="71">
        <f t="shared" ca="1" si="434"/>
        <v>3.320488424923941E-3</v>
      </c>
      <c r="AU652" s="72">
        <f t="shared" ca="1" si="423"/>
        <v>9.0370179501075842E-3</v>
      </c>
      <c r="AV652" s="73">
        <f t="shared" ca="1" si="424"/>
        <v>1.0090370179501076</v>
      </c>
      <c r="AW652" s="74">
        <f ca="1">PRODUCT(AV$4:AV652)</f>
        <v>286.47252942470851</v>
      </c>
      <c r="BO652" s="70">
        <f t="shared" si="435"/>
        <v>649</v>
      </c>
      <c r="BP652" s="171">
        <f t="shared" ca="1" si="436"/>
        <v>0.114</v>
      </c>
      <c r="BQ652" s="172">
        <f t="shared" ca="1" si="425"/>
        <v>9.0370179501075842E-3</v>
      </c>
      <c r="BR652" s="172">
        <f t="shared" ca="1" si="438"/>
        <v>3.490736099577126E-3</v>
      </c>
    </row>
    <row r="653" spans="5:70">
      <c r="E653">
        <f t="shared" si="426"/>
        <v>650</v>
      </c>
      <c r="F653" s="64">
        <f t="shared" si="427"/>
        <v>119.08333333333026</v>
      </c>
      <c r="G653" s="55">
        <f t="shared" si="411"/>
        <v>0</v>
      </c>
      <c r="H653" s="78">
        <f t="shared" si="437"/>
        <v>4.1598758021262672E-5</v>
      </c>
      <c r="I653" s="79">
        <f t="shared" ca="1" si="412"/>
        <v>207.13026791898582</v>
      </c>
      <c r="J653" s="79">
        <f t="shared" ca="1" si="413"/>
        <v>1.8718399491944679</v>
      </c>
      <c r="K653" s="80">
        <f t="shared" ca="1" si="414"/>
        <v>-8.3197516042525347E-4</v>
      </c>
      <c r="L653" s="80">
        <f t="shared" ca="1" si="415"/>
        <v>-8.630427829957743E-2</v>
      </c>
      <c r="M653" s="80">
        <f t="shared" ca="1" si="416"/>
        <v>0</v>
      </c>
      <c r="N653" s="80">
        <f t="shared" ca="1" si="417"/>
        <v>0</v>
      </c>
      <c r="O653" s="81">
        <f t="shared" ca="1" si="404"/>
        <v>-7.5061448925351784E-2</v>
      </c>
      <c r="P653" s="79">
        <f t="shared" ca="1" si="405"/>
        <v>208.83991016579498</v>
      </c>
      <c r="R653">
        <f t="shared" ca="1" si="418"/>
        <v>650</v>
      </c>
      <c r="S653" s="78">
        <f t="shared" ca="1" si="428"/>
        <v>119.08333333333026</v>
      </c>
      <c r="T653" s="55">
        <f t="shared" ca="1" si="419"/>
        <v>0</v>
      </c>
      <c r="U653" s="78">
        <f t="shared" ca="1" si="429"/>
        <v>4.1504550867967176E-5</v>
      </c>
      <c r="V653" s="79">
        <f t="shared" ca="1" si="430"/>
        <v>206.68234701470101</v>
      </c>
      <c r="W653" s="79">
        <f t="shared" ca="1" si="406"/>
        <v>1.8677920799422176</v>
      </c>
      <c r="X653" s="80">
        <f t="shared" ca="1" si="407"/>
        <v>-8.3009101735934349E-4</v>
      </c>
      <c r="Y653" s="80">
        <f t="shared" ca="1" si="420"/>
        <v>-8.6117644589458753E-2</v>
      </c>
      <c r="Z653" s="80">
        <f t="shared" ca="1" si="408"/>
        <v>0</v>
      </c>
      <c r="AA653" s="80">
        <f t="shared" ca="1" si="421"/>
        <v>0</v>
      </c>
      <c r="AB653" s="81">
        <f t="shared" ca="1" si="409"/>
        <v>-7.5061448925351784E-2</v>
      </c>
      <c r="AC653" s="79">
        <f t="shared" ca="1" si="410"/>
        <v>208.38812991011108</v>
      </c>
      <c r="AE653" s="55">
        <f t="shared" ca="1" si="431"/>
        <v>0</v>
      </c>
      <c r="AF653" s="78">
        <f t="shared" ca="1" si="432"/>
        <v>4.1504550867967176E-5</v>
      </c>
      <c r="AR653" s="69">
        <f t="shared" si="422"/>
        <v>55</v>
      </c>
      <c r="AS653" s="70">
        <f t="shared" si="433"/>
        <v>650</v>
      </c>
      <c r="AT653" s="71">
        <f t="shared" ca="1" si="434"/>
        <v>3.2904811114247787E-3</v>
      </c>
      <c r="AU653" s="72">
        <f t="shared" ca="1" si="423"/>
        <v>9.0370179501075842E-3</v>
      </c>
      <c r="AV653" s="73">
        <f t="shared" ca="1" si="424"/>
        <v>1.0090370179501076</v>
      </c>
      <c r="AW653" s="74">
        <f ca="1">PRODUCT(AV$4:AV653)</f>
        <v>289.0613868153323</v>
      </c>
      <c r="BO653" s="70">
        <f t="shared" si="435"/>
        <v>650</v>
      </c>
      <c r="BP653" s="171">
        <f t="shared" ca="1" si="436"/>
        <v>0.114</v>
      </c>
      <c r="BQ653" s="172">
        <f t="shared" ca="1" si="425"/>
        <v>9.0370179501075842E-3</v>
      </c>
      <c r="BR653" s="172">
        <f t="shared" ca="1" si="438"/>
        <v>3.4594727819487465E-3</v>
      </c>
    </row>
    <row r="654" spans="5:70">
      <c r="E654">
        <f t="shared" si="426"/>
        <v>651</v>
      </c>
      <c r="F654" s="64">
        <f t="shared" si="427"/>
        <v>119.16666666666359</v>
      </c>
      <c r="G654" s="55">
        <f t="shared" si="411"/>
        <v>0</v>
      </c>
      <c r="H654" s="78">
        <f t="shared" si="437"/>
        <v>4.1598758021262672E-5</v>
      </c>
      <c r="I654" s="79">
        <f t="shared" ca="1" si="412"/>
        <v>208.83991016579498</v>
      </c>
      <c r="J654" s="79">
        <f t="shared" ca="1" si="413"/>
        <v>1.8872900168671445</v>
      </c>
      <c r="K654" s="80">
        <f t="shared" ca="1" si="414"/>
        <v>-8.3197516042525347E-4</v>
      </c>
      <c r="L654" s="80">
        <f t="shared" ca="1" si="415"/>
        <v>-8.7016629235747905E-2</v>
      </c>
      <c r="M654" s="80">
        <f t="shared" ca="1" si="416"/>
        <v>0</v>
      </c>
      <c r="N654" s="80">
        <f t="shared" ca="1" si="417"/>
        <v>0</v>
      </c>
      <c r="O654" s="81">
        <f t="shared" ca="1" si="404"/>
        <v>-7.5061448925351784E-2</v>
      </c>
      <c r="P654" s="79">
        <f t="shared" ca="1" si="405"/>
        <v>210.56429012934063</v>
      </c>
      <c r="R654">
        <f t="shared" ca="1" si="418"/>
        <v>651</v>
      </c>
      <c r="S654" s="78">
        <f t="shared" ca="1" si="428"/>
        <v>119.16666666666359</v>
      </c>
      <c r="T654" s="55">
        <f t="shared" ca="1" si="419"/>
        <v>0</v>
      </c>
      <c r="U654" s="78">
        <f t="shared" ca="1" si="429"/>
        <v>4.1504550867967176E-5</v>
      </c>
      <c r="V654" s="79">
        <f t="shared" ca="1" si="430"/>
        <v>208.38812991011108</v>
      </c>
      <c r="W654" s="79">
        <f t="shared" ca="1" si="406"/>
        <v>1.8832072705870249</v>
      </c>
      <c r="X654" s="80">
        <f t="shared" ca="1" si="407"/>
        <v>-8.3009101735934349E-4</v>
      </c>
      <c r="Y654" s="80">
        <f t="shared" ca="1" si="420"/>
        <v>-8.6828387462546286E-2</v>
      </c>
      <c r="Z654" s="80">
        <f t="shared" ca="1" si="408"/>
        <v>0</v>
      </c>
      <c r="AA654" s="80">
        <f t="shared" ca="1" si="421"/>
        <v>0</v>
      </c>
      <c r="AB654" s="81">
        <f t="shared" ca="1" si="409"/>
        <v>-7.5061448925351784E-2</v>
      </c>
      <c r="AC654" s="79">
        <f t="shared" ca="1" si="410"/>
        <v>210.10861725329286</v>
      </c>
      <c r="AE654" s="55">
        <f t="shared" ca="1" si="431"/>
        <v>0</v>
      </c>
      <c r="AF654" s="78">
        <f t="shared" ca="1" si="432"/>
        <v>4.1504550867967176E-5</v>
      </c>
      <c r="AR654" s="69">
        <f t="shared" si="422"/>
        <v>55</v>
      </c>
      <c r="AS654" s="70">
        <f t="shared" si="433"/>
        <v>651</v>
      </c>
      <c r="AT654" s="71">
        <f t="shared" ca="1" si="434"/>
        <v>3.2607449745563431E-3</v>
      </c>
      <c r="AU654" s="72">
        <f t="shared" ca="1" si="423"/>
        <v>9.0370179501075842E-3</v>
      </c>
      <c r="AV654" s="73">
        <f t="shared" ca="1" si="424"/>
        <v>1.0090370179501076</v>
      </c>
      <c r="AW654" s="74">
        <f ca="1">PRODUCT(AV$4:AV654)</f>
        <v>291.67363975666547</v>
      </c>
      <c r="BO654" s="70">
        <f t="shared" si="435"/>
        <v>651</v>
      </c>
      <c r="BP654" s="171">
        <f t="shared" ca="1" si="436"/>
        <v>0.114</v>
      </c>
      <c r="BQ654" s="172">
        <f t="shared" ca="1" si="425"/>
        <v>9.0370179501075842E-3</v>
      </c>
      <c r="BR654" s="172">
        <f t="shared" ca="1" si="438"/>
        <v>3.4284894611466099E-3</v>
      </c>
    </row>
    <row r="655" spans="5:70">
      <c r="E655">
        <f t="shared" si="426"/>
        <v>652</v>
      </c>
      <c r="F655" s="64">
        <f t="shared" si="427"/>
        <v>119.24999999999692</v>
      </c>
      <c r="G655" s="55">
        <f t="shared" si="411"/>
        <v>0</v>
      </c>
      <c r="H655" s="78">
        <f t="shared" si="437"/>
        <v>4.1598758021262672E-5</v>
      </c>
      <c r="I655" s="79">
        <f t="shared" ca="1" si="412"/>
        <v>210.56429012934063</v>
      </c>
      <c r="J655" s="79">
        <f t="shared" ca="1" si="413"/>
        <v>1.9028732695505126</v>
      </c>
      <c r="K655" s="80">
        <f t="shared" ca="1" si="414"/>
        <v>-8.3197516042525347E-4</v>
      </c>
      <c r="L655" s="80">
        <f t="shared" ca="1" si="415"/>
        <v>-8.7735120887225265E-2</v>
      </c>
      <c r="M655" s="80">
        <f t="shared" ca="1" si="416"/>
        <v>0</v>
      </c>
      <c r="N655" s="80">
        <f t="shared" ca="1" si="417"/>
        <v>0</v>
      </c>
      <c r="O655" s="81">
        <f t="shared" ca="1" si="404"/>
        <v>-7.5061448925351784E-2</v>
      </c>
      <c r="P655" s="79">
        <f t="shared" ca="1" si="405"/>
        <v>212.30353485391817</v>
      </c>
      <c r="R655">
        <f t="shared" ca="1" si="418"/>
        <v>652</v>
      </c>
      <c r="S655" s="78">
        <f t="shared" ca="1" si="428"/>
        <v>119.24999999999692</v>
      </c>
      <c r="T655" s="55">
        <f t="shared" ca="1" si="419"/>
        <v>0</v>
      </c>
      <c r="U655" s="78">
        <f t="shared" ca="1" si="429"/>
        <v>4.1504550867967176E-5</v>
      </c>
      <c r="V655" s="79">
        <f t="shared" ca="1" si="430"/>
        <v>210.10861725329286</v>
      </c>
      <c r="W655" s="79">
        <f t="shared" ca="1" si="406"/>
        <v>1.8987553455902917</v>
      </c>
      <c r="X655" s="80">
        <f t="shared" ca="1" si="407"/>
        <v>-8.3009101735934349E-4</v>
      </c>
      <c r="Y655" s="80">
        <f t="shared" ca="1" si="420"/>
        <v>-8.754525718887203E-2</v>
      </c>
      <c r="Z655" s="80">
        <f t="shared" ca="1" si="408"/>
        <v>0</v>
      </c>
      <c r="AA655" s="80">
        <f t="shared" ca="1" si="421"/>
        <v>0</v>
      </c>
      <c r="AB655" s="81">
        <f t="shared" ca="1" si="409"/>
        <v>-7.5061448925351784E-2</v>
      </c>
      <c r="AC655" s="79">
        <f t="shared" ca="1" si="410"/>
        <v>211.8439358017516</v>
      </c>
      <c r="AE655" s="55">
        <f t="shared" ca="1" si="431"/>
        <v>0</v>
      </c>
      <c r="AF655" s="78">
        <f t="shared" ca="1" si="432"/>
        <v>4.1504550867967176E-5</v>
      </c>
      <c r="AR655" s="69">
        <f t="shared" si="422"/>
        <v>55</v>
      </c>
      <c r="AS655" s="70">
        <f t="shared" si="433"/>
        <v>652</v>
      </c>
      <c r="AT655" s="71">
        <f t="shared" ca="1" si="434"/>
        <v>3.2312775636905542E-3</v>
      </c>
      <c r="AU655" s="72">
        <f t="shared" ca="1" si="423"/>
        <v>9.0370179501075842E-3</v>
      </c>
      <c r="AV655" s="73">
        <f t="shared" ca="1" si="424"/>
        <v>1.0090370179501076</v>
      </c>
      <c r="AW655" s="74">
        <f ca="1">PRODUCT(AV$4:AV655)</f>
        <v>294.30949967471969</v>
      </c>
      <c r="BO655" s="70">
        <f t="shared" si="435"/>
        <v>652</v>
      </c>
      <c r="BP655" s="171">
        <f t="shared" ca="1" si="436"/>
        <v>0.114</v>
      </c>
      <c r="BQ655" s="172">
        <f t="shared" ca="1" si="425"/>
        <v>9.0370179501075842E-3</v>
      </c>
      <c r="BR655" s="172">
        <f t="shared" ca="1" si="438"/>
        <v>3.3977836294962704E-3</v>
      </c>
    </row>
    <row r="656" spans="5:70">
      <c r="E656">
        <f t="shared" si="426"/>
        <v>653</v>
      </c>
      <c r="F656" s="64">
        <f t="shared" si="427"/>
        <v>119.33333333333024</v>
      </c>
      <c r="G656" s="55">
        <f t="shared" si="411"/>
        <v>0</v>
      </c>
      <c r="H656" s="78">
        <f t="shared" si="437"/>
        <v>4.1598758021262672E-5</v>
      </c>
      <c r="I656" s="79">
        <f t="shared" ca="1" si="412"/>
        <v>212.30353485391817</v>
      </c>
      <c r="J656" s="79">
        <f t="shared" ca="1" si="413"/>
        <v>1.9185908553461497</v>
      </c>
      <c r="K656" s="80">
        <f t="shared" ca="1" si="414"/>
        <v>-8.3197516042525347E-4</v>
      </c>
      <c r="L656" s="80">
        <f t="shared" ca="1" si="415"/>
        <v>-8.8459806189132573E-2</v>
      </c>
      <c r="M656" s="80">
        <f t="shared" ca="1" si="416"/>
        <v>0</v>
      </c>
      <c r="N656" s="80">
        <f t="shared" ca="1" si="417"/>
        <v>0</v>
      </c>
      <c r="O656" s="81">
        <f t="shared" ca="1" si="404"/>
        <v>-7.5061448925351784E-2</v>
      </c>
      <c r="P656" s="79">
        <f t="shared" ca="1" si="405"/>
        <v>214.05777247898942</v>
      </c>
      <c r="R656">
        <f t="shared" ca="1" si="418"/>
        <v>653</v>
      </c>
      <c r="S656" s="78">
        <f t="shared" ca="1" si="428"/>
        <v>119.33333333333024</v>
      </c>
      <c r="T656" s="55">
        <f t="shared" ca="1" si="419"/>
        <v>0</v>
      </c>
      <c r="U656" s="78">
        <f t="shared" ca="1" si="429"/>
        <v>4.1504550867967176E-5</v>
      </c>
      <c r="V656" s="79">
        <f t="shared" ca="1" si="430"/>
        <v>211.8439358017516</v>
      </c>
      <c r="W656" s="79">
        <f t="shared" ca="1" si="406"/>
        <v>1.914437450461868</v>
      </c>
      <c r="X656" s="80">
        <f t="shared" ca="1" si="407"/>
        <v>-8.3009101735934349E-4</v>
      </c>
      <c r="Y656" s="80">
        <f t="shared" ca="1" si="420"/>
        <v>-8.8268306584063178E-2</v>
      </c>
      <c r="Z656" s="80">
        <f t="shared" ca="1" si="408"/>
        <v>0</v>
      </c>
      <c r="AA656" s="80">
        <f t="shared" ca="1" si="421"/>
        <v>0</v>
      </c>
      <c r="AB656" s="81">
        <f t="shared" ca="1" si="409"/>
        <v>-7.5061448925351784E-2</v>
      </c>
      <c r="AC656" s="79">
        <f t="shared" ca="1" si="410"/>
        <v>213.5942134056867</v>
      </c>
      <c r="AE656" s="55">
        <f t="shared" ca="1" si="431"/>
        <v>0</v>
      </c>
      <c r="AF656" s="78">
        <f t="shared" ca="1" si="432"/>
        <v>4.1504550867967176E-5</v>
      </c>
      <c r="AR656" s="69">
        <f t="shared" si="422"/>
        <v>55</v>
      </c>
      <c r="AS656" s="70">
        <f t="shared" si="433"/>
        <v>653</v>
      </c>
      <c r="AT656" s="71">
        <f t="shared" ca="1" si="434"/>
        <v>3.2020764503457029E-3</v>
      </c>
      <c r="AU656" s="72">
        <f t="shared" ca="1" si="423"/>
        <v>9.0370179501075842E-3</v>
      </c>
      <c r="AV656" s="73">
        <f t="shared" ca="1" si="424"/>
        <v>1.0090370179501076</v>
      </c>
      <c r="AW656" s="74">
        <f ca="1">PRODUCT(AV$4:AV656)</f>
        <v>296.96917990616731</v>
      </c>
      <c r="BO656" s="70">
        <f t="shared" si="435"/>
        <v>653</v>
      </c>
      <c r="BP656" s="171">
        <f t="shared" ca="1" si="436"/>
        <v>0.114</v>
      </c>
      <c r="BQ656" s="172">
        <f t="shared" ca="1" si="425"/>
        <v>9.0370179501075842E-3</v>
      </c>
      <c r="BR656" s="172">
        <f t="shared" ca="1" si="438"/>
        <v>3.3673528017822193E-3</v>
      </c>
    </row>
    <row r="657" spans="5:70">
      <c r="E657">
        <f t="shared" si="426"/>
        <v>654</v>
      </c>
      <c r="F657" s="64">
        <f t="shared" si="427"/>
        <v>119.41666666666357</v>
      </c>
      <c r="G657" s="55">
        <f t="shared" si="411"/>
        <v>0</v>
      </c>
      <c r="H657" s="78">
        <f t="shared" si="437"/>
        <v>4.1598758021262672E-5</v>
      </c>
      <c r="I657" s="79">
        <f t="shared" ca="1" si="412"/>
        <v>214.05777247898942</v>
      </c>
      <c r="J657" s="79">
        <f t="shared" ca="1" si="413"/>
        <v>1.9344439322526725</v>
      </c>
      <c r="K657" s="80">
        <f t="shared" ca="1" si="414"/>
        <v>-8.3197516042525347E-4</v>
      </c>
      <c r="L657" s="80">
        <f t="shared" ca="1" si="415"/>
        <v>-8.9190738532912262E-2</v>
      </c>
      <c r="M657" s="80">
        <f t="shared" ca="1" si="416"/>
        <v>0</v>
      </c>
      <c r="N657" s="80">
        <f t="shared" ca="1" si="417"/>
        <v>0</v>
      </c>
      <c r="O657" s="81">
        <f t="shared" ca="1" si="404"/>
        <v>-7.5061448925351784E-2</v>
      </c>
      <c r="P657" s="79">
        <f t="shared" ca="1" si="405"/>
        <v>215.8271322486234</v>
      </c>
      <c r="R657">
        <f t="shared" ca="1" si="418"/>
        <v>654</v>
      </c>
      <c r="S657" s="78">
        <f t="shared" ca="1" si="428"/>
        <v>119.41666666666357</v>
      </c>
      <c r="T657" s="55">
        <f t="shared" ca="1" si="419"/>
        <v>0</v>
      </c>
      <c r="U657" s="78">
        <f t="shared" ca="1" si="429"/>
        <v>4.1504550867967176E-5</v>
      </c>
      <c r="V657" s="79">
        <f t="shared" ca="1" si="430"/>
        <v>213.5942134056867</v>
      </c>
      <c r="W657" s="79">
        <f t="shared" ca="1" si="406"/>
        <v>1.9302547405863006</v>
      </c>
      <c r="X657" s="80">
        <f t="shared" ca="1" si="407"/>
        <v>-8.3009101735934349E-4</v>
      </c>
      <c r="Y657" s="80">
        <f t="shared" ca="1" si="420"/>
        <v>-8.8997588919036127E-2</v>
      </c>
      <c r="Z657" s="80">
        <f t="shared" ca="1" si="408"/>
        <v>0</v>
      </c>
      <c r="AA657" s="80">
        <f t="shared" ca="1" si="421"/>
        <v>0</v>
      </c>
      <c r="AB657" s="81">
        <f t="shared" ca="1" si="409"/>
        <v>-7.5061448925351784E-2</v>
      </c>
      <c r="AC657" s="79">
        <f t="shared" ca="1" si="410"/>
        <v>215.35957901741128</v>
      </c>
      <c r="AE657" s="55">
        <f t="shared" ca="1" si="431"/>
        <v>0</v>
      </c>
      <c r="AF657" s="78">
        <f t="shared" ca="1" si="432"/>
        <v>4.1504550867967176E-5</v>
      </c>
      <c r="AR657" s="69">
        <f t="shared" si="422"/>
        <v>55</v>
      </c>
      <c r="AS657" s="70">
        <f t="shared" si="433"/>
        <v>654</v>
      </c>
      <c r="AT657" s="71">
        <f t="shared" ca="1" si="434"/>
        <v>3.1731392279863119E-3</v>
      </c>
      <c r="AU657" s="72">
        <f t="shared" ca="1" si="423"/>
        <v>9.0370179501075842E-3</v>
      </c>
      <c r="AV657" s="73">
        <f t="shared" ca="1" si="424"/>
        <v>1.0090370179501076</v>
      </c>
      <c r="AW657" s="74">
        <f ca="1">PRODUCT(AV$4:AV657)</f>
        <v>299.65289571560805</v>
      </c>
      <c r="BO657" s="70">
        <f t="shared" si="435"/>
        <v>654</v>
      </c>
      <c r="BP657" s="171">
        <f t="shared" ca="1" si="436"/>
        <v>0.114</v>
      </c>
      <c r="BQ657" s="172">
        <f t="shared" ca="1" si="425"/>
        <v>9.0370179501075842E-3</v>
      </c>
      <c r="BR657" s="172">
        <f t="shared" ca="1" si="438"/>
        <v>3.3371945150467413E-3</v>
      </c>
    </row>
    <row r="658" spans="5:70">
      <c r="E658">
        <f t="shared" si="426"/>
        <v>655</v>
      </c>
      <c r="F658" s="64">
        <f t="shared" si="427"/>
        <v>119.4999999999969</v>
      </c>
      <c r="G658" s="55">
        <f t="shared" si="411"/>
        <v>0</v>
      </c>
      <c r="H658" s="78">
        <f t="shared" si="437"/>
        <v>4.1598758021262672E-5</v>
      </c>
      <c r="I658" s="79">
        <f t="shared" ca="1" si="412"/>
        <v>215.8271322486234</v>
      </c>
      <c r="J658" s="79">
        <f t="shared" ca="1" si="413"/>
        <v>1.950433668251053</v>
      </c>
      <c r="K658" s="80">
        <f t="shared" ca="1" si="414"/>
        <v>-8.3197516042525347E-4</v>
      </c>
      <c r="L658" s="80">
        <f t="shared" ca="1" si="415"/>
        <v>-8.9927971770259754E-2</v>
      </c>
      <c r="M658" s="80">
        <f t="shared" ca="1" si="416"/>
        <v>0</v>
      </c>
      <c r="N658" s="80">
        <f t="shared" ca="1" si="417"/>
        <v>0</v>
      </c>
      <c r="O658" s="81">
        <f t="shared" ca="1" si="404"/>
        <v>-7.5061448925351784E-2</v>
      </c>
      <c r="P658" s="79">
        <f t="shared" ca="1" si="405"/>
        <v>217.61174452101844</v>
      </c>
      <c r="R658">
        <f t="shared" ca="1" si="418"/>
        <v>655</v>
      </c>
      <c r="S658" s="78">
        <f t="shared" ca="1" si="428"/>
        <v>119.4999999999969</v>
      </c>
      <c r="T658" s="55">
        <f t="shared" ca="1" si="419"/>
        <v>0</v>
      </c>
      <c r="U658" s="78">
        <f t="shared" ca="1" si="429"/>
        <v>4.1504550867967176E-5</v>
      </c>
      <c r="V658" s="79">
        <f t="shared" ca="1" si="430"/>
        <v>215.35957901741128</v>
      </c>
      <c r="W658" s="79">
        <f t="shared" ca="1" si="406"/>
        <v>1.9462083813079585</v>
      </c>
      <c r="X658" s="80">
        <f t="shared" ca="1" si="407"/>
        <v>-8.3009101735934349E-4</v>
      </c>
      <c r="Y658" s="80">
        <f t="shared" ca="1" si="420"/>
        <v>-8.9733157923921378E-2</v>
      </c>
      <c r="Z658" s="80">
        <f t="shared" ca="1" si="408"/>
        <v>0</v>
      </c>
      <c r="AA658" s="80">
        <f t="shared" ca="1" si="421"/>
        <v>0</v>
      </c>
      <c r="AB658" s="81">
        <f t="shared" ca="1" si="409"/>
        <v>-7.5061448925351784E-2</v>
      </c>
      <c r="AC658" s="79">
        <f t="shared" ca="1" si="410"/>
        <v>217.14016270085264</v>
      </c>
      <c r="AE658" s="55">
        <f t="shared" ca="1" si="431"/>
        <v>0</v>
      </c>
      <c r="AF658" s="78">
        <f t="shared" ca="1" si="432"/>
        <v>4.1504550867967176E-5</v>
      </c>
      <c r="AR658" s="69">
        <f t="shared" si="422"/>
        <v>55</v>
      </c>
      <c r="AS658" s="70">
        <f t="shared" si="433"/>
        <v>655</v>
      </c>
      <c r="AT658" s="71">
        <f t="shared" ca="1" si="434"/>
        <v>3.1444635118248092E-3</v>
      </c>
      <c r="AU658" s="72">
        <f t="shared" ca="1" si="423"/>
        <v>9.0370179501075842E-3</v>
      </c>
      <c r="AV658" s="73">
        <f t="shared" ca="1" si="424"/>
        <v>1.0090370179501076</v>
      </c>
      <c r="AW658" s="74">
        <f ca="1">PRODUCT(AV$4:AV658)</f>
        <v>302.36086431299174</v>
      </c>
      <c r="BO658" s="70">
        <f t="shared" si="435"/>
        <v>655</v>
      </c>
      <c r="BP658" s="171">
        <f t="shared" ca="1" si="436"/>
        <v>0.114</v>
      </c>
      <c r="BQ658" s="172">
        <f t="shared" ca="1" si="425"/>
        <v>9.0370179501075842E-3</v>
      </c>
      <c r="BR658" s="172">
        <f t="shared" ca="1" si="438"/>
        <v>3.3073063283905711E-3</v>
      </c>
    </row>
    <row r="659" spans="5:70">
      <c r="E659">
        <f t="shared" si="426"/>
        <v>656</v>
      </c>
      <c r="F659" s="64">
        <f t="shared" si="427"/>
        <v>119.58333333333023</v>
      </c>
      <c r="G659" s="55">
        <f t="shared" si="411"/>
        <v>0</v>
      </c>
      <c r="H659" s="78">
        <f t="shared" si="437"/>
        <v>4.1598758021262672E-5</v>
      </c>
      <c r="I659" s="79">
        <f t="shared" ca="1" si="412"/>
        <v>217.61174452101844</v>
      </c>
      <c r="J659" s="79">
        <f t="shared" ca="1" si="413"/>
        <v>1.9665612413906695</v>
      </c>
      <c r="K659" s="80">
        <f t="shared" ca="1" si="414"/>
        <v>-8.3197516042525347E-4</v>
      </c>
      <c r="L659" s="80">
        <f t="shared" ca="1" si="415"/>
        <v>-9.0671560217091024E-2</v>
      </c>
      <c r="M659" s="80">
        <f t="shared" ca="1" si="416"/>
        <v>0</v>
      </c>
      <c r="N659" s="80">
        <f t="shared" ca="1" si="417"/>
        <v>0</v>
      </c>
      <c r="O659" s="81">
        <f t="shared" ca="1" si="404"/>
        <v>-7.5061448925351784E-2</v>
      </c>
      <c r="P659" s="79">
        <f t="shared" ca="1" si="405"/>
        <v>219.41174077810626</v>
      </c>
      <c r="R659">
        <f t="shared" ca="1" si="418"/>
        <v>656</v>
      </c>
      <c r="S659" s="78">
        <f t="shared" ca="1" si="428"/>
        <v>119.58333333333023</v>
      </c>
      <c r="T659" s="55">
        <f t="shared" ca="1" si="419"/>
        <v>0</v>
      </c>
      <c r="U659" s="78">
        <f t="shared" ca="1" si="429"/>
        <v>4.1504550867967176E-5</v>
      </c>
      <c r="V659" s="79">
        <f t="shared" ca="1" si="430"/>
        <v>217.14016270085264</v>
      </c>
      <c r="W659" s="79">
        <f t="shared" ca="1" si="406"/>
        <v>1.9622995480168868</v>
      </c>
      <c r="X659" s="80">
        <f t="shared" ca="1" si="407"/>
        <v>-8.3009101735934349E-4</v>
      </c>
      <c r="Y659" s="80">
        <f t="shared" ca="1" si="420"/>
        <v>-9.047506779202194E-2</v>
      </c>
      <c r="Z659" s="80">
        <f t="shared" ca="1" si="408"/>
        <v>0</v>
      </c>
      <c r="AA659" s="80">
        <f t="shared" ca="1" si="421"/>
        <v>0</v>
      </c>
      <c r="AB659" s="81">
        <f t="shared" ca="1" si="409"/>
        <v>-7.5061448925351784E-2</v>
      </c>
      <c r="AC659" s="79">
        <f t="shared" ca="1" si="410"/>
        <v>218.93609564113481</v>
      </c>
      <c r="AE659" s="55">
        <f t="shared" ca="1" si="431"/>
        <v>0</v>
      </c>
      <c r="AF659" s="78">
        <f t="shared" ca="1" si="432"/>
        <v>4.1504550867967176E-5</v>
      </c>
      <c r="AR659" s="69">
        <f t="shared" si="422"/>
        <v>55</v>
      </c>
      <c r="AS659" s="70">
        <f t="shared" si="433"/>
        <v>656</v>
      </c>
      <c r="AT659" s="71">
        <f t="shared" ca="1" si="434"/>
        <v>3.1160469386249902E-3</v>
      </c>
      <c r="AU659" s="72">
        <f t="shared" ca="1" si="423"/>
        <v>9.0370179501075842E-3</v>
      </c>
      <c r="AV659" s="73">
        <f t="shared" ca="1" si="424"/>
        <v>1.0090370179501076</v>
      </c>
      <c r="AW659" s="74">
        <f ca="1">PRODUCT(AV$4:AV659)</f>
        <v>305.09330487119831</v>
      </c>
      <c r="BO659" s="70">
        <f t="shared" si="435"/>
        <v>656</v>
      </c>
      <c r="BP659" s="171">
        <f t="shared" ca="1" si="436"/>
        <v>0.114</v>
      </c>
      <c r="BQ659" s="172">
        <f t="shared" ca="1" si="425"/>
        <v>9.0370179501075842E-3</v>
      </c>
      <c r="BR659" s="172">
        <f t="shared" ca="1" si="438"/>
        <v>3.2776858227753372E-3</v>
      </c>
    </row>
    <row r="660" spans="5:70">
      <c r="E660">
        <f t="shared" si="426"/>
        <v>657</v>
      </c>
      <c r="F660" s="64">
        <f t="shared" si="427"/>
        <v>119.66666666666356</v>
      </c>
      <c r="G660" s="55">
        <f t="shared" si="411"/>
        <v>0</v>
      </c>
      <c r="H660" s="78">
        <f t="shared" si="437"/>
        <v>4.1598758021262672E-5</v>
      </c>
      <c r="I660" s="79">
        <f t="shared" ca="1" si="412"/>
        <v>219.41174077810626</v>
      </c>
      <c r="J660" s="79">
        <f t="shared" ca="1" si="413"/>
        <v>1.9828278398760986</v>
      </c>
      <c r="K660" s="80">
        <f t="shared" ca="1" si="414"/>
        <v>-8.3197516042525347E-4</v>
      </c>
      <c r="L660" s="80">
        <f t="shared" ca="1" si="415"/>
        <v>-9.1421558657544283E-2</v>
      </c>
      <c r="M660" s="80">
        <f t="shared" ca="1" si="416"/>
        <v>0</v>
      </c>
      <c r="N660" s="80">
        <f t="shared" ca="1" si="417"/>
        <v>0</v>
      </c>
      <c r="O660" s="81">
        <f t="shared" ca="1" si="404"/>
        <v>-7.5061448925351784E-2</v>
      </c>
      <c r="P660" s="79">
        <f t="shared" ca="1" si="405"/>
        <v>221.22725363523907</v>
      </c>
      <c r="R660">
        <f t="shared" ca="1" si="418"/>
        <v>657</v>
      </c>
      <c r="S660" s="78">
        <f t="shared" ca="1" si="428"/>
        <v>119.66666666666356</v>
      </c>
      <c r="T660" s="55">
        <f t="shared" ca="1" si="419"/>
        <v>0</v>
      </c>
      <c r="U660" s="78">
        <f t="shared" ca="1" si="429"/>
        <v>4.1504550867967176E-5</v>
      </c>
      <c r="V660" s="79">
        <f t="shared" ca="1" si="430"/>
        <v>218.93609564113481</v>
      </c>
      <c r="W660" s="79">
        <f t="shared" ca="1" si="406"/>
        <v>1.9785294262354061</v>
      </c>
      <c r="X660" s="80">
        <f t="shared" ca="1" si="407"/>
        <v>-8.3009101735934349E-4</v>
      </c>
      <c r="Y660" s="80">
        <f t="shared" ca="1" si="420"/>
        <v>-9.1223373183806175E-2</v>
      </c>
      <c r="Z660" s="80">
        <f t="shared" ca="1" si="408"/>
        <v>0</v>
      </c>
      <c r="AA660" s="80">
        <f t="shared" ca="1" si="421"/>
        <v>0</v>
      </c>
      <c r="AB660" s="81">
        <f t="shared" ca="1" si="409"/>
        <v>-7.5061448925351784E-2</v>
      </c>
      <c r="AC660" s="79">
        <f t="shared" ca="1" si="410"/>
        <v>220.74751015424374</v>
      </c>
      <c r="AE660" s="55">
        <f t="shared" ca="1" si="431"/>
        <v>0</v>
      </c>
      <c r="AF660" s="78">
        <f t="shared" ca="1" si="432"/>
        <v>4.1504550867967176E-5</v>
      </c>
      <c r="AR660" s="69">
        <f t="shared" si="422"/>
        <v>55</v>
      </c>
      <c r="AS660" s="70">
        <f t="shared" si="433"/>
        <v>657</v>
      </c>
      <c r="AT660" s="71">
        <f t="shared" ca="1" si="434"/>
        <v>3.0878871665072582E-3</v>
      </c>
      <c r="AU660" s="72">
        <f t="shared" ca="1" si="423"/>
        <v>9.0370179501075842E-3</v>
      </c>
      <c r="AV660" s="73">
        <f t="shared" ca="1" si="424"/>
        <v>1.0090370179501076</v>
      </c>
      <c r="AW660" s="74">
        <f ca="1">PRODUCT(AV$4:AV660)</f>
        <v>307.85043854377699</v>
      </c>
      <c r="BO660" s="70">
        <f t="shared" si="435"/>
        <v>657</v>
      </c>
      <c r="BP660" s="171">
        <f t="shared" ca="1" si="436"/>
        <v>0.114</v>
      </c>
      <c r="BQ660" s="172">
        <f t="shared" ca="1" si="425"/>
        <v>9.0370179501075842E-3</v>
      </c>
      <c r="BR660" s="172">
        <f t="shared" ca="1" si="438"/>
        <v>3.2483306008277727E-3</v>
      </c>
    </row>
    <row r="661" spans="5:70">
      <c r="E661">
        <f t="shared" si="426"/>
        <v>658</v>
      </c>
      <c r="F661" s="64">
        <f t="shared" si="427"/>
        <v>119.74999999999689</v>
      </c>
      <c r="G661" s="55">
        <f t="shared" si="411"/>
        <v>0</v>
      </c>
      <c r="H661" s="78">
        <f t="shared" si="437"/>
        <v>4.1598758021262672E-5</v>
      </c>
      <c r="I661" s="79">
        <f t="shared" ca="1" si="412"/>
        <v>221.22725363523907</v>
      </c>
      <c r="J661" s="79">
        <f t="shared" ca="1" si="413"/>
        <v>1.9992346621546588</v>
      </c>
      <c r="K661" s="80">
        <f t="shared" ca="1" si="414"/>
        <v>-8.3197516042525347E-4</v>
      </c>
      <c r="L661" s="80">
        <f t="shared" ca="1" si="415"/>
        <v>-9.2178022348016281E-2</v>
      </c>
      <c r="M661" s="80">
        <f t="shared" ca="1" si="416"/>
        <v>0</v>
      </c>
      <c r="N661" s="80">
        <f t="shared" ca="1" si="417"/>
        <v>0</v>
      </c>
      <c r="O661" s="81">
        <f t="shared" ca="1" si="404"/>
        <v>-7.5061448925351784E-2</v>
      </c>
      <c r="P661" s="79">
        <f t="shared" ca="1" si="405"/>
        <v>223.05841685095996</v>
      </c>
      <c r="R661">
        <f t="shared" ca="1" si="418"/>
        <v>658</v>
      </c>
      <c r="S661" s="78">
        <f t="shared" ca="1" si="428"/>
        <v>119.74999999999689</v>
      </c>
      <c r="T661" s="55">
        <f t="shared" ca="1" si="419"/>
        <v>0</v>
      </c>
      <c r="U661" s="78">
        <f t="shared" ca="1" si="429"/>
        <v>4.1504550867967176E-5</v>
      </c>
      <c r="V661" s="79">
        <f t="shared" ca="1" si="430"/>
        <v>220.74751015424374</v>
      </c>
      <c r="W661" s="79">
        <f t="shared" ca="1" si="406"/>
        <v>1.9948992117054569</v>
      </c>
      <c r="X661" s="80">
        <f t="shared" ca="1" si="407"/>
        <v>-8.3009101735934349E-4</v>
      </c>
      <c r="Y661" s="80">
        <f t="shared" ca="1" si="420"/>
        <v>-9.1978129230934902E-2</v>
      </c>
      <c r="Z661" s="80">
        <f t="shared" ca="1" si="408"/>
        <v>0</v>
      </c>
      <c r="AA661" s="80">
        <f t="shared" ca="1" si="421"/>
        <v>0</v>
      </c>
      <c r="AB661" s="81">
        <f t="shared" ca="1" si="409"/>
        <v>-7.5061448925351784E-2</v>
      </c>
      <c r="AC661" s="79">
        <f t="shared" ca="1" si="410"/>
        <v>222.57453969677556</v>
      </c>
      <c r="AE661" s="55">
        <f t="shared" ca="1" si="431"/>
        <v>0</v>
      </c>
      <c r="AF661" s="78">
        <f t="shared" ca="1" si="432"/>
        <v>4.1504550867967176E-5</v>
      </c>
      <c r="AR661" s="69">
        <f t="shared" si="422"/>
        <v>55</v>
      </c>
      <c r="AS661" s="70">
        <f t="shared" si="433"/>
        <v>658</v>
      </c>
      <c r="AT661" s="71">
        <f t="shared" ca="1" si="434"/>
        <v>3.0599818747556254E-3</v>
      </c>
      <c r="AU661" s="72">
        <f t="shared" ca="1" si="423"/>
        <v>9.0370179501075842E-3</v>
      </c>
      <c r="AV661" s="73">
        <f t="shared" ca="1" si="424"/>
        <v>1.0090370179501076</v>
      </c>
      <c r="AW661" s="74">
        <f ca="1">PRODUCT(AV$4:AV661)</f>
        <v>310.63248848284559</v>
      </c>
      <c r="BO661" s="70">
        <f t="shared" si="435"/>
        <v>658</v>
      </c>
      <c r="BP661" s="171">
        <f t="shared" ca="1" si="436"/>
        <v>0.114</v>
      </c>
      <c r="BQ661" s="172">
        <f t="shared" ca="1" si="425"/>
        <v>9.0370179501075842E-3</v>
      </c>
      <c r="BR661" s="172">
        <f t="shared" ca="1" si="438"/>
        <v>3.2192382866456822E-3</v>
      </c>
    </row>
    <row r="662" spans="5:70">
      <c r="E662">
        <f t="shared" si="426"/>
        <v>659</v>
      </c>
      <c r="F662" s="64">
        <f t="shared" si="427"/>
        <v>119.83333333333022</v>
      </c>
      <c r="G662" s="55">
        <f t="shared" si="411"/>
        <v>0</v>
      </c>
      <c r="H662" s="78">
        <f t="shared" si="437"/>
        <v>4.1598758021262672E-5</v>
      </c>
      <c r="I662" s="79">
        <f t="shared" ca="1" si="412"/>
        <v>223.05841685095996</v>
      </c>
      <c r="J662" s="79">
        <f t="shared" ca="1" si="413"/>
        <v>2.0157829170047052</v>
      </c>
      <c r="K662" s="80">
        <f t="shared" ca="1" si="414"/>
        <v>-8.3197516042525347E-4</v>
      </c>
      <c r="L662" s="80">
        <f t="shared" ca="1" si="415"/>
        <v>-9.2941007021233327E-2</v>
      </c>
      <c r="M662" s="80">
        <f t="shared" ca="1" si="416"/>
        <v>0</v>
      </c>
      <c r="N662" s="80">
        <f t="shared" ca="1" si="417"/>
        <v>0</v>
      </c>
      <c r="O662" s="81">
        <f t="shared" ca="1" si="404"/>
        <v>-7.5061448925351784E-2</v>
      </c>
      <c r="P662" s="79">
        <f t="shared" ca="1" si="405"/>
        <v>224.90536533685767</v>
      </c>
      <c r="R662">
        <f t="shared" ca="1" si="418"/>
        <v>659</v>
      </c>
      <c r="S662" s="78">
        <f t="shared" ca="1" si="428"/>
        <v>119.83333333333022</v>
      </c>
      <c r="T662" s="55">
        <f t="shared" ca="1" si="419"/>
        <v>0</v>
      </c>
      <c r="U662" s="78">
        <f t="shared" ca="1" si="429"/>
        <v>4.1504550867967176E-5</v>
      </c>
      <c r="V662" s="79">
        <f t="shared" ca="1" si="430"/>
        <v>222.57453969677556</v>
      </c>
      <c r="W662" s="79">
        <f t="shared" ca="1" si="406"/>
        <v>2.0114101104766937</v>
      </c>
      <c r="X662" s="80">
        <f t="shared" ca="1" si="407"/>
        <v>-8.3009101735934349E-4</v>
      </c>
      <c r="Y662" s="80">
        <f t="shared" ca="1" si="420"/>
        <v>-9.2739391540323152E-2</v>
      </c>
      <c r="Z662" s="80">
        <f t="shared" ca="1" si="408"/>
        <v>0</v>
      </c>
      <c r="AA662" s="80">
        <f t="shared" ca="1" si="421"/>
        <v>0</v>
      </c>
      <c r="AB662" s="81">
        <f t="shared" ca="1" si="409"/>
        <v>-7.5061448925351784E-2</v>
      </c>
      <c r="AC662" s="79">
        <f t="shared" ca="1" si="410"/>
        <v>224.41731887576924</v>
      </c>
      <c r="AE662" s="55">
        <f t="shared" ca="1" si="431"/>
        <v>0</v>
      </c>
      <c r="AF662" s="78">
        <f t="shared" ca="1" si="432"/>
        <v>4.1504550867967176E-5</v>
      </c>
      <c r="AR662" s="69">
        <f t="shared" si="422"/>
        <v>55</v>
      </c>
      <c r="AS662" s="70">
        <f t="shared" si="433"/>
        <v>659</v>
      </c>
      <c r="AT662" s="71">
        <f t="shared" ca="1" si="434"/>
        <v>3.032328763626455E-3</v>
      </c>
      <c r="AU662" s="72">
        <f t="shared" ca="1" si="423"/>
        <v>9.0370179501075842E-3</v>
      </c>
      <c r="AV662" s="73">
        <f t="shared" ca="1" si="424"/>
        <v>1.0090370179501076</v>
      </c>
      <c r="AW662" s="74">
        <f ca="1">PRODUCT(AV$4:AV662)</f>
        <v>313.43967985715165</v>
      </c>
      <c r="BO662" s="70">
        <f t="shared" si="435"/>
        <v>659</v>
      </c>
      <c r="BP662" s="171">
        <f t="shared" ca="1" si="436"/>
        <v>0.114</v>
      </c>
      <c r="BQ662" s="172">
        <f t="shared" ca="1" si="425"/>
        <v>9.0370179501075842E-3</v>
      </c>
      <c r="BR662" s="172">
        <f t="shared" ca="1" si="438"/>
        <v>3.1904065256056434E-3</v>
      </c>
    </row>
    <row r="663" spans="5:70">
      <c r="E663">
        <f t="shared" si="426"/>
        <v>660</v>
      </c>
      <c r="F663" s="64">
        <f t="shared" si="427"/>
        <v>119.91666666666355</v>
      </c>
      <c r="G663" s="55">
        <f t="shared" si="411"/>
        <v>0</v>
      </c>
      <c r="H663" s="78">
        <f t="shared" si="437"/>
        <v>4.1598758021262672E-5</v>
      </c>
      <c r="I663" s="79">
        <f t="shared" ca="1" si="412"/>
        <v>224.90536533685767</v>
      </c>
      <c r="J663" s="79">
        <f t="shared" ca="1" si="413"/>
        <v>2.0324738236246866</v>
      </c>
      <c r="K663" s="80">
        <f t="shared" ca="1" si="414"/>
        <v>-8.3197516042525347E-4</v>
      </c>
      <c r="L663" s="80">
        <f t="shared" ca="1" si="415"/>
        <v>-9.3710568890357365E-2</v>
      </c>
      <c r="M663" s="80">
        <f t="shared" ca="1" si="416"/>
        <v>0</v>
      </c>
      <c r="N663" s="80">
        <f t="shared" ca="1" si="417"/>
        <v>0</v>
      </c>
      <c r="O663" s="81">
        <f t="shared" ca="1" si="404"/>
        <v>-7.5061448925351784E-2</v>
      </c>
      <c r="P663" s="79">
        <f t="shared" ca="1" si="405"/>
        <v>226.76823516750625</v>
      </c>
      <c r="R663">
        <f t="shared" ca="1" si="418"/>
        <v>660</v>
      </c>
      <c r="S663" s="78">
        <f t="shared" ca="1" si="428"/>
        <v>119.91666666666355</v>
      </c>
      <c r="T663" s="55">
        <f t="shared" ca="1" si="419"/>
        <v>0</v>
      </c>
      <c r="U663" s="78">
        <f t="shared" ca="1" si="429"/>
        <v>4.1504550867967176E-5</v>
      </c>
      <c r="V663" s="79">
        <f t="shared" ca="1" si="430"/>
        <v>224.41731887576924</v>
      </c>
      <c r="W663" s="79">
        <f t="shared" ca="1" si="406"/>
        <v>2.0280633389953442</v>
      </c>
      <c r="X663" s="80">
        <f t="shared" ca="1" si="407"/>
        <v>-8.3009101735934349E-4</v>
      </c>
      <c r="Y663" s="80">
        <f t="shared" ca="1" si="420"/>
        <v>-9.3507216198237195E-2</v>
      </c>
      <c r="Z663" s="80">
        <f t="shared" ca="1" si="408"/>
        <v>0</v>
      </c>
      <c r="AA663" s="80">
        <f t="shared" ca="1" si="421"/>
        <v>0</v>
      </c>
      <c r="AB663" s="81">
        <f t="shared" ca="1" si="409"/>
        <v>-7.5061448925351784E-2</v>
      </c>
      <c r="AC663" s="79">
        <f t="shared" ca="1" si="410"/>
        <v>226.27598345862364</v>
      </c>
      <c r="AE663" s="55">
        <f t="shared" ca="1" si="431"/>
        <v>0</v>
      </c>
      <c r="AF663" s="78">
        <f t="shared" ca="1" si="432"/>
        <v>4.1504550867967176E-5</v>
      </c>
      <c r="AR663" s="69">
        <f t="shared" si="422"/>
        <v>55</v>
      </c>
      <c r="AS663" s="70">
        <f t="shared" si="433"/>
        <v>660</v>
      </c>
      <c r="AT663" s="71">
        <f t="shared" ca="1" si="434"/>
        <v>3.0049255541589352E-3</v>
      </c>
      <c r="AU663" s="72">
        <f t="shared" ca="1" si="423"/>
        <v>9.0370179501075842E-3</v>
      </c>
      <c r="AV663" s="73">
        <f t="shared" ca="1" si="424"/>
        <v>1.0090370179501076</v>
      </c>
      <c r="AW663" s="74">
        <f ca="1">PRODUCT(AV$4:AV663)</f>
        <v>316.27223987029669</v>
      </c>
      <c r="BO663" s="70">
        <f t="shared" si="435"/>
        <v>660</v>
      </c>
      <c r="BP663" s="171">
        <f t="shared" ca="1" si="436"/>
        <v>0.114</v>
      </c>
      <c r="BQ663" s="172">
        <f t="shared" ca="1" si="425"/>
        <v>9.0370179501075842E-3</v>
      </c>
      <c r="BR663" s="172">
        <f t="shared" ca="1" si="438"/>
        <v>3.1618329841724348E-3</v>
      </c>
    </row>
    <row r="664" spans="5:70">
      <c r="E664">
        <f t="shared" si="426"/>
        <v>661</v>
      </c>
      <c r="F664" s="64">
        <f t="shared" si="427"/>
        <v>119.99999999999687</v>
      </c>
      <c r="G664" s="55">
        <f t="shared" si="411"/>
        <v>0</v>
      </c>
      <c r="H664" s="78">
        <f t="shared" si="437"/>
        <v>4.1598758021262672E-5</v>
      </c>
      <c r="I664" s="79">
        <f t="shared" ca="1" si="412"/>
        <v>226.76823516750625</v>
      </c>
      <c r="J664" s="79">
        <f t="shared" ca="1" si="413"/>
        <v>2.0493086117229717</v>
      </c>
      <c r="K664" s="80">
        <f t="shared" ca="1" si="414"/>
        <v>-8.3197516042525347E-4</v>
      </c>
      <c r="L664" s="80">
        <f t="shared" ca="1" si="415"/>
        <v>-9.4486764653127608E-2</v>
      </c>
      <c r="M664" s="80">
        <f t="shared" ca="1" si="416"/>
        <v>-1.7007617637562968</v>
      </c>
      <c r="N664" s="80">
        <f t="shared" ca="1" si="417"/>
        <v>0</v>
      </c>
      <c r="O664" s="81">
        <f t="shared" ca="1" si="404"/>
        <v>-7.5061448925351784E-2</v>
      </c>
      <c r="P664" s="79">
        <f t="shared" ca="1" si="405"/>
        <v>226.94640182673402</v>
      </c>
      <c r="R664">
        <f t="shared" ca="1" si="418"/>
        <v>661</v>
      </c>
      <c r="S664" s="78">
        <f t="shared" ca="1" si="428"/>
        <v>119.99999999999687</v>
      </c>
      <c r="T664" s="55">
        <f t="shared" ca="1" si="419"/>
        <v>0</v>
      </c>
      <c r="U664" s="78">
        <f t="shared" ca="1" si="429"/>
        <v>4.1504550867967176E-5</v>
      </c>
      <c r="V664" s="79">
        <f t="shared" ca="1" si="430"/>
        <v>226.27598345862364</v>
      </c>
      <c r="W664" s="79">
        <f t="shared" ca="1" si="406"/>
        <v>2.0448601241938285</v>
      </c>
      <c r="X664" s="80">
        <f t="shared" ca="1" si="407"/>
        <v>-8.3009101735934349E-4</v>
      </c>
      <c r="Y664" s="80">
        <f t="shared" ca="1" si="420"/>
        <v>-9.4281659774426527E-2</v>
      </c>
      <c r="Z664" s="80">
        <f t="shared" ca="1" si="408"/>
        <v>-1.6970698759396772</v>
      </c>
      <c r="AA664" s="80">
        <f t="shared" ca="1" si="421"/>
        <v>0</v>
      </c>
      <c r="AB664" s="81">
        <f t="shared" ca="1" si="409"/>
        <v>-7.5061448925351784E-2</v>
      </c>
      <c r="AC664" s="79">
        <f t="shared" ca="1" si="410"/>
        <v>226.45360050716067</v>
      </c>
      <c r="AE664" s="55">
        <f t="shared" ca="1" si="431"/>
        <v>0</v>
      </c>
      <c r="AF664" s="78">
        <f t="shared" ca="1" si="432"/>
        <v>4.1504550867967176E-5</v>
      </c>
      <c r="AR664" s="69">
        <f t="shared" si="422"/>
        <v>56</v>
      </c>
      <c r="AS664" s="70">
        <f t="shared" si="433"/>
        <v>661</v>
      </c>
      <c r="AT664" s="71">
        <f t="shared" ca="1" si="434"/>
        <v>2.977769987987264E-3</v>
      </c>
      <c r="AU664" s="72">
        <f t="shared" ca="1" si="423"/>
        <v>9.0370179501075842E-3</v>
      </c>
      <c r="AV664" s="73">
        <f t="shared" ca="1" si="424"/>
        <v>1.0090370179501076</v>
      </c>
      <c r="AW664" s="74">
        <f ca="1">PRODUCT(AV$4:AV664)</f>
        <v>319.1303977791253</v>
      </c>
      <c r="BO664" s="70">
        <f t="shared" si="435"/>
        <v>661</v>
      </c>
      <c r="BP664" s="171">
        <f t="shared" ca="1" si="436"/>
        <v>0.114</v>
      </c>
      <c r="BQ664" s="172">
        <f t="shared" ca="1" si="425"/>
        <v>9.0370179501075842E-3</v>
      </c>
      <c r="BR664" s="172">
        <f t="shared" ca="1" si="438"/>
        <v>3.1335153497101666E-3</v>
      </c>
    </row>
    <row r="665" spans="5:70">
      <c r="E665">
        <f t="shared" si="426"/>
        <v>662</v>
      </c>
      <c r="F665" s="64">
        <f t="shared" si="427"/>
        <v>120.0833333333302</v>
      </c>
      <c r="G665" s="55">
        <f t="shared" si="411"/>
        <v>0</v>
      </c>
      <c r="H665" s="78">
        <f t="shared" si="437"/>
        <v>4.1598758021262672E-5</v>
      </c>
      <c r="I665" s="79">
        <f t="shared" ca="1" si="412"/>
        <v>226.94640182673402</v>
      </c>
      <c r="J665" s="79">
        <f t="shared" ca="1" si="413"/>
        <v>2.0509187070205241</v>
      </c>
      <c r="K665" s="80">
        <f t="shared" ca="1" si="414"/>
        <v>-8.3197516042525347E-4</v>
      </c>
      <c r="L665" s="80">
        <f t="shared" ca="1" si="415"/>
        <v>-9.4561000761139186E-2</v>
      </c>
      <c r="M665" s="80">
        <f t="shared" ca="1" si="416"/>
        <v>0</v>
      </c>
      <c r="N665" s="80">
        <f t="shared" ca="1" si="417"/>
        <v>0</v>
      </c>
      <c r="O665" s="81">
        <f t="shared" ca="1" si="404"/>
        <v>-7.5061448925351784E-2</v>
      </c>
      <c r="P665" s="79">
        <f t="shared" ca="1" si="405"/>
        <v>228.82686610890764</v>
      </c>
      <c r="R665">
        <f t="shared" ca="1" si="418"/>
        <v>662</v>
      </c>
      <c r="S665" s="78">
        <f t="shared" ca="1" si="428"/>
        <v>120.0833333333302</v>
      </c>
      <c r="T665" s="55">
        <f t="shared" ca="1" si="419"/>
        <v>0</v>
      </c>
      <c r="U665" s="78">
        <f t="shared" ca="1" si="429"/>
        <v>4.1504550867967176E-5</v>
      </c>
      <c r="V665" s="79">
        <f t="shared" ca="1" si="430"/>
        <v>226.45360050716067</v>
      </c>
      <c r="W665" s="79">
        <f t="shared" ca="1" si="406"/>
        <v>2.0464652526497029</v>
      </c>
      <c r="X665" s="80">
        <f t="shared" ca="1" si="407"/>
        <v>-8.3009101735934349E-4</v>
      </c>
      <c r="Y665" s="80">
        <f t="shared" ca="1" si="420"/>
        <v>-9.4355666877983621E-2</v>
      </c>
      <c r="Z665" s="80">
        <f t="shared" ca="1" si="408"/>
        <v>0</v>
      </c>
      <c r="AA665" s="80">
        <f t="shared" ca="1" si="421"/>
        <v>0</v>
      </c>
      <c r="AB665" s="81">
        <f t="shared" ca="1" si="409"/>
        <v>-7.5061448925351784E-2</v>
      </c>
      <c r="AC665" s="79">
        <f t="shared" ca="1" si="410"/>
        <v>228.32981855298971</v>
      </c>
      <c r="AE665" s="55">
        <f t="shared" ca="1" si="431"/>
        <v>0</v>
      </c>
      <c r="AF665" s="78">
        <f t="shared" ca="1" si="432"/>
        <v>4.1504550867967176E-5</v>
      </c>
      <c r="AR665" s="69">
        <f t="shared" si="422"/>
        <v>56</v>
      </c>
      <c r="AS665" s="70">
        <f t="shared" si="433"/>
        <v>662</v>
      </c>
      <c r="AT665" s="71">
        <f t="shared" ca="1" si="434"/>
        <v>2.9508598271545312E-3</v>
      </c>
      <c r="AU665" s="72">
        <f t="shared" ca="1" si="423"/>
        <v>9.0370179501075842E-3</v>
      </c>
      <c r="AV665" s="73">
        <f t="shared" ca="1" si="424"/>
        <v>1.0090370179501076</v>
      </c>
      <c r="AW665" s="74">
        <f ca="1">PRODUCT(AV$4:AV665)</f>
        <v>322.01438491228021</v>
      </c>
      <c r="BO665" s="70">
        <f t="shared" si="435"/>
        <v>662</v>
      </c>
      <c r="BP665" s="171">
        <f t="shared" ca="1" si="436"/>
        <v>0.114</v>
      </c>
      <c r="BQ665" s="172">
        <f t="shared" ca="1" si="425"/>
        <v>9.0370179501075842E-3</v>
      </c>
      <c r="BR665" s="172">
        <f t="shared" ca="1" si="438"/>
        <v>3.1054513302951042E-3</v>
      </c>
    </row>
    <row r="666" spans="5:70">
      <c r="E666">
        <f t="shared" si="426"/>
        <v>663</v>
      </c>
      <c r="F666" s="64">
        <f t="shared" si="427"/>
        <v>120.16666666666353</v>
      </c>
      <c r="G666" s="55">
        <f t="shared" si="411"/>
        <v>0</v>
      </c>
      <c r="H666" s="78">
        <f t="shared" si="437"/>
        <v>4.1598758021262672E-5</v>
      </c>
      <c r="I666" s="79">
        <f t="shared" ca="1" si="412"/>
        <v>228.82686610890764</v>
      </c>
      <c r="J666" s="79">
        <f t="shared" ca="1" si="413"/>
        <v>2.0679124964930633</v>
      </c>
      <c r="K666" s="80">
        <f t="shared" ca="1" si="414"/>
        <v>-8.3197516042525347E-4</v>
      </c>
      <c r="L666" s="80">
        <f t="shared" ca="1" si="415"/>
        <v>-9.5344527545378185E-2</v>
      </c>
      <c r="M666" s="80">
        <f t="shared" ca="1" si="416"/>
        <v>0</v>
      </c>
      <c r="N666" s="80">
        <f t="shared" ca="1" si="417"/>
        <v>0</v>
      </c>
      <c r="O666" s="81">
        <f t="shared" ca="1" si="404"/>
        <v>-7.5061448925351784E-2</v>
      </c>
      <c r="P666" s="79">
        <f t="shared" ca="1" si="405"/>
        <v>230.72354065376956</v>
      </c>
      <c r="R666">
        <f t="shared" ca="1" si="418"/>
        <v>663</v>
      </c>
      <c r="S666" s="78">
        <f t="shared" ca="1" si="428"/>
        <v>120.16666666666353</v>
      </c>
      <c r="T666" s="55">
        <f t="shared" ca="1" si="419"/>
        <v>0</v>
      </c>
      <c r="U666" s="78">
        <f t="shared" ca="1" si="429"/>
        <v>4.1504550867967176E-5</v>
      </c>
      <c r="V666" s="79">
        <f t="shared" ca="1" si="430"/>
        <v>228.32981855298971</v>
      </c>
      <c r="W666" s="79">
        <f t="shared" ca="1" si="406"/>
        <v>2.0634206688081758</v>
      </c>
      <c r="X666" s="80">
        <f t="shared" ca="1" si="407"/>
        <v>-8.3009101735934349E-4</v>
      </c>
      <c r="Y666" s="80">
        <f t="shared" ca="1" si="420"/>
        <v>-9.5137424397079048E-2</v>
      </c>
      <c r="Z666" s="80">
        <f t="shared" ca="1" si="408"/>
        <v>0</v>
      </c>
      <c r="AA666" s="80">
        <f t="shared" ca="1" si="421"/>
        <v>0</v>
      </c>
      <c r="AB666" s="81">
        <f t="shared" ca="1" si="409"/>
        <v>-7.5061448925351784E-2</v>
      </c>
      <c r="AC666" s="79">
        <f t="shared" ca="1" si="410"/>
        <v>230.2222102574581</v>
      </c>
      <c r="AE666" s="55">
        <f t="shared" ca="1" si="431"/>
        <v>0</v>
      </c>
      <c r="AF666" s="78">
        <f t="shared" ca="1" si="432"/>
        <v>4.1504550867967176E-5</v>
      </c>
      <c r="AR666" s="69">
        <f t="shared" si="422"/>
        <v>56</v>
      </c>
      <c r="AS666" s="70">
        <f t="shared" si="433"/>
        <v>663</v>
      </c>
      <c r="AT666" s="71">
        <f t="shared" ca="1" si="434"/>
        <v>2.9241928539282844E-3</v>
      </c>
      <c r="AU666" s="72">
        <f t="shared" ca="1" si="423"/>
        <v>9.0370179501075842E-3</v>
      </c>
      <c r="AV666" s="73">
        <f t="shared" ca="1" si="424"/>
        <v>1.0090370179501076</v>
      </c>
      <c r="AW666" s="74">
        <f ca="1">PRODUCT(AV$4:AV666)</f>
        <v>324.92443468892532</v>
      </c>
      <c r="BO666" s="70">
        <f t="shared" si="435"/>
        <v>663</v>
      </c>
      <c r="BP666" s="171">
        <f t="shared" ca="1" si="436"/>
        <v>0.114</v>
      </c>
      <c r="BQ666" s="172">
        <f t="shared" ca="1" si="425"/>
        <v>9.0370179501075842E-3</v>
      </c>
      <c r="BR666" s="172">
        <f t="shared" ca="1" si="438"/>
        <v>3.0776386545301702E-3</v>
      </c>
    </row>
    <row r="667" spans="5:70">
      <c r="E667">
        <f t="shared" si="426"/>
        <v>664</v>
      </c>
      <c r="F667" s="64">
        <f t="shared" si="427"/>
        <v>120.24999999999686</v>
      </c>
      <c r="G667" s="55">
        <f t="shared" si="411"/>
        <v>0</v>
      </c>
      <c r="H667" s="78">
        <f t="shared" si="437"/>
        <v>4.1598758021262672E-5</v>
      </c>
      <c r="I667" s="79">
        <f t="shared" ca="1" si="412"/>
        <v>230.72354065376956</v>
      </c>
      <c r="J667" s="79">
        <f t="shared" ca="1" si="413"/>
        <v>2.0850527784004926</v>
      </c>
      <c r="K667" s="80">
        <f t="shared" ca="1" si="414"/>
        <v>-8.3197516042525347E-4</v>
      </c>
      <c r="L667" s="80">
        <f t="shared" ca="1" si="415"/>
        <v>-9.6134808605737324E-2</v>
      </c>
      <c r="M667" s="80">
        <f t="shared" ca="1" si="416"/>
        <v>0</v>
      </c>
      <c r="N667" s="80">
        <f t="shared" ca="1" si="417"/>
        <v>0</v>
      </c>
      <c r="O667" s="81">
        <f t="shared" ca="1" si="404"/>
        <v>-7.5061448925351784E-2</v>
      </c>
      <c r="P667" s="79">
        <f t="shared" ca="1" si="405"/>
        <v>232.63656519947855</v>
      </c>
      <c r="R667">
        <f t="shared" ca="1" si="418"/>
        <v>664</v>
      </c>
      <c r="S667" s="78">
        <f t="shared" ca="1" si="428"/>
        <v>120.24999999999686</v>
      </c>
      <c r="T667" s="55">
        <f t="shared" ca="1" si="419"/>
        <v>0</v>
      </c>
      <c r="U667" s="78">
        <f t="shared" ca="1" si="429"/>
        <v>4.1504550867967176E-5</v>
      </c>
      <c r="V667" s="79">
        <f t="shared" ca="1" si="430"/>
        <v>230.2222102574581</v>
      </c>
      <c r="W667" s="79">
        <f t="shared" ca="1" si="406"/>
        <v>2.0805222466100912</v>
      </c>
      <c r="X667" s="80">
        <f t="shared" ca="1" si="407"/>
        <v>-8.3009101735934349E-4</v>
      </c>
      <c r="Y667" s="80">
        <f t="shared" ca="1" si="420"/>
        <v>-9.5925920940607548E-2</v>
      </c>
      <c r="Z667" s="80">
        <f t="shared" ca="1" si="408"/>
        <v>0</v>
      </c>
      <c r="AA667" s="80">
        <f t="shared" ca="1" si="421"/>
        <v>0</v>
      </c>
      <c r="AB667" s="81">
        <f t="shared" ca="1" si="409"/>
        <v>-7.5061448925351784E-2</v>
      </c>
      <c r="AC667" s="79">
        <f t="shared" ca="1" si="410"/>
        <v>232.1309150431849</v>
      </c>
      <c r="AE667" s="55">
        <f t="shared" ca="1" si="431"/>
        <v>0</v>
      </c>
      <c r="AF667" s="78">
        <f t="shared" ca="1" si="432"/>
        <v>4.1504550867967176E-5</v>
      </c>
      <c r="AR667" s="69">
        <f t="shared" si="422"/>
        <v>56</v>
      </c>
      <c r="AS667" s="70">
        <f t="shared" si="433"/>
        <v>664</v>
      </c>
      <c r="AT667" s="71">
        <f t="shared" ca="1" si="434"/>
        <v>2.897766870617758E-3</v>
      </c>
      <c r="AU667" s="72">
        <f t="shared" ca="1" si="423"/>
        <v>9.0370179501075842E-3</v>
      </c>
      <c r="AV667" s="73">
        <f t="shared" ca="1" si="424"/>
        <v>1.0090370179501076</v>
      </c>
      <c r="AW667" s="74">
        <f ca="1">PRODUCT(AV$4:AV667)</f>
        <v>327.86078263763767</v>
      </c>
      <c r="BO667" s="70">
        <f t="shared" si="435"/>
        <v>664</v>
      </c>
      <c r="BP667" s="171">
        <f t="shared" ca="1" si="436"/>
        <v>0.114</v>
      </c>
      <c r="BQ667" s="172">
        <f t="shared" ca="1" si="425"/>
        <v>9.0370179501075842E-3</v>
      </c>
      <c r="BR667" s="172">
        <f t="shared" ca="1" si="438"/>
        <v>3.0500750713611043E-3</v>
      </c>
    </row>
    <row r="668" spans="5:70">
      <c r="E668">
        <f t="shared" si="426"/>
        <v>665</v>
      </c>
      <c r="F668" s="64">
        <f t="shared" si="427"/>
        <v>120.33333333333019</v>
      </c>
      <c r="G668" s="55">
        <f t="shared" si="411"/>
        <v>0</v>
      </c>
      <c r="H668" s="78">
        <f t="shared" si="437"/>
        <v>4.1598758021262672E-5</v>
      </c>
      <c r="I668" s="79">
        <f t="shared" ca="1" si="412"/>
        <v>232.63656519947855</v>
      </c>
      <c r="J668" s="79">
        <f t="shared" ca="1" si="413"/>
        <v>2.102340815559061</v>
      </c>
      <c r="K668" s="80">
        <f t="shared" ca="1" si="414"/>
        <v>-8.3197516042525347E-4</v>
      </c>
      <c r="L668" s="80">
        <f t="shared" ca="1" si="415"/>
        <v>-9.693190216644941E-2</v>
      </c>
      <c r="M668" s="80">
        <f t="shared" ca="1" si="416"/>
        <v>0</v>
      </c>
      <c r="N668" s="80">
        <f t="shared" ca="1" si="417"/>
        <v>0</v>
      </c>
      <c r="O668" s="81">
        <f t="shared" ca="1" si="404"/>
        <v>-7.5061448925351784E-2</v>
      </c>
      <c r="P668" s="79">
        <f t="shared" ca="1" si="405"/>
        <v>234.56608068878541</v>
      </c>
      <c r="R668">
        <f t="shared" ca="1" si="418"/>
        <v>665</v>
      </c>
      <c r="S668" s="78">
        <f t="shared" ca="1" si="428"/>
        <v>120.33333333333019</v>
      </c>
      <c r="T668" s="55">
        <f t="shared" ca="1" si="419"/>
        <v>0</v>
      </c>
      <c r="U668" s="78">
        <f t="shared" ca="1" si="429"/>
        <v>4.1504550867967176E-5</v>
      </c>
      <c r="V668" s="79">
        <f t="shared" ca="1" si="430"/>
        <v>232.1309150431849</v>
      </c>
      <c r="W668" s="79">
        <f t="shared" ca="1" si="406"/>
        <v>2.0977712460201605</v>
      </c>
      <c r="X668" s="80">
        <f t="shared" ca="1" si="407"/>
        <v>-8.3009101735934349E-4</v>
      </c>
      <c r="Y668" s="80">
        <f t="shared" ca="1" si="420"/>
        <v>-9.6721214601327044E-2</v>
      </c>
      <c r="Z668" s="80">
        <f t="shared" ca="1" si="408"/>
        <v>0</v>
      </c>
      <c r="AA668" s="80">
        <f t="shared" ca="1" si="421"/>
        <v>0</v>
      </c>
      <c r="AB668" s="81">
        <f t="shared" ca="1" si="409"/>
        <v>-7.5061448925351784E-2</v>
      </c>
      <c r="AC668" s="79">
        <f t="shared" ca="1" si="410"/>
        <v>234.05607353466104</v>
      </c>
      <c r="AE668" s="55">
        <f t="shared" ca="1" si="431"/>
        <v>0</v>
      </c>
      <c r="AF668" s="78">
        <f t="shared" ca="1" si="432"/>
        <v>4.1504550867967176E-5</v>
      </c>
      <c r="AR668" s="69">
        <f t="shared" si="422"/>
        <v>56</v>
      </c>
      <c r="AS668" s="70">
        <f t="shared" si="433"/>
        <v>665</v>
      </c>
      <c r="AT668" s="71">
        <f t="shared" ca="1" si="434"/>
        <v>2.8715796993927581E-3</v>
      </c>
      <c r="AU668" s="72">
        <f t="shared" ca="1" si="423"/>
        <v>9.0370179501075842E-3</v>
      </c>
      <c r="AV668" s="73">
        <f t="shared" ca="1" si="424"/>
        <v>1.0090370179501076</v>
      </c>
      <c r="AW668" s="74">
        <f ca="1">PRODUCT(AV$4:AV668)</f>
        <v>330.82366641547031</v>
      </c>
      <c r="BO668" s="70">
        <f t="shared" si="435"/>
        <v>665</v>
      </c>
      <c r="BP668" s="171">
        <f t="shared" ca="1" si="436"/>
        <v>0.114</v>
      </c>
      <c r="BQ668" s="172">
        <f t="shared" ca="1" si="425"/>
        <v>9.0370179501075842E-3</v>
      </c>
      <c r="BR668" s="172">
        <f t="shared" ca="1" si="438"/>
        <v>3.0227583498942724E-3</v>
      </c>
    </row>
    <row r="669" spans="5:70">
      <c r="E669">
        <f t="shared" si="426"/>
        <v>666</v>
      </c>
      <c r="F669" s="64">
        <f t="shared" si="427"/>
        <v>120.41666666666352</v>
      </c>
      <c r="G669" s="55">
        <f t="shared" si="411"/>
        <v>0</v>
      </c>
      <c r="H669" s="78">
        <f t="shared" si="437"/>
        <v>4.1598758021262672E-5</v>
      </c>
      <c r="I669" s="79">
        <f t="shared" ca="1" si="412"/>
        <v>234.56608068878541</v>
      </c>
      <c r="J669" s="79">
        <f t="shared" ca="1" si="413"/>
        <v>2.1197778816709376</v>
      </c>
      <c r="K669" s="80">
        <f t="shared" ca="1" si="414"/>
        <v>-8.3197516042525347E-4</v>
      </c>
      <c r="L669" s="80">
        <f t="shared" ca="1" si="415"/>
        <v>-9.7735866953660586E-2</v>
      </c>
      <c r="M669" s="80">
        <f t="shared" ca="1" si="416"/>
        <v>0</v>
      </c>
      <c r="N669" s="80">
        <f t="shared" ca="1" si="417"/>
        <v>0</v>
      </c>
      <c r="O669" s="81">
        <f t="shared" ca="1" si="404"/>
        <v>-7.5061448925351784E-2</v>
      </c>
      <c r="P669" s="79">
        <f t="shared" ca="1" si="405"/>
        <v>236.51222927941691</v>
      </c>
      <c r="R669">
        <f t="shared" ca="1" si="418"/>
        <v>666</v>
      </c>
      <c r="S669" s="78">
        <f t="shared" ca="1" si="428"/>
        <v>120.41666666666352</v>
      </c>
      <c r="T669" s="55">
        <f t="shared" ca="1" si="419"/>
        <v>0</v>
      </c>
      <c r="U669" s="78">
        <f t="shared" ca="1" si="429"/>
        <v>4.1504550867967176E-5</v>
      </c>
      <c r="V669" s="79">
        <f t="shared" ca="1" si="430"/>
        <v>234.05607353466104</v>
      </c>
      <c r="W669" s="79">
        <f t="shared" ca="1" si="406"/>
        <v>2.1151689378644325</v>
      </c>
      <c r="X669" s="80">
        <f t="shared" ca="1" si="407"/>
        <v>-8.3009101735934349E-4</v>
      </c>
      <c r="Y669" s="80">
        <f t="shared" ca="1" si="420"/>
        <v>-9.7523363972775445E-2</v>
      </c>
      <c r="Z669" s="80">
        <f t="shared" ca="1" si="408"/>
        <v>0</v>
      </c>
      <c r="AA669" s="80">
        <f t="shared" ca="1" si="421"/>
        <v>0</v>
      </c>
      <c r="AB669" s="81">
        <f t="shared" ca="1" si="409"/>
        <v>-7.5061448925351784E-2</v>
      </c>
      <c r="AC669" s="79">
        <f t="shared" ca="1" si="410"/>
        <v>235.99782756861001</v>
      </c>
      <c r="AE669" s="55">
        <f t="shared" ca="1" si="431"/>
        <v>0</v>
      </c>
      <c r="AF669" s="78">
        <f t="shared" ca="1" si="432"/>
        <v>4.1504550867967176E-5</v>
      </c>
      <c r="AR669" s="69">
        <f t="shared" si="422"/>
        <v>56</v>
      </c>
      <c r="AS669" s="70">
        <f t="shared" si="433"/>
        <v>666</v>
      </c>
      <c r="AT669" s="71">
        <f t="shared" ca="1" si="434"/>
        <v>2.8456291821041813E-3</v>
      </c>
      <c r="AU669" s="72">
        <f t="shared" ca="1" si="423"/>
        <v>9.0370179501075842E-3</v>
      </c>
      <c r="AV669" s="73">
        <f t="shared" ca="1" si="424"/>
        <v>1.0090370179501076</v>
      </c>
      <c r="AW669" s="74">
        <f ca="1">PRODUCT(AV$4:AV669)</f>
        <v>333.81332582718733</v>
      </c>
      <c r="BO669" s="70">
        <f t="shared" si="435"/>
        <v>666</v>
      </c>
      <c r="BP669" s="171">
        <f t="shared" ca="1" si="436"/>
        <v>0.114</v>
      </c>
      <c r="BQ669" s="172">
        <f t="shared" ca="1" si="425"/>
        <v>9.0370179501075842E-3</v>
      </c>
      <c r="BR669" s="172">
        <f t="shared" ca="1" si="438"/>
        <v>2.9956862792161055E-3</v>
      </c>
    </row>
    <row r="670" spans="5:70">
      <c r="E670">
        <f t="shared" si="426"/>
        <v>667</v>
      </c>
      <c r="F670" s="64">
        <f t="shared" si="427"/>
        <v>120.49999999999685</v>
      </c>
      <c r="G670" s="55">
        <f t="shared" si="411"/>
        <v>0</v>
      </c>
      <c r="H670" s="78">
        <f t="shared" si="437"/>
        <v>4.1598758021262672E-5</v>
      </c>
      <c r="I670" s="79">
        <f t="shared" ca="1" si="412"/>
        <v>236.51222927941691</v>
      </c>
      <c r="J670" s="79">
        <f t="shared" ca="1" si="413"/>
        <v>2.1373652614180512</v>
      </c>
      <c r="K670" s="80">
        <f t="shared" ca="1" si="414"/>
        <v>-8.3197516042525347E-4</v>
      </c>
      <c r="L670" s="80">
        <f t="shared" ca="1" si="415"/>
        <v>-9.8546762199757054E-2</v>
      </c>
      <c r="M670" s="80">
        <f t="shared" ca="1" si="416"/>
        <v>0</v>
      </c>
      <c r="N670" s="80">
        <f t="shared" ca="1" si="417"/>
        <v>0</v>
      </c>
      <c r="O670" s="81">
        <f t="shared" ca="1" si="404"/>
        <v>-7.5061448925351784E-2</v>
      </c>
      <c r="P670" s="79">
        <f t="shared" ca="1" si="405"/>
        <v>238.47515435454943</v>
      </c>
      <c r="R670">
        <f t="shared" ca="1" si="418"/>
        <v>667</v>
      </c>
      <c r="S670" s="78">
        <f t="shared" ca="1" si="428"/>
        <v>120.49999999999685</v>
      </c>
      <c r="T670" s="55">
        <f t="shared" ca="1" si="419"/>
        <v>0</v>
      </c>
      <c r="U670" s="78">
        <f t="shared" ca="1" si="429"/>
        <v>4.1504550867967176E-5</v>
      </c>
      <c r="V670" s="79">
        <f t="shared" ca="1" si="430"/>
        <v>235.99782756861001</v>
      </c>
      <c r="W670" s="79">
        <f t="shared" ca="1" si="406"/>
        <v>2.1327166039239231</v>
      </c>
      <c r="X670" s="80">
        <f t="shared" ca="1" si="407"/>
        <v>-8.3009101735934349E-4</v>
      </c>
      <c r="Y670" s="80">
        <f t="shared" ca="1" si="420"/>
        <v>-9.8332428153587503E-2</v>
      </c>
      <c r="Z670" s="80">
        <f t="shared" ca="1" si="408"/>
        <v>0</v>
      </c>
      <c r="AA670" s="80">
        <f t="shared" ca="1" si="421"/>
        <v>0</v>
      </c>
      <c r="AB670" s="81">
        <f t="shared" ca="1" si="409"/>
        <v>-7.5061448925351784E-2</v>
      </c>
      <c r="AC670" s="79">
        <f t="shared" ca="1" si="410"/>
        <v>237.95632020443765</v>
      </c>
      <c r="AE670" s="55">
        <f t="shared" ca="1" si="431"/>
        <v>0</v>
      </c>
      <c r="AF670" s="78">
        <f t="shared" ca="1" si="432"/>
        <v>4.1504550867967176E-5</v>
      </c>
      <c r="AR670" s="69">
        <f t="shared" si="422"/>
        <v>56</v>
      </c>
      <c r="AS670" s="70">
        <f t="shared" si="433"/>
        <v>667</v>
      </c>
      <c r="AT670" s="71">
        <f t="shared" ca="1" si="434"/>
        <v>2.819913180106156E-3</v>
      </c>
      <c r="AU670" s="72">
        <f t="shared" ca="1" si="423"/>
        <v>9.0370179501075842E-3</v>
      </c>
      <c r="AV670" s="73">
        <f t="shared" ca="1" si="424"/>
        <v>1.0090370179501076</v>
      </c>
      <c r="AW670" s="74">
        <f ca="1">PRODUCT(AV$4:AV670)</f>
        <v>336.83000284467272</v>
      </c>
      <c r="BO670" s="70">
        <f t="shared" si="435"/>
        <v>667</v>
      </c>
      <c r="BP670" s="171">
        <f t="shared" ca="1" si="436"/>
        <v>0.114</v>
      </c>
      <c r="BQ670" s="172">
        <f t="shared" ca="1" si="425"/>
        <v>9.0370179501075842E-3</v>
      </c>
      <c r="BR670" s="172">
        <f t="shared" ca="1" si="438"/>
        <v>2.9688566682141578E-3</v>
      </c>
    </row>
    <row r="671" spans="5:70">
      <c r="E671">
        <f t="shared" si="426"/>
        <v>668</v>
      </c>
      <c r="F671" s="64">
        <f t="shared" si="427"/>
        <v>120.58333333333017</v>
      </c>
      <c r="G671" s="55">
        <f t="shared" si="411"/>
        <v>0</v>
      </c>
      <c r="H671" s="78">
        <f t="shared" si="437"/>
        <v>4.1598758021262672E-5</v>
      </c>
      <c r="I671" s="79">
        <f t="shared" ca="1" si="412"/>
        <v>238.47515435454943</v>
      </c>
      <c r="J671" s="79">
        <f t="shared" ca="1" si="413"/>
        <v>2.1551042505567399</v>
      </c>
      <c r="K671" s="80">
        <f t="shared" ca="1" si="414"/>
        <v>-8.3197516042525347E-4</v>
      </c>
      <c r="L671" s="80">
        <f t="shared" ca="1" si="415"/>
        <v>-9.936464764772894E-2</v>
      </c>
      <c r="M671" s="80">
        <f t="shared" ca="1" si="416"/>
        <v>0</v>
      </c>
      <c r="N671" s="80">
        <f t="shared" ca="1" si="417"/>
        <v>0</v>
      </c>
      <c r="O671" s="81">
        <f t="shared" ca="1" si="404"/>
        <v>-7.5061448925351784E-2</v>
      </c>
      <c r="P671" s="79">
        <f t="shared" ca="1" si="405"/>
        <v>240.4550005333727</v>
      </c>
      <c r="R671">
        <f t="shared" ca="1" si="418"/>
        <v>668</v>
      </c>
      <c r="S671" s="78">
        <f t="shared" ca="1" si="428"/>
        <v>120.58333333333017</v>
      </c>
      <c r="T671" s="55">
        <f t="shared" ca="1" si="419"/>
        <v>0</v>
      </c>
      <c r="U671" s="78">
        <f t="shared" ca="1" si="429"/>
        <v>4.1504550867967176E-5</v>
      </c>
      <c r="V671" s="79">
        <f t="shared" ca="1" si="430"/>
        <v>237.95632020443765</v>
      </c>
      <c r="W671" s="79">
        <f t="shared" ca="1" si="406"/>
        <v>2.1504155370290512</v>
      </c>
      <c r="X671" s="80">
        <f t="shared" ca="1" si="407"/>
        <v>-8.3009101735934349E-4</v>
      </c>
      <c r="Y671" s="80">
        <f t="shared" ca="1" si="420"/>
        <v>-9.9148466751849032E-2</v>
      </c>
      <c r="Z671" s="80">
        <f t="shared" ca="1" si="408"/>
        <v>0</v>
      </c>
      <c r="AA671" s="80">
        <f t="shared" ca="1" si="421"/>
        <v>0</v>
      </c>
      <c r="AB671" s="81">
        <f t="shared" ca="1" si="409"/>
        <v>-7.5061448925351784E-2</v>
      </c>
      <c r="AC671" s="79">
        <f t="shared" ca="1" si="410"/>
        <v>239.93169573477218</v>
      </c>
      <c r="AE671" s="55">
        <f t="shared" ca="1" si="431"/>
        <v>0</v>
      </c>
      <c r="AF671" s="78">
        <f t="shared" ca="1" si="432"/>
        <v>4.1504550867967176E-5</v>
      </c>
      <c r="AR671" s="69">
        <f t="shared" si="422"/>
        <v>56</v>
      </c>
      <c r="AS671" s="70">
        <f t="shared" si="433"/>
        <v>668</v>
      </c>
      <c r="AT671" s="71">
        <f t="shared" ca="1" si="434"/>
        <v>2.7944295740797917E-3</v>
      </c>
      <c r="AU671" s="72">
        <f t="shared" ca="1" si="423"/>
        <v>9.0370179501075842E-3</v>
      </c>
      <c r="AV671" s="73">
        <f t="shared" ca="1" si="424"/>
        <v>1.0090370179501076</v>
      </c>
      <c r="AW671" s="74">
        <f ca="1">PRODUCT(AV$4:AV671)</f>
        <v>339.87394162651481</v>
      </c>
      <c r="BO671" s="70">
        <f t="shared" si="435"/>
        <v>668</v>
      </c>
      <c r="BP671" s="171">
        <f t="shared" ca="1" si="436"/>
        <v>0.114</v>
      </c>
      <c r="BQ671" s="172">
        <f t="shared" ca="1" si="425"/>
        <v>9.0370179501075842E-3</v>
      </c>
      <c r="BR671" s="172">
        <f t="shared" ca="1" si="438"/>
        <v>2.9422673453997649E-3</v>
      </c>
    </row>
    <row r="672" spans="5:70">
      <c r="E672">
        <f t="shared" si="426"/>
        <v>669</v>
      </c>
      <c r="F672" s="64">
        <f t="shared" si="427"/>
        <v>120.6666666666635</v>
      </c>
      <c r="G672" s="55">
        <f t="shared" si="411"/>
        <v>0</v>
      </c>
      <c r="H672" s="78">
        <f t="shared" si="437"/>
        <v>4.1598758021262672E-5</v>
      </c>
      <c r="I672" s="79">
        <f t="shared" ca="1" si="412"/>
        <v>240.4550005333727</v>
      </c>
      <c r="J672" s="79">
        <f t="shared" ca="1" si="413"/>
        <v>2.1729961560132178</v>
      </c>
      <c r="K672" s="80">
        <f t="shared" ca="1" si="414"/>
        <v>-8.3197516042525347E-4</v>
      </c>
      <c r="L672" s="80">
        <f t="shared" ca="1" si="415"/>
        <v>-0.10018958355557196</v>
      </c>
      <c r="M672" s="80">
        <f t="shared" ca="1" si="416"/>
        <v>0</v>
      </c>
      <c r="N672" s="80">
        <f t="shared" ca="1" si="417"/>
        <v>0</v>
      </c>
      <c r="O672" s="81">
        <f t="shared" ca="1" si="404"/>
        <v>-7.5061448925351784E-2</v>
      </c>
      <c r="P672" s="79">
        <f t="shared" ca="1" si="405"/>
        <v>242.4519136817446</v>
      </c>
      <c r="R672">
        <f t="shared" ca="1" si="418"/>
        <v>669</v>
      </c>
      <c r="S672" s="78">
        <f t="shared" ca="1" si="428"/>
        <v>120.6666666666635</v>
      </c>
      <c r="T672" s="55">
        <f t="shared" ca="1" si="419"/>
        <v>0</v>
      </c>
      <c r="U672" s="78">
        <f t="shared" ca="1" si="429"/>
        <v>4.1504550867967176E-5</v>
      </c>
      <c r="V672" s="79">
        <f t="shared" ca="1" si="430"/>
        <v>239.93169573477218</v>
      </c>
      <c r="W672" s="79">
        <f t="shared" ca="1" si="406"/>
        <v>2.1682670411548877</v>
      </c>
      <c r="X672" s="80">
        <f t="shared" ca="1" si="407"/>
        <v>-8.3009101735934349E-4</v>
      </c>
      <c r="Y672" s="80">
        <f t="shared" ca="1" si="420"/>
        <v>-9.9971539889488412E-2</v>
      </c>
      <c r="Z672" s="80">
        <f t="shared" ca="1" si="408"/>
        <v>0</v>
      </c>
      <c r="AA672" s="80">
        <f t="shared" ca="1" si="421"/>
        <v>0</v>
      </c>
      <c r="AB672" s="81">
        <f t="shared" ca="1" si="409"/>
        <v>-7.5061448925351784E-2</v>
      </c>
      <c r="AC672" s="79">
        <f t="shared" ca="1" si="410"/>
        <v>241.92409969609488</v>
      </c>
      <c r="AE672" s="55">
        <f t="shared" ca="1" si="431"/>
        <v>0</v>
      </c>
      <c r="AF672" s="78">
        <f t="shared" ca="1" si="432"/>
        <v>4.1504550867967176E-5</v>
      </c>
      <c r="AR672" s="69">
        <f t="shared" si="422"/>
        <v>56</v>
      </c>
      <c r="AS672" s="70">
        <f t="shared" si="433"/>
        <v>669</v>
      </c>
      <c r="AT672" s="71">
        <f t="shared" ca="1" si="434"/>
        <v>2.7691762638585213E-3</v>
      </c>
      <c r="AU672" s="72">
        <f t="shared" ca="1" si="423"/>
        <v>9.0370179501075842E-3</v>
      </c>
      <c r="AV672" s="73">
        <f t="shared" ca="1" si="424"/>
        <v>1.0090370179501076</v>
      </c>
      <c r="AW672" s="74">
        <f ca="1">PRODUCT(AV$4:AV672)</f>
        <v>342.94538853776743</v>
      </c>
      <c r="BO672" s="70">
        <f t="shared" si="435"/>
        <v>669</v>
      </c>
      <c r="BP672" s="171">
        <f t="shared" ca="1" si="436"/>
        <v>0.114</v>
      </c>
      <c r="BQ672" s="172">
        <f t="shared" ca="1" si="425"/>
        <v>9.0370179501075842E-3</v>
      </c>
      <c r="BR672" s="172">
        <f t="shared" ca="1" si="438"/>
        <v>2.9159161587322922E-3</v>
      </c>
    </row>
    <row r="673" spans="5:70">
      <c r="E673">
        <f t="shared" si="426"/>
        <v>670</v>
      </c>
      <c r="F673" s="64">
        <f t="shared" si="427"/>
        <v>120.74999999999683</v>
      </c>
      <c r="G673" s="55">
        <f t="shared" si="411"/>
        <v>0</v>
      </c>
      <c r="H673" s="78">
        <f t="shared" si="437"/>
        <v>4.1598758021262672E-5</v>
      </c>
      <c r="I673" s="79">
        <f t="shared" ca="1" si="412"/>
        <v>242.4519136817446</v>
      </c>
      <c r="J673" s="79">
        <f t="shared" ca="1" si="413"/>
        <v>2.1910422959798606</v>
      </c>
      <c r="K673" s="80">
        <f t="shared" ca="1" si="414"/>
        <v>-8.3197516042525347E-4</v>
      </c>
      <c r="L673" s="80">
        <f t="shared" ca="1" si="415"/>
        <v>-0.10102163070072692</v>
      </c>
      <c r="M673" s="80">
        <f t="shared" ca="1" si="416"/>
        <v>0</v>
      </c>
      <c r="N673" s="80">
        <f t="shared" ca="1" si="417"/>
        <v>0</v>
      </c>
      <c r="O673" s="81">
        <f t="shared" ca="1" si="404"/>
        <v>-7.5061448925351784E-2</v>
      </c>
      <c r="P673" s="79">
        <f t="shared" ca="1" si="405"/>
        <v>244.46604092293796</v>
      </c>
      <c r="R673">
        <f t="shared" ca="1" si="418"/>
        <v>670</v>
      </c>
      <c r="S673" s="78">
        <f t="shared" ca="1" si="428"/>
        <v>120.74999999999683</v>
      </c>
      <c r="T673" s="55">
        <f t="shared" ca="1" si="419"/>
        <v>0</v>
      </c>
      <c r="U673" s="78">
        <f t="shared" ca="1" si="429"/>
        <v>4.1504550867967176E-5</v>
      </c>
      <c r="V673" s="79">
        <f t="shared" ca="1" si="430"/>
        <v>241.92409969609488</v>
      </c>
      <c r="W673" s="79">
        <f t="shared" ca="1" si="406"/>
        <v>2.1862724315172262</v>
      </c>
      <c r="X673" s="80">
        <f t="shared" ca="1" si="407"/>
        <v>-8.3009101735934349E-4</v>
      </c>
      <c r="Y673" s="80">
        <f t="shared" ca="1" si="420"/>
        <v>-0.10080170820670621</v>
      </c>
      <c r="Z673" s="80">
        <f t="shared" ca="1" si="408"/>
        <v>0</v>
      </c>
      <c r="AA673" s="80">
        <f t="shared" ca="1" si="421"/>
        <v>0</v>
      </c>
      <c r="AB673" s="81">
        <f t="shared" ca="1" si="409"/>
        <v>-7.5061448925351784E-2</v>
      </c>
      <c r="AC673" s="79">
        <f t="shared" ca="1" si="410"/>
        <v>243.93367887946272</v>
      </c>
      <c r="AE673" s="55">
        <f t="shared" ca="1" si="431"/>
        <v>0</v>
      </c>
      <c r="AF673" s="78">
        <f t="shared" ca="1" si="432"/>
        <v>4.1504550867967176E-5</v>
      </c>
      <c r="AR673" s="69">
        <f t="shared" si="422"/>
        <v>56</v>
      </c>
      <c r="AS673" s="70">
        <f t="shared" si="433"/>
        <v>670</v>
      </c>
      <c r="AT673" s="71">
        <f t="shared" ca="1" si="434"/>
        <v>2.74415116825502E-3</v>
      </c>
      <c r="AU673" s="72">
        <f t="shared" ca="1" si="423"/>
        <v>9.0370179501075842E-3</v>
      </c>
      <c r="AV673" s="73">
        <f t="shared" ca="1" si="424"/>
        <v>1.0090370179501076</v>
      </c>
      <c r="AW673" s="74">
        <f ca="1">PRODUCT(AV$4:AV673)</f>
        <v>346.04459216988982</v>
      </c>
      <c r="BO673" s="70">
        <f t="shared" si="435"/>
        <v>670</v>
      </c>
      <c r="BP673" s="171">
        <f t="shared" ca="1" si="436"/>
        <v>0.114</v>
      </c>
      <c r="BQ673" s="172">
        <f t="shared" ca="1" si="425"/>
        <v>9.0370179501075842E-3</v>
      </c>
      <c r="BR673" s="172">
        <f t="shared" ca="1" si="438"/>
        <v>2.8898009754449575E-3</v>
      </c>
    </row>
    <row r="674" spans="5:70">
      <c r="E674">
        <f t="shared" si="426"/>
        <v>671</v>
      </c>
      <c r="F674" s="64">
        <f t="shared" si="427"/>
        <v>120.83333333333016</v>
      </c>
      <c r="G674" s="55">
        <f t="shared" si="411"/>
        <v>0</v>
      </c>
      <c r="H674" s="78">
        <f t="shared" si="437"/>
        <v>4.1598758021262672E-5</v>
      </c>
      <c r="I674" s="79">
        <f t="shared" ca="1" si="412"/>
        <v>244.46604092293796</v>
      </c>
      <c r="J674" s="79">
        <f t="shared" ca="1" si="413"/>
        <v>2.2092440000123257</v>
      </c>
      <c r="K674" s="80">
        <f t="shared" ca="1" si="414"/>
        <v>-8.3197516042525347E-4</v>
      </c>
      <c r="L674" s="80">
        <f t="shared" ca="1" si="415"/>
        <v>-0.10186085038455749</v>
      </c>
      <c r="M674" s="80">
        <f t="shared" ca="1" si="416"/>
        <v>0</v>
      </c>
      <c r="N674" s="80">
        <f t="shared" ca="1" si="417"/>
        <v>0</v>
      </c>
      <c r="O674" s="81">
        <f t="shared" ca="1" si="404"/>
        <v>-7.5061448925351784E-2</v>
      </c>
      <c r="P674" s="79">
        <f t="shared" ca="1" si="405"/>
        <v>246.49753064847997</v>
      </c>
      <c r="R674">
        <f t="shared" ca="1" si="418"/>
        <v>671</v>
      </c>
      <c r="S674" s="78">
        <f t="shared" ca="1" si="428"/>
        <v>120.83333333333016</v>
      </c>
      <c r="T674" s="55">
        <f t="shared" ca="1" si="419"/>
        <v>0</v>
      </c>
      <c r="U674" s="78">
        <f t="shared" ca="1" si="429"/>
        <v>4.1504550867967176E-5</v>
      </c>
      <c r="V674" s="79">
        <f t="shared" ca="1" si="430"/>
        <v>243.93367887946272</v>
      </c>
      <c r="W674" s="79">
        <f t="shared" ca="1" si="406"/>
        <v>2.204433034669484</v>
      </c>
      <c r="X674" s="80">
        <f t="shared" ca="1" si="407"/>
        <v>-8.3009101735934349E-4</v>
      </c>
      <c r="Y674" s="80">
        <f t="shared" ca="1" si="420"/>
        <v>-0.10163903286644281</v>
      </c>
      <c r="Z674" s="80">
        <f t="shared" ca="1" si="408"/>
        <v>0</v>
      </c>
      <c r="AA674" s="80">
        <f t="shared" ca="1" si="421"/>
        <v>0</v>
      </c>
      <c r="AB674" s="81">
        <f t="shared" ca="1" si="409"/>
        <v>-7.5061448925351784E-2</v>
      </c>
      <c r="AC674" s="79">
        <f t="shared" ca="1" si="410"/>
        <v>245.96058134132306</v>
      </c>
      <c r="AE674" s="55">
        <f t="shared" ca="1" si="431"/>
        <v>0</v>
      </c>
      <c r="AF674" s="78">
        <f t="shared" ca="1" si="432"/>
        <v>4.1504550867967176E-5</v>
      </c>
      <c r="AR674" s="69">
        <f t="shared" si="422"/>
        <v>56</v>
      </c>
      <c r="AS674" s="70">
        <f t="shared" si="433"/>
        <v>671</v>
      </c>
      <c r="AT674" s="71">
        <f t="shared" ca="1" si="434"/>
        <v>2.7193522248896906E-3</v>
      </c>
      <c r="AU674" s="72">
        <f t="shared" ca="1" si="423"/>
        <v>9.0370179501075842E-3</v>
      </c>
      <c r="AV674" s="73">
        <f t="shared" ca="1" si="424"/>
        <v>1.0090370179501076</v>
      </c>
      <c r="AW674" s="74">
        <f ca="1">PRODUCT(AV$4:AV674)</f>
        <v>349.17180336086676</v>
      </c>
      <c r="BO674" s="70">
        <f t="shared" si="435"/>
        <v>671</v>
      </c>
      <c r="BP674" s="171">
        <f t="shared" ca="1" si="436"/>
        <v>0.114</v>
      </c>
      <c r="BQ674" s="172">
        <f t="shared" ca="1" si="425"/>
        <v>9.0370179501075842E-3</v>
      </c>
      <c r="BR674" s="172">
        <f t="shared" ca="1" si="438"/>
        <v>2.8639196818722118E-3</v>
      </c>
    </row>
    <row r="675" spans="5:70">
      <c r="E675">
        <f t="shared" si="426"/>
        <v>672</v>
      </c>
      <c r="F675" s="64">
        <f t="shared" si="427"/>
        <v>120.91666666666349</v>
      </c>
      <c r="G675" s="55">
        <f t="shared" si="411"/>
        <v>0</v>
      </c>
      <c r="H675" s="78">
        <f t="shared" si="437"/>
        <v>4.1598758021262672E-5</v>
      </c>
      <c r="I675" s="79">
        <f t="shared" ca="1" si="412"/>
        <v>246.49753064847997</v>
      </c>
      <c r="J675" s="79">
        <f t="shared" ca="1" si="413"/>
        <v>2.2276026091275076</v>
      </c>
      <c r="K675" s="80">
        <f t="shared" ca="1" si="414"/>
        <v>-8.3197516042525347E-4</v>
      </c>
      <c r="L675" s="80">
        <f t="shared" ca="1" si="415"/>
        <v>-0.10270730443686665</v>
      </c>
      <c r="M675" s="80">
        <f t="shared" ca="1" si="416"/>
        <v>0</v>
      </c>
      <c r="N675" s="80">
        <f t="shared" ca="1" si="417"/>
        <v>0</v>
      </c>
      <c r="O675" s="81">
        <f t="shared" ca="1" si="404"/>
        <v>-7.5061448925351784E-2</v>
      </c>
      <c r="P675" s="79">
        <f t="shared" ca="1" si="405"/>
        <v>248.54653252908483</v>
      </c>
      <c r="R675">
        <f t="shared" ca="1" si="418"/>
        <v>672</v>
      </c>
      <c r="S675" s="78">
        <f t="shared" ca="1" si="428"/>
        <v>120.91666666666349</v>
      </c>
      <c r="T675" s="55">
        <f t="shared" ca="1" si="419"/>
        <v>0</v>
      </c>
      <c r="U675" s="78">
        <f t="shared" ca="1" si="429"/>
        <v>4.1504550867967176E-5</v>
      </c>
      <c r="V675" s="79">
        <f t="shared" ca="1" si="430"/>
        <v>245.96058134132306</v>
      </c>
      <c r="W675" s="79">
        <f t="shared" ca="1" si="406"/>
        <v>2.2227501886004331</v>
      </c>
      <c r="X675" s="80">
        <f t="shared" ca="1" si="407"/>
        <v>-8.3009101735934349E-4</v>
      </c>
      <c r="Y675" s="80">
        <f t="shared" ca="1" si="420"/>
        <v>-0.10248357555888461</v>
      </c>
      <c r="Z675" s="80">
        <f t="shared" ca="1" si="408"/>
        <v>0</v>
      </c>
      <c r="AA675" s="80">
        <f t="shared" ca="1" si="421"/>
        <v>0</v>
      </c>
      <c r="AB675" s="81">
        <f t="shared" ca="1" si="409"/>
        <v>-7.5061448925351784E-2</v>
      </c>
      <c r="AC675" s="79">
        <f t="shared" ca="1" si="410"/>
        <v>248.00495641442191</v>
      </c>
      <c r="AE675" s="55">
        <f t="shared" ca="1" si="431"/>
        <v>0</v>
      </c>
      <c r="AF675" s="78">
        <f t="shared" ca="1" si="432"/>
        <v>4.1504550867967176E-5</v>
      </c>
      <c r="AR675" s="69">
        <f t="shared" si="422"/>
        <v>56</v>
      </c>
      <c r="AS675" s="70">
        <f t="shared" si="433"/>
        <v>672</v>
      </c>
      <c r="AT675" s="71">
        <f t="shared" ca="1" si="434"/>
        <v>2.6947773900206974E-3</v>
      </c>
      <c r="AU675" s="72">
        <f t="shared" ca="1" si="423"/>
        <v>9.0370179501075842E-3</v>
      </c>
      <c r="AV675" s="73">
        <f t="shared" ca="1" si="424"/>
        <v>1.0090370179501076</v>
      </c>
      <c r="AW675" s="74">
        <f ca="1">PRODUCT(AV$4:AV675)</f>
        <v>352.32727521551033</v>
      </c>
      <c r="BO675" s="70">
        <f t="shared" si="435"/>
        <v>672</v>
      </c>
      <c r="BP675" s="171">
        <f t="shared" ca="1" si="436"/>
        <v>0.114</v>
      </c>
      <c r="BQ675" s="172">
        <f t="shared" ca="1" si="425"/>
        <v>9.0370179501075842E-3</v>
      </c>
      <c r="BR675" s="172">
        <f t="shared" ca="1" si="438"/>
        <v>2.8382701832786674E-3</v>
      </c>
    </row>
    <row r="676" spans="5:70">
      <c r="E676">
        <f t="shared" si="426"/>
        <v>673</v>
      </c>
      <c r="F676" s="64">
        <f t="shared" si="427"/>
        <v>120.99999999999682</v>
      </c>
      <c r="G676" s="55">
        <f t="shared" si="411"/>
        <v>0</v>
      </c>
      <c r="H676" s="78">
        <f t="shared" si="437"/>
        <v>4.1598758021262672E-5</v>
      </c>
      <c r="I676" s="79">
        <f t="shared" ca="1" si="412"/>
        <v>248.54653252908483</v>
      </c>
      <c r="J676" s="79">
        <f t="shared" ca="1" si="413"/>
        <v>2.2461194759023382</v>
      </c>
      <c r="K676" s="80">
        <f t="shared" ca="1" si="414"/>
        <v>-8.3197516042525347E-4</v>
      </c>
      <c r="L676" s="80">
        <f t="shared" ca="1" si="415"/>
        <v>-0.10356105522045202</v>
      </c>
      <c r="M676" s="80">
        <f t="shared" ca="1" si="416"/>
        <v>-1.8640989939681361</v>
      </c>
      <c r="N676" s="80">
        <f t="shared" ca="1" si="417"/>
        <v>0</v>
      </c>
      <c r="O676" s="81">
        <f t="shared" ca="1" si="404"/>
        <v>-7.5061448925351784E-2</v>
      </c>
      <c r="P676" s="79">
        <f t="shared" ca="1" si="405"/>
        <v>248.74909853171283</v>
      </c>
      <c r="R676">
        <f t="shared" ca="1" si="418"/>
        <v>673</v>
      </c>
      <c r="S676" s="78">
        <f t="shared" ca="1" si="428"/>
        <v>120.99999999999682</v>
      </c>
      <c r="T676" s="55">
        <f t="shared" ca="1" si="419"/>
        <v>0</v>
      </c>
      <c r="U676" s="78">
        <f t="shared" ca="1" si="429"/>
        <v>4.1504550867967176E-5</v>
      </c>
      <c r="V676" s="79">
        <f t="shared" ca="1" si="430"/>
        <v>248.00495641442191</v>
      </c>
      <c r="W676" s="79">
        <f t="shared" ca="1" si="406"/>
        <v>2.2412252428327797</v>
      </c>
      <c r="X676" s="80">
        <f t="shared" ca="1" si="407"/>
        <v>-8.3009101735934349E-4</v>
      </c>
      <c r="Y676" s="80">
        <f t="shared" ca="1" si="420"/>
        <v>-0.10333539850600913</v>
      </c>
      <c r="Z676" s="80">
        <f t="shared" ca="1" si="408"/>
        <v>-1.8600371731081642</v>
      </c>
      <c r="AA676" s="80">
        <f t="shared" ca="1" si="421"/>
        <v>0</v>
      </c>
      <c r="AB676" s="81">
        <f t="shared" ca="1" si="409"/>
        <v>-7.5061448925351784E-2</v>
      </c>
      <c r="AC676" s="79">
        <f t="shared" ca="1" si="410"/>
        <v>248.20691754569782</v>
      </c>
      <c r="AE676" s="55">
        <f t="shared" ca="1" si="431"/>
        <v>0</v>
      </c>
      <c r="AF676" s="78">
        <f t="shared" ca="1" si="432"/>
        <v>4.1504550867967176E-5</v>
      </c>
      <c r="AR676" s="69">
        <f t="shared" si="422"/>
        <v>57</v>
      </c>
      <c r="AS676" s="70">
        <f t="shared" si="433"/>
        <v>673</v>
      </c>
      <c r="AT676" s="71">
        <f t="shared" ca="1" si="434"/>
        <v>2.6704246383755363E-3</v>
      </c>
      <c r="AU676" s="72">
        <f t="shared" ca="1" si="423"/>
        <v>9.0370179501075842E-3</v>
      </c>
      <c r="AV676" s="73">
        <f t="shared" ca="1" si="424"/>
        <v>1.0090370179501076</v>
      </c>
      <c r="AW676" s="74">
        <f ca="1">PRODUCT(AV$4:AV676)</f>
        <v>355.51126312594539</v>
      </c>
      <c r="BO676" s="70">
        <f t="shared" si="435"/>
        <v>673</v>
      </c>
      <c r="BP676" s="171">
        <f t="shared" ca="1" si="436"/>
        <v>0.114</v>
      </c>
      <c r="BQ676" s="172">
        <f t="shared" ca="1" si="425"/>
        <v>9.0370179501075842E-3</v>
      </c>
      <c r="BR676" s="172">
        <f t="shared" ca="1" si="438"/>
        <v>2.8128504036895575E-3</v>
      </c>
    </row>
    <row r="677" spans="5:70">
      <c r="E677">
        <f t="shared" si="426"/>
        <v>674</v>
      </c>
      <c r="F677" s="64">
        <f t="shared" si="427"/>
        <v>121.08333333333015</v>
      </c>
      <c r="G677" s="55">
        <f t="shared" si="411"/>
        <v>0</v>
      </c>
      <c r="H677" s="78">
        <f t="shared" si="437"/>
        <v>4.1598758021262672E-5</v>
      </c>
      <c r="I677" s="79">
        <f t="shared" ca="1" si="412"/>
        <v>248.74909853171283</v>
      </c>
      <c r="J677" s="79">
        <f t="shared" ca="1" si="413"/>
        <v>2.2479500685041689</v>
      </c>
      <c r="K677" s="80">
        <f t="shared" ca="1" si="414"/>
        <v>-8.3197516042525347E-4</v>
      </c>
      <c r="L677" s="80">
        <f t="shared" ca="1" si="415"/>
        <v>-0.10364545772154703</v>
      </c>
      <c r="M677" s="80">
        <f t="shared" ca="1" si="416"/>
        <v>0</v>
      </c>
      <c r="N677" s="80">
        <f t="shared" ca="1" si="417"/>
        <v>0</v>
      </c>
      <c r="O677" s="81">
        <f t="shared" ca="1" si="404"/>
        <v>-7.5061448925351784E-2</v>
      </c>
      <c r="P677" s="79">
        <f t="shared" ca="1" si="405"/>
        <v>250.8175097184097</v>
      </c>
      <c r="R677">
        <f t="shared" ca="1" si="418"/>
        <v>674</v>
      </c>
      <c r="S677" s="78">
        <f t="shared" ca="1" si="428"/>
        <v>121.08333333333015</v>
      </c>
      <c r="T677" s="55">
        <f t="shared" ca="1" si="419"/>
        <v>0</v>
      </c>
      <c r="U677" s="78">
        <f t="shared" ca="1" si="429"/>
        <v>4.1504550867967176E-5</v>
      </c>
      <c r="V677" s="79">
        <f t="shared" ca="1" si="430"/>
        <v>248.20691754569782</v>
      </c>
      <c r="W677" s="79">
        <f t="shared" ca="1" si="406"/>
        <v>2.2430503692013444</v>
      </c>
      <c r="X677" s="80">
        <f t="shared" ca="1" si="407"/>
        <v>-8.3009101735934349E-4</v>
      </c>
      <c r="Y677" s="80">
        <f t="shared" ca="1" si="420"/>
        <v>-0.1034195489773741</v>
      </c>
      <c r="Z677" s="80">
        <f t="shared" ca="1" si="408"/>
        <v>0</v>
      </c>
      <c r="AA677" s="80">
        <f t="shared" ca="1" si="421"/>
        <v>0</v>
      </c>
      <c r="AB677" s="81">
        <f t="shared" ca="1" si="409"/>
        <v>-7.5061448925351784E-2</v>
      </c>
      <c r="AC677" s="79">
        <f t="shared" ca="1" si="410"/>
        <v>250.2706568259791</v>
      </c>
      <c r="AE677" s="55">
        <f t="shared" ca="1" si="431"/>
        <v>0</v>
      </c>
      <c r="AF677" s="78">
        <f t="shared" ca="1" si="432"/>
        <v>4.1504550867967176E-5</v>
      </c>
      <c r="AR677" s="69">
        <f t="shared" si="422"/>
        <v>57</v>
      </c>
      <c r="AS677" s="70">
        <f t="shared" si="433"/>
        <v>674</v>
      </c>
      <c r="AT677" s="71">
        <f t="shared" ca="1" si="434"/>
        <v>2.6462919629841272E-3</v>
      </c>
      <c r="AU677" s="72">
        <f t="shared" ca="1" si="423"/>
        <v>9.0370179501075842E-3</v>
      </c>
      <c r="AV677" s="73">
        <f t="shared" ca="1" si="424"/>
        <v>1.0090370179501076</v>
      </c>
      <c r="AW677" s="74">
        <f ca="1">PRODUCT(AV$4:AV677)</f>
        <v>358.72402479227998</v>
      </c>
      <c r="BO677" s="70">
        <f t="shared" si="435"/>
        <v>674</v>
      </c>
      <c r="BP677" s="171">
        <f t="shared" ca="1" si="436"/>
        <v>0.114</v>
      </c>
      <c r="BQ677" s="172">
        <f t="shared" ca="1" si="425"/>
        <v>9.0370179501075842E-3</v>
      </c>
      <c r="BR677" s="172">
        <f t="shared" ca="1" si="438"/>
        <v>2.7876582857227152E-3</v>
      </c>
    </row>
    <row r="678" spans="5:70">
      <c r="E678">
        <f t="shared" si="426"/>
        <v>675</v>
      </c>
      <c r="F678" s="64">
        <f t="shared" si="427"/>
        <v>121.16666666666347</v>
      </c>
      <c r="G678" s="55">
        <f t="shared" si="411"/>
        <v>0</v>
      </c>
      <c r="H678" s="78">
        <f t="shared" si="437"/>
        <v>4.1598758021262672E-5</v>
      </c>
      <c r="I678" s="79">
        <f t="shared" ca="1" si="412"/>
        <v>250.8175097184097</v>
      </c>
      <c r="J678" s="79">
        <f t="shared" ca="1" si="413"/>
        <v>2.2666423375265521</v>
      </c>
      <c r="K678" s="80">
        <f t="shared" ca="1" si="414"/>
        <v>-8.3197516042525347E-4</v>
      </c>
      <c r="L678" s="80">
        <f t="shared" ca="1" si="415"/>
        <v>-0.10450729571600405</v>
      </c>
      <c r="M678" s="80">
        <f t="shared" ca="1" si="416"/>
        <v>0</v>
      </c>
      <c r="N678" s="80">
        <f t="shared" ca="1" si="417"/>
        <v>0</v>
      </c>
      <c r="O678" s="81">
        <f t="shared" ca="1" si="404"/>
        <v>-7.5061448925351784E-2</v>
      </c>
      <c r="P678" s="79">
        <f t="shared" ca="1" si="405"/>
        <v>252.90375133613449</v>
      </c>
      <c r="R678">
        <f t="shared" ca="1" si="418"/>
        <v>675</v>
      </c>
      <c r="S678" s="78">
        <f t="shared" ca="1" si="428"/>
        <v>121.16666666666347</v>
      </c>
      <c r="T678" s="55">
        <f t="shared" ca="1" si="419"/>
        <v>0</v>
      </c>
      <c r="U678" s="78">
        <f t="shared" ca="1" si="429"/>
        <v>4.1504550867967176E-5</v>
      </c>
      <c r="V678" s="79">
        <f t="shared" ca="1" si="430"/>
        <v>250.2706568259791</v>
      </c>
      <c r="W678" s="79">
        <f t="shared" ca="1" si="406"/>
        <v>2.2617004181215883</v>
      </c>
      <c r="X678" s="80">
        <f t="shared" ca="1" si="407"/>
        <v>-8.3009101735934349E-4</v>
      </c>
      <c r="Y678" s="80">
        <f t="shared" ca="1" si="420"/>
        <v>-0.10427944034415797</v>
      </c>
      <c r="Z678" s="80">
        <f t="shared" ca="1" si="408"/>
        <v>0</v>
      </c>
      <c r="AA678" s="80">
        <f t="shared" ca="1" si="421"/>
        <v>0</v>
      </c>
      <c r="AB678" s="81">
        <f t="shared" ca="1" si="409"/>
        <v>-7.5061448925351784E-2</v>
      </c>
      <c r="AC678" s="79">
        <f t="shared" ca="1" si="410"/>
        <v>252.35218626381385</v>
      </c>
      <c r="AE678" s="55">
        <f t="shared" ca="1" si="431"/>
        <v>0</v>
      </c>
      <c r="AF678" s="78">
        <f t="shared" ca="1" si="432"/>
        <v>4.1504550867967176E-5</v>
      </c>
      <c r="AR678" s="69">
        <f t="shared" si="422"/>
        <v>57</v>
      </c>
      <c r="AS678" s="70">
        <f t="shared" si="433"/>
        <v>675</v>
      </c>
      <c r="AT678" s="71">
        <f t="shared" ca="1" si="434"/>
        <v>2.6223773750134144E-3</v>
      </c>
      <c r="AU678" s="72">
        <f t="shared" ca="1" si="423"/>
        <v>9.0370179501075842E-3</v>
      </c>
      <c r="AV678" s="73">
        <f t="shared" ca="1" si="424"/>
        <v>1.0090370179501076</v>
      </c>
      <c r="AW678" s="74">
        <f ca="1">PRODUCT(AV$4:AV678)</f>
        <v>361.96582024346264</v>
      </c>
      <c r="BO678" s="70">
        <f t="shared" si="435"/>
        <v>675</v>
      </c>
      <c r="BP678" s="171">
        <f t="shared" ca="1" si="436"/>
        <v>0.114</v>
      </c>
      <c r="BQ678" s="172">
        <f t="shared" ca="1" si="425"/>
        <v>9.0370179501075842E-3</v>
      </c>
      <c r="BR678" s="172">
        <f t="shared" ca="1" si="438"/>
        <v>2.7626917904220562E-3</v>
      </c>
    </row>
    <row r="679" spans="5:70">
      <c r="E679">
        <f t="shared" si="426"/>
        <v>676</v>
      </c>
      <c r="F679" s="64">
        <f t="shared" si="427"/>
        <v>121.2499999999968</v>
      </c>
      <c r="G679" s="55">
        <f t="shared" si="411"/>
        <v>0</v>
      </c>
      <c r="H679" s="78">
        <f t="shared" si="437"/>
        <v>4.1598758021262672E-5</v>
      </c>
      <c r="I679" s="79">
        <f t="shared" ca="1" si="412"/>
        <v>252.90375133613449</v>
      </c>
      <c r="J679" s="79">
        <f t="shared" ca="1" si="413"/>
        <v>2.2854957404741922</v>
      </c>
      <c r="K679" s="80">
        <f t="shared" ca="1" si="414"/>
        <v>-8.3197516042525347E-4</v>
      </c>
      <c r="L679" s="80">
        <f t="shared" ca="1" si="415"/>
        <v>-0.10537656305672272</v>
      </c>
      <c r="M679" s="80">
        <f t="shared" ca="1" si="416"/>
        <v>0</v>
      </c>
      <c r="N679" s="80">
        <f t="shared" ca="1" si="417"/>
        <v>0</v>
      </c>
      <c r="O679" s="81">
        <f t="shared" ca="1" si="404"/>
        <v>-7.5061448925351784E-2</v>
      </c>
      <c r="P679" s="79">
        <f t="shared" ca="1" si="405"/>
        <v>255.00797708946621</v>
      </c>
      <c r="R679">
        <f t="shared" ca="1" si="418"/>
        <v>676</v>
      </c>
      <c r="S679" s="78">
        <f t="shared" ca="1" si="428"/>
        <v>121.2499999999968</v>
      </c>
      <c r="T679" s="55">
        <f t="shared" ca="1" si="419"/>
        <v>0</v>
      </c>
      <c r="U679" s="78">
        <f t="shared" ca="1" si="429"/>
        <v>4.1504550867967176E-5</v>
      </c>
      <c r="V679" s="79">
        <f t="shared" ca="1" si="430"/>
        <v>252.35218626381385</v>
      </c>
      <c r="W679" s="79">
        <f t="shared" ca="1" si="406"/>
        <v>2.2805112370149785</v>
      </c>
      <c r="X679" s="80">
        <f t="shared" ca="1" si="407"/>
        <v>-8.3009101735934349E-4</v>
      </c>
      <c r="Y679" s="80">
        <f t="shared" ca="1" si="420"/>
        <v>-0.10514674427658911</v>
      </c>
      <c r="Z679" s="80">
        <f t="shared" ca="1" si="408"/>
        <v>0</v>
      </c>
      <c r="AA679" s="80">
        <f t="shared" ca="1" si="421"/>
        <v>0</v>
      </c>
      <c r="AB679" s="81">
        <f t="shared" ca="1" si="409"/>
        <v>-7.5061448925351784E-2</v>
      </c>
      <c r="AC679" s="79">
        <f t="shared" ca="1" si="410"/>
        <v>254.45165921660956</v>
      </c>
      <c r="AE679" s="55">
        <f t="shared" ca="1" si="431"/>
        <v>0</v>
      </c>
      <c r="AF679" s="78">
        <f t="shared" ca="1" si="432"/>
        <v>4.1504550867967176E-5</v>
      </c>
      <c r="AR679" s="69">
        <f t="shared" si="422"/>
        <v>57</v>
      </c>
      <c r="AS679" s="70">
        <f t="shared" si="433"/>
        <v>676</v>
      </c>
      <c r="AT679" s="71">
        <f t="shared" ca="1" si="434"/>
        <v>2.5986789036034621E-3</v>
      </c>
      <c r="AU679" s="72">
        <f t="shared" ca="1" si="423"/>
        <v>9.0370179501075842E-3</v>
      </c>
      <c r="AV679" s="73">
        <f t="shared" ca="1" si="424"/>
        <v>1.0090370179501076</v>
      </c>
      <c r="AW679" s="74">
        <f ca="1">PRODUCT(AV$4:AV679)</f>
        <v>365.23691185832826</v>
      </c>
      <c r="BO679" s="70">
        <f t="shared" si="435"/>
        <v>676</v>
      </c>
      <c r="BP679" s="171">
        <f t="shared" ca="1" si="436"/>
        <v>0.114</v>
      </c>
      <c r="BQ679" s="172">
        <f t="shared" ca="1" si="425"/>
        <v>9.0370179501075842E-3</v>
      </c>
      <c r="BR679" s="172">
        <f t="shared" ca="1" si="438"/>
        <v>2.7379488970925535E-3</v>
      </c>
    </row>
    <row r="680" spans="5:70">
      <c r="E680">
        <f t="shared" si="426"/>
        <v>677</v>
      </c>
      <c r="F680" s="64">
        <f t="shared" si="427"/>
        <v>121.33333333333013</v>
      </c>
      <c r="G680" s="55">
        <f t="shared" si="411"/>
        <v>0</v>
      </c>
      <c r="H680" s="78">
        <f t="shared" si="437"/>
        <v>4.1598758021262672E-5</v>
      </c>
      <c r="I680" s="79">
        <f t="shared" ca="1" si="412"/>
        <v>255.00797708946621</v>
      </c>
      <c r="J680" s="79">
        <f t="shared" ca="1" si="413"/>
        <v>2.3045116663781298</v>
      </c>
      <c r="K680" s="80">
        <f t="shared" ca="1" si="414"/>
        <v>-8.3197516042525347E-4</v>
      </c>
      <c r="L680" s="80">
        <f t="shared" ca="1" si="415"/>
        <v>-0.10625332378727759</v>
      </c>
      <c r="M680" s="80">
        <f t="shared" ca="1" si="416"/>
        <v>0</v>
      </c>
      <c r="N680" s="80">
        <f t="shared" ca="1" si="417"/>
        <v>0</v>
      </c>
      <c r="O680" s="81">
        <f t="shared" ca="1" si="404"/>
        <v>-7.5061448925351784E-2</v>
      </c>
      <c r="P680" s="79">
        <f t="shared" ca="1" si="405"/>
        <v>257.13034200797131</v>
      </c>
      <c r="R680">
        <f t="shared" ca="1" si="418"/>
        <v>677</v>
      </c>
      <c r="S680" s="78">
        <f t="shared" ca="1" si="428"/>
        <v>121.33333333333013</v>
      </c>
      <c r="T680" s="55">
        <f t="shared" ca="1" si="419"/>
        <v>0</v>
      </c>
      <c r="U680" s="78">
        <f t="shared" ca="1" si="429"/>
        <v>4.1504550867967176E-5</v>
      </c>
      <c r="V680" s="79">
        <f t="shared" ca="1" si="430"/>
        <v>254.45165921660956</v>
      </c>
      <c r="W680" s="79">
        <f t="shared" ca="1" si="406"/>
        <v>2.2994842117751584</v>
      </c>
      <c r="X680" s="80">
        <f t="shared" ca="1" si="407"/>
        <v>-8.3009101735934349E-4</v>
      </c>
      <c r="Y680" s="80">
        <f t="shared" ca="1" si="420"/>
        <v>-0.10602152467358732</v>
      </c>
      <c r="Z680" s="80">
        <f t="shared" ca="1" si="408"/>
        <v>0</v>
      </c>
      <c r="AA680" s="80">
        <f t="shared" ca="1" si="421"/>
        <v>0</v>
      </c>
      <c r="AB680" s="81">
        <f t="shared" ca="1" si="409"/>
        <v>-7.5061448925351784E-2</v>
      </c>
      <c r="AC680" s="79">
        <f t="shared" ca="1" si="410"/>
        <v>256.56923036376844</v>
      </c>
      <c r="AE680" s="55">
        <f t="shared" ca="1" si="431"/>
        <v>0</v>
      </c>
      <c r="AF680" s="78">
        <f t="shared" ca="1" si="432"/>
        <v>4.1504550867967176E-5</v>
      </c>
      <c r="AR680" s="69">
        <f t="shared" si="422"/>
        <v>57</v>
      </c>
      <c r="AS680" s="70">
        <f t="shared" si="433"/>
        <v>677</v>
      </c>
      <c r="AT680" s="71">
        <f t="shared" ca="1" si="434"/>
        <v>2.5751945957050316E-3</v>
      </c>
      <c r="AU680" s="72">
        <f t="shared" ca="1" si="423"/>
        <v>9.0370179501075842E-3</v>
      </c>
      <c r="AV680" s="73">
        <f t="shared" ca="1" si="424"/>
        <v>1.0090370179501076</v>
      </c>
      <c r="AW680" s="74">
        <f ca="1">PRODUCT(AV$4:AV680)</f>
        <v>368.53756438683382</v>
      </c>
      <c r="BO680" s="70">
        <f t="shared" si="435"/>
        <v>677</v>
      </c>
      <c r="BP680" s="171">
        <f t="shared" ca="1" si="436"/>
        <v>0.114</v>
      </c>
      <c r="BQ680" s="172">
        <f t="shared" ca="1" si="425"/>
        <v>9.0370179501075842E-3</v>
      </c>
      <c r="BR680" s="172">
        <f t="shared" ca="1" si="438"/>
        <v>2.7134276031366899E-3</v>
      </c>
    </row>
    <row r="681" spans="5:70">
      <c r="E681">
        <f t="shared" si="426"/>
        <v>678</v>
      </c>
      <c r="F681" s="64">
        <f t="shared" si="427"/>
        <v>121.41666666666346</v>
      </c>
      <c r="G681" s="55">
        <f t="shared" si="411"/>
        <v>0</v>
      </c>
      <c r="H681" s="78">
        <f t="shared" si="437"/>
        <v>4.1598758021262672E-5</v>
      </c>
      <c r="I681" s="79">
        <f t="shared" ca="1" si="412"/>
        <v>257.13034200797131</v>
      </c>
      <c r="J681" s="79">
        <f t="shared" ca="1" si="413"/>
        <v>2.3236915162433389</v>
      </c>
      <c r="K681" s="80">
        <f t="shared" ca="1" si="414"/>
        <v>-8.3197516042525347E-4</v>
      </c>
      <c r="L681" s="80">
        <f t="shared" ca="1" si="415"/>
        <v>-0.10713764250332139</v>
      </c>
      <c r="M681" s="80">
        <f t="shared" ca="1" si="416"/>
        <v>0</v>
      </c>
      <c r="N681" s="80">
        <f t="shared" ca="1" si="417"/>
        <v>0</v>
      </c>
      <c r="O681" s="81">
        <f t="shared" ca="1" si="404"/>
        <v>-7.5061448925351784E-2</v>
      </c>
      <c r="P681" s="79">
        <f t="shared" ca="1" si="405"/>
        <v>259.27100245762551</v>
      </c>
      <c r="R681">
        <f t="shared" ca="1" si="418"/>
        <v>678</v>
      </c>
      <c r="S681" s="78">
        <f t="shared" ca="1" si="428"/>
        <v>121.41666666666346</v>
      </c>
      <c r="T681" s="55">
        <f t="shared" ca="1" si="419"/>
        <v>0</v>
      </c>
      <c r="U681" s="78">
        <f t="shared" ca="1" si="429"/>
        <v>4.1504550867967176E-5</v>
      </c>
      <c r="V681" s="79">
        <f t="shared" ca="1" si="430"/>
        <v>256.56923036376844</v>
      </c>
      <c r="W681" s="79">
        <f t="shared" ca="1" si="406"/>
        <v>2.3186207402426633</v>
      </c>
      <c r="X681" s="80">
        <f t="shared" ca="1" si="407"/>
        <v>-8.3009101735934349E-4</v>
      </c>
      <c r="Y681" s="80">
        <f t="shared" ca="1" si="420"/>
        <v>-0.10690384598490352</v>
      </c>
      <c r="Z681" s="80">
        <f t="shared" ca="1" si="408"/>
        <v>0</v>
      </c>
      <c r="AA681" s="80">
        <f t="shared" ca="1" si="421"/>
        <v>0</v>
      </c>
      <c r="AB681" s="81">
        <f t="shared" ca="1" si="409"/>
        <v>-7.5061448925351784E-2</v>
      </c>
      <c r="AC681" s="79">
        <f t="shared" ca="1" si="410"/>
        <v>258.70505571808349</v>
      </c>
      <c r="AE681" s="55">
        <f t="shared" ca="1" si="431"/>
        <v>0</v>
      </c>
      <c r="AF681" s="78">
        <f t="shared" ca="1" si="432"/>
        <v>4.1504550867967176E-5</v>
      </c>
      <c r="AR681" s="69">
        <f t="shared" si="422"/>
        <v>57</v>
      </c>
      <c r="AS681" s="70">
        <f t="shared" si="433"/>
        <v>678</v>
      </c>
      <c r="AT681" s="71">
        <f t="shared" ca="1" si="434"/>
        <v>2.551922515918625E-3</v>
      </c>
      <c r="AU681" s="72">
        <f t="shared" ca="1" si="423"/>
        <v>9.0370179501075842E-3</v>
      </c>
      <c r="AV681" s="73">
        <f t="shared" ca="1" si="424"/>
        <v>1.0090370179501076</v>
      </c>
      <c r="AW681" s="74">
        <f ca="1">PRODUCT(AV$4:AV681)</f>
        <v>371.86804497148654</v>
      </c>
      <c r="BO681" s="70">
        <f t="shared" si="435"/>
        <v>678</v>
      </c>
      <c r="BP681" s="171">
        <f t="shared" ca="1" si="436"/>
        <v>0.114</v>
      </c>
      <c r="BQ681" s="172">
        <f t="shared" ca="1" si="425"/>
        <v>9.0370179501075842E-3</v>
      </c>
      <c r="BR681" s="172">
        <f t="shared" ca="1" si="438"/>
        <v>2.689125923892375E-3</v>
      </c>
    </row>
    <row r="682" spans="5:70">
      <c r="E682">
        <f t="shared" si="426"/>
        <v>679</v>
      </c>
      <c r="F682" s="64">
        <f t="shared" si="427"/>
        <v>121.49999999999679</v>
      </c>
      <c r="G682" s="55">
        <f t="shared" si="411"/>
        <v>0</v>
      </c>
      <c r="H682" s="78">
        <f t="shared" si="437"/>
        <v>4.1598758021262672E-5</v>
      </c>
      <c r="I682" s="79">
        <f t="shared" ca="1" si="412"/>
        <v>259.27100245762551</v>
      </c>
      <c r="J682" s="79">
        <f t="shared" ca="1" si="413"/>
        <v>2.3430367031519492</v>
      </c>
      <c r="K682" s="80">
        <f t="shared" ca="1" si="414"/>
        <v>-8.3197516042525347E-4</v>
      </c>
      <c r="L682" s="80">
        <f t="shared" ca="1" si="415"/>
        <v>-0.10802958435734397</v>
      </c>
      <c r="M682" s="80">
        <f t="shared" ca="1" si="416"/>
        <v>0</v>
      </c>
      <c r="N682" s="80">
        <f t="shared" ca="1" si="417"/>
        <v>0</v>
      </c>
      <c r="O682" s="81">
        <f t="shared" ca="1" si="404"/>
        <v>-7.5061448925351784E-2</v>
      </c>
      <c r="P682" s="79">
        <f t="shared" ca="1" si="405"/>
        <v>261.43011615233434</v>
      </c>
      <c r="R682">
        <f t="shared" ca="1" si="418"/>
        <v>679</v>
      </c>
      <c r="S682" s="78">
        <f t="shared" ca="1" si="428"/>
        <v>121.49999999999679</v>
      </c>
      <c r="T682" s="55">
        <f t="shared" ca="1" si="419"/>
        <v>0</v>
      </c>
      <c r="U682" s="78">
        <f t="shared" ca="1" si="429"/>
        <v>4.1504550867967176E-5</v>
      </c>
      <c r="V682" s="79">
        <f t="shared" ca="1" si="430"/>
        <v>258.70505571808349</v>
      </c>
      <c r="W682" s="79">
        <f t="shared" ca="1" si="406"/>
        <v>2.337922232307903</v>
      </c>
      <c r="X682" s="80">
        <f t="shared" ca="1" si="407"/>
        <v>-8.3009101735934349E-4</v>
      </c>
      <c r="Y682" s="80">
        <f t="shared" ca="1" si="420"/>
        <v>-0.10779377321586812</v>
      </c>
      <c r="Z682" s="80">
        <f t="shared" ca="1" si="408"/>
        <v>0</v>
      </c>
      <c r="AA682" s="80">
        <f t="shared" ca="1" si="421"/>
        <v>0</v>
      </c>
      <c r="AB682" s="81">
        <f t="shared" ca="1" si="409"/>
        <v>-7.5061448925351784E-2</v>
      </c>
      <c r="AC682" s="79">
        <f t="shared" ca="1" si="410"/>
        <v>260.85929263723284</v>
      </c>
      <c r="AE682" s="55">
        <f t="shared" ca="1" si="431"/>
        <v>0</v>
      </c>
      <c r="AF682" s="78">
        <f t="shared" ca="1" si="432"/>
        <v>4.1504550867967176E-5</v>
      </c>
      <c r="AR682" s="69">
        <f t="shared" si="422"/>
        <v>57</v>
      </c>
      <c r="AS682" s="70">
        <f t="shared" si="433"/>
        <v>679</v>
      </c>
      <c r="AT682" s="71">
        <f t="shared" ca="1" si="434"/>
        <v>2.5288607463349847E-3</v>
      </c>
      <c r="AU682" s="72">
        <f t="shared" ca="1" si="423"/>
        <v>9.0370179501075842E-3</v>
      </c>
      <c r="AV682" s="73">
        <f t="shared" ca="1" si="424"/>
        <v>1.0090370179501076</v>
      </c>
      <c r="AW682" s="74">
        <f ca="1">PRODUCT(AV$4:AV682)</f>
        <v>375.22862316896527</v>
      </c>
      <c r="BO682" s="70">
        <f t="shared" si="435"/>
        <v>679</v>
      </c>
      <c r="BP682" s="171">
        <f t="shared" ca="1" si="436"/>
        <v>0.114</v>
      </c>
      <c r="BQ682" s="172">
        <f t="shared" ca="1" si="425"/>
        <v>9.0370179501075842E-3</v>
      </c>
      <c r="BR682" s="172">
        <f t="shared" ca="1" si="438"/>
        <v>2.6650418924723139E-3</v>
      </c>
    </row>
    <row r="683" spans="5:70">
      <c r="E683">
        <f t="shared" si="426"/>
        <v>680</v>
      </c>
      <c r="F683" s="64">
        <f t="shared" si="427"/>
        <v>121.58333333333012</v>
      </c>
      <c r="G683" s="55">
        <f t="shared" si="411"/>
        <v>0</v>
      </c>
      <c r="H683" s="78">
        <f t="shared" si="437"/>
        <v>4.1598758021262672E-5</v>
      </c>
      <c r="I683" s="79">
        <f t="shared" ca="1" si="412"/>
        <v>261.43011615233434</v>
      </c>
      <c r="J683" s="79">
        <f t="shared" ca="1" si="413"/>
        <v>2.362548652367356</v>
      </c>
      <c r="K683" s="80">
        <f t="shared" ca="1" si="414"/>
        <v>-8.3197516042525347E-4</v>
      </c>
      <c r="L683" s="80">
        <f t="shared" ca="1" si="415"/>
        <v>-0.10892921506347265</v>
      </c>
      <c r="M683" s="80">
        <f t="shared" ca="1" si="416"/>
        <v>0</v>
      </c>
      <c r="N683" s="80">
        <f t="shared" ca="1" si="417"/>
        <v>0</v>
      </c>
      <c r="O683" s="81">
        <f t="shared" ca="1" si="404"/>
        <v>-7.5061448925351784E-2</v>
      </c>
      <c r="P683" s="79">
        <f t="shared" ca="1" si="405"/>
        <v>263.60784216555243</v>
      </c>
      <c r="R683">
        <f t="shared" ca="1" si="418"/>
        <v>680</v>
      </c>
      <c r="S683" s="78">
        <f t="shared" ca="1" si="428"/>
        <v>121.58333333333012</v>
      </c>
      <c r="T683" s="55">
        <f t="shared" ca="1" si="419"/>
        <v>0</v>
      </c>
      <c r="U683" s="78">
        <f t="shared" ca="1" si="429"/>
        <v>4.1504550867967176E-5</v>
      </c>
      <c r="V683" s="79">
        <f t="shared" ca="1" si="430"/>
        <v>260.85929263723284</v>
      </c>
      <c r="W683" s="79">
        <f t="shared" ca="1" si="406"/>
        <v>2.3573901100150403</v>
      </c>
      <c r="X683" s="80">
        <f t="shared" ca="1" si="407"/>
        <v>-8.3009101735934349E-4</v>
      </c>
      <c r="Y683" s="80">
        <f t="shared" ca="1" si="420"/>
        <v>-0.10869137193218036</v>
      </c>
      <c r="Z683" s="80">
        <f t="shared" ca="1" si="408"/>
        <v>0</v>
      </c>
      <c r="AA683" s="80">
        <f t="shared" ca="1" si="421"/>
        <v>0</v>
      </c>
      <c r="AB683" s="81">
        <f t="shared" ca="1" si="409"/>
        <v>-7.5061448925351784E-2</v>
      </c>
      <c r="AC683" s="79">
        <f t="shared" ca="1" si="410"/>
        <v>263.032099835373</v>
      </c>
      <c r="AE683" s="55">
        <f t="shared" ca="1" si="431"/>
        <v>0</v>
      </c>
      <c r="AF683" s="78">
        <f t="shared" ca="1" si="432"/>
        <v>4.1504550867967176E-5</v>
      </c>
      <c r="AR683" s="69">
        <f t="shared" si="422"/>
        <v>57</v>
      </c>
      <c r="AS683" s="70">
        <f t="shared" si="433"/>
        <v>680</v>
      </c>
      <c r="AT683" s="71">
        <f t="shared" ca="1" si="434"/>
        <v>2.506007386377033E-3</v>
      </c>
      <c r="AU683" s="72">
        <f t="shared" ca="1" si="423"/>
        <v>9.0370179501075842E-3</v>
      </c>
      <c r="AV683" s="73">
        <f t="shared" ca="1" si="424"/>
        <v>1.0090370179501076</v>
      </c>
      <c r="AW683" s="74">
        <f ca="1">PRODUCT(AV$4:AV683)</f>
        <v>378.61957097193738</v>
      </c>
      <c r="BO683" s="70">
        <f t="shared" si="435"/>
        <v>680</v>
      </c>
      <c r="BP683" s="171">
        <f t="shared" ca="1" si="436"/>
        <v>0.114</v>
      </c>
      <c r="BQ683" s="172">
        <f t="shared" ca="1" si="425"/>
        <v>9.0370179501075842E-3</v>
      </c>
      <c r="BR683" s="172">
        <f t="shared" ca="1" si="438"/>
        <v>2.6411735596048157E-3</v>
      </c>
    </row>
    <row r="684" spans="5:70">
      <c r="E684">
        <f t="shared" si="426"/>
        <v>681</v>
      </c>
      <c r="F684" s="64">
        <f t="shared" si="427"/>
        <v>121.66666666666345</v>
      </c>
      <c r="G684" s="55">
        <f t="shared" si="411"/>
        <v>0</v>
      </c>
      <c r="H684" s="78">
        <f t="shared" si="437"/>
        <v>4.1598758021262672E-5</v>
      </c>
      <c r="I684" s="79">
        <f t="shared" ca="1" si="412"/>
        <v>263.60784216555243</v>
      </c>
      <c r="J684" s="79">
        <f t="shared" ca="1" si="413"/>
        <v>2.3822288014392243</v>
      </c>
      <c r="K684" s="80">
        <f t="shared" ca="1" si="414"/>
        <v>-8.3197516042525347E-4</v>
      </c>
      <c r="L684" s="80">
        <f t="shared" ca="1" si="415"/>
        <v>-0.10983660090231352</v>
      </c>
      <c r="M684" s="80">
        <f t="shared" ca="1" si="416"/>
        <v>0</v>
      </c>
      <c r="N684" s="80">
        <f t="shared" ca="1" si="417"/>
        <v>0</v>
      </c>
      <c r="O684" s="81">
        <f t="shared" ca="1" si="404"/>
        <v>-7.5061448925351784E-2</v>
      </c>
      <c r="P684" s="79">
        <f t="shared" ca="1" si="405"/>
        <v>265.80434094200353</v>
      </c>
      <c r="R684">
        <f t="shared" ca="1" si="418"/>
        <v>681</v>
      </c>
      <c r="S684" s="78">
        <f t="shared" ca="1" si="428"/>
        <v>121.66666666666345</v>
      </c>
      <c r="T684" s="55">
        <f t="shared" ca="1" si="419"/>
        <v>0</v>
      </c>
      <c r="U684" s="78">
        <f t="shared" ca="1" si="429"/>
        <v>4.1504550867967176E-5</v>
      </c>
      <c r="V684" s="79">
        <f t="shared" ca="1" si="430"/>
        <v>263.032099835373</v>
      </c>
      <c r="W684" s="79">
        <f t="shared" ca="1" si="406"/>
        <v>2.3770258076667559</v>
      </c>
      <c r="X684" s="80">
        <f t="shared" ca="1" si="407"/>
        <v>-8.3009101735934349E-4</v>
      </c>
      <c r="Y684" s="80">
        <f t="shared" ca="1" si="420"/>
        <v>-0.10959670826473876</v>
      </c>
      <c r="Z684" s="80">
        <f t="shared" ca="1" si="408"/>
        <v>0</v>
      </c>
      <c r="AA684" s="80">
        <f t="shared" ca="1" si="421"/>
        <v>0</v>
      </c>
      <c r="AB684" s="81">
        <f t="shared" ca="1" si="409"/>
        <v>-7.5061448925351784E-2</v>
      </c>
      <c r="AC684" s="79">
        <f t="shared" ca="1" si="410"/>
        <v>265.22363739483234</v>
      </c>
      <c r="AE684" s="55">
        <f t="shared" ca="1" si="431"/>
        <v>0</v>
      </c>
      <c r="AF684" s="78">
        <f t="shared" ca="1" si="432"/>
        <v>4.1504550867967176E-5</v>
      </c>
      <c r="AR684" s="69">
        <f t="shared" si="422"/>
        <v>57</v>
      </c>
      <c r="AS684" s="70">
        <f t="shared" si="433"/>
        <v>681</v>
      </c>
      <c r="AT684" s="71">
        <f t="shared" ca="1" si="434"/>
        <v>2.4833605526432415E-3</v>
      </c>
      <c r="AU684" s="72">
        <f t="shared" ca="1" si="423"/>
        <v>9.0370179501075842E-3</v>
      </c>
      <c r="AV684" s="73">
        <f t="shared" ca="1" si="424"/>
        <v>1.0090370179501076</v>
      </c>
      <c r="AW684" s="74">
        <f ca="1">PRODUCT(AV$4:AV684)</f>
        <v>382.04116283107282</v>
      </c>
      <c r="BO684" s="70">
        <f t="shared" si="435"/>
        <v>681</v>
      </c>
      <c r="BP684" s="171">
        <f t="shared" ca="1" si="436"/>
        <v>0.114</v>
      </c>
      <c r="BQ684" s="172">
        <f t="shared" ca="1" si="425"/>
        <v>9.0370179501075842E-3</v>
      </c>
      <c r="BR684" s="172">
        <f t="shared" ca="1" si="438"/>
        <v>2.6175189934760255E-3</v>
      </c>
    </row>
    <row r="685" spans="5:70">
      <c r="E685">
        <f t="shared" si="426"/>
        <v>682</v>
      </c>
      <c r="F685" s="64">
        <f t="shared" si="427"/>
        <v>121.74999999999677</v>
      </c>
      <c r="G685" s="55">
        <f t="shared" si="411"/>
        <v>0</v>
      </c>
      <c r="H685" s="78">
        <f t="shared" si="437"/>
        <v>4.1598758021262672E-5</v>
      </c>
      <c r="I685" s="79">
        <f t="shared" ca="1" si="412"/>
        <v>265.80434094200353</v>
      </c>
      <c r="J685" s="79">
        <f t="shared" ca="1" si="413"/>
        <v>2.4020786003094021</v>
      </c>
      <c r="K685" s="80">
        <f t="shared" ca="1" si="414"/>
        <v>-8.3197516042525347E-4</v>
      </c>
      <c r="L685" s="80">
        <f t="shared" ca="1" si="415"/>
        <v>-0.11075180872583482</v>
      </c>
      <c r="M685" s="80">
        <f t="shared" ca="1" si="416"/>
        <v>0</v>
      </c>
      <c r="N685" s="80">
        <f t="shared" ca="1" si="417"/>
        <v>0</v>
      </c>
      <c r="O685" s="81">
        <f t="shared" ca="1" si="404"/>
        <v>-7.5061448925351784E-2</v>
      </c>
      <c r="P685" s="79">
        <f t="shared" ca="1" si="405"/>
        <v>268.01977430950132</v>
      </c>
      <c r="R685">
        <f t="shared" ca="1" si="418"/>
        <v>682</v>
      </c>
      <c r="S685" s="78">
        <f t="shared" ca="1" si="428"/>
        <v>121.74999999999677</v>
      </c>
      <c r="T685" s="55">
        <f t="shared" ca="1" si="419"/>
        <v>0</v>
      </c>
      <c r="U685" s="78">
        <f t="shared" ca="1" si="429"/>
        <v>4.1504550867967176E-5</v>
      </c>
      <c r="V685" s="79">
        <f t="shared" ca="1" si="430"/>
        <v>265.22363739483234</v>
      </c>
      <c r="W685" s="79">
        <f t="shared" ca="1" si="406"/>
        <v>2.3968307719299249</v>
      </c>
      <c r="X685" s="80">
        <f t="shared" ca="1" si="407"/>
        <v>-8.3009101735934349E-4</v>
      </c>
      <c r="Y685" s="80">
        <f t="shared" ca="1" si="420"/>
        <v>-0.11050984891451349</v>
      </c>
      <c r="Z685" s="80">
        <f t="shared" ca="1" si="408"/>
        <v>0</v>
      </c>
      <c r="AA685" s="80">
        <f t="shared" ca="1" si="421"/>
        <v>0</v>
      </c>
      <c r="AB685" s="81">
        <f t="shared" ca="1" si="409"/>
        <v>-7.5061448925351784E-2</v>
      </c>
      <c r="AC685" s="79">
        <f t="shared" ca="1" si="410"/>
        <v>267.43406677790506</v>
      </c>
      <c r="AE685" s="55">
        <f t="shared" ca="1" si="431"/>
        <v>0</v>
      </c>
      <c r="AF685" s="78">
        <f t="shared" ca="1" si="432"/>
        <v>4.1504550867967176E-5</v>
      </c>
      <c r="AR685" s="69">
        <f t="shared" si="422"/>
        <v>57</v>
      </c>
      <c r="AS685" s="70">
        <f t="shared" si="433"/>
        <v>682</v>
      </c>
      <c r="AT685" s="71">
        <f t="shared" ca="1" si="434"/>
        <v>2.4609183787524156E-3</v>
      </c>
      <c r="AU685" s="72">
        <f t="shared" ca="1" si="423"/>
        <v>9.0370179501075842E-3</v>
      </c>
      <c r="AV685" s="73">
        <f t="shared" ca="1" si="424"/>
        <v>1.0090370179501076</v>
      </c>
      <c r="AW685" s="74">
        <f ca="1">PRODUCT(AV$4:AV685)</f>
        <v>385.49367567725722</v>
      </c>
      <c r="BO685" s="70">
        <f t="shared" si="435"/>
        <v>682</v>
      </c>
      <c r="BP685" s="171">
        <f t="shared" ca="1" si="436"/>
        <v>0.114</v>
      </c>
      <c r="BQ685" s="172">
        <f t="shared" ca="1" si="425"/>
        <v>9.0370179501075842E-3</v>
      </c>
      <c r="BR685" s="172">
        <f t="shared" ca="1" si="438"/>
        <v>2.5940762795735707E-3</v>
      </c>
    </row>
    <row r="686" spans="5:70">
      <c r="E686">
        <f t="shared" si="426"/>
        <v>683</v>
      </c>
      <c r="F686" s="64">
        <f t="shared" si="427"/>
        <v>121.8333333333301</v>
      </c>
      <c r="G686" s="55">
        <f t="shared" si="411"/>
        <v>0</v>
      </c>
      <c r="H686" s="78">
        <f t="shared" si="437"/>
        <v>4.1598758021262672E-5</v>
      </c>
      <c r="I686" s="79">
        <f t="shared" ca="1" si="412"/>
        <v>268.01977430950132</v>
      </c>
      <c r="J686" s="79">
        <f t="shared" ca="1" si="413"/>
        <v>2.4220995114187471</v>
      </c>
      <c r="K686" s="80">
        <f t="shared" ca="1" si="414"/>
        <v>-8.3197516042525347E-4</v>
      </c>
      <c r="L686" s="80">
        <f t="shared" ca="1" si="415"/>
        <v>-0.11167490596229222</v>
      </c>
      <c r="M686" s="80">
        <f t="shared" ca="1" si="416"/>
        <v>0</v>
      </c>
      <c r="N686" s="80">
        <f t="shared" ca="1" si="417"/>
        <v>0</v>
      </c>
      <c r="O686" s="81">
        <f t="shared" ca="1" si="404"/>
        <v>-7.5061448925351784E-2</v>
      </c>
      <c r="P686" s="79">
        <f t="shared" ca="1" si="405"/>
        <v>270.25430549087201</v>
      </c>
      <c r="R686">
        <f t="shared" ca="1" si="418"/>
        <v>683</v>
      </c>
      <c r="S686" s="78">
        <f t="shared" ca="1" si="428"/>
        <v>121.8333333333301</v>
      </c>
      <c r="T686" s="55">
        <f t="shared" ca="1" si="419"/>
        <v>0</v>
      </c>
      <c r="U686" s="78">
        <f t="shared" ca="1" si="429"/>
        <v>4.1504550867967176E-5</v>
      </c>
      <c r="V686" s="79">
        <f t="shared" ca="1" si="430"/>
        <v>267.43406677790506</v>
      </c>
      <c r="W686" s="79">
        <f t="shared" ca="1" si="406"/>
        <v>2.4168064619421985</v>
      </c>
      <c r="X686" s="80">
        <f t="shared" ca="1" si="407"/>
        <v>-8.3009101735934349E-4</v>
      </c>
      <c r="Y686" s="80">
        <f t="shared" ca="1" si="420"/>
        <v>-0.11143086115746045</v>
      </c>
      <c r="Z686" s="80">
        <f t="shared" ca="1" si="408"/>
        <v>0</v>
      </c>
      <c r="AA686" s="80">
        <f t="shared" ca="1" si="421"/>
        <v>0</v>
      </c>
      <c r="AB686" s="81">
        <f t="shared" ca="1" si="409"/>
        <v>-7.5061448925351784E-2</v>
      </c>
      <c r="AC686" s="79">
        <f t="shared" ca="1" si="410"/>
        <v>269.66355083874708</v>
      </c>
      <c r="AE686" s="55">
        <f t="shared" ca="1" si="431"/>
        <v>0</v>
      </c>
      <c r="AF686" s="78">
        <f t="shared" ca="1" si="432"/>
        <v>4.1504550867967176E-5</v>
      </c>
      <c r="AR686" s="69">
        <f t="shared" si="422"/>
        <v>57</v>
      </c>
      <c r="AS686" s="70">
        <f t="shared" si="433"/>
        <v>683</v>
      </c>
      <c r="AT686" s="71">
        <f t="shared" ca="1" si="434"/>
        <v>2.4386790151898802E-3</v>
      </c>
      <c r="AU686" s="72">
        <f t="shared" ca="1" si="423"/>
        <v>9.0370179501075842E-3</v>
      </c>
      <c r="AV686" s="73">
        <f t="shared" ca="1" si="424"/>
        <v>1.0090370179501076</v>
      </c>
      <c r="AW686" s="74">
        <f ca="1">PRODUCT(AV$4:AV686)</f>
        <v>388.97738894400555</v>
      </c>
      <c r="BO686" s="70">
        <f t="shared" si="435"/>
        <v>683</v>
      </c>
      <c r="BP686" s="171">
        <f t="shared" ca="1" si="436"/>
        <v>0.114</v>
      </c>
      <c r="BQ686" s="172">
        <f t="shared" ca="1" si="425"/>
        <v>9.0370179501075842E-3</v>
      </c>
      <c r="BR686" s="172">
        <f t="shared" ca="1" si="438"/>
        <v>2.5708435205316089E-3</v>
      </c>
    </row>
    <row r="687" spans="5:70">
      <c r="E687">
        <f t="shared" si="426"/>
        <v>684</v>
      </c>
      <c r="F687" s="64">
        <f t="shared" si="427"/>
        <v>121.91666666666343</v>
      </c>
      <c r="G687" s="55">
        <f t="shared" si="411"/>
        <v>0</v>
      </c>
      <c r="H687" s="78">
        <f t="shared" si="437"/>
        <v>4.1598758021262672E-5</v>
      </c>
      <c r="I687" s="79">
        <f t="shared" ca="1" si="412"/>
        <v>270.25430549087201</v>
      </c>
      <c r="J687" s="79">
        <f t="shared" ca="1" si="413"/>
        <v>2.4422930098148692</v>
      </c>
      <c r="K687" s="80">
        <f t="shared" ca="1" si="414"/>
        <v>-8.3197516042525347E-4</v>
      </c>
      <c r="L687" s="80">
        <f t="shared" ca="1" si="415"/>
        <v>-0.11260596062119668</v>
      </c>
      <c r="M687" s="80">
        <f t="shared" ca="1" si="416"/>
        <v>0</v>
      </c>
      <c r="N687" s="80">
        <f t="shared" ca="1" si="417"/>
        <v>0</v>
      </c>
      <c r="O687" s="81">
        <f t="shared" ca="1" si="404"/>
        <v>-7.5061448925351784E-2</v>
      </c>
      <c r="P687" s="79">
        <f t="shared" ca="1" si="405"/>
        <v>272.50809911597992</v>
      </c>
      <c r="R687">
        <f t="shared" ca="1" si="418"/>
        <v>684</v>
      </c>
      <c r="S687" s="78">
        <f t="shared" ca="1" si="428"/>
        <v>121.91666666666343</v>
      </c>
      <c r="T687" s="55">
        <f t="shared" ca="1" si="419"/>
        <v>0</v>
      </c>
      <c r="U687" s="78">
        <f t="shared" ca="1" si="429"/>
        <v>4.1504550867967176E-5</v>
      </c>
      <c r="V687" s="79">
        <f t="shared" ca="1" si="430"/>
        <v>269.66355083874708</v>
      </c>
      <c r="W687" s="79">
        <f t="shared" ca="1" si="406"/>
        <v>2.4369543494195067</v>
      </c>
      <c r="X687" s="80">
        <f t="shared" ca="1" si="407"/>
        <v>-8.3009101735934349E-4</v>
      </c>
      <c r="Y687" s="80">
        <f t="shared" ca="1" si="420"/>
        <v>-0.11235981284947796</v>
      </c>
      <c r="Z687" s="80">
        <f t="shared" ca="1" si="408"/>
        <v>0</v>
      </c>
      <c r="AA687" s="80">
        <f t="shared" ca="1" si="421"/>
        <v>0</v>
      </c>
      <c r="AB687" s="81">
        <f t="shared" ca="1" si="409"/>
        <v>-7.5061448925351784E-2</v>
      </c>
      <c r="AC687" s="79">
        <f t="shared" ca="1" si="410"/>
        <v>271.91225383537443</v>
      </c>
      <c r="AE687" s="55">
        <f t="shared" ca="1" si="431"/>
        <v>0</v>
      </c>
      <c r="AF687" s="78">
        <f t="shared" ca="1" si="432"/>
        <v>4.1504550867967176E-5</v>
      </c>
      <c r="AR687" s="69">
        <f t="shared" si="422"/>
        <v>57</v>
      </c>
      <c r="AS687" s="70">
        <f t="shared" si="433"/>
        <v>684</v>
      </c>
      <c r="AT687" s="71">
        <f t="shared" ca="1" si="434"/>
        <v>2.4166406291550586E-3</v>
      </c>
      <c r="AU687" s="72">
        <f t="shared" ca="1" si="423"/>
        <v>9.0370179501075842E-3</v>
      </c>
      <c r="AV687" s="73">
        <f t="shared" ca="1" si="424"/>
        <v>1.0090370179501076</v>
      </c>
      <c r="AW687" s="74">
        <f ca="1">PRODUCT(AV$4:AV687)</f>
        <v>392.49258459007854</v>
      </c>
      <c r="BO687" s="70">
        <f t="shared" si="435"/>
        <v>684</v>
      </c>
      <c r="BP687" s="171">
        <f t="shared" ca="1" si="436"/>
        <v>0.114</v>
      </c>
      <c r="BQ687" s="172">
        <f t="shared" ca="1" si="425"/>
        <v>9.0370179501075842E-3</v>
      </c>
      <c r="BR687" s="172">
        <f t="shared" ca="1" si="438"/>
        <v>2.5478188359772604E-3</v>
      </c>
    </row>
    <row r="688" spans="5:70">
      <c r="E688">
        <f t="shared" si="426"/>
        <v>685</v>
      </c>
      <c r="F688" s="64">
        <f t="shared" si="427"/>
        <v>121.99999999999676</v>
      </c>
      <c r="G688" s="55">
        <f t="shared" si="411"/>
        <v>0</v>
      </c>
      <c r="H688" s="78">
        <f t="shared" si="437"/>
        <v>4.1598758021262672E-5</v>
      </c>
      <c r="I688" s="79">
        <f t="shared" ca="1" si="412"/>
        <v>272.50809911597992</v>
      </c>
      <c r="J688" s="79">
        <f t="shared" ca="1" si="413"/>
        <v>2.4626605832608073</v>
      </c>
      <c r="K688" s="80">
        <f t="shared" ca="1" si="414"/>
        <v>-8.3197516042525347E-4</v>
      </c>
      <c r="L688" s="80">
        <f t="shared" ca="1" si="415"/>
        <v>-0.11354504129832498</v>
      </c>
      <c r="M688" s="80">
        <f t="shared" ca="1" si="416"/>
        <v>-2.0438107433698494</v>
      </c>
      <c r="N688" s="80">
        <f t="shared" ca="1" si="417"/>
        <v>0</v>
      </c>
      <c r="O688" s="81">
        <f t="shared" ca="1" si="404"/>
        <v>-7.5061448925351784E-2</v>
      </c>
      <c r="P688" s="79">
        <f t="shared" ca="1" si="405"/>
        <v>272.73751049048673</v>
      </c>
      <c r="R688">
        <f t="shared" ca="1" si="418"/>
        <v>685</v>
      </c>
      <c r="S688" s="78">
        <f t="shared" ca="1" si="428"/>
        <v>121.99999999999676</v>
      </c>
      <c r="T688" s="55">
        <f t="shared" ca="1" si="419"/>
        <v>0</v>
      </c>
      <c r="U688" s="78">
        <f t="shared" ca="1" si="429"/>
        <v>4.1504550867967176E-5</v>
      </c>
      <c r="V688" s="79">
        <f t="shared" ca="1" si="430"/>
        <v>271.91225383537443</v>
      </c>
      <c r="W688" s="79">
        <f t="shared" ca="1" si="406"/>
        <v>2.4572759187644886</v>
      </c>
      <c r="X688" s="80">
        <f t="shared" ca="1" si="407"/>
        <v>-8.3009101735934349E-4</v>
      </c>
      <c r="Y688" s="80">
        <f t="shared" ca="1" si="420"/>
        <v>-0.11329677243140603</v>
      </c>
      <c r="Z688" s="80">
        <f t="shared" ca="1" si="408"/>
        <v>-2.0393419037653082</v>
      </c>
      <c r="AA688" s="80">
        <f t="shared" ca="1" si="421"/>
        <v>0</v>
      </c>
      <c r="AB688" s="81">
        <f t="shared" ca="1" si="409"/>
        <v>-7.5061448925351784E-2</v>
      </c>
      <c r="AC688" s="79">
        <f t="shared" ca="1" si="410"/>
        <v>272.14099953799951</v>
      </c>
      <c r="AE688" s="55">
        <f t="shared" ca="1" si="431"/>
        <v>0</v>
      </c>
      <c r="AF688" s="78">
        <f t="shared" ca="1" si="432"/>
        <v>4.1504550867967176E-5</v>
      </c>
      <c r="AR688" s="69">
        <f t="shared" si="422"/>
        <v>58</v>
      </c>
      <c r="AS688" s="70">
        <f t="shared" si="433"/>
        <v>685</v>
      </c>
      <c r="AT688" s="71">
        <f t="shared" ca="1" si="434"/>
        <v>2.3948014044104251E-3</v>
      </c>
      <c r="AU688" s="72">
        <f t="shared" ca="1" si="423"/>
        <v>9.0370179501075842E-3</v>
      </c>
      <c r="AV688" s="73">
        <f t="shared" ca="1" si="424"/>
        <v>1.0090370179501076</v>
      </c>
      <c r="AW688" s="74">
        <f ca="1">PRODUCT(AV$4:AV688)</f>
        <v>396.03954712230319</v>
      </c>
      <c r="BO688" s="70">
        <f t="shared" si="435"/>
        <v>685</v>
      </c>
      <c r="BP688" s="171">
        <f t="shared" ca="1" si="436"/>
        <v>0.114</v>
      </c>
      <c r="BQ688" s="172">
        <f t="shared" ca="1" si="425"/>
        <v>9.0370179501075842E-3</v>
      </c>
      <c r="BR688" s="172">
        <f t="shared" ca="1" si="438"/>
        <v>2.5250003623784184E-3</v>
      </c>
    </row>
    <row r="689" spans="5:70">
      <c r="E689">
        <f t="shared" si="426"/>
        <v>686</v>
      </c>
      <c r="F689" s="64">
        <f t="shared" si="427"/>
        <v>122.08333333333009</v>
      </c>
      <c r="G689" s="55">
        <f t="shared" si="411"/>
        <v>0</v>
      </c>
      <c r="H689" s="78">
        <f t="shared" si="437"/>
        <v>4.1598758021262672E-5</v>
      </c>
      <c r="I689" s="79">
        <f t="shared" ca="1" si="412"/>
        <v>272.73751049048673</v>
      </c>
      <c r="J689" s="79">
        <f t="shared" ca="1" si="413"/>
        <v>2.4647337779701841</v>
      </c>
      <c r="K689" s="80">
        <f t="shared" ca="1" si="414"/>
        <v>-8.3197516042525347E-4</v>
      </c>
      <c r="L689" s="80">
        <f t="shared" ca="1" si="415"/>
        <v>-0.11364062937103614</v>
      </c>
      <c r="M689" s="80">
        <f t="shared" ca="1" si="416"/>
        <v>0</v>
      </c>
      <c r="N689" s="80">
        <f t="shared" ca="1" si="417"/>
        <v>0</v>
      </c>
      <c r="O689" s="81">
        <f t="shared" ca="1" si="404"/>
        <v>-7.5061448925351784E-2</v>
      </c>
      <c r="P689" s="79">
        <f t="shared" ca="1" si="405"/>
        <v>275.01271021500008</v>
      </c>
      <c r="R689">
        <f t="shared" ca="1" si="418"/>
        <v>686</v>
      </c>
      <c r="S689" s="78">
        <f t="shared" ca="1" si="428"/>
        <v>122.08333333333009</v>
      </c>
      <c r="T689" s="55">
        <f t="shared" ca="1" si="419"/>
        <v>0</v>
      </c>
      <c r="U689" s="78">
        <f t="shared" ca="1" si="429"/>
        <v>4.1504550867967176E-5</v>
      </c>
      <c r="V689" s="79">
        <f t="shared" ca="1" si="430"/>
        <v>272.14099953799951</v>
      </c>
      <c r="W689" s="79">
        <f t="shared" ca="1" si="406"/>
        <v>2.4593430977851214</v>
      </c>
      <c r="X689" s="80">
        <f t="shared" ca="1" si="407"/>
        <v>-8.3009101735934349E-4</v>
      </c>
      <c r="Y689" s="80">
        <f t="shared" ca="1" si="420"/>
        <v>-0.11339208314083313</v>
      </c>
      <c r="Z689" s="80">
        <f t="shared" ca="1" si="408"/>
        <v>0</v>
      </c>
      <c r="AA689" s="80">
        <f t="shared" ca="1" si="421"/>
        <v>0</v>
      </c>
      <c r="AB689" s="81">
        <f t="shared" ca="1" si="409"/>
        <v>-7.5061448925351784E-2</v>
      </c>
      <c r="AC689" s="79">
        <f t="shared" ca="1" si="410"/>
        <v>274.41105901270112</v>
      </c>
      <c r="AE689" s="55">
        <f t="shared" ca="1" si="431"/>
        <v>0</v>
      </c>
      <c r="AF689" s="78">
        <f t="shared" ca="1" si="432"/>
        <v>4.1504550867967176E-5</v>
      </c>
      <c r="AR689" s="69">
        <f t="shared" si="422"/>
        <v>58</v>
      </c>
      <c r="AS689" s="70">
        <f t="shared" si="433"/>
        <v>686</v>
      </c>
      <c r="AT689" s="71">
        <f t="shared" ca="1" si="434"/>
        <v>2.3731595411318252E-3</v>
      </c>
      <c r="AU689" s="72">
        <f t="shared" ca="1" si="423"/>
        <v>9.0370179501075842E-3</v>
      </c>
      <c r="AV689" s="73">
        <f t="shared" ca="1" si="424"/>
        <v>1.0090370179501076</v>
      </c>
      <c r="AW689" s="74">
        <f ca="1">PRODUCT(AV$4:AV689)</f>
        <v>399.61856361859992</v>
      </c>
      <c r="BO689" s="70">
        <f t="shared" si="435"/>
        <v>686</v>
      </c>
      <c r="BP689" s="171">
        <f t="shared" ca="1" si="436"/>
        <v>0.114</v>
      </c>
      <c r="BQ689" s="172">
        <f t="shared" ca="1" si="425"/>
        <v>9.0370179501075842E-3</v>
      </c>
      <c r="BR689" s="172">
        <f t="shared" ca="1" si="438"/>
        <v>2.5023862528929224E-3</v>
      </c>
    </row>
    <row r="690" spans="5:70">
      <c r="E690">
        <f t="shared" si="426"/>
        <v>687</v>
      </c>
      <c r="F690" s="64">
        <f t="shared" si="427"/>
        <v>122.16666666666342</v>
      </c>
      <c r="G690" s="55">
        <f t="shared" si="411"/>
        <v>0</v>
      </c>
      <c r="H690" s="78">
        <f t="shared" si="437"/>
        <v>4.1598758021262672E-5</v>
      </c>
      <c r="I690" s="79">
        <f t="shared" ca="1" si="412"/>
        <v>275.01271021500008</v>
      </c>
      <c r="J690" s="79">
        <f t="shared" ca="1" si="413"/>
        <v>2.485294798720691</v>
      </c>
      <c r="K690" s="80">
        <f t="shared" ca="1" si="414"/>
        <v>-8.3197516042525347E-4</v>
      </c>
      <c r="L690" s="80">
        <f t="shared" ca="1" si="415"/>
        <v>-0.11458862925625005</v>
      </c>
      <c r="M690" s="80">
        <f t="shared" ca="1" si="416"/>
        <v>0</v>
      </c>
      <c r="N690" s="80">
        <f t="shared" ca="1" si="417"/>
        <v>0</v>
      </c>
      <c r="O690" s="81">
        <f t="shared" ca="1" si="404"/>
        <v>-7.5061448925351784E-2</v>
      </c>
      <c r="P690" s="79">
        <f t="shared" ca="1" si="405"/>
        <v>277.30752296037872</v>
      </c>
      <c r="R690">
        <f t="shared" ca="1" si="418"/>
        <v>687</v>
      </c>
      <c r="S690" s="78">
        <f t="shared" ca="1" si="428"/>
        <v>122.16666666666342</v>
      </c>
      <c r="T690" s="55">
        <f t="shared" ca="1" si="419"/>
        <v>0</v>
      </c>
      <c r="U690" s="78">
        <f t="shared" ca="1" si="429"/>
        <v>4.1504550867967176E-5</v>
      </c>
      <c r="V690" s="79">
        <f t="shared" ca="1" si="430"/>
        <v>274.41105901270112</v>
      </c>
      <c r="W690" s="79">
        <f t="shared" ca="1" si="406"/>
        <v>2.4798576660058114</v>
      </c>
      <c r="X690" s="80">
        <f t="shared" ca="1" si="407"/>
        <v>-8.3009101735934349E-4</v>
      </c>
      <c r="Y690" s="80">
        <f t="shared" ca="1" si="420"/>
        <v>-0.11433794125529213</v>
      </c>
      <c r="Z690" s="80">
        <f t="shared" ca="1" si="408"/>
        <v>0</v>
      </c>
      <c r="AA690" s="80">
        <f t="shared" ca="1" si="421"/>
        <v>0</v>
      </c>
      <c r="AB690" s="81">
        <f t="shared" ca="1" si="409"/>
        <v>-7.5061448925351784E-2</v>
      </c>
      <c r="AC690" s="79">
        <f t="shared" ca="1" si="410"/>
        <v>276.7006871975089</v>
      </c>
      <c r="AE690" s="55">
        <f t="shared" ca="1" si="431"/>
        <v>0</v>
      </c>
      <c r="AF690" s="78">
        <f t="shared" ca="1" si="432"/>
        <v>4.1504550867967176E-5</v>
      </c>
      <c r="AR690" s="69">
        <f t="shared" si="422"/>
        <v>58</v>
      </c>
      <c r="AS690" s="70">
        <f t="shared" si="433"/>
        <v>687</v>
      </c>
      <c r="AT690" s="71">
        <f t="shared" ca="1" si="434"/>
        <v>2.3517132557601479E-3</v>
      </c>
      <c r="AU690" s="72">
        <f t="shared" ca="1" si="423"/>
        <v>9.0370179501075842E-3</v>
      </c>
      <c r="AV690" s="73">
        <f t="shared" ca="1" si="424"/>
        <v>1.0090370179501076</v>
      </c>
      <c r="AW690" s="74">
        <f ca="1">PRODUCT(AV$4:AV690)</f>
        <v>403.22992375121743</v>
      </c>
      <c r="BO690" s="70">
        <f t="shared" si="435"/>
        <v>687</v>
      </c>
      <c r="BP690" s="171">
        <f t="shared" ca="1" si="436"/>
        <v>0.114</v>
      </c>
      <c r="BQ690" s="172">
        <f t="shared" ca="1" si="425"/>
        <v>9.0370179501075842E-3</v>
      </c>
      <c r="BR690" s="172">
        <f t="shared" ca="1" si="438"/>
        <v>2.4799746772190814E-3</v>
      </c>
    </row>
    <row r="691" spans="5:70">
      <c r="E691">
        <f t="shared" si="426"/>
        <v>688</v>
      </c>
      <c r="F691" s="64">
        <f t="shared" si="427"/>
        <v>122.24999999999675</v>
      </c>
      <c r="G691" s="55">
        <f t="shared" si="411"/>
        <v>0</v>
      </c>
      <c r="H691" s="78">
        <f t="shared" si="437"/>
        <v>4.1598758021262672E-5</v>
      </c>
      <c r="I691" s="79">
        <f t="shared" ca="1" si="412"/>
        <v>277.30752296037872</v>
      </c>
      <c r="J691" s="79">
        <f t="shared" ca="1" si="413"/>
        <v>2.5060330626928136</v>
      </c>
      <c r="K691" s="80">
        <f t="shared" ca="1" si="414"/>
        <v>-8.3197516042525347E-4</v>
      </c>
      <c r="L691" s="80">
        <f t="shared" ca="1" si="415"/>
        <v>-0.11554480123349115</v>
      </c>
      <c r="M691" s="80">
        <f t="shared" ca="1" si="416"/>
        <v>0</v>
      </c>
      <c r="N691" s="80">
        <f t="shared" ca="1" si="417"/>
        <v>0</v>
      </c>
      <c r="O691" s="81">
        <f t="shared" ca="1" si="404"/>
        <v>-7.5061448925351784E-2</v>
      </c>
      <c r="P691" s="79">
        <f t="shared" ca="1" si="405"/>
        <v>279.62211779775225</v>
      </c>
      <c r="R691">
        <f t="shared" ca="1" si="418"/>
        <v>688</v>
      </c>
      <c r="S691" s="78">
        <f t="shared" ca="1" si="428"/>
        <v>122.24999999999675</v>
      </c>
      <c r="T691" s="55">
        <f t="shared" ca="1" si="419"/>
        <v>0</v>
      </c>
      <c r="U691" s="78">
        <f t="shared" ca="1" si="429"/>
        <v>4.1504550867967176E-5</v>
      </c>
      <c r="V691" s="79">
        <f t="shared" ca="1" si="430"/>
        <v>276.7006871975089</v>
      </c>
      <c r="W691" s="79">
        <f t="shared" ca="1" si="406"/>
        <v>2.5005490770109917</v>
      </c>
      <c r="X691" s="80">
        <f t="shared" ca="1" si="407"/>
        <v>-8.3009101735934349E-4</v>
      </c>
      <c r="Y691" s="80">
        <f t="shared" ca="1" si="420"/>
        <v>-0.11529195299896206</v>
      </c>
      <c r="Z691" s="80">
        <f t="shared" ca="1" si="408"/>
        <v>0</v>
      </c>
      <c r="AA691" s="80">
        <f t="shared" ca="1" si="421"/>
        <v>0</v>
      </c>
      <c r="AB691" s="81">
        <f t="shared" ca="1" si="409"/>
        <v>-7.5061448925351784E-2</v>
      </c>
      <c r="AC691" s="79">
        <f t="shared" ca="1" si="410"/>
        <v>279.01005278157822</v>
      </c>
      <c r="AE691" s="55">
        <f t="shared" ca="1" si="431"/>
        <v>0</v>
      </c>
      <c r="AF691" s="78">
        <f t="shared" ca="1" si="432"/>
        <v>4.1504550867967176E-5</v>
      </c>
      <c r="AR691" s="69">
        <f t="shared" si="422"/>
        <v>58</v>
      </c>
      <c r="AS691" s="70">
        <f t="shared" si="433"/>
        <v>688</v>
      </c>
      <c r="AT691" s="71">
        <f t="shared" ca="1" si="434"/>
        <v>2.3304607808543377E-3</v>
      </c>
      <c r="AU691" s="72">
        <f t="shared" ca="1" si="423"/>
        <v>9.0370179501075842E-3</v>
      </c>
      <c r="AV691" s="73">
        <f t="shared" ca="1" si="424"/>
        <v>1.0090370179501076</v>
      </c>
      <c r="AW691" s="74">
        <f ca="1">PRODUCT(AV$4:AV691)</f>
        <v>406.87391981017771</v>
      </c>
      <c r="BO691" s="70">
        <f t="shared" si="435"/>
        <v>688</v>
      </c>
      <c r="BP691" s="171">
        <f t="shared" ca="1" si="436"/>
        <v>0.114</v>
      </c>
      <c r="BQ691" s="172">
        <f t="shared" ca="1" si="425"/>
        <v>9.0370179501075842E-3</v>
      </c>
      <c r="BR691" s="172">
        <f t="shared" ca="1" si="438"/>
        <v>2.457763821447535E-3</v>
      </c>
    </row>
    <row r="692" spans="5:70">
      <c r="E692">
        <f t="shared" si="426"/>
        <v>689</v>
      </c>
      <c r="F692" s="64">
        <f t="shared" si="427"/>
        <v>122.33333333333007</v>
      </c>
      <c r="G692" s="55">
        <f t="shared" si="411"/>
        <v>0</v>
      </c>
      <c r="H692" s="78">
        <f t="shared" si="437"/>
        <v>4.1598758021262672E-5</v>
      </c>
      <c r="I692" s="79">
        <f t="shared" ca="1" si="412"/>
        <v>279.62211779775225</v>
      </c>
      <c r="J692" s="79">
        <f t="shared" ca="1" si="413"/>
        <v>2.5269500977853845</v>
      </c>
      <c r="K692" s="80">
        <f t="shared" ca="1" si="414"/>
        <v>-8.3197516042525347E-4</v>
      </c>
      <c r="L692" s="80">
        <f t="shared" ca="1" si="415"/>
        <v>-0.11650921574906345</v>
      </c>
      <c r="M692" s="80">
        <f t="shared" ca="1" si="416"/>
        <v>0</v>
      </c>
      <c r="N692" s="80">
        <f t="shared" ca="1" si="417"/>
        <v>0</v>
      </c>
      <c r="O692" s="81">
        <f t="shared" ca="1" si="404"/>
        <v>-7.5061448925351784E-2</v>
      </c>
      <c r="P692" s="79">
        <f t="shared" ca="1" si="405"/>
        <v>281.95666525570277</v>
      </c>
      <c r="R692">
        <f t="shared" ca="1" si="418"/>
        <v>689</v>
      </c>
      <c r="S692" s="78">
        <f t="shared" ca="1" si="428"/>
        <v>122.33333333333007</v>
      </c>
      <c r="T692" s="55">
        <f t="shared" ca="1" si="419"/>
        <v>0</v>
      </c>
      <c r="U692" s="78">
        <f t="shared" ca="1" si="429"/>
        <v>4.1504550867967176E-5</v>
      </c>
      <c r="V692" s="79">
        <f t="shared" ca="1" si="430"/>
        <v>279.01005278157822</v>
      </c>
      <c r="W692" s="79">
        <f t="shared" ca="1" si="406"/>
        <v>2.5214188552475871</v>
      </c>
      <c r="X692" s="80">
        <f t="shared" ca="1" si="407"/>
        <v>-8.3009101735934349E-4</v>
      </c>
      <c r="Y692" s="80">
        <f t="shared" ca="1" si="420"/>
        <v>-0.11625418865899094</v>
      </c>
      <c r="Z692" s="80">
        <f t="shared" ca="1" si="408"/>
        <v>0</v>
      </c>
      <c r="AA692" s="80">
        <f t="shared" ca="1" si="421"/>
        <v>0</v>
      </c>
      <c r="AB692" s="81">
        <f t="shared" ca="1" si="409"/>
        <v>-7.5061448925351784E-2</v>
      </c>
      <c r="AC692" s="79">
        <f t="shared" ca="1" si="410"/>
        <v>281.33932590822411</v>
      </c>
      <c r="AE692" s="55">
        <f t="shared" ca="1" si="431"/>
        <v>0</v>
      </c>
      <c r="AF692" s="78">
        <f t="shared" ca="1" si="432"/>
        <v>4.1504550867967176E-5</v>
      </c>
      <c r="AR692" s="69">
        <f t="shared" si="422"/>
        <v>58</v>
      </c>
      <c r="AS692" s="70">
        <f t="shared" si="433"/>
        <v>689</v>
      </c>
      <c r="AT692" s="71">
        <f t="shared" ca="1" si="434"/>
        <v>2.3094003649457352E-3</v>
      </c>
      <c r="AU692" s="72">
        <f t="shared" ca="1" si="423"/>
        <v>9.0370179501075842E-3</v>
      </c>
      <c r="AV692" s="73">
        <f t="shared" ca="1" si="424"/>
        <v>1.0090370179501076</v>
      </c>
      <c r="AW692" s="74">
        <f ca="1">PRODUCT(AV$4:AV692)</f>
        <v>410.55084672693295</v>
      </c>
      <c r="BO692" s="70">
        <f t="shared" si="435"/>
        <v>689</v>
      </c>
      <c r="BP692" s="171">
        <f t="shared" ca="1" si="436"/>
        <v>0.114</v>
      </c>
      <c r="BQ692" s="172">
        <f t="shared" ca="1" si="425"/>
        <v>9.0370179501075842E-3</v>
      </c>
      <c r="BR692" s="172">
        <f t="shared" ca="1" si="438"/>
        <v>2.4357518879144437E-3</v>
      </c>
    </row>
    <row r="693" spans="5:70">
      <c r="E693">
        <f t="shared" si="426"/>
        <v>690</v>
      </c>
      <c r="F693" s="64">
        <f t="shared" si="427"/>
        <v>122.4166666666634</v>
      </c>
      <c r="G693" s="55">
        <f t="shared" si="411"/>
        <v>0</v>
      </c>
      <c r="H693" s="78">
        <f t="shared" si="437"/>
        <v>4.1598758021262672E-5</v>
      </c>
      <c r="I693" s="79">
        <f t="shared" ca="1" si="412"/>
        <v>281.95666525570277</v>
      </c>
      <c r="J693" s="79">
        <f t="shared" ca="1" si="413"/>
        <v>2.5480474450682613</v>
      </c>
      <c r="K693" s="80">
        <f t="shared" ca="1" si="414"/>
        <v>-8.3197516042525347E-4</v>
      </c>
      <c r="L693" s="80">
        <f t="shared" ca="1" si="415"/>
        <v>-0.11748194385654283</v>
      </c>
      <c r="M693" s="80">
        <f t="shared" ca="1" si="416"/>
        <v>0</v>
      </c>
      <c r="N693" s="80">
        <f t="shared" ca="1" si="417"/>
        <v>0</v>
      </c>
      <c r="O693" s="81">
        <f t="shared" ca="1" si="404"/>
        <v>-7.5061448925351784E-2</v>
      </c>
      <c r="P693" s="79">
        <f t="shared" ca="1" si="405"/>
        <v>284.31133733282871</v>
      </c>
      <c r="R693">
        <f t="shared" ca="1" si="418"/>
        <v>690</v>
      </c>
      <c r="S693" s="78">
        <f t="shared" ca="1" si="428"/>
        <v>122.4166666666634</v>
      </c>
      <c r="T693" s="55">
        <f t="shared" ca="1" si="419"/>
        <v>0</v>
      </c>
      <c r="U693" s="78">
        <f t="shared" ca="1" si="429"/>
        <v>4.1504550867967176E-5</v>
      </c>
      <c r="V693" s="79">
        <f t="shared" ca="1" si="430"/>
        <v>281.33932590822411</v>
      </c>
      <c r="W693" s="79">
        <f t="shared" ca="1" si="406"/>
        <v>2.542468538303789</v>
      </c>
      <c r="X693" s="80">
        <f t="shared" ca="1" si="407"/>
        <v>-8.3009101735934349E-4</v>
      </c>
      <c r="Y693" s="80">
        <f t="shared" ca="1" si="420"/>
        <v>-0.11722471912842672</v>
      </c>
      <c r="Z693" s="80">
        <f t="shared" ca="1" si="408"/>
        <v>0</v>
      </c>
      <c r="AA693" s="80">
        <f t="shared" ca="1" si="421"/>
        <v>0</v>
      </c>
      <c r="AB693" s="81">
        <f t="shared" ca="1" si="409"/>
        <v>-7.5061448925351784E-2</v>
      </c>
      <c r="AC693" s="79">
        <f t="shared" ca="1" si="410"/>
        <v>283.68867818745679</v>
      </c>
      <c r="AE693" s="55">
        <f t="shared" ca="1" si="431"/>
        <v>0</v>
      </c>
      <c r="AF693" s="78">
        <f t="shared" ca="1" si="432"/>
        <v>4.1504550867967176E-5</v>
      </c>
      <c r="AR693" s="69">
        <f t="shared" si="422"/>
        <v>58</v>
      </c>
      <c r="AS693" s="70">
        <f t="shared" si="433"/>
        <v>690</v>
      </c>
      <c r="AT693" s="71">
        <f t="shared" ca="1" si="434"/>
        <v>2.2885302723937356E-3</v>
      </c>
      <c r="AU693" s="72">
        <f t="shared" ca="1" si="423"/>
        <v>9.0370179501075842E-3</v>
      </c>
      <c r="AV693" s="73">
        <f t="shared" ca="1" si="424"/>
        <v>1.0090370179501076</v>
      </c>
      <c r="AW693" s="74">
        <f ca="1">PRODUCT(AV$4:AV693)</f>
        <v>414.26100209823613</v>
      </c>
      <c r="BO693" s="70">
        <f t="shared" si="435"/>
        <v>690</v>
      </c>
      <c r="BP693" s="171">
        <f t="shared" ca="1" si="436"/>
        <v>0.114</v>
      </c>
      <c r="BQ693" s="172">
        <f t="shared" ca="1" si="425"/>
        <v>9.0370179501075842E-3</v>
      </c>
      <c r="BR693" s="172">
        <f t="shared" ca="1" si="438"/>
        <v>2.4139370950559923E-3</v>
      </c>
    </row>
    <row r="694" spans="5:70">
      <c r="E694">
        <f t="shared" si="426"/>
        <v>691</v>
      </c>
      <c r="F694" s="64">
        <f t="shared" si="427"/>
        <v>122.49999999999673</v>
      </c>
      <c r="G694" s="55">
        <f t="shared" si="411"/>
        <v>0</v>
      </c>
      <c r="H694" s="78">
        <f t="shared" si="437"/>
        <v>4.1598758021262672E-5</v>
      </c>
      <c r="I694" s="79">
        <f t="shared" ca="1" si="412"/>
        <v>284.31133733282871</v>
      </c>
      <c r="J694" s="79">
        <f t="shared" ca="1" si="413"/>
        <v>2.5693266588958656</v>
      </c>
      <c r="K694" s="80">
        <f t="shared" ca="1" si="414"/>
        <v>-8.3197516042525347E-4</v>
      </c>
      <c r="L694" s="80">
        <f t="shared" ca="1" si="415"/>
        <v>-0.11846305722201197</v>
      </c>
      <c r="M694" s="80">
        <f t="shared" ca="1" si="416"/>
        <v>0</v>
      </c>
      <c r="N694" s="80">
        <f t="shared" ca="1" si="417"/>
        <v>0</v>
      </c>
      <c r="O694" s="81">
        <f t="shared" ca="1" si="404"/>
        <v>-7.5061448925351784E-2</v>
      </c>
      <c r="P694" s="79">
        <f t="shared" ca="1" si="405"/>
        <v>286.68630751041678</v>
      </c>
      <c r="R694">
        <f t="shared" ca="1" si="418"/>
        <v>691</v>
      </c>
      <c r="S694" s="78">
        <f t="shared" ca="1" si="428"/>
        <v>122.49999999999673</v>
      </c>
      <c r="T694" s="55">
        <f t="shared" ca="1" si="419"/>
        <v>0</v>
      </c>
      <c r="U694" s="78">
        <f t="shared" ca="1" si="429"/>
        <v>4.1504550867967176E-5</v>
      </c>
      <c r="V694" s="79">
        <f t="shared" ca="1" si="430"/>
        <v>283.68867818745679</v>
      </c>
      <c r="W694" s="79">
        <f t="shared" ca="1" si="406"/>
        <v>2.563699677022341</v>
      </c>
      <c r="X694" s="80">
        <f t="shared" ca="1" si="407"/>
        <v>-8.3009101735934349E-4</v>
      </c>
      <c r="Y694" s="80">
        <f t="shared" ca="1" si="420"/>
        <v>-0.11820361591144034</v>
      </c>
      <c r="Z694" s="80">
        <f t="shared" ca="1" si="408"/>
        <v>0</v>
      </c>
      <c r="AA694" s="80">
        <f t="shared" ca="1" si="421"/>
        <v>0</v>
      </c>
      <c r="AB694" s="81">
        <f t="shared" ca="1" si="409"/>
        <v>-7.5061448925351784E-2</v>
      </c>
      <c r="AC694" s="79">
        <f t="shared" ca="1" si="410"/>
        <v>286.05828270862497</v>
      </c>
      <c r="AE694" s="55">
        <f t="shared" ca="1" si="431"/>
        <v>0</v>
      </c>
      <c r="AF694" s="78">
        <f t="shared" ca="1" si="432"/>
        <v>4.1504550867967176E-5</v>
      </c>
      <c r="AR694" s="69">
        <f t="shared" si="422"/>
        <v>58</v>
      </c>
      <c r="AS694" s="70">
        <f t="shared" si="433"/>
        <v>691</v>
      </c>
      <c r="AT694" s="71">
        <f t="shared" ca="1" si="434"/>
        <v>2.2678487832427487E-3</v>
      </c>
      <c r="AU694" s="72">
        <f t="shared" ca="1" si="423"/>
        <v>9.0370179501075842E-3</v>
      </c>
      <c r="AV694" s="73">
        <f t="shared" ca="1" si="424"/>
        <v>1.0090370179501076</v>
      </c>
      <c r="AW694" s="74">
        <f ca="1">PRODUCT(AV$4:AV694)</f>
        <v>418.00468621022748</v>
      </c>
      <c r="BO694" s="70">
        <f t="shared" si="435"/>
        <v>691</v>
      </c>
      <c r="BP694" s="171">
        <f t="shared" ca="1" si="436"/>
        <v>0.114</v>
      </c>
      <c r="BQ694" s="172">
        <f t="shared" ca="1" si="425"/>
        <v>9.0370179501075842E-3</v>
      </c>
      <c r="BR694" s="172">
        <f t="shared" ca="1" si="438"/>
        <v>2.3923176772641963E-3</v>
      </c>
    </row>
    <row r="695" spans="5:70">
      <c r="E695">
        <f t="shared" si="426"/>
        <v>692</v>
      </c>
      <c r="F695" s="64">
        <f t="shared" si="427"/>
        <v>122.58333333333006</v>
      </c>
      <c r="G695" s="55">
        <f t="shared" si="411"/>
        <v>0</v>
      </c>
      <c r="H695" s="78">
        <f t="shared" si="437"/>
        <v>4.1598758021262672E-5</v>
      </c>
      <c r="I695" s="79">
        <f t="shared" ca="1" si="412"/>
        <v>286.68630751041678</v>
      </c>
      <c r="J695" s="79">
        <f t="shared" ca="1" si="413"/>
        <v>2.5907893070216992</v>
      </c>
      <c r="K695" s="80">
        <f t="shared" ca="1" si="414"/>
        <v>-8.3197516042525347E-4</v>
      </c>
      <c r="L695" s="80">
        <f t="shared" ca="1" si="415"/>
        <v>-0.11945262812934034</v>
      </c>
      <c r="M695" s="80">
        <f t="shared" ca="1" si="416"/>
        <v>0</v>
      </c>
      <c r="N695" s="80">
        <f t="shared" ca="1" si="417"/>
        <v>0</v>
      </c>
      <c r="O695" s="81">
        <f t="shared" ca="1" si="404"/>
        <v>-7.5061448925351784E-2</v>
      </c>
      <c r="P695" s="79">
        <f t="shared" ca="1" si="405"/>
        <v>289.08175076522332</v>
      </c>
      <c r="R695">
        <f t="shared" ca="1" si="418"/>
        <v>692</v>
      </c>
      <c r="S695" s="78">
        <f t="shared" ca="1" si="428"/>
        <v>122.58333333333006</v>
      </c>
      <c r="T695" s="55">
        <f t="shared" ca="1" si="419"/>
        <v>0</v>
      </c>
      <c r="U695" s="78">
        <f t="shared" ca="1" si="429"/>
        <v>4.1504550867967176E-5</v>
      </c>
      <c r="V695" s="79">
        <f t="shared" ca="1" si="430"/>
        <v>286.05828270862497</v>
      </c>
      <c r="W695" s="79">
        <f t="shared" ca="1" si="406"/>
        <v>2.585113835614794</v>
      </c>
      <c r="X695" s="80">
        <f t="shared" ca="1" si="407"/>
        <v>-8.3009101735934349E-4</v>
      </c>
      <c r="Y695" s="80">
        <f t="shared" ca="1" si="420"/>
        <v>-0.11919095112859375</v>
      </c>
      <c r="Z695" s="80">
        <f t="shared" ca="1" si="408"/>
        <v>0</v>
      </c>
      <c r="AA695" s="80">
        <f t="shared" ca="1" si="421"/>
        <v>0</v>
      </c>
      <c r="AB695" s="81">
        <f t="shared" ca="1" si="409"/>
        <v>-7.5061448925351784E-2</v>
      </c>
      <c r="AC695" s="79">
        <f t="shared" ca="1" si="410"/>
        <v>288.44831405316847</v>
      </c>
      <c r="AE695" s="55">
        <f t="shared" ca="1" si="431"/>
        <v>0</v>
      </c>
      <c r="AF695" s="78">
        <f t="shared" ca="1" si="432"/>
        <v>4.1504550867967176E-5</v>
      </c>
      <c r="AR695" s="69">
        <f t="shared" si="422"/>
        <v>58</v>
      </c>
      <c r="AS695" s="70">
        <f t="shared" si="433"/>
        <v>692</v>
      </c>
      <c r="AT695" s="71">
        <f t="shared" ca="1" si="434"/>
        <v>2.2473541930804544E-3</v>
      </c>
      <c r="AU695" s="72">
        <f t="shared" ca="1" si="423"/>
        <v>9.0370179501075842E-3</v>
      </c>
      <c r="AV695" s="73">
        <f t="shared" ca="1" si="424"/>
        <v>1.0090370179501076</v>
      </c>
      <c r="AW695" s="74">
        <f ca="1">PRODUCT(AV$4:AV695)</f>
        <v>421.78220206273841</v>
      </c>
      <c r="BO695" s="70">
        <f t="shared" si="435"/>
        <v>692</v>
      </c>
      <c r="BP695" s="171">
        <f t="shared" ca="1" si="436"/>
        <v>0.114</v>
      </c>
      <c r="BQ695" s="172">
        <f t="shared" ca="1" si="425"/>
        <v>9.0370179501075842E-3</v>
      </c>
      <c r="BR695" s="172">
        <f t="shared" ca="1" si="438"/>
        <v>2.3708918847440003E-3</v>
      </c>
    </row>
    <row r="696" spans="5:70">
      <c r="E696">
        <f t="shared" si="426"/>
        <v>693</v>
      </c>
      <c r="F696" s="64">
        <f t="shared" si="427"/>
        <v>122.66666666666339</v>
      </c>
      <c r="G696" s="55">
        <f t="shared" si="411"/>
        <v>0</v>
      </c>
      <c r="H696" s="78">
        <f t="shared" si="437"/>
        <v>4.1598758021262672E-5</v>
      </c>
      <c r="I696" s="79">
        <f t="shared" ca="1" si="412"/>
        <v>289.08175076522332</v>
      </c>
      <c r="J696" s="79">
        <f t="shared" ca="1" si="413"/>
        <v>2.6124369707138499</v>
      </c>
      <c r="K696" s="80">
        <f t="shared" ca="1" si="414"/>
        <v>-8.3197516042525347E-4</v>
      </c>
      <c r="L696" s="80">
        <f t="shared" ca="1" si="415"/>
        <v>-0.12045072948550972</v>
      </c>
      <c r="M696" s="80">
        <f t="shared" ca="1" si="416"/>
        <v>0</v>
      </c>
      <c r="N696" s="80">
        <f t="shared" ca="1" si="417"/>
        <v>0</v>
      </c>
      <c r="O696" s="81">
        <f t="shared" ca="1" si="404"/>
        <v>-7.5061448925351784E-2</v>
      </c>
      <c r="P696" s="79">
        <f t="shared" ca="1" si="405"/>
        <v>291.49784358236587</v>
      </c>
      <c r="R696">
        <f t="shared" ca="1" si="418"/>
        <v>693</v>
      </c>
      <c r="S696" s="78">
        <f t="shared" ca="1" si="428"/>
        <v>122.66666666666339</v>
      </c>
      <c r="T696" s="55">
        <f t="shared" ca="1" si="419"/>
        <v>0</v>
      </c>
      <c r="U696" s="78">
        <f t="shared" ca="1" si="429"/>
        <v>4.1504550867967176E-5</v>
      </c>
      <c r="V696" s="79">
        <f t="shared" ca="1" si="430"/>
        <v>288.44831405316847</v>
      </c>
      <c r="W696" s="79">
        <f t="shared" ca="1" si="406"/>
        <v>2.6067125917767533</v>
      </c>
      <c r="X696" s="80">
        <f t="shared" ca="1" si="407"/>
        <v>-8.3009101735934349E-4</v>
      </c>
      <c r="Y696" s="80">
        <f t="shared" ca="1" si="420"/>
        <v>-0.12018679752215354</v>
      </c>
      <c r="Z696" s="80">
        <f t="shared" ca="1" si="408"/>
        <v>0</v>
      </c>
      <c r="AA696" s="80">
        <f t="shared" ca="1" si="421"/>
        <v>0</v>
      </c>
      <c r="AB696" s="81">
        <f t="shared" ca="1" si="409"/>
        <v>-7.5061448925351784E-2</v>
      </c>
      <c r="AC696" s="79">
        <f t="shared" ca="1" si="410"/>
        <v>290.85894830748038</v>
      </c>
      <c r="AE696" s="55">
        <f t="shared" ca="1" si="431"/>
        <v>0</v>
      </c>
      <c r="AF696" s="78">
        <f t="shared" ca="1" si="432"/>
        <v>4.1504550867967176E-5</v>
      </c>
      <c r="AR696" s="69">
        <f t="shared" si="422"/>
        <v>58</v>
      </c>
      <c r="AS696" s="70">
        <f t="shared" si="433"/>
        <v>693</v>
      </c>
      <c r="AT696" s="71">
        <f t="shared" ca="1" si="434"/>
        <v>2.2270448128973368E-3</v>
      </c>
      <c r="AU696" s="72">
        <f t="shared" ca="1" si="423"/>
        <v>9.0370179501075842E-3</v>
      </c>
      <c r="AV696" s="73">
        <f t="shared" ca="1" si="424"/>
        <v>1.0090370179501076</v>
      </c>
      <c r="AW696" s="74">
        <f ca="1">PRODUCT(AV$4:AV696)</f>
        <v>425.59385539381526</v>
      </c>
      <c r="BO696" s="70">
        <f t="shared" si="435"/>
        <v>693</v>
      </c>
      <c r="BP696" s="171">
        <f t="shared" ca="1" si="436"/>
        <v>0.114</v>
      </c>
      <c r="BQ696" s="172">
        <f t="shared" ca="1" si="425"/>
        <v>9.0370179501075842E-3</v>
      </c>
      <c r="BR696" s="172">
        <f t="shared" ca="1" si="438"/>
        <v>2.3496579833716569E-3</v>
      </c>
    </row>
    <row r="697" spans="5:70">
      <c r="E697">
        <f t="shared" si="426"/>
        <v>694</v>
      </c>
      <c r="F697" s="64">
        <f t="shared" si="427"/>
        <v>122.74999999999672</v>
      </c>
      <c r="G697" s="55">
        <f t="shared" si="411"/>
        <v>0</v>
      </c>
      <c r="H697" s="78">
        <f t="shared" si="437"/>
        <v>4.1598758021262672E-5</v>
      </c>
      <c r="I697" s="79">
        <f t="shared" ca="1" si="412"/>
        <v>291.49784358236587</v>
      </c>
      <c r="J697" s="79">
        <f t="shared" ca="1" si="413"/>
        <v>2.6342712448714933</v>
      </c>
      <c r="K697" s="80">
        <f t="shared" ca="1" si="414"/>
        <v>-8.3197516042525347E-4</v>
      </c>
      <c r="L697" s="80">
        <f t="shared" ca="1" si="415"/>
        <v>-0.12145743482598578</v>
      </c>
      <c r="M697" s="80">
        <f t="shared" ca="1" si="416"/>
        <v>0</v>
      </c>
      <c r="N697" s="80">
        <f t="shared" ca="1" si="417"/>
        <v>0</v>
      </c>
      <c r="O697" s="81">
        <f t="shared" ca="1" si="404"/>
        <v>-7.5061448925351784E-2</v>
      </c>
      <c r="P697" s="79">
        <f t="shared" ca="1" si="405"/>
        <v>293.93476396832563</v>
      </c>
      <c r="R697">
        <f t="shared" ca="1" si="418"/>
        <v>694</v>
      </c>
      <c r="S697" s="78">
        <f t="shared" ca="1" si="428"/>
        <v>122.74999999999672</v>
      </c>
      <c r="T697" s="55">
        <f t="shared" ca="1" si="419"/>
        <v>0</v>
      </c>
      <c r="U697" s="78">
        <f t="shared" ca="1" si="429"/>
        <v>4.1504550867967176E-5</v>
      </c>
      <c r="V697" s="79">
        <f t="shared" ca="1" si="430"/>
        <v>290.85894830748038</v>
      </c>
      <c r="W697" s="79">
        <f t="shared" ca="1" si="406"/>
        <v>2.6284975368041139</v>
      </c>
      <c r="X697" s="80">
        <f t="shared" ca="1" si="407"/>
        <v>-8.3009101735934349E-4</v>
      </c>
      <c r="Y697" s="80">
        <f t="shared" ca="1" si="420"/>
        <v>-0.12119122846145017</v>
      </c>
      <c r="Z697" s="80">
        <f t="shared" ca="1" si="408"/>
        <v>0</v>
      </c>
      <c r="AA697" s="80">
        <f t="shared" ca="1" si="421"/>
        <v>0</v>
      </c>
      <c r="AB697" s="81">
        <f t="shared" ca="1" si="409"/>
        <v>-7.5061448925351784E-2</v>
      </c>
      <c r="AC697" s="79">
        <f t="shared" ca="1" si="410"/>
        <v>293.29036307588035</v>
      </c>
      <c r="AE697" s="55">
        <f t="shared" ca="1" si="431"/>
        <v>0</v>
      </c>
      <c r="AF697" s="78">
        <f t="shared" ca="1" si="432"/>
        <v>4.1504550867967176E-5</v>
      </c>
      <c r="AR697" s="69">
        <f t="shared" si="422"/>
        <v>58</v>
      </c>
      <c r="AS697" s="70">
        <f t="shared" si="433"/>
        <v>694</v>
      </c>
      <c r="AT697" s="71">
        <f t="shared" ca="1" si="434"/>
        <v>2.2069189689474895E-3</v>
      </c>
      <c r="AU697" s="72">
        <f t="shared" ca="1" si="423"/>
        <v>9.0370179501075842E-3</v>
      </c>
      <c r="AV697" s="73">
        <f t="shared" ca="1" si="424"/>
        <v>1.0090370179501076</v>
      </c>
      <c r="AW697" s="74">
        <f ca="1">PRODUCT(AV$4:AV697)</f>
        <v>429.43995470446464</v>
      </c>
      <c r="BO697" s="70">
        <f t="shared" si="435"/>
        <v>694</v>
      </c>
      <c r="BP697" s="171">
        <f t="shared" ca="1" si="436"/>
        <v>0.114</v>
      </c>
      <c r="BQ697" s="172">
        <f t="shared" ca="1" si="425"/>
        <v>9.0370179501075842E-3</v>
      </c>
      <c r="BR697" s="172">
        <f t="shared" ca="1" si="438"/>
        <v>2.3286142545543725E-3</v>
      </c>
    </row>
    <row r="698" spans="5:70">
      <c r="E698">
        <f t="shared" si="426"/>
        <v>695</v>
      </c>
      <c r="F698" s="64">
        <f t="shared" si="427"/>
        <v>122.83333333333005</v>
      </c>
      <c r="G698" s="55">
        <f t="shared" si="411"/>
        <v>0</v>
      </c>
      <c r="H698" s="78">
        <f t="shared" si="437"/>
        <v>4.1598758021262672E-5</v>
      </c>
      <c r="I698" s="79">
        <f t="shared" ca="1" si="412"/>
        <v>293.93476396832563</v>
      </c>
      <c r="J698" s="79">
        <f t="shared" ca="1" si="413"/>
        <v>2.6562937381423946</v>
      </c>
      <c r="K698" s="80">
        <f t="shared" ca="1" si="414"/>
        <v>-8.3197516042525347E-4</v>
      </c>
      <c r="L698" s="80">
        <f t="shared" ca="1" si="415"/>
        <v>-0.12247281832013568</v>
      </c>
      <c r="M698" s="80">
        <f t="shared" ca="1" si="416"/>
        <v>0</v>
      </c>
      <c r="N698" s="80">
        <f t="shared" ca="1" si="417"/>
        <v>0</v>
      </c>
      <c r="O698" s="81">
        <f t="shared" ca="1" si="404"/>
        <v>-7.5061448925351784E-2</v>
      </c>
      <c r="P698" s="79">
        <f t="shared" ca="1" si="405"/>
        <v>296.39269146406207</v>
      </c>
      <c r="R698">
        <f t="shared" ca="1" si="418"/>
        <v>695</v>
      </c>
      <c r="S698" s="78">
        <f t="shared" ca="1" si="428"/>
        <v>122.83333333333005</v>
      </c>
      <c r="T698" s="55">
        <f t="shared" ca="1" si="419"/>
        <v>0</v>
      </c>
      <c r="U698" s="78">
        <f t="shared" ca="1" si="429"/>
        <v>4.1504550867967176E-5</v>
      </c>
      <c r="V698" s="79">
        <f t="shared" ca="1" si="430"/>
        <v>293.29036307588035</v>
      </c>
      <c r="W698" s="79">
        <f t="shared" ca="1" si="406"/>
        <v>2.6504702757103011</v>
      </c>
      <c r="X698" s="80">
        <f t="shared" ca="1" si="407"/>
        <v>-8.3009101735934349E-4</v>
      </c>
      <c r="Y698" s="80">
        <f t="shared" ca="1" si="420"/>
        <v>-0.12220431794828349</v>
      </c>
      <c r="Z698" s="80">
        <f t="shared" ca="1" si="408"/>
        <v>0</v>
      </c>
      <c r="AA698" s="80">
        <f t="shared" ca="1" si="421"/>
        <v>0</v>
      </c>
      <c r="AB698" s="81">
        <f t="shared" ca="1" si="409"/>
        <v>-7.5061448925351784E-2</v>
      </c>
      <c r="AC698" s="79">
        <f t="shared" ca="1" si="410"/>
        <v>295.74273749369968</v>
      </c>
      <c r="AE698" s="55">
        <f t="shared" ca="1" si="431"/>
        <v>0</v>
      </c>
      <c r="AF698" s="78">
        <f t="shared" ca="1" si="432"/>
        <v>4.1504550867967176E-5</v>
      </c>
      <c r="AR698" s="69">
        <f t="shared" si="422"/>
        <v>58</v>
      </c>
      <c r="AS698" s="70">
        <f t="shared" si="433"/>
        <v>695</v>
      </c>
      <c r="AT698" s="71">
        <f t="shared" ca="1" si="434"/>
        <v>2.186975002610678E-3</v>
      </c>
      <c r="AU698" s="72">
        <f t="shared" ca="1" si="423"/>
        <v>9.0370179501075842E-3</v>
      </c>
      <c r="AV698" s="73">
        <f t="shared" ca="1" si="424"/>
        <v>1.0090370179501076</v>
      </c>
      <c r="AW698" s="74">
        <f ca="1">PRODUCT(AV$4:AV698)</f>
        <v>433.32081128362228</v>
      </c>
      <c r="BO698" s="70">
        <f t="shared" si="435"/>
        <v>695</v>
      </c>
      <c r="BP698" s="171">
        <f t="shared" ca="1" si="436"/>
        <v>0.114</v>
      </c>
      <c r="BQ698" s="172">
        <f t="shared" ca="1" si="425"/>
        <v>9.0370179501075842E-3</v>
      </c>
      <c r="BR698" s="172">
        <f t="shared" ca="1" si="438"/>
        <v>2.3077589950912109E-3</v>
      </c>
    </row>
    <row r="699" spans="5:70">
      <c r="E699">
        <f t="shared" si="426"/>
        <v>696</v>
      </c>
      <c r="F699" s="64">
        <f t="shared" si="427"/>
        <v>122.91666666666337</v>
      </c>
      <c r="G699" s="55">
        <f t="shared" si="411"/>
        <v>0</v>
      </c>
      <c r="H699" s="78">
        <f t="shared" si="437"/>
        <v>4.1598758021262672E-5</v>
      </c>
      <c r="I699" s="79">
        <f t="shared" ca="1" si="412"/>
        <v>296.39269146406207</v>
      </c>
      <c r="J699" s="79">
        <f t="shared" ca="1" si="413"/>
        <v>2.6785060730414281</v>
      </c>
      <c r="K699" s="80">
        <f t="shared" ca="1" si="414"/>
        <v>-8.3197516042525347E-4</v>
      </c>
      <c r="L699" s="80">
        <f t="shared" ca="1" si="415"/>
        <v>-0.12349695477669254</v>
      </c>
      <c r="M699" s="80">
        <f t="shared" ca="1" si="416"/>
        <v>0</v>
      </c>
      <c r="N699" s="80">
        <f t="shared" ca="1" si="417"/>
        <v>0</v>
      </c>
      <c r="O699" s="81">
        <f t="shared" ca="1" si="404"/>
        <v>-7.5061448925351784E-2</v>
      </c>
      <c r="P699" s="79">
        <f t="shared" ca="1" si="405"/>
        <v>298.87180715824104</v>
      </c>
      <c r="R699">
        <f t="shared" ca="1" si="418"/>
        <v>696</v>
      </c>
      <c r="S699" s="78">
        <f t="shared" ca="1" si="428"/>
        <v>122.91666666666337</v>
      </c>
      <c r="T699" s="55">
        <f t="shared" ca="1" si="419"/>
        <v>0</v>
      </c>
      <c r="U699" s="78">
        <f t="shared" ca="1" si="429"/>
        <v>4.1504550867967176E-5</v>
      </c>
      <c r="V699" s="79">
        <f t="shared" ca="1" si="430"/>
        <v>295.74273749369968</v>
      </c>
      <c r="W699" s="79">
        <f t="shared" ca="1" si="406"/>
        <v>2.6726324273445194</v>
      </c>
      <c r="X699" s="80">
        <f t="shared" ca="1" si="407"/>
        <v>-8.3009101735934349E-4</v>
      </c>
      <c r="Y699" s="80">
        <f t="shared" ca="1" si="420"/>
        <v>-0.12322614062237487</v>
      </c>
      <c r="Z699" s="80">
        <f t="shared" ca="1" si="408"/>
        <v>0</v>
      </c>
      <c r="AA699" s="80">
        <f t="shared" ca="1" si="421"/>
        <v>0</v>
      </c>
      <c r="AB699" s="81">
        <f t="shared" ca="1" si="409"/>
        <v>-7.5061448925351784E-2</v>
      </c>
      <c r="AC699" s="79">
        <f t="shared" ca="1" si="410"/>
        <v>298.21625224047915</v>
      </c>
      <c r="AE699" s="55">
        <f t="shared" ca="1" si="431"/>
        <v>0</v>
      </c>
      <c r="AF699" s="78">
        <f t="shared" ca="1" si="432"/>
        <v>4.1504550867967176E-5</v>
      </c>
      <c r="AR699" s="69">
        <f t="shared" si="422"/>
        <v>58</v>
      </c>
      <c r="AS699" s="70">
        <f t="shared" si="433"/>
        <v>696</v>
      </c>
      <c r="AT699" s="71">
        <f t="shared" ca="1" si="434"/>
        <v>2.1672112702556486E-3</v>
      </c>
      <c r="AU699" s="72">
        <f t="shared" ca="1" si="423"/>
        <v>9.0370179501075842E-3</v>
      </c>
      <c r="AV699" s="73">
        <f t="shared" ca="1" si="424"/>
        <v>1.0090370179501076</v>
      </c>
      <c r="AW699" s="74">
        <f ca="1">PRODUCT(AV$4:AV699)</f>
        <v>437.23673923334758</v>
      </c>
      <c r="BO699" s="70">
        <f t="shared" si="435"/>
        <v>696</v>
      </c>
      <c r="BP699" s="171">
        <f t="shared" ca="1" si="436"/>
        <v>0.114</v>
      </c>
      <c r="BQ699" s="172">
        <f t="shared" ca="1" si="425"/>
        <v>9.0370179501075842E-3</v>
      </c>
      <c r="BR699" s="172">
        <f t="shared" ca="1" si="438"/>
        <v>2.2870905170352426E-3</v>
      </c>
    </row>
    <row r="700" spans="5:70">
      <c r="E700">
        <f t="shared" si="426"/>
        <v>697</v>
      </c>
      <c r="F700" s="64">
        <f t="shared" si="427"/>
        <v>122.9999999999967</v>
      </c>
      <c r="G700" s="55">
        <f t="shared" si="411"/>
        <v>0</v>
      </c>
      <c r="H700" s="78">
        <f t="shared" si="437"/>
        <v>4.1598758021262672E-5</v>
      </c>
      <c r="I700" s="79">
        <f t="shared" ca="1" si="412"/>
        <v>298.87180715824104</v>
      </c>
      <c r="J700" s="79">
        <f t="shared" ca="1" si="413"/>
        <v>2.7009098860701166</v>
      </c>
      <c r="K700" s="80">
        <f t="shared" ca="1" si="414"/>
        <v>-8.3197516042525347E-4</v>
      </c>
      <c r="L700" s="80">
        <f t="shared" ca="1" si="415"/>
        <v>-0.1245299196492671</v>
      </c>
      <c r="M700" s="80">
        <f t="shared" ca="1" si="416"/>
        <v>-2.2415385536868078</v>
      </c>
      <c r="N700" s="80">
        <f t="shared" ca="1" si="417"/>
        <v>0</v>
      </c>
      <c r="O700" s="81">
        <f t="shared" ca="1" si="404"/>
        <v>-7.5061448925351784E-2</v>
      </c>
      <c r="P700" s="79">
        <f t="shared" ca="1" si="405"/>
        <v>299.13075514688933</v>
      </c>
      <c r="R700">
        <f t="shared" ca="1" si="418"/>
        <v>697</v>
      </c>
      <c r="S700" s="78">
        <f t="shared" ca="1" si="428"/>
        <v>122.9999999999967</v>
      </c>
      <c r="T700" s="55">
        <f t="shared" ca="1" si="419"/>
        <v>0</v>
      </c>
      <c r="U700" s="78">
        <f t="shared" ca="1" si="429"/>
        <v>4.1504550867967176E-5</v>
      </c>
      <c r="V700" s="79">
        <f t="shared" ca="1" si="430"/>
        <v>298.21625224047915</v>
      </c>
      <c r="W700" s="79">
        <f t="shared" ca="1" si="406"/>
        <v>2.6949856245110211</v>
      </c>
      <c r="X700" s="80">
        <f t="shared" ca="1" si="407"/>
        <v>-8.3009101735934349E-4</v>
      </c>
      <c r="Y700" s="80">
        <f t="shared" ca="1" si="420"/>
        <v>-0.12425677176686632</v>
      </c>
      <c r="Z700" s="80">
        <f t="shared" ca="1" si="408"/>
        <v>-2.2366218918035936</v>
      </c>
      <c r="AA700" s="80">
        <f t="shared" ca="1" si="421"/>
        <v>0</v>
      </c>
      <c r="AB700" s="81">
        <f t="shared" ca="1" si="409"/>
        <v>-7.5061448925351784E-2</v>
      </c>
      <c r="AC700" s="79">
        <f t="shared" ca="1" si="410"/>
        <v>298.47446766147709</v>
      </c>
      <c r="AE700" s="55">
        <f t="shared" ca="1" si="431"/>
        <v>0</v>
      </c>
      <c r="AF700" s="78">
        <f t="shared" ca="1" si="432"/>
        <v>4.1504550867967176E-5</v>
      </c>
      <c r="AR700" s="69">
        <f t="shared" si="422"/>
        <v>59</v>
      </c>
      <c r="AS700" s="70">
        <f t="shared" si="433"/>
        <v>697</v>
      </c>
      <c r="AT700" s="71">
        <f t="shared" ca="1" si="434"/>
        <v>2.1476261431046728E-3</v>
      </c>
      <c r="AU700" s="72">
        <f t="shared" ca="1" si="423"/>
        <v>9.0370179501075842E-3</v>
      </c>
      <c r="AV700" s="73">
        <f t="shared" ca="1" si="424"/>
        <v>1.0090370179501076</v>
      </c>
      <c r="AW700" s="74">
        <f ca="1">PRODUCT(AV$4:AV700)</f>
        <v>441.18805549424587</v>
      </c>
      <c r="BO700" s="70">
        <f t="shared" si="435"/>
        <v>697</v>
      </c>
      <c r="BP700" s="171">
        <f t="shared" ca="1" si="436"/>
        <v>0.114</v>
      </c>
      <c r="BQ700" s="172">
        <f t="shared" ca="1" si="425"/>
        <v>9.0370179501075842E-3</v>
      </c>
      <c r="BR700" s="172">
        <f t="shared" ca="1" si="438"/>
        <v>2.2666071475569284E-3</v>
      </c>
    </row>
    <row r="701" spans="5:70">
      <c r="E701">
        <f t="shared" si="426"/>
        <v>698</v>
      </c>
      <c r="F701" s="64">
        <f t="shared" si="427"/>
        <v>123.08333333333003</v>
      </c>
      <c r="G701" s="55">
        <f t="shared" si="411"/>
        <v>0</v>
      </c>
      <c r="H701" s="78">
        <f t="shared" si="437"/>
        <v>4.1598758021262672E-5</v>
      </c>
      <c r="I701" s="79">
        <f t="shared" ca="1" si="412"/>
        <v>299.13075514688933</v>
      </c>
      <c r="J701" s="79">
        <f t="shared" ca="1" si="413"/>
        <v>2.7032500036916756</v>
      </c>
      <c r="K701" s="80">
        <f t="shared" ca="1" si="414"/>
        <v>-8.3197516042525347E-4</v>
      </c>
      <c r="L701" s="80">
        <f t="shared" ca="1" si="415"/>
        <v>-0.12463781464453723</v>
      </c>
      <c r="M701" s="80">
        <f t="shared" ca="1" si="416"/>
        <v>0</v>
      </c>
      <c r="N701" s="80">
        <f t="shared" ca="1" si="417"/>
        <v>0</v>
      </c>
      <c r="O701" s="81">
        <f t="shared" ca="1" si="404"/>
        <v>-7.5061448925351784E-2</v>
      </c>
      <c r="P701" s="79">
        <f t="shared" ca="1" si="405"/>
        <v>301.63347391185067</v>
      </c>
      <c r="R701">
        <f t="shared" ca="1" si="418"/>
        <v>698</v>
      </c>
      <c r="S701" s="78">
        <f t="shared" ca="1" si="428"/>
        <v>123.08333333333003</v>
      </c>
      <c r="T701" s="55">
        <f t="shared" ca="1" si="419"/>
        <v>0</v>
      </c>
      <c r="U701" s="78">
        <f t="shared" ca="1" si="429"/>
        <v>4.1504550867967176E-5</v>
      </c>
      <c r="V701" s="79">
        <f t="shared" ca="1" si="430"/>
        <v>298.47446766147709</v>
      </c>
      <c r="W701" s="79">
        <f t="shared" ca="1" si="406"/>
        <v>2.6973191219055743</v>
      </c>
      <c r="X701" s="80">
        <f t="shared" ca="1" si="407"/>
        <v>-8.3009101735934349E-4</v>
      </c>
      <c r="Y701" s="80">
        <f t="shared" ca="1" si="420"/>
        <v>-0.12436436152561546</v>
      </c>
      <c r="Z701" s="80">
        <f t="shared" ca="1" si="408"/>
        <v>0</v>
      </c>
      <c r="AA701" s="80">
        <f t="shared" ca="1" si="421"/>
        <v>0</v>
      </c>
      <c r="AB701" s="81">
        <f t="shared" ca="1" si="409"/>
        <v>-7.5061448925351784E-2</v>
      </c>
      <c r="AC701" s="79">
        <f t="shared" ca="1" si="410"/>
        <v>300.97153088191436</v>
      </c>
      <c r="AE701" s="55">
        <f t="shared" ca="1" si="431"/>
        <v>0</v>
      </c>
      <c r="AF701" s="78">
        <f t="shared" ca="1" si="432"/>
        <v>4.1504550867967176E-5</v>
      </c>
      <c r="AR701" s="69">
        <f t="shared" si="422"/>
        <v>59</v>
      </c>
      <c r="AS701" s="70">
        <f t="shared" si="433"/>
        <v>698</v>
      </c>
      <c r="AT701" s="71">
        <f t="shared" ca="1" si="434"/>
        <v>2.1282180070993154E-3</v>
      </c>
      <c r="AU701" s="72">
        <f t="shared" ca="1" si="423"/>
        <v>9.0370179501075842E-3</v>
      </c>
      <c r="AV701" s="73">
        <f t="shared" ca="1" si="424"/>
        <v>1.0090370179501076</v>
      </c>
      <c r="AW701" s="74">
        <f ca="1">PRODUCT(AV$4:AV701)</f>
        <v>445.17507987112043</v>
      </c>
      <c r="BO701" s="70">
        <f t="shared" si="435"/>
        <v>698</v>
      </c>
      <c r="BP701" s="171">
        <f t="shared" ca="1" si="436"/>
        <v>0.114</v>
      </c>
      <c r="BQ701" s="172">
        <f t="shared" ca="1" si="425"/>
        <v>9.0370179501075842E-3</v>
      </c>
      <c r="BR701" s="172">
        <f t="shared" ca="1" si="438"/>
        <v>2.2463072288087275E-3</v>
      </c>
    </row>
    <row r="702" spans="5:70">
      <c r="E702">
        <f t="shared" si="426"/>
        <v>699</v>
      </c>
      <c r="F702" s="64">
        <f t="shared" si="427"/>
        <v>123.16666666666336</v>
      </c>
      <c r="G702" s="55">
        <f t="shared" si="411"/>
        <v>0</v>
      </c>
      <c r="H702" s="78">
        <f t="shared" si="437"/>
        <v>4.1598758021262672E-5</v>
      </c>
      <c r="I702" s="79">
        <f t="shared" ca="1" si="412"/>
        <v>301.63347391185067</v>
      </c>
      <c r="J702" s="79">
        <f t="shared" ca="1" si="413"/>
        <v>2.7258671180947021</v>
      </c>
      <c r="K702" s="80">
        <f t="shared" ca="1" si="414"/>
        <v>-8.3197516042525347E-4</v>
      </c>
      <c r="L702" s="80">
        <f t="shared" ca="1" si="415"/>
        <v>-0.12568061412993778</v>
      </c>
      <c r="M702" s="80">
        <f t="shared" ca="1" si="416"/>
        <v>0</v>
      </c>
      <c r="N702" s="80">
        <f t="shared" ca="1" si="417"/>
        <v>0</v>
      </c>
      <c r="O702" s="81">
        <f t="shared" ca="1" si="404"/>
        <v>-7.5061448925351784E-2</v>
      </c>
      <c r="P702" s="79">
        <f t="shared" ca="1" si="405"/>
        <v>304.15776699172966</v>
      </c>
      <c r="R702">
        <f t="shared" ca="1" si="418"/>
        <v>699</v>
      </c>
      <c r="S702" s="78">
        <f t="shared" ca="1" si="428"/>
        <v>123.16666666666336</v>
      </c>
      <c r="T702" s="55">
        <f t="shared" ca="1" si="419"/>
        <v>0</v>
      </c>
      <c r="U702" s="78">
        <f t="shared" ca="1" si="429"/>
        <v>4.1504550867967176E-5</v>
      </c>
      <c r="V702" s="79">
        <f t="shared" ca="1" si="430"/>
        <v>300.97153088191436</v>
      </c>
      <c r="W702" s="79">
        <f t="shared" ca="1" si="406"/>
        <v>2.7198851270512194</v>
      </c>
      <c r="X702" s="80">
        <f t="shared" ca="1" si="407"/>
        <v>-8.3009101735934349E-4</v>
      </c>
      <c r="Y702" s="80">
        <f t="shared" ca="1" si="420"/>
        <v>-0.125404804534131</v>
      </c>
      <c r="Z702" s="80">
        <f t="shared" ca="1" si="408"/>
        <v>0</v>
      </c>
      <c r="AA702" s="80">
        <f t="shared" ca="1" si="421"/>
        <v>0</v>
      </c>
      <c r="AB702" s="81">
        <f t="shared" ca="1" si="409"/>
        <v>-7.5061448925351784E-2</v>
      </c>
      <c r="AC702" s="79">
        <f t="shared" ca="1" si="410"/>
        <v>303.49011966448876</v>
      </c>
      <c r="AE702" s="55">
        <f t="shared" ca="1" si="431"/>
        <v>0</v>
      </c>
      <c r="AF702" s="78">
        <f t="shared" ca="1" si="432"/>
        <v>4.1504550867967176E-5</v>
      </c>
      <c r="AR702" s="69">
        <f t="shared" si="422"/>
        <v>59</v>
      </c>
      <c r="AS702" s="70">
        <f t="shared" si="433"/>
        <v>699</v>
      </c>
      <c r="AT702" s="71">
        <f t="shared" ca="1" si="434"/>
        <v>2.1089852627674166E-3</v>
      </c>
      <c r="AU702" s="72">
        <f t="shared" ca="1" si="423"/>
        <v>9.0370179501075842E-3</v>
      </c>
      <c r="AV702" s="73">
        <f t="shared" ca="1" si="424"/>
        <v>1.0090370179501076</v>
      </c>
      <c r="AW702" s="74">
        <f ca="1">PRODUCT(AV$4:AV702)</f>
        <v>449.19813505885634</v>
      </c>
      <c r="BO702" s="70">
        <f t="shared" si="435"/>
        <v>699</v>
      </c>
      <c r="BP702" s="171">
        <f t="shared" ca="1" si="436"/>
        <v>0.114</v>
      </c>
      <c r="BQ702" s="172">
        <f t="shared" ca="1" si="425"/>
        <v>9.0370179501075842E-3</v>
      </c>
      <c r="BR702" s="172">
        <f t="shared" ca="1" si="438"/>
        <v>2.2261891177909167E-3</v>
      </c>
    </row>
    <row r="703" spans="5:70">
      <c r="E703">
        <f t="shared" si="426"/>
        <v>700</v>
      </c>
      <c r="F703" s="64">
        <f t="shared" si="427"/>
        <v>123.24999999999669</v>
      </c>
      <c r="G703" s="55">
        <f t="shared" si="411"/>
        <v>0</v>
      </c>
      <c r="H703" s="78">
        <f t="shared" si="437"/>
        <v>4.1598758021262672E-5</v>
      </c>
      <c r="I703" s="79">
        <f t="shared" ca="1" si="412"/>
        <v>304.15776699172966</v>
      </c>
      <c r="J703" s="79">
        <f t="shared" ca="1" si="413"/>
        <v>2.7486791999689011</v>
      </c>
      <c r="K703" s="80">
        <f t="shared" ca="1" si="414"/>
        <v>-8.3197516042525347E-4</v>
      </c>
      <c r="L703" s="80">
        <f t="shared" ca="1" si="415"/>
        <v>-0.12673240291322069</v>
      </c>
      <c r="M703" s="80">
        <f t="shared" ca="1" si="416"/>
        <v>0</v>
      </c>
      <c r="N703" s="80">
        <f t="shared" ca="1" si="417"/>
        <v>0</v>
      </c>
      <c r="O703" s="81">
        <f t="shared" ca="1" si="404"/>
        <v>-7.5061448925351784E-2</v>
      </c>
      <c r="P703" s="79">
        <f t="shared" ca="1" si="405"/>
        <v>306.70382036469954</v>
      </c>
      <c r="R703">
        <f t="shared" ca="1" si="418"/>
        <v>700</v>
      </c>
      <c r="S703" s="78">
        <f t="shared" ca="1" si="428"/>
        <v>123.24999999999669</v>
      </c>
      <c r="T703" s="55">
        <f t="shared" ca="1" si="419"/>
        <v>0</v>
      </c>
      <c r="U703" s="78">
        <f t="shared" ca="1" si="429"/>
        <v>4.1504550867967176E-5</v>
      </c>
      <c r="V703" s="79">
        <f t="shared" ca="1" si="430"/>
        <v>303.49011966448876</v>
      </c>
      <c r="W703" s="79">
        <f t="shared" ca="1" si="406"/>
        <v>2.7426456590882835</v>
      </c>
      <c r="X703" s="80">
        <f t="shared" ca="1" si="407"/>
        <v>-8.3009101735934349E-4</v>
      </c>
      <c r="Y703" s="80">
        <f t="shared" ca="1" si="420"/>
        <v>-0.12645421652687033</v>
      </c>
      <c r="Z703" s="80">
        <f t="shared" ca="1" si="408"/>
        <v>0</v>
      </c>
      <c r="AA703" s="80">
        <f t="shared" ca="1" si="421"/>
        <v>0</v>
      </c>
      <c r="AB703" s="81">
        <f t="shared" ca="1" si="409"/>
        <v>-7.5061448925351784E-2</v>
      </c>
      <c r="AC703" s="79">
        <f t="shared" ca="1" si="410"/>
        <v>306.03041956710746</v>
      </c>
      <c r="AE703" s="55">
        <f t="shared" ca="1" si="431"/>
        <v>0</v>
      </c>
      <c r="AF703" s="78">
        <f t="shared" ca="1" si="432"/>
        <v>4.1504550867967176E-5</v>
      </c>
      <c r="AR703" s="69">
        <f t="shared" si="422"/>
        <v>59</v>
      </c>
      <c r="AS703" s="70">
        <f t="shared" si="433"/>
        <v>700</v>
      </c>
      <c r="AT703" s="71">
        <f t="shared" ca="1" si="434"/>
        <v>2.0899263250912753E-3</v>
      </c>
      <c r="AU703" s="72">
        <f t="shared" ca="1" si="423"/>
        <v>9.0370179501075842E-3</v>
      </c>
      <c r="AV703" s="73">
        <f t="shared" ca="1" si="424"/>
        <v>1.0090370179501076</v>
      </c>
      <c r="AW703" s="74">
        <f ca="1">PRODUCT(AV$4:AV703)</f>
        <v>453.25754666853805</v>
      </c>
      <c r="BO703" s="70">
        <f t="shared" si="435"/>
        <v>700</v>
      </c>
      <c r="BP703" s="171">
        <f t="shared" ca="1" si="436"/>
        <v>0.114</v>
      </c>
      <c r="BQ703" s="172">
        <f t="shared" ca="1" si="425"/>
        <v>9.0370179501075842E-3</v>
      </c>
      <c r="BR703" s="172">
        <f t="shared" ca="1" si="438"/>
        <v>2.2062511862186128E-3</v>
      </c>
    </row>
    <row r="704" spans="5:70">
      <c r="E704">
        <f t="shared" si="426"/>
        <v>701</v>
      </c>
      <c r="F704" s="64">
        <f t="shared" si="427"/>
        <v>123.33333333333002</v>
      </c>
      <c r="G704" s="55">
        <f t="shared" si="411"/>
        <v>0</v>
      </c>
      <c r="H704" s="78">
        <f t="shared" si="437"/>
        <v>4.1598758021262672E-5</v>
      </c>
      <c r="I704" s="79">
        <f t="shared" ca="1" si="412"/>
        <v>306.70382036469954</v>
      </c>
      <c r="J704" s="79">
        <f t="shared" ca="1" si="413"/>
        <v>2.7716879300023618</v>
      </c>
      <c r="K704" s="80">
        <f t="shared" ca="1" si="414"/>
        <v>-8.3197516042525347E-4</v>
      </c>
      <c r="L704" s="80">
        <f t="shared" ca="1" si="415"/>
        <v>-0.12779325848529149</v>
      </c>
      <c r="M704" s="80">
        <f t="shared" ca="1" si="416"/>
        <v>0</v>
      </c>
      <c r="N704" s="80">
        <f t="shared" ca="1" si="417"/>
        <v>0</v>
      </c>
      <c r="O704" s="81">
        <f t="shared" ca="1" si="404"/>
        <v>-7.5061448925351784E-2</v>
      </c>
      <c r="P704" s="79">
        <f t="shared" ca="1" si="405"/>
        <v>309.27182161213085</v>
      </c>
      <c r="R704">
        <f t="shared" ca="1" si="418"/>
        <v>701</v>
      </c>
      <c r="S704" s="78">
        <f t="shared" ca="1" si="428"/>
        <v>123.33333333333002</v>
      </c>
      <c r="T704" s="55">
        <f t="shared" ca="1" si="419"/>
        <v>0</v>
      </c>
      <c r="U704" s="78">
        <f t="shared" ca="1" si="429"/>
        <v>4.1504550867967176E-5</v>
      </c>
      <c r="V704" s="79">
        <f t="shared" ca="1" si="430"/>
        <v>306.03041956710746</v>
      </c>
      <c r="W704" s="79">
        <f t="shared" ca="1" si="406"/>
        <v>2.7656023949069053</v>
      </c>
      <c r="X704" s="80">
        <f t="shared" ca="1" si="407"/>
        <v>-8.3009101735934349E-4</v>
      </c>
      <c r="Y704" s="80">
        <f t="shared" ca="1" si="420"/>
        <v>-0.12751267481962811</v>
      </c>
      <c r="Z704" s="80">
        <f t="shared" ca="1" si="408"/>
        <v>0</v>
      </c>
      <c r="AA704" s="80">
        <f t="shared" ca="1" si="421"/>
        <v>0</v>
      </c>
      <c r="AB704" s="81">
        <f t="shared" ca="1" si="409"/>
        <v>-7.5061448925351784E-2</v>
      </c>
      <c r="AC704" s="79">
        <f t="shared" ca="1" si="410"/>
        <v>308.59261774725206</v>
      </c>
      <c r="AE704" s="55">
        <f t="shared" ca="1" si="431"/>
        <v>0</v>
      </c>
      <c r="AF704" s="78">
        <f t="shared" ca="1" si="432"/>
        <v>4.1504550867967176E-5</v>
      </c>
      <c r="AR704" s="69">
        <f t="shared" si="422"/>
        <v>59</v>
      </c>
      <c r="AS704" s="70">
        <f t="shared" si="433"/>
        <v>701</v>
      </c>
      <c r="AT704" s="71">
        <f t="shared" ca="1" si="434"/>
        <v>2.071039623377023E-3</v>
      </c>
      <c r="AU704" s="72">
        <f t="shared" ca="1" si="423"/>
        <v>9.0370179501075842E-3</v>
      </c>
      <c r="AV704" s="73">
        <f t="shared" ca="1" si="424"/>
        <v>1.0090370179501076</v>
      </c>
      <c r="AW704" s="74">
        <f ca="1">PRODUCT(AV$4:AV704)</f>
        <v>457.35364325380334</v>
      </c>
      <c r="BO704" s="70">
        <f t="shared" si="435"/>
        <v>701</v>
      </c>
      <c r="BP704" s="171">
        <f t="shared" ca="1" si="436"/>
        <v>0.114</v>
      </c>
      <c r="BQ704" s="172">
        <f t="shared" ca="1" si="425"/>
        <v>9.0370179501075842E-3</v>
      </c>
      <c r="BR704" s="172">
        <f t="shared" ca="1" si="438"/>
        <v>2.1864918203899852E-3</v>
      </c>
    </row>
    <row r="705" spans="5:70">
      <c r="E705">
        <f t="shared" si="426"/>
        <v>702</v>
      </c>
      <c r="F705" s="64">
        <f t="shared" si="427"/>
        <v>123.41666666666335</v>
      </c>
      <c r="G705" s="55">
        <f t="shared" si="411"/>
        <v>0</v>
      </c>
      <c r="H705" s="78">
        <f t="shared" si="437"/>
        <v>4.1598758021262672E-5</v>
      </c>
      <c r="I705" s="79">
        <f t="shared" ca="1" si="412"/>
        <v>309.27182161213085</v>
      </c>
      <c r="J705" s="79">
        <f t="shared" ca="1" si="413"/>
        <v>2.7948950033712974</v>
      </c>
      <c r="K705" s="80">
        <f t="shared" ca="1" si="414"/>
        <v>-8.3197516042525347E-4</v>
      </c>
      <c r="L705" s="80">
        <f t="shared" ca="1" si="415"/>
        <v>-0.12886325900505452</v>
      </c>
      <c r="M705" s="80">
        <f t="shared" ca="1" si="416"/>
        <v>0</v>
      </c>
      <c r="N705" s="80">
        <f t="shared" ca="1" si="417"/>
        <v>0</v>
      </c>
      <c r="O705" s="81">
        <f t="shared" ca="1" si="404"/>
        <v>-7.5061448925351784E-2</v>
      </c>
      <c r="P705" s="79">
        <f t="shared" ca="1" si="405"/>
        <v>311.86195993241131</v>
      </c>
      <c r="R705">
        <f t="shared" ca="1" si="418"/>
        <v>702</v>
      </c>
      <c r="S705" s="78">
        <f t="shared" ca="1" si="428"/>
        <v>123.41666666666335</v>
      </c>
      <c r="T705" s="55">
        <f t="shared" ca="1" si="419"/>
        <v>0</v>
      </c>
      <c r="U705" s="78">
        <f t="shared" ca="1" si="429"/>
        <v>4.1504550867967176E-5</v>
      </c>
      <c r="V705" s="79">
        <f t="shared" ca="1" si="430"/>
        <v>308.59261774725206</v>
      </c>
      <c r="W705" s="79">
        <f t="shared" ca="1" si="406"/>
        <v>2.7887570258526053</v>
      </c>
      <c r="X705" s="80">
        <f t="shared" ca="1" si="407"/>
        <v>-8.3009101735934349E-4</v>
      </c>
      <c r="Y705" s="80">
        <f t="shared" ca="1" si="420"/>
        <v>-0.12858025739468837</v>
      </c>
      <c r="Z705" s="80">
        <f t="shared" ca="1" si="408"/>
        <v>0</v>
      </c>
      <c r="AA705" s="80">
        <f t="shared" ca="1" si="421"/>
        <v>0</v>
      </c>
      <c r="AB705" s="81">
        <f t="shared" ca="1" si="409"/>
        <v>-7.5061448925351784E-2</v>
      </c>
      <c r="AC705" s="79">
        <f t="shared" ca="1" si="410"/>
        <v>311.17690297576729</v>
      </c>
      <c r="AE705" s="55">
        <f t="shared" ca="1" si="431"/>
        <v>0</v>
      </c>
      <c r="AF705" s="78">
        <f t="shared" ca="1" si="432"/>
        <v>4.1504550867967176E-5</v>
      </c>
      <c r="AR705" s="69">
        <f t="shared" si="422"/>
        <v>59</v>
      </c>
      <c r="AS705" s="70">
        <f t="shared" si="433"/>
        <v>702</v>
      </c>
      <c r="AT705" s="71">
        <f t="shared" ca="1" si="434"/>
        <v>2.0523236011251809E-3</v>
      </c>
      <c r="AU705" s="72">
        <f t="shared" ca="1" si="423"/>
        <v>9.0370179501075842E-3</v>
      </c>
      <c r="AV705" s="73">
        <f t="shared" ca="1" si="424"/>
        <v>1.0090370179501076</v>
      </c>
      <c r="AW705" s="74">
        <f ca="1">PRODUCT(AV$4:AV705)</f>
        <v>461.48675633743505</v>
      </c>
      <c r="BO705" s="70">
        <f t="shared" si="435"/>
        <v>702</v>
      </c>
      <c r="BP705" s="171">
        <f t="shared" ca="1" si="436"/>
        <v>0.114</v>
      </c>
      <c r="BQ705" s="172">
        <f t="shared" ca="1" si="425"/>
        <v>9.0370179501075842E-3</v>
      </c>
      <c r="BR705" s="172">
        <f t="shared" ca="1" si="438"/>
        <v>2.1669094210556481E-3</v>
      </c>
    </row>
    <row r="706" spans="5:70">
      <c r="E706">
        <f t="shared" si="426"/>
        <v>703</v>
      </c>
      <c r="F706" s="64">
        <f t="shared" si="427"/>
        <v>123.49999999999667</v>
      </c>
      <c r="G706" s="55">
        <f t="shared" si="411"/>
        <v>0</v>
      </c>
      <c r="H706" s="78">
        <f t="shared" si="437"/>
        <v>4.1598758021262672E-5</v>
      </c>
      <c r="I706" s="79">
        <f t="shared" ca="1" si="412"/>
        <v>311.86195993241131</v>
      </c>
      <c r="J706" s="79">
        <f t="shared" ca="1" si="413"/>
        <v>2.8183021298649331</v>
      </c>
      <c r="K706" s="80">
        <f t="shared" ca="1" si="414"/>
        <v>-8.3197516042525347E-4</v>
      </c>
      <c r="L706" s="80">
        <f t="shared" ca="1" si="415"/>
        <v>-0.12994248330517139</v>
      </c>
      <c r="M706" s="80">
        <f t="shared" ca="1" si="416"/>
        <v>0</v>
      </c>
      <c r="N706" s="80">
        <f t="shared" ca="1" si="417"/>
        <v>0</v>
      </c>
      <c r="O706" s="81">
        <f t="shared" ca="1" si="404"/>
        <v>-7.5061448925351784E-2</v>
      </c>
      <c r="P706" s="79">
        <f t="shared" ca="1" si="405"/>
        <v>314.47442615488529</v>
      </c>
      <c r="R706">
        <f t="shared" ca="1" si="418"/>
        <v>703</v>
      </c>
      <c r="S706" s="78">
        <f t="shared" ca="1" si="428"/>
        <v>123.49999999999667</v>
      </c>
      <c r="T706" s="55">
        <f t="shared" ca="1" si="419"/>
        <v>0</v>
      </c>
      <c r="U706" s="78">
        <f t="shared" ca="1" si="429"/>
        <v>4.1504550867967176E-5</v>
      </c>
      <c r="V706" s="79">
        <f t="shared" ca="1" si="430"/>
        <v>311.17690297576729</v>
      </c>
      <c r="W706" s="79">
        <f t="shared" ca="1" si="406"/>
        <v>2.8121112578508951</v>
      </c>
      <c r="X706" s="80">
        <f t="shared" ca="1" si="407"/>
        <v>-8.3009101735934349E-4</v>
      </c>
      <c r="Y706" s="80">
        <f t="shared" ca="1" si="420"/>
        <v>-0.12965704290656971</v>
      </c>
      <c r="Z706" s="80">
        <f t="shared" ca="1" si="408"/>
        <v>0</v>
      </c>
      <c r="AA706" s="80">
        <f t="shared" ca="1" si="421"/>
        <v>0</v>
      </c>
      <c r="AB706" s="81">
        <f t="shared" ca="1" si="409"/>
        <v>-7.5061448925351784E-2</v>
      </c>
      <c r="AC706" s="79">
        <f t="shared" ca="1" si="410"/>
        <v>313.78346565076896</v>
      </c>
      <c r="AE706" s="55">
        <f t="shared" ca="1" si="431"/>
        <v>0</v>
      </c>
      <c r="AF706" s="78">
        <f t="shared" ca="1" si="432"/>
        <v>4.1504550867967176E-5</v>
      </c>
      <c r="AR706" s="69">
        <f t="shared" si="422"/>
        <v>59</v>
      </c>
      <c r="AS706" s="70">
        <f t="shared" si="433"/>
        <v>703</v>
      </c>
      <c r="AT706" s="71">
        <f t="shared" ca="1" si="434"/>
        <v>2.0337767159023831E-3</v>
      </c>
      <c r="AU706" s="72">
        <f t="shared" ca="1" si="423"/>
        <v>9.0370179501075842E-3</v>
      </c>
      <c r="AV706" s="73">
        <f t="shared" ca="1" si="424"/>
        <v>1.0090370179501076</v>
      </c>
      <c r="AW706" s="74">
        <f ca="1">PRODUCT(AV$4:AV706)</f>
        <v>465.65722043819341</v>
      </c>
      <c r="BO706" s="70">
        <f t="shared" si="435"/>
        <v>703</v>
      </c>
      <c r="BP706" s="171">
        <f t="shared" ca="1" si="436"/>
        <v>0.114</v>
      </c>
      <c r="BQ706" s="172">
        <f t="shared" ca="1" si="425"/>
        <v>9.0370179501075842E-3</v>
      </c>
      <c r="BR706" s="172">
        <f t="shared" ca="1" si="438"/>
        <v>2.1475024032892244E-3</v>
      </c>
    </row>
    <row r="707" spans="5:70">
      <c r="E707">
        <f t="shared" si="426"/>
        <v>704</v>
      </c>
      <c r="F707" s="64">
        <f t="shared" si="427"/>
        <v>123.58333333333</v>
      </c>
      <c r="G707" s="55">
        <f t="shared" si="411"/>
        <v>0</v>
      </c>
      <c r="H707" s="78">
        <f t="shared" si="437"/>
        <v>4.1598758021262672E-5</v>
      </c>
      <c r="I707" s="79">
        <f t="shared" ca="1" si="412"/>
        <v>314.47442615488529</v>
      </c>
      <c r="J707" s="79">
        <f t="shared" ca="1" si="413"/>
        <v>2.8419110340114804</v>
      </c>
      <c r="K707" s="80">
        <f t="shared" ca="1" si="414"/>
        <v>-8.3197516042525347E-4</v>
      </c>
      <c r="L707" s="80">
        <f t="shared" ca="1" si="415"/>
        <v>-0.13103101089786889</v>
      </c>
      <c r="M707" s="80">
        <f t="shared" ca="1" si="416"/>
        <v>0</v>
      </c>
      <c r="N707" s="80">
        <f t="shared" ca="1" si="417"/>
        <v>0</v>
      </c>
      <c r="O707" s="81">
        <f t="shared" ca="1" si="404"/>
        <v>-7.5061448925351784E-2</v>
      </c>
      <c r="P707" s="79">
        <f t="shared" ca="1" si="405"/>
        <v>317.10941275391315</v>
      </c>
      <c r="R707">
        <f t="shared" ca="1" si="418"/>
        <v>704</v>
      </c>
      <c r="S707" s="78">
        <f t="shared" ca="1" si="428"/>
        <v>123.58333333333</v>
      </c>
      <c r="T707" s="55">
        <f t="shared" ca="1" si="419"/>
        <v>0</v>
      </c>
      <c r="U707" s="78">
        <f t="shared" ca="1" si="429"/>
        <v>4.1504550867967176E-5</v>
      </c>
      <c r="V707" s="79">
        <f t="shared" ca="1" si="430"/>
        <v>313.78346565076896</v>
      </c>
      <c r="W707" s="79">
        <f t="shared" ca="1" si="406"/>
        <v>2.8356668115329655</v>
      </c>
      <c r="X707" s="80">
        <f t="shared" ca="1" si="407"/>
        <v>-8.3009101735934349E-4</v>
      </c>
      <c r="Y707" s="80">
        <f t="shared" ca="1" si="420"/>
        <v>-0.13074311068782041</v>
      </c>
      <c r="Z707" s="80">
        <f t="shared" ca="1" si="408"/>
        <v>0</v>
      </c>
      <c r="AA707" s="80">
        <f t="shared" ca="1" si="421"/>
        <v>0</v>
      </c>
      <c r="AB707" s="81">
        <f t="shared" ca="1" si="409"/>
        <v>-7.5061448925351784E-2</v>
      </c>
      <c r="AC707" s="79">
        <f t="shared" ca="1" si="410"/>
        <v>316.41249781167141</v>
      </c>
      <c r="AE707" s="55">
        <f t="shared" ca="1" si="431"/>
        <v>0</v>
      </c>
      <c r="AF707" s="78">
        <f t="shared" ca="1" si="432"/>
        <v>4.1504550867967176E-5</v>
      </c>
      <c r="AR707" s="69">
        <f t="shared" si="422"/>
        <v>59</v>
      </c>
      <c r="AS707" s="70">
        <f t="shared" si="433"/>
        <v>704</v>
      </c>
      <c r="AT707" s="71">
        <f t="shared" ca="1" si="434"/>
        <v>2.0153974392142626E-3</v>
      </c>
      <c r="AU707" s="72">
        <f t="shared" ca="1" si="423"/>
        <v>9.0370179501075842E-3</v>
      </c>
      <c r="AV707" s="73">
        <f t="shared" ca="1" si="424"/>
        <v>1.0090370179501076</v>
      </c>
      <c r="AW707" s="74">
        <f ca="1">PRODUCT(AV$4:AV707)</f>
        <v>469.86537309789054</v>
      </c>
      <c r="BO707" s="70">
        <f t="shared" si="435"/>
        <v>704</v>
      </c>
      <c r="BP707" s="171">
        <f t="shared" ca="1" si="436"/>
        <v>0.114</v>
      </c>
      <c r="BQ707" s="172">
        <f t="shared" ca="1" si="425"/>
        <v>9.0370179501075842E-3</v>
      </c>
      <c r="BR707" s="172">
        <f t="shared" ca="1" si="438"/>
        <v>2.1282691963590665E-3</v>
      </c>
    </row>
    <row r="708" spans="5:70">
      <c r="E708">
        <f t="shared" si="426"/>
        <v>705</v>
      </c>
      <c r="F708" s="64">
        <f t="shared" si="427"/>
        <v>123.66666666666333</v>
      </c>
      <c r="G708" s="55">
        <f t="shared" si="411"/>
        <v>0</v>
      </c>
      <c r="H708" s="78">
        <f t="shared" si="437"/>
        <v>4.1598758021262672E-5</v>
      </c>
      <c r="I708" s="79">
        <f t="shared" ca="1" si="412"/>
        <v>317.10941275391315</v>
      </c>
      <c r="J708" s="79">
        <f t="shared" ca="1" si="413"/>
        <v>2.8657234552051882</v>
      </c>
      <c r="K708" s="80">
        <f t="shared" ca="1" si="414"/>
        <v>-8.3197516042525347E-4</v>
      </c>
      <c r="L708" s="80">
        <f t="shared" ca="1" si="415"/>
        <v>-0.13212892198079715</v>
      </c>
      <c r="M708" s="80">
        <f t="shared" ca="1" si="416"/>
        <v>0</v>
      </c>
      <c r="N708" s="80">
        <f t="shared" ca="1" si="417"/>
        <v>0</v>
      </c>
      <c r="O708" s="81">
        <f t="shared" ref="O708:O771" ca="1" si="439">-MIN(IF(MOD(R708,IF($C$5="Annual",12,1))=0,1,0)*$C$33*U708/IF($C$5="Monthly",12,1),I708)</f>
        <v>-7.5061448925351784E-2</v>
      </c>
      <c r="P708" s="79">
        <f t="shared" ref="P708:P771" ca="1" si="440">SUM(I708:O708)</f>
        <v>319.76711386305175</v>
      </c>
      <c r="R708">
        <f t="shared" ca="1" si="418"/>
        <v>705</v>
      </c>
      <c r="S708" s="78">
        <f t="shared" ca="1" si="428"/>
        <v>123.66666666666333</v>
      </c>
      <c r="T708" s="55">
        <f t="shared" ca="1" si="419"/>
        <v>0</v>
      </c>
      <c r="U708" s="78">
        <f t="shared" ca="1" si="429"/>
        <v>4.1504550867967176E-5</v>
      </c>
      <c r="V708" s="79">
        <f t="shared" ca="1" si="430"/>
        <v>316.41249781167141</v>
      </c>
      <c r="W708" s="79">
        <f t="shared" ref="W708:W771" ca="1" si="441">(V708)*$AU708</f>
        <v>2.8594254223624511</v>
      </c>
      <c r="X708" s="80">
        <f t="shared" ref="X708:X771" ca="1" si="442">IF(V708=0,0,-$C$19)*U708</f>
        <v>-8.3009101735934349E-4</v>
      </c>
      <c r="Y708" s="80">
        <f t="shared" ca="1" si="420"/>
        <v>-0.13183854075486309</v>
      </c>
      <c r="Z708" s="80">
        <f t="shared" ref="Z708:Z771" ca="1" si="443">-IF(MOD(R708-1,12)=0,1,0)*V708*($C$17)</f>
        <v>0</v>
      </c>
      <c r="AA708" s="80">
        <f t="shared" ca="1" si="421"/>
        <v>0</v>
      </c>
      <c r="AB708" s="81">
        <f t="shared" ref="AB708:AB771" ca="1" si="444">-MIN(IF(MOD(R708,IF($C$5="Annual",12,1))=0,1,0)*$C$33*U708/IF($C$5="Monthly",12,1),V708)</f>
        <v>-7.5061448925351784E-2</v>
      </c>
      <c r="AC708" s="79">
        <f t="shared" ref="AC708:AC771" ca="1" si="445">SUM(V708:AB708)</f>
        <v>319.0641931533363</v>
      </c>
      <c r="AE708" s="55">
        <f t="shared" ca="1" si="431"/>
        <v>0</v>
      </c>
      <c r="AF708" s="78">
        <f t="shared" ca="1" si="432"/>
        <v>4.1504550867967176E-5</v>
      </c>
      <c r="AR708" s="69">
        <f t="shared" si="422"/>
        <v>59</v>
      </c>
      <c r="AS708" s="70">
        <f t="shared" si="433"/>
        <v>705</v>
      </c>
      <c r="AT708" s="71">
        <f t="shared" ca="1" si="434"/>
        <v>1.9971842563794823E-3</v>
      </c>
      <c r="AU708" s="72">
        <f t="shared" ca="1" si="423"/>
        <v>9.0370179501075842E-3</v>
      </c>
      <c r="AV708" s="73">
        <f t="shared" ca="1" si="424"/>
        <v>1.0090370179501076</v>
      </c>
      <c r="AW708" s="74">
        <f ca="1">PRODUCT(AV$4:AV708)</f>
        <v>474.11155490871016</v>
      </c>
      <c r="BO708" s="70">
        <f t="shared" si="435"/>
        <v>705</v>
      </c>
      <c r="BP708" s="171">
        <f t="shared" ca="1" si="436"/>
        <v>0.114</v>
      </c>
      <c r="BQ708" s="172">
        <f t="shared" ca="1" si="425"/>
        <v>9.0370179501075842E-3</v>
      </c>
      <c r="BR708" s="172">
        <f t="shared" ca="1" si="438"/>
        <v>2.1092082436011284E-3</v>
      </c>
    </row>
    <row r="709" spans="5:70">
      <c r="E709">
        <f t="shared" si="426"/>
        <v>706</v>
      </c>
      <c r="F709" s="64">
        <f t="shared" si="427"/>
        <v>123.74999999999666</v>
      </c>
      <c r="G709" s="55">
        <f t="shared" ref="G709:G772" si="446">(1-(1-IF(F709&gt;$AJ$90,0,VLOOKUP(ROUND(F709,0),$AJ$4:$AK$90,2,FALSE)))^(1/12))</f>
        <v>0</v>
      </c>
      <c r="H709" s="78">
        <f t="shared" si="437"/>
        <v>4.1598758021262672E-5</v>
      </c>
      <c r="I709" s="79">
        <f t="shared" ref="I709:I772" ca="1" si="447">MAX(P708,0)*(1-G709)</f>
        <v>319.76711386305175</v>
      </c>
      <c r="J709" s="79">
        <f t="shared" ref="J709:J772" ca="1" si="448">(I709)*$AU709</f>
        <v>2.8897411478344943</v>
      </c>
      <c r="K709" s="80">
        <f t="shared" ref="K709:K772" ca="1" si="449">IF(I709=0,0,-$C$19)*H709</f>
        <v>-8.3197516042525347E-4</v>
      </c>
      <c r="L709" s="80">
        <f t="shared" ref="L709:L772" ca="1" si="450">IF(OR(I708+O708=0,K708=0),0,-I709*($C$16/12))</f>
        <v>-0.13323629744293825</v>
      </c>
      <c r="M709" s="80">
        <f t="shared" ref="M709:M772" ca="1" si="451">IF(OR(I708+O708=0,K708=0),0,-IF(MOD(E709-1,12)=0,1,0)*I709*($C$17))</f>
        <v>0</v>
      </c>
      <c r="N709" s="80">
        <f t="shared" ref="N709:N772" ca="1" si="452">IF(OR(I708+O708=0,K708=0),0,-I709*($C$18*(1+$C$20))/12)</f>
        <v>0</v>
      </c>
      <c r="O709" s="81">
        <f t="shared" ca="1" si="439"/>
        <v>-7.5061448925351784E-2</v>
      </c>
      <c r="P709" s="79">
        <f t="shared" ca="1" si="440"/>
        <v>322.44772528935755</v>
      </c>
      <c r="R709">
        <f t="shared" ref="R709:R772" ca="1" si="453">R708+1</f>
        <v>706</v>
      </c>
      <c r="S709" s="78">
        <f t="shared" ca="1" si="428"/>
        <v>123.74999999999666</v>
      </c>
      <c r="T709" s="55">
        <f t="shared" ref="T709:T772" ca="1" si="454">(1-(1-IF(S709&gt;$AJ$90,0,VLOOKUP(ROUND(S709,0),$AJ$4:$AK$90,2,FALSE)))^(1/12))
*IF(S710-S$4&lt;SUBSTITUTE($C$6, "years", "", 1)/1,0,1)</f>
        <v>0</v>
      </c>
      <c r="U709" s="78">
        <f t="shared" ca="1" si="429"/>
        <v>4.1504550867967176E-5</v>
      </c>
      <c r="V709" s="79">
        <f t="shared" ca="1" si="430"/>
        <v>319.0641931533363</v>
      </c>
      <c r="W709" s="79">
        <f t="shared" ca="1" si="441"/>
        <v>2.8833888407632937</v>
      </c>
      <c r="X709" s="80">
        <f t="shared" ca="1" si="442"/>
        <v>-8.3009101735934349E-4</v>
      </c>
      <c r="Y709" s="80">
        <f t="shared" ref="Y709:Y772" ca="1" si="455">IF(OR(V708+AB708=0,X708=0),0,-V709*($C$16/12))</f>
        <v>-0.13294341381389013</v>
      </c>
      <c r="Z709" s="80">
        <f t="shared" ca="1" si="443"/>
        <v>0</v>
      </c>
      <c r="AA709" s="80">
        <f t="shared" ref="AA709:AA772" ca="1" si="456">IF(OR(V708+AB708=0,X708=0),0,-V709*($C$18*(1+$C$20))/12)</f>
        <v>0</v>
      </c>
      <c r="AB709" s="81">
        <f t="shared" ca="1" si="444"/>
        <v>-7.5061448925351784E-2</v>
      </c>
      <c r="AC709" s="79">
        <f t="shared" ca="1" si="445"/>
        <v>321.73874704034301</v>
      </c>
      <c r="AE709" s="55">
        <f t="shared" ca="1" si="431"/>
        <v>0</v>
      </c>
      <c r="AF709" s="78">
        <f t="shared" ca="1" si="432"/>
        <v>4.1504550867967176E-5</v>
      </c>
      <c r="AR709" s="69">
        <f t="shared" ref="AR709:AR772" si="457">ROUNDDOWN((AS709-1)/12,0)+1</f>
        <v>59</v>
      </c>
      <c r="AS709" s="70">
        <f t="shared" si="433"/>
        <v>706</v>
      </c>
      <c r="AT709" s="71">
        <f t="shared" ca="1" si="434"/>
        <v>1.9791356664049086E-3</v>
      </c>
      <c r="AU709" s="72">
        <f t="shared" ref="AU709:AU772" ca="1" si="458">IF($AU$2="Yes",BQ709,((1+$AH$21)^(1/12))-1)</f>
        <v>9.0370179501075842E-3</v>
      </c>
      <c r="AV709" s="73">
        <f t="shared" ref="AV709:AV772" ca="1" si="459">(1+AU709)</f>
        <v>1.0090370179501076</v>
      </c>
      <c r="AW709" s="74">
        <f ca="1">PRODUCT(AV$4:AV709)</f>
        <v>478.39610954077358</v>
      </c>
      <c r="BO709" s="70">
        <f t="shared" si="435"/>
        <v>706</v>
      </c>
      <c r="BP709" s="171">
        <f t="shared" ca="1" si="436"/>
        <v>0.114</v>
      </c>
      <c r="BQ709" s="172">
        <f t="shared" ref="BQ709:BQ772" ca="1" si="460">(1+BP709)^(1/12)-1</f>
        <v>9.0370179501075842E-3</v>
      </c>
      <c r="BR709" s="172">
        <f t="shared" ca="1" si="438"/>
        <v>2.0903180022929738E-3</v>
      </c>
    </row>
    <row r="710" spans="5:70">
      <c r="E710">
        <f t="shared" ref="E710:E773" si="461">E709+1</f>
        <v>707</v>
      </c>
      <c r="F710" s="64">
        <f t="shared" ref="F710:F773" si="462">(E710-E709)/12+F709</f>
        <v>123.83333333332999</v>
      </c>
      <c r="G710" s="55">
        <f t="shared" si="446"/>
        <v>0</v>
      </c>
      <c r="H710" s="78">
        <f t="shared" si="437"/>
        <v>4.1598758021262672E-5</v>
      </c>
      <c r="I710" s="79">
        <f t="shared" ca="1" si="447"/>
        <v>322.44772528935755</v>
      </c>
      <c r="J710" s="79">
        <f t="shared" ca="1" si="448"/>
        <v>2.9139658814112832</v>
      </c>
      <c r="K710" s="80">
        <f t="shared" ca="1" si="449"/>
        <v>-8.3197516042525347E-4</v>
      </c>
      <c r="L710" s="80">
        <f t="shared" ca="1" si="450"/>
        <v>-0.13435321887056564</v>
      </c>
      <c r="M710" s="80">
        <f t="shared" ca="1" si="451"/>
        <v>0</v>
      </c>
      <c r="N710" s="80">
        <f t="shared" ca="1" si="452"/>
        <v>0</v>
      </c>
      <c r="O710" s="81">
        <f t="shared" ca="1" si="439"/>
        <v>-7.5061448925351784E-2</v>
      </c>
      <c r="P710" s="79">
        <f t="shared" ca="1" si="440"/>
        <v>325.15144452781249</v>
      </c>
      <c r="R710">
        <f t="shared" ca="1" si="453"/>
        <v>707</v>
      </c>
      <c r="S710" s="78">
        <f t="shared" ref="S710:S773" ca="1" si="463">(R710-R709)/12+S709</f>
        <v>123.83333333332999</v>
      </c>
      <c r="T710" s="55">
        <f t="shared" ca="1" si="454"/>
        <v>0</v>
      </c>
      <c r="U710" s="78">
        <f t="shared" ref="U710:U773" ca="1" si="464">IF(S711-S$4&lt;SUBSTITUTE($C$6, "years", "", 1)/1,U709,AF709)*
(1-T710)</f>
        <v>4.1504550867967176E-5</v>
      </c>
      <c r="V710" s="79">
        <f t="shared" ref="V710:V773" ca="1" si="465">MAX(AC709,0)*(1-AE710)</f>
        <v>321.73874704034301</v>
      </c>
      <c r="W710" s="79">
        <f t="shared" ca="1" si="441"/>
        <v>2.9075588322487032</v>
      </c>
      <c r="X710" s="80">
        <f t="shared" ca="1" si="442"/>
        <v>-8.3009101735934349E-4</v>
      </c>
      <c r="Y710" s="80">
        <f t="shared" ca="1" si="455"/>
        <v>-0.1340578112668096</v>
      </c>
      <c r="Z710" s="80">
        <f t="shared" ca="1" si="443"/>
        <v>0</v>
      </c>
      <c r="AA710" s="80">
        <f t="shared" ca="1" si="456"/>
        <v>0</v>
      </c>
      <c r="AB710" s="81">
        <f t="shared" ca="1" si="444"/>
        <v>-7.5061448925351784E-2</v>
      </c>
      <c r="AC710" s="79">
        <f t="shared" ca="1" si="445"/>
        <v>324.43635652138221</v>
      </c>
      <c r="AE710" s="55">
        <f t="shared" ref="AE710:AE773" ca="1" si="466">(1-(1-IF(S710&gt;$AJ$90,0,VLOOKUP(ROUND(S710,0),$AJ$4:$AK$90,2,FALSE)))^(1/12))</f>
        <v>0</v>
      </c>
      <c r="AF710" s="78">
        <f t="shared" ref="AF710:AF773" ca="1" si="467">AF709*(1-AE710)</f>
        <v>4.1504550867967176E-5</v>
      </c>
      <c r="AR710" s="69">
        <f t="shared" si="457"/>
        <v>59</v>
      </c>
      <c r="AS710" s="70">
        <f t="shared" ref="AS710:AS773" si="468">AS709+1</f>
        <v>707</v>
      </c>
      <c r="AT710" s="71">
        <f t="shared" ref="AT710:AT773" ca="1" si="469">(1-AU710)*AT709</f>
        <v>1.9612501818619091E-3</v>
      </c>
      <c r="AU710" s="72">
        <f t="shared" ca="1" si="458"/>
        <v>9.0370179501075842E-3</v>
      </c>
      <c r="AV710" s="73">
        <f t="shared" ca="1" si="459"/>
        <v>1.0090370179501076</v>
      </c>
      <c r="AW710" s="74">
        <f ca="1">PRODUCT(AV$4:AV710)</f>
        <v>482.71938376995519</v>
      </c>
      <c r="BO710" s="70">
        <f t="shared" ref="BO710:BO773" si="470">BO709+1</f>
        <v>707</v>
      </c>
      <c r="BP710" s="171">
        <f t="shared" ref="BP710:BP773" ca="1" si="471">VLOOKUP(BO710,$BT$4:$BX$13,5,TRUE)/100</f>
        <v>0.114</v>
      </c>
      <c r="BQ710" s="172">
        <f t="shared" ca="1" si="460"/>
        <v>9.0370179501075842E-3</v>
      </c>
      <c r="BR710" s="172">
        <f t="shared" ca="1" si="438"/>
        <v>2.0715969435289149E-3</v>
      </c>
    </row>
    <row r="711" spans="5:70">
      <c r="E711">
        <f t="shared" si="461"/>
        <v>708</v>
      </c>
      <c r="F711" s="64">
        <f t="shared" si="462"/>
        <v>123.91666666666332</v>
      </c>
      <c r="G711" s="55">
        <f t="shared" si="446"/>
        <v>0</v>
      </c>
      <c r="H711" s="78">
        <f t="shared" ref="H711:H774" si="472">H710*(1-G711)</f>
        <v>4.1598758021262672E-5</v>
      </c>
      <c r="I711" s="79">
        <f t="shared" ca="1" si="447"/>
        <v>325.15144452781249</v>
      </c>
      <c r="J711" s="79">
        <f t="shared" ca="1" si="448"/>
        <v>2.9383994407012519</v>
      </c>
      <c r="K711" s="80">
        <f t="shared" ca="1" si="449"/>
        <v>-8.3197516042525347E-4</v>
      </c>
      <c r="L711" s="80">
        <f t="shared" ca="1" si="450"/>
        <v>-0.13547976855325522</v>
      </c>
      <c r="M711" s="80">
        <f t="shared" ca="1" si="451"/>
        <v>0</v>
      </c>
      <c r="N711" s="80">
        <f t="shared" ca="1" si="452"/>
        <v>0</v>
      </c>
      <c r="O711" s="81">
        <f t="shared" ca="1" si="439"/>
        <v>-7.5061448925351784E-2</v>
      </c>
      <c r="P711" s="79">
        <f t="shared" ca="1" si="440"/>
        <v>327.87847077587469</v>
      </c>
      <c r="R711">
        <f t="shared" ca="1" si="453"/>
        <v>708</v>
      </c>
      <c r="S711" s="78">
        <f t="shared" ca="1" si="463"/>
        <v>123.91666666666332</v>
      </c>
      <c r="T711" s="55">
        <f t="shared" ca="1" si="454"/>
        <v>0</v>
      </c>
      <c r="U711" s="78">
        <f t="shared" ca="1" si="464"/>
        <v>4.1504550867967176E-5</v>
      </c>
      <c r="V711" s="79">
        <f t="shared" ca="1" si="465"/>
        <v>324.43635652138221</v>
      </c>
      <c r="W711" s="79">
        <f t="shared" ca="1" si="441"/>
        <v>2.9319371775512346</v>
      </c>
      <c r="X711" s="80">
        <f t="shared" ca="1" si="442"/>
        <v>-8.3009101735934349E-4</v>
      </c>
      <c r="Y711" s="80">
        <f t="shared" ca="1" si="455"/>
        <v>-0.1351818152172426</v>
      </c>
      <c r="Z711" s="80">
        <f t="shared" ca="1" si="443"/>
        <v>0</v>
      </c>
      <c r="AA711" s="80">
        <f t="shared" ca="1" si="456"/>
        <v>0</v>
      </c>
      <c r="AB711" s="81">
        <f t="shared" ca="1" si="444"/>
        <v>-7.5061448925351784E-2</v>
      </c>
      <c r="AC711" s="79">
        <f t="shared" ca="1" si="445"/>
        <v>327.15722034377347</v>
      </c>
      <c r="AE711" s="55">
        <f t="shared" ca="1" si="466"/>
        <v>0</v>
      </c>
      <c r="AF711" s="78">
        <f t="shared" ca="1" si="467"/>
        <v>4.1504550867967176E-5</v>
      </c>
      <c r="AR711" s="69">
        <f t="shared" si="457"/>
        <v>59</v>
      </c>
      <c r="AS711" s="70">
        <f t="shared" si="468"/>
        <v>708</v>
      </c>
      <c r="AT711" s="71">
        <f t="shared" ca="1" si="469"/>
        <v>1.9435263287637713E-3</v>
      </c>
      <c r="AU711" s="72">
        <f t="shared" ca="1" si="458"/>
        <v>9.0370179501075842E-3</v>
      </c>
      <c r="AV711" s="73">
        <f t="shared" ca="1" si="459"/>
        <v>1.0090370179501076</v>
      </c>
      <c r="AW711" s="74">
        <f ca="1">PRODUCT(AV$4:AV711)</f>
        <v>487.08172750594912</v>
      </c>
      <c r="BO711" s="70">
        <f t="shared" si="470"/>
        <v>708</v>
      </c>
      <c r="BP711" s="171">
        <f t="shared" ca="1" si="471"/>
        <v>0.114</v>
      </c>
      <c r="BQ711" s="172">
        <f t="shared" ca="1" si="460"/>
        <v>9.0370179501075842E-3</v>
      </c>
      <c r="BR711" s="172">
        <f t="shared" ref="BR711:BR774" ca="1" si="473">BR710/(1+BQ711)</f>
        <v>2.0530435520962685E-3</v>
      </c>
    </row>
    <row r="712" spans="5:70">
      <c r="E712">
        <f t="shared" si="461"/>
        <v>709</v>
      </c>
      <c r="F712" s="64">
        <f t="shared" si="462"/>
        <v>123.99999999999665</v>
      </c>
      <c r="G712" s="55">
        <f t="shared" si="446"/>
        <v>0</v>
      </c>
      <c r="H712" s="78">
        <f t="shared" si="472"/>
        <v>4.1598758021262672E-5</v>
      </c>
      <c r="I712" s="79">
        <f t="shared" ca="1" si="447"/>
        <v>327.87847077587469</v>
      </c>
      <c r="J712" s="79">
        <f t="shared" ca="1" si="448"/>
        <v>2.9630436258554047</v>
      </c>
      <c r="K712" s="80">
        <f t="shared" ca="1" si="449"/>
        <v>-8.3197516042525347E-4</v>
      </c>
      <c r="L712" s="80">
        <f t="shared" ca="1" si="450"/>
        <v>-0.1366160294899478</v>
      </c>
      <c r="M712" s="80">
        <f t="shared" ca="1" si="451"/>
        <v>-2.4590885308190602</v>
      </c>
      <c r="N712" s="80">
        <f t="shared" ca="1" si="452"/>
        <v>0</v>
      </c>
      <c r="O712" s="81">
        <f t="shared" ca="1" si="439"/>
        <v>-7.5061448925351784E-2</v>
      </c>
      <c r="P712" s="79">
        <f t="shared" ca="1" si="440"/>
        <v>328.16991641733523</v>
      </c>
      <c r="R712">
        <f t="shared" ca="1" si="453"/>
        <v>709</v>
      </c>
      <c r="S712" s="78">
        <f t="shared" ca="1" si="463"/>
        <v>123.99999999999665</v>
      </c>
      <c r="T712" s="55">
        <f t="shared" ca="1" si="454"/>
        <v>0</v>
      </c>
      <c r="U712" s="78">
        <f t="shared" ca="1" si="464"/>
        <v>4.1504550867967176E-5</v>
      </c>
      <c r="V712" s="79">
        <f t="shared" ca="1" si="465"/>
        <v>327.15722034377347</v>
      </c>
      <c r="W712" s="79">
        <f t="shared" ca="1" si="441"/>
        <v>2.9565256727539828</v>
      </c>
      <c r="X712" s="80">
        <f t="shared" ca="1" si="442"/>
        <v>-8.3009101735934349E-4</v>
      </c>
      <c r="Y712" s="80">
        <f t="shared" ca="1" si="455"/>
        <v>-0.13631550847657228</v>
      </c>
      <c r="Z712" s="80">
        <f t="shared" ca="1" si="443"/>
        <v>-2.4536791525783008</v>
      </c>
      <c r="AA712" s="80">
        <f t="shared" ca="1" si="456"/>
        <v>0</v>
      </c>
      <c r="AB712" s="81">
        <f t="shared" ca="1" si="444"/>
        <v>-7.5061448925351784E-2</v>
      </c>
      <c r="AC712" s="79">
        <f t="shared" ca="1" si="445"/>
        <v>327.44785981552991</v>
      </c>
      <c r="AE712" s="55">
        <f t="shared" ca="1" si="466"/>
        <v>0</v>
      </c>
      <c r="AF712" s="78">
        <f t="shared" ca="1" si="467"/>
        <v>4.1504550867967176E-5</v>
      </c>
      <c r="AR712" s="69">
        <f t="shared" si="457"/>
        <v>60</v>
      </c>
      <c r="AS712" s="70">
        <f t="shared" si="468"/>
        <v>709</v>
      </c>
      <c r="AT712" s="71">
        <f t="shared" ca="1" si="469"/>
        <v>1.9259626464442263E-3</v>
      </c>
      <c r="AU712" s="72">
        <f t="shared" ca="1" si="458"/>
        <v>9.0370179501075842E-3</v>
      </c>
      <c r="AV712" s="73">
        <f t="shared" ca="1" si="459"/>
        <v>1.0090370179501076</v>
      </c>
      <c r="AW712" s="74">
        <f ca="1">PRODUCT(AV$4:AV712)</f>
        <v>491.48349382058979</v>
      </c>
      <c r="BO712" s="70">
        <f t="shared" si="470"/>
        <v>709</v>
      </c>
      <c r="BP712" s="171">
        <f t="shared" ca="1" si="471"/>
        <v>0.114</v>
      </c>
      <c r="BQ712" s="172">
        <f t="shared" ca="1" si="460"/>
        <v>9.0370179501075842E-3</v>
      </c>
      <c r="BR712" s="172">
        <f t="shared" ca="1" si="473"/>
        <v>2.0346563263527189E-3</v>
      </c>
    </row>
    <row r="713" spans="5:70">
      <c r="E713">
        <f t="shared" si="461"/>
        <v>710</v>
      </c>
      <c r="F713" s="64">
        <f t="shared" si="462"/>
        <v>124.08333333332997</v>
      </c>
      <c r="G713" s="55">
        <f t="shared" si="446"/>
        <v>0</v>
      </c>
      <c r="H713" s="78">
        <f t="shared" si="472"/>
        <v>4.1598758021262672E-5</v>
      </c>
      <c r="I713" s="79">
        <f t="shared" ca="1" si="447"/>
        <v>328.16991641733523</v>
      </c>
      <c r="J713" s="79">
        <f t="shared" ca="1" si="448"/>
        <v>2.9656774253487641</v>
      </c>
      <c r="K713" s="80">
        <f t="shared" ca="1" si="449"/>
        <v>-8.3197516042525347E-4</v>
      </c>
      <c r="L713" s="80">
        <f t="shared" ca="1" si="450"/>
        <v>-0.13673746517388968</v>
      </c>
      <c r="M713" s="80">
        <f t="shared" ca="1" si="451"/>
        <v>0</v>
      </c>
      <c r="N713" s="80">
        <f t="shared" ca="1" si="452"/>
        <v>0</v>
      </c>
      <c r="O713" s="81">
        <f t="shared" ca="1" si="439"/>
        <v>-7.5061448925351784E-2</v>
      </c>
      <c r="P713" s="79">
        <f t="shared" ca="1" si="440"/>
        <v>330.9229629534243</v>
      </c>
      <c r="R713">
        <f t="shared" ca="1" si="453"/>
        <v>710</v>
      </c>
      <c r="S713" s="78">
        <f t="shared" ca="1" si="463"/>
        <v>124.08333333332997</v>
      </c>
      <c r="T713" s="55">
        <f t="shared" ca="1" si="454"/>
        <v>0</v>
      </c>
      <c r="U713" s="78">
        <f t="shared" ca="1" si="464"/>
        <v>4.1504550867967176E-5</v>
      </c>
      <c r="V713" s="79">
        <f t="shared" ca="1" si="465"/>
        <v>327.44785981552991</v>
      </c>
      <c r="W713" s="79">
        <f t="shared" ca="1" si="441"/>
        <v>2.9591521868772559</v>
      </c>
      <c r="X713" s="80">
        <f t="shared" ca="1" si="442"/>
        <v>-8.3009101735934349E-4</v>
      </c>
      <c r="Y713" s="80">
        <f t="shared" ca="1" si="455"/>
        <v>-0.1364366082564708</v>
      </c>
      <c r="Z713" s="80">
        <f t="shared" ca="1" si="443"/>
        <v>0</v>
      </c>
      <c r="AA713" s="80">
        <f t="shared" ca="1" si="456"/>
        <v>0</v>
      </c>
      <c r="AB713" s="81">
        <f t="shared" ca="1" si="444"/>
        <v>-7.5061448925351784E-2</v>
      </c>
      <c r="AC713" s="79">
        <f t="shared" ca="1" si="445"/>
        <v>330.19468385420799</v>
      </c>
      <c r="AE713" s="55">
        <f t="shared" ca="1" si="466"/>
        <v>0</v>
      </c>
      <c r="AF713" s="78">
        <f t="shared" ca="1" si="467"/>
        <v>4.1504550867967176E-5</v>
      </c>
      <c r="AR713" s="69">
        <f t="shared" si="457"/>
        <v>60</v>
      </c>
      <c r="AS713" s="70">
        <f t="shared" si="468"/>
        <v>710</v>
      </c>
      <c r="AT713" s="71">
        <f t="shared" ca="1" si="469"/>
        <v>1.9085576874370732E-3</v>
      </c>
      <c r="AU713" s="72">
        <f t="shared" ca="1" si="458"/>
        <v>9.0370179501075842E-3</v>
      </c>
      <c r="AV713" s="73">
        <f t="shared" ca="1" si="459"/>
        <v>1.0090370179501076</v>
      </c>
      <c r="AW713" s="74">
        <f ca="1">PRODUCT(AV$4:AV713)</f>
        <v>495.92503897642803</v>
      </c>
      <c r="BO713" s="70">
        <f t="shared" si="470"/>
        <v>710</v>
      </c>
      <c r="BP713" s="171">
        <f t="shared" ca="1" si="471"/>
        <v>0.114</v>
      </c>
      <c r="BQ713" s="172">
        <f t="shared" ca="1" si="460"/>
        <v>9.0370179501075842E-3</v>
      </c>
      <c r="BR713" s="172">
        <f t="shared" ca="1" si="473"/>
        <v>2.0164337781047826E-3</v>
      </c>
    </row>
    <row r="714" spans="5:70">
      <c r="E714">
        <f t="shared" si="461"/>
        <v>711</v>
      </c>
      <c r="F714" s="64">
        <f t="shared" si="462"/>
        <v>124.1666666666633</v>
      </c>
      <c r="G714" s="55">
        <f t="shared" si="446"/>
        <v>0</v>
      </c>
      <c r="H714" s="78">
        <f t="shared" si="472"/>
        <v>4.1598758021262672E-5</v>
      </c>
      <c r="I714" s="79">
        <f t="shared" ca="1" si="447"/>
        <v>330.9229629534243</v>
      </c>
      <c r="J714" s="79">
        <f t="shared" ca="1" si="448"/>
        <v>2.9905567563128828</v>
      </c>
      <c r="K714" s="80">
        <f t="shared" ca="1" si="449"/>
        <v>-8.3197516042525347E-4</v>
      </c>
      <c r="L714" s="80">
        <f t="shared" ca="1" si="450"/>
        <v>-0.13788456789726014</v>
      </c>
      <c r="M714" s="80">
        <f t="shared" ca="1" si="451"/>
        <v>0</v>
      </c>
      <c r="N714" s="80">
        <f t="shared" ca="1" si="452"/>
        <v>0</v>
      </c>
      <c r="O714" s="81">
        <f t="shared" ca="1" si="439"/>
        <v>-7.5061448925351784E-2</v>
      </c>
      <c r="P714" s="79">
        <f t="shared" ca="1" si="440"/>
        <v>333.69974171775408</v>
      </c>
      <c r="R714">
        <f t="shared" ca="1" si="453"/>
        <v>711</v>
      </c>
      <c r="S714" s="78">
        <f t="shared" ca="1" si="463"/>
        <v>124.1666666666633</v>
      </c>
      <c r="T714" s="55">
        <f t="shared" ca="1" si="454"/>
        <v>0</v>
      </c>
      <c r="U714" s="78">
        <f t="shared" ca="1" si="464"/>
        <v>4.1504550867967176E-5</v>
      </c>
      <c r="V714" s="79">
        <f t="shared" ca="1" si="465"/>
        <v>330.19468385420799</v>
      </c>
      <c r="W714" s="79">
        <f t="shared" ca="1" si="441"/>
        <v>2.9839752850205765</v>
      </c>
      <c r="X714" s="80">
        <f t="shared" ca="1" si="442"/>
        <v>-8.3009101735934349E-4</v>
      </c>
      <c r="Y714" s="80">
        <f t="shared" ca="1" si="455"/>
        <v>-0.13758111827258668</v>
      </c>
      <c r="Z714" s="80">
        <f t="shared" ca="1" si="443"/>
        <v>0</v>
      </c>
      <c r="AA714" s="80">
        <f t="shared" ca="1" si="456"/>
        <v>0</v>
      </c>
      <c r="AB714" s="81">
        <f t="shared" ca="1" si="444"/>
        <v>-7.5061448925351784E-2</v>
      </c>
      <c r="AC714" s="79">
        <f t="shared" ca="1" si="445"/>
        <v>332.96518648101329</v>
      </c>
      <c r="AE714" s="55">
        <f t="shared" ca="1" si="466"/>
        <v>0</v>
      </c>
      <c r="AF714" s="78">
        <f t="shared" ca="1" si="467"/>
        <v>4.1504550867967176E-5</v>
      </c>
      <c r="AR714" s="69">
        <f t="shared" si="457"/>
        <v>60</v>
      </c>
      <c r="AS714" s="70">
        <f t="shared" si="468"/>
        <v>711</v>
      </c>
      <c r="AT714" s="71">
        <f t="shared" ca="1" si="469"/>
        <v>1.8913100173568885E-3</v>
      </c>
      <c r="AU714" s="72">
        <f t="shared" ca="1" si="458"/>
        <v>9.0370179501075842E-3</v>
      </c>
      <c r="AV714" s="73">
        <f t="shared" ca="1" si="459"/>
        <v>1.0090370179501076</v>
      </c>
      <c r="AW714" s="74">
        <f ca="1">PRODUCT(AV$4:AV714)</f>
        <v>500.40672245556578</v>
      </c>
      <c r="BO714" s="70">
        <f t="shared" si="470"/>
        <v>711</v>
      </c>
      <c r="BP714" s="171">
        <f t="shared" ca="1" si="471"/>
        <v>0.114</v>
      </c>
      <c r="BQ714" s="172">
        <f t="shared" ca="1" si="460"/>
        <v>9.0370179501075842E-3</v>
      </c>
      <c r="BR714" s="172">
        <f t="shared" ca="1" si="473"/>
        <v>1.9983744324873582E-3</v>
      </c>
    </row>
    <row r="715" spans="5:70">
      <c r="E715">
        <f t="shared" si="461"/>
        <v>712</v>
      </c>
      <c r="F715" s="64">
        <f t="shared" si="462"/>
        <v>124.24999999999663</v>
      </c>
      <c r="G715" s="55">
        <f t="shared" si="446"/>
        <v>0</v>
      </c>
      <c r="H715" s="78">
        <f t="shared" si="472"/>
        <v>4.1598758021262672E-5</v>
      </c>
      <c r="I715" s="79">
        <f t="shared" ca="1" si="447"/>
        <v>333.69974171775408</v>
      </c>
      <c r="J715" s="79">
        <f t="shared" ca="1" si="448"/>
        <v>3.0156505558496085</v>
      </c>
      <c r="K715" s="80">
        <f t="shared" ca="1" si="449"/>
        <v>-8.3197516042525347E-4</v>
      </c>
      <c r="L715" s="80">
        <f t="shared" ca="1" si="450"/>
        <v>-0.13904155904906421</v>
      </c>
      <c r="M715" s="80">
        <f t="shared" ca="1" si="451"/>
        <v>0</v>
      </c>
      <c r="N715" s="80">
        <f t="shared" ca="1" si="452"/>
        <v>0</v>
      </c>
      <c r="O715" s="81">
        <f t="shared" ca="1" si="439"/>
        <v>-7.5061448925351784E-2</v>
      </c>
      <c r="P715" s="79">
        <f t="shared" ca="1" si="440"/>
        <v>336.50045729046883</v>
      </c>
      <c r="R715">
        <f t="shared" ca="1" si="453"/>
        <v>712</v>
      </c>
      <c r="S715" s="78">
        <f t="shared" ca="1" si="463"/>
        <v>124.24999999999663</v>
      </c>
      <c r="T715" s="55">
        <f t="shared" ca="1" si="454"/>
        <v>0</v>
      </c>
      <c r="U715" s="78">
        <f t="shared" ca="1" si="464"/>
        <v>4.1504550867967176E-5</v>
      </c>
      <c r="V715" s="79">
        <f t="shared" ca="1" si="465"/>
        <v>332.96518648101329</v>
      </c>
      <c r="W715" s="79">
        <f t="shared" ca="1" si="441"/>
        <v>3.0090123669898361</v>
      </c>
      <c r="X715" s="80">
        <f t="shared" ca="1" si="442"/>
        <v>-8.3009101735934349E-4</v>
      </c>
      <c r="Y715" s="80">
        <f t="shared" ca="1" si="455"/>
        <v>-0.13873549436708887</v>
      </c>
      <c r="Z715" s="80">
        <f t="shared" ca="1" si="443"/>
        <v>0</v>
      </c>
      <c r="AA715" s="80">
        <f t="shared" ca="1" si="456"/>
        <v>0</v>
      </c>
      <c r="AB715" s="81">
        <f t="shared" ca="1" si="444"/>
        <v>-7.5061448925351784E-2</v>
      </c>
      <c r="AC715" s="79">
        <f t="shared" ca="1" si="445"/>
        <v>335.75957181369336</v>
      </c>
      <c r="AE715" s="55">
        <f t="shared" ca="1" si="466"/>
        <v>0</v>
      </c>
      <c r="AF715" s="78">
        <f t="shared" ca="1" si="467"/>
        <v>4.1504550867967176E-5</v>
      </c>
      <c r="AR715" s="69">
        <f t="shared" si="457"/>
        <v>60</v>
      </c>
      <c r="AS715" s="70">
        <f t="shared" si="468"/>
        <v>712</v>
      </c>
      <c r="AT715" s="71">
        <f t="shared" ca="1" si="469"/>
        <v>1.8742182147808159E-3</v>
      </c>
      <c r="AU715" s="72">
        <f t="shared" ca="1" si="458"/>
        <v>9.0370179501075842E-3</v>
      </c>
      <c r="AV715" s="73">
        <f t="shared" ca="1" si="459"/>
        <v>1.0090370179501076</v>
      </c>
      <c r="AW715" s="74">
        <f ca="1">PRODUCT(AV$4:AV715)</f>
        <v>504.92890698875124</v>
      </c>
      <c r="BO715" s="70">
        <f t="shared" si="470"/>
        <v>712</v>
      </c>
      <c r="BP715" s="171">
        <f t="shared" ca="1" si="471"/>
        <v>0.114</v>
      </c>
      <c r="BQ715" s="172">
        <f t="shared" ca="1" si="460"/>
        <v>9.0370179501075842E-3</v>
      </c>
      <c r="BR715" s="172">
        <f t="shared" ca="1" si="473"/>
        <v>1.9804768278443565E-3</v>
      </c>
    </row>
    <row r="716" spans="5:70">
      <c r="E716">
        <f t="shared" si="461"/>
        <v>713</v>
      </c>
      <c r="F716" s="64">
        <f t="shared" si="462"/>
        <v>124.33333333332996</v>
      </c>
      <c r="G716" s="55">
        <f t="shared" si="446"/>
        <v>0</v>
      </c>
      <c r="H716" s="78">
        <f t="shared" si="472"/>
        <v>4.1598758021262672E-5</v>
      </c>
      <c r="I716" s="79">
        <f t="shared" ca="1" si="447"/>
        <v>336.50045729046883</v>
      </c>
      <c r="J716" s="79">
        <f t="shared" ca="1" si="448"/>
        <v>3.0409606727533771</v>
      </c>
      <c r="K716" s="80">
        <f t="shared" ca="1" si="449"/>
        <v>-8.3197516042525347E-4</v>
      </c>
      <c r="L716" s="80">
        <f t="shared" ca="1" si="450"/>
        <v>-0.1402085238710287</v>
      </c>
      <c r="M716" s="80">
        <f t="shared" ca="1" si="451"/>
        <v>0</v>
      </c>
      <c r="N716" s="80">
        <f t="shared" ca="1" si="452"/>
        <v>0</v>
      </c>
      <c r="O716" s="81">
        <f t="shared" ca="1" si="439"/>
        <v>-7.5061448925351784E-2</v>
      </c>
      <c r="P716" s="79">
        <f t="shared" ca="1" si="440"/>
        <v>339.3253160152654</v>
      </c>
      <c r="R716">
        <f t="shared" ca="1" si="453"/>
        <v>713</v>
      </c>
      <c r="S716" s="78">
        <f t="shared" ca="1" si="463"/>
        <v>124.33333333332996</v>
      </c>
      <c r="T716" s="55">
        <f t="shared" ca="1" si="454"/>
        <v>0</v>
      </c>
      <c r="U716" s="78">
        <f t="shared" ca="1" si="464"/>
        <v>4.1504550867967176E-5</v>
      </c>
      <c r="V716" s="79">
        <f t="shared" ca="1" si="465"/>
        <v>335.75957181369336</v>
      </c>
      <c r="W716" s="79">
        <f t="shared" ca="1" si="441"/>
        <v>3.0342652774007832</v>
      </c>
      <c r="X716" s="80">
        <f t="shared" ca="1" si="442"/>
        <v>-8.3009101735934349E-4</v>
      </c>
      <c r="Y716" s="80">
        <f t="shared" ca="1" si="455"/>
        <v>-0.13989982158903891</v>
      </c>
      <c r="Z716" s="80">
        <f t="shared" ca="1" si="443"/>
        <v>0</v>
      </c>
      <c r="AA716" s="80">
        <f t="shared" ca="1" si="456"/>
        <v>0</v>
      </c>
      <c r="AB716" s="81">
        <f t="shared" ca="1" si="444"/>
        <v>-7.5061448925351784E-2</v>
      </c>
      <c r="AC716" s="79">
        <f t="shared" ca="1" si="445"/>
        <v>338.5780457295624</v>
      </c>
      <c r="AE716" s="55">
        <f t="shared" ca="1" si="466"/>
        <v>0</v>
      </c>
      <c r="AF716" s="78">
        <f t="shared" ca="1" si="467"/>
        <v>4.1504550867967176E-5</v>
      </c>
      <c r="AR716" s="69">
        <f t="shared" si="457"/>
        <v>60</v>
      </c>
      <c r="AS716" s="70">
        <f t="shared" si="468"/>
        <v>713</v>
      </c>
      <c r="AT716" s="71">
        <f t="shared" ca="1" si="469"/>
        <v>1.8572808711314231E-3</v>
      </c>
      <c r="AU716" s="72">
        <f t="shared" ca="1" si="458"/>
        <v>9.0370179501075842E-3</v>
      </c>
      <c r="AV716" s="73">
        <f t="shared" ca="1" si="459"/>
        <v>1.0090370179501076</v>
      </c>
      <c r="AW716" s="74">
        <f ca="1">PRODUCT(AV$4:AV716)</f>
        <v>509.49195858473678</v>
      </c>
      <c r="BO716" s="70">
        <f t="shared" si="470"/>
        <v>713</v>
      </c>
      <c r="BP716" s="171">
        <f t="shared" ca="1" si="471"/>
        <v>0.114</v>
      </c>
      <c r="BQ716" s="172">
        <f t="shared" ca="1" si="460"/>
        <v>9.0370179501075842E-3</v>
      </c>
      <c r="BR716" s="172">
        <f t="shared" ca="1" si="473"/>
        <v>1.9627395156104001E-3</v>
      </c>
    </row>
    <row r="717" spans="5:70">
      <c r="E717">
        <f t="shared" si="461"/>
        <v>714</v>
      </c>
      <c r="F717" s="64">
        <f t="shared" si="462"/>
        <v>124.41666666666329</v>
      </c>
      <c r="G717" s="55">
        <f t="shared" si="446"/>
        <v>0</v>
      </c>
      <c r="H717" s="78">
        <f t="shared" si="472"/>
        <v>4.1598758021262672E-5</v>
      </c>
      <c r="I717" s="79">
        <f t="shared" ca="1" si="447"/>
        <v>339.3253160152654</v>
      </c>
      <c r="J717" s="79">
        <f t="shared" ca="1" si="448"/>
        <v>3.0664889717558821</v>
      </c>
      <c r="K717" s="80">
        <f t="shared" ca="1" si="449"/>
        <v>-8.3197516042525347E-4</v>
      </c>
      <c r="L717" s="80">
        <f t="shared" ca="1" si="450"/>
        <v>-0.14138554833969394</v>
      </c>
      <c r="M717" s="80">
        <f t="shared" ca="1" si="451"/>
        <v>0</v>
      </c>
      <c r="N717" s="80">
        <f t="shared" ca="1" si="452"/>
        <v>0</v>
      </c>
      <c r="O717" s="81">
        <f t="shared" ca="1" si="439"/>
        <v>-7.5061448925351784E-2</v>
      </c>
      <c r="P717" s="79">
        <f t="shared" ca="1" si="440"/>
        <v>342.17452601459576</v>
      </c>
      <c r="R717">
        <f t="shared" ca="1" si="453"/>
        <v>714</v>
      </c>
      <c r="S717" s="78">
        <f t="shared" ca="1" si="463"/>
        <v>124.41666666666329</v>
      </c>
      <c r="T717" s="55">
        <f t="shared" ca="1" si="454"/>
        <v>0</v>
      </c>
      <c r="U717" s="78">
        <f t="shared" ca="1" si="464"/>
        <v>4.1504550867967176E-5</v>
      </c>
      <c r="V717" s="79">
        <f t="shared" ca="1" si="465"/>
        <v>338.5780457295624</v>
      </c>
      <c r="W717" s="79">
        <f t="shared" ca="1" si="441"/>
        <v>3.0597358767704019</v>
      </c>
      <c r="X717" s="80">
        <f t="shared" ca="1" si="442"/>
        <v>-8.3009101735934349E-4</v>
      </c>
      <c r="Y717" s="80">
        <f t="shared" ca="1" si="455"/>
        <v>-0.141074185720651</v>
      </c>
      <c r="Z717" s="80">
        <f t="shared" ca="1" si="443"/>
        <v>0</v>
      </c>
      <c r="AA717" s="80">
        <f t="shared" ca="1" si="456"/>
        <v>0</v>
      </c>
      <c r="AB717" s="81">
        <f t="shared" ca="1" si="444"/>
        <v>-7.5061448925351784E-2</v>
      </c>
      <c r="AC717" s="79">
        <f t="shared" ca="1" si="445"/>
        <v>341.42081588066947</v>
      </c>
      <c r="AE717" s="55">
        <f t="shared" ca="1" si="466"/>
        <v>0</v>
      </c>
      <c r="AF717" s="78">
        <f t="shared" ca="1" si="467"/>
        <v>4.1504550867967176E-5</v>
      </c>
      <c r="AR717" s="69">
        <f t="shared" si="457"/>
        <v>60</v>
      </c>
      <c r="AS717" s="70">
        <f t="shared" si="468"/>
        <v>714</v>
      </c>
      <c r="AT717" s="71">
        <f t="shared" ca="1" si="469"/>
        <v>1.840496590560617E-3</v>
      </c>
      <c r="AU717" s="72">
        <f t="shared" ca="1" si="458"/>
        <v>9.0370179501075842E-3</v>
      </c>
      <c r="AV717" s="73">
        <f t="shared" ca="1" si="459"/>
        <v>1.0090370179501076</v>
      </c>
      <c r="AW717" s="74">
        <f ca="1">PRODUCT(AV$4:AV717)</f>
        <v>514.09624655990251</v>
      </c>
      <c r="BO717" s="70">
        <f t="shared" si="470"/>
        <v>714</v>
      </c>
      <c r="BP717" s="171">
        <f t="shared" ca="1" si="471"/>
        <v>0.114</v>
      </c>
      <c r="BQ717" s="172">
        <f t="shared" ca="1" si="460"/>
        <v>9.0370179501075842E-3</v>
      </c>
      <c r="BR717" s="172">
        <f t="shared" ca="1" si="473"/>
        <v>1.9451610601935803E-3</v>
      </c>
    </row>
    <row r="718" spans="5:70">
      <c r="E718">
        <f t="shared" si="461"/>
        <v>715</v>
      </c>
      <c r="F718" s="64">
        <f t="shared" si="462"/>
        <v>124.49999999999662</v>
      </c>
      <c r="G718" s="55">
        <f t="shared" si="446"/>
        <v>0</v>
      </c>
      <c r="H718" s="78">
        <f t="shared" si="472"/>
        <v>4.1598758021262672E-5</v>
      </c>
      <c r="I718" s="79">
        <f t="shared" ca="1" si="447"/>
        <v>342.17452601459576</v>
      </c>
      <c r="J718" s="79">
        <f t="shared" ca="1" si="448"/>
        <v>3.0922373336634563</v>
      </c>
      <c r="K718" s="80">
        <f t="shared" ca="1" si="449"/>
        <v>-8.3197516042525347E-4</v>
      </c>
      <c r="L718" s="80">
        <f t="shared" ca="1" si="450"/>
        <v>-0.14257271917274825</v>
      </c>
      <c r="M718" s="80">
        <f t="shared" ca="1" si="451"/>
        <v>0</v>
      </c>
      <c r="N718" s="80">
        <f t="shared" ca="1" si="452"/>
        <v>0</v>
      </c>
      <c r="O718" s="81">
        <f t="shared" ca="1" si="439"/>
        <v>-7.5061448925351784E-2</v>
      </c>
      <c r="P718" s="79">
        <f t="shared" ca="1" si="440"/>
        <v>345.04829720500067</v>
      </c>
      <c r="R718">
        <f t="shared" ca="1" si="453"/>
        <v>715</v>
      </c>
      <c r="S718" s="78">
        <f t="shared" ca="1" si="463"/>
        <v>124.49999999999662</v>
      </c>
      <c r="T718" s="55">
        <f t="shared" ca="1" si="454"/>
        <v>0</v>
      </c>
      <c r="U718" s="78">
        <f t="shared" ca="1" si="464"/>
        <v>4.1504550867967176E-5</v>
      </c>
      <c r="V718" s="79">
        <f t="shared" ca="1" si="465"/>
        <v>341.42081588066947</v>
      </c>
      <c r="W718" s="79">
        <f t="shared" ca="1" si="441"/>
        <v>3.0854260416539865</v>
      </c>
      <c r="X718" s="80">
        <f t="shared" ca="1" si="442"/>
        <v>-8.3009101735934349E-4</v>
      </c>
      <c r="Y718" s="80">
        <f t="shared" ca="1" si="455"/>
        <v>-0.14225867328361227</v>
      </c>
      <c r="Z718" s="80">
        <f t="shared" ca="1" si="443"/>
        <v>0</v>
      </c>
      <c r="AA718" s="80">
        <f t="shared" ca="1" si="456"/>
        <v>0</v>
      </c>
      <c r="AB718" s="81">
        <f t="shared" ca="1" si="444"/>
        <v>-7.5061448925351784E-2</v>
      </c>
      <c r="AC718" s="79">
        <f t="shared" ca="1" si="445"/>
        <v>344.28809170909716</v>
      </c>
      <c r="AE718" s="55">
        <f t="shared" ca="1" si="466"/>
        <v>0</v>
      </c>
      <c r="AF718" s="78">
        <f t="shared" ca="1" si="467"/>
        <v>4.1504550867967176E-5</v>
      </c>
      <c r="AR718" s="69">
        <f t="shared" si="457"/>
        <v>60</v>
      </c>
      <c r="AS718" s="70">
        <f t="shared" si="468"/>
        <v>715</v>
      </c>
      <c r="AT718" s="71">
        <f t="shared" ca="1" si="469"/>
        <v>1.8238639898346088E-3</v>
      </c>
      <c r="AU718" s="72">
        <f t="shared" ca="1" si="458"/>
        <v>9.0370179501075842E-3</v>
      </c>
      <c r="AV718" s="73">
        <f t="shared" ca="1" si="459"/>
        <v>1.0090370179501076</v>
      </c>
      <c r="AW718" s="74">
        <f ca="1">PRODUCT(AV$4:AV718)</f>
        <v>518.7421435681473</v>
      </c>
      <c r="BO718" s="70">
        <f t="shared" si="470"/>
        <v>715</v>
      </c>
      <c r="BP718" s="171">
        <f t="shared" ca="1" si="471"/>
        <v>0.114</v>
      </c>
      <c r="BQ718" s="172">
        <f t="shared" ca="1" si="460"/>
        <v>9.0370179501075842E-3</v>
      </c>
      <c r="BR718" s="172">
        <f t="shared" ca="1" si="473"/>
        <v>1.9277400388592681E-3</v>
      </c>
    </row>
    <row r="719" spans="5:70">
      <c r="E719">
        <f t="shared" si="461"/>
        <v>716</v>
      </c>
      <c r="F719" s="64">
        <f t="shared" si="462"/>
        <v>124.58333333332995</v>
      </c>
      <c r="G719" s="55">
        <f t="shared" si="446"/>
        <v>0</v>
      </c>
      <c r="H719" s="78">
        <f t="shared" si="472"/>
        <v>4.1598758021262672E-5</v>
      </c>
      <c r="I719" s="79">
        <f t="shared" ca="1" si="447"/>
        <v>345.04829720500067</v>
      </c>
      <c r="J719" s="79">
        <f t="shared" ca="1" si="448"/>
        <v>3.1182076554956475</v>
      </c>
      <c r="K719" s="80">
        <f t="shared" ca="1" si="449"/>
        <v>-8.3197516042525347E-4</v>
      </c>
      <c r="L719" s="80">
        <f t="shared" ca="1" si="450"/>
        <v>-0.14377012383541696</v>
      </c>
      <c r="M719" s="80">
        <f t="shared" ca="1" si="451"/>
        <v>0</v>
      </c>
      <c r="N719" s="80">
        <f t="shared" ca="1" si="452"/>
        <v>0</v>
      </c>
      <c r="O719" s="81">
        <f t="shared" ca="1" si="439"/>
        <v>-7.5061448925351784E-2</v>
      </c>
      <c r="P719" s="79">
        <f t="shared" ca="1" si="440"/>
        <v>347.94684131257515</v>
      </c>
      <c r="R719">
        <f t="shared" ca="1" si="453"/>
        <v>716</v>
      </c>
      <c r="S719" s="78">
        <f t="shared" ca="1" si="463"/>
        <v>124.58333333332995</v>
      </c>
      <c r="T719" s="55">
        <f t="shared" ca="1" si="454"/>
        <v>0</v>
      </c>
      <c r="U719" s="78">
        <f t="shared" ca="1" si="464"/>
        <v>4.1504550867967176E-5</v>
      </c>
      <c r="V719" s="79">
        <f t="shared" ca="1" si="465"/>
        <v>344.28809170909716</v>
      </c>
      <c r="W719" s="79">
        <f t="shared" ca="1" si="441"/>
        <v>3.111337664783397</v>
      </c>
      <c r="X719" s="80">
        <f t="shared" ca="1" si="442"/>
        <v>-8.3009101735934349E-4</v>
      </c>
      <c r="Y719" s="80">
        <f t="shared" ca="1" si="455"/>
        <v>-0.14345337154545715</v>
      </c>
      <c r="Z719" s="80">
        <f t="shared" ca="1" si="443"/>
        <v>0</v>
      </c>
      <c r="AA719" s="80">
        <f t="shared" ca="1" si="456"/>
        <v>0</v>
      </c>
      <c r="AB719" s="81">
        <f t="shared" ca="1" si="444"/>
        <v>-7.5061448925351784E-2</v>
      </c>
      <c r="AC719" s="79">
        <f t="shared" ca="1" si="445"/>
        <v>347.18008446239241</v>
      </c>
      <c r="AE719" s="55">
        <f t="shared" ca="1" si="466"/>
        <v>0</v>
      </c>
      <c r="AF719" s="78">
        <f t="shared" ca="1" si="467"/>
        <v>4.1504550867967176E-5</v>
      </c>
      <c r="AR719" s="69">
        <f t="shared" si="457"/>
        <v>60</v>
      </c>
      <c r="AS719" s="70">
        <f t="shared" si="468"/>
        <v>716</v>
      </c>
      <c r="AT719" s="71">
        <f t="shared" ca="1" si="469"/>
        <v>1.8073816982199186E-3</v>
      </c>
      <c r="AU719" s="72">
        <f t="shared" ca="1" si="458"/>
        <v>9.0370179501075842E-3</v>
      </c>
      <c r="AV719" s="73">
        <f t="shared" ca="1" si="459"/>
        <v>1.0090370179501076</v>
      </c>
      <c r="AW719" s="74">
        <f ca="1">PRODUCT(AV$4:AV719)</f>
        <v>523.43002563104994</v>
      </c>
      <c r="BO719" s="70">
        <f t="shared" si="470"/>
        <v>716</v>
      </c>
      <c r="BP719" s="171">
        <f t="shared" ca="1" si="471"/>
        <v>0.114</v>
      </c>
      <c r="BQ719" s="172">
        <f t="shared" ca="1" si="460"/>
        <v>9.0370179501075842E-3</v>
      </c>
      <c r="BR719" s="172">
        <f t="shared" ca="1" si="473"/>
        <v>1.9104750416149611E-3</v>
      </c>
    </row>
    <row r="720" spans="5:70">
      <c r="E720">
        <f t="shared" si="461"/>
        <v>717</v>
      </c>
      <c r="F720" s="64">
        <f t="shared" si="462"/>
        <v>124.66666666666328</v>
      </c>
      <c r="G720" s="55">
        <f t="shared" si="446"/>
        <v>0</v>
      </c>
      <c r="H720" s="78">
        <f t="shared" si="472"/>
        <v>4.1598758021262672E-5</v>
      </c>
      <c r="I720" s="79">
        <f t="shared" ca="1" si="447"/>
        <v>347.94684131257515</v>
      </c>
      <c r="J720" s="79">
        <f t="shared" ca="1" si="448"/>
        <v>3.1444018506249769</v>
      </c>
      <c r="K720" s="80">
        <f t="shared" ca="1" si="449"/>
        <v>-8.3197516042525347E-4</v>
      </c>
      <c r="L720" s="80">
        <f t="shared" ca="1" si="450"/>
        <v>-0.14497785054690632</v>
      </c>
      <c r="M720" s="80">
        <f t="shared" ca="1" si="451"/>
        <v>0</v>
      </c>
      <c r="N720" s="80">
        <f t="shared" ca="1" si="452"/>
        <v>0</v>
      </c>
      <c r="O720" s="81">
        <f t="shared" ca="1" si="439"/>
        <v>-7.5061448925351784E-2</v>
      </c>
      <c r="P720" s="79">
        <f t="shared" ca="1" si="440"/>
        <v>350.87037188856743</v>
      </c>
      <c r="R720">
        <f t="shared" ca="1" si="453"/>
        <v>717</v>
      </c>
      <c r="S720" s="78">
        <f t="shared" ca="1" si="463"/>
        <v>124.66666666666328</v>
      </c>
      <c r="T720" s="55">
        <f t="shared" ca="1" si="454"/>
        <v>0</v>
      </c>
      <c r="U720" s="78">
        <f t="shared" ca="1" si="464"/>
        <v>4.1504550867967176E-5</v>
      </c>
      <c r="V720" s="79">
        <f t="shared" ca="1" si="465"/>
        <v>347.18008446239241</v>
      </c>
      <c r="W720" s="79">
        <f t="shared" ca="1" si="441"/>
        <v>3.1374726552065075</v>
      </c>
      <c r="X720" s="80">
        <f t="shared" ca="1" si="442"/>
        <v>-8.3009101735934349E-4</v>
      </c>
      <c r="Y720" s="80">
        <f t="shared" ca="1" si="455"/>
        <v>-0.14465836852599684</v>
      </c>
      <c r="Z720" s="80">
        <f t="shared" ca="1" si="443"/>
        <v>0</v>
      </c>
      <c r="AA720" s="80">
        <f t="shared" ca="1" si="456"/>
        <v>0</v>
      </c>
      <c r="AB720" s="81">
        <f t="shared" ca="1" si="444"/>
        <v>-7.5061448925351784E-2</v>
      </c>
      <c r="AC720" s="79">
        <f t="shared" ca="1" si="445"/>
        <v>350.09700720913025</v>
      </c>
      <c r="AE720" s="55">
        <f t="shared" ca="1" si="466"/>
        <v>0</v>
      </c>
      <c r="AF720" s="78">
        <f t="shared" ca="1" si="467"/>
        <v>4.1504550867967176E-5</v>
      </c>
      <c r="AR720" s="69">
        <f t="shared" si="457"/>
        <v>60</v>
      </c>
      <c r="AS720" s="70">
        <f t="shared" si="468"/>
        <v>717</v>
      </c>
      <c r="AT720" s="71">
        <f t="shared" ca="1" si="469"/>
        <v>1.7910483573704093E-3</v>
      </c>
      <c r="AU720" s="72">
        <f t="shared" ca="1" si="458"/>
        <v>9.0370179501075842E-3</v>
      </c>
      <c r="AV720" s="73">
        <f t="shared" ca="1" si="459"/>
        <v>1.0090370179501076</v>
      </c>
      <c r="AW720" s="74">
        <f ca="1">PRODUCT(AV$4:AV720)</f>
        <v>528.16027216830298</v>
      </c>
      <c r="BO720" s="70">
        <f t="shared" si="470"/>
        <v>717</v>
      </c>
      <c r="BP720" s="171">
        <f t="shared" ca="1" si="471"/>
        <v>0.114</v>
      </c>
      <c r="BQ720" s="172">
        <f t="shared" ca="1" si="460"/>
        <v>9.0370179501075842E-3</v>
      </c>
      <c r="BR720" s="172">
        <f t="shared" ca="1" si="473"/>
        <v>1.8933646710961654E-3</v>
      </c>
    </row>
    <row r="721" spans="5:70">
      <c r="E721">
        <f t="shared" si="461"/>
        <v>718</v>
      </c>
      <c r="F721" s="64">
        <f t="shared" si="462"/>
        <v>124.7499999999966</v>
      </c>
      <c r="G721" s="55">
        <f t="shared" si="446"/>
        <v>0</v>
      </c>
      <c r="H721" s="78">
        <f t="shared" si="472"/>
        <v>4.1598758021262672E-5</v>
      </c>
      <c r="I721" s="79">
        <f t="shared" ca="1" si="447"/>
        <v>350.87037188856743</v>
      </c>
      <c r="J721" s="79">
        <f t="shared" ca="1" si="448"/>
        <v>3.1708218489179076</v>
      </c>
      <c r="K721" s="80">
        <f t="shared" ca="1" si="449"/>
        <v>-8.3197516042525347E-4</v>
      </c>
      <c r="L721" s="80">
        <f t="shared" ca="1" si="450"/>
        <v>-0.14619598828690311</v>
      </c>
      <c r="M721" s="80">
        <f t="shared" ca="1" si="451"/>
        <v>0</v>
      </c>
      <c r="N721" s="80">
        <f t="shared" ca="1" si="452"/>
        <v>0</v>
      </c>
      <c r="O721" s="81">
        <f t="shared" ca="1" si="439"/>
        <v>-7.5061448925351784E-2</v>
      </c>
      <c r="P721" s="79">
        <f t="shared" ca="1" si="440"/>
        <v>353.81910432511268</v>
      </c>
      <c r="R721">
        <f t="shared" ca="1" si="453"/>
        <v>718</v>
      </c>
      <c r="S721" s="78">
        <f t="shared" ca="1" si="463"/>
        <v>124.7499999999966</v>
      </c>
      <c r="T721" s="55">
        <f t="shared" ca="1" si="454"/>
        <v>0</v>
      </c>
      <c r="U721" s="78">
        <f t="shared" ca="1" si="464"/>
        <v>4.1504550867967176E-5</v>
      </c>
      <c r="V721" s="79">
        <f t="shared" ca="1" si="465"/>
        <v>350.09700720913025</v>
      </c>
      <c r="W721" s="79">
        <f t="shared" ca="1" si="441"/>
        <v>3.1638329384278543</v>
      </c>
      <c r="X721" s="80">
        <f t="shared" ca="1" si="442"/>
        <v>-8.3009101735934349E-4</v>
      </c>
      <c r="Y721" s="80">
        <f t="shared" ca="1" si="455"/>
        <v>-0.14587375300380429</v>
      </c>
      <c r="Z721" s="80">
        <f t="shared" ca="1" si="443"/>
        <v>0</v>
      </c>
      <c r="AA721" s="80">
        <f t="shared" ca="1" si="456"/>
        <v>0</v>
      </c>
      <c r="AB721" s="81">
        <f t="shared" ca="1" si="444"/>
        <v>-7.5061448925351784E-2</v>
      </c>
      <c r="AC721" s="79">
        <f t="shared" ca="1" si="445"/>
        <v>353.03907485461161</v>
      </c>
      <c r="AE721" s="55">
        <f t="shared" ca="1" si="466"/>
        <v>0</v>
      </c>
      <c r="AF721" s="78">
        <f t="shared" ca="1" si="467"/>
        <v>4.1504550867967176E-5</v>
      </c>
      <c r="AR721" s="69">
        <f t="shared" si="457"/>
        <v>60</v>
      </c>
      <c r="AS721" s="70">
        <f t="shared" si="468"/>
        <v>718</v>
      </c>
      <c r="AT721" s="71">
        <f t="shared" ca="1" si="469"/>
        <v>1.7748626212153421E-3</v>
      </c>
      <c r="AU721" s="72">
        <f t="shared" ca="1" si="458"/>
        <v>9.0370179501075842E-3</v>
      </c>
      <c r="AV721" s="73">
        <f t="shared" ca="1" si="459"/>
        <v>1.0090370179501076</v>
      </c>
      <c r="AW721" s="74">
        <f ca="1">PRODUCT(AV$4:AV721)</f>
        <v>532.9332660284216</v>
      </c>
      <c r="BO721" s="70">
        <f t="shared" si="470"/>
        <v>718</v>
      </c>
      <c r="BP721" s="171">
        <f t="shared" ca="1" si="471"/>
        <v>0.114</v>
      </c>
      <c r="BQ721" s="172">
        <f t="shared" ca="1" si="460"/>
        <v>9.0370179501075842E-3</v>
      </c>
      <c r="BR721" s="172">
        <f t="shared" ca="1" si="473"/>
        <v>1.8764075424532976E-3</v>
      </c>
    </row>
    <row r="722" spans="5:70">
      <c r="E722">
        <f t="shared" si="461"/>
        <v>719</v>
      </c>
      <c r="F722" s="64">
        <f t="shared" si="462"/>
        <v>124.83333333332993</v>
      </c>
      <c r="G722" s="55">
        <f t="shared" si="446"/>
        <v>0</v>
      </c>
      <c r="H722" s="78">
        <f t="shared" si="472"/>
        <v>4.1598758021262672E-5</v>
      </c>
      <c r="I722" s="79">
        <f t="shared" ca="1" si="447"/>
        <v>353.81910432511268</v>
      </c>
      <c r="J722" s="79">
        <f t="shared" ca="1" si="448"/>
        <v>3.1974695968770313</v>
      </c>
      <c r="K722" s="80">
        <f t="shared" ca="1" si="449"/>
        <v>-8.3197516042525347E-4</v>
      </c>
      <c r="L722" s="80">
        <f t="shared" ca="1" si="450"/>
        <v>-0.14742462680213028</v>
      </c>
      <c r="M722" s="80">
        <f t="shared" ca="1" si="451"/>
        <v>0</v>
      </c>
      <c r="N722" s="80">
        <f t="shared" ca="1" si="452"/>
        <v>0</v>
      </c>
      <c r="O722" s="81">
        <f t="shared" ca="1" si="439"/>
        <v>-7.5061448925351784E-2</v>
      </c>
      <c r="P722" s="79">
        <f t="shared" ca="1" si="440"/>
        <v>356.79325587110179</v>
      </c>
      <c r="R722">
        <f t="shared" ca="1" si="453"/>
        <v>719</v>
      </c>
      <c r="S722" s="78">
        <f t="shared" ca="1" si="463"/>
        <v>124.83333333332993</v>
      </c>
      <c r="T722" s="55">
        <f t="shared" ca="1" si="454"/>
        <v>0</v>
      </c>
      <c r="U722" s="78">
        <f t="shared" ca="1" si="464"/>
        <v>4.1504550867967176E-5</v>
      </c>
      <c r="V722" s="79">
        <f t="shared" ca="1" si="465"/>
        <v>353.03907485461161</v>
      </c>
      <c r="W722" s="79">
        <f t="shared" ca="1" si="441"/>
        <v>3.1904204565505001</v>
      </c>
      <c r="X722" s="80">
        <f t="shared" ca="1" si="442"/>
        <v>-8.3009101735934349E-4</v>
      </c>
      <c r="Y722" s="80">
        <f t="shared" ca="1" si="455"/>
        <v>-0.14709961452275486</v>
      </c>
      <c r="Z722" s="80">
        <f t="shared" ca="1" si="443"/>
        <v>0</v>
      </c>
      <c r="AA722" s="80">
        <f t="shared" ca="1" si="456"/>
        <v>0</v>
      </c>
      <c r="AB722" s="81">
        <f t="shared" ca="1" si="444"/>
        <v>-7.5061448925351784E-2</v>
      </c>
      <c r="AC722" s="79">
        <f t="shared" ca="1" si="445"/>
        <v>356.00650415669668</v>
      </c>
      <c r="AE722" s="55">
        <f t="shared" ca="1" si="466"/>
        <v>0</v>
      </c>
      <c r="AF722" s="78">
        <f t="shared" ca="1" si="467"/>
        <v>4.1504550867967176E-5</v>
      </c>
      <c r="AR722" s="69">
        <f t="shared" si="457"/>
        <v>60</v>
      </c>
      <c r="AS722" s="70">
        <f t="shared" si="468"/>
        <v>719</v>
      </c>
      <c r="AT722" s="71">
        <f t="shared" ca="1" si="469"/>
        <v>1.758823155848444E-3</v>
      </c>
      <c r="AU722" s="72">
        <f t="shared" ca="1" si="458"/>
        <v>9.0370179501075842E-3</v>
      </c>
      <c r="AV722" s="73">
        <f t="shared" ca="1" si="459"/>
        <v>1.0090370179501076</v>
      </c>
      <c r="AW722" s="74">
        <f ca="1">PRODUCT(AV$4:AV722)</f>
        <v>537.74939351972989</v>
      </c>
      <c r="BO722" s="70">
        <f t="shared" si="470"/>
        <v>719</v>
      </c>
      <c r="BP722" s="171">
        <f t="shared" ca="1" si="471"/>
        <v>0.114</v>
      </c>
      <c r="BQ722" s="172">
        <f t="shared" ca="1" si="460"/>
        <v>9.0370179501075842E-3</v>
      </c>
      <c r="BR722" s="172">
        <f t="shared" ca="1" si="473"/>
        <v>1.8596022832396003E-3</v>
      </c>
    </row>
    <row r="723" spans="5:70">
      <c r="E723">
        <f t="shared" si="461"/>
        <v>720</v>
      </c>
      <c r="F723" s="64">
        <f t="shared" si="462"/>
        <v>124.91666666666326</v>
      </c>
      <c r="G723" s="55">
        <f t="shared" si="446"/>
        <v>0</v>
      </c>
      <c r="H723" s="78">
        <f t="shared" si="472"/>
        <v>4.1598758021262672E-5</v>
      </c>
      <c r="I723" s="79">
        <f t="shared" ca="1" si="447"/>
        <v>356.79325587110179</v>
      </c>
      <c r="J723" s="79">
        <f t="shared" ca="1" si="448"/>
        <v>3.2243470577844753</v>
      </c>
      <c r="K723" s="80">
        <f t="shared" ca="1" si="449"/>
        <v>-8.3197516042525347E-4</v>
      </c>
      <c r="L723" s="80">
        <f t="shared" ca="1" si="450"/>
        <v>-0.14866385661295908</v>
      </c>
      <c r="M723" s="80">
        <f t="shared" ca="1" si="451"/>
        <v>0</v>
      </c>
      <c r="N723" s="80">
        <f t="shared" ca="1" si="452"/>
        <v>0</v>
      </c>
      <c r="O723" s="81">
        <f t="shared" ca="1" si="439"/>
        <v>-7.5061448925351784E-2</v>
      </c>
      <c r="P723" s="79">
        <f t="shared" ca="1" si="440"/>
        <v>359.7930456481875</v>
      </c>
      <c r="R723">
        <f t="shared" ca="1" si="453"/>
        <v>720</v>
      </c>
      <c r="S723" s="78">
        <f t="shared" ca="1" si="463"/>
        <v>124.91666666666326</v>
      </c>
      <c r="T723" s="55">
        <f t="shared" ca="1" si="454"/>
        <v>0</v>
      </c>
      <c r="U723" s="78">
        <f t="shared" ca="1" si="464"/>
        <v>4.1504550867967176E-5</v>
      </c>
      <c r="V723" s="79">
        <f t="shared" ca="1" si="465"/>
        <v>356.00650415669668</v>
      </c>
      <c r="W723" s="79">
        <f t="shared" ca="1" si="441"/>
        <v>3.2172371684191181</v>
      </c>
      <c r="X723" s="80">
        <f t="shared" ca="1" si="442"/>
        <v>-8.3009101735934349E-4</v>
      </c>
      <c r="Y723" s="80">
        <f t="shared" ca="1" si="455"/>
        <v>-0.14833604339862363</v>
      </c>
      <c r="Z723" s="80">
        <f t="shared" ca="1" si="443"/>
        <v>0</v>
      </c>
      <c r="AA723" s="80">
        <f t="shared" ca="1" si="456"/>
        <v>0</v>
      </c>
      <c r="AB723" s="81">
        <f t="shared" ca="1" si="444"/>
        <v>-7.5061448925351784E-2</v>
      </c>
      <c r="AC723" s="79">
        <f t="shared" ca="1" si="445"/>
        <v>358.99951374177448</v>
      </c>
      <c r="AE723" s="55">
        <f t="shared" ca="1" si="466"/>
        <v>0</v>
      </c>
      <c r="AF723" s="78">
        <f t="shared" ca="1" si="467"/>
        <v>4.1504550867967176E-5</v>
      </c>
      <c r="AR723" s="69">
        <f t="shared" si="457"/>
        <v>60</v>
      </c>
      <c r="AS723" s="70">
        <f t="shared" si="468"/>
        <v>720</v>
      </c>
      <c r="AT723" s="71">
        <f t="shared" ca="1" si="469"/>
        <v>1.7429286394179768E-3</v>
      </c>
      <c r="AU723" s="72">
        <f t="shared" ca="1" si="458"/>
        <v>9.0370179501075842E-3</v>
      </c>
      <c r="AV723" s="73">
        <f t="shared" ca="1" si="459"/>
        <v>1.0090370179501076</v>
      </c>
      <c r="AW723" s="74">
        <f ca="1">PRODUCT(AV$4:AV723)</f>
        <v>542.60904444162713</v>
      </c>
      <c r="BO723" s="70">
        <f t="shared" si="470"/>
        <v>720</v>
      </c>
      <c r="BP723" s="171">
        <f t="shared" ca="1" si="471"/>
        <v>0.114</v>
      </c>
      <c r="BQ723" s="172">
        <f t="shared" ca="1" si="460"/>
        <v>9.0370179501075842E-3</v>
      </c>
      <c r="BR723" s="172">
        <f t="shared" ca="1" si="473"/>
        <v>1.8429475333000612E-3</v>
      </c>
    </row>
    <row r="724" spans="5:70">
      <c r="E724">
        <f t="shared" si="461"/>
        <v>721</v>
      </c>
      <c r="F724" s="64">
        <f t="shared" si="462"/>
        <v>124.99999999999659</v>
      </c>
      <c r="G724" s="55">
        <f t="shared" si="446"/>
        <v>0</v>
      </c>
      <c r="H724" s="78">
        <f t="shared" si="472"/>
        <v>4.1598758021262672E-5</v>
      </c>
      <c r="I724" s="79">
        <f t="shared" ca="1" si="447"/>
        <v>359.7930456481875</v>
      </c>
      <c r="J724" s="79">
        <f t="shared" ca="1" si="448"/>
        <v>3.251456211846548</v>
      </c>
      <c r="K724" s="80">
        <f t="shared" ca="1" si="449"/>
        <v>-8.3197516042525347E-4</v>
      </c>
      <c r="L724" s="80">
        <f t="shared" ca="1" si="450"/>
        <v>-0.14991376902007814</v>
      </c>
      <c r="M724" s="80">
        <f t="shared" ca="1" si="451"/>
        <v>-2.6984478423614062</v>
      </c>
      <c r="N724" s="80">
        <f t="shared" ca="1" si="452"/>
        <v>0</v>
      </c>
      <c r="O724" s="81">
        <f t="shared" ca="1" si="439"/>
        <v>-7.5061448925351784E-2</v>
      </c>
      <c r="P724" s="79">
        <f t="shared" ca="1" si="440"/>
        <v>360.12024682456678</v>
      </c>
      <c r="R724">
        <f t="shared" ca="1" si="453"/>
        <v>721</v>
      </c>
      <c r="S724" s="78">
        <f t="shared" ca="1" si="463"/>
        <v>124.99999999999659</v>
      </c>
      <c r="T724" s="55">
        <f t="shared" ca="1" si="454"/>
        <v>0</v>
      </c>
      <c r="U724" s="78">
        <f t="shared" ca="1" si="464"/>
        <v>4.1504550867967176E-5</v>
      </c>
      <c r="V724" s="79">
        <f t="shared" ca="1" si="465"/>
        <v>358.99951374177448</v>
      </c>
      <c r="W724" s="79">
        <f t="shared" ca="1" si="441"/>
        <v>3.2442850497643105</v>
      </c>
      <c r="X724" s="80">
        <f t="shared" ca="1" si="442"/>
        <v>-8.3009101735934349E-4</v>
      </c>
      <c r="Y724" s="80">
        <f t="shared" ca="1" si="455"/>
        <v>-0.14958313072573937</v>
      </c>
      <c r="Z724" s="80">
        <f t="shared" ca="1" si="443"/>
        <v>-2.6924963530633086</v>
      </c>
      <c r="AA724" s="80">
        <f t="shared" ca="1" si="456"/>
        <v>0</v>
      </c>
      <c r="AB724" s="81">
        <f t="shared" ca="1" si="444"/>
        <v>-7.5061448925351784E-2</v>
      </c>
      <c r="AC724" s="79">
        <f t="shared" ca="1" si="445"/>
        <v>359.32582776780708</v>
      </c>
      <c r="AE724" s="55">
        <f t="shared" ca="1" si="466"/>
        <v>0</v>
      </c>
      <c r="AF724" s="78">
        <f t="shared" ca="1" si="467"/>
        <v>4.1504550867967176E-5</v>
      </c>
      <c r="AR724" s="69">
        <f t="shared" si="457"/>
        <v>61</v>
      </c>
      <c r="AS724" s="70">
        <f t="shared" si="468"/>
        <v>721</v>
      </c>
      <c r="AT724" s="71">
        <f t="shared" ca="1" si="469"/>
        <v>1.7271777620178001E-3</v>
      </c>
      <c r="AU724" s="72">
        <f t="shared" ca="1" si="458"/>
        <v>9.0370179501075842E-3</v>
      </c>
      <c r="AV724" s="73">
        <f t="shared" ca="1" si="459"/>
        <v>1.0090370179501076</v>
      </c>
      <c r="AW724" s="74">
        <f ca="1">PRODUCT(AV$4:AV724)</f>
        <v>547.51261211613689</v>
      </c>
      <c r="BO724" s="70">
        <f t="shared" si="470"/>
        <v>721</v>
      </c>
      <c r="BP724" s="171">
        <f t="shared" ca="1" si="471"/>
        <v>0.114</v>
      </c>
      <c r="BQ724" s="172">
        <f t="shared" ca="1" si="460"/>
        <v>9.0370179501075842E-3</v>
      </c>
      <c r="BR724" s="172">
        <f t="shared" ca="1" si="473"/>
        <v>1.8264419446613273E-3</v>
      </c>
    </row>
    <row r="725" spans="5:70">
      <c r="E725">
        <f t="shared" si="461"/>
        <v>722</v>
      </c>
      <c r="F725" s="64">
        <f t="shared" si="462"/>
        <v>125.08333333332992</v>
      </c>
      <c r="G725" s="55">
        <f t="shared" si="446"/>
        <v>0</v>
      </c>
      <c r="H725" s="78">
        <f t="shared" si="472"/>
        <v>4.1598758021262672E-5</v>
      </c>
      <c r="I725" s="79">
        <f t="shared" ca="1" si="447"/>
        <v>360.12024682456678</v>
      </c>
      <c r="J725" s="79">
        <f t="shared" ca="1" si="448"/>
        <v>3.2544131347507839</v>
      </c>
      <c r="K725" s="80">
        <f t="shared" ca="1" si="449"/>
        <v>-8.3197516042525347E-4</v>
      </c>
      <c r="L725" s="80">
        <f t="shared" ca="1" si="450"/>
        <v>-0.15005010284356951</v>
      </c>
      <c r="M725" s="80">
        <f t="shared" ca="1" si="451"/>
        <v>0</v>
      </c>
      <c r="N725" s="80">
        <f t="shared" ca="1" si="452"/>
        <v>0</v>
      </c>
      <c r="O725" s="81">
        <f t="shared" ca="1" si="439"/>
        <v>-7.5061448925351784E-2</v>
      </c>
      <c r="P725" s="79">
        <f t="shared" ca="1" si="440"/>
        <v>363.1487164323882</v>
      </c>
      <c r="R725">
        <f t="shared" ca="1" si="453"/>
        <v>722</v>
      </c>
      <c r="S725" s="78">
        <f t="shared" ca="1" si="463"/>
        <v>125.08333333332992</v>
      </c>
      <c r="T725" s="55">
        <f t="shared" ca="1" si="454"/>
        <v>0</v>
      </c>
      <c r="U725" s="78">
        <f t="shared" ca="1" si="464"/>
        <v>4.1504550867967176E-5</v>
      </c>
      <c r="V725" s="79">
        <f t="shared" ca="1" si="465"/>
        <v>359.32582776780708</v>
      </c>
      <c r="W725" s="79">
        <f t="shared" ca="1" si="441"/>
        <v>3.2472339554749388</v>
      </c>
      <c r="X725" s="80">
        <f t="shared" ca="1" si="442"/>
        <v>-8.3009101735934349E-4</v>
      </c>
      <c r="Y725" s="80">
        <f t="shared" ca="1" si="455"/>
        <v>-0.14971909490325297</v>
      </c>
      <c r="Z725" s="80">
        <f t="shared" ca="1" si="443"/>
        <v>0</v>
      </c>
      <c r="AA725" s="80">
        <f t="shared" ca="1" si="456"/>
        <v>0</v>
      </c>
      <c r="AB725" s="81">
        <f t="shared" ca="1" si="444"/>
        <v>-7.5061448925351784E-2</v>
      </c>
      <c r="AC725" s="79">
        <f t="shared" ca="1" si="445"/>
        <v>362.34745108843606</v>
      </c>
      <c r="AE725" s="55">
        <f t="shared" ca="1" si="466"/>
        <v>0</v>
      </c>
      <c r="AF725" s="78">
        <f t="shared" ca="1" si="467"/>
        <v>4.1504550867967176E-5</v>
      </c>
      <c r="AR725" s="69">
        <f t="shared" si="457"/>
        <v>61</v>
      </c>
      <c r="AS725" s="70">
        <f t="shared" si="468"/>
        <v>722</v>
      </c>
      <c r="AT725" s="71">
        <f t="shared" ca="1" si="469"/>
        <v>1.7115692255794187E-3</v>
      </c>
      <c r="AU725" s="72">
        <f t="shared" ca="1" si="458"/>
        <v>9.0370179501075842E-3</v>
      </c>
      <c r="AV725" s="73">
        <f t="shared" ca="1" si="459"/>
        <v>1.0090370179501076</v>
      </c>
      <c r="AW725" s="74">
        <f ca="1">PRODUCT(AV$4:AV725)</f>
        <v>552.46049341974071</v>
      </c>
      <c r="BO725" s="70">
        <f t="shared" si="470"/>
        <v>722</v>
      </c>
      <c r="BP725" s="171">
        <f t="shared" ca="1" si="471"/>
        <v>0.114</v>
      </c>
      <c r="BQ725" s="172">
        <f t="shared" ca="1" si="460"/>
        <v>9.0370179501075842E-3</v>
      </c>
      <c r="BR725" s="172">
        <f t="shared" ca="1" si="473"/>
        <v>1.8100841814226055E-3</v>
      </c>
    </row>
    <row r="726" spans="5:70">
      <c r="E726">
        <f t="shared" si="461"/>
        <v>723</v>
      </c>
      <c r="F726" s="64">
        <f t="shared" si="462"/>
        <v>125.16666666666325</v>
      </c>
      <c r="G726" s="55">
        <f t="shared" si="446"/>
        <v>0</v>
      </c>
      <c r="H726" s="78">
        <f t="shared" si="472"/>
        <v>4.1598758021262672E-5</v>
      </c>
      <c r="I726" s="79">
        <f t="shared" ca="1" si="447"/>
        <v>363.1487164323882</v>
      </c>
      <c r="J726" s="79">
        <f t="shared" ca="1" si="448"/>
        <v>3.2817814689580214</v>
      </c>
      <c r="K726" s="80">
        <f t="shared" ca="1" si="449"/>
        <v>-8.3197516042525347E-4</v>
      </c>
      <c r="L726" s="80">
        <f t="shared" ca="1" si="450"/>
        <v>-0.15131196518016177</v>
      </c>
      <c r="M726" s="80">
        <f t="shared" ca="1" si="451"/>
        <v>0</v>
      </c>
      <c r="N726" s="80">
        <f t="shared" ca="1" si="452"/>
        <v>0</v>
      </c>
      <c r="O726" s="81">
        <f t="shared" ca="1" si="439"/>
        <v>-7.5061448925351784E-2</v>
      </c>
      <c r="P726" s="79">
        <f t="shared" ca="1" si="440"/>
        <v>366.20329251208022</v>
      </c>
      <c r="R726">
        <f t="shared" ca="1" si="453"/>
        <v>723</v>
      </c>
      <c r="S726" s="78">
        <f t="shared" ca="1" si="463"/>
        <v>125.16666666666325</v>
      </c>
      <c r="T726" s="55">
        <f t="shared" ca="1" si="454"/>
        <v>0</v>
      </c>
      <c r="U726" s="78">
        <f t="shared" ca="1" si="464"/>
        <v>4.1504550867967176E-5</v>
      </c>
      <c r="V726" s="79">
        <f t="shared" ca="1" si="465"/>
        <v>362.34745108843606</v>
      </c>
      <c r="W726" s="79">
        <f t="shared" ca="1" si="441"/>
        <v>3.2745404196619265</v>
      </c>
      <c r="X726" s="80">
        <f t="shared" ca="1" si="442"/>
        <v>-8.3009101735934349E-4</v>
      </c>
      <c r="Y726" s="80">
        <f t="shared" ca="1" si="455"/>
        <v>-0.15097810462018171</v>
      </c>
      <c r="Z726" s="80">
        <f t="shared" ca="1" si="443"/>
        <v>0</v>
      </c>
      <c r="AA726" s="80">
        <f t="shared" ca="1" si="456"/>
        <v>0</v>
      </c>
      <c r="AB726" s="81">
        <f t="shared" ca="1" si="444"/>
        <v>-7.5061448925351784E-2</v>
      </c>
      <c r="AC726" s="79">
        <f t="shared" ca="1" si="445"/>
        <v>365.39512186353511</v>
      </c>
      <c r="AE726" s="55">
        <f t="shared" ca="1" si="466"/>
        <v>0</v>
      </c>
      <c r="AF726" s="78">
        <f t="shared" ca="1" si="467"/>
        <v>4.1504550867967176E-5</v>
      </c>
      <c r="AR726" s="69">
        <f t="shared" si="457"/>
        <v>61</v>
      </c>
      <c r="AS726" s="70">
        <f t="shared" si="468"/>
        <v>723</v>
      </c>
      <c r="AT726" s="71">
        <f t="shared" ca="1" si="469"/>
        <v>1.6961017437650057E-3</v>
      </c>
      <c r="AU726" s="72">
        <f t="shared" ca="1" si="458"/>
        <v>9.0370179501075842E-3</v>
      </c>
      <c r="AV726" s="73">
        <f t="shared" ca="1" si="459"/>
        <v>1.0090370179501076</v>
      </c>
      <c r="AW726" s="74">
        <f ca="1">PRODUCT(AV$4:AV726)</f>
        <v>557.45308881550022</v>
      </c>
      <c r="BO726" s="70">
        <f t="shared" si="470"/>
        <v>723</v>
      </c>
      <c r="BP726" s="171">
        <f t="shared" ca="1" si="471"/>
        <v>0.114</v>
      </c>
      <c r="BQ726" s="172">
        <f t="shared" ca="1" si="460"/>
        <v>9.0370179501075842E-3</v>
      </c>
      <c r="BR726" s="172">
        <f t="shared" ca="1" si="473"/>
        <v>1.7938729196475389E-3</v>
      </c>
    </row>
    <row r="727" spans="5:70">
      <c r="E727">
        <f t="shared" si="461"/>
        <v>724</v>
      </c>
      <c r="F727" s="64">
        <f t="shared" si="462"/>
        <v>125.24999999999658</v>
      </c>
      <c r="G727" s="55">
        <f t="shared" si="446"/>
        <v>0</v>
      </c>
      <c r="H727" s="78">
        <f t="shared" si="472"/>
        <v>4.1598758021262672E-5</v>
      </c>
      <c r="I727" s="79">
        <f t="shared" ca="1" si="447"/>
        <v>366.20329251208022</v>
      </c>
      <c r="J727" s="79">
        <f t="shared" ca="1" si="448"/>
        <v>3.3093857278201675</v>
      </c>
      <c r="K727" s="80">
        <f t="shared" ca="1" si="449"/>
        <v>-8.3197516042525347E-4</v>
      </c>
      <c r="L727" s="80">
        <f t="shared" ca="1" si="450"/>
        <v>-0.15258470521336678</v>
      </c>
      <c r="M727" s="80">
        <f t="shared" ca="1" si="451"/>
        <v>0</v>
      </c>
      <c r="N727" s="80">
        <f t="shared" ca="1" si="452"/>
        <v>0</v>
      </c>
      <c r="O727" s="81">
        <f t="shared" ca="1" si="439"/>
        <v>-7.5061448925351784E-2</v>
      </c>
      <c r="P727" s="79">
        <f t="shared" ca="1" si="440"/>
        <v>369.2842001106012</v>
      </c>
      <c r="R727">
        <f t="shared" ca="1" si="453"/>
        <v>724</v>
      </c>
      <c r="S727" s="78">
        <f t="shared" ca="1" si="463"/>
        <v>125.24999999999658</v>
      </c>
      <c r="T727" s="55">
        <f t="shared" ca="1" si="454"/>
        <v>0</v>
      </c>
      <c r="U727" s="78">
        <f t="shared" ca="1" si="464"/>
        <v>4.1504550867967176E-5</v>
      </c>
      <c r="V727" s="79">
        <f t="shared" ca="1" si="465"/>
        <v>365.39512186353511</v>
      </c>
      <c r="W727" s="79">
        <f t="shared" ca="1" si="441"/>
        <v>3.302082275162515</v>
      </c>
      <c r="X727" s="80">
        <f t="shared" ca="1" si="442"/>
        <v>-8.3009101735934349E-4</v>
      </c>
      <c r="Y727" s="80">
        <f t="shared" ca="1" si="455"/>
        <v>-0.15224796744313965</v>
      </c>
      <c r="Z727" s="80">
        <f t="shared" ca="1" si="443"/>
        <v>0</v>
      </c>
      <c r="AA727" s="80">
        <f t="shared" ca="1" si="456"/>
        <v>0</v>
      </c>
      <c r="AB727" s="81">
        <f t="shared" ca="1" si="444"/>
        <v>-7.5061448925351784E-2</v>
      </c>
      <c r="AC727" s="79">
        <f t="shared" ca="1" si="445"/>
        <v>368.46906463131177</v>
      </c>
      <c r="AE727" s="55">
        <f t="shared" ca="1" si="466"/>
        <v>0</v>
      </c>
      <c r="AF727" s="78">
        <f t="shared" ca="1" si="467"/>
        <v>4.1504550867967176E-5</v>
      </c>
      <c r="AR727" s="69">
        <f t="shared" si="457"/>
        <v>61</v>
      </c>
      <c r="AS727" s="70">
        <f t="shared" si="468"/>
        <v>724</v>
      </c>
      <c r="AT727" s="71">
        <f t="shared" ca="1" si="469"/>
        <v>1.6807740418613925E-3</v>
      </c>
      <c r="AU727" s="72">
        <f t="shared" ca="1" si="458"/>
        <v>9.0370179501075842E-3</v>
      </c>
      <c r="AV727" s="73">
        <f t="shared" ca="1" si="459"/>
        <v>1.0090370179501076</v>
      </c>
      <c r="AW727" s="74">
        <f ca="1">PRODUCT(AV$4:AV727)</f>
        <v>562.49080238546878</v>
      </c>
      <c r="BO727" s="70">
        <f t="shared" si="470"/>
        <v>724</v>
      </c>
      <c r="BP727" s="171">
        <f t="shared" ca="1" si="471"/>
        <v>0.114</v>
      </c>
      <c r="BQ727" s="172">
        <f t="shared" ca="1" si="460"/>
        <v>9.0370179501075842E-3</v>
      </c>
      <c r="BR727" s="172">
        <f t="shared" ca="1" si="473"/>
        <v>1.7778068472570528E-3</v>
      </c>
    </row>
    <row r="728" spans="5:70">
      <c r="E728">
        <f t="shared" si="461"/>
        <v>725</v>
      </c>
      <c r="F728" s="64">
        <f t="shared" si="462"/>
        <v>125.3333333333299</v>
      </c>
      <c r="G728" s="55">
        <f t="shared" si="446"/>
        <v>0</v>
      </c>
      <c r="H728" s="78">
        <f t="shared" si="472"/>
        <v>4.1598758021262672E-5</v>
      </c>
      <c r="I728" s="79">
        <f t="shared" ca="1" si="447"/>
        <v>369.2842001106012</v>
      </c>
      <c r="J728" s="79">
        <f t="shared" ca="1" si="448"/>
        <v>3.3372279450906244</v>
      </c>
      <c r="K728" s="80">
        <f t="shared" ca="1" si="449"/>
        <v>-8.3197516042525347E-4</v>
      </c>
      <c r="L728" s="80">
        <f t="shared" ca="1" si="450"/>
        <v>-0.15386841671275051</v>
      </c>
      <c r="M728" s="80">
        <f t="shared" ca="1" si="451"/>
        <v>0</v>
      </c>
      <c r="N728" s="80">
        <f t="shared" ca="1" si="452"/>
        <v>0</v>
      </c>
      <c r="O728" s="81">
        <f t="shared" ca="1" si="439"/>
        <v>-7.5061448925351784E-2</v>
      </c>
      <c r="P728" s="79">
        <f t="shared" ca="1" si="440"/>
        <v>372.39166621489329</v>
      </c>
      <c r="R728">
        <f t="shared" ca="1" si="453"/>
        <v>725</v>
      </c>
      <c r="S728" s="78">
        <f t="shared" ca="1" si="463"/>
        <v>125.3333333333299</v>
      </c>
      <c r="T728" s="55">
        <f t="shared" ca="1" si="454"/>
        <v>0</v>
      </c>
      <c r="U728" s="78">
        <f t="shared" ca="1" si="464"/>
        <v>4.1504550867967176E-5</v>
      </c>
      <c r="V728" s="79">
        <f t="shared" ca="1" si="465"/>
        <v>368.46906463131177</v>
      </c>
      <c r="W728" s="79">
        <f t="shared" ca="1" si="441"/>
        <v>3.3298615511325163</v>
      </c>
      <c r="X728" s="80">
        <f t="shared" ca="1" si="442"/>
        <v>-8.3009101735934349E-4</v>
      </c>
      <c r="Y728" s="80">
        <f t="shared" ca="1" si="455"/>
        <v>-0.15352877692971326</v>
      </c>
      <c r="Z728" s="80">
        <f t="shared" ca="1" si="443"/>
        <v>0</v>
      </c>
      <c r="AA728" s="80">
        <f t="shared" ca="1" si="456"/>
        <v>0</v>
      </c>
      <c r="AB728" s="81">
        <f t="shared" ca="1" si="444"/>
        <v>-7.5061448925351784E-2</v>
      </c>
      <c r="AC728" s="79">
        <f t="shared" ca="1" si="445"/>
        <v>371.5695058655719</v>
      </c>
      <c r="AE728" s="55">
        <f t="shared" ca="1" si="466"/>
        <v>0</v>
      </c>
      <c r="AF728" s="78">
        <f t="shared" ca="1" si="467"/>
        <v>4.1504550867967176E-5</v>
      </c>
      <c r="AR728" s="69">
        <f t="shared" si="457"/>
        <v>61</v>
      </c>
      <c r="AS728" s="70">
        <f t="shared" si="468"/>
        <v>725</v>
      </c>
      <c r="AT728" s="71">
        <f t="shared" ca="1" si="469"/>
        <v>1.6655848566750162E-3</v>
      </c>
      <c r="AU728" s="72">
        <f t="shared" ca="1" si="458"/>
        <v>9.0370179501075842E-3</v>
      </c>
      <c r="AV728" s="73">
        <f t="shared" ca="1" si="459"/>
        <v>1.0090370179501076</v>
      </c>
      <c r="AW728" s="74">
        <f ca="1">PRODUCT(AV$4:AV728)</f>
        <v>567.5740418633967</v>
      </c>
      <c r="BO728" s="70">
        <f t="shared" si="470"/>
        <v>725</v>
      </c>
      <c r="BP728" s="171">
        <f t="shared" ca="1" si="471"/>
        <v>0.114</v>
      </c>
      <c r="BQ728" s="172">
        <f t="shared" ca="1" si="460"/>
        <v>9.0370179501075842E-3</v>
      </c>
      <c r="BR728" s="172">
        <f t="shared" ca="1" si="473"/>
        <v>1.76188466392316E-3</v>
      </c>
    </row>
    <row r="729" spans="5:70">
      <c r="E729">
        <f t="shared" si="461"/>
        <v>726</v>
      </c>
      <c r="F729" s="64">
        <f t="shared" si="462"/>
        <v>125.41666666666323</v>
      </c>
      <c r="G729" s="55">
        <f t="shared" si="446"/>
        <v>0</v>
      </c>
      <c r="H729" s="78">
        <f t="shared" si="472"/>
        <v>4.1598758021262672E-5</v>
      </c>
      <c r="I729" s="79">
        <f t="shared" ca="1" si="447"/>
        <v>372.39166621489329</v>
      </c>
      <c r="J729" s="79">
        <f t="shared" ca="1" si="448"/>
        <v>3.3653101720544627</v>
      </c>
      <c r="K729" s="80">
        <f t="shared" ca="1" si="449"/>
        <v>-8.3197516042525347E-4</v>
      </c>
      <c r="L729" s="80">
        <f t="shared" ca="1" si="450"/>
        <v>-0.15516319425620556</v>
      </c>
      <c r="M729" s="80">
        <f t="shared" ca="1" si="451"/>
        <v>0</v>
      </c>
      <c r="N729" s="80">
        <f t="shared" ca="1" si="452"/>
        <v>0</v>
      </c>
      <c r="O729" s="81">
        <f t="shared" ca="1" si="439"/>
        <v>-7.5061448925351784E-2</v>
      </c>
      <c r="P729" s="79">
        <f t="shared" ca="1" si="440"/>
        <v>375.52591976860577</v>
      </c>
      <c r="R729">
        <f t="shared" ca="1" si="453"/>
        <v>726</v>
      </c>
      <c r="S729" s="78">
        <f t="shared" ca="1" si="463"/>
        <v>125.41666666666323</v>
      </c>
      <c r="T729" s="55">
        <f t="shared" ca="1" si="454"/>
        <v>0</v>
      </c>
      <c r="U729" s="78">
        <f t="shared" ca="1" si="464"/>
        <v>4.1504550867967176E-5</v>
      </c>
      <c r="V729" s="79">
        <f t="shared" ca="1" si="465"/>
        <v>371.5695058655719</v>
      </c>
      <c r="W729" s="79">
        <f t="shared" ca="1" si="441"/>
        <v>3.3578802942197785</v>
      </c>
      <c r="X729" s="80">
        <f t="shared" ca="1" si="442"/>
        <v>-8.3009101735934349E-4</v>
      </c>
      <c r="Y729" s="80">
        <f t="shared" ca="1" si="455"/>
        <v>-0.15482062744398831</v>
      </c>
      <c r="Z729" s="80">
        <f t="shared" ca="1" si="443"/>
        <v>0</v>
      </c>
      <c r="AA729" s="80">
        <f t="shared" ca="1" si="456"/>
        <v>0</v>
      </c>
      <c r="AB729" s="81">
        <f t="shared" ca="1" si="444"/>
        <v>-7.5061448925351784E-2</v>
      </c>
      <c r="AC729" s="79">
        <f t="shared" ca="1" si="445"/>
        <v>374.69667399240501</v>
      </c>
      <c r="AE729" s="55">
        <f t="shared" ca="1" si="466"/>
        <v>0</v>
      </c>
      <c r="AF729" s="78">
        <f t="shared" ca="1" si="467"/>
        <v>4.1504550867967176E-5</v>
      </c>
      <c r="AR729" s="69">
        <f t="shared" si="457"/>
        <v>61</v>
      </c>
      <c r="AS729" s="70">
        <f t="shared" si="468"/>
        <v>726</v>
      </c>
      <c r="AT729" s="71">
        <f t="shared" ca="1" si="469"/>
        <v>1.6505329364278167E-3</v>
      </c>
      <c r="AU729" s="72">
        <f t="shared" ca="1" si="458"/>
        <v>9.0370179501075842E-3</v>
      </c>
      <c r="AV729" s="73">
        <f t="shared" ca="1" si="459"/>
        <v>1.0090370179501076</v>
      </c>
      <c r="AW729" s="74">
        <f ca="1">PRODUCT(AV$4:AV729)</f>
        <v>572.70321866773133</v>
      </c>
      <c r="BO729" s="70">
        <f t="shared" si="470"/>
        <v>726</v>
      </c>
      <c r="BP729" s="171">
        <f t="shared" ca="1" si="471"/>
        <v>0.114</v>
      </c>
      <c r="BQ729" s="172">
        <f t="shared" ca="1" si="460"/>
        <v>9.0370179501075842E-3</v>
      </c>
      <c r="BR729" s="172">
        <f t="shared" ca="1" si="473"/>
        <v>1.7461050809637168E-3</v>
      </c>
    </row>
    <row r="730" spans="5:70">
      <c r="E730">
        <f t="shared" si="461"/>
        <v>727</v>
      </c>
      <c r="F730" s="64">
        <f t="shared" si="462"/>
        <v>125.49999999999656</v>
      </c>
      <c r="G730" s="55">
        <f t="shared" si="446"/>
        <v>0</v>
      </c>
      <c r="H730" s="78">
        <f t="shared" si="472"/>
        <v>4.1598758021262672E-5</v>
      </c>
      <c r="I730" s="79">
        <f t="shared" ca="1" si="447"/>
        <v>375.52591976860577</v>
      </c>
      <c r="J730" s="79">
        <f t="shared" ca="1" si="448"/>
        <v>3.3936344776795511</v>
      </c>
      <c r="K730" s="80">
        <f t="shared" ca="1" si="449"/>
        <v>-8.3197516042525347E-4</v>
      </c>
      <c r="L730" s="80">
        <f t="shared" ca="1" si="450"/>
        <v>-0.15646913323691908</v>
      </c>
      <c r="M730" s="80">
        <f t="shared" ca="1" si="451"/>
        <v>0</v>
      </c>
      <c r="N730" s="80">
        <f t="shared" ca="1" si="452"/>
        <v>0</v>
      </c>
      <c r="O730" s="81">
        <f t="shared" ca="1" si="439"/>
        <v>-7.5061448925351784E-2</v>
      </c>
      <c r="P730" s="79">
        <f t="shared" ca="1" si="440"/>
        <v>378.68719168896263</v>
      </c>
      <c r="R730">
        <f t="shared" ca="1" si="453"/>
        <v>727</v>
      </c>
      <c r="S730" s="78">
        <f t="shared" ca="1" si="463"/>
        <v>125.49999999999656</v>
      </c>
      <c r="T730" s="55">
        <f t="shared" ca="1" si="454"/>
        <v>0</v>
      </c>
      <c r="U730" s="78">
        <f t="shared" ca="1" si="464"/>
        <v>4.1504550867967176E-5</v>
      </c>
      <c r="V730" s="79">
        <f t="shared" ca="1" si="465"/>
        <v>374.69667399240501</v>
      </c>
      <c r="W730" s="79">
        <f t="shared" ca="1" si="441"/>
        <v>3.3861405687149735</v>
      </c>
      <c r="X730" s="80">
        <f t="shared" ca="1" si="442"/>
        <v>-8.3009101735934349E-4</v>
      </c>
      <c r="Y730" s="80">
        <f t="shared" ca="1" si="455"/>
        <v>-0.15612361416350209</v>
      </c>
      <c r="Z730" s="80">
        <f t="shared" ca="1" si="443"/>
        <v>0</v>
      </c>
      <c r="AA730" s="80">
        <f t="shared" ca="1" si="456"/>
        <v>0</v>
      </c>
      <c r="AB730" s="81">
        <f t="shared" ca="1" si="444"/>
        <v>-7.5061448925351784E-2</v>
      </c>
      <c r="AC730" s="79">
        <f t="shared" ca="1" si="445"/>
        <v>377.85079940701377</v>
      </c>
      <c r="AE730" s="55">
        <f t="shared" ca="1" si="466"/>
        <v>0</v>
      </c>
      <c r="AF730" s="78">
        <f t="shared" ca="1" si="467"/>
        <v>4.1504550867967176E-5</v>
      </c>
      <c r="AR730" s="69">
        <f t="shared" si="457"/>
        <v>61</v>
      </c>
      <c r="AS730" s="70">
        <f t="shared" si="468"/>
        <v>727</v>
      </c>
      <c r="AT730" s="71">
        <f t="shared" ca="1" si="469"/>
        <v>1.6356170406540747E-3</v>
      </c>
      <c r="AU730" s="72">
        <f t="shared" ca="1" si="458"/>
        <v>9.0370179501075842E-3</v>
      </c>
      <c r="AV730" s="73">
        <f t="shared" ca="1" si="459"/>
        <v>1.0090370179501076</v>
      </c>
      <c r="AW730" s="74">
        <f ca="1">PRODUCT(AV$4:AV730)</f>
        <v>577.87874793491596</v>
      </c>
      <c r="BO730" s="70">
        <f t="shared" si="470"/>
        <v>727</v>
      </c>
      <c r="BP730" s="171">
        <f t="shared" ca="1" si="471"/>
        <v>0.114</v>
      </c>
      <c r="BQ730" s="172">
        <f t="shared" ca="1" si="460"/>
        <v>9.0370179501075842E-3</v>
      </c>
      <c r="BR730" s="172">
        <f t="shared" ca="1" si="473"/>
        <v>1.7304668212381224E-3</v>
      </c>
    </row>
    <row r="731" spans="5:70">
      <c r="E731">
        <f t="shared" si="461"/>
        <v>728</v>
      </c>
      <c r="F731" s="64">
        <f t="shared" si="462"/>
        <v>125.58333333332989</v>
      </c>
      <c r="G731" s="55">
        <f t="shared" si="446"/>
        <v>0</v>
      </c>
      <c r="H731" s="78">
        <f t="shared" si="472"/>
        <v>4.1598758021262672E-5</v>
      </c>
      <c r="I731" s="79">
        <f t="shared" ca="1" si="447"/>
        <v>378.68719168896263</v>
      </c>
      <c r="J731" s="79">
        <f t="shared" ca="1" si="448"/>
        <v>3.4222029487689869</v>
      </c>
      <c r="K731" s="80">
        <f t="shared" ca="1" si="449"/>
        <v>-8.3197516042525347E-4</v>
      </c>
      <c r="L731" s="80">
        <f t="shared" ca="1" si="450"/>
        <v>-0.15778632987040112</v>
      </c>
      <c r="M731" s="80">
        <f t="shared" ca="1" si="451"/>
        <v>0</v>
      </c>
      <c r="N731" s="80">
        <f t="shared" ca="1" si="452"/>
        <v>0</v>
      </c>
      <c r="O731" s="81">
        <f t="shared" ca="1" si="439"/>
        <v>-7.5061448925351784E-2</v>
      </c>
      <c r="P731" s="79">
        <f t="shared" ca="1" si="440"/>
        <v>381.8757148837754</v>
      </c>
      <c r="R731">
        <f t="shared" ca="1" si="453"/>
        <v>728</v>
      </c>
      <c r="S731" s="78">
        <f t="shared" ca="1" si="463"/>
        <v>125.58333333332989</v>
      </c>
      <c r="T731" s="55">
        <f t="shared" ca="1" si="454"/>
        <v>0</v>
      </c>
      <c r="U731" s="78">
        <f t="shared" ca="1" si="464"/>
        <v>4.1504550867967176E-5</v>
      </c>
      <c r="V731" s="79">
        <f t="shared" ca="1" si="465"/>
        <v>377.85079940701377</v>
      </c>
      <c r="W731" s="79">
        <f t="shared" ca="1" si="441"/>
        <v>3.4146444567036838</v>
      </c>
      <c r="X731" s="80">
        <f t="shared" ca="1" si="442"/>
        <v>-8.3009101735934349E-4</v>
      </c>
      <c r="Y731" s="80">
        <f t="shared" ca="1" si="455"/>
        <v>-0.15743783308625575</v>
      </c>
      <c r="Z731" s="80">
        <f t="shared" ca="1" si="443"/>
        <v>0</v>
      </c>
      <c r="AA731" s="80">
        <f t="shared" ca="1" si="456"/>
        <v>0</v>
      </c>
      <c r="AB731" s="81">
        <f t="shared" ca="1" si="444"/>
        <v>-7.5061448925351784E-2</v>
      </c>
      <c r="AC731" s="79">
        <f t="shared" ca="1" si="445"/>
        <v>381.03211449068851</v>
      </c>
      <c r="AE731" s="55">
        <f t="shared" ca="1" si="466"/>
        <v>0</v>
      </c>
      <c r="AF731" s="78">
        <f t="shared" ca="1" si="467"/>
        <v>4.1504550867967176E-5</v>
      </c>
      <c r="AR731" s="69">
        <f t="shared" si="457"/>
        <v>61</v>
      </c>
      <c r="AS731" s="70">
        <f t="shared" si="468"/>
        <v>728</v>
      </c>
      <c r="AT731" s="71">
        <f t="shared" ca="1" si="469"/>
        <v>1.620835940098182E-3</v>
      </c>
      <c r="AU731" s="72">
        <f t="shared" ca="1" si="458"/>
        <v>9.0370179501075842E-3</v>
      </c>
      <c r="AV731" s="73">
        <f t="shared" ca="1" si="459"/>
        <v>1.0090370179501076</v>
      </c>
      <c r="AW731" s="74">
        <f ca="1">PRODUCT(AV$4:AV731)</f>
        <v>583.10104855298948</v>
      </c>
      <c r="BO731" s="70">
        <f t="shared" si="470"/>
        <v>728</v>
      </c>
      <c r="BP731" s="171">
        <f t="shared" ca="1" si="471"/>
        <v>0.114</v>
      </c>
      <c r="BQ731" s="172">
        <f t="shared" ca="1" si="460"/>
        <v>9.0370179501075842E-3</v>
      </c>
      <c r="BR731" s="172">
        <f t="shared" ca="1" si="473"/>
        <v>1.714968619043951E-3</v>
      </c>
    </row>
    <row r="732" spans="5:70">
      <c r="E732">
        <f t="shared" si="461"/>
        <v>729</v>
      </c>
      <c r="F732" s="64">
        <f t="shared" si="462"/>
        <v>125.66666666666322</v>
      </c>
      <c r="G732" s="55">
        <f t="shared" si="446"/>
        <v>0</v>
      </c>
      <c r="H732" s="78">
        <f t="shared" si="472"/>
        <v>4.1598758021262672E-5</v>
      </c>
      <c r="I732" s="79">
        <f t="shared" ca="1" si="447"/>
        <v>381.8757148837754</v>
      </c>
      <c r="J732" s="79">
        <f t="shared" ca="1" si="448"/>
        <v>3.4510176901148442</v>
      </c>
      <c r="K732" s="80">
        <f t="shared" ca="1" si="449"/>
        <v>-8.3197516042525347E-4</v>
      </c>
      <c r="L732" s="80">
        <f t="shared" ca="1" si="450"/>
        <v>-0.15911488120157311</v>
      </c>
      <c r="M732" s="80">
        <f t="shared" ca="1" si="451"/>
        <v>0</v>
      </c>
      <c r="N732" s="80">
        <f t="shared" ca="1" si="452"/>
        <v>0</v>
      </c>
      <c r="O732" s="81">
        <f t="shared" ca="1" si="439"/>
        <v>-7.5061448925351784E-2</v>
      </c>
      <c r="P732" s="79">
        <f t="shared" ca="1" si="440"/>
        <v>385.09172426860289</v>
      </c>
      <c r="R732">
        <f t="shared" ca="1" si="453"/>
        <v>729</v>
      </c>
      <c r="S732" s="78">
        <f t="shared" ca="1" si="463"/>
        <v>125.66666666666322</v>
      </c>
      <c r="T732" s="55">
        <f t="shared" ca="1" si="454"/>
        <v>0</v>
      </c>
      <c r="U732" s="78">
        <f t="shared" ca="1" si="464"/>
        <v>4.1504550867967176E-5</v>
      </c>
      <c r="V732" s="79">
        <f t="shared" ca="1" si="465"/>
        <v>381.03211449068851</v>
      </c>
      <c r="W732" s="79">
        <f t="shared" ca="1" si="441"/>
        <v>3.4433940582198002</v>
      </c>
      <c r="X732" s="80">
        <f t="shared" ca="1" si="442"/>
        <v>-8.3009101735934349E-4</v>
      </c>
      <c r="Y732" s="80">
        <f t="shared" ca="1" si="455"/>
        <v>-0.15876338103778689</v>
      </c>
      <c r="Z732" s="80">
        <f t="shared" ca="1" si="443"/>
        <v>0</v>
      </c>
      <c r="AA732" s="80">
        <f t="shared" ca="1" si="456"/>
        <v>0</v>
      </c>
      <c r="AB732" s="81">
        <f t="shared" ca="1" si="444"/>
        <v>-7.5061448925351784E-2</v>
      </c>
      <c r="AC732" s="79">
        <f t="shared" ca="1" si="445"/>
        <v>384.24085362792783</v>
      </c>
      <c r="AE732" s="55">
        <f t="shared" ca="1" si="466"/>
        <v>0</v>
      </c>
      <c r="AF732" s="78">
        <f t="shared" ca="1" si="467"/>
        <v>4.1504550867967176E-5</v>
      </c>
      <c r="AR732" s="69">
        <f t="shared" si="457"/>
        <v>61</v>
      </c>
      <c r="AS732" s="70">
        <f t="shared" si="468"/>
        <v>729</v>
      </c>
      <c r="AT732" s="71">
        <f t="shared" ca="1" si="469"/>
        <v>1.6061884166133351E-3</v>
      </c>
      <c r="AU732" s="72">
        <f t="shared" ca="1" si="458"/>
        <v>9.0370179501075842E-3</v>
      </c>
      <c r="AV732" s="73">
        <f t="shared" ca="1" si="459"/>
        <v>1.0090370179501076</v>
      </c>
      <c r="AW732" s="74">
        <f ca="1">PRODUCT(AV$4:AV732)</f>
        <v>588.3705431954894</v>
      </c>
      <c r="BO732" s="70">
        <f t="shared" si="470"/>
        <v>729</v>
      </c>
      <c r="BP732" s="171">
        <f t="shared" ca="1" si="471"/>
        <v>0.114</v>
      </c>
      <c r="BQ732" s="172">
        <f t="shared" ca="1" si="460"/>
        <v>9.0370179501075842E-3</v>
      </c>
      <c r="BR732" s="172">
        <f t="shared" ca="1" si="473"/>
        <v>1.6996092200145115E-3</v>
      </c>
    </row>
    <row r="733" spans="5:70">
      <c r="E733">
        <f t="shared" si="461"/>
        <v>730</v>
      </c>
      <c r="F733" s="64">
        <f t="shared" si="462"/>
        <v>125.74999999999655</v>
      </c>
      <c r="G733" s="55">
        <f t="shared" si="446"/>
        <v>0</v>
      </c>
      <c r="H733" s="78">
        <f t="shared" si="472"/>
        <v>4.1598758021262672E-5</v>
      </c>
      <c r="I733" s="79">
        <f t="shared" ca="1" si="447"/>
        <v>385.09172426860289</v>
      </c>
      <c r="J733" s="79">
        <f t="shared" ca="1" si="448"/>
        <v>3.4800808246532449</v>
      </c>
      <c r="K733" s="80">
        <f t="shared" ca="1" si="449"/>
        <v>-8.3197516042525347E-4</v>
      </c>
      <c r="L733" s="80">
        <f t="shared" ca="1" si="450"/>
        <v>-0.16045488511191788</v>
      </c>
      <c r="M733" s="80">
        <f t="shared" ca="1" si="451"/>
        <v>0</v>
      </c>
      <c r="N733" s="80">
        <f t="shared" ca="1" si="452"/>
        <v>0</v>
      </c>
      <c r="O733" s="81">
        <f t="shared" ca="1" si="439"/>
        <v>-7.5061448925351784E-2</v>
      </c>
      <c r="P733" s="79">
        <f t="shared" ca="1" si="440"/>
        <v>388.33545678405847</v>
      </c>
      <c r="R733">
        <f t="shared" ca="1" si="453"/>
        <v>730</v>
      </c>
      <c r="S733" s="78">
        <f t="shared" ca="1" si="463"/>
        <v>125.74999999999655</v>
      </c>
      <c r="T733" s="55">
        <f t="shared" ca="1" si="454"/>
        <v>0</v>
      </c>
      <c r="U733" s="78">
        <f t="shared" ca="1" si="464"/>
        <v>4.1504550867967176E-5</v>
      </c>
      <c r="V733" s="79">
        <f t="shared" ca="1" si="465"/>
        <v>384.24085362792783</v>
      </c>
      <c r="W733" s="79">
        <f t="shared" ca="1" si="441"/>
        <v>3.4723914914002445</v>
      </c>
      <c r="X733" s="80">
        <f t="shared" ca="1" si="442"/>
        <v>-8.3009101735934349E-4</v>
      </c>
      <c r="Y733" s="80">
        <f t="shared" ca="1" si="455"/>
        <v>-0.16010035567830327</v>
      </c>
      <c r="Z733" s="80">
        <f t="shared" ca="1" si="443"/>
        <v>0</v>
      </c>
      <c r="AA733" s="80">
        <f t="shared" ca="1" si="456"/>
        <v>0</v>
      </c>
      <c r="AB733" s="81">
        <f t="shared" ca="1" si="444"/>
        <v>-7.5061448925351784E-2</v>
      </c>
      <c r="AC733" s="79">
        <f t="shared" ca="1" si="445"/>
        <v>387.47725322370707</v>
      </c>
      <c r="AE733" s="55">
        <f t="shared" ca="1" si="466"/>
        <v>0</v>
      </c>
      <c r="AF733" s="78">
        <f t="shared" ca="1" si="467"/>
        <v>4.1504550867967176E-5</v>
      </c>
      <c r="AR733" s="69">
        <f t="shared" si="457"/>
        <v>61</v>
      </c>
      <c r="AS733" s="70">
        <f t="shared" si="468"/>
        <v>730</v>
      </c>
      <c r="AT733" s="71">
        <f t="shared" ca="1" si="469"/>
        <v>1.5916732630611456E-3</v>
      </c>
      <c r="AU733" s="72">
        <f t="shared" ca="1" si="458"/>
        <v>9.0370179501075842E-3</v>
      </c>
      <c r="AV733" s="73">
        <f t="shared" ca="1" si="459"/>
        <v>1.0090370179501076</v>
      </c>
      <c r="AW733" s="74">
        <f ca="1">PRODUCT(AV$4:AV733)</f>
        <v>593.6876583556616</v>
      </c>
      <c r="BO733" s="70">
        <f t="shared" si="470"/>
        <v>730</v>
      </c>
      <c r="BP733" s="171">
        <f t="shared" ca="1" si="471"/>
        <v>0.114</v>
      </c>
      <c r="BQ733" s="172">
        <f t="shared" ca="1" si="460"/>
        <v>9.0370179501075842E-3</v>
      </c>
      <c r="BR733" s="172">
        <f t="shared" ca="1" si="473"/>
        <v>1.6843873810173232E-3</v>
      </c>
    </row>
    <row r="734" spans="5:70">
      <c r="E734">
        <f t="shared" si="461"/>
        <v>731</v>
      </c>
      <c r="F734" s="64">
        <f t="shared" si="462"/>
        <v>125.83333333332988</v>
      </c>
      <c r="G734" s="55">
        <f t="shared" si="446"/>
        <v>0</v>
      </c>
      <c r="H734" s="78">
        <f t="shared" si="472"/>
        <v>4.1598758021262672E-5</v>
      </c>
      <c r="I734" s="79">
        <f t="shared" ca="1" si="447"/>
        <v>388.33545678405847</v>
      </c>
      <c r="J734" s="79">
        <f t="shared" ca="1" si="448"/>
        <v>3.5093944936207646</v>
      </c>
      <c r="K734" s="80">
        <f t="shared" ca="1" si="449"/>
        <v>-8.3197516042525347E-4</v>
      </c>
      <c r="L734" s="80">
        <f t="shared" ca="1" si="450"/>
        <v>-0.16180644032669103</v>
      </c>
      <c r="M734" s="80">
        <f t="shared" ca="1" si="451"/>
        <v>0</v>
      </c>
      <c r="N734" s="80">
        <f t="shared" ca="1" si="452"/>
        <v>0</v>
      </c>
      <c r="O734" s="81">
        <f t="shared" ca="1" si="439"/>
        <v>-7.5061448925351784E-2</v>
      </c>
      <c r="P734" s="79">
        <f t="shared" ca="1" si="440"/>
        <v>391.60715141326676</v>
      </c>
      <c r="R734">
        <f t="shared" ca="1" si="453"/>
        <v>731</v>
      </c>
      <c r="S734" s="78">
        <f t="shared" ca="1" si="463"/>
        <v>125.83333333332988</v>
      </c>
      <c r="T734" s="55">
        <f t="shared" ca="1" si="454"/>
        <v>0</v>
      </c>
      <c r="U734" s="78">
        <f t="shared" ca="1" si="464"/>
        <v>4.1504550867967176E-5</v>
      </c>
      <c r="V734" s="79">
        <f t="shared" ca="1" si="465"/>
        <v>387.47725322370707</v>
      </c>
      <c r="W734" s="79">
        <f t="shared" ca="1" si="441"/>
        <v>3.5016388926410227</v>
      </c>
      <c r="X734" s="80">
        <f t="shared" ca="1" si="442"/>
        <v>-8.3009101735934349E-4</v>
      </c>
      <c r="Y734" s="80">
        <f t="shared" ca="1" si="455"/>
        <v>-0.16144885550987795</v>
      </c>
      <c r="Z734" s="80">
        <f t="shared" ca="1" si="443"/>
        <v>0</v>
      </c>
      <c r="AA734" s="80">
        <f t="shared" ca="1" si="456"/>
        <v>0</v>
      </c>
      <c r="AB734" s="81">
        <f t="shared" ca="1" si="444"/>
        <v>-7.5061448925351784E-2</v>
      </c>
      <c r="AC734" s="79">
        <f t="shared" ca="1" si="445"/>
        <v>390.74155172089553</v>
      </c>
      <c r="AE734" s="55">
        <f t="shared" ca="1" si="466"/>
        <v>0</v>
      </c>
      <c r="AF734" s="78">
        <f t="shared" ca="1" si="467"/>
        <v>4.1504550867967176E-5</v>
      </c>
      <c r="AR734" s="69">
        <f t="shared" si="457"/>
        <v>61</v>
      </c>
      <c r="AS734" s="70">
        <f t="shared" si="468"/>
        <v>731</v>
      </c>
      <c r="AT734" s="71">
        <f t="shared" ca="1" si="469"/>
        <v>1.5772892832121557E-3</v>
      </c>
      <c r="AU734" s="72">
        <f t="shared" ca="1" si="458"/>
        <v>9.0370179501075842E-3</v>
      </c>
      <c r="AV734" s="73">
        <f t="shared" ca="1" si="459"/>
        <v>1.0090370179501076</v>
      </c>
      <c r="AW734" s="74">
        <f ca="1">PRODUCT(AV$4:AV734)</f>
        <v>599.05282438097902</v>
      </c>
      <c r="BO734" s="70">
        <f t="shared" si="470"/>
        <v>731</v>
      </c>
      <c r="BP734" s="171">
        <f t="shared" ca="1" si="471"/>
        <v>0.114</v>
      </c>
      <c r="BQ734" s="172">
        <f t="shared" ca="1" si="460"/>
        <v>9.0370179501075842E-3</v>
      </c>
      <c r="BR734" s="172">
        <f t="shared" ca="1" si="473"/>
        <v>1.6693018700535017E-3</v>
      </c>
    </row>
    <row r="735" spans="5:70">
      <c r="E735">
        <f t="shared" si="461"/>
        <v>732</v>
      </c>
      <c r="F735" s="64">
        <f t="shared" si="462"/>
        <v>125.9166666666632</v>
      </c>
      <c r="G735" s="55">
        <f t="shared" si="446"/>
        <v>0</v>
      </c>
      <c r="H735" s="78">
        <f t="shared" si="472"/>
        <v>4.1598758021262672E-5</v>
      </c>
      <c r="I735" s="79">
        <f t="shared" ca="1" si="447"/>
        <v>391.60715141326676</v>
      </c>
      <c r="J735" s="79">
        <f t="shared" ca="1" si="448"/>
        <v>3.5389608567121904</v>
      </c>
      <c r="K735" s="80">
        <f t="shared" ca="1" si="449"/>
        <v>-8.3197516042525347E-4</v>
      </c>
      <c r="L735" s="80">
        <f t="shared" ca="1" si="450"/>
        <v>-0.1631696464221945</v>
      </c>
      <c r="M735" s="80">
        <f t="shared" ca="1" si="451"/>
        <v>0</v>
      </c>
      <c r="N735" s="80">
        <f t="shared" ca="1" si="452"/>
        <v>0</v>
      </c>
      <c r="O735" s="81">
        <f t="shared" ca="1" si="439"/>
        <v>-7.5061448925351784E-2</v>
      </c>
      <c r="P735" s="79">
        <f t="shared" ca="1" si="440"/>
        <v>394.90704919947098</v>
      </c>
      <c r="R735">
        <f t="shared" ca="1" si="453"/>
        <v>732</v>
      </c>
      <c r="S735" s="78">
        <f t="shared" ca="1" si="463"/>
        <v>125.9166666666632</v>
      </c>
      <c r="T735" s="55">
        <f t="shared" ca="1" si="454"/>
        <v>0</v>
      </c>
      <c r="U735" s="78">
        <f t="shared" ca="1" si="464"/>
        <v>4.1504550867967176E-5</v>
      </c>
      <c r="V735" s="79">
        <f t="shared" ca="1" si="465"/>
        <v>390.74155172089553</v>
      </c>
      <c r="W735" s="79">
        <f t="shared" ca="1" si="441"/>
        <v>3.531138416754624</v>
      </c>
      <c r="X735" s="80">
        <f t="shared" ca="1" si="442"/>
        <v>-8.3009101735934349E-4</v>
      </c>
      <c r="Y735" s="80">
        <f t="shared" ca="1" si="455"/>
        <v>-0.16280897988370649</v>
      </c>
      <c r="Z735" s="80">
        <f t="shared" ca="1" si="443"/>
        <v>0</v>
      </c>
      <c r="AA735" s="80">
        <f t="shared" ca="1" si="456"/>
        <v>0</v>
      </c>
      <c r="AB735" s="81">
        <f t="shared" ca="1" si="444"/>
        <v>-7.5061448925351784E-2</v>
      </c>
      <c r="AC735" s="79">
        <f t="shared" ca="1" si="445"/>
        <v>394.03398961782375</v>
      </c>
      <c r="AE735" s="55">
        <f t="shared" ca="1" si="466"/>
        <v>0</v>
      </c>
      <c r="AF735" s="78">
        <f t="shared" ca="1" si="467"/>
        <v>4.1504550867967176E-5</v>
      </c>
      <c r="AR735" s="69">
        <f t="shared" si="457"/>
        <v>61</v>
      </c>
      <c r="AS735" s="70">
        <f t="shared" si="468"/>
        <v>732</v>
      </c>
      <c r="AT735" s="71">
        <f t="shared" ca="1" si="469"/>
        <v>1.5630352916472551E-3</v>
      </c>
      <c r="AU735" s="72">
        <f t="shared" ca="1" si="458"/>
        <v>9.0370179501075842E-3</v>
      </c>
      <c r="AV735" s="73">
        <f t="shared" ca="1" si="459"/>
        <v>1.0090370179501076</v>
      </c>
      <c r="AW735" s="74">
        <f ca="1">PRODUCT(AV$4:AV735)</f>
        <v>604.46647550797252</v>
      </c>
      <c r="BO735" s="70">
        <f t="shared" si="470"/>
        <v>732</v>
      </c>
      <c r="BP735" s="171">
        <f t="shared" ca="1" si="471"/>
        <v>0.114</v>
      </c>
      <c r="BQ735" s="172">
        <f t="shared" ca="1" si="460"/>
        <v>9.0370179501075842E-3</v>
      </c>
      <c r="BR735" s="172">
        <f t="shared" ca="1" si="473"/>
        <v>1.6543514661580445E-3</v>
      </c>
    </row>
    <row r="736" spans="5:70">
      <c r="E736">
        <f t="shared" si="461"/>
        <v>733</v>
      </c>
      <c r="F736" s="64">
        <f t="shared" si="462"/>
        <v>125.99999999999653</v>
      </c>
      <c r="G736" s="55">
        <f t="shared" si="446"/>
        <v>0</v>
      </c>
      <c r="H736" s="78">
        <f t="shared" si="472"/>
        <v>4.1598758021262672E-5</v>
      </c>
      <c r="I736" s="79">
        <f t="shared" ca="1" si="447"/>
        <v>394.90704919947098</v>
      </c>
      <c r="J736" s="79">
        <f t="shared" ca="1" si="448"/>
        <v>3.5687820922396383</v>
      </c>
      <c r="K736" s="80">
        <f t="shared" ca="1" si="449"/>
        <v>-8.3197516042525347E-4</v>
      </c>
      <c r="L736" s="80">
        <f t="shared" ca="1" si="450"/>
        <v>-0.16454460383311292</v>
      </c>
      <c r="M736" s="80">
        <f t="shared" ca="1" si="451"/>
        <v>-2.9618028689960321</v>
      </c>
      <c r="N736" s="80">
        <f t="shared" ca="1" si="452"/>
        <v>0</v>
      </c>
      <c r="O736" s="81">
        <f t="shared" ca="1" si="439"/>
        <v>-7.5061448925351784E-2</v>
      </c>
      <c r="P736" s="79">
        <f t="shared" ca="1" si="440"/>
        <v>395.27359039479569</v>
      </c>
      <c r="R736">
        <f t="shared" ca="1" si="453"/>
        <v>733</v>
      </c>
      <c r="S736" s="78">
        <f t="shared" ca="1" si="463"/>
        <v>125.99999999999653</v>
      </c>
      <c r="T736" s="55">
        <f t="shared" ca="1" si="454"/>
        <v>0</v>
      </c>
      <c r="U736" s="78">
        <f t="shared" ca="1" si="464"/>
        <v>4.1504550867967176E-5</v>
      </c>
      <c r="V736" s="79">
        <f t="shared" ca="1" si="465"/>
        <v>394.03398961782375</v>
      </c>
      <c r="W736" s="79">
        <f t="shared" ca="1" si="441"/>
        <v>3.5608922371287788</v>
      </c>
      <c r="X736" s="80">
        <f t="shared" ca="1" si="442"/>
        <v>-8.3009101735934349E-4</v>
      </c>
      <c r="Y736" s="80">
        <f t="shared" ca="1" si="455"/>
        <v>-0.16418082900742656</v>
      </c>
      <c r="Z736" s="80">
        <f t="shared" ca="1" si="443"/>
        <v>-2.9552549221336779</v>
      </c>
      <c r="AA736" s="80">
        <f t="shared" ca="1" si="456"/>
        <v>0</v>
      </c>
      <c r="AB736" s="81">
        <f t="shared" ca="1" si="444"/>
        <v>-7.5061448925351784E-2</v>
      </c>
      <c r="AC736" s="79">
        <f t="shared" ca="1" si="445"/>
        <v>394.39955456386872</v>
      </c>
      <c r="AE736" s="55">
        <f t="shared" ca="1" si="466"/>
        <v>0</v>
      </c>
      <c r="AF736" s="78">
        <f t="shared" ca="1" si="467"/>
        <v>4.1504550867967176E-5</v>
      </c>
      <c r="AR736" s="69">
        <f t="shared" si="457"/>
        <v>62</v>
      </c>
      <c r="AS736" s="70">
        <f t="shared" si="468"/>
        <v>733</v>
      </c>
      <c r="AT736" s="71">
        <f t="shared" ca="1" si="469"/>
        <v>1.5489101136599872E-3</v>
      </c>
      <c r="AU736" s="72">
        <f t="shared" ca="1" si="458"/>
        <v>9.0370179501075842E-3</v>
      </c>
      <c r="AV736" s="73">
        <f t="shared" ca="1" si="459"/>
        <v>1.0090370179501076</v>
      </c>
      <c r="AW736" s="74">
        <f ca="1">PRODUCT(AV$4:AV736)</f>
        <v>609.92904989737633</v>
      </c>
      <c r="BO736" s="70">
        <f t="shared" si="470"/>
        <v>733</v>
      </c>
      <c r="BP736" s="171">
        <f t="shared" ca="1" si="471"/>
        <v>0.114</v>
      </c>
      <c r="BQ736" s="172">
        <f t="shared" ca="1" si="460"/>
        <v>9.0370179501075842E-3</v>
      </c>
      <c r="BR736" s="172">
        <f t="shared" ca="1" si="473"/>
        <v>1.6395349593010123E-3</v>
      </c>
    </row>
    <row r="737" spans="5:70">
      <c r="E737">
        <f t="shared" si="461"/>
        <v>734</v>
      </c>
      <c r="F737" s="64">
        <f t="shared" si="462"/>
        <v>126.08333333332986</v>
      </c>
      <c r="G737" s="55">
        <f t="shared" si="446"/>
        <v>0</v>
      </c>
      <c r="H737" s="78">
        <f t="shared" si="472"/>
        <v>4.1598758021262672E-5</v>
      </c>
      <c r="I737" s="79">
        <f t="shared" ca="1" si="447"/>
        <v>395.27359039479569</v>
      </c>
      <c r="J737" s="79">
        <f t="shared" ca="1" si="448"/>
        <v>3.5720945316012416</v>
      </c>
      <c r="K737" s="80">
        <f t="shared" ca="1" si="449"/>
        <v>-8.3197516042525347E-4</v>
      </c>
      <c r="L737" s="80">
        <f t="shared" ca="1" si="450"/>
        <v>-0.16469732933116488</v>
      </c>
      <c r="M737" s="80">
        <f t="shared" ca="1" si="451"/>
        <v>0</v>
      </c>
      <c r="N737" s="80">
        <f t="shared" ca="1" si="452"/>
        <v>0</v>
      </c>
      <c r="O737" s="81">
        <f t="shared" ca="1" si="439"/>
        <v>-7.5061448925351784E-2</v>
      </c>
      <c r="P737" s="79">
        <f t="shared" ca="1" si="440"/>
        <v>398.60509417297999</v>
      </c>
      <c r="R737">
        <f t="shared" ca="1" si="453"/>
        <v>734</v>
      </c>
      <c r="S737" s="78">
        <f t="shared" ca="1" si="463"/>
        <v>126.08333333332986</v>
      </c>
      <c r="T737" s="55">
        <f t="shared" ca="1" si="454"/>
        <v>0</v>
      </c>
      <c r="U737" s="78">
        <f t="shared" ca="1" si="464"/>
        <v>4.1504550867967176E-5</v>
      </c>
      <c r="V737" s="79">
        <f t="shared" ca="1" si="465"/>
        <v>394.39955456386872</v>
      </c>
      <c r="W737" s="79">
        <f t="shared" ca="1" si="441"/>
        <v>3.5641958541081173</v>
      </c>
      <c r="X737" s="80">
        <f t="shared" ca="1" si="442"/>
        <v>-8.3009101735934349E-4</v>
      </c>
      <c r="Y737" s="80">
        <f t="shared" ca="1" si="455"/>
        <v>-0.16433314773494531</v>
      </c>
      <c r="Z737" s="80">
        <f t="shared" ca="1" si="443"/>
        <v>0</v>
      </c>
      <c r="AA737" s="80">
        <f t="shared" ca="1" si="456"/>
        <v>0</v>
      </c>
      <c r="AB737" s="81">
        <f t="shared" ca="1" si="444"/>
        <v>-7.5061448925351784E-2</v>
      </c>
      <c r="AC737" s="79">
        <f t="shared" ca="1" si="445"/>
        <v>397.72352573029917</v>
      </c>
      <c r="AE737" s="55">
        <f t="shared" ca="1" si="466"/>
        <v>0</v>
      </c>
      <c r="AF737" s="78">
        <f t="shared" ca="1" si="467"/>
        <v>4.1504550867967176E-5</v>
      </c>
      <c r="AR737" s="69">
        <f t="shared" si="457"/>
        <v>62</v>
      </c>
      <c r="AS737" s="70">
        <f t="shared" si="468"/>
        <v>734</v>
      </c>
      <c r="AT737" s="71">
        <f t="shared" ca="1" si="469"/>
        <v>1.5349125851597386E-3</v>
      </c>
      <c r="AU737" s="72">
        <f t="shared" ca="1" si="458"/>
        <v>9.0370179501075842E-3</v>
      </c>
      <c r="AV737" s="73">
        <f t="shared" ca="1" si="459"/>
        <v>1.0090370179501076</v>
      </c>
      <c r="AW737" s="74">
        <f ca="1">PRODUCT(AV$4:AV737)</f>
        <v>615.44098966959098</v>
      </c>
      <c r="BO737" s="70">
        <f t="shared" si="470"/>
        <v>734</v>
      </c>
      <c r="BP737" s="171">
        <f t="shared" ca="1" si="471"/>
        <v>0.114</v>
      </c>
      <c r="BQ737" s="172">
        <f t="shared" ca="1" si="460"/>
        <v>9.0370179501075842E-3</v>
      </c>
      <c r="BR737" s="172">
        <f t="shared" ca="1" si="473"/>
        <v>1.6248511502895923E-3</v>
      </c>
    </row>
    <row r="738" spans="5:70">
      <c r="E738">
        <f t="shared" si="461"/>
        <v>735</v>
      </c>
      <c r="F738" s="64">
        <f t="shared" si="462"/>
        <v>126.16666666666319</v>
      </c>
      <c r="G738" s="55">
        <f t="shared" si="446"/>
        <v>0</v>
      </c>
      <c r="H738" s="78">
        <f t="shared" si="472"/>
        <v>4.1598758021262672E-5</v>
      </c>
      <c r="I738" s="79">
        <f t="shared" ca="1" si="447"/>
        <v>398.60509417297999</v>
      </c>
      <c r="J738" s="79">
        <f t="shared" ca="1" si="448"/>
        <v>3.6022013910455444</v>
      </c>
      <c r="K738" s="80">
        <f t="shared" ca="1" si="449"/>
        <v>-8.3197516042525347E-4</v>
      </c>
      <c r="L738" s="80">
        <f t="shared" ca="1" si="450"/>
        <v>-0.16608545590540835</v>
      </c>
      <c r="M738" s="80">
        <f t="shared" ca="1" si="451"/>
        <v>0</v>
      </c>
      <c r="N738" s="80">
        <f t="shared" ca="1" si="452"/>
        <v>0</v>
      </c>
      <c r="O738" s="81">
        <f t="shared" ca="1" si="439"/>
        <v>-7.5061448925351784E-2</v>
      </c>
      <c r="P738" s="79">
        <f t="shared" ca="1" si="440"/>
        <v>401.96531668403429</v>
      </c>
      <c r="R738">
        <f t="shared" ca="1" si="453"/>
        <v>735</v>
      </c>
      <c r="S738" s="78">
        <f t="shared" ca="1" si="463"/>
        <v>126.16666666666319</v>
      </c>
      <c r="T738" s="55">
        <f t="shared" ca="1" si="454"/>
        <v>0</v>
      </c>
      <c r="U738" s="78">
        <f t="shared" ca="1" si="464"/>
        <v>4.1504550867967176E-5</v>
      </c>
      <c r="V738" s="79">
        <f t="shared" ca="1" si="465"/>
        <v>397.72352573029917</v>
      </c>
      <c r="W738" s="79">
        <f t="shared" ca="1" si="441"/>
        <v>3.5942346412047894</v>
      </c>
      <c r="X738" s="80">
        <f t="shared" ca="1" si="442"/>
        <v>-8.3009101735934349E-4</v>
      </c>
      <c r="Y738" s="80">
        <f t="shared" ca="1" si="455"/>
        <v>-0.165718135720958</v>
      </c>
      <c r="Z738" s="80">
        <f t="shared" ca="1" si="443"/>
        <v>0</v>
      </c>
      <c r="AA738" s="80">
        <f t="shared" ca="1" si="456"/>
        <v>0</v>
      </c>
      <c r="AB738" s="81">
        <f t="shared" ca="1" si="444"/>
        <v>-7.5061448925351784E-2</v>
      </c>
      <c r="AC738" s="79">
        <f t="shared" ca="1" si="445"/>
        <v>401.07615069584028</v>
      </c>
      <c r="AE738" s="55">
        <f t="shared" ca="1" si="466"/>
        <v>0</v>
      </c>
      <c r="AF738" s="78">
        <f t="shared" ca="1" si="467"/>
        <v>4.1504550867967176E-5</v>
      </c>
      <c r="AR738" s="69">
        <f t="shared" si="457"/>
        <v>62</v>
      </c>
      <c r="AS738" s="70">
        <f t="shared" si="468"/>
        <v>735</v>
      </c>
      <c r="AT738" s="71">
        <f t="shared" ca="1" si="469"/>
        <v>1.521041552575804E-3</v>
      </c>
      <c r="AU738" s="72">
        <f t="shared" ca="1" si="458"/>
        <v>9.0370179501075842E-3</v>
      </c>
      <c r="AV738" s="73">
        <f t="shared" ca="1" si="459"/>
        <v>1.0090370179501076</v>
      </c>
      <c r="AW738" s="74">
        <f ca="1">PRODUCT(AV$4:AV738)</f>
        <v>621.00274094046699</v>
      </c>
      <c r="BO738" s="70">
        <f t="shared" si="470"/>
        <v>735</v>
      </c>
      <c r="BP738" s="171">
        <f t="shared" ca="1" si="471"/>
        <v>0.114</v>
      </c>
      <c r="BQ738" s="172">
        <f t="shared" ca="1" si="460"/>
        <v>9.0370179501075842E-3</v>
      </c>
      <c r="BR738" s="172">
        <f t="shared" ca="1" si="473"/>
        <v>1.6102988506710404E-3</v>
      </c>
    </row>
    <row r="739" spans="5:70">
      <c r="E739">
        <f t="shared" si="461"/>
        <v>736</v>
      </c>
      <c r="F739" s="64">
        <f t="shared" si="462"/>
        <v>126.24999999999652</v>
      </c>
      <c r="G739" s="55">
        <f t="shared" si="446"/>
        <v>0</v>
      </c>
      <c r="H739" s="78">
        <f t="shared" si="472"/>
        <v>4.1598758021262672E-5</v>
      </c>
      <c r="I739" s="79">
        <f t="shared" ca="1" si="447"/>
        <v>401.96531668403429</v>
      </c>
      <c r="J739" s="79">
        <f t="shared" ca="1" si="448"/>
        <v>3.6325677821942977</v>
      </c>
      <c r="K739" s="80">
        <f t="shared" ca="1" si="449"/>
        <v>-8.3197516042525347E-4</v>
      </c>
      <c r="L739" s="80">
        <f t="shared" ca="1" si="450"/>
        <v>-0.16748554861834763</v>
      </c>
      <c r="M739" s="80">
        <f t="shared" ca="1" si="451"/>
        <v>0</v>
      </c>
      <c r="N739" s="80">
        <f t="shared" ca="1" si="452"/>
        <v>0</v>
      </c>
      <c r="O739" s="81">
        <f t="shared" ca="1" si="439"/>
        <v>-7.5061448925351784E-2</v>
      </c>
      <c r="P739" s="79">
        <f t="shared" ca="1" si="440"/>
        <v>405.35450549352447</v>
      </c>
      <c r="R739">
        <f t="shared" ca="1" si="453"/>
        <v>736</v>
      </c>
      <c r="S739" s="78">
        <f t="shared" ca="1" si="463"/>
        <v>126.24999999999652</v>
      </c>
      <c r="T739" s="55">
        <f t="shared" ca="1" si="454"/>
        <v>0</v>
      </c>
      <c r="U739" s="78">
        <f t="shared" ca="1" si="464"/>
        <v>4.1504550867967176E-5</v>
      </c>
      <c r="V739" s="79">
        <f t="shared" ca="1" si="465"/>
        <v>401.07615069584028</v>
      </c>
      <c r="W739" s="79">
        <f t="shared" ca="1" si="441"/>
        <v>3.6245323731983632</v>
      </c>
      <c r="X739" s="80">
        <f t="shared" ca="1" si="442"/>
        <v>-8.3009101735934349E-4</v>
      </c>
      <c r="Y739" s="80">
        <f t="shared" ca="1" si="455"/>
        <v>-0.16711506278993346</v>
      </c>
      <c r="Z739" s="80">
        <f t="shared" ca="1" si="443"/>
        <v>0</v>
      </c>
      <c r="AA739" s="80">
        <f t="shared" ca="1" si="456"/>
        <v>0</v>
      </c>
      <c r="AB739" s="81">
        <f t="shared" ca="1" si="444"/>
        <v>-7.5061448925351784E-2</v>
      </c>
      <c r="AC739" s="79">
        <f t="shared" ca="1" si="445"/>
        <v>404.457676466306</v>
      </c>
      <c r="AE739" s="55">
        <f t="shared" ca="1" si="466"/>
        <v>0</v>
      </c>
      <c r="AF739" s="78">
        <f t="shared" ca="1" si="467"/>
        <v>4.1504550867967176E-5</v>
      </c>
      <c r="AR739" s="69">
        <f t="shared" si="457"/>
        <v>62</v>
      </c>
      <c r="AS739" s="70">
        <f t="shared" si="468"/>
        <v>736</v>
      </c>
      <c r="AT739" s="71">
        <f t="shared" ca="1" si="469"/>
        <v>1.5072958727623169E-3</v>
      </c>
      <c r="AU739" s="72">
        <f t="shared" ca="1" si="458"/>
        <v>9.0370179501075842E-3</v>
      </c>
      <c r="AV739" s="73">
        <f t="shared" ca="1" si="459"/>
        <v>1.0090370179501076</v>
      </c>
      <c r="AW739" s="74">
        <f ca="1">PRODUCT(AV$4:AV739)</f>
        <v>626.61475385741198</v>
      </c>
      <c r="BO739" s="70">
        <f t="shared" si="470"/>
        <v>736</v>
      </c>
      <c r="BP739" s="171">
        <f t="shared" ca="1" si="471"/>
        <v>0.114</v>
      </c>
      <c r="BQ739" s="172">
        <f t="shared" ca="1" si="460"/>
        <v>9.0370179501075842E-3</v>
      </c>
      <c r="BR739" s="172">
        <f t="shared" ca="1" si="473"/>
        <v>1.5958768826364927E-3</v>
      </c>
    </row>
    <row r="740" spans="5:70">
      <c r="E740">
        <f t="shared" si="461"/>
        <v>737</v>
      </c>
      <c r="F740" s="64">
        <f t="shared" si="462"/>
        <v>126.33333333332985</v>
      </c>
      <c r="G740" s="55">
        <f t="shared" si="446"/>
        <v>0</v>
      </c>
      <c r="H740" s="78">
        <f t="shared" si="472"/>
        <v>4.1598758021262672E-5</v>
      </c>
      <c r="I740" s="79">
        <f t="shared" ca="1" si="447"/>
        <v>405.35450549352447</v>
      </c>
      <c r="J740" s="79">
        <f t="shared" ca="1" si="448"/>
        <v>3.663195942301964</v>
      </c>
      <c r="K740" s="80">
        <f t="shared" ca="1" si="449"/>
        <v>-8.3197516042525347E-4</v>
      </c>
      <c r="L740" s="80">
        <f t="shared" ca="1" si="450"/>
        <v>-0.16889771062230188</v>
      </c>
      <c r="M740" s="80">
        <f t="shared" ca="1" si="451"/>
        <v>0</v>
      </c>
      <c r="N740" s="80">
        <f t="shared" ca="1" si="452"/>
        <v>0</v>
      </c>
      <c r="O740" s="81">
        <f t="shared" ca="1" si="439"/>
        <v>-7.5061448925351784E-2</v>
      </c>
      <c r="P740" s="79">
        <f t="shared" ca="1" si="440"/>
        <v>408.77291030111837</v>
      </c>
      <c r="R740">
        <f t="shared" ca="1" si="453"/>
        <v>737</v>
      </c>
      <c r="S740" s="78">
        <f t="shared" ca="1" si="463"/>
        <v>126.33333333332985</v>
      </c>
      <c r="T740" s="55">
        <f t="shared" ca="1" si="454"/>
        <v>0</v>
      </c>
      <c r="U740" s="78">
        <f t="shared" ca="1" si="464"/>
        <v>4.1504550867967176E-5</v>
      </c>
      <c r="V740" s="79">
        <f t="shared" ca="1" si="465"/>
        <v>404.457676466306</v>
      </c>
      <c r="W740" s="79">
        <f t="shared" ca="1" si="441"/>
        <v>3.6550912822848129</v>
      </c>
      <c r="X740" s="80">
        <f t="shared" ca="1" si="442"/>
        <v>-8.3009101735934349E-4</v>
      </c>
      <c r="Y740" s="80">
        <f t="shared" ca="1" si="455"/>
        <v>-0.16852403186096085</v>
      </c>
      <c r="Z740" s="80">
        <f t="shared" ca="1" si="443"/>
        <v>0</v>
      </c>
      <c r="AA740" s="80">
        <f t="shared" ca="1" si="456"/>
        <v>0</v>
      </c>
      <c r="AB740" s="81">
        <f t="shared" ca="1" si="444"/>
        <v>-7.5061448925351784E-2</v>
      </c>
      <c r="AC740" s="79">
        <f t="shared" ca="1" si="445"/>
        <v>407.86835217678714</v>
      </c>
      <c r="AE740" s="55">
        <f t="shared" ca="1" si="466"/>
        <v>0</v>
      </c>
      <c r="AF740" s="78">
        <f t="shared" ca="1" si="467"/>
        <v>4.1504550867967176E-5</v>
      </c>
      <c r="AR740" s="69">
        <f t="shared" si="457"/>
        <v>62</v>
      </c>
      <c r="AS740" s="70">
        <f t="shared" si="468"/>
        <v>737</v>
      </c>
      <c r="AT740" s="71">
        <f t="shared" ca="1" si="469"/>
        <v>1.4936744129040408E-3</v>
      </c>
      <c r="AU740" s="72">
        <f t="shared" ca="1" si="458"/>
        <v>9.0370179501075842E-3</v>
      </c>
      <c r="AV740" s="73">
        <f t="shared" ca="1" si="459"/>
        <v>1.0090370179501076</v>
      </c>
      <c r="AW740" s="74">
        <f ca="1">PRODUCT(AV$4:AV740)</f>
        <v>632.27748263582362</v>
      </c>
      <c r="BO740" s="70">
        <f t="shared" si="470"/>
        <v>737</v>
      </c>
      <c r="BP740" s="171">
        <f t="shared" ca="1" si="471"/>
        <v>0.114</v>
      </c>
      <c r="BQ740" s="172">
        <f t="shared" ca="1" si="460"/>
        <v>9.0370179501075842E-3</v>
      </c>
      <c r="BR740" s="172">
        <f t="shared" ca="1" si="473"/>
        <v>1.5815840789256373E-3</v>
      </c>
    </row>
    <row r="741" spans="5:70">
      <c r="E741">
        <f t="shared" si="461"/>
        <v>738</v>
      </c>
      <c r="F741" s="64">
        <f t="shared" si="462"/>
        <v>126.41666666666318</v>
      </c>
      <c r="G741" s="55">
        <f t="shared" si="446"/>
        <v>0</v>
      </c>
      <c r="H741" s="78">
        <f t="shared" si="472"/>
        <v>4.1598758021262672E-5</v>
      </c>
      <c r="I741" s="79">
        <f t="shared" ca="1" si="447"/>
        <v>408.77291030111837</v>
      </c>
      <c r="J741" s="79">
        <f t="shared" ca="1" si="448"/>
        <v>3.6940881279089242</v>
      </c>
      <c r="K741" s="80">
        <f t="shared" ca="1" si="449"/>
        <v>-8.3197516042525347E-4</v>
      </c>
      <c r="L741" s="80">
        <f t="shared" ca="1" si="450"/>
        <v>-0.17032204595879932</v>
      </c>
      <c r="M741" s="80">
        <f t="shared" ca="1" si="451"/>
        <v>0</v>
      </c>
      <c r="N741" s="80">
        <f t="shared" ca="1" si="452"/>
        <v>0</v>
      </c>
      <c r="O741" s="81">
        <f t="shared" ca="1" si="439"/>
        <v>-7.5061448925351784E-2</v>
      </c>
      <c r="P741" s="79">
        <f t="shared" ca="1" si="440"/>
        <v>412.22078295898268</v>
      </c>
      <c r="R741">
        <f t="shared" ca="1" si="453"/>
        <v>738</v>
      </c>
      <c r="S741" s="78">
        <f t="shared" ca="1" si="463"/>
        <v>126.41666666666318</v>
      </c>
      <c r="T741" s="55">
        <f t="shared" ca="1" si="454"/>
        <v>0</v>
      </c>
      <c r="U741" s="78">
        <f t="shared" ca="1" si="464"/>
        <v>4.1504550867967176E-5</v>
      </c>
      <c r="V741" s="79">
        <f t="shared" ca="1" si="465"/>
        <v>407.86835217678714</v>
      </c>
      <c r="W741" s="79">
        <f t="shared" ca="1" si="441"/>
        <v>3.6859136199024274</v>
      </c>
      <c r="X741" s="80">
        <f t="shared" ca="1" si="442"/>
        <v>-8.3009101735934349E-4</v>
      </c>
      <c r="Y741" s="80">
        <f t="shared" ca="1" si="455"/>
        <v>-0.16994514674032798</v>
      </c>
      <c r="Z741" s="80">
        <f t="shared" ca="1" si="443"/>
        <v>0</v>
      </c>
      <c r="AA741" s="80">
        <f t="shared" ca="1" si="456"/>
        <v>0</v>
      </c>
      <c r="AB741" s="81">
        <f t="shared" ca="1" si="444"/>
        <v>-7.5061448925351784E-2</v>
      </c>
      <c r="AC741" s="79">
        <f t="shared" ca="1" si="445"/>
        <v>411.30842911000656</v>
      </c>
      <c r="AE741" s="55">
        <f t="shared" ca="1" si="466"/>
        <v>0</v>
      </c>
      <c r="AF741" s="78">
        <f t="shared" ca="1" si="467"/>
        <v>4.1504550867967176E-5</v>
      </c>
      <c r="AR741" s="69">
        <f t="shared" si="457"/>
        <v>62</v>
      </c>
      <c r="AS741" s="70">
        <f t="shared" si="468"/>
        <v>738</v>
      </c>
      <c r="AT741" s="71">
        <f t="shared" ca="1" si="469"/>
        <v>1.4801760504230105E-3</v>
      </c>
      <c r="AU741" s="72">
        <f t="shared" ca="1" si="458"/>
        <v>9.0370179501075842E-3</v>
      </c>
      <c r="AV741" s="73">
        <f t="shared" ca="1" si="459"/>
        <v>1.0090370179501076</v>
      </c>
      <c r="AW741" s="74">
        <f ca="1">PRODUCT(AV$4:AV741)</f>
        <v>637.99138559585242</v>
      </c>
      <c r="BO741" s="70">
        <f t="shared" si="470"/>
        <v>738</v>
      </c>
      <c r="BP741" s="171">
        <f t="shared" ca="1" si="471"/>
        <v>0.114</v>
      </c>
      <c r="BQ741" s="172">
        <f t="shared" ca="1" si="460"/>
        <v>9.0370179501075842E-3</v>
      </c>
      <c r="BR741" s="172">
        <f t="shared" ca="1" si="473"/>
        <v>1.5674192827322413E-3</v>
      </c>
    </row>
    <row r="742" spans="5:70">
      <c r="E742">
        <f t="shared" si="461"/>
        <v>739</v>
      </c>
      <c r="F742" s="64">
        <f t="shared" si="462"/>
        <v>126.4999999999965</v>
      </c>
      <c r="G742" s="55">
        <f t="shared" si="446"/>
        <v>0</v>
      </c>
      <c r="H742" s="78">
        <f t="shared" si="472"/>
        <v>4.1598758021262672E-5</v>
      </c>
      <c r="I742" s="79">
        <f t="shared" ca="1" si="447"/>
        <v>412.22078295898268</v>
      </c>
      <c r="J742" s="79">
        <f t="shared" ca="1" si="448"/>
        <v>3.725246615007729</v>
      </c>
      <c r="K742" s="80">
        <f t="shared" ca="1" si="449"/>
        <v>-8.3197516042525347E-4</v>
      </c>
      <c r="L742" s="80">
        <f t="shared" ca="1" si="450"/>
        <v>-0.17175865956624278</v>
      </c>
      <c r="M742" s="80">
        <f t="shared" ca="1" si="451"/>
        <v>0</v>
      </c>
      <c r="N742" s="80">
        <f t="shared" ca="1" si="452"/>
        <v>0</v>
      </c>
      <c r="O742" s="81">
        <f t="shared" ca="1" si="439"/>
        <v>-7.5061448925351784E-2</v>
      </c>
      <c r="P742" s="79">
        <f t="shared" ca="1" si="440"/>
        <v>415.69837749033837</v>
      </c>
      <c r="R742">
        <f t="shared" ca="1" si="453"/>
        <v>739</v>
      </c>
      <c r="S742" s="78">
        <f t="shared" ca="1" si="463"/>
        <v>126.4999999999965</v>
      </c>
      <c r="T742" s="55">
        <f t="shared" ca="1" si="454"/>
        <v>0</v>
      </c>
      <c r="U742" s="78">
        <f t="shared" ca="1" si="464"/>
        <v>4.1504550867967176E-5</v>
      </c>
      <c r="V742" s="79">
        <f t="shared" ca="1" si="465"/>
        <v>411.30842911000656</v>
      </c>
      <c r="W742" s="79">
        <f t="shared" ca="1" si="441"/>
        <v>3.7170016568976822</v>
      </c>
      <c r="X742" s="80">
        <f t="shared" ca="1" si="442"/>
        <v>-8.3009101735934349E-4</v>
      </c>
      <c r="Y742" s="80">
        <f t="shared" ca="1" si="455"/>
        <v>-0.17137851212916941</v>
      </c>
      <c r="Z742" s="80">
        <f t="shared" ca="1" si="443"/>
        <v>0</v>
      </c>
      <c r="AA742" s="80">
        <f t="shared" ca="1" si="456"/>
        <v>0</v>
      </c>
      <c r="AB742" s="81">
        <f t="shared" ca="1" si="444"/>
        <v>-7.5061448925351784E-2</v>
      </c>
      <c r="AC742" s="79">
        <f t="shared" ca="1" si="445"/>
        <v>414.77816071483238</v>
      </c>
      <c r="AE742" s="55">
        <f t="shared" ca="1" si="466"/>
        <v>0</v>
      </c>
      <c r="AF742" s="78">
        <f t="shared" ca="1" si="467"/>
        <v>4.1504550867967176E-5</v>
      </c>
      <c r="AR742" s="69">
        <f t="shared" si="457"/>
        <v>62</v>
      </c>
      <c r="AS742" s="70">
        <f t="shared" si="468"/>
        <v>739</v>
      </c>
      <c r="AT742" s="71">
        <f t="shared" ca="1" si="469"/>
        <v>1.4667996728860184E-3</v>
      </c>
      <c r="AU742" s="72">
        <f t="shared" ca="1" si="458"/>
        <v>9.0370179501075842E-3</v>
      </c>
      <c r="AV742" s="73">
        <f t="shared" ca="1" si="459"/>
        <v>1.0090370179501076</v>
      </c>
      <c r="AW742" s="74">
        <f ca="1">PRODUCT(AV$4:AV742)</f>
        <v>643.7569251994961</v>
      </c>
      <c r="BO742" s="70">
        <f t="shared" si="470"/>
        <v>739</v>
      </c>
      <c r="BP742" s="171">
        <f t="shared" ca="1" si="471"/>
        <v>0.114</v>
      </c>
      <c r="BQ742" s="172">
        <f t="shared" ca="1" si="460"/>
        <v>9.0370179501075842E-3</v>
      </c>
      <c r="BR742" s="172">
        <f t="shared" ca="1" si="473"/>
        <v>1.5533813476105228E-3</v>
      </c>
    </row>
    <row r="743" spans="5:70">
      <c r="E743">
        <f t="shared" si="461"/>
        <v>740</v>
      </c>
      <c r="F743" s="64">
        <f t="shared" si="462"/>
        <v>126.58333333332983</v>
      </c>
      <c r="G743" s="55">
        <f t="shared" si="446"/>
        <v>0</v>
      </c>
      <c r="H743" s="78">
        <f t="shared" si="472"/>
        <v>4.1598758021262672E-5</v>
      </c>
      <c r="I743" s="79">
        <f t="shared" ca="1" si="447"/>
        <v>415.69837749033837</v>
      </c>
      <c r="J743" s="79">
        <f t="shared" ca="1" si="448"/>
        <v>3.7566736992107863</v>
      </c>
      <c r="K743" s="80">
        <f t="shared" ca="1" si="449"/>
        <v>-8.3197516042525347E-4</v>
      </c>
      <c r="L743" s="80">
        <f t="shared" ca="1" si="450"/>
        <v>-0.17320765728764101</v>
      </c>
      <c r="M743" s="80">
        <f t="shared" ca="1" si="451"/>
        <v>0</v>
      </c>
      <c r="N743" s="80">
        <f t="shared" ca="1" si="452"/>
        <v>0</v>
      </c>
      <c r="O743" s="81">
        <f t="shared" ca="1" si="439"/>
        <v>-7.5061448925351784E-2</v>
      </c>
      <c r="P743" s="79">
        <f t="shared" ca="1" si="440"/>
        <v>419.20595010817573</v>
      </c>
      <c r="R743">
        <f t="shared" ca="1" si="453"/>
        <v>740</v>
      </c>
      <c r="S743" s="78">
        <f t="shared" ca="1" si="463"/>
        <v>126.58333333332983</v>
      </c>
      <c r="T743" s="55">
        <f t="shared" ca="1" si="454"/>
        <v>0</v>
      </c>
      <c r="U743" s="78">
        <f t="shared" ca="1" si="464"/>
        <v>4.1504550867967176E-5</v>
      </c>
      <c r="V743" s="79">
        <f t="shared" ca="1" si="465"/>
        <v>414.77816071483238</v>
      </c>
      <c r="W743" s="79">
        <f t="shared" ca="1" si="441"/>
        <v>3.7483576836925487</v>
      </c>
      <c r="X743" s="80">
        <f t="shared" ca="1" si="442"/>
        <v>-8.3009101735934349E-4</v>
      </c>
      <c r="Y743" s="80">
        <f t="shared" ca="1" si="455"/>
        <v>-0.17282423363118016</v>
      </c>
      <c r="Z743" s="80">
        <f t="shared" ca="1" si="443"/>
        <v>0</v>
      </c>
      <c r="AA743" s="80">
        <f t="shared" ca="1" si="456"/>
        <v>0</v>
      </c>
      <c r="AB743" s="81">
        <f t="shared" ca="1" si="444"/>
        <v>-7.5061448925351784E-2</v>
      </c>
      <c r="AC743" s="79">
        <f t="shared" ca="1" si="445"/>
        <v>418.27780262495111</v>
      </c>
      <c r="AE743" s="55">
        <f t="shared" ca="1" si="466"/>
        <v>0</v>
      </c>
      <c r="AF743" s="78">
        <f t="shared" ca="1" si="467"/>
        <v>4.1504550867967176E-5</v>
      </c>
      <c r="AR743" s="69">
        <f t="shared" si="457"/>
        <v>62</v>
      </c>
      <c r="AS743" s="70">
        <f t="shared" si="468"/>
        <v>740</v>
      </c>
      <c r="AT743" s="71">
        <f t="shared" ca="1" si="469"/>
        <v>1.4535441779129354E-3</v>
      </c>
      <c r="AU743" s="72">
        <f t="shared" ca="1" si="458"/>
        <v>9.0370179501075842E-3</v>
      </c>
      <c r="AV743" s="73">
        <f t="shared" ca="1" si="459"/>
        <v>1.0090370179501076</v>
      </c>
      <c r="AW743" s="74">
        <f ca="1">PRODUCT(AV$4:AV743)</f>
        <v>649.57456808802999</v>
      </c>
      <c r="BO743" s="70">
        <f t="shared" si="470"/>
        <v>740</v>
      </c>
      <c r="BP743" s="171">
        <f t="shared" ca="1" si="471"/>
        <v>0.114</v>
      </c>
      <c r="BQ743" s="172">
        <f t="shared" ca="1" si="460"/>
        <v>9.0370179501075842E-3</v>
      </c>
      <c r="BR743" s="172">
        <f t="shared" ca="1" si="473"/>
        <v>1.5394691373823617E-3</v>
      </c>
    </row>
    <row r="744" spans="5:70">
      <c r="E744">
        <f t="shared" si="461"/>
        <v>741</v>
      </c>
      <c r="F744" s="64">
        <f t="shared" si="462"/>
        <v>126.66666666666316</v>
      </c>
      <c r="G744" s="55">
        <f t="shared" si="446"/>
        <v>0</v>
      </c>
      <c r="H744" s="78">
        <f t="shared" si="472"/>
        <v>4.1598758021262672E-5</v>
      </c>
      <c r="I744" s="79">
        <f t="shared" ca="1" si="447"/>
        <v>419.20595010817573</v>
      </c>
      <c r="J744" s="79">
        <f t="shared" ca="1" si="448"/>
        <v>3.7883716959194884</v>
      </c>
      <c r="K744" s="80">
        <f t="shared" ca="1" si="449"/>
        <v>-8.3197516042525347E-4</v>
      </c>
      <c r="L744" s="80">
        <f t="shared" ca="1" si="450"/>
        <v>-0.17466914587840657</v>
      </c>
      <c r="M744" s="80">
        <f t="shared" ca="1" si="451"/>
        <v>0</v>
      </c>
      <c r="N744" s="80">
        <f t="shared" ca="1" si="452"/>
        <v>0</v>
      </c>
      <c r="O744" s="81">
        <f t="shared" ca="1" si="439"/>
        <v>-7.5061448925351784E-2</v>
      </c>
      <c r="P744" s="79">
        <f t="shared" ca="1" si="440"/>
        <v>422.74375923413101</v>
      </c>
      <c r="R744">
        <f t="shared" ca="1" si="453"/>
        <v>741</v>
      </c>
      <c r="S744" s="78">
        <f t="shared" ca="1" si="463"/>
        <v>126.66666666666316</v>
      </c>
      <c r="T744" s="55">
        <f t="shared" ca="1" si="454"/>
        <v>0</v>
      </c>
      <c r="U744" s="78">
        <f t="shared" ca="1" si="464"/>
        <v>4.1504550867967176E-5</v>
      </c>
      <c r="V744" s="79">
        <f t="shared" ca="1" si="465"/>
        <v>418.27780262495111</v>
      </c>
      <c r="W744" s="79">
        <f t="shared" ca="1" si="441"/>
        <v>3.7799840104532403</v>
      </c>
      <c r="X744" s="80">
        <f t="shared" ca="1" si="442"/>
        <v>-8.3009101735934349E-4</v>
      </c>
      <c r="Y744" s="80">
        <f t="shared" ca="1" si="455"/>
        <v>-0.1742824177603963</v>
      </c>
      <c r="Z744" s="80">
        <f t="shared" ca="1" si="443"/>
        <v>0</v>
      </c>
      <c r="AA744" s="80">
        <f t="shared" ca="1" si="456"/>
        <v>0</v>
      </c>
      <c r="AB744" s="81">
        <f t="shared" ca="1" si="444"/>
        <v>-7.5061448925351784E-2</v>
      </c>
      <c r="AC744" s="79">
        <f t="shared" ca="1" si="445"/>
        <v>421.80761267770123</v>
      </c>
      <c r="AE744" s="55">
        <f t="shared" ca="1" si="466"/>
        <v>0</v>
      </c>
      <c r="AF744" s="78">
        <f t="shared" ca="1" si="467"/>
        <v>4.1504550867967176E-5</v>
      </c>
      <c r="AR744" s="69">
        <f t="shared" si="457"/>
        <v>62</v>
      </c>
      <c r="AS744" s="70">
        <f t="shared" si="468"/>
        <v>741</v>
      </c>
      <c r="AT744" s="71">
        <f t="shared" ca="1" si="469"/>
        <v>1.4404084730858619E-3</v>
      </c>
      <c r="AU744" s="72">
        <f t="shared" ca="1" si="458"/>
        <v>9.0370179501075842E-3</v>
      </c>
      <c r="AV744" s="73">
        <f t="shared" ca="1" si="459"/>
        <v>1.0090370179501076</v>
      </c>
      <c r="AW744" s="74">
        <f ca="1">PRODUCT(AV$4:AV744)</f>
        <v>655.44478511977491</v>
      </c>
      <c r="BO744" s="70">
        <f t="shared" si="470"/>
        <v>741</v>
      </c>
      <c r="BP744" s="171">
        <f t="shared" ca="1" si="471"/>
        <v>0.114</v>
      </c>
      <c r="BQ744" s="172">
        <f t="shared" ca="1" si="460"/>
        <v>9.0370179501075842E-3</v>
      </c>
      <c r="BR744" s="172">
        <f t="shared" ca="1" si="473"/>
        <v>1.5256815260453424E-3</v>
      </c>
    </row>
    <row r="745" spans="5:70">
      <c r="E745">
        <f t="shared" si="461"/>
        <v>742</v>
      </c>
      <c r="F745" s="64">
        <f t="shared" si="462"/>
        <v>126.74999999999649</v>
      </c>
      <c r="G745" s="55">
        <f t="shared" si="446"/>
        <v>0</v>
      </c>
      <c r="H745" s="78">
        <f t="shared" si="472"/>
        <v>4.1598758021262672E-5</v>
      </c>
      <c r="I745" s="79">
        <f t="shared" ca="1" si="447"/>
        <v>422.74375923413101</v>
      </c>
      <c r="J745" s="79">
        <f t="shared" ca="1" si="448"/>
        <v>3.8203429404948008</v>
      </c>
      <c r="K745" s="80">
        <f t="shared" ca="1" si="449"/>
        <v>-8.3197516042525347E-4</v>
      </c>
      <c r="L745" s="80">
        <f t="shared" ca="1" si="450"/>
        <v>-0.17614323301422127</v>
      </c>
      <c r="M745" s="80">
        <f t="shared" ca="1" si="451"/>
        <v>0</v>
      </c>
      <c r="N745" s="80">
        <f t="shared" ca="1" si="452"/>
        <v>0</v>
      </c>
      <c r="O745" s="81">
        <f t="shared" ca="1" si="439"/>
        <v>-7.5061448925351784E-2</v>
      </c>
      <c r="P745" s="79">
        <f t="shared" ca="1" si="440"/>
        <v>426.31206551752581</v>
      </c>
      <c r="R745">
        <f t="shared" ca="1" si="453"/>
        <v>742</v>
      </c>
      <c r="S745" s="78">
        <f t="shared" ca="1" si="463"/>
        <v>126.74999999999649</v>
      </c>
      <c r="T745" s="55">
        <f t="shared" ca="1" si="454"/>
        <v>0</v>
      </c>
      <c r="U745" s="78">
        <f t="shared" ca="1" si="464"/>
        <v>4.1504550867967176E-5</v>
      </c>
      <c r="V745" s="79">
        <f t="shared" ca="1" si="465"/>
        <v>421.80761267770123</v>
      </c>
      <c r="W745" s="79">
        <f t="shared" ca="1" si="441"/>
        <v>3.8118829672604133</v>
      </c>
      <c r="X745" s="80">
        <f t="shared" ca="1" si="442"/>
        <v>-8.3009101735934349E-4</v>
      </c>
      <c r="Y745" s="80">
        <f t="shared" ca="1" si="455"/>
        <v>-0.17575317194904219</v>
      </c>
      <c r="Z745" s="80">
        <f t="shared" ca="1" si="443"/>
        <v>0</v>
      </c>
      <c r="AA745" s="80">
        <f t="shared" ca="1" si="456"/>
        <v>0</v>
      </c>
      <c r="AB745" s="81">
        <f t="shared" ca="1" si="444"/>
        <v>-7.5061448925351784E-2</v>
      </c>
      <c r="AC745" s="79">
        <f t="shared" ca="1" si="445"/>
        <v>425.36785093306992</v>
      </c>
      <c r="AE745" s="55">
        <f t="shared" ca="1" si="466"/>
        <v>0</v>
      </c>
      <c r="AF745" s="78">
        <f t="shared" ca="1" si="467"/>
        <v>4.1504550867967176E-5</v>
      </c>
      <c r="AR745" s="69">
        <f t="shared" si="457"/>
        <v>62</v>
      </c>
      <c r="AS745" s="70">
        <f t="shared" si="468"/>
        <v>742</v>
      </c>
      <c r="AT745" s="71">
        <f t="shared" ca="1" si="469"/>
        <v>1.4273914758590979E-3</v>
      </c>
      <c r="AU745" s="72">
        <f t="shared" ca="1" si="458"/>
        <v>9.0370179501075842E-3</v>
      </c>
      <c r="AV745" s="73">
        <f t="shared" ca="1" si="459"/>
        <v>1.0090370179501076</v>
      </c>
      <c r="AW745" s="74">
        <f ca="1">PRODUCT(AV$4:AV745)</f>
        <v>661.36805140820672</v>
      </c>
      <c r="BO745" s="70">
        <f t="shared" si="470"/>
        <v>742</v>
      </c>
      <c r="BP745" s="171">
        <f t="shared" ca="1" si="471"/>
        <v>0.114</v>
      </c>
      <c r="BQ745" s="172">
        <f t="shared" ca="1" si="460"/>
        <v>9.0370179501075842E-3</v>
      </c>
      <c r="BR745" s="172">
        <f t="shared" ca="1" si="473"/>
        <v>1.5120173976816186E-3</v>
      </c>
    </row>
    <row r="746" spans="5:70">
      <c r="E746">
        <f t="shared" si="461"/>
        <v>743</v>
      </c>
      <c r="F746" s="64">
        <f t="shared" si="462"/>
        <v>126.83333333332982</v>
      </c>
      <c r="G746" s="55">
        <f t="shared" si="446"/>
        <v>0</v>
      </c>
      <c r="H746" s="78">
        <f t="shared" si="472"/>
        <v>4.1598758021262672E-5</v>
      </c>
      <c r="I746" s="79">
        <f t="shared" ca="1" si="447"/>
        <v>426.31206551752581</v>
      </c>
      <c r="J746" s="79">
        <f t="shared" ca="1" si="448"/>
        <v>3.8525897884293214</v>
      </c>
      <c r="K746" s="80">
        <f t="shared" ca="1" si="449"/>
        <v>-8.3197516042525347E-4</v>
      </c>
      <c r="L746" s="80">
        <f t="shared" ca="1" si="450"/>
        <v>-0.1776300272989691</v>
      </c>
      <c r="M746" s="80">
        <f t="shared" ca="1" si="451"/>
        <v>0</v>
      </c>
      <c r="N746" s="80">
        <f t="shared" ca="1" si="452"/>
        <v>0</v>
      </c>
      <c r="O746" s="81">
        <f t="shared" ca="1" si="439"/>
        <v>-7.5061448925351784E-2</v>
      </c>
      <c r="P746" s="79">
        <f t="shared" ca="1" si="440"/>
        <v>429.91113185457039</v>
      </c>
      <c r="R746">
        <f t="shared" ca="1" si="453"/>
        <v>743</v>
      </c>
      <c r="S746" s="78">
        <f t="shared" ca="1" si="463"/>
        <v>126.83333333332982</v>
      </c>
      <c r="T746" s="55">
        <f t="shared" ca="1" si="454"/>
        <v>0</v>
      </c>
      <c r="U746" s="78">
        <f t="shared" ca="1" si="464"/>
        <v>4.1504550867967176E-5</v>
      </c>
      <c r="V746" s="79">
        <f t="shared" ca="1" si="465"/>
        <v>425.36785093306992</v>
      </c>
      <c r="W746" s="79">
        <f t="shared" ca="1" si="441"/>
        <v>3.8440569042808401</v>
      </c>
      <c r="X746" s="80">
        <f t="shared" ca="1" si="442"/>
        <v>-8.3009101735934349E-4</v>
      </c>
      <c r="Y746" s="80">
        <f t="shared" ca="1" si="455"/>
        <v>-0.17723660455544582</v>
      </c>
      <c r="Z746" s="80">
        <f t="shared" ca="1" si="443"/>
        <v>0</v>
      </c>
      <c r="AA746" s="80">
        <f t="shared" ca="1" si="456"/>
        <v>0</v>
      </c>
      <c r="AB746" s="81">
        <f t="shared" ca="1" si="444"/>
        <v>-7.5061448925351784E-2</v>
      </c>
      <c r="AC746" s="79">
        <f t="shared" ca="1" si="445"/>
        <v>428.9587796928526</v>
      </c>
      <c r="AE746" s="55">
        <f t="shared" ca="1" si="466"/>
        <v>0</v>
      </c>
      <c r="AF746" s="78">
        <f t="shared" ca="1" si="467"/>
        <v>4.1504550867967176E-5</v>
      </c>
      <c r="AR746" s="69">
        <f t="shared" si="457"/>
        <v>62</v>
      </c>
      <c r="AS746" s="70">
        <f t="shared" si="468"/>
        <v>743</v>
      </c>
      <c r="AT746" s="71">
        <f t="shared" ca="1" si="469"/>
        <v>1.4144921134699286E-3</v>
      </c>
      <c r="AU746" s="72">
        <f t="shared" ca="1" si="458"/>
        <v>9.0370179501075842E-3</v>
      </c>
      <c r="AV746" s="73">
        <f t="shared" ca="1" si="459"/>
        <v>1.0090370179501076</v>
      </c>
      <c r="AW746" s="74">
        <f ca="1">PRODUCT(AV$4:AV746)</f>
        <v>667.34484636041032</v>
      </c>
      <c r="BO746" s="70">
        <f t="shared" si="470"/>
        <v>743</v>
      </c>
      <c r="BP746" s="171">
        <f t="shared" ca="1" si="471"/>
        <v>0.114</v>
      </c>
      <c r="BQ746" s="172">
        <f t="shared" ca="1" si="460"/>
        <v>9.0370179501075842E-3</v>
      </c>
      <c r="BR746" s="172">
        <f t="shared" ca="1" si="473"/>
        <v>1.4984756463675955E-3</v>
      </c>
    </row>
    <row r="747" spans="5:70">
      <c r="E747">
        <f t="shared" si="461"/>
        <v>744</v>
      </c>
      <c r="F747" s="64">
        <f t="shared" si="462"/>
        <v>126.91666666666315</v>
      </c>
      <c r="G747" s="55">
        <f t="shared" si="446"/>
        <v>0</v>
      </c>
      <c r="H747" s="78">
        <f t="shared" si="472"/>
        <v>4.1598758021262672E-5</v>
      </c>
      <c r="I747" s="79">
        <f t="shared" ca="1" si="447"/>
        <v>429.91113185457039</v>
      </c>
      <c r="J747" s="79">
        <f t="shared" ca="1" si="448"/>
        <v>3.8851146155208212</v>
      </c>
      <c r="K747" s="80">
        <f t="shared" ca="1" si="449"/>
        <v>-8.3197516042525347E-4</v>
      </c>
      <c r="L747" s="80">
        <f t="shared" ca="1" si="450"/>
        <v>-0.17912963827273767</v>
      </c>
      <c r="M747" s="80">
        <f t="shared" ca="1" si="451"/>
        <v>0</v>
      </c>
      <c r="N747" s="80">
        <f t="shared" ca="1" si="452"/>
        <v>0</v>
      </c>
      <c r="O747" s="81">
        <f t="shared" ca="1" si="439"/>
        <v>-7.5061448925351784E-2</v>
      </c>
      <c r="P747" s="79">
        <f t="shared" ca="1" si="440"/>
        <v>433.54122340773267</v>
      </c>
      <c r="R747">
        <f t="shared" ca="1" si="453"/>
        <v>744</v>
      </c>
      <c r="S747" s="78">
        <f t="shared" ca="1" si="463"/>
        <v>126.91666666666315</v>
      </c>
      <c r="T747" s="55">
        <f t="shared" ca="1" si="454"/>
        <v>0</v>
      </c>
      <c r="U747" s="78">
        <f t="shared" ca="1" si="464"/>
        <v>4.1504550867967176E-5</v>
      </c>
      <c r="V747" s="79">
        <f t="shared" ca="1" si="465"/>
        <v>428.9587796928526</v>
      </c>
      <c r="W747" s="79">
        <f t="shared" ca="1" si="441"/>
        <v>3.8765081919405535</v>
      </c>
      <c r="X747" s="80">
        <f t="shared" ca="1" si="442"/>
        <v>-8.3009101735934349E-4</v>
      </c>
      <c r="Y747" s="80">
        <f t="shared" ca="1" si="455"/>
        <v>-0.17873282487202194</v>
      </c>
      <c r="Z747" s="80">
        <f t="shared" ca="1" si="443"/>
        <v>0</v>
      </c>
      <c r="AA747" s="80">
        <f t="shared" ca="1" si="456"/>
        <v>0</v>
      </c>
      <c r="AB747" s="81">
        <f t="shared" ca="1" si="444"/>
        <v>-7.5061448925351784E-2</v>
      </c>
      <c r="AC747" s="79">
        <f t="shared" ca="1" si="445"/>
        <v>432.58066351997843</v>
      </c>
      <c r="AE747" s="55">
        <f t="shared" ca="1" si="466"/>
        <v>0</v>
      </c>
      <c r="AF747" s="78">
        <f t="shared" ca="1" si="467"/>
        <v>4.1504550867967176E-5</v>
      </c>
      <c r="AR747" s="69">
        <f t="shared" si="457"/>
        <v>62</v>
      </c>
      <c r="AS747" s="70">
        <f t="shared" si="468"/>
        <v>744</v>
      </c>
      <c r="AT747" s="71">
        <f t="shared" ca="1" si="469"/>
        <v>1.4017093228502152E-3</v>
      </c>
      <c r="AU747" s="72">
        <f t="shared" ca="1" si="458"/>
        <v>9.0370179501075842E-3</v>
      </c>
      <c r="AV747" s="73">
        <f t="shared" ca="1" si="459"/>
        <v>1.0090370179501076</v>
      </c>
      <c r="AW747" s="74">
        <f ca="1">PRODUCT(AV$4:AV747)</f>
        <v>673.37565371588119</v>
      </c>
      <c r="BO747" s="70">
        <f t="shared" si="470"/>
        <v>744</v>
      </c>
      <c r="BP747" s="171">
        <f t="shared" ca="1" si="471"/>
        <v>0.114</v>
      </c>
      <c r="BQ747" s="172">
        <f t="shared" ca="1" si="460"/>
        <v>9.0370179501075842E-3</v>
      </c>
      <c r="BR747" s="172">
        <f t="shared" ca="1" si="473"/>
        <v>1.4850551760844204E-3</v>
      </c>
    </row>
    <row r="748" spans="5:70">
      <c r="E748">
        <f t="shared" si="461"/>
        <v>745</v>
      </c>
      <c r="F748" s="64">
        <f t="shared" si="462"/>
        <v>126.99999999999648</v>
      </c>
      <c r="G748" s="55">
        <f t="shared" si="446"/>
        <v>0</v>
      </c>
      <c r="H748" s="78">
        <f t="shared" si="472"/>
        <v>4.1598758021262672E-5</v>
      </c>
      <c r="I748" s="79">
        <f t="shared" ca="1" si="447"/>
        <v>433.54122340773267</v>
      </c>
      <c r="J748" s="79">
        <f t="shared" ca="1" si="448"/>
        <v>3.9179198180472827</v>
      </c>
      <c r="K748" s="80">
        <f t="shared" ca="1" si="449"/>
        <v>-8.3197516042525347E-4</v>
      </c>
      <c r="L748" s="80">
        <f t="shared" ca="1" si="450"/>
        <v>-0.18064217641988861</v>
      </c>
      <c r="M748" s="80">
        <f t="shared" ca="1" si="451"/>
        <v>-3.2515591755579951</v>
      </c>
      <c r="N748" s="80">
        <f t="shared" ca="1" si="452"/>
        <v>0</v>
      </c>
      <c r="O748" s="81">
        <f t="shared" ca="1" si="439"/>
        <v>-7.5061448925351784E-2</v>
      </c>
      <c r="P748" s="79">
        <f t="shared" ca="1" si="440"/>
        <v>433.95104844971627</v>
      </c>
      <c r="R748">
        <f t="shared" ca="1" si="453"/>
        <v>745</v>
      </c>
      <c r="S748" s="78">
        <f t="shared" ca="1" si="463"/>
        <v>126.99999999999648</v>
      </c>
      <c r="T748" s="55">
        <f t="shared" ca="1" si="454"/>
        <v>0</v>
      </c>
      <c r="U748" s="78">
        <f t="shared" ca="1" si="464"/>
        <v>4.1504550867967176E-5</v>
      </c>
      <c r="V748" s="79">
        <f t="shared" ca="1" si="465"/>
        <v>432.58066351997843</v>
      </c>
      <c r="W748" s="79">
        <f t="shared" ca="1" si="441"/>
        <v>3.9092392210994942</v>
      </c>
      <c r="X748" s="80">
        <f t="shared" ca="1" si="442"/>
        <v>-8.3009101735934349E-4</v>
      </c>
      <c r="Y748" s="80">
        <f t="shared" ca="1" si="455"/>
        <v>-0.18024194313332437</v>
      </c>
      <c r="Z748" s="80">
        <f t="shared" ca="1" si="443"/>
        <v>-3.2443549763998383</v>
      </c>
      <c r="AA748" s="80">
        <f t="shared" ca="1" si="456"/>
        <v>0</v>
      </c>
      <c r="AB748" s="81">
        <f t="shared" ca="1" si="444"/>
        <v>-7.5061448925351784E-2</v>
      </c>
      <c r="AC748" s="79">
        <f t="shared" ca="1" si="445"/>
        <v>432.98941428160208</v>
      </c>
      <c r="AE748" s="55">
        <f t="shared" ca="1" si="466"/>
        <v>0</v>
      </c>
      <c r="AF748" s="78">
        <f t="shared" ca="1" si="467"/>
        <v>4.1504550867967176E-5</v>
      </c>
      <c r="AR748" s="69">
        <f t="shared" si="457"/>
        <v>63</v>
      </c>
      <c r="AS748" s="70">
        <f t="shared" si="468"/>
        <v>745</v>
      </c>
      <c r="AT748" s="71">
        <f t="shared" ca="1" si="469"/>
        <v>1.3890420505387846E-3</v>
      </c>
      <c r="AU748" s="72">
        <f t="shared" ca="1" si="458"/>
        <v>9.0370179501075842E-3</v>
      </c>
      <c r="AV748" s="73">
        <f t="shared" ca="1" si="459"/>
        <v>1.0090370179501076</v>
      </c>
      <c r="AW748" s="74">
        <f ca="1">PRODUCT(AV$4:AV748)</f>
        <v>679.46096158567707</v>
      </c>
      <c r="BO748" s="70">
        <f t="shared" si="470"/>
        <v>745</v>
      </c>
      <c r="BP748" s="171">
        <f t="shared" ca="1" si="471"/>
        <v>0.114</v>
      </c>
      <c r="BQ748" s="172">
        <f t="shared" ca="1" si="460"/>
        <v>9.0370179501075842E-3</v>
      </c>
      <c r="BR748" s="172">
        <f t="shared" ca="1" si="473"/>
        <v>1.4717549006292747E-3</v>
      </c>
    </row>
    <row r="749" spans="5:70">
      <c r="E749">
        <f t="shared" si="461"/>
        <v>746</v>
      </c>
      <c r="F749" s="64">
        <f t="shared" si="462"/>
        <v>127.0833333333298</v>
      </c>
      <c r="G749" s="55">
        <f t="shared" si="446"/>
        <v>0</v>
      </c>
      <c r="H749" s="78">
        <f t="shared" si="472"/>
        <v>4.1598758021262672E-5</v>
      </c>
      <c r="I749" s="79">
        <f t="shared" ca="1" si="447"/>
        <v>433.95104844971627</v>
      </c>
      <c r="J749" s="79">
        <f t="shared" ca="1" si="448"/>
        <v>3.9216234143080917</v>
      </c>
      <c r="K749" s="80">
        <f t="shared" ca="1" si="449"/>
        <v>-8.3197516042525347E-4</v>
      </c>
      <c r="L749" s="80">
        <f t="shared" ca="1" si="450"/>
        <v>-0.18081293685404845</v>
      </c>
      <c r="M749" s="80">
        <f t="shared" ca="1" si="451"/>
        <v>0</v>
      </c>
      <c r="N749" s="80">
        <f t="shared" ca="1" si="452"/>
        <v>0</v>
      </c>
      <c r="O749" s="81">
        <f t="shared" ca="1" si="439"/>
        <v>-7.5061448925351784E-2</v>
      </c>
      <c r="P749" s="79">
        <f t="shared" ca="1" si="440"/>
        <v>437.61596550308451</v>
      </c>
      <c r="R749">
        <f t="shared" ca="1" si="453"/>
        <v>746</v>
      </c>
      <c r="S749" s="78">
        <f t="shared" ca="1" si="463"/>
        <v>127.0833333333298</v>
      </c>
      <c r="T749" s="55">
        <f t="shared" ca="1" si="454"/>
        <v>0</v>
      </c>
      <c r="U749" s="78">
        <f t="shared" ca="1" si="464"/>
        <v>4.1504550867967176E-5</v>
      </c>
      <c r="V749" s="79">
        <f t="shared" ca="1" si="465"/>
        <v>432.98941428160208</v>
      </c>
      <c r="W749" s="79">
        <f t="shared" ca="1" si="441"/>
        <v>3.9129331090694071</v>
      </c>
      <c r="X749" s="80">
        <f t="shared" ca="1" si="442"/>
        <v>-8.3009101735934349E-4</v>
      </c>
      <c r="Y749" s="80">
        <f t="shared" ca="1" si="455"/>
        <v>-0.18041225595066754</v>
      </c>
      <c r="Z749" s="80">
        <f t="shared" ca="1" si="443"/>
        <v>0</v>
      </c>
      <c r="AA749" s="80">
        <f t="shared" ca="1" si="456"/>
        <v>0</v>
      </c>
      <c r="AB749" s="81">
        <f t="shared" ca="1" si="444"/>
        <v>-7.5061448925351784E-2</v>
      </c>
      <c r="AC749" s="79">
        <f t="shared" ca="1" si="445"/>
        <v>436.64604359477812</v>
      </c>
      <c r="AE749" s="55">
        <f t="shared" ca="1" si="466"/>
        <v>0</v>
      </c>
      <c r="AF749" s="78">
        <f t="shared" ca="1" si="467"/>
        <v>4.1504550867967176E-5</v>
      </c>
      <c r="AR749" s="69">
        <f t="shared" si="457"/>
        <v>63</v>
      </c>
      <c r="AS749" s="70">
        <f t="shared" si="468"/>
        <v>746</v>
      </c>
      <c r="AT749" s="71">
        <f t="shared" ca="1" si="469"/>
        <v>1.3764892525946113E-3</v>
      </c>
      <c r="AU749" s="72">
        <f t="shared" ca="1" si="458"/>
        <v>9.0370179501075842E-3</v>
      </c>
      <c r="AV749" s="73">
        <f t="shared" ca="1" si="459"/>
        <v>1.0090370179501076</v>
      </c>
      <c r="AW749" s="74">
        <f ca="1">PRODUCT(AV$4:AV749)</f>
        <v>685.60126249192422</v>
      </c>
      <c r="BO749" s="70">
        <f t="shared" si="470"/>
        <v>746</v>
      </c>
      <c r="BP749" s="171">
        <f t="shared" ca="1" si="471"/>
        <v>0.114</v>
      </c>
      <c r="BQ749" s="172">
        <f t="shared" ca="1" si="460"/>
        <v>9.0370179501075842E-3</v>
      </c>
      <c r="BR749" s="172">
        <f t="shared" ca="1" si="473"/>
        <v>1.4585737435274615E-3</v>
      </c>
    </row>
    <row r="750" spans="5:70">
      <c r="E750">
        <f t="shared" si="461"/>
        <v>747</v>
      </c>
      <c r="F750" s="64">
        <f t="shared" si="462"/>
        <v>127.16666666666313</v>
      </c>
      <c r="G750" s="55">
        <f t="shared" si="446"/>
        <v>0</v>
      </c>
      <c r="H750" s="78">
        <f t="shared" si="472"/>
        <v>4.1598758021262672E-5</v>
      </c>
      <c r="I750" s="79">
        <f t="shared" ca="1" si="447"/>
        <v>437.61596550308451</v>
      </c>
      <c r="J750" s="79">
        <f t="shared" ca="1" si="448"/>
        <v>3.9547433355050359</v>
      </c>
      <c r="K750" s="80">
        <f t="shared" ca="1" si="449"/>
        <v>-8.3197516042525347E-4</v>
      </c>
      <c r="L750" s="80">
        <f t="shared" ca="1" si="450"/>
        <v>-0.18233998562628523</v>
      </c>
      <c r="M750" s="80">
        <f t="shared" ca="1" si="451"/>
        <v>0</v>
      </c>
      <c r="N750" s="80">
        <f t="shared" ca="1" si="452"/>
        <v>0</v>
      </c>
      <c r="O750" s="81">
        <f t="shared" ca="1" si="439"/>
        <v>-7.5061448925351784E-2</v>
      </c>
      <c r="P750" s="79">
        <f t="shared" ca="1" si="440"/>
        <v>441.31247542887746</v>
      </c>
      <c r="R750">
        <f t="shared" ca="1" si="453"/>
        <v>747</v>
      </c>
      <c r="S750" s="78">
        <f t="shared" ca="1" si="463"/>
        <v>127.16666666666313</v>
      </c>
      <c r="T750" s="55">
        <f t="shared" ca="1" si="454"/>
        <v>0</v>
      </c>
      <c r="U750" s="78">
        <f t="shared" ca="1" si="464"/>
        <v>4.1504550867967176E-5</v>
      </c>
      <c r="V750" s="79">
        <f t="shared" ca="1" si="465"/>
        <v>436.64604359477812</v>
      </c>
      <c r="W750" s="79">
        <f t="shared" ca="1" si="441"/>
        <v>3.9459781338094686</v>
      </c>
      <c r="X750" s="80">
        <f t="shared" ca="1" si="442"/>
        <v>-8.3009101735934349E-4</v>
      </c>
      <c r="Y750" s="80">
        <f t="shared" ca="1" si="455"/>
        <v>-0.18193585149782424</v>
      </c>
      <c r="Z750" s="80">
        <f t="shared" ca="1" si="443"/>
        <v>0</v>
      </c>
      <c r="AA750" s="80">
        <f t="shared" ca="1" si="456"/>
        <v>0</v>
      </c>
      <c r="AB750" s="81">
        <f t="shared" ca="1" si="444"/>
        <v>-7.5061448925351784E-2</v>
      </c>
      <c r="AC750" s="79">
        <f t="shared" ca="1" si="445"/>
        <v>440.3341943371471</v>
      </c>
      <c r="AE750" s="55">
        <f t="shared" ca="1" si="466"/>
        <v>0</v>
      </c>
      <c r="AF750" s="78">
        <f t="shared" ca="1" si="467"/>
        <v>4.1504550867967176E-5</v>
      </c>
      <c r="AR750" s="69">
        <f t="shared" si="457"/>
        <v>63</v>
      </c>
      <c r="AS750" s="70">
        <f t="shared" si="468"/>
        <v>747</v>
      </c>
      <c r="AT750" s="71">
        <f t="shared" ca="1" si="469"/>
        <v>1.3640498945107836E-3</v>
      </c>
      <c r="AU750" s="72">
        <f t="shared" ca="1" si="458"/>
        <v>9.0370179501075842E-3</v>
      </c>
      <c r="AV750" s="73">
        <f t="shared" ca="1" si="459"/>
        <v>1.0090370179501076</v>
      </c>
      <c r="AW750" s="74">
        <f ca="1">PRODUCT(AV$4:AV750)</f>
        <v>691.79705340768021</v>
      </c>
      <c r="BO750" s="70">
        <f t="shared" si="470"/>
        <v>747</v>
      </c>
      <c r="BP750" s="171">
        <f t="shared" ca="1" si="471"/>
        <v>0.114</v>
      </c>
      <c r="BQ750" s="172">
        <f t="shared" ca="1" si="460"/>
        <v>9.0370179501075842E-3</v>
      </c>
      <c r="BR750" s="172">
        <f t="shared" ca="1" si="473"/>
        <v>1.4455106379452785E-3</v>
      </c>
    </row>
    <row r="751" spans="5:70">
      <c r="E751">
        <f t="shared" si="461"/>
        <v>748</v>
      </c>
      <c r="F751" s="64">
        <f t="shared" si="462"/>
        <v>127.24999999999646</v>
      </c>
      <c r="G751" s="55">
        <f t="shared" si="446"/>
        <v>0</v>
      </c>
      <c r="H751" s="78">
        <f t="shared" si="472"/>
        <v>4.1598758021262672E-5</v>
      </c>
      <c r="I751" s="79">
        <f t="shared" ca="1" si="447"/>
        <v>441.31247542887746</v>
      </c>
      <c r="J751" s="79">
        <f t="shared" ca="1" si="448"/>
        <v>3.9881487620571781</v>
      </c>
      <c r="K751" s="80">
        <f t="shared" ca="1" si="449"/>
        <v>-8.3197516042525347E-4</v>
      </c>
      <c r="L751" s="80">
        <f t="shared" ca="1" si="450"/>
        <v>-0.18388019809536563</v>
      </c>
      <c r="M751" s="80">
        <f t="shared" ca="1" si="451"/>
        <v>0</v>
      </c>
      <c r="N751" s="80">
        <f t="shared" ca="1" si="452"/>
        <v>0</v>
      </c>
      <c r="O751" s="81">
        <f t="shared" ca="1" si="439"/>
        <v>-7.5061448925351784E-2</v>
      </c>
      <c r="P751" s="79">
        <f t="shared" ca="1" si="440"/>
        <v>445.04085056875346</v>
      </c>
      <c r="R751">
        <f t="shared" ca="1" si="453"/>
        <v>748</v>
      </c>
      <c r="S751" s="78">
        <f t="shared" ca="1" si="463"/>
        <v>127.24999999999646</v>
      </c>
      <c r="T751" s="55">
        <f t="shared" ca="1" si="454"/>
        <v>0</v>
      </c>
      <c r="U751" s="78">
        <f t="shared" ca="1" si="464"/>
        <v>4.1504550867967176E-5</v>
      </c>
      <c r="V751" s="79">
        <f t="shared" ca="1" si="465"/>
        <v>440.3341943371471</v>
      </c>
      <c r="W751" s="79">
        <f t="shared" ca="1" si="441"/>
        <v>3.9793080182709595</v>
      </c>
      <c r="X751" s="80">
        <f t="shared" ca="1" si="442"/>
        <v>-8.3009101735934349E-4</v>
      </c>
      <c r="Y751" s="80">
        <f t="shared" ca="1" si="455"/>
        <v>-0.18347258097381131</v>
      </c>
      <c r="Z751" s="80">
        <f t="shared" ca="1" si="443"/>
        <v>0</v>
      </c>
      <c r="AA751" s="80">
        <f t="shared" ca="1" si="456"/>
        <v>0</v>
      </c>
      <c r="AB751" s="81">
        <f t="shared" ca="1" si="444"/>
        <v>-7.5061448925351784E-2</v>
      </c>
      <c r="AC751" s="79">
        <f t="shared" ca="1" si="445"/>
        <v>444.05413823450158</v>
      </c>
      <c r="AE751" s="55">
        <f t="shared" ca="1" si="466"/>
        <v>0</v>
      </c>
      <c r="AF751" s="78">
        <f t="shared" ca="1" si="467"/>
        <v>4.1504550867967176E-5</v>
      </c>
      <c r="AR751" s="69">
        <f t="shared" si="457"/>
        <v>63</v>
      </c>
      <c r="AS751" s="70">
        <f t="shared" si="468"/>
        <v>748</v>
      </c>
      <c r="AT751" s="71">
        <f t="shared" ca="1" si="469"/>
        <v>1.3517229511292473E-3</v>
      </c>
      <c r="AU751" s="72">
        <f t="shared" ca="1" si="458"/>
        <v>9.0370179501075842E-3</v>
      </c>
      <c r="AV751" s="73">
        <f t="shared" ca="1" si="459"/>
        <v>1.0090370179501076</v>
      </c>
      <c r="AW751" s="74">
        <f ca="1">PRODUCT(AV$4:AV751)</f>
        <v>698.04883579715693</v>
      </c>
      <c r="BO751" s="70">
        <f t="shared" si="470"/>
        <v>748</v>
      </c>
      <c r="BP751" s="171">
        <f t="shared" ca="1" si="471"/>
        <v>0.114</v>
      </c>
      <c r="BQ751" s="172">
        <f t="shared" ca="1" si="460"/>
        <v>9.0370179501075842E-3</v>
      </c>
      <c r="BR751" s="172">
        <f t="shared" ca="1" si="473"/>
        <v>1.4325645266036737E-3</v>
      </c>
    </row>
    <row r="752" spans="5:70">
      <c r="E752">
        <f t="shared" si="461"/>
        <v>749</v>
      </c>
      <c r="F752" s="64">
        <f t="shared" si="462"/>
        <v>127.33333333332979</v>
      </c>
      <c r="G752" s="55">
        <f t="shared" si="446"/>
        <v>0</v>
      </c>
      <c r="H752" s="78">
        <f t="shared" si="472"/>
        <v>4.1598758021262672E-5</v>
      </c>
      <c r="I752" s="79">
        <f t="shared" ca="1" si="447"/>
        <v>445.04085056875346</v>
      </c>
      <c r="J752" s="79">
        <f t="shared" ca="1" si="448"/>
        <v>4.0218421551209724</v>
      </c>
      <c r="K752" s="80">
        <f t="shared" ca="1" si="449"/>
        <v>-8.3197516042525347E-4</v>
      </c>
      <c r="L752" s="80">
        <f t="shared" ca="1" si="450"/>
        <v>-0.18543368773698063</v>
      </c>
      <c r="M752" s="80">
        <f t="shared" ca="1" si="451"/>
        <v>0</v>
      </c>
      <c r="N752" s="80">
        <f t="shared" ca="1" si="452"/>
        <v>0</v>
      </c>
      <c r="O752" s="81">
        <f t="shared" ca="1" si="439"/>
        <v>-7.5061448925351784E-2</v>
      </c>
      <c r="P752" s="79">
        <f t="shared" ca="1" si="440"/>
        <v>448.80136561205165</v>
      </c>
      <c r="R752">
        <f t="shared" ca="1" si="453"/>
        <v>749</v>
      </c>
      <c r="S752" s="78">
        <f t="shared" ca="1" si="463"/>
        <v>127.33333333332979</v>
      </c>
      <c r="T752" s="55">
        <f t="shared" ca="1" si="454"/>
        <v>0</v>
      </c>
      <c r="U752" s="78">
        <f t="shared" ca="1" si="464"/>
        <v>4.1504550867967176E-5</v>
      </c>
      <c r="V752" s="79">
        <f t="shared" ca="1" si="465"/>
        <v>444.05413823450158</v>
      </c>
      <c r="W752" s="79">
        <f t="shared" ca="1" si="441"/>
        <v>4.012925218044745</v>
      </c>
      <c r="X752" s="80">
        <f t="shared" ca="1" si="442"/>
        <v>-8.3009101735934349E-4</v>
      </c>
      <c r="Y752" s="80">
        <f t="shared" ca="1" si="455"/>
        <v>-0.185022557597709</v>
      </c>
      <c r="Z752" s="80">
        <f t="shared" ca="1" si="443"/>
        <v>0</v>
      </c>
      <c r="AA752" s="80">
        <f t="shared" ca="1" si="456"/>
        <v>0</v>
      </c>
      <c r="AB752" s="81">
        <f t="shared" ca="1" si="444"/>
        <v>-7.5061448925351784E-2</v>
      </c>
      <c r="AC752" s="79">
        <f t="shared" ca="1" si="445"/>
        <v>447.80614935500591</v>
      </c>
      <c r="AE752" s="55">
        <f t="shared" ca="1" si="466"/>
        <v>0</v>
      </c>
      <c r="AF752" s="78">
        <f t="shared" ca="1" si="467"/>
        <v>4.1504550867967176E-5</v>
      </c>
      <c r="AR752" s="69">
        <f t="shared" si="457"/>
        <v>63</v>
      </c>
      <c r="AS752" s="70">
        <f t="shared" si="468"/>
        <v>749</v>
      </c>
      <c r="AT752" s="71">
        <f t="shared" ca="1" si="469"/>
        <v>1.3395074065563198E-3</v>
      </c>
      <c r="AU752" s="72">
        <f t="shared" ca="1" si="458"/>
        <v>9.0370179501075842E-3</v>
      </c>
      <c r="AV752" s="73">
        <f t="shared" ca="1" si="459"/>
        <v>1.0090370179501076</v>
      </c>
      <c r="AW752" s="74">
        <f ca="1">PRODUCT(AV$4:AV752)</f>
        <v>704.35711565630754</v>
      </c>
      <c r="BO752" s="70">
        <f t="shared" si="470"/>
        <v>749</v>
      </c>
      <c r="BP752" s="171">
        <f t="shared" ca="1" si="471"/>
        <v>0.114</v>
      </c>
      <c r="BQ752" s="172">
        <f t="shared" ca="1" si="460"/>
        <v>9.0370179501075842E-3</v>
      </c>
      <c r="BR752" s="172">
        <f t="shared" ca="1" si="473"/>
        <v>1.4197343616926725E-3</v>
      </c>
    </row>
    <row r="753" spans="5:70">
      <c r="E753">
        <f t="shared" si="461"/>
        <v>750</v>
      </c>
      <c r="F753" s="64">
        <f t="shared" si="462"/>
        <v>127.41666666666312</v>
      </c>
      <c r="G753" s="55">
        <f t="shared" si="446"/>
        <v>0</v>
      </c>
      <c r="H753" s="78">
        <f t="shared" si="472"/>
        <v>4.1598758021262672E-5</v>
      </c>
      <c r="I753" s="79">
        <f t="shared" ca="1" si="447"/>
        <v>448.80136561205165</v>
      </c>
      <c r="J753" s="79">
        <f t="shared" ca="1" si="448"/>
        <v>4.0558259970689079</v>
      </c>
      <c r="K753" s="80">
        <f t="shared" ca="1" si="449"/>
        <v>-8.3197516042525347E-4</v>
      </c>
      <c r="L753" s="80">
        <f t="shared" ca="1" si="450"/>
        <v>-0.18700056900502154</v>
      </c>
      <c r="M753" s="80">
        <f t="shared" ca="1" si="451"/>
        <v>0</v>
      </c>
      <c r="N753" s="80">
        <f t="shared" ca="1" si="452"/>
        <v>0</v>
      </c>
      <c r="O753" s="81">
        <f t="shared" ca="1" si="439"/>
        <v>-7.5061448925351784E-2</v>
      </c>
      <c r="P753" s="79">
        <f t="shared" ca="1" si="440"/>
        <v>452.59429761602973</v>
      </c>
      <c r="R753">
        <f t="shared" ca="1" si="453"/>
        <v>750</v>
      </c>
      <c r="S753" s="78">
        <f t="shared" ca="1" si="463"/>
        <v>127.41666666666312</v>
      </c>
      <c r="T753" s="55">
        <f t="shared" ca="1" si="454"/>
        <v>0</v>
      </c>
      <c r="U753" s="78">
        <f t="shared" ca="1" si="464"/>
        <v>4.1504550867967176E-5</v>
      </c>
      <c r="V753" s="79">
        <f t="shared" ca="1" si="465"/>
        <v>447.80614935500591</v>
      </c>
      <c r="W753" s="79">
        <f t="shared" ca="1" si="441"/>
        <v>4.0468322098897467</v>
      </c>
      <c r="X753" s="80">
        <f t="shared" ca="1" si="442"/>
        <v>-8.3009101735934349E-4</v>
      </c>
      <c r="Y753" s="80">
        <f t="shared" ca="1" si="455"/>
        <v>-0.1865858955645858</v>
      </c>
      <c r="Z753" s="80">
        <f t="shared" ca="1" si="443"/>
        <v>0</v>
      </c>
      <c r="AA753" s="80">
        <f t="shared" ca="1" si="456"/>
        <v>0</v>
      </c>
      <c r="AB753" s="81">
        <f t="shared" ca="1" si="444"/>
        <v>-7.5061448925351784E-2</v>
      </c>
      <c r="AC753" s="79">
        <f t="shared" ca="1" si="445"/>
        <v>451.59050412938842</v>
      </c>
      <c r="AE753" s="55">
        <f t="shared" ca="1" si="466"/>
        <v>0</v>
      </c>
      <c r="AF753" s="78">
        <f t="shared" ca="1" si="467"/>
        <v>4.1504550867967176E-5</v>
      </c>
      <c r="AR753" s="69">
        <f t="shared" si="457"/>
        <v>63</v>
      </c>
      <c r="AS753" s="70">
        <f t="shared" si="468"/>
        <v>750</v>
      </c>
      <c r="AT753" s="71">
        <f t="shared" ca="1" si="469"/>
        <v>1.3274022540789682E-3</v>
      </c>
      <c r="AU753" s="72">
        <f t="shared" ca="1" si="458"/>
        <v>9.0370179501075842E-3</v>
      </c>
      <c r="AV753" s="73">
        <f t="shared" ca="1" si="459"/>
        <v>1.0090370179501076</v>
      </c>
      <c r="AW753" s="74">
        <f ca="1">PRODUCT(AV$4:AV753)</f>
        <v>710.7224035537796</v>
      </c>
      <c r="BO753" s="70">
        <f t="shared" si="470"/>
        <v>750</v>
      </c>
      <c r="BP753" s="171">
        <f t="shared" ca="1" si="471"/>
        <v>0.114</v>
      </c>
      <c r="BQ753" s="172">
        <f t="shared" ca="1" si="460"/>
        <v>9.0370179501075842E-3</v>
      </c>
      <c r="BR753" s="172">
        <f t="shared" ca="1" si="473"/>
        <v>1.407019104786572E-3</v>
      </c>
    </row>
    <row r="754" spans="5:70">
      <c r="E754">
        <f t="shared" si="461"/>
        <v>751</v>
      </c>
      <c r="F754" s="64">
        <f t="shared" si="462"/>
        <v>127.49999999999645</v>
      </c>
      <c r="G754" s="55">
        <f t="shared" si="446"/>
        <v>0</v>
      </c>
      <c r="H754" s="78">
        <f t="shared" si="472"/>
        <v>4.1598758021262672E-5</v>
      </c>
      <c r="I754" s="79">
        <f t="shared" ca="1" si="447"/>
        <v>452.59429761602973</v>
      </c>
      <c r="J754" s="79">
        <f t="shared" ca="1" si="448"/>
        <v>4.0901027916723951</v>
      </c>
      <c r="K754" s="80">
        <f t="shared" ca="1" si="449"/>
        <v>-8.3197516042525347E-4</v>
      </c>
      <c r="L754" s="80">
        <f t="shared" ca="1" si="450"/>
        <v>-0.1885809573400124</v>
      </c>
      <c r="M754" s="80">
        <f t="shared" ca="1" si="451"/>
        <v>0</v>
      </c>
      <c r="N754" s="80">
        <f t="shared" ca="1" si="452"/>
        <v>0</v>
      </c>
      <c r="O754" s="81">
        <f t="shared" ca="1" si="439"/>
        <v>-7.5061448925351784E-2</v>
      </c>
      <c r="P754" s="79">
        <f t="shared" ca="1" si="440"/>
        <v>456.4199260262763</v>
      </c>
      <c r="R754">
        <f t="shared" ca="1" si="453"/>
        <v>751</v>
      </c>
      <c r="S754" s="78">
        <f t="shared" ca="1" si="463"/>
        <v>127.49999999999645</v>
      </c>
      <c r="T754" s="55">
        <f t="shared" ca="1" si="454"/>
        <v>0</v>
      </c>
      <c r="U754" s="78">
        <f t="shared" ca="1" si="464"/>
        <v>4.1504550867967176E-5</v>
      </c>
      <c r="V754" s="79">
        <f t="shared" ca="1" si="465"/>
        <v>451.59050412938842</v>
      </c>
      <c r="W754" s="79">
        <f t="shared" ca="1" si="441"/>
        <v>4.0810314919154163</v>
      </c>
      <c r="X754" s="80">
        <f t="shared" ca="1" si="442"/>
        <v>-8.3009101735934349E-4</v>
      </c>
      <c r="Y754" s="80">
        <f t="shared" ca="1" si="455"/>
        <v>-0.18816271005391186</v>
      </c>
      <c r="Z754" s="80">
        <f t="shared" ca="1" si="443"/>
        <v>0</v>
      </c>
      <c r="AA754" s="80">
        <f t="shared" ca="1" si="456"/>
        <v>0</v>
      </c>
      <c r="AB754" s="81">
        <f t="shared" ca="1" si="444"/>
        <v>-7.5061448925351784E-2</v>
      </c>
      <c r="AC754" s="79">
        <f t="shared" ca="1" si="445"/>
        <v>455.40748137130726</v>
      </c>
      <c r="AE754" s="55">
        <f t="shared" ca="1" si="466"/>
        <v>0</v>
      </c>
      <c r="AF754" s="78">
        <f t="shared" ca="1" si="467"/>
        <v>4.1504550867967176E-5</v>
      </c>
      <c r="AR754" s="69">
        <f t="shared" si="457"/>
        <v>63</v>
      </c>
      <c r="AS754" s="70">
        <f t="shared" si="468"/>
        <v>751</v>
      </c>
      <c r="AT754" s="71">
        <f t="shared" ca="1" si="469"/>
        <v>1.3154064960818434E-3</v>
      </c>
      <c r="AU754" s="72">
        <f t="shared" ca="1" si="458"/>
        <v>9.0370179501075842E-3</v>
      </c>
      <c r="AV754" s="73">
        <f t="shared" ca="1" si="459"/>
        <v>1.0090370179501076</v>
      </c>
      <c r="AW754" s="74">
        <f ca="1">PRODUCT(AV$4:AV754)</f>
        <v>717.14521467223869</v>
      </c>
      <c r="BO754" s="70">
        <f t="shared" si="470"/>
        <v>751</v>
      </c>
      <c r="BP754" s="171">
        <f t="shared" ca="1" si="471"/>
        <v>0.114</v>
      </c>
      <c r="BQ754" s="172">
        <f t="shared" ca="1" si="460"/>
        <v>9.0370179501075842E-3</v>
      </c>
      <c r="BR754" s="172">
        <f t="shared" ca="1" si="473"/>
        <v>1.3944177267598947E-3</v>
      </c>
    </row>
    <row r="755" spans="5:70">
      <c r="E755">
        <f t="shared" si="461"/>
        <v>752</v>
      </c>
      <c r="F755" s="64">
        <f t="shared" si="462"/>
        <v>127.58333333332978</v>
      </c>
      <c r="G755" s="55">
        <f t="shared" si="446"/>
        <v>0</v>
      </c>
      <c r="H755" s="78">
        <f t="shared" si="472"/>
        <v>4.1598758021262672E-5</v>
      </c>
      <c r="I755" s="79">
        <f t="shared" ca="1" si="447"/>
        <v>456.4199260262763</v>
      </c>
      <c r="J755" s="79">
        <f t="shared" ca="1" si="448"/>
        <v>4.1246750642862349</v>
      </c>
      <c r="K755" s="80">
        <f t="shared" ca="1" si="449"/>
        <v>-8.3197516042525347E-4</v>
      </c>
      <c r="L755" s="80">
        <f t="shared" ca="1" si="450"/>
        <v>-0.19017496917761514</v>
      </c>
      <c r="M755" s="80">
        <f t="shared" ca="1" si="451"/>
        <v>0</v>
      </c>
      <c r="N755" s="80">
        <f t="shared" ca="1" si="452"/>
        <v>0</v>
      </c>
      <c r="O755" s="81">
        <f t="shared" ca="1" si="439"/>
        <v>-7.5061448925351784E-2</v>
      </c>
      <c r="P755" s="79">
        <f t="shared" ca="1" si="440"/>
        <v>460.27853269729911</v>
      </c>
      <c r="R755">
        <f t="shared" ca="1" si="453"/>
        <v>752</v>
      </c>
      <c r="S755" s="78">
        <f t="shared" ca="1" si="463"/>
        <v>127.58333333332978</v>
      </c>
      <c r="T755" s="55">
        <f t="shared" ca="1" si="454"/>
        <v>0</v>
      </c>
      <c r="U755" s="78">
        <f t="shared" ca="1" si="464"/>
        <v>4.1504550867967176E-5</v>
      </c>
      <c r="V755" s="79">
        <f t="shared" ca="1" si="465"/>
        <v>455.40748137130726</v>
      </c>
      <c r="W755" s="79">
        <f t="shared" ca="1" si="441"/>
        <v>4.1155255837657894</v>
      </c>
      <c r="X755" s="80">
        <f t="shared" ca="1" si="442"/>
        <v>-8.3009101735934349E-4</v>
      </c>
      <c r="Y755" s="80">
        <f t="shared" ca="1" si="455"/>
        <v>-0.18975311723804469</v>
      </c>
      <c r="Z755" s="80">
        <f t="shared" ca="1" si="443"/>
        <v>0</v>
      </c>
      <c r="AA755" s="80">
        <f t="shared" ca="1" si="456"/>
        <v>0</v>
      </c>
      <c r="AB755" s="81">
        <f t="shared" ca="1" si="444"/>
        <v>-7.5061448925351784E-2</v>
      </c>
      <c r="AC755" s="79">
        <f t="shared" ca="1" si="445"/>
        <v>459.25736229789231</v>
      </c>
      <c r="AE755" s="55">
        <f t="shared" ca="1" si="466"/>
        <v>0</v>
      </c>
      <c r="AF755" s="78">
        <f t="shared" ca="1" si="467"/>
        <v>4.1504550867967176E-5</v>
      </c>
      <c r="AR755" s="69">
        <f t="shared" si="457"/>
        <v>63</v>
      </c>
      <c r="AS755" s="70">
        <f t="shared" si="468"/>
        <v>752</v>
      </c>
      <c r="AT755" s="71">
        <f t="shared" ca="1" si="469"/>
        <v>1.3035191439650638E-3</v>
      </c>
      <c r="AU755" s="72">
        <f t="shared" ca="1" si="458"/>
        <v>9.0370179501075842E-3</v>
      </c>
      <c r="AV755" s="73">
        <f t="shared" ca="1" si="459"/>
        <v>1.0090370179501076</v>
      </c>
      <c r="AW755" s="74">
        <f ca="1">PRODUCT(AV$4:AV755)</f>
        <v>723.62606885006551</v>
      </c>
      <c r="BO755" s="70">
        <f t="shared" si="470"/>
        <v>752</v>
      </c>
      <c r="BP755" s="171">
        <f t="shared" ca="1" si="471"/>
        <v>0.114</v>
      </c>
      <c r="BQ755" s="172">
        <f t="shared" ca="1" si="460"/>
        <v>9.0370179501075842E-3</v>
      </c>
      <c r="BR755" s="172">
        <f t="shared" ca="1" si="473"/>
        <v>1.3819292077040949E-3</v>
      </c>
    </row>
    <row r="756" spans="5:70">
      <c r="E756">
        <f t="shared" si="461"/>
        <v>753</v>
      </c>
      <c r="F756" s="64">
        <f t="shared" si="462"/>
        <v>127.6666666666631</v>
      </c>
      <c r="G756" s="55">
        <f t="shared" si="446"/>
        <v>0</v>
      </c>
      <c r="H756" s="78">
        <f t="shared" si="472"/>
        <v>4.1598758021262672E-5</v>
      </c>
      <c r="I756" s="79">
        <f t="shared" ca="1" si="447"/>
        <v>460.27853269729911</v>
      </c>
      <c r="J756" s="79">
        <f t="shared" ca="1" si="448"/>
        <v>4.159545362034673</v>
      </c>
      <c r="K756" s="80">
        <f t="shared" ca="1" si="449"/>
        <v>-8.3197516042525347E-4</v>
      </c>
      <c r="L756" s="80">
        <f t="shared" ca="1" si="450"/>
        <v>-0.19178272195720797</v>
      </c>
      <c r="M756" s="80">
        <f t="shared" ca="1" si="451"/>
        <v>0</v>
      </c>
      <c r="N756" s="80">
        <f t="shared" ca="1" si="452"/>
        <v>0</v>
      </c>
      <c r="O756" s="81">
        <f t="shared" ca="1" si="439"/>
        <v>-7.5061448925351784E-2</v>
      </c>
      <c r="P756" s="79">
        <f t="shared" ca="1" si="440"/>
        <v>464.17040191329079</v>
      </c>
      <c r="R756">
        <f t="shared" ca="1" si="453"/>
        <v>753</v>
      </c>
      <c r="S756" s="78">
        <f t="shared" ca="1" si="463"/>
        <v>127.6666666666631</v>
      </c>
      <c r="T756" s="55">
        <f t="shared" ca="1" si="454"/>
        <v>0</v>
      </c>
      <c r="U756" s="78">
        <f t="shared" ca="1" si="464"/>
        <v>4.1504550867967176E-5</v>
      </c>
      <c r="V756" s="79">
        <f t="shared" ca="1" si="465"/>
        <v>459.25736229789231</v>
      </c>
      <c r="W756" s="79">
        <f t="shared" ca="1" si="441"/>
        <v>4.1503170268051148</v>
      </c>
      <c r="X756" s="80">
        <f t="shared" ca="1" si="442"/>
        <v>-8.3009101735934349E-4</v>
      </c>
      <c r="Y756" s="80">
        <f t="shared" ca="1" si="455"/>
        <v>-0.19135723429078846</v>
      </c>
      <c r="Z756" s="80">
        <f t="shared" ca="1" si="443"/>
        <v>0</v>
      </c>
      <c r="AA756" s="80">
        <f t="shared" ca="1" si="456"/>
        <v>0</v>
      </c>
      <c r="AB756" s="81">
        <f t="shared" ca="1" si="444"/>
        <v>-7.5061448925351784E-2</v>
      </c>
      <c r="AC756" s="79">
        <f t="shared" ca="1" si="445"/>
        <v>463.14043055046398</v>
      </c>
      <c r="AE756" s="55">
        <f t="shared" ca="1" si="466"/>
        <v>0</v>
      </c>
      <c r="AF756" s="78">
        <f t="shared" ca="1" si="467"/>
        <v>4.1504550867967176E-5</v>
      </c>
      <c r="AR756" s="69">
        <f t="shared" si="457"/>
        <v>63</v>
      </c>
      <c r="AS756" s="70">
        <f t="shared" si="468"/>
        <v>753</v>
      </c>
      <c r="AT756" s="71">
        <f t="shared" ca="1" si="469"/>
        <v>1.2917392180627426E-3</v>
      </c>
      <c r="AU756" s="72">
        <f t="shared" ca="1" si="458"/>
        <v>9.0370179501075842E-3</v>
      </c>
      <c r="AV756" s="73">
        <f t="shared" ca="1" si="459"/>
        <v>1.0090370179501076</v>
      </c>
      <c r="AW756" s="74">
        <f ca="1">PRODUCT(AV$4:AV756)</f>
        <v>730.16549062342938</v>
      </c>
      <c r="BO756" s="70">
        <f t="shared" si="470"/>
        <v>753</v>
      </c>
      <c r="BP756" s="171">
        <f t="shared" ca="1" si="471"/>
        <v>0.114</v>
      </c>
      <c r="BQ756" s="172">
        <f t="shared" ca="1" si="460"/>
        <v>9.0370179501075842E-3</v>
      </c>
      <c r="BR756" s="172">
        <f t="shared" ca="1" si="473"/>
        <v>1.3695525368450112E-3</v>
      </c>
    </row>
    <row r="757" spans="5:70">
      <c r="E757">
        <f t="shared" si="461"/>
        <v>754</v>
      </c>
      <c r="F757" s="64">
        <f t="shared" si="462"/>
        <v>127.74999999999643</v>
      </c>
      <c r="G757" s="55">
        <f t="shared" si="446"/>
        <v>0</v>
      </c>
      <c r="H757" s="78">
        <f t="shared" si="472"/>
        <v>4.1598758021262672E-5</v>
      </c>
      <c r="I757" s="79">
        <f t="shared" ca="1" si="447"/>
        <v>464.17040191329079</v>
      </c>
      <c r="J757" s="79">
        <f t="shared" ca="1" si="448"/>
        <v>4.1947162539990606</v>
      </c>
      <c r="K757" s="80">
        <f t="shared" ca="1" si="449"/>
        <v>-8.3197516042525347E-4</v>
      </c>
      <c r="L757" s="80">
        <f t="shared" ca="1" si="450"/>
        <v>-0.19340433413053784</v>
      </c>
      <c r="M757" s="80">
        <f t="shared" ca="1" si="451"/>
        <v>0</v>
      </c>
      <c r="N757" s="80">
        <f t="shared" ca="1" si="452"/>
        <v>0</v>
      </c>
      <c r="O757" s="81">
        <f t="shared" ca="1" si="439"/>
        <v>-7.5061448925351784E-2</v>
      </c>
      <c r="P757" s="79">
        <f t="shared" ca="1" si="440"/>
        <v>468.0958204090735</v>
      </c>
      <c r="R757">
        <f t="shared" ca="1" si="453"/>
        <v>754</v>
      </c>
      <c r="S757" s="78">
        <f t="shared" ca="1" si="463"/>
        <v>127.74999999999643</v>
      </c>
      <c r="T757" s="55">
        <f t="shared" ca="1" si="454"/>
        <v>0</v>
      </c>
      <c r="U757" s="78">
        <f t="shared" ca="1" si="464"/>
        <v>4.1504550867967176E-5</v>
      </c>
      <c r="V757" s="79">
        <f t="shared" ca="1" si="465"/>
        <v>463.14043055046398</v>
      </c>
      <c r="W757" s="79">
        <f t="shared" ca="1" si="441"/>
        <v>4.1854083843050978</v>
      </c>
      <c r="X757" s="80">
        <f t="shared" ca="1" si="442"/>
        <v>-8.3009101735934349E-4</v>
      </c>
      <c r="Y757" s="80">
        <f t="shared" ca="1" si="455"/>
        <v>-0.19297517939602668</v>
      </c>
      <c r="Z757" s="80">
        <f t="shared" ca="1" si="443"/>
        <v>0</v>
      </c>
      <c r="AA757" s="80">
        <f t="shared" ca="1" si="456"/>
        <v>0</v>
      </c>
      <c r="AB757" s="81">
        <f t="shared" ca="1" si="444"/>
        <v>-7.5061448925351784E-2</v>
      </c>
      <c r="AC757" s="79">
        <f t="shared" ca="1" si="445"/>
        <v>467.05697221543039</v>
      </c>
      <c r="AE757" s="55">
        <f t="shared" ca="1" si="466"/>
        <v>0</v>
      </c>
      <c r="AF757" s="78">
        <f t="shared" ca="1" si="467"/>
        <v>4.1504550867967176E-5</v>
      </c>
      <c r="AR757" s="69">
        <f t="shared" si="457"/>
        <v>63</v>
      </c>
      <c r="AS757" s="70">
        <f t="shared" si="468"/>
        <v>754</v>
      </c>
      <c r="AT757" s="71">
        <f t="shared" ca="1" si="469"/>
        <v>1.2800657475622516E-3</v>
      </c>
      <c r="AU757" s="72">
        <f t="shared" ca="1" si="458"/>
        <v>9.0370179501075842E-3</v>
      </c>
      <c r="AV757" s="73">
        <f t="shared" ca="1" si="459"/>
        <v>1.0090370179501076</v>
      </c>
      <c r="AW757" s="74">
        <f ca="1">PRODUCT(AV$4:AV757)</f>
        <v>736.76400926874237</v>
      </c>
      <c r="BO757" s="70">
        <f t="shared" si="470"/>
        <v>754</v>
      </c>
      <c r="BP757" s="171">
        <f t="shared" ca="1" si="471"/>
        <v>0.114</v>
      </c>
      <c r="BQ757" s="172">
        <f t="shared" ca="1" si="460"/>
        <v>9.0370179501075842E-3</v>
      </c>
      <c r="BR757" s="172">
        <f t="shared" ca="1" si="473"/>
        <v>1.3572867124610581E-3</v>
      </c>
    </row>
    <row r="758" spans="5:70">
      <c r="E758">
        <f t="shared" si="461"/>
        <v>755</v>
      </c>
      <c r="F758" s="64">
        <f t="shared" si="462"/>
        <v>127.83333333332976</v>
      </c>
      <c r="G758" s="55">
        <f t="shared" si="446"/>
        <v>0</v>
      </c>
      <c r="H758" s="78">
        <f t="shared" si="472"/>
        <v>4.1598758021262672E-5</v>
      </c>
      <c r="I758" s="79">
        <f t="shared" ca="1" si="447"/>
        <v>468.0958204090735</v>
      </c>
      <c r="J758" s="79">
        <f t="shared" ca="1" si="448"/>
        <v>4.2301903314071332</v>
      </c>
      <c r="K758" s="80">
        <f t="shared" ca="1" si="449"/>
        <v>-8.3197516042525347E-4</v>
      </c>
      <c r="L758" s="80">
        <f t="shared" ca="1" si="450"/>
        <v>-0.1950399251704473</v>
      </c>
      <c r="M758" s="80">
        <f t="shared" ca="1" si="451"/>
        <v>0</v>
      </c>
      <c r="N758" s="80">
        <f t="shared" ca="1" si="452"/>
        <v>0</v>
      </c>
      <c r="O758" s="81">
        <f t="shared" ca="1" si="439"/>
        <v>-7.5061448925351784E-2</v>
      </c>
      <c r="P758" s="79">
        <f t="shared" ca="1" si="440"/>
        <v>472.05507739122442</v>
      </c>
      <c r="R758">
        <f t="shared" ca="1" si="453"/>
        <v>755</v>
      </c>
      <c r="S758" s="78">
        <f t="shared" ca="1" si="463"/>
        <v>127.83333333332976</v>
      </c>
      <c r="T758" s="55">
        <f t="shared" ca="1" si="454"/>
        <v>0</v>
      </c>
      <c r="U758" s="78">
        <f t="shared" ca="1" si="464"/>
        <v>4.1504550867967176E-5</v>
      </c>
      <c r="V758" s="79">
        <f t="shared" ca="1" si="465"/>
        <v>467.05697221543039</v>
      </c>
      <c r="W758" s="79">
        <f t="shared" ca="1" si="441"/>
        <v>4.2208022416337441</v>
      </c>
      <c r="X758" s="80">
        <f t="shared" ca="1" si="442"/>
        <v>-8.3009101735934349E-4</v>
      </c>
      <c r="Y758" s="80">
        <f t="shared" ca="1" si="455"/>
        <v>-0.19460707175642936</v>
      </c>
      <c r="Z758" s="80">
        <f t="shared" ca="1" si="443"/>
        <v>0</v>
      </c>
      <c r="AA758" s="80">
        <f t="shared" ca="1" si="456"/>
        <v>0</v>
      </c>
      <c r="AB758" s="81">
        <f t="shared" ca="1" si="444"/>
        <v>-7.5061448925351784E-2</v>
      </c>
      <c r="AC758" s="79">
        <f t="shared" ca="1" si="445"/>
        <v>471.00727584536503</v>
      </c>
      <c r="AE758" s="55">
        <f t="shared" ca="1" si="466"/>
        <v>0</v>
      </c>
      <c r="AF758" s="78">
        <f t="shared" ca="1" si="467"/>
        <v>4.1504550867967176E-5</v>
      </c>
      <c r="AR758" s="69">
        <f t="shared" si="457"/>
        <v>63</v>
      </c>
      <c r="AS758" s="70">
        <f t="shared" si="468"/>
        <v>755</v>
      </c>
      <c r="AT758" s="71">
        <f t="shared" ca="1" si="469"/>
        <v>1.2684977704242137E-3</v>
      </c>
      <c r="AU758" s="72">
        <f t="shared" ca="1" si="458"/>
        <v>9.0370179501075842E-3</v>
      </c>
      <c r="AV758" s="73">
        <f t="shared" ca="1" si="459"/>
        <v>1.0090370179501076</v>
      </c>
      <c r="AW758" s="74">
        <f ca="1">PRODUCT(AV$4:AV758)</f>
        <v>743.42215884549728</v>
      </c>
      <c r="BO758" s="70">
        <f t="shared" si="470"/>
        <v>755</v>
      </c>
      <c r="BP758" s="171">
        <f t="shared" ca="1" si="471"/>
        <v>0.114</v>
      </c>
      <c r="BQ758" s="172">
        <f t="shared" ca="1" si="460"/>
        <v>9.0370179501075842E-3</v>
      </c>
      <c r="BR758" s="172">
        <f t="shared" ca="1" si="473"/>
        <v>1.3451307418021505E-3</v>
      </c>
    </row>
    <row r="759" spans="5:70">
      <c r="E759">
        <f t="shared" si="461"/>
        <v>756</v>
      </c>
      <c r="F759" s="64">
        <f t="shared" si="462"/>
        <v>127.91666666666309</v>
      </c>
      <c r="G759" s="55">
        <f t="shared" si="446"/>
        <v>0</v>
      </c>
      <c r="H759" s="78">
        <f t="shared" si="472"/>
        <v>4.1598758021262672E-5</v>
      </c>
      <c r="I759" s="79">
        <f t="shared" ca="1" si="447"/>
        <v>472.05507739122442</v>
      </c>
      <c r="J759" s="79">
        <f t="shared" ca="1" si="448"/>
        <v>4.2659702078239201</v>
      </c>
      <c r="K759" s="80">
        <f t="shared" ca="1" si="449"/>
        <v>-8.3197516042525347E-4</v>
      </c>
      <c r="L759" s="80">
        <f t="shared" ca="1" si="450"/>
        <v>-0.19668961557967685</v>
      </c>
      <c r="M759" s="80">
        <f t="shared" ca="1" si="451"/>
        <v>0</v>
      </c>
      <c r="N759" s="80">
        <f t="shared" ca="1" si="452"/>
        <v>0</v>
      </c>
      <c r="O759" s="81">
        <f t="shared" ca="1" si="439"/>
        <v>-7.5061448925351784E-2</v>
      </c>
      <c r="P759" s="79">
        <f t="shared" ca="1" si="440"/>
        <v>476.04846455938286</v>
      </c>
      <c r="R759">
        <f t="shared" ca="1" si="453"/>
        <v>756</v>
      </c>
      <c r="S759" s="78">
        <f t="shared" ca="1" si="463"/>
        <v>127.91666666666309</v>
      </c>
      <c r="T759" s="55">
        <f t="shared" ca="1" si="454"/>
        <v>0</v>
      </c>
      <c r="U759" s="78">
        <f t="shared" ca="1" si="464"/>
        <v>4.1504550867967176E-5</v>
      </c>
      <c r="V759" s="79">
        <f t="shared" ca="1" si="465"/>
        <v>471.00727584536503</v>
      </c>
      <c r="W759" s="79">
        <f t="shared" ca="1" si="441"/>
        <v>4.2565012064458383</v>
      </c>
      <c r="X759" s="80">
        <f t="shared" ca="1" si="442"/>
        <v>-8.3009101735934349E-4</v>
      </c>
      <c r="Y759" s="80">
        <f t="shared" ca="1" si="455"/>
        <v>-0.19625303160223545</v>
      </c>
      <c r="Z759" s="80">
        <f t="shared" ca="1" si="443"/>
        <v>0</v>
      </c>
      <c r="AA759" s="80">
        <f t="shared" ca="1" si="456"/>
        <v>0</v>
      </c>
      <c r="AB759" s="81">
        <f t="shared" ca="1" si="444"/>
        <v>-7.5061448925351784E-2</v>
      </c>
      <c r="AC759" s="79">
        <f t="shared" ca="1" si="445"/>
        <v>474.99163248026593</v>
      </c>
      <c r="AE759" s="55">
        <f t="shared" ca="1" si="466"/>
        <v>0</v>
      </c>
      <c r="AF759" s="78">
        <f t="shared" ca="1" si="467"/>
        <v>4.1504550867967176E-5</v>
      </c>
      <c r="AR759" s="69">
        <f t="shared" si="457"/>
        <v>63</v>
      </c>
      <c r="AS759" s="70">
        <f t="shared" si="468"/>
        <v>756</v>
      </c>
      <c r="AT759" s="71">
        <f t="shared" ca="1" si="469"/>
        <v>1.2570343333032188E-3</v>
      </c>
      <c r="AU759" s="72">
        <f t="shared" ca="1" si="458"/>
        <v>9.0370179501075842E-3</v>
      </c>
      <c r="AV759" s="73">
        <f t="shared" ca="1" si="459"/>
        <v>1.0090370179501076</v>
      </c>
      <c r="AW759" s="74">
        <f ca="1">PRODUCT(AV$4:AV759)</f>
        <v>750.14047823949181</v>
      </c>
      <c r="BO759" s="70">
        <f t="shared" si="470"/>
        <v>756</v>
      </c>
      <c r="BP759" s="171">
        <f t="shared" ca="1" si="471"/>
        <v>0.114</v>
      </c>
      <c r="BQ759" s="172">
        <f t="shared" ca="1" si="460"/>
        <v>9.0370179501075842E-3</v>
      </c>
      <c r="BR759" s="172">
        <f t="shared" ca="1" si="473"/>
        <v>1.3330836410093542E-3</v>
      </c>
    </row>
    <row r="760" spans="5:70">
      <c r="E760">
        <f t="shared" si="461"/>
        <v>757</v>
      </c>
      <c r="F760" s="64">
        <f t="shared" si="462"/>
        <v>127.99999999999642</v>
      </c>
      <c r="G760" s="55">
        <f t="shared" si="446"/>
        <v>0</v>
      </c>
      <c r="H760" s="78">
        <f t="shared" si="472"/>
        <v>4.1598758021262672E-5</v>
      </c>
      <c r="I760" s="79">
        <f t="shared" ca="1" si="447"/>
        <v>476.04846455938286</v>
      </c>
      <c r="J760" s="79">
        <f t="shared" ca="1" si="448"/>
        <v>4.3020585193442971</v>
      </c>
      <c r="K760" s="80">
        <f t="shared" ca="1" si="449"/>
        <v>-8.3197516042525347E-4</v>
      </c>
      <c r="L760" s="80">
        <f t="shared" ca="1" si="450"/>
        <v>-0.19835352689974287</v>
      </c>
      <c r="M760" s="80">
        <f t="shared" ca="1" si="451"/>
        <v>-3.5703634841953713</v>
      </c>
      <c r="N760" s="80">
        <f t="shared" ca="1" si="452"/>
        <v>0</v>
      </c>
      <c r="O760" s="81">
        <f t="shared" ca="1" si="439"/>
        <v>-7.5061448925351784E-2</v>
      </c>
      <c r="P760" s="79">
        <f t="shared" ca="1" si="440"/>
        <v>476.50591264354631</v>
      </c>
      <c r="R760">
        <f t="shared" ca="1" si="453"/>
        <v>757</v>
      </c>
      <c r="S760" s="78">
        <f t="shared" ca="1" si="463"/>
        <v>127.99999999999642</v>
      </c>
      <c r="T760" s="55">
        <f t="shared" ca="1" si="454"/>
        <v>0</v>
      </c>
      <c r="U760" s="78">
        <f t="shared" ca="1" si="464"/>
        <v>4.1504550867967176E-5</v>
      </c>
      <c r="V760" s="79">
        <f t="shared" ca="1" si="465"/>
        <v>474.99163248026593</v>
      </c>
      <c r="W760" s="79">
        <f t="shared" ca="1" si="441"/>
        <v>4.2925079088750682</v>
      </c>
      <c r="X760" s="80">
        <f t="shared" ca="1" si="442"/>
        <v>-8.3009101735934349E-4</v>
      </c>
      <c r="Y760" s="80">
        <f t="shared" ca="1" si="455"/>
        <v>-0.19791318020011081</v>
      </c>
      <c r="Z760" s="80">
        <f t="shared" ca="1" si="443"/>
        <v>-3.5624372436019942</v>
      </c>
      <c r="AA760" s="80">
        <f t="shared" ca="1" si="456"/>
        <v>0</v>
      </c>
      <c r="AB760" s="81">
        <f t="shared" ca="1" si="444"/>
        <v>-7.5061448925351784E-2</v>
      </c>
      <c r="AC760" s="79">
        <f t="shared" ca="1" si="445"/>
        <v>475.4478984253962</v>
      </c>
      <c r="AE760" s="55">
        <f t="shared" ca="1" si="466"/>
        <v>0</v>
      </c>
      <c r="AF760" s="78">
        <f t="shared" ca="1" si="467"/>
        <v>4.1504550867967176E-5</v>
      </c>
      <c r="AR760" s="69">
        <f t="shared" si="457"/>
        <v>64</v>
      </c>
      <c r="AS760" s="70">
        <f t="shared" si="468"/>
        <v>757</v>
      </c>
      <c r="AT760" s="71">
        <f t="shared" ca="1" si="469"/>
        <v>1.2456744914692561E-3</v>
      </c>
      <c r="AU760" s="72">
        <f t="shared" ca="1" si="458"/>
        <v>9.0370179501075842E-3</v>
      </c>
      <c r="AV760" s="73">
        <f t="shared" ca="1" si="459"/>
        <v>1.0090370179501076</v>
      </c>
      <c r="AW760" s="74">
        <f ca="1">PRODUCT(AV$4:AV760)</f>
        <v>756.91951120644444</v>
      </c>
      <c r="BO760" s="70">
        <f t="shared" si="470"/>
        <v>757</v>
      </c>
      <c r="BP760" s="171">
        <f t="shared" ca="1" si="471"/>
        <v>0.114</v>
      </c>
      <c r="BQ760" s="172">
        <f t="shared" ca="1" si="460"/>
        <v>9.0370179501075842E-3</v>
      </c>
      <c r="BR760" s="172">
        <f t="shared" ca="1" si="473"/>
        <v>1.3211444350352559E-3</v>
      </c>
    </row>
    <row r="761" spans="5:70">
      <c r="E761">
        <f t="shared" si="461"/>
        <v>758</v>
      </c>
      <c r="F761" s="64">
        <f t="shared" si="462"/>
        <v>128.08333333332976</v>
      </c>
      <c r="G761" s="55">
        <f t="shared" si="446"/>
        <v>0</v>
      </c>
      <c r="H761" s="78">
        <f t="shared" si="472"/>
        <v>4.1598758021262672E-5</v>
      </c>
      <c r="I761" s="79">
        <f t="shared" ca="1" si="447"/>
        <v>476.50591264354631</v>
      </c>
      <c r="J761" s="79">
        <f t="shared" ca="1" si="448"/>
        <v>4.3061924858921241</v>
      </c>
      <c r="K761" s="80">
        <f t="shared" ca="1" si="449"/>
        <v>-8.3197516042525347E-4</v>
      </c>
      <c r="L761" s="80">
        <f t="shared" ca="1" si="450"/>
        <v>-0.1985441302681443</v>
      </c>
      <c r="M761" s="80">
        <f t="shared" ca="1" si="451"/>
        <v>0</v>
      </c>
      <c r="N761" s="80">
        <f t="shared" ca="1" si="452"/>
        <v>0</v>
      </c>
      <c r="O761" s="81">
        <f t="shared" ca="1" si="439"/>
        <v>-7.5061448925351784E-2</v>
      </c>
      <c r="P761" s="79">
        <f t="shared" ca="1" si="440"/>
        <v>480.53766757508447</v>
      </c>
      <c r="R761">
        <f t="shared" ca="1" si="453"/>
        <v>758</v>
      </c>
      <c r="S761" s="78">
        <f t="shared" ca="1" si="463"/>
        <v>128.08333333332976</v>
      </c>
      <c r="T761" s="55">
        <f t="shared" ca="1" si="454"/>
        <v>0</v>
      </c>
      <c r="U761" s="78">
        <f t="shared" ca="1" si="464"/>
        <v>4.1504550867967176E-5</v>
      </c>
      <c r="V761" s="79">
        <f t="shared" ca="1" si="465"/>
        <v>475.4478984253962</v>
      </c>
      <c r="W761" s="79">
        <f t="shared" ca="1" si="441"/>
        <v>4.2966311924112333</v>
      </c>
      <c r="X761" s="80">
        <f t="shared" ca="1" si="442"/>
        <v>-8.3009101735934349E-4</v>
      </c>
      <c r="Y761" s="80">
        <f t="shared" ca="1" si="455"/>
        <v>-0.19810329101058177</v>
      </c>
      <c r="Z761" s="80">
        <f t="shared" ca="1" si="443"/>
        <v>0</v>
      </c>
      <c r="AA761" s="80">
        <f t="shared" ca="1" si="456"/>
        <v>0</v>
      </c>
      <c r="AB761" s="81">
        <f t="shared" ca="1" si="444"/>
        <v>-7.5061448925351784E-2</v>
      </c>
      <c r="AC761" s="79">
        <f t="shared" ca="1" si="445"/>
        <v>479.47053478685416</v>
      </c>
      <c r="AE761" s="55">
        <f t="shared" ca="1" si="466"/>
        <v>0</v>
      </c>
      <c r="AF761" s="78">
        <f t="shared" ca="1" si="467"/>
        <v>4.1504550867967176E-5</v>
      </c>
      <c r="AR761" s="69">
        <f t="shared" si="457"/>
        <v>64</v>
      </c>
      <c r="AS761" s="70">
        <f t="shared" si="468"/>
        <v>758</v>
      </c>
      <c r="AT761" s="71">
        <f t="shared" ca="1" si="469"/>
        <v>1.2344173087298572E-3</v>
      </c>
      <c r="AU761" s="72">
        <f t="shared" ca="1" si="458"/>
        <v>9.0370179501075842E-3</v>
      </c>
      <c r="AV761" s="73">
        <f t="shared" ca="1" si="459"/>
        <v>1.0090370179501076</v>
      </c>
      <c r="AW761" s="74">
        <f ca="1">PRODUCT(AV$4:AV761)</f>
        <v>763.7598064160037</v>
      </c>
      <c r="BO761" s="70">
        <f t="shared" si="470"/>
        <v>758</v>
      </c>
      <c r="BP761" s="171">
        <f t="shared" ca="1" si="471"/>
        <v>0.114</v>
      </c>
      <c r="BQ761" s="172">
        <f t="shared" ca="1" si="460"/>
        <v>9.0370179501075842E-3</v>
      </c>
      <c r="BR761" s="172">
        <f t="shared" ca="1" si="473"/>
        <v>1.3093121575650465E-3</v>
      </c>
    </row>
    <row r="762" spans="5:70">
      <c r="E762">
        <f t="shared" si="461"/>
        <v>759</v>
      </c>
      <c r="F762" s="64">
        <f t="shared" si="462"/>
        <v>128.1666666666631</v>
      </c>
      <c r="G762" s="55">
        <f t="shared" si="446"/>
        <v>0</v>
      </c>
      <c r="H762" s="78">
        <f t="shared" si="472"/>
        <v>4.1598758021262672E-5</v>
      </c>
      <c r="I762" s="79">
        <f t="shared" ca="1" si="447"/>
        <v>480.53766757508447</v>
      </c>
      <c r="J762" s="79">
        <f t="shared" ca="1" si="448"/>
        <v>4.3426275275788697</v>
      </c>
      <c r="K762" s="80">
        <f t="shared" ca="1" si="449"/>
        <v>-8.3197516042525347E-4</v>
      </c>
      <c r="L762" s="80">
        <f t="shared" ca="1" si="450"/>
        <v>-0.20022402815628521</v>
      </c>
      <c r="M762" s="80">
        <f t="shared" ca="1" si="451"/>
        <v>0</v>
      </c>
      <c r="N762" s="80">
        <f t="shared" ca="1" si="452"/>
        <v>0</v>
      </c>
      <c r="O762" s="81">
        <f t="shared" ca="1" si="439"/>
        <v>-7.5061448925351784E-2</v>
      </c>
      <c r="P762" s="79">
        <f t="shared" ca="1" si="440"/>
        <v>484.60417765042126</v>
      </c>
      <c r="R762">
        <f t="shared" ca="1" si="453"/>
        <v>759</v>
      </c>
      <c r="S762" s="78">
        <f t="shared" ca="1" si="463"/>
        <v>128.1666666666631</v>
      </c>
      <c r="T762" s="55">
        <f t="shared" ca="1" si="454"/>
        <v>0</v>
      </c>
      <c r="U762" s="78">
        <f t="shared" ca="1" si="464"/>
        <v>4.1504550867967176E-5</v>
      </c>
      <c r="V762" s="79">
        <f t="shared" ca="1" si="465"/>
        <v>479.47053478685416</v>
      </c>
      <c r="W762" s="79">
        <f t="shared" ca="1" si="441"/>
        <v>4.3329838294164835</v>
      </c>
      <c r="X762" s="80">
        <f t="shared" ca="1" si="442"/>
        <v>-8.3009101735934349E-4</v>
      </c>
      <c r="Y762" s="80">
        <f t="shared" ca="1" si="455"/>
        <v>-0.19977938949452259</v>
      </c>
      <c r="Z762" s="80">
        <f t="shared" ca="1" si="443"/>
        <v>0</v>
      </c>
      <c r="AA762" s="80">
        <f t="shared" ca="1" si="456"/>
        <v>0</v>
      </c>
      <c r="AB762" s="81">
        <f t="shared" ca="1" si="444"/>
        <v>-7.5061448925351784E-2</v>
      </c>
      <c r="AC762" s="79">
        <f t="shared" ca="1" si="445"/>
        <v>483.52784768683347</v>
      </c>
      <c r="AE762" s="55">
        <f t="shared" ca="1" si="466"/>
        <v>0</v>
      </c>
      <c r="AF762" s="78">
        <f t="shared" ca="1" si="467"/>
        <v>4.1504550867967176E-5</v>
      </c>
      <c r="AR762" s="69">
        <f t="shared" si="457"/>
        <v>64</v>
      </c>
      <c r="AS762" s="70">
        <f t="shared" si="468"/>
        <v>759</v>
      </c>
      <c r="AT762" s="71">
        <f t="shared" ca="1" si="469"/>
        <v>1.2232618573529421E-3</v>
      </c>
      <c r="AU762" s="72">
        <f t="shared" ca="1" si="458"/>
        <v>9.0370179501075842E-3</v>
      </c>
      <c r="AV762" s="73">
        <f t="shared" ca="1" si="459"/>
        <v>1.0090370179501076</v>
      </c>
      <c r="AW762" s="74">
        <f ca="1">PRODUCT(AV$4:AV762)</f>
        <v>770.66191749615587</v>
      </c>
      <c r="BO762" s="70">
        <f t="shared" si="470"/>
        <v>759</v>
      </c>
      <c r="BP762" s="171">
        <f t="shared" ca="1" si="471"/>
        <v>0.114</v>
      </c>
      <c r="BQ762" s="172">
        <f t="shared" ca="1" si="460"/>
        <v>9.0370179501075842E-3</v>
      </c>
      <c r="BR762" s="172">
        <f t="shared" ca="1" si="473"/>
        <v>1.2975858509383113E-3</v>
      </c>
    </row>
    <row r="763" spans="5:70">
      <c r="E763">
        <f t="shared" si="461"/>
        <v>760</v>
      </c>
      <c r="F763" s="64">
        <f t="shared" si="462"/>
        <v>128.24999999999645</v>
      </c>
      <c r="G763" s="55">
        <f t="shared" si="446"/>
        <v>0</v>
      </c>
      <c r="H763" s="78">
        <f t="shared" si="472"/>
        <v>4.1598758021262672E-5</v>
      </c>
      <c r="I763" s="79">
        <f t="shared" ca="1" si="447"/>
        <v>484.60417765042126</v>
      </c>
      <c r="J763" s="79">
        <f t="shared" ca="1" si="448"/>
        <v>4.3793766521239812</v>
      </c>
      <c r="K763" s="80">
        <f t="shared" ca="1" si="449"/>
        <v>-8.3197516042525347E-4</v>
      </c>
      <c r="L763" s="80">
        <f t="shared" ca="1" si="450"/>
        <v>-0.20191840735434222</v>
      </c>
      <c r="M763" s="80">
        <f t="shared" ca="1" si="451"/>
        <v>0</v>
      </c>
      <c r="N763" s="80">
        <f t="shared" ca="1" si="452"/>
        <v>0</v>
      </c>
      <c r="O763" s="81">
        <f t="shared" ca="1" si="439"/>
        <v>-7.5061448925351784E-2</v>
      </c>
      <c r="P763" s="79">
        <f t="shared" ca="1" si="440"/>
        <v>488.70574247110511</v>
      </c>
      <c r="R763">
        <f t="shared" ca="1" si="453"/>
        <v>760</v>
      </c>
      <c r="S763" s="78">
        <f t="shared" ca="1" si="463"/>
        <v>128.24999999999645</v>
      </c>
      <c r="T763" s="55">
        <f t="shared" ca="1" si="454"/>
        <v>0</v>
      </c>
      <c r="U763" s="78">
        <f t="shared" ca="1" si="464"/>
        <v>4.1504550867967176E-5</v>
      </c>
      <c r="V763" s="79">
        <f t="shared" ca="1" si="465"/>
        <v>483.52784768683347</v>
      </c>
      <c r="W763" s="79">
        <f t="shared" ca="1" si="441"/>
        <v>4.3696498389227996</v>
      </c>
      <c r="X763" s="80">
        <f t="shared" ca="1" si="442"/>
        <v>-8.3009101735934349E-4</v>
      </c>
      <c r="Y763" s="80">
        <f t="shared" ca="1" si="455"/>
        <v>-0.20146993653618062</v>
      </c>
      <c r="Z763" s="80">
        <f t="shared" ca="1" si="443"/>
        <v>0</v>
      </c>
      <c r="AA763" s="80">
        <f t="shared" ca="1" si="456"/>
        <v>0</v>
      </c>
      <c r="AB763" s="81">
        <f t="shared" ca="1" si="444"/>
        <v>-7.5061448925351784E-2</v>
      </c>
      <c r="AC763" s="79">
        <f t="shared" ca="1" si="445"/>
        <v>487.62013604927739</v>
      </c>
      <c r="AE763" s="55">
        <f t="shared" ca="1" si="466"/>
        <v>0</v>
      </c>
      <c r="AF763" s="78">
        <f t="shared" ca="1" si="467"/>
        <v>4.1504550867967176E-5</v>
      </c>
      <c r="AR763" s="69">
        <f t="shared" si="457"/>
        <v>64</v>
      </c>
      <c r="AS763" s="70">
        <f t="shared" si="468"/>
        <v>760</v>
      </c>
      <c r="AT763" s="71">
        <f t="shared" ca="1" si="469"/>
        <v>1.2122072179903617E-3</v>
      </c>
      <c r="AU763" s="72">
        <f t="shared" ca="1" si="458"/>
        <v>9.0370179501075842E-3</v>
      </c>
      <c r="AV763" s="73">
        <f t="shared" ca="1" si="459"/>
        <v>1.0090370179501076</v>
      </c>
      <c r="AW763" s="74">
        <f ca="1">PRODUCT(AV$4:AV763)</f>
        <v>777.62640307803292</v>
      </c>
      <c r="BO763" s="70">
        <f t="shared" si="470"/>
        <v>760</v>
      </c>
      <c r="BP763" s="171">
        <f t="shared" ca="1" si="471"/>
        <v>0.114</v>
      </c>
      <c r="BQ763" s="172">
        <f t="shared" ca="1" si="460"/>
        <v>9.0370179501075842E-3</v>
      </c>
      <c r="BR763" s="172">
        <f t="shared" ca="1" si="473"/>
        <v>1.2859645660715207E-3</v>
      </c>
    </row>
    <row r="764" spans="5:70">
      <c r="E764">
        <f t="shared" si="461"/>
        <v>761</v>
      </c>
      <c r="F764" s="64">
        <f t="shared" si="462"/>
        <v>128.33333333332979</v>
      </c>
      <c r="G764" s="55">
        <f t="shared" si="446"/>
        <v>0</v>
      </c>
      <c r="H764" s="78">
        <f t="shared" si="472"/>
        <v>4.1598758021262672E-5</v>
      </c>
      <c r="I764" s="79">
        <f t="shared" ca="1" si="447"/>
        <v>488.70574247110511</v>
      </c>
      <c r="J764" s="79">
        <f t="shared" ca="1" si="448"/>
        <v>4.4164425670320311</v>
      </c>
      <c r="K764" s="80">
        <f t="shared" ca="1" si="449"/>
        <v>-8.3197516042525347E-4</v>
      </c>
      <c r="L764" s="80">
        <f t="shared" ca="1" si="450"/>
        <v>-0.20362739269629382</v>
      </c>
      <c r="M764" s="80">
        <f t="shared" ca="1" si="451"/>
        <v>0</v>
      </c>
      <c r="N764" s="80">
        <f t="shared" ca="1" si="452"/>
        <v>0</v>
      </c>
      <c r="O764" s="81">
        <f t="shared" ca="1" si="439"/>
        <v>-7.5061448925351784E-2</v>
      </c>
      <c r="P764" s="79">
        <f t="shared" ca="1" si="440"/>
        <v>492.84266422135505</v>
      </c>
      <c r="R764">
        <f t="shared" ca="1" si="453"/>
        <v>761</v>
      </c>
      <c r="S764" s="78">
        <f t="shared" ca="1" si="463"/>
        <v>128.33333333332979</v>
      </c>
      <c r="T764" s="55">
        <f t="shared" ca="1" si="454"/>
        <v>0</v>
      </c>
      <c r="U764" s="78">
        <f t="shared" ca="1" si="464"/>
        <v>4.1504550867967176E-5</v>
      </c>
      <c r="V764" s="79">
        <f t="shared" ca="1" si="465"/>
        <v>487.62013604927739</v>
      </c>
      <c r="W764" s="79">
        <f t="shared" ca="1" si="441"/>
        <v>4.406631922311222</v>
      </c>
      <c r="X764" s="80">
        <f t="shared" ca="1" si="442"/>
        <v>-8.3009101735934349E-4</v>
      </c>
      <c r="Y764" s="80">
        <f t="shared" ca="1" si="455"/>
        <v>-0.20317505668719893</v>
      </c>
      <c r="Z764" s="80">
        <f t="shared" ca="1" si="443"/>
        <v>0</v>
      </c>
      <c r="AA764" s="80">
        <f t="shared" ca="1" si="456"/>
        <v>0</v>
      </c>
      <c r="AB764" s="81">
        <f t="shared" ca="1" si="444"/>
        <v>-7.5061448925351784E-2</v>
      </c>
      <c r="AC764" s="79">
        <f t="shared" ca="1" si="445"/>
        <v>491.74770137495875</v>
      </c>
      <c r="AE764" s="55">
        <f t="shared" ca="1" si="466"/>
        <v>0</v>
      </c>
      <c r="AF764" s="78">
        <f t="shared" ca="1" si="467"/>
        <v>4.1504550867967176E-5</v>
      </c>
      <c r="AR764" s="69">
        <f t="shared" si="457"/>
        <v>64</v>
      </c>
      <c r="AS764" s="70">
        <f t="shared" si="468"/>
        <v>761</v>
      </c>
      <c r="AT764" s="71">
        <f t="shared" ca="1" si="469"/>
        <v>1.2012524796021328E-3</v>
      </c>
      <c r="AU764" s="72">
        <f t="shared" ca="1" si="458"/>
        <v>9.0370179501075842E-3</v>
      </c>
      <c r="AV764" s="73">
        <f t="shared" ca="1" si="459"/>
        <v>1.0090370179501076</v>
      </c>
      <c r="AW764" s="74">
        <f ca="1">PRODUCT(AV$4:AV764)</f>
        <v>784.65382684112672</v>
      </c>
      <c r="BO764" s="70">
        <f t="shared" si="470"/>
        <v>761</v>
      </c>
      <c r="BP764" s="171">
        <f t="shared" ca="1" si="471"/>
        <v>0.114</v>
      </c>
      <c r="BQ764" s="172">
        <f t="shared" ca="1" si="460"/>
        <v>9.0370179501075842E-3</v>
      </c>
      <c r="BR764" s="172">
        <f t="shared" ca="1" si="473"/>
        <v>1.2744473623812144E-3</v>
      </c>
    </row>
    <row r="765" spans="5:70">
      <c r="E765">
        <f t="shared" si="461"/>
        <v>762</v>
      </c>
      <c r="F765" s="64">
        <f t="shared" si="462"/>
        <v>128.41666666666313</v>
      </c>
      <c r="G765" s="55">
        <f t="shared" si="446"/>
        <v>0</v>
      </c>
      <c r="H765" s="78">
        <f t="shared" si="472"/>
        <v>4.1598758021262672E-5</v>
      </c>
      <c r="I765" s="79">
        <f t="shared" ca="1" si="447"/>
        <v>492.84266422135505</v>
      </c>
      <c r="J765" s="79">
        <f t="shared" ca="1" si="448"/>
        <v>4.4538280031472306</v>
      </c>
      <c r="K765" s="80">
        <f t="shared" ca="1" si="449"/>
        <v>-8.3197516042525347E-4</v>
      </c>
      <c r="L765" s="80">
        <f t="shared" ca="1" si="450"/>
        <v>-0.20535111009223128</v>
      </c>
      <c r="M765" s="80">
        <f t="shared" ca="1" si="451"/>
        <v>0</v>
      </c>
      <c r="N765" s="80">
        <f t="shared" ca="1" si="452"/>
        <v>0</v>
      </c>
      <c r="O765" s="81">
        <f t="shared" ca="1" si="439"/>
        <v>-7.5061448925351784E-2</v>
      </c>
      <c r="P765" s="79">
        <f t="shared" ca="1" si="440"/>
        <v>497.01524769032426</v>
      </c>
      <c r="R765">
        <f t="shared" ca="1" si="453"/>
        <v>762</v>
      </c>
      <c r="S765" s="78">
        <f t="shared" ca="1" si="463"/>
        <v>128.41666666666313</v>
      </c>
      <c r="T765" s="55">
        <f t="shared" ca="1" si="454"/>
        <v>0</v>
      </c>
      <c r="U765" s="78">
        <f t="shared" ca="1" si="464"/>
        <v>4.1504550867967176E-5</v>
      </c>
      <c r="V765" s="79">
        <f t="shared" ca="1" si="465"/>
        <v>491.74770137495875</v>
      </c>
      <c r="W765" s="79">
        <f t="shared" ca="1" si="441"/>
        <v>4.4439328042496467</v>
      </c>
      <c r="X765" s="80">
        <f t="shared" ca="1" si="442"/>
        <v>-8.3009101735934349E-4</v>
      </c>
      <c r="Y765" s="80">
        <f t="shared" ca="1" si="455"/>
        <v>-0.20489487557289948</v>
      </c>
      <c r="Z765" s="80">
        <f t="shared" ca="1" si="443"/>
        <v>0</v>
      </c>
      <c r="AA765" s="80">
        <f t="shared" ca="1" si="456"/>
        <v>0</v>
      </c>
      <c r="AB765" s="81">
        <f t="shared" ca="1" si="444"/>
        <v>-7.5061448925351784E-2</v>
      </c>
      <c r="AC765" s="79">
        <f t="shared" ca="1" si="445"/>
        <v>495.9108477636928</v>
      </c>
      <c r="AE765" s="55">
        <f t="shared" ca="1" si="466"/>
        <v>0</v>
      </c>
      <c r="AF765" s="78">
        <f t="shared" ca="1" si="467"/>
        <v>4.1504550867967176E-5</v>
      </c>
      <c r="AR765" s="69">
        <f t="shared" si="457"/>
        <v>64</v>
      </c>
      <c r="AS765" s="70">
        <f t="shared" si="468"/>
        <v>762</v>
      </c>
      <c r="AT765" s="71">
        <f t="shared" ca="1" si="469"/>
        <v>1.1903967393813572E-3</v>
      </c>
      <c r="AU765" s="72">
        <f t="shared" ca="1" si="458"/>
        <v>9.0370179501075842E-3</v>
      </c>
      <c r="AV765" s="73">
        <f t="shared" ca="1" si="459"/>
        <v>1.0090370179501076</v>
      </c>
      <c r="AW765" s="74">
        <f ca="1">PRODUCT(AV$4:AV765)</f>
        <v>791.74475755891058</v>
      </c>
      <c r="BO765" s="70">
        <f t="shared" si="470"/>
        <v>762</v>
      </c>
      <c r="BP765" s="171">
        <f t="shared" ca="1" si="471"/>
        <v>0.114</v>
      </c>
      <c r="BQ765" s="172">
        <f t="shared" ca="1" si="460"/>
        <v>9.0370179501075842E-3</v>
      </c>
      <c r="BR765" s="172">
        <f t="shared" ca="1" si="473"/>
        <v>1.2630333077078746E-3</v>
      </c>
    </row>
    <row r="766" spans="5:70">
      <c r="E766">
        <f t="shared" si="461"/>
        <v>763</v>
      </c>
      <c r="F766" s="64">
        <f t="shared" si="462"/>
        <v>128.49999999999648</v>
      </c>
      <c r="G766" s="55">
        <f t="shared" si="446"/>
        <v>0</v>
      </c>
      <c r="H766" s="78">
        <f t="shared" si="472"/>
        <v>4.1598758021262672E-5</v>
      </c>
      <c r="I766" s="79">
        <f t="shared" ca="1" si="447"/>
        <v>497.01524769032426</v>
      </c>
      <c r="J766" s="79">
        <f t="shared" ca="1" si="448"/>
        <v>4.4915357148546278</v>
      </c>
      <c r="K766" s="80">
        <f t="shared" ca="1" si="449"/>
        <v>-8.3197516042525347E-4</v>
      </c>
      <c r="L766" s="80">
        <f t="shared" ca="1" si="450"/>
        <v>-0.20708968653763513</v>
      </c>
      <c r="M766" s="80">
        <f t="shared" ca="1" si="451"/>
        <v>0</v>
      </c>
      <c r="N766" s="80">
        <f t="shared" ca="1" si="452"/>
        <v>0</v>
      </c>
      <c r="O766" s="81">
        <f t="shared" ca="1" si="439"/>
        <v>-7.5061448925351784E-2</v>
      </c>
      <c r="P766" s="79">
        <f t="shared" ca="1" si="440"/>
        <v>501.22380029455547</v>
      </c>
      <c r="R766">
        <f t="shared" ca="1" si="453"/>
        <v>763</v>
      </c>
      <c r="S766" s="78">
        <f t="shared" ca="1" si="463"/>
        <v>128.49999999999648</v>
      </c>
      <c r="T766" s="55">
        <f t="shared" ca="1" si="454"/>
        <v>0</v>
      </c>
      <c r="U766" s="78">
        <f t="shared" ca="1" si="464"/>
        <v>4.1504550867967176E-5</v>
      </c>
      <c r="V766" s="79">
        <f t="shared" ca="1" si="465"/>
        <v>495.9108477636928</v>
      </c>
      <c r="W766" s="79">
        <f t="shared" ca="1" si="441"/>
        <v>4.4815552328935615</v>
      </c>
      <c r="X766" s="80">
        <f t="shared" ca="1" si="442"/>
        <v>-8.3009101735934349E-4</v>
      </c>
      <c r="Y766" s="80">
        <f t="shared" ca="1" si="455"/>
        <v>-0.20662951990153869</v>
      </c>
      <c r="Z766" s="80">
        <f t="shared" ca="1" si="443"/>
        <v>0</v>
      </c>
      <c r="AA766" s="80">
        <f t="shared" ca="1" si="456"/>
        <v>0</v>
      </c>
      <c r="AB766" s="81">
        <f t="shared" ca="1" si="444"/>
        <v>-7.5061448925351784E-2</v>
      </c>
      <c r="AC766" s="79">
        <f t="shared" ca="1" si="445"/>
        <v>500.10988193674217</v>
      </c>
      <c r="AE766" s="55">
        <f t="shared" ca="1" si="466"/>
        <v>0</v>
      </c>
      <c r="AF766" s="78">
        <f t="shared" ca="1" si="467"/>
        <v>4.1504550867967176E-5</v>
      </c>
      <c r="AR766" s="69">
        <f t="shared" si="457"/>
        <v>64</v>
      </c>
      <c r="AS766" s="70">
        <f t="shared" si="468"/>
        <v>763</v>
      </c>
      <c r="AT766" s="71">
        <f t="shared" ca="1" si="469"/>
        <v>1.1796391026798183E-3</v>
      </c>
      <c r="AU766" s="72">
        <f t="shared" ca="1" si="458"/>
        <v>9.0370179501075842E-3</v>
      </c>
      <c r="AV766" s="73">
        <f t="shared" ca="1" si="459"/>
        <v>1.0090370179501076</v>
      </c>
      <c r="AW766" s="74">
        <f ca="1">PRODUCT(AV$4:AV766)</f>
        <v>798.89976914487409</v>
      </c>
      <c r="BO766" s="70">
        <f t="shared" si="470"/>
        <v>763</v>
      </c>
      <c r="BP766" s="171">
        <f t="shared" ca="1" si="471"/>
        <v>0.114</v>
      </c>
      <c r="BQ766" s="172">
        <f t="shared" ca="1" si="460"/>
        <v>9.0370179501075842E-3</v>
      </c>
      <c r="BR766" s="172">
        <f t="shared" ca="1" si="473"/>
        <v>1.2517214782404801E-3</v>
      </c>
    </row>
    <row r="767" spans="5:70">
      <c r="E767">
        <f t="shared" si="461"/>
        <v>764</v>
      </c>
      <c r="F767" s="64">
        <f t="shared" si="462"/>
        <v>128.58333333332982</v>
      </c>
      <c r="G767" s="55">
        <f t="shared" si="446"/>
        <v>0</v>
      </c>
      <c r="H767" s="78">
        <f t="shared" si="472"/>
        <v>4.1598758021262672E-5</v>
      </c>
      <c r="I767" s="79">
        <f t="shared" ca="1" si="447"/>
        <v>501.22380029455547</v>
      </c>
      <c r="J767" s="79">
        <f t="shared" ca="1" si="448"/>
        <v>4.5295684802830367</v>
      </c>
      <c r="K767" s="80">
        <f t="shared" ca="1" si="449"/>
        <v>-8.3197516042525347E-4</v>
      </c>
      <c r="L767" s="80">
        <f t="shared" ca="1" si="450"/>
        <v>-0.20884325012273147</v>
      </c>
      <c r="M767" s="80">
        <f t="shared" ca="1" si="451"/>
        <v>0</v>
      </c>
      <c r="N767" s="80">
        <f t="shared" ca="1" si="452"/>
        <v>0</v>
      </c>
      <c r="O767" s="81">
        <f t="shared" ca="1" si="439"/>
        <v>-7.5061448925351784E-2</v>
      </c>
      <c r="P767" s="79">
        <f t="shared" ca="1" si="440"/>
        <v>505.46863210062997</v>
      </c>
      <c r="R767">
        <f t="shared" ca="1" si="453"/>
        <v>764</v>
      </c>
      <c r="S767" s="78">
        <f t="shared" ca="1" si="463"/>
        <v>128.58333333332982</v>
      </c>
      <c r="T767" s="55">
        <f t="shared" ca="1" si="454"/>
        <v>0</v>
      </c>
      <c r="U767" s="78">
        <f t="shared" ca="1" si="464"/>
        <v>4.1504550867967176E-5</v>
      </c>
      <c r="V767" s="79">
        <f t="shared" ca="1" si="465"/>
        <v>500.10988193674217</v>
      </c>
      <c r="W767" s="79">
        <f t="shared" ca="1" si="441"/>
        <v>4.5195019800885241</v>
      </c>
      <c r="X767" s="80">
        <f t="shared" ca="1" si="442"/>
        <v>-8.3009101735934349E-4</v>
      </c>
      <c r="Y767" s="80">
        <f t="shared" ca="1" si="455"/>
        <v>-0.20837911747364257</v>
      </c>
      <c r="Z767" s="80">
        <f t="shared" ca="1" si="443"/>
        <v>0</v>
      </c>
      <c r="AA767" s="80">
        <f t="shared" ca="1" si="456"/>
        <v>0</v>
      </c>
      <c r="AB767" s="81">
        <f t="shared" ca="1" si="444"/>
        <v>-7.5061448925351784E-2</v>
      </c>
      <c r="AC767" s="79">
        <f t="shared" ca="1" si="445"/>
        <v>504.34511325941435</v>
      </c>
      <c r="AE767" s="55">
        <f t="shared" ca="1" si="466"/>
        <v>0</v>
      </c>
      <c r="AF767" s="78">
        <f t="shared" ca="1" si="467"/>
        <v>4.1504550867967176E-5</v>
      </c>
      <c r="AR767" s="69">
        <f t="shared" si="457"/>
        <v>64</v>
      </c>
      <c r="AS767" s="70">
        <f t="shared" si="468"/>
        <v>764</v>
      </c>
      <c r="AT767" s="71">
        <f t="shared" ca="1" si="469"/>
        <v>1.1689786829342521E-3</v>
      </c>
      <c r="AU767" s="72">
        <f t="shared" ca="1" si="458"/>
        <v>9.0370179501075842E-3</v>
      </c>
      <c r="AV767" s="73">
        <f t="shared" ca="1" si="459"/>
        <v>1.0090370179501076</v>
      </c>
      <c r="AW767" s="74">
        <f ca="1">PRODUCT(AV$4:AV767)</f>
        <v>806.11944069897311</v>
      </c>
      <c r="BO767" s="70">
        <f t="shared" si="470"/>
        <v>764</v>
      </c>
      <c r="BP767" s="171">
        <f t="shared" ca="1" si="471"/>
        <v>0.114</v>
      </c>
      <c r="BQ767" s="172">
        <f t="shared" ca="1" si="460"/>
        <v>9.0370179501075842E-3</v>
      </c>
      <c r="BR767" s="172">
        <f t="shared" ca="1" si="473"/>
        <v>1.240510958441737E-3</v>
      </c>
    </row>
    <row r="768" spans="5:70">
      <c r="E768">
        <f t="shared" si="461"/>
        <v>765</v>
      </c>
      <c r="F768" s="64">
        <f t="shared" si="462"/>
        <v>128.66666666666316</v>
      </c>
      <c r="G768" s="55">
        <f t="shared" si="446"/>
        <v>0</v>
      </c>
      <c r="H768" s="78">
        <f t="shared" si="472"/>
        <v>4.1598758021262672E-5</v>
      </c>
      <c r="I768" s="79">
        <f t="shared" ca="1" si="447"/>
        <v>505.46863210062997</v>
      </c>
      <c r="J768" s="79">
        <f t="shared" ca="1" si="448"/>
        <v>4.5679291015097201</v>
      </c>
      <c r="K768" s="80">
        <f t="shared" ca="1" si="449"/>
        <v>-8.3197516042525347E-4</v>
      </c>
      <c r="L768" s="80">
        <f t="shared" ca="1" si="450"/>
        <v>-0.21061193004192916</v>
      </c>
      <c r="M768" s="80">
        <f t="shared" ca="1" si="451"/>
        <v>0</v>
      </c>
      <c r="N768" s="80">
        <f t="shared" ca="1" si="452"/>
        <v>0</v>
      </c>
      <c r="O768" s="81">
        <f t="shared" ca="1" si="439"/>
        <v>-7.5061448925351784E-2</v>
      </c>
      <c r="P768" s="79">
        <f t="shared" ca="1" si="440"/>
        <v>509.75005584801198</v>
      </c>
      <c r="R768">
        <f t="shared" ca="1" si="453"/>
        <v>765</v>
      </c>
      <c r="S768" s="78">
        <f t="shared" ca="1" si="463"/>
        <v>128.66666666666316</v>
      </c>
      <c r="T768" s="55">
        <f t="shared" ca="1" si="454"/>
        <v>0</v>
      </c>
      <c r="U768" s="78">
        <f t="shared" ca="1" si="464"/>
        <v>4.1504550867967176E-5</v>
      </c>
      <c r="V768" s="79">
        <f t="shared" ca="1" si="465"/>
        <v>504.34511325941435</v>
      </c>
      <c r="W768" s="79">
        <f t="shared" ca="1" si="441"/>
        <v>4.5577758415743697</v>
      </c>
      <c r="X768" s="80">
        <f t="shared" ca="1" si="442"/>
        <v>-8.3009101735934349E-4</v>
      </c>
      <c r="Y768" s="80">
        <f t="shared" ca="1" si="455"/>
        <v>-0.21014379719142265</v>
      </c>
      <c r="Z768" s="80">
        <f t="shared" ca="1" si="443"/>
        <v>0</v>
      </c>
      <c r="AA768" s="80">
        <f t="shared" ca="1" si="456"/>
        <v>0</v>
      </c>
      <c r="AB768" s="81">
        <f t="shared" ca="1" si="444"/>
        <v>-7.5061448925351784E-2</v>
      </c>
      <c r="AC768" s="79">
        <f t="shared" ca="1" si="445"/>
        <v>508.61685376385458</v>
      </c>
      <c r="AE768" s="55">
        <f t="shared" ca="1" si="466"/>
        <v>0</v>
      </c>
      <c r="AF768" s="78">
        <f t="shared" ca="1" si="467"/>
        <v>4.1504550867967176E-5</v>
      </c>
      <c r="AR768" s="69">
        <f t="shared" si="457"/>
        <v>64</v>
      </c>
      <c r="AS768" s="70">
        <f t="shared" si="468"/>
        <v>765</v>
      </c>
      <c r="AT768" s="71">
        <f t="shared" ca="1" si="469"/>
        <v>1.1584146015932821E-3</v>
      </c>
      <c r="AU768" s="72">
        <f t="shared" ca="1" si="458"/>
        <v>9.0370179501075842E-3</v>
      </c>
      <c r="AV768" s="73">
        <f t="shared" ca="1" si="459"/>
        <v>1.0090370179501076</v>
      </c>
      <c r="AW768" s="74">
        <f ca="1">PRODUCT(AV$4:AV768)</f>
        <v>813.4043565545004</v>
      </c>
      <c r="BO768" s="70">
        <f t="shared" si="470"/>
        <v>765</v>
      </c>
      <c r="BP768" s="171">
        <f t="shared" ca="1" si="471"/>
        <v>0.114</v>
      </c>
      <c r="BQ768" s="172">
        <f t="shared" ca="1" si="460"/>
        <v>9.0370179501075842E-3</v>
      </c>
      <c r="BR768" s="172">
        <f t="shared" ca="1" si="473"/>
        <v>1.2294008409739778E-3</v>
      </c>
    </row>
    <row r="769" spans="5:70">
      <c r="E769">
        <f t="shared" si="461"/>
        <v>766</v>
      </c>
      <c r="F769" s="64">
        <f t="shared" si="462"/>
        <v>128.7499999999965</v>
      </c>
      <c r="G769" s="55">
        <f t="shared" si="446"/>
        <v>0</v>
      </c>
      <c r="H769" s="78">
        <f t="shared" si="472"/>
        <v>4.1598758021262672E-5</v>
      </c>
      <c r="I769" s="79">
        <f t="shared" ca="1" si="447"/>
        <v>509.75005584801198</v>
      </c>
      <c r="J769" s="79">
        <f t="shared" ca="1" si="448"/>
        <v>4.6066204047668275</v>
      </c>
      <c r="K769" s="80">
        <f t="shared" ca="1" si="449"/>
        <v>-8.3197516042525347E-4</v>
      </c>
      <c r="L769" s="80">
        <f t="shared" ca="1" si="450"/>
        <v>-0.21239585660333835</v>
      </c>
      <c r="M769" s="80">
        <f t="shared" ca="1" si="451"/>
        <v>0</v>
      </c>
      <c r="N769" s="80">
        <f t="shared" ca="1" si="452"/>
        <v>0</v>
      </c>
      <c r="O769" s="81">
        <f t="shared" ca="1" si="439"/>
        <v>-7.5061448925351784E-2</v>
      </c>
      <c r="P769" s="79">
        <f t="shared" ca="1" si="440"/>
        <v>514.06838697208968</v>
      </c>
      <c r="R769">
        <f t="shared" ca="1" si="453"/>
        <v>766</v>
      </c>
      <c r="S769" s="78">
        <f t="shared" ca="1" si="463"/>
        <v>128.7499999999965</v>
      </c>
      <c r="T769" s="55">
        <f t="shared" ca="1" si="454"/>
        <v>0</v>
      </c>
      <c r="U769" s="78">
        <f t="shared" ca="1" si="464"/>
        <v>4.1504550867967176E-5</v>
      </c>
      <c r="V769" s="79">
        <f t="shared" ca="1" si="465"/>
        <v>508.61685376385458</v>
      </c>
      <c r="W769" s="79">
        <f t="shared" ca="1" si="441"/>
        <v>4.5963796371911982</v>
      </c>
      <c r="X769" s="80">
        <f t="shared" ca="1" si="442"/>
        <v>-8.3009101735934349E-4</v>
      </c>
      <c r="Y769" s="80">
        <f t="shared" ca="1" si="455"/>
        <v>-0.21192368906827275</v>
      </c>
      <c r="Z769" s="80">
        <f t="shared" ca="1" si="443"/>
        <v>0</v>
      </c>
      <c r="AA769" s="80">
        <f t="shared" ca="1" si="456"/>
        <v>0</v>
      </c>
      <c r="AB769" s="81">
        <f t="shared" ca="1" si="444"/>
        <v>-7.5061448925351784E-2</v>
      </c>
      <c r="AC769" s="79">
        <f t="shared" ca="1" si="445"/>
        <v>512.92541817203471</v>
      </c>
      <c r="AE769" s="55">
        <f t="shared" ca="1" si="466"/>
        <v>0</v>
      </c>
      <c r="AF769" s="78">
        <f t="shared" ca="1" si="467"/>
        <v>4.1504550867967176E-5</v>
      </c>
      <c r="AR769" s="69">
        <f t="shared" si="457"/>
        <v>64</v>
      </c>
      <c r="AS769" s="70">
        <f t="shared" si="468"/>
        <v>766</v>
      </c>
      <c r="AT769" s="71">
        <f t="shared" ca="1" si="469"/>
        <v>1.1479459880450169E-3</v>
      </c>
      <c r="AU769" s="72">
        <f t="shared" ca="1" si="458"/>
        <v>9.0370179501075842E-3</v>
      </c>
      <c r="AV769" s="73">
        <f t="shared" ca="1" si="459"/>
        <v>1.0090370179501076</v>
      </c>
      <c r="AW769" s="74">
        <f ca="1">PRODUCT(AV$4:AV769)</f>
        <v>820.75510632537907</v>
      </c>
      <c r="BO769" s="70">
        <f t="shared" si="470"/>
        <v>766</v>
      </c>
      <c r="BP769" s="171">
        <f t="shared" ca="1" si="471"/>
        <v>0.114</v>
      </c>
      <c r="BQ769" s="172">
        <f t="shared" ca="1" si="460"/>
        <v>9.0370179501075842E-3</v>
      </c>
      <c r="BR769" s="172">
        <f t="shared" ca="1" si="473"/>
        <v>1.2183902266257255E-3</v>
      </c>
    </row>
    <row r="770" spans="5:70">
      <c r="E770">
        <f t="shared" si="461"/>
        <v>767</v>
      </c>
      <c r="F770" s="64">
        <f t="shared" si="462"/>
        <v>128.83333333332985</v>
      </c>
      <c r="G770" s="55">
        <f t="shared" si="446"/>
        <v>0</v>
      </c>
      <c r="H770" s="78">
        <f t="shared" si="472"/>
        <v>4.1598758021262672E-5</v>
      </c>
      <c r="I770" s="79">
        <f t="shared" ca="1" si="447"/>
        <v>514.06838697208968</v>
      </c>
      <c r="J770" s="79">
        <f t="shared" ca="1" si="448"/>
        <v>4.6456452406496265</v>
      </c>
      <c r="K770" s="80">
        <f t="shared" ca="1" si="449"/>
        <v>-8.3197516042525347E-4</v>
      </c>
      <c r="L770" s="80">
        <f t="shared" ca="1" si="450"/>
        <v>-0.21419516123837071</v>
      </c>
      <c r="M770" s="80">
        <f t="shared" ca="1" si="451"/>
        <v>0</v>
      </c>
      <c r="N770" s="80">
        <f t="shared" ca="1" si="452"/>
        <v>0</v>
      </c>
      <c r="O770" s="81">
        <f t="shared" ca="1" si="439"/>
        <v>-7.5061448925351784E-2</v>
      </c>
      <c r="P770" s="79">
        <f t="shared" ca="1" si="440"/>
        <v>518.42394362741516</v>
      </c>
      <c r="R770">
        <f t="shared" ca="1" si="453"/>
        <v>767</v>
      </c>
      <c r="S770" s="78">
        <f t="shared" ca="1" si="463"/>
        <v>128.83333333332985</v>
      </c>
      <c r="T770" s="55">
        <f t="shared" ca="1" si="454"/>
        <v>0</v>
      </c>
      <c r="U770" s="78">
        <f t="shared" ca="1" si="464"/>
        <v>4.1504550867967176E-5</v>
      </c>
      <c r="V770" s="79">
        <f t="shared" ca="1" si="465"/>
        <v>512.92541817203471</v>
      </c>
      <c r="W770" s="79">
        <f t="shared" ca="1" si="441"/>
        <v>4.6353162110871162</v>
      </c>
      <c r="X770" s="80">
        <f t="shared" ca="1" si="442"/>
        <v>-8.3009101735934349E-4</v>
      </c>
      <c r="Y770" s="80">
        <f t="shared" ca="1" si="455"/>
        <v>-0.21371892423834782</v>
      </c>
      <c r="Z770" s="80">
        <f t="shared" ca="1" si="443"/>
        <v>0</v>
      </c>
      <c r="AA770" s="80">
        <f t="shared" ca="1" si="456"/>
        <v>0</v>
      </c>
      <c r="AB770" s="81">
        <f t="shared" ca="1" si="444"/>
        <v>-7.5061448925351784E-2</v>
      </c>
      <c r="AC770" s="79">
        <f t="shared" ca="1" si="445"/>
        <v>517.2711239189407</v>
      </c>
      <c r="AE770" s="55">
        <f t="shared" ca="1" si="466"/>
        <v>0</v>
      </c>
      <c r="AF770" s="78">
        <f t="shared" ca="1" si="467"/>
        <v>4.1504550867967176E-5</v>
      </c>
      <c r="AR770" s="69">
        <f t="shared" si="457"/>
        <v>64</v>
      </c>
      <c r="AS770" s="70">
        <f t="shared" si="468"/>
        <v>767</v>
      </c>
      <c r="AT770" s="71">
        <f t="shared" ca="1" si="469"/>
        <v>1.1375719795453001E-3</v>
      </c>
      <c r="AU770" s="72">
        <f t="shared" ca="1" si="458"/>
        <v>9.0370179501075842E-3</v>
      </c>
      <c r="AV770" s="73">
        <f t="shared" ca="1" si="459"/>
        <v>1.0090370179501076</v>
      </c>
      <c r="AW770" s="74">
        <f ca="1">PRODUCT(AV$4:AV770)</f>
        <v>828.17228495388395</v>
      </c>
      <c r="BO770" s="70">
        <f t="shared" si="470"/>
        <v>767</v>
      </c>
      <c r="BP770" s="171">
        <f t="shared" ca="1" si="471"/>
        <v>0.114</v>
      </c>
      <c r="BQ770" s="172">
        <f t="shared" ca="1" si="460"/>
        <v>9.0370179501075842E-3</v>
      </c>
      <c r="BR770" s="172">
        <f t="shared" ca="1" si="473"/>
        <v>1.2074782242389144E-3</v>
      </c>
    </row>
    <row r="771" spans="5:70">
      <c r="E771">
        <f t="shared" si="461"/>
        <v>768</v>
      </c>
      <c r="F771" s="64">
        <f t="shared" si="462"/>
        <v>128.91666666666319</v>
      </c>
      <c r="G771" s="55">
        <f t="shared" si="446"/>
        <v>0</v>
      </c>
      <c r="H771" s="78">
        <f t="shared" si="472"/>
        <v>4.1598758021262672E-5</v>
      </c>
      <c r="I771" s="79">
        <f t="shared" ca="1" si="447"/>
        <v>518.42394362741516</v>
      </c>
      <c r="J771" s="79">
        <f t="shared" ca="1" si="448"/>
        <v>4.6850064843265136</v>
      </c>
      <c r="K771" s="80">
        <f t="shared" ca="1" si="449"/>
        <v>-8.3197516042525347E-4</v>
      </c>
      <c r="L771" s="80">
        <f t="shared" ca="1" si="450"/>
        <v>-0.21600997651142301</v>
      </c>
      <c r="M771" s="80">
        <f t="shared" ca="1" si="451"/>
        <v>0</v>
      </c>
      <c r="N771" s="80">
        <f t="shared" ca="1" si="452"/>
        <v>0</v>
      </c>
      <c r="O771" s="81">
        <f t="shared" ca="1" si="439"/>
        <v>-7.5061448925351784E-2</v>
      </c>
      <c r="P771" s="79">
        <f t="shared" ca="1" si="440"/>
        <v>522.8170467111446</v>
      </c>
      <c r="R771">
        <f t="shared" ca="1" si="453"/>
        <v>768</v>
      </c>
      <c r="S771" s="78">
        <f t="shared" ca="1" si="463"/>
        <v>128.91666666666319</v>
      </c>
      <c r="T771" s="55">
        <f t="shared" ca="1" si="454"/>
        <v>0</v>
      </c>
      <c r="U771" s="78">
        <f t="shared" ca="1" si="464"/>
        <v>4.1504550867967176E-5</v>
      </c>
      <c r="V771" s="79">
        <f t="shared" ca="1" si="465"/>
        <v>517.2711239189407</v>
      </c>
      <c r="W771" s="79">
        <f t="shared" ca="1" si="441"/>
        <v>4.6745884319277913</v>
      </c>
      <c r="X771" s="80">
        <f t="shared" ca="1" si="442"/>
        <v>-8.3009101735934349E-4</v>
      </c>
      <c r="Y771" s="80">
        <f t="shared" ca="1" si="455"/>
        <v>-0.21552963496622532</v>
      </c>
      <c r="Z771" s="80">
        <f t="shared" ca="1" si="443"/>
        <v>0</v>
      </c>
      <c r="AA771" s="80">
        <f t="shared" ca="1" si="456"/>
        <v>0</v>
      </c>
      <c r="AB771" s="81">
        <f t="shared" ca="1" si="444"/>
        <v>-7.5061448925351784E-2</v>
      </c>
      <c r="AC771" s="79">
        <f t="shared" ca="1" si="445"/>
        <v>521.65429117595954</v>
      </c>
      <c r="AE771" s="55">
        <f t="shared" ca="1" si="466"/>
        <v>0</v>
      </c>
      <c r="AF771" s="78">
        <f t="shared" ca="1" si="467"/>
        <v>4.1504550867967176E-5</v>
      </c>
      <c r="AR771" s="69">
        <f t="shared" si="457"/>
        <v>64</v>
      </c>
      <c r="AS771" s="70">
        <f t="shared" si="468"/>
        <v>768</v>
      </c>
      <c r="AT771" s="71">
        <f t="shared" ca="1" si="469"/>
        <v>1.1272917211466098E-3</v>
      </c>
      <c r="AU771" s="72">
        <f t="shared" ca="1" si="458"/>
        <v>9.0370179501075842E-3</v>
      </c>
      <c r="AV771" s="73">
        <f t="shared" ca="1" si="459"/>
        <v>1.0090370179501076</v>
      </c>
      <c r="AW771" s="74">
        <f ca="1">PRODUCT(AV$4:AV771)</f>
        <v>835.65649275879377</v>
      </c>
      <c r="BO771" s="70">
        <f t="shared" si="470"/>
        <v>768</v>
      </c>
      <c r="BP771" s="171">
        <f t="shared" ca="1" si="471"/>
        <v>0.114</v>
      </c>
      <c r="BQ771" s="172">
        <f t="shared" ca="1" si="460"/>
        <v>9.0370179501075842E-3</v>
      </c>
      <c r="BR771" s="172">
        <f t="shared" ca="1" si="473"/>
        <v>1.1966639506367633E-3</v>
      </c>
    </row>
    <row r="772" spans="5:70">
      <c r="E772">
        <f t="shared" si="461"/>
        <v>769</v>
      </c>
      <c r="F772" s="64">
        <f t="shared" si="462"/>
        <v>128.99999999999653</v>
      </c>
      <c r="G772" s="55">
        <f t="shared" si="446"/>
        <v>0</v>
      </c>
      <c r="H772" s="78">
        <f t="shared" si="472"/>
        <v>4.1598758021262672E-5</v>
      </c>
      <c r="I772" s="79">
        <f t="shared" ca="1" si="447"/>
        <v>522.8170467111446</v>
      </c>
      <c r="J772" s="79">
        <f t="shared" ca="1" si="448"/>
        <v>4.7247070357508489</v>
      </c>
      <c r="K772" s="80">
        <f t="shared" ca="1" si="449"/>
        <v>-8.3197516042525347E-4</v>
      </c>
      <c r="L772" s="80">
        <f t="shared" ca="1" si="450"/>
        <v>-0.2178404361296436</v>
      </c>
      <c r="M772" s="80">
        <f t="shared" ca="1" si="451"/>
        <v>-3.9211278503335842</v>
      </c>
      <c r="N772" s="80">
        <f t="shared" ca="1" si="452"/>
        <v>0</v>
      </c>
      <c r="O772" s="81">
        <f t="shared" ref="O772:O784" ca="1" si="474">-MIN(IF(MOD(R772,IF($C$5="Annual",12,1))=0,1,0)*$C$33*U772/IF($C$5="Monthly",12,1),I772)</f>
        <v>-7.5061448925351784E-2</v>
      </c>
      <c r="P772" s="79">
        <f t="shared" ref="P772:P784" ca="1" si="475">SUM(I772:O772)</f>
        <v>523.32689203634641</v>
      </c>
      <c r="R772">
        <f t="shared" ca="1" si="453"/>
        <v>769</v>
      </c>
      <c r="S772" s="78">
        <f t="shared" ca="1" si="463"/>
        <v>128.99999999999653</v>
      </c>
      <c r="T772" s="55">
        <f t="shared" ca="1" si="454"/>
        <v>0</v>
      </c>
      <c r="U772" s="78">
        <f t="shared" ca="1" si="464"/>
        <v>4.1504550867967176E-5</v>
      </c>
      <c r="V772" s="79">
        <f t="shared" ca="1" si="465"/>
        <v>521.65429117595954</v>
      </c>
      <c r="W772" s="79">
        <f t="shared" ref="W772:W784" ca="1" si="476">(V772)*$AU772</f>
        <v>4.7141991931077944</v>
      </c>
      <c r="X772" s="80">
        <f t="shared" ref="X772:X784" ca="1" si="477">IF(V772=0,0,-$C$19)*U772</f>
        <v>-8.3009101735934349E-4</v>
      </c>
      <c r="Y772" s="80">
        <f t="shared" ca="1" si="455"/>
        <v>-0.21735595465664984</v>
      </c>
      <c r="Z772" s="80">
        <f t="shared" ref="Z772:Z784" ca="1" si="478">-IF(MOD(R772-1,12)=0,1,0)*V772*($C$17)</f>
        <v>-3.9124071838196963</v>
      </c>
      <c r="AA772" s="80">
        <f t="shared" ca="1" si="456"/>
        <v>0</v>
      </c>
      <c r="AB772" s="81">
        <f t="shared" ref="AB772:AB784" ca="1" si="479">-MIN(IF(MOD(R772,IF($C$5="Annual",12,1))=0,1,0)*$C$33*U772/IF($C$5="Monthly",12,1),V772)</f>
        <v>-7.5061448925351784E-2</v>
      </c>
      <c r="AC772" s="79">
        <f t="shared" ref="AC772:AC784" ca="1" si="480">SUM(V772:AB772)</f>
        <v>522.16283569064819</v>
      </c>
      <c r="AE772" s="55">
        <f t="shared" ca="1" si="466"/>
        <v>0</v>
      </c>
      <c r="AF772" s="78">
        <f t="shared" ca="1" si="467"/>
        <v>4.1504550867967176E-5</v>
      </c>
      <c r="AR772" s="69">
        <f t="shared" si="457"/>
        <v>65</v>
      </c>
      <c r="AS772" s="70">
        <f t="shared" si="468"/>
        <v>769</v>
      </c>
      <c r="AT772" s="71">
        <f t="shared" ca="1" si="469"/>
        <v>1.1171043656276001E-3</v>
      </c>
      <c r="AU772" s="72">
        <f t="shared" ca="1" si="458"/>
        <v>9.0370179501075842E-3</v>
      </c>
      <c r="AV772" s="73">
        <f t="shared" ca="1" si="459"/>
        <v>1.0090370179501076</v>
      </c>
      <c r="AW772" s="74">
        <f ca="1">PRODUCT(AV$4:AV772)</f>
        <v>843.208335483979</v>
      </c>
      <c r="BO772" s="70">
        <f t="shared" si="470"/>
        <v>769</v>
      </c>
      <c r="BP772" s="171">
        <f t="shared" ca="1" si="471"/>
        <v>0.114</v>
      </c>
      <c r="BQ772" s="172">
        <f t="shared" ca="1" si="460"/>
        <v>9.0370179501075842E-3</v>
      </c>
      <c r="BR772" s="172">
        <f t="shared" ca="1" si="473"/>
        <v>1.1859465305522944E-3</v>
      </c>
    </row>
    <row r="773" spans="5:70">
      <c r="E773">
        <f t="shared" si="461"/>
        <v>770</v>
      </c>
      <c r="F773" s="64">
        <f t="shared" si="462"/>
        <v>129.08333333332988</v>
      </c>
      <c r="G773" s="55">
        <f t="shared" ref="G773:G784" si="481">(1-(1-IF(F773&gt;$AJ$90,0,VLOOKUP(ROUND(F773,0),$AJ$4:$AK$90,2,FALSE)))^(1/12))</f>
        <v>0</v>
      </c>
      <c r="H773" s="78">
        <f t="shared" si="472"/>
        <v>4.1598758021262672E-5</v>
      </c>
      <c r="I773" s="79">
        <f t="shared" ref="I773:I784" ca="1" si="482">MAX(P772,0)*(1-G773)</f>
        <v>523.32689203634641</v>
      </c>
      <c r="J773" s="79">
        <f t="shared" ref="J773:J784" ca="1" si="483">(I773)*$AU773</f>
        <v>4.7293145171064763</v>
      </c>
      <c r="K773" s="80">
        <f t="shared" ref="K773:K784" ca="1" si="484">IF(I773=0,0,-$C$19)*H773</f>
        <v>-8.3197516042525347E-4</v>
      </c>
      <c r="L773" s="80">
        <f t="shared" ref="L773:L784" ca="1" si="485">IF(OR(I772+O772=0,K772=0),0,-I773*($C$16/12))</f>
        <v>-0.21805287168181101</v>
      </c>
      <c r="M773" s="80">
        <f t="shared" ref="M773:M784" ca="1" si="486">IF(OR(I772+O772=0,K772=0),0,-IF(MOD(E773-1,12)=0,1,0)*I773*($C$17))</f>
        <v>0</v>
      </c>
      <c r="N773" s="80">
        <f t="shared" ref="N773:N784" ca="1" si="487">IF(OR(I772+O772=0,K772=0),0,-I773*($C$18*(1+$C$20))/12)</f>
        <v>0</v>
      </c>
      <c r="O773" s="81">
        <f t="shared" ca="1" si="474"/>
        <v>-7.5061448925351784E-2</v>
      </c>
      <c r="P773" s="79">
        <f t="shared" ca="1" si="475"/>
        <v>527.76226025768528</v>
      </c>
      <c r="R773">
        <f t="shared" ref="R773:R784" ca="1" si="488">R772+1</f>
        <v>770</v>
      </c>
      <c r="S773" s="78">
        <f t="shared" ca="1" si="463"/>
        <v>129.08333333332988</v>
      </c>
      <c r="T773" s="55">
        <f t="shared" ref="T773:T784" ca="1" si="489">(1-(1-IF(S773&gt;$AJ$90,0,VLOOKUP(ROUND(S773,0),$AJ$4:$AK$90,2,FALSE)))^(1/12))
*IF(S774-S$4&lt;SUBSTITUTE($C$6, "years", "", 1)/1,0,1)</f>
        <v>0</v>
      </c>
      <c r="U773" s="78">
        <f t="shared" ca="1" si="464"/>
        <v>4.1504550867967176E-5</v>
      </c>
      <c r="V773" s="79">
        <f t="shared" ca="1" si="465"/>
        <v>522.16283569064819</v>
      </c>
      <c r="W773" s="79">
        <f t="shared" ca="1" si="476"/>
        <v>4.7187949190154646</v>
      </c>
      <c r="X773" s="80">
        <f t="shared" ca="1" si="477"/>
        <v>-8.3009101735934349E-4</v>
      </c>
      <c r="Y773" s="80">
        <f t="shared" ref="Y773:Y784" ca="1" si="490">IF(OR(V772+AB772=0,X772=0),0,-V773*($C$16/12))</f>
        <v>-0.21756784820443675</v>
      </c>
      <c r="Z773" s="80">
        <f t="shared" ca="1" si="478"/>
        <v>0</v>
      </c>
      <c r="AA773" s="80">
        <f t="shared" ref="AA773:AA784" ca="1" si="491">IF(OR(V772+AB772=0,X772=0),0,-V773*($C$18*(1+$C$20))/12)</f>
        <v>0</v>
      </c>
      <c r="AB773" s="81">
        <f t="shared" ca="1" si="479"/>
        <v>-7.5061448925351784E-2</v>
      </c>
      <c r="AC773" s="79">
        <f t="shared" ca="1" si="480"/>
        <v>526.5881712215164</v>
      </c>
      <c r="AE773" s="55">
        <f t="shared" ca="1" si="466"/>
        <v>0</v>
      </c>
      <c r="AF773" s="78">
        <f t="shared" ca="1" si="467"/>
        <v>4.1504550867967176E-5</v>
      </c>
      <c r="AR773" s="69">
        <f t="shared" ref="AR773:AR836" si="492">ROUNDDOWN((AS773-1)/12,0)+1</f>
        <v>65</v>
      </c>
      <c r="AS773" s="70">
        <f t="shared" si="468"/>
        <v>770</v>
      </c>
      <c r="AT773" s="71">
        <f t="shared" ca="1" si="469"/>
        <v>1.10700907342328E-3</v>
      </c>
      <c r="AU773" s="72">
        <f t="shared" ref="AU773:AU836" ca="1" si="493">IF($AU$2="Yes",BQ773,((1+$AH$21)^(1/12))-1)</f>
        <v>9.0370179501075842E-3</v>
      </c>
      <c r="AV773" s="73">
        <f t="shared" ref="AV773:AV836" ca="1" si="494">(1+AU773)</f>
        <v>1.0090370179501076</v>
      </c>
      <c r="AW773" s="74">
        <f ca="1">PRODUCT(AV$4:AV773)</f>
        <v>850.82842434742804</v>
      </c>
      <c r="BO773" s="70">
        <f t="shared" si="470"/>
        <v>770</v>
      </c>
      <c r="BP773" s="171">
        <f t="shared" ca="1" si="471"/>
        <v>0.114</v>
      </c>
      <c r="BQ773" s="172">
        <f t="shared" ref="BQ773:BQ836" ca="1" si="495">(1+BP773)^(1/12)-1</f>
        <v>9.0370179501075842E-3</v>
      </c>
      <c r="BR773" s="172">
        <f t="shared" ca="1" si="473"/>
        <v>1.1753250965574923E-3</v>
      </c>
    </row>
    <row r="774" spans="5:70">
      <c r="E774">
        <f t="shared" ref="E774:E784" si="496">E773+1</f>
        <v>771</v>
      </c>
      <c r="F774" s="64">
        <f t="shared" ref="F774:F784" si="497">(E774-E773)/12+F773</f>
        <v>129.16666666666322</v>
      </c>
      <c r="G774" s="55">
        <f t="shared" si="481"/>
        <v>0</v>
      </c>
      <c r="H774" s="78">
        <f t="shared" si="472"/>
        <v>4.1598758021262672E-5</v>
      </c>
      <c r="I774" s="79">
        <f t="shared" ca="1" si="482"/>
        <v>527.76226025768528</v>
      </c>
      <c r="J774" s="79">
        <f t="shared" ca="1" si="483"/>
        <v>4.7693970193380526</v>
      </c>
      <c r="K774" s="80">
        <f t="shared" ca="1" si="484"/>
        <v>-8.3197516042525347E-4</v>
      </c>
      <c r="L774" s="80">
        <f t="shared" ca="1" si="485"/>
        <v>-0.21990094177403555</v>
      </c>
      <c r="M774" s="80">
        <f t="shared" ca="1" si="486"/>
        <v>0</v>
      </c>
      <c r="N774" s="80">
        <f t="shared" ca="1" si="487"/>
        <v>0</v>
      </c>
      <c r="O774" s="81">
        <f t="shared" ca="1" si="474"/>
        <v>-7.5061448925351784E-2</v>
      </c>
      <c r="P774" s="79">
        <f t="shared" ca="1" si="475"/>
        <v>532.23586291116351</v>
      </c>
      <c r="R774">
        <f t="shared" ca="1" si="488"/>
        <v>771</v>
      </c>
      <c r="S774" s="78">
        <f t="shared" ref="S774:S784" ca="1" si="498">(R774-R773)/12+S773</f>
        <v>129.16666666666322</v>
      </c>
      <c r="T774" s="55">
        <f t="shared" ca="1" si="489"/>
        <v>0</v>
      </c>
      <c r="U774" s="78">
        <f t="shared" ref="U774:U784" ca="1" si="499">IF(S775-S$4&lt;SUBSTITUTE($C$6, "years", "", 1)/1,U773,AF773)*
(1-T774)</f>
        <v>4.1504550867967176E-5</v>
      </c>
      <c r="V774" s="79">
        <f t="shared" ref="V774:V784" ca="1" si="500">MAX(AC773,0)*(1-AE774)</f>
        <v>526.5881712215164</v>
      </c>
      <c r="W774" s="79">
        <f t="shared" ca="1" si="476"/>
        <v>4.75878675564317</v>
      </c>
      <c r="X774" s="80">
        <f t="shared" ca="1" si="477"/>
        <v>-8.3009101735934349E-4</v>
      </c>
      <c r="Y774" s="80">
        <f t="shared" ca="1" si="490"/>
        <v>-0.21941173800896518</v>
      </c>
      <c r="Z774" s="80">
        <f t="shared" ca="1" si="478"/>
        <v>0</v>
      </c>
      <c r="AA774" s="80">
        <f t="shared" ca="1" si="491"/>
        <v>0</v>
      </c>
      <c r="AB774" s="81">
        <f t="shared" ca="1" si="479"/>
        <v>-7.5061448925351784E-2</v>
      </c>
      <c r="AC774" s="79">
        <f t="shared" ca="1" si="480"/>
        <v>531.05165469920792</v>
      </c>
      <c r="AE774" s="55">
        <f t="shared" ref="AE774:AE784" ca="1" si="501">(1-(1-IF(S774&gt;$AJ$90,0,VLOOKUP(ROUND(S774,0),$AJ$4:$AK$90,2,FALSE)))^(1/12))</f>
        <v>0</v>
      </c>
      <c r="AF774" s="78">
        <f t="shared" ref="AF774:AF784" ca="1" si="502">AF773*(1-AE774)</f>
        <v>4.1504550867967176E-5</v>
      </c>
      <c r="AR774" s="69">
        <f t="shared" si="492"/>
        <v>65</v>
      </c>
      <c r="AS774" s="70">
        <f t="shared" ref="AS774:AS837" si="503">AS773+1</f>
        <v>771</v>
      </c>
      <c r="AT774" s="71">
        <f t="shared" ref="AT774:AT837" ca="1" si="504">(1-AU774)*AT773</f>
        <v>1.0970050125558219E-3</v>
      </c>
      <c r="AU774" s="72">
        <f t="shared" ca="1" si="493"/>
        <v>9.0370179501075842E-3</v>
      </c>
      <c r="AV774" s="73">
        <f t="shared" ca="1" si="494"/>
        <v>1.0090370179501076</v>
      </c>
      <c r="AW774" s="74">
        <f ca="1">PRODUCT(AV$4:AV774)</f>
        <v>858.51737609071745</v>
      </c>
      <c r="BO774" s="70">
        <f t="shared" ref="BO774:BO785" si="505">BO773+1</f>
        <v>771</v>
      </c>
      <c r="BP774" s="171">
        <f t="shared" ref="BP774:BP837" ca="1" si="506">VLOOKUP(BO774,$BT$4:$BX$13,5,TRUE)/100</f>
        <v>0.114</v>
      </c>
      <c r="BQ774" s="172">
        <f t="shared" ca="1" si="495"/>
        <v>9.0370179501075842E-3</v>
      </c>
      <c r="BR774" s="172">
        <f t="shared" ca="1" si="473"/>
        <v>1.1647987889930982E-3</v>
      </c>
    </row>
    <row r="775" spans="5:70">
      <c r="E775">
        <f t="shared" si="496"/>
        <v>772</v>
      </c>
      <c r="F775" s="64">
        <f t="shared" si="497"/>
        <v>129.24999999999656</v>
      </c>
      <c r="G775" s="55">
        <f t="shared" si="481"/>
        <v>0</v>
      </c>
      <c r="H775" s="78">
        <f t="shared" ref="H775:H784" si="507">H774*(1-G775)</f>
        <v>4.1598758021262672E-5</v>
      </c>
      <c r="I775" s="79">
        <f t="shared" ca="1" si="482"/>
        <v>532.23586291116351</v>
      </c>
      <c r="J775" s="79">
        <f t="shared" ca="1" si="483"/>
        <v>4.8098250468191841</v>
      </c>
      <c r="K775" s="80">
        <f t="shared" ca="1" si="484"/>
        <v>-8.3197516042525347E-4</v>
      </c>
      <c r="L775" s="80">
        <f t="shared" ca="1" si="485"/>
        <v>-0.22176494287965148</v>
      </c>
      <c r="M775" s="80">
        <f t="shared" ca="1" si="486"/>
        <v>0</v>
      </c>
      <c r="N775" s="80">
        <f t="shared" ca="1" si="487"/>
        <v>0</v>
      </c>
      <c r="O775" s="81">
        <f t="shared" ca="1" si="474"/>
        <v>-7.5061448925351784E-2</v>
      </c>
      <c r="P775" s="79">
        <f t="shared" ca="1" si="475"/>
        <v>536.74802959101726</v>
      </c>
      <c r="R775">
        <f t="shared" ca="1" si="488"/>
        <v>772</v>
      </c>
      <c r="S775" s="78">
        <f t="shared" ca="1" si="498"/>
        <v>129.24999999999656</v>
      </c>
      <c r="T775" s="55">
        <f t="shared" ca="1" si="489"/>
        <v>0</v>
      </c>
      <c r="U775" s="78">
        <f t="shared" ca="1" si="499"/>
        <v>4.1504550867967176E-5</v>
      </c>
      <c r="V775" s="79">
        <f t="shared" ca="1" si="500"/>
        <v>531.05165469920792</v>
      </c>
      <c r="W775" s="79">
        <f t="shared" ca="1" si="476"/>
        <v>4.7991233359510765</v>
      </c>
      <c r="X775" s="80">
        <f t="shared" ca="1" si="477"/>
        <v>-8.3009101735934349E-4</v>
      </c>
      <c r="Y775" s="80">
        <f t="shared" ca="1" si="490"/>
        <v>-0.22127152279133663</v>
      </c>
      <c r="Z775" s="80">
        <f t="shared" ca="1" si="478"/>
        <v>0</v>
      </c>
      <c r="AA775" s="80">
        <f t="shared" ca="1" si="491"/>
        <v>0</v>
      </c>
      <c r="AB775" s="81">
        <f t="shared" ca="1" si="479"/>
        <v>-7.5061448925351784E-2</v>
      </c>
      <c r="AC775" s="79">
        <f t="shared" ca="1" si="480"/>
        <v>535.55361497242495</v>
      </c>
      <c r="AE775" s="55">
        <f t="shared" ca="1" si="501"/>
        <v>0</v>
      </c>
      <c r="AF775" s="78">
        <f t="shared" ca="1" si="502"/>
        <v>4.1504550867967176E-5</v>
      </c>
      <c r="AR775" s="69">
        <f t="shared" si="492"/>
        <v>65</v>
      </c>
      <c r="AS775" s="70">
        <f t="shared" si="503"/>
        <v>772</v>
      </c>
      <c r="AT775" s="71">
        <f t="shared" ca="1" si="504"/>
        <v>1.0870913585659969E-3</v>
      </c>
      <c r="AU775" s="72">
        <f t="shared" ca="1" si="493"/>
        <v>9.0370179501075842E-3</v>
      </c>
      <c r="AV775" s="73">
        <f t="shared" ca="1" si="494"/>
        <v>1.0090370179501076</v>
      </c>
      <c r="AW775" s="74">
        <f ca="1">PRODUCT(AV$4:AV775)</f>
        <v>866.2758130289285</v>
      </c>
      <c r="BO775" s="70">
        <f t="shared" si="505"/>
        <v>772</v>
      </c>
      <c r="BP775" s="171">
        <f t="shared" ca="1" si="506"/>
        <v>0.114</v>
      </c>
      <c r="BQ775" s="172">
        <f t="shared" ca="1" si="495"/>
        <v>9.0370179501075842E-3</v>
      </c>
      <c r="BR775" s="172">
        <f t="shared" ref="BR775:BR785" ca="1" si="508">BR774/(1+BQ775)</f>
        <v>1.1543667558990311E-3</v>
      </c>
    </row>
    <row r="776" spans="5:70">
      <c r="E776">
        <f t="shared" si="496"/>
        <v>773</v>
      </c>
      <c r="F776" s="64">
        <f t="shared" si="497"/>
        <v>129.3333333333299</v>
      </c>
      <c r="G776" s="55">
        <f t="shared" si="481"/>
        <v>0</v>
      </c>
      <c r="H776" s="78">
        <f t="shared" si="507"/>
        <v>4.1598758021262672E-5</v>
      </c>
      <c r="I776" s="79">
        <f t="shared" ca="1" si="482"/>
        <v>536.74802959101726</v>
      </c>
      <c r="J776" s="79">
        <f t="shared" ca="1" si="483"/>
        <v>4.8506015780988996</v>
      </c>
      <c r="K776" s="80">
        <f t="shared" ca="1" si="484"/>
        <v>-8.3197516042525347E-4</v>
      </c>
      <c r="L776" s="80">
        <f t="shared" ca="1" si="485"/>
        <v>-0.22364501232959053</v>
      </c>
      <c r="M776" s="80">
        <f t="shared" ca="1" si="486"/>
        <v>0</v>
      </c>
      <c r="N776" s="80">
        <f t="shared" ca="1" si="487"/>
        <v>0</v>
      </c>
      <c r="O776" s="81">
        <f t="shared" ca="1" si="474"/>
        <v>-7.5061448925351784E-2</v>
      </c>
      <c r="P776" s="79">
        <f t="shared" ca="1" si="475"/>
        <v>541.29909273270084</v>
      </c>
      <c r="R776">
        <f t="shared" ca="1" si="488"/>
        <v>773</v>
      </c>
      <c r="S776" s="78">
        <f t="shared" ca="1" si="498"/>
        <v>129.3333333333299</v>
      </c>
      <c r="T776" s="55">
        <f t="shared" ca="1" si="489"/>
        <v>0</v>
      </c>
      <c r="U776" s="78">
        <f t="shared" ca="1" si="499"/>
        <v>4.1504550867967176E-5</v>
      </c>
      <c r="V776" s="79">
        <f t="shared" ca="1" si="500"/>
        <v>535.55361497242495</v>
      </c>
      <c r="W776" s="79">
        <f t="shared" ca="1" si="476"/>
        <v>4.8398076317508103</v>
      </c>
      <c r="X776" s="80">
        <f t="shared" ca="1" si="477"/>
        <v>-8.3009101735934349E-4</v>
      </c>
      <c r="Y776" s="80">
        <f t="shared" ca="1" si="490"/>
        <v>-0.22314733957184374</v>
      </c>
      <c r="Z776" s="80">
        <f t="shared" ca="1" si="478"/>
        <v>0</v>
      </c>
      <c r="AA776" s="80">
        <f t="shared" ca="1" si="491"/>
        <v>0</v>
      </c>
      <c r="AB776" s="81">
        <f t="shared" ca="1" si="479"/>
        <v>-7.5061448925351784E-2</v>
      </c>
      <c r="AC776" s="79">
        <f t="shared" ca="1" si="480"/>
        <v>540.09438372466116</v>
      </c>
      <c r="AE776" s="55">
        <f t="shared" ca="1" si="501"/>
        <v>0</v>
      </c>
      <c r="AF776" s="78">
        <f t="shared" ca="1" si="502"/>
        <v>4.1504550867967176E-5</v>
      </c>
      <c r="AR776" s="69">
        <f t="shared" si="492"/>
        <v>65</v>
      </c>
      <c r="AS776" s="70">
        <f t="shared" si="503"/>
        <v>773</v>
      </c>
      <c r="AT776" s="71">
        <f t="shared" ca="1" si="504"/>
        <v>1.0772672944452291E-3</v>
      </c>
      <c r="AU776" s="72">
        <f t="shared" ca="1" si="493"/>
        <v>9.0370179501075842E-3</v>
      </c>
      <c r="AV776" s="73">
        <f t="shared" ca="1" si="494"/>
        <v>1.0090370179501076</v>
      </c>
      <c r="AW776" s="74">
        <f ca="1">PRODUCT(AV$4:AV776)</f>
        <v>874.104363101015</v>
      </c>
      <c r="BO776" s="70">
        <f t="shared" si="505"/>
        <v>773</v>
      </c>
      <c r="BP776" s="171">
        <f t="shared" ca="1" si="506"/>
        <v>0.114</v>
      </c>
      <c r="BQ776" s="172">
        <f t="shared" ca="1" si="495"/>
        <v>9.0370179501075842E-3</v>
      </c>
      <c r="BR776" s="172">
        <f t="shared" ca="1" si="508"/>
        <v>1.1440281529454348E-3</v>
      </c>
    </row>
    <row r="777" spans="5:70">
      <c r="E777">
        <f t="shared" si="496"/>
        <v>774</v>
      </c>
      <c r="F777" s="64">
        <f t="shared" si="497"/>
        <v>129.41666666666325</v>
      </c>
      <c r="G777" s="55">
        <f t="shared" si="481"/>
        <v>0</v>
      </c>
      <c r="H777" s="78">
        <f t="shared" si="507"/>
        <v>4.1598758021262672E-5</v>
      </c>
      <c r="I777" s="79">
        <f t="shared" ca="1" si="482"/>
        <v>541.29909273270084</v>
      </c>
      <c r="J777" s="79">
        <f t="shared" ca="1" si="483"/>
        <v>4.8917296174023672</v>
      </c>
      <c r="K777" s="80">
        <f t="shared" ca="1" si="484"/>
        <v>-8.3197516042525347E-4</v>
      </c>
      <c r="L777" s="80">
        <f t="shared" ca="1" si="485"/>
        <v>-0.22554128863862535</v>
      </c>
      <c r="M777" s="80">
        <f t="shared" ca="1" si="486"/>
        <v>0</v>
      </c>
      <c r="N777" s="80">
        <f t="shared" ca="1" si="487"/>
        <v>0</v>
      </c>
      <c r="O777" s="81">
        <f t="shared" ca="1" si="474"/>
        <v>-7.5061448925351784E-2</v>
      </c>
      <c r="P777" s="79">
        <f t="shared" ca="1" si="475"/>
        <v>545.88938763737883</v>
      </c>
      <c r="R777">
        <f t="shared" ca="1" si="488"/>
        <v>774</v>
      </c>
      <c r="S777" s="78">
        <f t="shared" ca="1" si="498"/>
        <v>129.41666666666325</v>
      </c>
      <c r="T777" s="55">
        <f t="shared" ca="1" si="489"/>
        <v>0</v>
      </c>
      <c r="U777" s="78">
        <f t="shared" ca="1" si="499"/>
        <v>4.1504550867967176E-5</v>
      </c>
      <c r="V777" s="79">
        <f t="shared" ca="1" si="500"/>
        <v>540.09438372466116</v>
      </c>
      <c r="W777" s="79">
        <f t="shared" ca="1" si="476"/>
        <v>4.8808426404720562</v>
      </c>
      <c r="X777" s="80">
        <f t="shared" ca="1" si="477"/>
        <v>-8.3009101735934349E-4</v>
      </c>
      <c r="Y777" s="80">
        <f t="shared" ca="1" si="490"/>
        <v>-0.22503932655194217</v>
      </c>
      <c r="Z777" s="80">
        <f t="shared" ca="1" si="478"/>
        <v>0</v>
      </c>
      <c r="AA777" s="80">
        <f t="shared" ca="1" si="491"/>
        <v>0</v>
      </c>
      <c r="AB777" s="81">
        <f t="shared" ca="1" si="479"/>
        <v>-7.5061448925351784E-2</v>
      </c>
      <c r="AC777" s="79">
        <f t="shared" ca="1" si="480"/>
        <v>544.67429549863857</v>
      </c>
      <c r="AE777" s="55">
        <f t="shared" ca="1" si="501"/>
        <v>0</v>
      </c>
      <c r="AF777" s="78">
        <f t="shared" ca="1" si="502"/>
        <v>4.1504550867967176E-5</v>
      </c>
      <c r="AR777" s="69">
        <f t="shared" si="492"/>
        <v>65</v>
      </c>
      <c r="AS777" s="70">
        <f t="shared" si="503"/>
        <v>774</v>
      </c>
      <c r="AT777" s="71">
        <f t="shared" ca="1" si="504"/>
        <v>1.0675320105682637E-3</v>
      </c>
      <c r="AU777" s="72">
        <f t="shared" ca="1" si="493"/>
        <v>9.0370179501075842E-3</v>
      </c>
      <c r="AV777" s="73">
        <f t="shared" ca="1" si="494"/>
        <v>1.0090370179501076</v>
      </c>
      <c r="AW777" s="74">
        <f ca="1">PRODUCT(AV$4:AV777)</f>
        <v>882.00365992062621</v>
      </c>
      <c r="BO777" s="70">
        <f t="shared" si="505"/>
        <v>774</v>
      </c>
      <c r="BP777" s="171">
        <f t="shared" ca="1" si="506"/>
        <v>0.114</v>
      </c>
      <c r="BQ777" s="172">
        <f t="shared" ca="1" si="495"/>
        <v>9.0370179501075842E-3</v>
      </c>
      <c r="BR777" s="172">
        <f t="shared" ca="1" si="508"/>
        <v>1.1337821433643398E-3</v>
      </c>
    </row>
    <row r="778" spans="5:70">
      <c r="E778">
        <f t="shared" si="496"/>
        <v>775</v>
      </c>
      <c r="F778" s="64">
        <f t="shared" si="497"/>
        <v>129.49999999999659</v>
      </c>
      <c r="G778" s="55">
        <f t="shared" si="481"/>
        <v>0</v>
      </c>
      <c r="H778" s="78">
        <f t="shared" si="507"/>
        <v>4.1598758021262672E-5</v>
      </c>
      <c r="I778" s="79">
        <f t="shared" ca="1" si="482"/>
        <v>545.88938763737883</v>
      </c>
      <c r="J778" s="79">
        <f t="shared" ca="1" si="483"/>
        <v>4.9332121948522296</v>
      </c>
      <c r="K778" s="80">
        <f t="shared" ca="1" si="484"/>
        <v>-8.3197516042525347E-4</v>
      </c>
      <c r="L778" s="80">
        <f t="shared" ca="1" si="485"/>
        <v>-0.22745391151557454</v>
      </c>
      <c r="M778" s="80">
        <f t="shared" ca="1" si="486"/>
        <v>0</v>
      </c>
      <c r="N778" s="80">
        <f t="shared" ca="1" si="487"/>
        <v>0</v>
      </c>
      <c r="O778" s="81">
        <f t="shared" ca="1" si="474"/>
        <v>-7.5061448925351784E-2</v>
      </c>
      <c r="P778" s="79">
        <f t="shared" ca="1" si="475"/>
        <v>550.51925249662975</v>
      </c>
      <c r="R778">
        <f t="shared" ca="1" si="488"/>
        <v>775</v>
      </c>
      <c r="S778" s="78">
        <f t="shared" ca="1" si="498"/>
        <v>129.49999999999659</v>
      </c>
      <c r="T778" s="55">
        <f t="shared" ca="1" si="489"/>
        <v>0</v>
      </c>
      <c r="U778" s="78">
        <f t="shared" ca="1" si="499"/>
        <v>4.1504550867967176E-5</v>
      </c>
      <c r="V778" s="79">
        <f t="shared" ca="1" si="500"/>
        <v>544.67429549863857</v>
      </c>
      <c r="W778" s="79">
        <f t="shared" ca="1" si="476"/>
        <v>4.922231385383399</v>
      </c>
      <c r="X778" s="80">
        <f t="shared" ca="1" si="477"/>
        <v>-8.3009101735934349E-4</v>
      </c>
      <c r="Y778" s="80">
        <f t="shared" ca="1" si="490"/>
        <v>-0.22694762312443276</v>
      </c>
      <c r="Z778" s="80">
        <f t="shared" ca="1" si="478"/>
        <v>0</v>
      </c>
      <c r="AA778" s="80">
        <f t="shared" ca="1" si="491"/>
        <v>0</v>
      </c>
      <c r="AB778" s="81">
        <f t="shared" ca="1" si="479"/>
        <v>-7.5061448925351784E-2</v>
      </c>
      <c r="AC778" s="79">
        <f t="shared" ca="1" si="480"/>
        <v>549.29368772095472</v>
      </c>
      <c r="AE778" s="55">
        <f t="shared" ca="1" si="501"/>
        <v>0</v>
      </c>
      <c r="AF778" s="78">
        <f t="shared" ca="1" si="502"/>
        <v>4.1504550867967176E-5</v>
      </c>
      <c r="AR778" s="69">
        <f t="shared" si="492"/>
        <v>65</v>
      </c>
      <c r="AS778" s="70">
        <f t="shared" si="503"/>
        <v>775</v>
      </c>
      <c r="AT778" s="71">
        <f t="shared" ca="1" si="504"/>
        <v>1.0578847046264438E-3</v>
      </c>
      <c r="AU778" s="72">
        <f t="shared" ca="1" si="493"/>
        <v>9.0370179501075842E-3</v>
      </c>
      <c r="AV778" s="73">
        <f t="shared" ca="1" si="494"/>
        <v>1.0090370179501076</v>
      </c>
      <c r="AW778" s="74">
        <f ca="1">PRODUCT(AV$4:AV778)</f>
        <v>889.97434282738948</v>
      </c>
      <c r="BO778" s="70">
        <f t="shared" si="505"/>
        <v>775</v>
      </c>
      <c r="BP778" s="171">
        <f t="shared" ca="1" si="506"/>
        <v>0.114</v>
      </c>
      <c r="BQ778" s="172">
        <f t="shared" ca="1" si="495"/>
        <v>9.0370179501075842E-3</v>
      </c>
      <c r="BR778" s="172">
        <f t="shared" ca="1" si="508"/>
        <v>1.123627897881939E-3</v>
      </c>
    </row>
    <row r="779" spans="5:70">
      <c r="E779">
        <f t="shared" si="496"/>
        <v>776</v>
      </c>
      <c r="F779" s="64">
        <f t="shared" si="497"/>
        <v>129.58333333332993</v>
      </c>
      <c r="G779" s="55">
        <f t="shared" si="481"/>
        <v>0</v>
      </c>
      <c r="H779" s="78">
        <f t="shared" si="507"/>
        <v>4.1598758021262672E-5</v>
      </c>
      <c r="I779" s="79">
        <f t="shared" ca="1" si="482"/>
        <v>550.51925249662975</v>
      </c>
      <c r="J779" s="79">
        <f t="shared" ca="1" si="483"/>
        <v>4.9750523666918527</v>
      </c>
      <c r="K779" s="80">
        <f t="shared" ca="1" si="484"/>
        <v>-8.3197516042525347E-4</v>
      </c>
      <c r="L779" s="80">
        <f t="shared" ca="1" si="485"/>
        <v>-0.22938302187359574</v>
      </c>
      <c r="M779" s="80">
        <f t="shared" ca="1" si="486"/>
        <v>0</v>
      </c>
      <c r="N779" s="80">
        <f t="shared" ca="1" si="487"/>
        <v>0</v>
      </c>
      <c r="O779" s="81">
        <f t="shared" ca="1" si="474"/>
        <v>-7.5061448925351784E-2</v>
      </c>
      <c r="P779" s="79">
        <f t="shared" ca="1" si="475"/>
        <v>555.18902841736235</v>
      </c>
      <c r="R779">
        <f t="shared" ca="1" si="488"/>
        <v>776</v>
      </c>
      <c r="S779" s="78">
        <f t="shared" ca="1" si="498"/>
        <v>129.58333333332993</v>
      </c>
      <c r="T779" s="55">
        <f t="shared" ca="1" si="489"/>
        <v>0</v>
      </c>
      <c r="U779" s="78">
        <f t="shared" ca="1" si="499"/>
        <v>4.1504550867967176E-5</v>
      </c>
      <c r="V779" s="79">
        <f t="shared" ca="1" si="500"/>
        <v>549.29368772095472</v>
      </c>
      <c r="W779" s="79">
        <f t="shared" ca="1" si="476"/>
        <v>4.9639769158150582</v>
      </c>
      <c r="X779" s="80">
        <f t="shared" ca="1" si="477"/>
        <v>-8.3009101735934349E-4</v>
      </c>
      <c r="Y779" s="80">
        <f t="shared" ca="1" si="490"/>
        <v>-0.22887236988373114</v>
      </c>
      <c r="Z779" s="80">
        <f t="shared" ca="1" si="478"/>
        <v>0</v>
      </c>
      <c r="AA779" s="80">
        <f t="shared" ca="1" si="491"/>
        <v>0</v>
      </c>
      <c r="AB779" s="81">
        <f t="shared" ca="1" si="479"/>
        <v>-7.5061448925351784E-2</v>
      </c>
      <c r="AC779" s="79">
        <f t="shared" ca="1" si="480"/>
        <v>553.95290072694331</v>
      </c>
      <c r="AE779" s="55">
        <f t="shared" ca="1" si="501"/>
        <v>0</v>
      </c>
      <c r="AF779" s="78">
        <f t="shared" ca="1" si="502"/>
        <v>4.1504550867967176E-5</v>
      </c>
      <c r="AR779" s="69">
        <f t="shared" si="492"/>
        <v>65</v>
      </c>
      <c r="AS779" s="70">
        <f t="shared" si="503"/>
        <v>776</v>
      </c>
      <c r="AT779" s="71">
        <f t="shared" ca="1" si="504"/>
        <v>1.0483245815615903E-3</v>
      </c>
      <c r="AU779" s="72">
        <f t="shared" ca="1" si="493"/>
        <v>9.0370179501075842E-3</v>
      </c>
      <c r="AV779" s="73">
        <f t="shared" ca="1" si="494"/>
        <v>1.0090370179501076</v>
      </c>
      <c r="AW779" s="74">
        <f ca="1">PRODUCT(AV$4:AV779)</f>
        <v>898.01705693865574</v>
      </c>
      <c r="BO779" s="70">
        <f t="shared" si="505"/>
        <v>776</v>
      </c>
      <c r="BP779" s="171">
        <f t="shared" ca="1" si="506"/>
        <v>0.114</v>
      </c>
      <c r="BQ779" s="172">
        <f t="shared" ca="1" si="495"/>
        <v>9.0370179501075842E-3</v>
      </c>
      <c r="BR779" s="172">
        <f t="shared" ca="1" si="508"/>
        <v>1.1135645946514694E-3</v>
      </c>
    </row>
    <row r="780" spans="5:70">
      <c r="E780">
        <f t="shared" si="496"/>
        <v>777</v>
      </c>
      <c r="F780" s="64">
        <f t="shared" si="497"/>
        <v>129.66666666666328</v>
      </c>
      <c r="G780" s="55">
        <f t="shared" si="481"/>
        <v>0</v>
      </c>
      <c r="H780" s="78">
        <f t="shared" si="507"/>
        <v>4.1598758021262672E-5</v>
      </c>
      <c r="I780" s="79">
        <f t="shared" ca="1" si="482"/>
        <v>555.18902841736235</v>
      </c>
      <c r="J780" s="79">
        <f t="shared" ca="1" si="483"/>
        <v>5.0172532155104932</v>
      </c>
      <c r="K780" s="80">
        <f t="shared" ca="1" si="484"/>
        <v>-8.3197516042525347E-4</v>
      </c>
      <c r="L780" s="80">
        <f t="shared" ca="1" si="485"/>
        <v>-0.23132876184056766</v>
      </c>
      <c r="M780" s="80">
        <f t="shared" ca="1" si="486"/>
        <v>0</v>
      </c>
      <c r="N780" s="80">
        <f t="shared" ca="1" si="487"/>
        <v>0</v>
      </c>
      <c r="O780" s="81">
        <f t="shared" ca="1" si="474"/>
        <v>-7.5061448925351784E-2</v>
      </c>
      <c r="P780" s="79">
        <f t="shared" ca="1" si="475"/>
        <v>559.89905944694647</v>
      </c>
      <c r="R780">
        <f t="shared" ca="1" si="488"/>
        <v>777</v>
      </c>
      <c r="S780" s="78">
        <f t="shared" ca="1" si="498"/>
        <v>129.66666666666328</v>
      </c>
      <c r="T780" s="55">
        <f t="shared" ca="1" si="489"/>
        <v>0</v>
      </c>
      <c r="U780" s="78">
        <f t="shared" ca="1" si="499"/>
        <v>4.1504550867967176E-5</v>
      </c>
      <c r="V780" s="79">
        <f t="shared" ca="1" si="500"/>
        <v>553.95290072694331</v>
      </c>
      <c r="W780" s="79">
        <f t="shared" ca="1" si="476"/>
        <v>5.0060823073835516</v>
      </c>
      <c r="X780" s="80">
        <f t="shared" ca="1" si="477"/>
        <v>-8.3009101735934349E-4</v>
      </c>
      <c r="Y780" s="80">
        <f t="shared" ca="1" si="490"/>
        <v>-0.23081370863622638</v>
      </c>
      <c r="Z780" s="80">
        <f t="shared" ca="1" si="478"/>
        <v>0</v>
      </c>
      <c r="AA780" s="80">
        <f t="shared" ca="1" si="491"/>
        <v>0</v>
      </c>
      <c r="AB780" s="81">
        <f t="shared" ca="1" si="479"/>
        <v>-7.5061448925351784E-2</v>
      </c>
      <c r="AC780" s="79">
        <f t="shared" ca="1" si="480"/>
        <v>558.65227778574786</v>
      </c>
      <c r="AE780" s="55">
        <f t="shared" ca="1" si="501"/>
        <v>0</v>
      </c>
      <c r="AF780" s="78">
        <f t="shared" ca="1" si="502"/>
        <v>4.1504550867967176E-5</v>
      </c>
      <c r="AR780" s="69">
        <f t="shared" si="492"/>
        <v>65</v>
      </c>
      <c r="AS780" s="70">
        <f t="shared" si="503"/>
        <v>777</v>
      </c>
      <c r="AT780" s="71">
        <f t="shared" ca="1" si="504"/>
        <v>1.0388508535004793E-3</v>
      </c>
      <c r="AU780" s="72">
        <f t="shared" ca="1" si="493"/>
        <v>9.0370179501075842E-3</v>
      </c>
      <c r="AV780" s="73">
        <f t="shared" ca="1" si="494"/>
        <v>1.0090370179501076</v>
      </c>
      <c r="AW780" s="74">
        <f ca="1">PRODUCT(AV$4:AV780)</f>
        <v>906.13245320171313</v>
      </c>
      <c r="BO780" s="70">
        <f t="shared" si="505"/>
        <v>777</v>
      </c>
      <c r="BP780" s="171">
        <f t="shared" ca="1" si="506"/>
        <v>0.114</v>
      </c>
      <c r="BQ780" s="172">
        <f t="shared" ca="1" si="495"/>
        <v>9.0370179501075842E-3</v>
      </c>
      <c r="BR780" s="172">
        <f t="shared" ca="1" si="508"/>
        <v>1.1035914191866946E-3</v>
      </c>
    </row>
    <row r="781" spans="5:70">
      <c r="E781">
        <f t="shared" si="496"/>
        <v>778</v>
      </c>
      <c r="F781" s="64">
        <f t="shared" si="497"/>
        <v>129.74999999999662</v>
      </c>
      <c r="G781" s="55">
        <f t="shared" si="481"/>
        <v>0</v>
      </c>
      <c r="H781" s="78">
        <f t="shared" si="507"/>
        <v>4.1598758021262672E-5</v>
      </c>
      <c r="I781" s="79">
        <f t="shared" ca="1" si="482"/>
        <v>559.89905944694647</v>
      </c>
      <c r="J781" s="79">
        <f t="shared" ca="1" si="483"/>
        <v>5.0598178504704086</v>
      </c>
      <c r="K781" s="80">
        <f t="shared" ca="1" si="484"/>
        <v>-8.3197516042525347E-4</v>
      </c>
      <c r="L781" s="80">
        <f t="shared" ca="1" si="485"/>
        <v>-0.23329127476956105</v>
      </c>
      <c r="M781" s="80">
        <f t="shared" ca="1" si="486"/>
        <v>0</v>
      </c>
      <c r="N781" s="80">
        <f t="shared" ca="1" si="487"/>
        <v>0</v>
      </c>
      <c r="O781" s="81">
        <f t="shared" ca="1" si="474"/>
        <v>-7.5061448925351784E-2</v>
      </c>
      <c r="P781" s="79">
        <f t="shared" ca="1" si="475"/>
        <v>564.6496925985615</v>
      </c>
      <c r="R781">
        <f t="shared" ca="1" si="488"/>
        <v>778</v>
      </c>
      <c r="S781" s="78">
        <f t="shared" ca="1" si="498"/>
        <v>129.74999999999662</v>
      </c>
      <c r="T781" s="55">
        <f t="shared" ca="1" si="489"/>
        <v>0</v>
      </c>
      <c r="U781" s="78">
        <f t="shared" ca="1" si="499"/>
        <v>4.1504550867967176E-5</v>
      </c>
      <c r="V781" s="79">
        <f t="shared" ca="1" si="500"/>
        <v>558.65227778574786</v>
      </c>
      <c r="W781" s="79">
        <f t="shared" ca="1" si="476"/>
        <v>5.0485506622182914</v>
      </c>
      <c r="X781" s="80">
        <f t="shared" ca="1" si="477"/>
        <v>-8.3009101735934349E-4</v>
      </c>
      <c r="Y781" s="80">
        <f t="shared" ca="1" si="490"/>
        <v>-0.2327717824107283</v>
      </c>
      <c r="Z781" s="80">
        <f t="shared" ca="1" si="478"/>
        <v>0</v>
      </c>
      <c r="AA781" s="80">
        <f t="shared" ca="1" si="491"/>
        <v>0</v>
      </c>
      <c r="AB781" s="81">
        <f t="shared" ca="1" si="479"/>
        <v>-7.5061448925351784E-2</v>
      </c>
      <c r="AC781" s="79">
        <f t="shared" ca="1" si="480"/>
        <v>563.39216512561268</v>
      </c>
      <c r="AE781" s="55">
        <f t="shared" ca="1" si="501"/>
        <v>0</v>
      </c>
      <c r="AF781" s="78">
        <f t="shared" ca="1" si="502"/>
        <v>4.1504550867967176E-5</v>
      </c>
      <c r="AR781" s="69">
        <f t="shared" si="492"/>
        <v>65</v>
      </c>
      <c r="AS781" s="70">
        <f t="shared" si="503"/>
        <v>778</v>
      </c>
      <c r="AT781" s="71">
        <f t="shared" ca="1" si="504"/>
        <v>1.029462739689911E-3</v>
      </c>
      <c r="AU781" s="72">
        <f t="shared" ca="1" si="493"/>
        <v>9.0370179501075842E-3</v>
      </c>
      <c r="AV781" s="73">
        <f t="shared" ca="1" si="494"/>
        <v>1.0090370179501076</v>
      </c>
      <c r="AW781" s="74">
        <f ca="1">PRODUCT(AV$4:AV781)</f>
        <v>914.32118844647198</v>
      </c>
      <c r="BO781" s="70">
        <f t="shared" si="505"/>
        <v>778</v>
      </c>
      <c r="BP781" s="171">
        <f t="shared" ca="1" si="506"/>
        <v>0.114</v>
      </c>
      <c r="BQ781" s="172">
        <f t="shared" ca="1" si="495"/>
        <v>9.0370179501075842E-3</v>
      </c>
      <c r="BR781" s="172">
        <f t="shared" ca="1" si="508"/>
        <v>1.0937075642959834E-3</v>
      </c>
    </row>
    <row r="782" spans="5:70">
      <c r="E782">
        <f t="shared" si="496"/>
        <v>779</v>
      </c>
      <c r="F782" s="64">
        <f t="shared" si="497"/>
        <v>129.83333333332996</v>
      </c>
      <c r="G782" s="55">
        <f t="shared" si="481"/>
        <v>0</v>
      </c>
      <c r="H782" s="78">
        <f t="shared" si="507"/>
        <v>4.1598758021262672E-5</v>
      </c>
      <c r="I782" s="79">
        <f t="shared" ca="1" si="482"/>
        <v>564.6496925985615</v>
      </c>
      <c r="J782" s="79">
        <f t="shared" ca="1" si="483"/>
        <v>5.1027494075359296</v>
      </c>
      <c r="K782" s="80">
        <f t="shared" ca="1" si="484"/>
        <v>-8.3197516042525347E-4</v>
      </c>
      <c r="L782" s="80">
        <f t="shared" ca="1" si="485"/>
        <v>-0.23527070524940064</v>
      </c>
      <c r="M782" s="80">
        <f t="shared" ca="1" si="486"/>
        <v>0</v>
      </c>
      <c r="N782" s="80">
        <f t="shared" ca="1" si="487"/>
        <v>0</v>
      </c>
      <c r="O782" s="81">
        <f t="shared" ca="1" si="474"/>
        <v>-7.5061448925351784E-2</v>
      </c>
      <c r="P782" s="79">
        <f t="shared" ca="1" si="475"/>
        <v>569.44127787676234</v>
      </c>
      <c r="R782">
        <f t="shared" ca="1" si="488"/>
        <v>779</v>
      </c>
      <c r="S782" s="78">
        <f t="shared" ca="1" si="498"/>
        <v>129.83333333332996</v>
      </c>
      <c r="T782" s="55">
        <f t="shared" ca="1" si="489"/>
        <v>0</v>
      </c>
      <c r="U782" s="78">
        <f t="shared" ca="1" si="499"/>
        <v>4.1504550867967176E-5</v>
      </c>
      <c r="V782" s="79">
        <f t="shared" ca="1" si="500"/>
        <v>563.39216512561268</v>
      </c>
      <c r="W782" s="79">
        <f t="shared" ca="1" si="476"/>
        <v>5.0913851091901376</v>
      </c>
      <c r="X782" s="80">
        <f t="shared" ca="1" si="477"/>
        <v>-8.3009101735934349E-4</v>
      </c>
      <c r="Y782" s="80">
        <f t="shared" ca="1" si="490"/>
        <v>-0.23474673546900529</v>
      </c>
      <c r="Z782" s="80">
        <f t="shared" ca="1" si="478"/>
        <v>0</v>
      </c>
      <c r="AA782" s="80">
        <f t="shared" ca="1" si="491"/>
        <v>0</v>
      </c>
      <c r="AB782" s="81">
        <f t="shared" ca="1" si="479"/>
        <v>-7.5061448925351784E-2</v>
      </c>
      <c r="AC782" s="79">
        <f t="shared" ca="1" si="480"/>
        <v>568.17291195939106</v>
      </c>
      <c r="AE782" s="55">
        <f t="shared" ca="1" si="501"/>
        <v>0</v>
      </c>
      <c r="AF782" s="78">
        <f t="shared" ca="1" si="502"/>
        <v>4.1504550867967176E-5</v>
      </c>
      <c r="AR782" s="69">
        <f t="shared" si="492"/>
        <v>65</v>
      </c>
      <c r="AS782" s="70">
        <f t="shared" si="503"/>
        <v>779</v>
      </c>
      <c r="AT782" s="71">
        <f t="shared" ca="1" si="504"/>
        <v>1.0201594664323663E-3</v>
      </c>
      <c r="AU782" s="72">
        <f t="shared" ca="1" si="493"/>
        <v>9.0370179501075842E-3</v>
      </c>
      <c r="AV782" s="73">
        <f t="shared" ca="1" si="494"/>
        <v>1.0090370179501076</v>
      </c>
      <c r="AW782" s="74">
        <f ca="1">PRODUCT(AV$4:AV782)</f>
        <v>922.58392543862647</v>
      </c>
      <c r="BO782" s="70">
        <f t="shared" si="505"/>
        <v>779</v>
      </c>
      <c r="BP782" s="171">
        <f t="shared" ca="1" si="506"/>
        <v>0.114</v>
      </c>
      <c r="BQ782" s="172">
        <f t="shared" ca="1" si="495"/>
        <v>9.0370179501075842E-3</v>
      </c>
      <c r="BR782" s="172">
        <f t="shared" ca="1" si="508"/>
        <v>1.0839122300169788E-3</v>
      </c>
    </row>
    <row r="783" spans="5:70">
      <c r="E783">
        <f t="shared" si="496"/>
        <v>780</v>
      </c>
      <c r="F783" s="64">
        <f t="shared" si="497"/>
        <v>129.9166666666633</v>
      </c>
      <c r="G783" s="55">
        <f t="shared" si="481"/>
        <v>0</v>
      </c>
      <c r="H783" s="78">
        <f t="shared" si="507"/>
        <v>4.1598758021262672E-5</v>
      </c>
      <c r="I783" s="79">
        <f t="shared" ca="1" si="482"/>
        <v>569.44127787676234</v>
      </c>
      <c r="J783" s="79">
        <f t="shared" ca="1" si="483"/>
        <v>5.1460510497045018</v>
      </c>
      <c r="K783" s="80">
        <f t="shared" ca="1" si="484"/>
        <v>-8.3197516042525347E-4</v>
      </c>
      <c r="L783" s="80">
        <f t="shared" ca="1" si="485"/>
        <v>-0.23726719911531766</v>
      </c>
      <c r="M783" s="80">
        <f t="shared" ca="1" si="486"/>
        <v>0</v>
      </c>
      <c r="N783" s="80">
        <f t="shared" ca="1" si="487"/>
        <v>0</v>
      </c>
      <c r="O783" s="81">
        <f t="shared" ca="1" si="474"/>
        <v>-7.5061448925351784E-2</v>
      </c>
      <c r="P783" s="79">
        <f t="shared" ca="1" si="475"/>
        <v>574.27416830326581</v>
      </c>
      <c r="R783">
        <f t="shared" ca="1" si="488"/>
        <v>780</v>
      </c>
      <c r="S783" s="78">
        <f t="shared" ca="1" si="498"/>
        <v>129.9166666666633</v>
      </c>
      <c r="T783" s="55">
        <f t="shared" ca="1" si="489"/>
        <v>0</v>
      </c>
      <c r="U783" s="78">
        <f t="shared" ca="1" si="499"/>
        <v>4.1504550867967176E-5</v>
      </c>
      <c r="V783" s="79">
        <f t="shared" ca="1" si="500"/>
        <v>568.17291195939106</v>
      </c>
      <c r="W783" s="79">
        <f t="shared" ca="1" si="476"/>
        <v>5.134588804141913</v>
      </c>
      <c r="X783" s="80">
        <f t="shared" ca="1" si="477"/>
        <v>-8.3009101735934349E-4</v>
      </c>
      <c r="Y783" s="80">
        <f t="shared" ca="1" si="490"/>
        <v>-0.23673871331641297</v>
      </c>
      <c r="Z783" s="80">
        <f t="shared" ca="1" si="478"/>
        <v>0</v>
      </c>
      <c r="AA783" s="80">
        <f t="shared" ca="1" si="491"/>
        <v>0</v>
      </c>
      <c r="AB783" s="81">
        <f t="shared" ca="1" si="479"/>
        <v>-7.5061448925351784E-2</v>
      </c>
      <c r="AC783" s="79">
        <f t="shared" ca="1" si="480"/>
        <v>572.99487051027381</v>
      </c>
      <c r="AE783" s="55">
        <f t="shared" ca="1" si="501"/>
        <v>0</v>
      </c>
      <c r="AF783" s="78">
        <f t="shared" ca="1" si="502"/>
        <v>4.1504550867967176E-5</v>
      </c>
      <c r="AR783" s="69">
        <f t="shared" si="492"/>
        <v>65</v>
      </c>
      <c r="AS783" s="70">
        <f t="shared" si="503"/>
        <v>780</v>
      </c>
      <c r="AT783" s="71">
        <f t="shared" ca="1" si="504"/>
        <v>1.0109402670222449E-3</v>
      </c>
      <c r="AU783" s="72">
        <f t="shared" ca="1" si="493"/>
        <v>9.0370179501075842E-3</v>
      </c>
      <c r="AV783" s="73">
        <f t="shared" ca="1" si="494"/>
        <v>1.0090370179501076</v>
      </c>
      <c r="AW783" s="74">
        <f ca="1">PRODUCT(AV$4:AV783)</f>
        <v>930.92133293329607</v>
      </c>
      <c r="BO783" s="70">
        <f t="shared" si="505"/>
        <v>780</v>
      </c>
      <c r="BP783" s="171">
        <f t="shared" ca="1" si="506"/>
        <v>0.114</v>
      </c>
      <c r="BQ783" s="172">
        <f t="shared" ca="1" si="495"/>
        <v>9.0370179501075842E-3</v>
      </c>
      <c r="BR783" s="172">
        <f t="shared" ca="1" si="508"/>
        <v>1.0742046235518521E-3</v>
      </c>
    </row>
    <row r="784" spans="5:70">
      <c r="E784">
        <f t="shared" si="496"/>
        <v>781</v>
      </c>
      <c r="F784" s="64">
        <f t="shared" si="497"/>
        <v>129.99999999999665</v>
      </c>
      <c r="G784" s="55">
        <f t="shared" si="481"/>
        <v>0</v>
      </c>
      <c r="H784" s="78">
        <f t="shared" si="507"/>
        <v>4.1598758021262672E-5</v>
      </c>
      <c r="I784" s="79">
        <f t="shared" ca="1" si="482"/>
        <v>574.27416830326581</v>
      </c>
      <c r="J784" s="79">
        <f t="shared" ca="1" si="483"/>
        <v>5.1897259672397169</v>
      </c>
      <c r="K784" s="80">
        <f t="shared" ca="1" si="484"/>
        <v>-8.3197516042525347E-4</v>
      </c>
      <c r="L784" s="80">
        <f t="shared" ca="1" si="485"/>
        <v>-0.23928090345969411</v>
      </c>
      <c r="M784" s="80">
        <f t="shared" ca="1" si="486"/>
        <v>-4.307056262274493</v>
      </c>
      <c r="N784" s="80">
        <f t="shared" ca="1" si="487"/>
        <v>0</v>
      </c>
      <c r="O784" s="81">
        <f t="shared" ca="1" si="474"/>
        <v>-7.5061448925351784E-2</v>
      </c>
      <c r="P784" s="79">
        <f t="shared" ca="1" si="475"/>
        <v>574.84166368068566</v>
      </c>
      <c r="R784">
        <f t="shared" ca="1" si="488"/>
        <v>781</v>
      </c>
      <c r="S784" s="78">
        <f t="shared" ca="1" si="498"/>
        <v>129.99999999999665</v>
      </c>
      <c r="T784" s="55">
        <f t="shared" ca="1" si="489"/>
        <v>0</v>
      </c>
      <c r="U784" s="78">
        <f t="shared" ca="1" si="499"/>
        <v>4.1504550867967176E-5</v>
      </c>
      <c r="V784" s="79">
        <f t="shared" ca="1" si="500"/>
        <v>572.99487051027381</v>
      </c>
      <c r="W784" s="79">
        <f t="shared" ca="1" si="476"/>
        <v>5.1781649301209152</v>
      </c>
      <c r="X784" s="80">
        <f t="shared" ca="1" si="477"/>
        <v>-8.3009101735934349E-4</v>
      </c>
      <c r="Y784" s="80">
        <f t="shared" ca="1" si="490"/>
        <v>-0.23874786271261411</v>
      </c>
      <c r="Z784" s="80">
        <f t="shared" ca="1" si="478"/>
        <v>-4.2974615288270535</v>
      </c>
      <c r="AA784" s="80">
        <f t="shared" ca="1" si="491"/>
        <v>0</v>
      </c>
      <c r="AB784" s="81">
        <f t="shared" ca="1" si="479"/>
        <v>-7.5061448925351784E-2</v>
      </c>
      <c r="AC784" s="79">
        <f t="shared" ca="1" si="480"/>
        <v>573.5609345089124</v>
      </c>
      <c r="AE784" s="55">
        <f t="shared" ca="1" si="501"/>
        <v>0</v>
      </c>
      <c r="AF784" s="78">
        <f t="shared" ca="1" si="502"/>
        <v>4.1504550867967176E-5</v>
      </c>
      <c r="AR784" s="69">
        <f t="shared" si="492"/>
        <v>66</v>
      </c>
      <c r="AS784" s="70">
        <f t="shared" si="503"/>
        <v>781</v>
      </c>
      <c r="AT784" s="71">
        <f t="shared" ca="1" si="504"/>
        <v>1.0018043816826783E-3</v>
      </c>
      <c r="AU784" s="72">
        <f t="shared" ca="1" si="493"/>
        <v>9.0370179501075842E-3</v>
      </c>
      <c r="AV784" s="73">
        <f t="shared" ca="1" si="494"/>
        <v>1.0090370179501076</v>
      </c>
      <c r="AW784" s="74">
        <f ca="1">PRODUCT(AV$4:AV784)</f>
        <v>939.33408572915232</v>
      </c>
      <c r="BO784" s="70">
        <f t="shared" si="505"/>
        <v>781</v>
      </c>
      <c r="BP784" s="171">
        <f t="shared" ca="1" si="506"/>
        <v>0.114</v>
      </c>
      <c r="BQ784" s="172">
        <f t="shared" ca="1" si="495"/>
        <v>9.0370179501075842E-3</v>
      </c>
      <c r="BR784" s="172">
        <f t="shared" ca="1" si="508"/>
        <v>1.0645839592031369E-3</v>
      </c>
    </row>
    <row r="785" spans="44:70">
      <c r="AR785" s="69">
        <f t="shared" si="492"/>
        <v>66</v>
      </c>
      <c r="AS785" s="70">
        <f t="shared" si="503"/>
        <v>782</v>
      </c>
      <c r="AT785" s="71">
        <f t="shared" ca="1" si="504"/>
        <v>9.9275105750291546E-4</v>
      </c>
      <c r="AU785" s="72">
        <f t="shared" ca="1" si="493"/>
        <v>9.0370179501075842E-3</v>
      </c>
      <c r="AV785" s="73">
        <f t="shared" ca="1" si="494"/>
        <v>1.0090370179501076</v>
      </c>
      <c r="AW785" s="74">
        <f ca="1">PRODUCT(AV$4:AV785)</f>
        <v>947.82286472303451</v>
      </c>
      <c r="BO785" s="70">
        <f t="shared" si="505"/>
        <v>782</v>
      </c>
      <c r="BP785" s="171">
        <f t="shared" ca="1" si="506"/>
        <v>0.114</v>
      </c>
      <c r="BQ785" s="172">
        <f t="shared" ca="1" si="495"/>
        <v>9.0370179501075842E-3</v>
      </c>
      <c r="BR785" s="172">
        <f t="shared" ca="1" si="508"/>
        <v>1.055049458310137E-3</v>
      </c>
    </row>
    <row r="786" spans="44:70">
      <c r="AR786" s="69">
        <f t="shared" si="492"/>
        <v>66</v>
      </c>
      <c r="AS786" s="70">
        <f t="shared" si="503"/>
        <v>783</v>
      </c>
      <c r="AT786" s="71">
        <f t="shared" ca="1" si="504"/>
        <v>9.8377954837627337E-4</v>
      </c>
      <c r="AU786" s="72">
        <f t="shared" ca="1" si="493"/>
        <v>9.0370179501075842E-3</v>
      </c>
      <c r="AV786" s="73">
        <f t="shared" ca="1" si="494"/>
        <v>1.0090370179501076</v>
      </c>
      <c r="AW786" s="74">
        <f ca="1">PRODUCT(AV$4:AV786)</f>
        <v>956.38835696505896</v>
      </c>
      <c r="BO786" s="70">
        <f t="shared" ref="BO786:BO849" si="509">BO785+1</f>
        <v>783</v>
      </c>
      <c r="BP786" s="171">
        <f t="shared" ca="1" si="506"/>
        <v>0.114</v>
      </c>
      <c r="BQ786" s="172">
        <f t="shared" ca="1" si="495"/>
        <v>9.0370179501075842E-3</v>
      </c>
      <c r="BR786" s="172">
        <f t="shared" ref="BR786:BR849" ca="1" si="510">BR785/(1+BQ786)</f>
        <v>1.0456003491859053E-3</v>
      </c>
    </row>
    <row r="787" spans="44:70">
      <c r="AR787" s="69">
        <f t="shared" si="492"/>
        <v>66</v>
      </c>
      <c r="AS787" s="70">
        <f t="shared" si="503"/>
        <v>784</v>
      </c>
      <c r="AT787" s="71">
        <f t="shared" ca="1" si="504"/>
        <v>9.7488911493864828E-4</v>
      </c>
      <c r="AU787" s="72">
        <f t="shared" ca="1" si="493"/>
        <v>9.0370179501075842E-3</v>
      </c>
      <c r="AV787" s="73">
        <f t="shared" ca="1" si="494"/>
        <v>1.0090370179501076</v>
      </c>
      <c r="AW787" s="74">
        <f ca="1">PRODUCT(AV$4:AV787)</f>
        <v>965.03125571422606</v>
      </c>
      <c r="BO787" s="70">
        <f t="shared" si="509"/>
        <v>784</v>
      </c>
      <c r="BP787" s="171">
        <f t="shared" ca="1" si="506"/>
        <v>0.114</v>
      </c>
      <c r="BQ787" s="172">
        <f t="shared" ca="1" si="495"/>
        <v>9.0370179501075842E-3</v>
      </c>
      <c r="BR787" s="172">
        <f t="shared" ca="1" si="510"/>
        <v>1.036235867054786E-3</v>
      </c>
    </row>
    <row r="788" spans="44:70">
      <c r="AR788" s="69">
        <f t="shared" si="492"/>
        <v>66</v>
      </c>
      <c r="AS788" s="70">
        <f t="shared" si="503"/>
        <v>785</v>
      </c>
      <c r="AT788" s="71">
        <f t="shared" ca="1" si="504"/>
        <v>9.6607902450758325E-4</v>
      </c>
      <c r="AU788" s="72">
        <f t="shared" ca="1" si="493"/>
        <v>9.0370179501075842E-3</v>
      </c>
      <c r="AV788" s="73">
        <f t="shared" ca="1" si="494"/>
        <v>1.0090370179501076</v>
      </c>
      <c r="AW788" s="74">
        <f ca="1">PRODUCT(AV$4:AV788)</f>
        <v>973.75226049453033</v>
      </c>
      <c r="BO788" s="70">
        <f t="shared" si="509"/>
        <v>785</v>
      </c>
      <c r="BP788" s="171">
        <f t="shared" ca="1" si="506"/>
        <v>0.114</v>
      </c>
      <c r="BQ788" s="172">
        <f t="shared" ca="1" si="495"/>
        <v>9.0370179501075842E-3</v>
      </c>
      <c r="BR788" s="172">
        <f t="shared" ca="1" si="510"/>
        <v>1.0269552539905163E-3</v>
      </c>
    </row>
    <row r="789" spans="44:70">
      <c r="AR789" s="69">
        <f t="shared" si="492"/>
        <v>66</v>
      </c>
      <c r="AS789" s="70">
        <f t="shared" si="503"/>
        <v>786</v>
      </c>
      <c r="AT789" s="71">
        <f t="shared" ca="1" si="504"/>
        <v>9.5734855102188579E-4</v>
      </c>
      <c r="AU789" s="72">
        <f t="shared" ca="1" si="493"/>
        <v>9.0370179501075842E-3</v>
      </c>
      <c r="AV789" s="73">
        <f t="shared" ca="1" si="494"/>
        <v>1.0090370179501076</v>
      </c>
      <c r="AW789" s="74">
        <f ca="1">PRODUCT(AV$4:AV789)</f>
        <v>982.55207715157724</v>
      </c>
      <c r="BO789" s="70">
        <f t="shared" si="509"/>
        <v>786</v>
      </c>
      <c r="BP789" s="171">
        <f t="shared" ca="1" si="506"/>
        <v>0.114</v>
      </c>
      <c r="BQ789" s="172">
        <f t="shared" ca="1" si="495"/>
        <v>9.0370179501075842E-3</v>
      </c>
      <c r="BR789" s="172">
        <f t="shared" ca="1" si="510"/>
        <v>1.0177577588548834E-3</v>
      </c>
    </row>
    <row r="790" spans="44:70">
      <c r="AR790" s="69">
        <f t="shared" si="492"/>
        <v>66</v>
      </c>
      <c r="AS790" s="70">
        <f t="shared" si="503"/>
        <v>787</v>
      </c>
      <c r="AT790" s="71">
        <f t="shared" ca="1" si="504"/>
        <v>9.4869697498179155E-4</v>
      </c>
      <c r="AU790" s="72">
        <f t="shared" ca="1" si="493"/>
        <v>9.0370179501075842E-3</v>
      </c>
      <c r="AV790" s="73">
        <f t="shared" ca="1" si="494"/>
        <v>1.0090370179501076</v>
      </c>
      <c r="AW790" s="74">
        <f ca="1">PRODUCT(AV$4:AV790)</f>
        <v>991.43141790971151</v>
      </c>
      <c r="BO790" s="70">
        <f t="shared" si="509"/>
        <v>787</v>
      </c>
      <c r="BP790" s="171">
        <f t="shared" ca="1" si="506"/>
        <v>0.114</v>
      </c>
      <c r="BQ790" s="172">
        <f t="shared" ca="1" si="495"/>
        <v>9.0370179501075842E-3</v>
      </c>
      <c r="BR790" s="172">
        <f t="shared" ca="1" si="510"/>
        <v>1.0086426372369294E-3</v>
      </c>
    </row>
    <row r="791" spans="44:70">
      <c r="AR791" s="69">
        <f t="shared" si="492"/>
        <v>66</v>
      </c>
      <c r="AS791" s="70">
        <f t="shared" si="503"/>
        <v>788</v>
      </c>
      <c r="AT791" s="71">
        <f t="shared" ca="1" si="504"/>
        <v>9.4012358338966834E-4</v>
      </c>
      <c r="AU791" s="72">
        <f t="shared" ca="1" si="493"/>
        <v>9.0370179501075842E-3</v>
      </c>
      <c r="AV791" s="73">
        <f t="shared" ca="1" si="494"/>
        <v>1.0090370179501076</v>
      </c>
      <c r="AW791" s="74">
        <f ca="1">PRODUCT(AV$4:AV791)</f>
        <v>1000.3910014296622</v>
      </c>
      <c r="BO791" s="70">
        <f t="shared" si="509"/>
        <v>788</v>
      </c>
      <c r="BP791" s="171">
        <f t="shared" ca="1" si="506"/>
        <v>0.114</v>
      </c>
      <c r="BQ791" s="172">
        <f t="shared" ca="1" si="495"/>
        <v>9.0370179501075842E-3</v>
      </c>
      <c r="BR791" s="172">
        <f t="shared" ca="1" si="510"/>
        <v>9.996091513927018E-4</v>
      </c>
    </row>
    <row r="792" spans="44:70">
      <c r="AR792" s="69">
        <f t="shared" si="492"/>
        <v>66</v>
      </c>
      <c r="AS792" s="70">
        <f t="shared" si="503"/>
        <v>789</v>
      </c>
      <c r="AT792" s="71">
        <f t="shared" ca="1" si="504"/>
        <v>9.3162766969125642E-4</v>
      </c>
      <c r="AU792" s="72">
        <f t="shared" ca="1" si="493"/>
        <v>9.0370179501075842E-3</v>
      </c>
      <c r="AV792" s="73">
        <f t="shared" ca="1" si="494"/>
        <v>1.0090370179501076</v>
      </c>
      <c r="AW792" s="74">
        <f ca="1">PRODUCT(AV$4:AV792)</f>
        <v>1009.4315528667081</v>
      </c>
      <c r="BO792" s="70">
        <f t="shared" si="509"/>
        <v>789</v>
      </c>
      <c r="BP792" s="171">
        <f t="shared" ca="1" si="506"/>
        <v>0.114</v>
      </c>
      <c r="BQ792" s="172">
        <f t="shared" ca="1" si="495"/>
        <v>9.0370179501075842E-3</v>
      </c>
      <c r="BR792" s="172">
        <f t="shared" ca="1" si="510"/>
        <v>9.9065657018554301E-4</v>
      </c>
    </row>
    <row r="793" spans="44:70">
      <c r="AR793" s="69">
        <f t="shared" si="492"/>
        <v>66</v>
      </c>
      <c r="AS793" s="70">
        <f t="shared" si="503"/>
        <v>790</v>
      </c>
      <c r="AT793" s="71">
        <f t="shared" ca="1" si="504"/>
        <v>9.2320853371743962E-4</v>
      </c>
      <c r="AU793" s="72">
        <f t="shared" ca="1" si="493"/>
        <v>9.0370179501075842E-3</v>
      </c>
      <c r="AV793" s="73">
        <f t="shared" ca="1" si="494"/>
        <v>1.0090370179501076</v>
      </c>
      <c r="AW793" s="74">
        <f ca="1">PRODUCT(AV$4:AV793)</f>
        <v>1018.5538039293696</v>
      </c>
      <c r="BO793" s="70">
        <f t="shared" si="509"/>
        <v>790</v>
      </c>
      <c r="BP793" s="171">
        <f t="shared" ca="1" si="506"/>
        <v>0.114</v>
      </c>
      <c r="BQ793" s="172">
        <f t="shared" ca="1" si="495"/>
        <v>9.0370179501075842E-3</v>
      </c>
      <c r="BR793" s="172">
        <f t="shared" ca="1" si="510"/>
        <v>9.8178416902691538E-4</v>
      </c>
    </row>
    <row r="794" spans="44:70">
      <c r="AR794" s="69">
        <f t="shared" si="492"/>
        <v>66</v>
      </c>
      <c r="AS794" s="70">
        <f t="shared" si="503"/>
        <v>791</v>
      </c>
      <c r="AT794" s="71">
        <f t="shared" ca="1" si="504"/>
        <v>9.1486548162654263E-4</v>
      </c>
      <c r="AU794" s="72">
        <f t="shared" ca="1" si="493"/>
        <v>9.0370179501075842E-3</v>
      </c>
      <c r="AV794" s="73">
        <f t="shared" ca="1" si="494"/>
        <v>1.0090370179501076</v>
      </c>
      <c r="AW794" s="74">
        <f ca="1">PRODUCT(AV$4:AV794)</f>
        <v>1027.7584929386296</v>
      </c>
      <c r="BO794" s="70">
        <f t="shared" si="509"/>
        <v>791</v>
      </c>
      <c r="BP794" s="171">
        <f t="shared" ca="1" si="506"/>
        <v>0.114</v>
      </c>
      <c r="BQ794" s="172">
        <f t="shared" ca="1" si="495"/>
        <v>9.0370179501075842E-3</v>
      </c>
      <c r="BR794" s="172">
        <f t="shared" ca="1" si="510"/>
        <v>9.7299122981775509E-4</v>
      </c>
    </row>
    <row r="795" spans="44:70">
      <c r="AR795" s="69">
        <f t="shared" si="492"/>
        <v>66</v>
      </c>
      <c r="AS795" s="70">
        <f t="shared" si="503"/>
        <v>792</v>
      </c>
      <c r="AT795" s="71">
        <f t="shared" ca="1" si="504"/>
        <v>9.0659782584714976E-4</v>
      </c>
      <c r="AU795" s="72">
        <f t="shared" ca="1" si="493"/>
        <v>9.0370179501075842E-3</v>
      </c>
      <c r="AV795" s="73">
        <f t="shared" ca="1" si="494"/>
        <v>1.0090370179501076</v>
      </c>
      <c r="AW795" s="74">
        <f ca="1">PRODUCT(AV$4:AV795)</f>
        <v>1037.0463648876914</v>
      </c>
      <c r="BO795" s="70">
        <f t="shared" si="509"/>
        <v>792</v>
      </c>
      <c r="BP795" s="171">
        <f t="shared" ca="1" si="506"/>
        <v>0.114</v>
      </c>
      <c r="BQ795" s="172">
        <f t="shared" ca="1" si="495"/>
        <v>9.0370179501075842E-3</v>
      </c>
      <c r="BR795" s="172">
        <f t="shared" ca="1" si="510"/>
        <v>9.6427704089035234E-4</v>
      </c>
    </row>
    <row r="796" spans="44:70">
      <c r="AR796" s="69">
        <f t="shared" si="492"/>
        <v>67</v>
      </c>
      <c r="AS796" s="70">
        <f t="shared" si="503"/>
        <v>793</v>
      </c>
      <c r="AT796" s="71">
        <f t="shared" ca="1" si="504"/>
        <v>8.9840488502144057E-4</v>
      </c>
      <c r="AU796" s="72">
        <f t="shared" ca="1" si="493"/>
        <v>9.0370179501075842E-3</v>
      </c>
      <c r="AV796" s="73">
        <f t="shared" ca="1" si="494"/>
        <v>1.0090370179501076</v>
      </c>
      <c r="AW796" s="74">
        <f ca="1">PRODUCT(AV$4:AV796)</f>
        <v>1046.4181715022753</v>
      </c>
      <c r="BO796" s="70">
        <f t="shared" si="509"/>
        <v>793</v>
      </c>
      <c r="BP796" s="171">
        <f t="shared" ca="1" si="506"/>
        <v>0.114</v>
      </c>
      <c r="BQ796" s="172">
        <f t="shared" ca="1" si="495"/>
        <v>9.0370179501075842E-3</v>
      </c>
      <c r="BR796" s="172">
        <f t="shared" ca="1" si="510"/>
        <v>9.5564089695075152E-4</v>
      </c>
    </row>
    <row r="797" spans="44:70">
      <c r="AR797" s="69">
        <f t="shared" si="492"/>
        <v>67</v>
      </c>
      <c r="AS797" s="70">
        <f t="shared" si="503"/>
        <v>794</v>
      </c>
      <c r="AT797" s="71">
        <f t="shared" ca="1" si="504"/>
        <v>8.9028598394903747E-4</v>
      </c>
      <c r="AU797" s="72">
        <f t="shared" ca="1" si="493"/>
        <v>9.0370179501075842E-3</v>
      </c>
      <c r="AV797" s="73">
        <f t="shared" ca="1" si="494"/>
        <v>1.0090370179501076</v>
      </c>
      <c r="AW797" s="74">
        <f ca="1">PRODUCT(AV$4:AV797)</f>
        <v>1055.87467130146</v>
      </c>
      <c r="BO797" s="70">
        <f t="shared" si="509"/>
        <v>794</v>
      </c>
      <c r="BP797" s="171">
        <f t="shared" ca="1" si="506"/>
        <v>0.114</v>
      </c>
      <c r="BQ797" s="172">
        <f t="shared" ca="1" si="495"/>
        <v>9.0370179501075842E-3</v>
      </c>
      <c r="BR797" s="172">
        <f t="shared" ca="1" si="510"/>
        <v>9.4708209902166719E-4</v>
      </c>
    </row>
    <row r="798" spans="44:70">
      <c r="AR798" s="69">
        <f t="shared" si="492"/>
        <v>67</v>
      </c>
      <c r="AS798" s="70">
        <f t="shared" si="503"/>
        <v>795</v>
      </c>
      <c r="AT798" s="71">
        <f t="shared" ca="1" si="504"/>
        <v>8.8224045353136086E-4</v>
      </c>
      <c r="AU798" s="72">
        <f t="shared" ca="1" si="493"/>
        <v>9.0370179501075842E-3</v>
      </c>
      <c r="AV798" s="73">
        <f t="shared" ca="1" si="494"/>
        <v>1.0090370179501076</v>
      </c>
      <c r="AW798" s="74">
        <f ca="1">PRODUCT(AV$4:AV798)</f>
        <v>1065.4166296590752</v>
      </c>
      <c r="BO798" s="70">
        <f t="shared" si="509"/>
        <v>795</v>
      </c>
      <c r="BP798" s="171">
        <f t="shared" ca="1" si="506"/>
        <v>0.114</v>
      </c>
      <c r="BQ798" s="172">
        <f t="shared" ca="1" si="495"/>
        <v>9.0370179501075842E-3</v>
      </c>
      <c r="BR798" s="172">
        <f t="shared" ca="1" si="510"/>
        <v>9.3859995438591159E-4</v>
      </c>
    </row>
    <row r="799" spans="44:70">
      <c r="AR799" s="69">
        <f t="shared" si="492"/>
        <v>67</v>
      </c>
      <c r="AS799" s="70">
        <f t="shared" si="503"/>
        <v>796</v>
      </c>
      <c r="AT799" s="71">
        <f t="shared" ca="1" si="504"/>
        <v>8.7426763071648693E-4</v>
      </c>
      <c r="AU799" s="72">
        <f t="shared" ca="1" si="493"/>
        <v>9.0370179501075842E-3</v>
      </c>
      <c r="AV799" s="73">
        <f t="shared" ca="1" si="494"/>
        <v>1.0090370179501076</v>
      </c>
      <c r="AW799" s="74">
        <f ca="1">PRODUCT(AV$4:AV799)</f>
        <v>1075.0448188656474</v>
      </c>
      <c r="BO799" s="70">
        <f t="shared" si="509"/>
        <v>796</v>
      </c>
      <c r="BP799" s="171">
        <f t="shared" ca="1" si="506"/>
        <v>0.114</v>
      </c>
      <c r="BQ799" s="172">
        <f t="shared" ca="1" si="495"/>
        <v>9.0370179501075842E-3</v>
      </c>
      <c r="BR799" s="172">
        <f t="shared" ca="1" si="510"/>
        <v>9.3019377653032859E-4</v>
      </c>
    </row>
    <row r="800" spans="44:70">
      <c r="AR800" s="69">
        <f t="shared" si="492"/>
        <v>67</v>
      </c>
      <c r="AS800" s="70">
        <f t="shared" si="503"/>
        <v>797</v>
      </c>
      <c r="AT800" s="71">
        <f t="shared" ca="1" si="504"/>
        <v>8.6636685844450399E-4</v>
      </c>
      <c r="AU800" s="72">
        <f t="shared" ca="1" si="493"/>
        <v>9.0370179501075842E-3</v>
      </c>
      <c r="AV800" s="73">
        <f t="shared" ca="1" si="494"/>
        <v>1.0090370179501076</v>
      </c>
      <c r="AW800" s="74">
        <f ca="1">PRODUCT(AV$4:AV800)</f>
        <v>1084.7600181909063</v>
      </c>
      <c r="BO800" s="70">
        <f t="shared" si="509"/>
        <v>797</v>
      </c>
      <c r="BP800" s="171">
        <f t="shared" ca="1" si="506"/>
        <v>0.114</v>
      </c>
      <c r="BQ800" s="172">
        <f t="shared" ca="1" si="495"/>
        <v>9.0370179501075842E-3</v>
      </c>
      <c r="BR800" s="172">
        <f t="shared" ca="1" si="510"/>
        <v>9.2186288509023024E-4</v>
      </c>
    </row>
    <row r="801" spans="44:70">
      <c r="AR801" s="69">
        <f t="shared" si="492"/>
        <v>67</v>
      </c>
      <c r="AS801" s="70">
        <f t="shared" si="503"/>
        <v>798</v>
      </c>
      <c r="AT801" s="71">
        <f t="shared" ca="1" si="504"/>
        <v>8.5853748559336265E-4</v>
      </c>
      <c r="AU801" s="72">
        <f t="shared" ca="1" si="493"/>
        <v>9.0370179501075842E-3</v>
      </c>
      <c r="AV801" s="73">
        <f t="shared" ca="1" si="494"/>
        <v>1.0090370179501076</v>
      </c>
      <c r="AW801" s="74">
        <f ca="1">PRODUCT(AV$4:AV801)</f>
        <v>1094.5630139468565</v>
      </c>
      <c r="BO801" s="70">
        <f t="shared" si="509"/>
        <v>798</v>
      </c>
      <c r="BP801" s="171">
        <f t="shared" ca="1" si="506"/>
        <v>0.114</v>
      </c>
      <c r="BQ801" s="172">
        <f t="shared" ca="1" si="495"/>
        <v>9.0370179501075842E-3</v>
      </c>
      <c r="BR801" s="172">
        <f t="shared" ca="1" si="510"/>
        <v>9.1360660579433003E-4</v>
      </c>
    </row>
    <row r="802" spans="44:70">
      <c r="AR802" s="69">
        <f t="shared" si="492"/>
        <v>67</v>
      </c>
      <c r="AS802" s="70">
        <f t="shared" si="503"/>
        <v>799</v>
      </c>
      <c r="AT802" s="71">
        <f t="shared" ca="1" si="504"/>
        <v>8.5077886692521516E-4</v>
      </c>
      <c r="AU802" s="72">
        <f t="shared" ca="1" si="493"/>
        <v>9.0370179501075842E-3</v>
      </c>
      <c r="AV802" s="73">
        <f t="shared" ca="1" si="494"/>
        <v>1.0090370179501076</v>
      </c>
      <c r="AW802" s="74">
        <f ca="1">PRODUCT(AV$4:AV802)</f>
        <v>1104.4545995514181</v>
      </c>
      <c r="BO802" s="70">
        <f t="shared" si="509"/>
        <v>799</v>
      </c>
      <c r="BP802" s="171">
        <f t="shared" ca="1" si="506"/>
        <v>0.114</v>
      </c>
      <c r="BQ802" s="172">
        <f t="shared" ca="1" si="495"/>
        <v>9.0370179501075842E-3</v>
      </c>
      <c r="BR802" s="172">
        <f t="shared" ca="1" si="510"/>
        <v>9.0542427041017022E-4</v>
      </c>
    </row>
    <row r="803" spans="44:70">
      <c r="AR803" s="69">
        <f t="shared" si="492"/>
        <v>67</v>
      </c>
      <c r="AS803" s="70">
        <f t="shared" si="503"/>
        <v>800</v>
      </c>
      <c r="AT803" s="71">
        <f t="shared" ca="1" si="504"/>
        <v>8.4309036303323976E-4</v>
      </c>
      <c r="AU803" s="72">
        <f t="shared" ca="1" si="493"/>
        <v>9.0370179501075842E-3</v>
      </c>
      <c r="AV803" s="73">
        <f t="shared" ca="1" si="494"/>
        <v>1.0090370179501076</v>
      </c>
      <c r="AW803" s="74">
        <f ca="1">PRODUCT(AV$4:AV803)</f>
        <v>1114.4355755926431</v>
      </c>
      <c r="BO803" s="70">
        <f t="shared" si="509"/>
        <v>800</v>
      </c>
      <c r="BP803" s="171">
        <f t="shared" ca="1" si="506"/>
        <v>0.114</v>
      </c>
      <c r="BQ803" s="172">
        <f t="shared" ca="1" si="495"/>
        <v>9.0370179501075842E-3</v>
      </c>
      <c r="BR803" s="172">
        <f t="shared" ca="1" si="510"/>
        <v>8.9731521669003764E-4</v>
      </c>
    </row>
    <row r="804" spans="44:70">
      <c r="AR804" s="69">
        <f t="shared" si="492"/>
        <v>67</v>
      </c>
      <c r="AS804" s="70">
        <f t="shared" si="503"/>
        <v>801</v>
      </c>
      <c r="AT804" s="71">
        <f t="shared" ca="1" si="504"/>
        <v>8.3547134028894563E-4</v>
      </c>
      <c r="AU804" s="72">
        <f t="shared" ca="1" si="493"/>
        <v>9.0370179501075842E-3</v>
      </c>
      <c r="AV804" s="73">
        <f t="shared" ca="1" si="494"/>
        <v>1.0090370179501076</v>
      </c>
      <c r="AW804" s="74">
        <f ca="1">PRODUCT(AV$4:AV804)</f>
        <v>1124.5067498935123</v>
      </c>
      <c r="BO804" s="70">
        <f t="shared" si="509"/>
        <v>801</v>
      </c>
      <c r="BP804" s="171">
        <f t="shared" ca="1" si="506"/>
        <v>0.114</v>
      </c>
      <c r="BQ804" s="172">
        <f t="shared" ca="1" si="495"/>
        <v>9.0370179501075842E-3</v>
      </c>
      <c r="BR804" s="172">
        <f t="shared" ca="1" si="510"/>
        <v>8.8927878831736372E-4</v>
      </c>
    </row>
    <row r="805" spans="44:70">
      <c r="AR805" s="69">
        <f t="shared" si="492"/>
        <v>67</v>
      </c>
      <c r="AS805" s="70">
        <f t="shared" si="503"/>
        <v>802</v>
      </c>
      <c r="AT805" s="71">
        <f t="shared" ca="1" si="504"/>
        <v>8.2792117078995403E-4</v>
      </c>
      <c r="AU805" s="72">
        <f t="shared" ca="1" si="493"/>
        <v>9.0370179501075842E-3</v>
      </c>
      <c r="AV805" s="73">
        <f t="shared" ca="1" si="494"/>
        <v>1.0090370179501076</v>
      </c>
      <c r="AW805" s="74">
        <f ca="1">PRODUCT(AV$4:AV805)</f>
        <v>1134.6689375773171</v>
      </c>
      <c r="BO805" s="70">
        <f t="shared" si="509"/>
        <v>802</v>
      </c>
      <c r="BP805" s="171">
        <f t="shared" ca="1" si="506"/>
        <v>0.114</v>
      </c>
      <c r="BQ805" s="172">
        <f t="shared" ca="1" si="495"/>
        <v>9.0370179501075842E-3</v>
      </c>
      <c r="BR805" s="172">
        <f t="shared" ca="1" si="510"/>
        <v>8.813143348536046E-4</v>
      </c>
    </row>
    <row r="806" spans="44:70">
      <c r="AR806" s="69">
        <f t="shared" si="492"/>
        <v>67</v>
      </c>
      <c r="AS806" s="70">
        <f t="shared" si="503"/>
        <v>803</v>
      </c>
      <c r="AT806" s="71">
        <f t="shared" ca="1" si="504"/>
        <v>8.2043923230825115E-4</v>
      </c>
      <c r="AU806" s="72">
        <f t="shared" ca="1" si="493"/>
        <v>9.0370179501075842E-3</v>
      </c>
      <c r="AV806" s="73">
        <f t="shared" ca="1" si="494"/>
        <v>1.0090370179501076</v>
      </c>
      <c r="AW806" s="74">
        <f ca="1">PRODUCT(AV$4:AV806)</f>
        <v>1144.922961133633</v>
      </c>
      <c r="BO806" s="70">
        <f t="shared" si="509"/>
        <v>803</v>
      </c>
      <c r="BP806" s="171">
        <f t="shared" ca="1" si="506"/>
        <v>0.114</v>
      </c>
      <c r="BQ806" s="172">
        <f t="shared" ca="1" si="495"/>
        <v>9.0370179501075842E-3</v>
      </c>
      <c r="BR806" s="172">
        <f t="shared" ca="1" si="510"/>
        <v>8.734212116855971E-4</v>
      </c>
    </row>
    <row r="807" spans="44:70">
      <c r="AR807" s="69">
        <f t="shared" si="492"/>
        <v>67</v>
      </c>
      <c r="AS807" s="70">
        <f t="shared" si="503"/>
        <v>804</v>
      </c>
      <c r="AT807" s="71">
        <f t="shared" ca="1" si="504"/>
        <v>8.1302490823890897E-4</v>
      </c>
      <c r="AU807" s="72">
        <f t="shared" ca="1" si="493"/>
        <v>9.0370179501075842E-3</v>
      </c>
      <c r="AV807" s="73">
        <f t="shared" ca="1" si="494"/>
        <v>1.0090370179501076</v>
      </c>
      <c r="AW807" s="74">
        <f ca="1">PRODUCT(AV$4:AV807)</f>
        <v>1155.269650484888</v>
      </c>
      <c r="BO807" s="70">
        <f t="shared" si="509"/>
        <v>804</v>
      </c>
      <c r="BP807" s="171">
        <f t="shared" ca="1" si="506"/>
        <v>0.114</v>
      </c>
      <c r="BQ807" s="172">
        <f t="shared" ca="1" si="495"/>
        <v>9.0370179501075842E-3</v>
      </c>
      <c r="BR807" s="172">
        <f t="shared" ca="1" si="510"/>
        <v>8.6559877997338642E-4</v>
      </c>
    </row>
    <row r="808" spans="44:70">
      <c r="AR808" s="69">
        <f t="shared" si="492"/>
        <v>68</v>
      </c>
      <c r="AS808" s="70">
        <f t="shared" si="503"/>
        <v>805</v>
      </c>
      <c r="AT808" s="71">
        <f t="shared" ca="1" si="504"/>
        <v>8.0567758754926941E-4</v>
      </c>
      <c r="AU808" s="72">
        <f t="shared" ca="1" si="493"/>
        <v>9.0370179501075842E-3</v>
      </c>
      <c r="AV808" s="73">
        <f t="shared" ca="1" si="494"/>
        <v>1.0090370179501076</v>
      </c>
      <c r="AW808" s="74">
        <f ca="1">PRODUCT(AV$4:AV808)</f>
        <v>1165.7098430535343</v>
      </c>
      <c r="BO808" s="70">
        <f t="shared" si="509"/>
        <v>805</v>
      </c>
      <c r="BP808" s="171">
        <f t="shared" ca="1" si="506"/>
        <v>0.114</v>
      </c>
      <c r="BQ808" s="172">
        <f t="shared" ca="1" si="495"/>
        <v>9.0370179501075842E-3</v>
      </c>
      <c r="BR808" s="172">
        <f t="shared" ca="1" si="510"/>
        <v>8.5784640659852026E-4</v>
      </c>
    </row>
    <row r="809" spans="44:70">
      <c r="AR809" s="69">
        <f t="shared" si="492"/>
        <v>68</v>
      </c>
      <c r="AS809" s="70">
        <f t="shared" si="503"/>
        <v>806</v>
      </c>
      <c r="AT809" s="71">
        <f t="shared" ca="1" si="504"/>
        <v>7.9839666472858732E-4</v>
      </c>
      <c r="AU809" s="72">
        <f t="shared" ca="1" si="493"/>
        <v>9.0370179501075842E-3</v>
      </c>
      <c r="AV809" s="73">
        <f t="shared" ca="1" si="494"/>
        <v>1.0090370179501076</v>
      </c>
      <c r="AW809" s="74">
        <f ca="1">PRODUCT(AV$4:AV809)</f>
        <v>1176.2443838298261</v>
      </c>
      <c r="BO809" s="70">
        <f t="shared" si="509"/>
        <v>806</v>
      </c>
      <c r="BP809" s="171">
        <f t="shared" ca="1" si="506"/>
        <v>0.114</v>
      </c>
      <c r="BQ809" s="172">
        <f t="shared" ca="1" si="495"/>
        <v>9.0370179501075842E-3</v>
      </c>
      <c r="BR809" s="172">
        <f t="shared" ca="1" si="510"/>
        <v>8.5016346411280713E-4</v>
      </c>
    </row>
    <row r="810" spans="44:70">
      <c r="AR810" s="69">
        <f t="shared" si="492"/>
        <v>68</v>
      </c>
      <c r="AS810" s="70">
        <f t="shared" si="503"/>
        <v>807</v>
      </c>
      <c r="AT810" s="71">
        <f t="shared" ca="1" si="504"/>
        <v>7.9118153973812904E-4</v>
      </c>
      <c r="AU810" s="72">
        <f t="shared" ca="1" si="493"/>
        <v>9.0370179501075842E-3</v>
      </c>
      <c r="AV810" s="73">
        <f t="shared" ca="1" si="494"/>
        <v>1.0090370179501076</v>
      </c>
      <c r="AW810" s="74">
        <f ca="1">PRODUCT(AV$4:AV810)</f>
        <v>1186.8741254402096</v>
      </c>
      <c r="BO810" s="70">
        <f t="shared" si="509"/>
        <v>807</v>
      </c>
      <c r="BP810" s="171">
        <f t="shared" ca="1" si="506"/>
        <v>0.114</v>
      </c>
      <c r="BQ810" s="172">
        <f t="shared" ca="1" si="495"/>
        <v>9.0370179501075842E-3</v>
      </c>
      <c r="BR810" s="172">
        <f t="shared" ca="1" si="510"/>
        <v>8.4254933068753275E-4</v>
      </c>
    </row>
    <row r="811" spans="44:70">
      <c r="AR811" s="69">
        <f t="shared" si="492"/>
        <v>68</v>
      </c>
      <c r="AS811" s="70">
        <f t="shared" si="503"/>
        <v>808</v>
      </c>
      <c r="AT811" s="71">
        <f t="shared" ca="1" si="504"/>
        <v>7.8403161796172186E-4</v>
      </c>
      <c r="AU811" s="72">
        <f t="shared" ca="1" si="493"/>
        <v>9.0370179501075842E-3</v>
      </c>
      <c r="AV811" s="73">
        <f t="shared" ca="1" si="494"/>
        <v>1.0090370179501076</v>
      </c>
      <c r="AW811" s="74">
        <f ca="1">PRODUCT(AV$4:AV811)</f>
        <v>1197.5999282163309</v>
      </c>
      <c r="BO811" s="70">
        <f t="shared" si="509"/>
        <v>808</v>
      </c>
      <c r="BP811" s="171">
        <f t="shared" ca="1" si="506"/>
        <v>0.114</v>
      </c>
      <c r="BQ811" s="172">
        <f t="shared" ca="1" si="495"/>
        <v>9.0370179501075842E-3</v>
      </c>
      <c r="BR811" s="172">
        <f t="shared" ca="1" si="510"/>
        <v>8.3500339006313149E-4</v>
      </c>
    </row>
    <row r="812" spans="44:70">
      <c r="AR812" s="69">
        <f t="shared" si="492"/>
        <v>68</v>
      </c>
      <c r="AS812" s="70">
        <f t="shared" si="503"/>
        <v>809</v>
      </c>
      <c r="AT812" s="71">
        <f t="shared" ca="1" si="504"/>
        <v>7.7694631015674993E-4</v>
      </c>
      <c r="AU812" s="72">
        <f t="shared" ca="1" si="493"/>
        <v>9.0370179501075842E-3</v>
      </c>
      <c r="AV812" s="73">
        <f t="shared" ca="1" si="494"/>
        <v>1.0090370179501076</v>
      </c>
      <c r="AW812" s="74">
        <f ca="1">PRODUCT(AV$4:AV812)</f>
        <v>1208.4226602646695</v>
      </c>
      <c r="BO812" s="70">
        <f t="shared" si="509"/>
        <v>809</v>
      </c>
      <c r="BP812" s="171">
        <f t="shared" ca="1" si="506"/>
        <v>0.114</v>
      </c>
      <c r="BQ812" s="172">
        <f t="shared" ca="1" si="495"/>
        <v>9.0370179501075842E-3</v>
      </c>
      <c r="BR812" s="172">
        <f t="shared" ca="1" si="510"/>
        <v>8.2752503149930887E-4</v>
      </c>
    </row>
    <row r="813" spans="44:70">
      <c r="AR813" s="69">
        <f t="shared" si="492"/>
        <v>68</v>
      </c>
      <c r="AS813" s="70">
        <f t="shared" si="503"/>
        <v>810</v>
      </c>
      <c r="AT813" s="71">
        <f t="shared" ca="1" si="504"/>
        <v>7.6992503240559348E-4</v>
      </c>
      <c r="AU813" s="72">
        <f t="shared" ca="1" si="493"/>
        <v>9.0370179501075842E-3</v>
      </c>
      <c r="AV813" s="73">
        <f t="shared" ca="1" si="494"/>
        <v>1.0090370179501076</v>
      </c>
      <c r="AW813" s="74">
        <f ca="1">PRODUCT(AV$4:AV813)</f>
        <v>1219.343197536798</v>
      </c>
      <c r="BO813" s="70">
        <f t="shared" si="509"/>
        <v>810</v>
      </c>
      <c r="BP813" s="171">
        <f t="shared" ca="1" si="506"/>
        <v>0.114</v>
      </c>
      <c r="BQ813" s="172">
        <f t="shared" ca="1" si="495"/>
        <v>9.0370179501075842E-3</v>
      </c>
      <c r="BR813" s="172">
        <f t="shared" ca="1" si="510"/>
        <v>8.2011364972561025E-4</v>
      </c>
    </row>
    <row r="814" spans="44:70">
      <c r="AR814" s="69">
        <f t="shared" si="492"/>
        <v>68</v>
      </c>
      <c r="AS814" s="70">
        <f t="shared" si="503"/>
        <v>811</v>
      </c>
      <c r="AT814" s="71">
        <f t="shared" ca="1" si="504"/>
        <v>7.6296720606750695E-4</v>
      </c>
      <c r="AU814" s="72">
        <f t="shared" ca="1" si="493"/>
        <v>9.0370179501075842E-3</v>
      </c>
      <c r="AV814" s="73">
        <f t="shared" ca="1" si="494"/>
        <v>1.0090370179501076</v>
      </c>
      <c r="AW814" s="74">
        <f ca="1">PRODUCT(AV$4:AV814)</f>
        <v>1230.3624239002797</v>
      </c>
      <c r="BO814" s="70">
        <f t="shared" si="509"/>
        <v>811</v>
      </c>
      <c r="BP814" s="171">
        <f t="shared" ca="1" si="506"/>
        <v>0.114</v>
      </c>
      <c r="BQ814" s="172">
        <f t="shared" ca="1" si="495"/>
        <v>9.0370179501075842E-3</v>
      </c>
      <c r="BR814" s="172">
        <f t="shared" ca="1" si="510"/>
        <v>8.127686448924327E-4</v>
      </c>
    </row>
    <row r="815" spans="44:70">
      <c r="AR815" s="69">
        <f t="shared" si="492"/>
        <v>68</v>
      </c>
      <c r="AS815" s="70">
        <f t="shared" si="503"/>
        <v>812</v>
      </c>
      <c r="AT815" s="71">
        <f t="shared" ca="1" si="504"/>
        <v>7.5607225773093143E-4</v>
      </c>
      <c r="AU815" s="72">
        <f t="shared" ca="1" si="493"/>
        <v>9.0370179501075842E-3</v>
      </c>
      <c r="AV815" s="73">
        <f t="shared" ca="1" si="494"/>
        <v>1.0090370179501076</v>
      </c>
      <c r="AW815" s="74">
        <f ca="1">PRODUCT(AV$4:AV815)</f>
        <v>1241.4812312102044</v>
      </c>
      <c r="BO815" s="70">
        <f t="shared" si="509"/>
        <v>812</v>
      </c>
      <c r="BP815" s="171">
        <f t="shared" ca="1" si="506"/>
        <v>0.114</v>
      </c>
      <c r="BQ815" s="172">
        <f t="shared" ca="1" si="495"/>
        <v>9.0370179501075842E-3</v>
      </c>
      <c r="BR815" s="172">
        <f t="shared" ca="1" si="510"/>
        <v>8.0548942252247529E-4</v>
      </c>
    </row>
    <row r="816" spans="44:70">
      <c r="AR816" s="69">
        <f t="shared" si="492"/>
        <v>68</v>
      </c>
      <c r="AS816" s="70">
        <f t="shared" si="503"/>
        <v>813</v>
      </c>
      <c r="AT816" s="71">
        <f t="shared" ca="1" si="504"/>
        <v>7.4923961916623864E-4</v>
      </c>
      <c r="AU816" s="72">
        <f t="shared" ca="1" si="493"/>
        <v>9.0370179501075842E-3</v>
      </c>
      <c r="AV816" s="73">
        <f t="shared" ca="1" si="494"/>
        <v>1.0090370179501076</v>
      </c>
      <c r="AW816" s="74">
        <f ca="1">PRODUCT(AV$4:AV816)</f>
        <v>1252.7005193813727</v>
      </c>
      <c r="BO816" s="70">
        <f t="shared" si="509"/>
        <v>813</v>
      </c>
      <c r="BP816" s="171">
        <f t="shared" ca="1" si="506"/>
        <v>0.114</v>
      </c>
      <c r="BQ816" s="172">
        <f t="shared" ca="1" si="495"/>
        <v>9.0370179501075842E-3</v>
      </c>
      <c r="BR816" s="172">
        <f t="shared" ca="1" si="510"/>
        <v>7.9827539346262434E-4</v>
      </c>
    </row>
    <row r="817" spans="44:70">
      <c r="AR817" s="69">
        <f t="shared" si="492"/>
        <v>68</v>
      </c>
      <c r="AS817" s="70">
        <f t="shared" si="503"/>
        <v>814</v>
      </c>
      <c r="AT817" s="71">
        <f t="shared" ca="1" si="504"/>
        <v>7.4246872727890152E-4</v>
      </c>
      <c r="AU817" s="72">
        <f t="shared" ca="1" si="493"/>
        <v>9.0370179501075842E-3</v>
      </c>
      <c r="AV817" s="73">
        <f t="shared" ca="1" si="494"/>
        <v>1.0090370179501076</v>
      </c>
      <c r="AW817" s="74">
        <f ca="1">PRODUCT(AV$4:AV817)</f>
        <v>1264.0211964611312</v>
      </c>
      <c r="BO817" s="70">
        <f t="shared" si="509"/>
        <v>814</v>
      </c>
      <c r="BP817" s="171">
        <f t="shared" ca="1" si="506"/>
        <v>0.114</v>
      </c>
      <c r="BQ817" s="172">
        <f t="shared" ca="1" si="495"/>
        <v>9.0370179501075842E-3</v>
      </c>
      <c r="BR817" s="172">
        <f t="shared" ca="1" si="510"/>
        <v>7.911259738362696E-4</v>
      </c>
    </row>
    <row r="818" spans="44:70">
      <c r="AR818" s="69">
        <f t="shared" si="492"/>
        <v>68</v>
      </c>
      <c r="AS818" s="70">
        <f t="shared" si="503"/>
        <v>815</v>
      </c>
      <c r="AT818" s="71">
        <f t="shared" ca="1" si="504"/>
        <v>7.3575902406308854E-4</v>
      </c>
      <c r="AU818" s="72">
        <f t="shared" ca="1" si="493"/>
        <v>9.0370179501075842E-3</v>
      </c>
      <c r="AV818" s="73">
        <f t="shared" ca="1" si="494"/>
        <v>1.0090370179501076</v>
      </c>
      <c r="AW818" s="74">
        <f ca="1">PRODUCT(AV$4:AV818)</f>
        <v>1275.444178702867</v>
      </c>
      <c r="BO818" s="70">
        <f t="shared" si="509"/>
        <v>815</v>
      </c>
      <c r="BP818" s="171">
        <f t="shared" ca="1" si="506"/>
        <v>0.114</v>
      </c>
      <c r="BQ818" s="172">
        <f t="shared" ca="1" si="495"/>
        <v>9.0370179501075842E-3</v>
      </c>
      <c r="BR818" s="172">
        <f t="shared" ca="1" si="510"/>
        <v>7.8404058499604743E-4</v>
      </c>
    </row>
    <row r="819" spans="44:70">
      <c r="AR819" s="69">
        <f t="shared" si="492"/>
        <v>68</v>
      </c>
      <c r="AS819" s="70">
        <f t="shared" si="503"/>
        <v>816</v>
      </c>
      <c r="AT819" s="71">
        <f t="shared" ca="1" si="504"/>
        <v>7.2910995655567682E-4</v>
      </c>
      <c r="AU819" s="72">
        <f t="shared" ca="1" si="493"/>
        <v>9.0370179501075842E-3</v>
      </c>
      <c r="AV819" s="73">
        <f t="shared" ca="1" si="494"/>
        <v>1.0090370179501076</v>
      </c>
      <c r="AW819" s="74">
        <f ca="1">PRODUCT(AV$4:AV819)</f>
        <v>1286.9703906401651</v>
      </c>
      <c r="BO819" s="70">
        <f t="shared" si="509"/>
        <v>816</v>
      </c>
      <c r="BP819" s="171">
        <f t="shared" ca="1" si="506"/>
        <v>0.114</v>
      </c>
      <c r="BQ819" s="172">
        <f t="shared" ca="1" si="495"/>
        <v>9.0370179501075842E-3</v>
      </c>
      <c r="BR819" s="172">
        <f t="shared" ca="1" si="510"/>
        <v>7.7701865347700729E-4</v>
      </c>
    </row>
    <row r="820" spans="44:70">
      <c r="AR820" s="69">
        <f t="shared" si="492"/>
        <v>69</v>
      </c>
      <c r="AS820" s="70">
        <f t="shared" si="503"/>
        <v>817</v>
      </c>
      <c r="AT820" s="71">
        <f t="shared" ca="1" si="504"/>
        <v>7.2252097679068104E-4</v>
      </c>
      <c r="AU820" s="72">
        <f t="shared" ca="1" si="493"/>
        <v>9.0370179501075842E-3</v>
      </c>
      <c r="AV820" s="73">
        <f t="shared" ca="1" si="494"/>
        <v>1.0090370179501076</v>
      </c>
      <c r="AW820" s="74">
        <f ca="1">PRODUCT(AV$4:AV820)</f>
        <v>1298.6007651616371</v>
      </c>
      <c r="BO820" s="70">
        <f t="shared" si="509"/>
        <v>817</v>
      </c>
      <c r="BP820" s="171">
        <f t="shared" ca="1" si="506"/>
        <v>0.114</v>
      </c>
      <c r="BQ820" s="172">
        <f t="shared" ca="1" si="495"/>
        <v>9.0370179501075842E-3</v>
      </c>
      <c r="BR820" s="172">
        <f t="shared" ca="1" si="510"/>
        <v>7.7005961095019746E-4</v>
      </c>
    </row>
    <row r="821" spans="44:70">
      <c r="AR821" s="69">
        <f t="shared" si="492"/>
        <v>69</v>
      </c>
      <c r="AS821" s="70">
        <f t="shared" si="503"/>
        <v>818</v>
      </c>
      <c r="AT821" s="71">
        <f t="shared" ca="1" si="504"/>
        <v>7.1599154175409441E-4</v>
      </c>
      <c r="AU821" s="72">
        <f t="shared" ca="1" si="493"/>
        <v>9.0370179501075842E-3</v>
      </c>
      <c r="AV821" s="73">
        <f t="shared" ca="1" si="494"/>
        <v>1.0090370179501076</v>
      </c>
      <c r="AW821" s="74">
        <f ca="1">PRODUCT(AV$4:AV821)</f>
        <v>1310.3362435864262</v>
      </c>
      <c r="BO821" s="70">
        <f t="shared" si="509"/>
        <v>818</v>
      </c>
      <c r="BP821" s="171">
        <f t="shared" ca="1" si="506"/>
        <v>0.114</v>
      </c>
      <c r="BQ821" s="172">
        <f t="shared" ca="1" si="495"/>
        <v>9.0370179501075842E-3</v>
      </c>
      <c r="BR821" s="172">
        <f t="shared" ca="1" si="510"/>
        <v>7.6316289417666691E-4</v>
      </c>
    </row>
    <row r="822" spans="44:70">
      <c r="AR822" s="69">
        <f t="shared" si="492"/>
        <v>69</v>
      </c>
      <c r="AS822" s="70">
        <f t="shared" si="503"/>
        <v>819</v>
      </c>
      <c r="AT822" s="71">
        <f t="shared" ca="1" si="504"/>
        <v>7.095211133391374E-4</v>
      </c>
      <c r="AU822" s="72">
        <f t="shared" ca="1" si="493"/>
        <v>9.0370179501075842E-3</v>
      </c>
      <c r="AV822" s="73">
        <f t="shared" ca="1" si="494"/>
        <v>1.0090370179501076</v>
      </c>
      <c r="AW822" s="74">
        <f ca="1">PRODUCT(AV$4:AV822)</f>
        <v>1322.1777757403934</v>
      </c>
      <c r="BO822" s="70">
        <f t="shared" si="509"/>
        <v>819</v>
      </c>
      <c r="BP822" s="171">
        <f t="shared" ca="1" si="506"/>
        <v>0.114</v>
      </c>
      <c r="BQ822" s="172">
        <f t="shared" ca="1" si="495"/>
        <v>9.0370179501075842E-3</v>
      </c>
      <c r="BR822" s="172">
        <f t="shared" ca="1" si="510"/>
        <v>7.5632794496187838E-4</v>
      </c>
    </row>
    <row r="823" spans="44:70">
      <c r="AR823" s="69">
        <f t="shared" si="492"/>
        <v>69</v>
      </c>
      <c r="AS823" s="70">
        <f t="shared" si="503"/>
        <v>820</v>
      </c>
      <c r="AT823" s="71">
        <f t="shared" ca="1" si="504"/>
        <v>7.0310915830191134E-4</v>
      </c>
      <c r="AU823" s="72">
        <f t="shared" ca="1" si="493"/>
        <v>9.0370179501075842E-3</v>
      </c>
      <c r="AV823" s="73">
        <f t="shared" ca="1" si="494"/>
        <v>1.0090370179501076</v>
      </c>
      <c r="AW823" s="74">
        <f ca="1">PRODUCT(AV$4:AV823)</f>
        <v>1334.1263200329927</v>
      </c>
      <c r="BO823" s="70">
        <f t="shared" si="509"/>
        <v>820</v>
      </c>
      <c r="BP823" s="171">
        <f t="shared" ca="1" si="506"/>
        <v>0.114</v>
      </c>
      <c r="BQ823" s="172">
        <f t="shared" ca="1" si="495"/>
        <v>9.0370179501075842E-3</v>
      </c>
      <c r="BR823" s="172">
        <f t="shared" ca="1" si="510"/>
        <v>7.4955421011053079E-4</v>
      </c>
    </row>
    <row r="824" spans="44:70">
      <c r="AR824" s="69">
        <f t="shared" si="492"/>
        <v>69</v>
      </c>
      <c r="AS824" s="70">
        <f t="shared" si="503"/>
        <v>821</v>
      </c>
      <c r="AT824" s="71">
        <f t="shared" ca="1" si="504"/>
        <v>6.9675514821745195E-4</v>
      </c>
      <c r="AU824" s="72">
        <f t="shared" ca="1" si="493"/>
        <v>9.0370179501075842E-3</v>
      </c>
      <c r="AV824" s="73">
        <f t="shared" ca="1" si="494"/>
        <v>1.0090370179501076</v>
      </c>
      <c r="AW824" s="74">
        <f ca="1">PRODUCT(AV$4:AV824)</f>
        <v>1346.1828435348418</v>
      </c>
      <c r="BO824" s="70">
        <f t="shared" si="509"/>
        <v>821</v>
      </c>
      <c r="BP824" s="171">
        <f t="shared" ca="1" si="506"/>
        <v>0.114</v>
      </c>
      <c r="BQ824" s="172">
        <f t="shared" ca="1" si="495"/>
        <v>9.0370179501075842E-3</v>
      </c>
      <c r="BR824" s="172">
        <f t="shared" ca="1" si="510"/>
        <v>7.4284114138178524E-4</v>
      </c>
    </row>
    <row r="825" spans="44:70">
      <c r="AR825" s="69">
        <f t="shared" si="492"/>
        <v>69</v>
      </c>
      <c r="AS825" s="70">
        <f t="shared" si="503"/>
        <v>822</v>
      </c>
      <c r="AT825" s="71">
        <f t="shared" ca="1" si="504"/>
        <v>6.90458559436181E-4</v>
      </c>
      <c r="AU825" s="72">
        <f t="shared" ca="1" si="493"/>
        <v>9.0370179501075842E-3</v>
      </c>
      <c r="AV825" s="73">
        <f t="shared" ca="1" si="494"/>
        <v>1.0090370179501076</v>
      </c>
      <c r="AW825" s="74">
        <f ca="1">PRODUCT(AV$4:AV825)</f>
        <v>1358.3483220559931</v>
      </c>
      <c r="BO825" s="70">
        <f t="shared" si="509"/>
        <v>822</v>
      </c>
      <c r="BP825" s="171">
        <f t="shared" ca="1" si="506"/>
        <v>0.114</v>
      </c>
      <c r="BQ825" s="172">
        <f t="shared" ca="1" si="495"/>
        <v>9.0370179501075842E-3</v>
      </c>
      <c r="BR825" s="172">
        <f t="shared" ca="1" si="510"/>
        <v>7.361881954448924E-4</v>
      </c>
    </row>
    <row r="826" spans="44:70">
      <c r="AR826" s="69">
        <f t="shared" si="492"/>
        <v>69</v>
      </c>
      <c r="AS826" s="70">
        <f t="shared" si="503"/>
        <v>823</v>
      </c>
      <c r="AT826" s="71">
        <f t="shared" ca="1" si="504"/>
        <v>6.842188730407508E-4</v>
      </c>
      <c r="AU826" s="72">
        <f t="shared" ca="1" si="493"/>
        <v>9.0370179501075842E-3</v>
      </c>
      <c r="AV826" s="73">
        <f t="shared" ca="1" si="494"/>
        <v>1.0090370179501076</v>
      </c>
      <c r="AW826" s="74">
        <f ca="1">PRODUCT(AV$4:AV826)</f>
        <v>1370.6237402249117</v>
      </c>
      <c r="BO826" s="70">
        <f t="shared" si="509"/>
        <v>823</v>
      </c>
      <c r="BP826" s="171">
        <f t="shared" ca="1" si="506"/>
        <v>0.114</v>
      </c>
      <c r="BQ826" s="172">
        <f t="shared" ca="1" si="495"/>
        <v>9.0370179501075842E-3</v>
      </c>
      <c r="BR826" s="172">
        <f t="shared" ca="1" si="510"/>
        <v>7.2959483383521775E-4</v>
      </c>
    </row>
    <row r="827" spans="44:70">
      <c r="AR827" s="69">
        <f t="shared" si="492"/>
        <v>69</v>
      </c>
      <c r="AS827" s="70">
        <f t="shared" si="503"/>
        <v>824</v>
      </c>
      <c r="AT827" s="71">
        <f t="shared" ca="1" si="504"/>
        <v>6.780355748032792E-4</v>
      </c>
      <c r="AU827" s="72">
        <f t="shared" ca="1" si="493"/>
        <v>9.0370179501075842E-3</v>
      </c>
      <c r="AV827" s="73">
        <f t="shared" ca="1" si="494"/>
        <v>1.0090370179501076</v>
      </c>
      <c r="AW827" s="74">
        <f ca="1">PRODUCT(AV$4:AV827)</f>
        <v>1383.0100915681678</v>
      </c>
      <c r="BO827" s="70">
        <f t="shared" si="509"/>
        <v>824</v>
      </c>
      <c r="BP827" s="171">
        <f t="shared" ca="1" si="506"/>
        <v>0.114</v>
      </c>
      <c r="BQ827" s="172">
        <f t="shared" ca="1" si="495"/>
        <v>9.0370179501075842E-3</v>
      </c>
      <c r="BR827" s="172">
        <f t="shared" ca="1" si="510"/>
        <v>7.2306052291065996E-4</v>
      </c>
    </row>
    <row r="828" spans="44:70">
      <c r="AR828" s="69">
        <f t="shared" si="492"/>
        <v>69</v>
      </c>
      <c r="AS828" s="70">
        <f t="shared" si="503"/>
        <v>825</v>
      </c>
      <c r="AT828" s="71">
        <f t="shared" ca="1" si="504"/>
        <v>6.7190815514297044E-4</v>
      </c>
      <c r="AU828" s="72">
        <f t="shared" ca="1" si="493"/>
        <v>9.0370179501075842E-3</v>
      </c>
      <c r="AV828" s="73">
        <f t="shared" ca="1" si="494"/>
        <v>1.0090370179501076</v>
      </c>
      <c r="AW828" s="74">
        <f ca="1">PRODUCT(AV$4:AV828)</f>
        <v>1395.5083785908494</v>
      </c>
      <c r="BO828" s="70">
        <f t="shared" si="509"/>
        <v>825</v>
      </c>
      <c r="BP828" s="171">
        <f t="shared" ca="1" si="506"/>
        <v>0.114</v>
      </c>
      <c r="BQ828" s="172">
        <f t="shared" ca="1" si="495"/>
        <v>9.0370179501075842E-3</v>
      </c>
      <c r="BR828" s="172">
        <f t="shared" ca="1" si="510"/>
        <v>7.1658473380845989E-4</v>
      </c>
    </row>
    <row r="829" spans="44:70">
      <c r="AR829" s="69">
        <f t="shared" si="492"/>
        <v>69</v>
      </c>
      <c r="AS829" s="70">
        <f t="shared" si="503"/>
        <v>826</v>
      </c>
      <c r="AT829" s="71">
        <f t="shared" ca="1" si="504"/>
        <v>6.6583610908411972E-4</v>
      </c>
      <c r="AU829" s="72">
        <f t="shared" ca="1" si="493"/>
        <v>9.0370179501075842E-3</v>
      </c>
      <c r="AV829" s="73">
        <f t="shared" ca="1" si="494"/>
        <v>1.0090370179501076</v>
      </c>
      <c r="AW829" s="74">
        <f ca="1">PRODUCT(AV$4:AV829)</f>
        <v>1408.1196128577003</v>
      </c>
      <c r="BO829" s="70">
        <f t="shared" si="509"/>
        <v>826</v>
      </c>
      <c r="BP829" s="171">
        <f t="shared" ca="1" si="506"/>
        <v>0.114</v>
      </c>
      <c r="BQ829" s="172">
        <f t="shared" ca="1" si="495"/>
        <v>9.0370179501075842E-3</v>
      </c>
      <c r="BR829" s="172">
        <f t="shared" ca="1" si="510"/>
        <v>7.1016694240239639E-4</v>
      </c>
    </row>
    <row r="830" spans="44:70">
      <c r="AR830" s="69">
        <f t="shared" si="492"/>
        <v>69</v>
      </c>
      <c r="AS830" s="70">
        <f t="shared" si="503"/>
        <v>827</v>
      </c>
      <c r="AT830" s="71">
        <f t="shared" ca="1" si="504"/>
        <v>6.5981893621449672E-4</v>
      </c>
      <c r="AU830" s="72">
        <f t="shared" ca="1" si="493"/>
        <v>9.0370179501075842E-3</v>
      </c>
      <c r="AV830" s="73">
        <f t="shared" ca="1" si="494"/>
        <v>1.0090370179501076</v>
      </c>
      <c r="AW830" s="74">
        <f ca="1">PRODUCT(AV$4:AV830)</f>
        <v>1420.8448150749939</v>
      </c>
      <c r="BO830" s="70">
        <f t="shared" si="509"/>
        <v>827</v>
      </c>
      <c r="BP830" s="171">
        <f t="shared" ca="1" si="506"/>
        <v>0.114</v>
      </c>
      <c r="BQ830" s="172">
        <f t="shared" ca="1" si="495"/>
        <v>9.0370179501075842E-3</v>
      </c>
      <c r="BR830" s="172">
        <f t="shared" ca="1" si="510"/>
        <v>7.0380662926036578E-4</v>
      </c>
    </row>
    <row r="831" spans="44:70">
      <c r="AR831" s="69">
        <f t="shared" si="492"/>
        <v>69</v>
      </c>
      <c r="AS831" s="70">
        <f t="shared" si="503"/>
        <v>828</v>
      </c>
      <c r="AT831" s="71">
        <f t="shared" ca="1" si="504"/>
        <v>6.5385614064410538E-4</v>
      </c>
      <c r="AU831" s="72">
        <f t="shared" ca="1" si="493"/>
        <v>9.0370179501075842E-3</v>
      </c>
      <c r="AV831" s="73">
        <f t="shared" ca="1" si="494"/>
        <v>1.0090370179501076</v>
      </c>
      <c r="AW831" s="74">
        <f ca="1">PRODUCT(AV$4:AV831)</f>
        <v>1433.6850151731439</v>
      </c>
      <c r="BO831" s="70">
        <f t="shared" si="509"/>
        <v>828</v>
      </c>
      <c r="BP831" s="171">
        <f t="shared" ca="1" si="506"/>
        <v>0.114</v>
      </c>
      <c r="BQ831" s="172">
        <f t="shared" ca="1" si="495"/>
        <v>9.0370179501075842E-3</v>
      </c>
      <c r="BR831" s="172">
        <f t="shared" ca="1" si="510"/>
        <v>6.9750327960234055E-4</v>
      </c>
    </row>
    <row r="832" spans="44:70">
      <c r="AR832" s="69">
        <f t="shared" si="492"/>
        <v>70</v>
      </c>
      <c r="AS832" s="70">
        <f t="shared" si="503"/>
        <v>829</v>
      </c>
      <c r="AT832" s="71">
        <f t="shared" ca="1" si="504"/>
        <v>6.4794723096431653E-4</v>
      </c>
      <c r="AU832" s="72">
        <f t="shared" ca="1" si="493"/>
        <v>9.0370179501075842E-3</v>
      </c>
      <c r="AV832" s="73">
        <f t="shared" ca="1" si="494"/>
        <v>1.0090370179501076</v>
      </c>
      <c r="AW832" s="74">
        <f ca="1">PRODUCT(AV$4:AV832)</f>
        <v>1446.641252390064</v>
      </c>
      <c r="BO832" s="70">
        <f t="shared" si="509"/>
        <v>829</v>
      </c>
      <c r="BP832" s="171">
        <f t="shared" ca="1" si="506"/>
        <v>0.114</v>
      </c>
      <c r="BQ832" s="172">
        <f t="shared" ca="1" si="495"/>
        <v>9.0370179501075842E-3</v>
      </c>
      <c r="BR832" s="172">
        <f t="shared" ca="1" si="510"/>
        <v>6.9125638325870516E-4</v>
      </c>
    </row>
    <row r="833" spans="44:70">
      <c r="AR833" s="69">
        <f t="shared" si="492"/>
        <v>70</v>
      </c>
      <c r="AS833" s="70">
        <f t="shared" si="503"/>
        <v>830</v>
      </c>
      <c r="AT833" s="71">
        <f t="shared" ca="1" si="504"/>
        <v>6.4209172020736945E-4</v>
      </c>
      <c r="AU833" s="72">
        <f t="shared" ca="1" si="493"/>
        <v>9.0370179501075842E-3</v>
      </c>
      <c r="AV833" s="73">
        <f t="shared" ca="1" si="494"/>
        <v>1.0090370179501076</v>
      </c>
      <c r="AW833" s="74">
        <f ca="1">PRODUCT(AV$4:AV833)</f>
        <v>1459.7145753552791</v>
      </c>
      <c r="BO833" s="70">
        <f t="shared" si="509"/>
        <v>830</v>
      </c>
      <c r="BP833" s="171">
        <f t="shared" ca="1" si="506"/>
        <v>0.114</v>
      </c>
      <c r="BQ833" s="172">
        <f t="shared" ca="1" si="495"/>
        <v>9.0370179501075842E-3</v>
      </c>
      <c r="BR833" s="172">
        <f t="shared" ca="1" si="510"/>
        <v>6.8506543462896498E-4</v>
      </c>
    </row>
    <row r="834" spans="44:70">
      <c r="AR834" s="69">
        <f t="shared" si="492"/>
        <v>70</v>
      </c>
      <c r="AS834" s="70">
        <f t="shared" si="503"/>
        <v>831</v>
      </c>
      <c r="AT834" s="71">
        <f t="shared" ca="1" si="504"/>
        <v>6.3628912580624005E-4</v>
      </c>
      <c r="AU834" s="72">
        <f t="shared" ca="1" si="493"/>
        <v>9.0370179501075842E-3</v>
      </c>
      <c r="AV834" s="73">
        <f t="shared" ca="1" si="494"/>
        <v>1.0090370179501076</v>
      </c>
      <c r="AW834" s="74">
        <f ca="1">PRODUCT(AV$4:AV834)</f>
        <v>1472.9060421747984</v>
      </c>
      <c r="BO834" s="70">
        <f t="shared" si="509"/>
        <v>831</v>
      </c>
      <c r="BP834" s="171">
        <f t="shared" ca="1" si="506"/>
        <v>0.114</v>
      </c>
      <c r="BQ834" s="172">
        <f t="shared" ca="1" si="495"/>
        <v>9.0370179501075842E-3</v>
      </c>
      <c r="BR834" s="172">
        <f t="shared" ca="1" si="510"/>
        <v>6.7892993264082448E-4</v>
      </c>
    </row>
    <row r="835" spans="44:70">
      <c r="AR835" s="69">
        <f t="shared" si="492"/>
        <v>70</v>
      </c>
      <c r="AS835" s="70">
        <f t="shared" si="503"/>
        <v>832</v>
      </c>
      <c r="AT835" s="71">
        <f t="shared" ca="1" si="504"/>
        <v>6.3053896955487078E-4</v>
      </c>
      <c r="AU835" s="72">
        <f t="shared" ca="1" si="493"/>
        <v>9.0370179501075842E-3</v>
      </c>
      <c r="AV835" s="73">
        <f t="shared" ca="1" si="494"/>
        <v>1.0090370179501076</v>
      </c>
      <c r="AW835" s="74">
        <f ca="1">PRODUCT(AV$4:AV835)</f>
        <v>1486.2167205167539</v>
      </c>
      <c r="BO835" s="70">
        <f t="shared" si="509"/>
        <v>832</v>
      </c>
      <c r="BP835" s="171">
        <f t="shared" ca="1" si="506"/>
        <v>0.114</v>
      </c>
      <c r="BQ835" s="172">
        <f t="shared" ca="1" si="495"/>
        <v>9.0370179501075842E-3</v>
      </c>
      <c r="BR835" s="172">
        <f t="shared" ca="1" si="510"/>
        <v>6.7284938070963276E-4</v>
      </c>
    </row>
    <row r="836" spans="44:70">
      <c r="AR836" s="69">
        <f t="shared" si="492"/>
        <v>70</v>
      </c>
      <c r="AS836" s="70">
        <f t="shared" si="503"/>
        <v>833</v>
      </c>
      <c r="AT836" s="71">
        <f t="shared" ca="1" si="504"/>
        <v>6.248407775687611E-4</v>
      </c>
      <c r="AU836" s="72">
        <f t="shared" ca="1" si="493"/>
        <v>9.0370179501075842E-3</v>
      </c>
      <c r="AV836" s="73">
        <f t="shared" ca="1" si="494"/>
        <v>1.0090370179501076</v>
      </c>
      <c r="AW836" s="74">
        <f ca="1">PRODUCT(AV$4:AV836)</f>
        <v>1499.6476876978138</v>
      </c>
      <c r="BO836" s="70">
        <f t="shared" si="509"/>
        <v>833</v>
      </c>
      <c r="BP836" s="171">
        <f t="shared" ca="1" si="506"/>
        <v>0.114</v>
      </c>
      <c r="BQ836" s="172">
        <f t="shared" ca="1" si="495"/>
        <v>9.0370179501075842E-3</v>
      </c>
      <c r="BR836" s="172">
        <f t="shared" ca="1" si="510"/>
        <v>6.6682328669819143E-4</v>
      </c>
    </row>
    <row r="837" spans="44:70">
      <c r="AR837" s="69">
        <f t="shared" ref="AR837:AR900" si="511">ROUNDDOWN((AS837-1)/12,0)+1</f>
        <v>70</v>
      </c>
      <c r="AS837" s="70">
        <f t="shared" si="503"/>
        <v>834</v>
      </c>
      <c r="AT837" s="71">
        <f t="shared" ca="1" si="504"/>
        <v>6.1919408024591299E-4</v>
      </c>
      <c r="AU837" s="72">
        <f t="shared" ref="AU837:AU900" ca="1" si="512">IF($AU$2="Yes",BQ837,((1+$AH$21)^(1/12))-1)</f>
        <v>9.0370179501075842E-3</v>
      </c>
      <c r="AV837" s="73">
        <f t="shared" ref="AV837:AV900" ca="1" si="513">(1+AU837)</f>
        <v>1.0090370179501076</v>
      </c>
      <c r="AW837" s="74">
        <f ca="1">PRODUCT(AV$4:AV837)</f>
        <v>1513.2000307703763</v>
      </c>
      <c r="BO837" s="70">
        <f t="shared" si="509"/>
        <v>834</v>
      </c>
      <c r="BP837" s="171">
        <f t="shared" ca="1" si="506"/>
        <v>0.114</v>
      </c>
      <c r="BQ837" s="172">
        <f t="shared" ref="BQ837:BQ900" ca="1" si="514">(1+BP837)^(1/12)-1</f>
        <v>9.0370179501075842E-3</v>
      </c>
      <c r="BR837" s="172">
        <f t="shared" ca="1" si="510"/>
        <v>6.6085116287692316E-4</v>
      </c>
    </row>
    <row r="838" spans="44:70">
      <c r="AR838" s="69">
        <f t="shared" si="511"/>
        <v>70</v>
      </c>
      <c r="AS838" s="70">
        <f t="shared" ref="AS838:AS901" si="515">AS837+1</f>
        <v>835</v>
      </c>
      <c r="AT838" s="71">
        <f t="shared" ref="AT838:AT901" ca="1" si="516">(1-AU838)*AT837</f>
        <v>6.1359841222813035E-4</v>
      </c>
      <c r="AU838" s="72">
        <f t="shared" ca="1" si="512"/>
        <v>9.0370179501075842E-3</v>
      </c>
      <c r="AV838" s="73">
        <f t="shared" ca="1" si="513"/>
        <v>1.0090370179501076</v>
      </c>
      <c r="AW838" s="74">
        <f ca="1">PRODUCT(AV$4:AV838)</f>
        <v>1526.8748466105515</v>
      </c>
      <c r="BO838" s="70">
        <f t="shared" si="509"/>
        <v>835</v>
      </c>
      <c r="BP838" s="171">
        <f t="shared" ref="BP838:BP901" ca="1" si="517">VLOOKUP(BO838,$BT$4:$BX$13,5,TRUE)/100</f>
        <v>0.114</v>
      </c>
      <c r="BQ838" s="172">
        <f t="shared" ca="1" si="514"/>
        <v>9.0370179501075842E-3</v>
      </c>
      <c r="BR838" s="172">
        <f t="shared" ca="1" si="510"/>
        <v>6.5493252588439657E-4</v>
      </c>
    </row>
    <row r="839" spans="44:70">
      <c r="AR839" s="69">
        <f t="shared" si="511"/>
        <v>70</v>
      </c>
      <c r="AS839" s="70">
        <f t="shared" si="515"/>
        <v>836</v>
      </c>
      <c r="AT839" s="71">
        <f t="shared" ca="1" si="516"/>
        <v>6.080533123626672E-4</v>
      </c>
      <c r="AU839" s="72">
        <f t="shared" ca="1" si="512"/>
        <v>9.0370179501075842E-3</v>
      </c>
      <c r="AV839" s="73">
        <f t="shared" ca="1" si="513"/>
        <v>1.0090370179501076</v>
      </c>
      <c r="AW839" s="74">
        <f ca="1">PRODUCT(AV$4:AV839)</f>
        <v>1540.6732420069388</v>
      </c>
      <c r="BO839" s="70">
        <f t="shared" si="509"/>
        <v>836</v>
      </c>
      <c r="BP839" s="171">
        <f t="shared" ca="1" si="517"/>
        <v>0.114</v>
      </c>
      <c r="BQ839" s="172">
        <f t="shared" ca="1" si="514"/>
        <v>9.0370179501075842E-3</v>
      </c>
      <c r="BR839" s="172">
        <f t="shared" ca="1" si="510"/>
        <v>6.490668966882046E-4</v>
      </c>
    </row>
    <row r="840" spans="44:70">
      <c r="AR840" s="69">
        <f t="shared" si="511"/>
        <v>70</v>
      </c>
      <c r="AS840" s="70">
        <f t="shared" si="515"/>
        <v>837</v>
      </c>
      <c r="AT840" s="71">
        <f t="shared" ca="1" si="516"/>
        <v>6.0255832366422335E-4</v>
      </c>
      <c r="AU840" s="72">
        <f t="shared" ca="1" si="512"/>
        <v>9.0370179501075842E-3</v>
      </c>
      <c r="AV840" s="73">
        <f t="shared" ca="1" si="513"/>
        <v>1.0090370179501076</v>
      </c>
      <c r="AW840" s="74">
        <f ca="1">PRODUCT(AV$4:AV840)</f>
        <v>1554.596333750206</v>
      </c>
      <c r="BO840" s="70">
        <f t="shared" si="509"/>
        <v>837</v>
      </c>
      <c r="BP840" s="171">
        <f t="shared" ca="1" si="517"/>
        <v>0.114</v>
      </c>
      <c r="BQ840" s="172">
        <f t="shared" ca="1" si="514"/>
        <v>9.0370179501075842E-3</v>
      </c>
      <c r="BR840" s="172">
        <f t="shared" ca="1" si="510"/>
        <v>6.4325380054619378E-4</v>
      </c>
    </row>
    <row r="841" spans="44:70">
      <c r="AR841" s="69">
        <f t="shared" si="511"/>
        <v>70</v>
      </c>
      <c r="AS841" s="70">
        <f t="shared" si="515"/>
        <v>838</v>
      </c>
      <c r="AT841" s="71">
        <f t="shared" ca="1" si="516"/>
        <v>5.9711299327728303E-4</v>
      </c>
      <c r="AU841" s="72">
        <f t="shared" ca="1" si="512"/>
        <v>9.0370179501075842E-3</v>
      </c>
      <c r="AV841" s="73">
        <f t="shared" ca="1" si="513"/>
        <v>1.0090370179501076</v>
      </c>
      <c r="AW841" s="74">
        <f ca="1">PRODUCT(AV$4:AV841)</f>
        <v>1568.6452487234781</v>
      </c>
      <c r="BO841" s="70">
        <f t="shared" si="509"/>
        <v>838</v>
      </c>
      <c r="BP841" s="171">
        <f t="shared" ca="1" si="517"/>
        <v>0.114</v>
      </c>
      <c r="BQ841" s="172">
        <f t="shared" ca="1" si="514"/>
        <v>9.0370179501075842E-3</v>
      </c>
      <c r="BR841" s="172">
        <f t="shared" ca="1" si="510"/>
        <v>6.3749276696803989E-4</v>
      </c>
    </row>
    <row r="842" spans="44:70">
      <c r="AR842" s="69">
        <f t="shared" si="511"/>
        <v>70</v>
      </c>
      <c r="AS842" s="70">
        <f t="shared" si="515"/>
        <v>839</v>
      </c>
      <c r="AT842" s="71">
        <f t="shared" ca="1" si="516"/>
        <v>5.9171687243879379E-4</v>
      </c>
      <c r="AU842" s="72">
        <f t="shared" ca="1" si="512"/>
        <v>9.0370179501075842E-3</v>
      </c>
      <c r="AV842" s="73">
        <f t="shared" ca="1" si="513"/>
        <v>1.0090370179501076</v>
      </c>
      <c r="AW842" s="74">
        <f ca="1">PRODUCT(AV$4:AV842)</f>
        <v>1582.8211239935431</v>
      </c>
      <c r="BO842" s="70">
        <f t="shared" si="509"/>
        <v>839</v>
      </c>
      <c r="BP842" s="171">
        <f t="shared" ca="1" si="517"/>
        <v>0.114</v>
      </c>
      <c r="BQ842" s="172">
        <f t="shared" ca="1" si="514"/>
        <v>9.0370179501075842E-3</v>
      </c>
      <c r="BR842" s="172">
        <f t="shared" ca="1" si="510"/>
        <v>6.3178332967716861E-4</v>
      </c>
    </row>
    <row r="843" spans="44:70">
      <c r="AR843" s="69">
        <f t="shared" si="511"/>
        <v>70</v>
      </c>
      <c r="AS843" s="70">
        <f t="shared" si="515"/>
        <v>840</v>
      </c>
      <c r="AT843" s="71">
        <f t="shared" ca="1" si="516"/>
        <v>5.8636951644118289E-4</v>
      </c>
      <c r="AU843" s="72">
        <f t="shared" ca="1" si="512"/>
        <v>9.0370179501075842E-3</v>
      </c>
      <c r="AV843" s="73">
        <f t="shared" ca="1" si="513"/>
        <v>1.0090370179501076</v>
      </c>
      <c r="AW843" s="74">
        <f ca="1">PRODUCT(AV$4:AV843)</f>
        <v>1597.1251069028822</v>
      </c>
      <c r="BO843" s="70">
        <f t="shared" si="509"/>
        <v>840</v>
      </c>
      <c r="BP843" s="171">
        <f t="shared" ca="1" si="517"/>
        <v>0.114</v>
      </c>
      <c r="BQ843" s="172">
        <f t="shared" ca="1" si="514"/>
        <v>9.0370179501075842E-3</v>
      </c>
      <c r="BR843" s="172">
        <f t="shared" ca="1" si="510"/>
        <v>6.2612502657301663E-4</v>
      </c>
    </row>
    <row r="844" spans="44:70">
      <c r="AR844" s="69">
        <f t="shared" si="511"/>
        <v>71</v>
      </c>
      <c r="AS844" s="70">
        <f t="shared" si="515"/>
        <v>841</v>
      </c>
      <c r="AT844" s="71">
        <f t="shared" ca="1" si="516"/>
        <v>5.8107048459570801E-4</v>
      </c>
      <c r="AU844" s="72">
        <f t="shared" ca="1" si="512"/>
        <v>9.0370179501075842E-3</v>
      </c>
      <c r="AV844" s="73">
        <f t="shared" ca="1" si="513"/>
        <v>1.0090370179501076</v>
      </c>
      <c r="AW844" s="74">
        <f ca="1">PRODUCT(AV$4:AV844)</f>
        <v>1611.5583551625309</v>
      </c>
      <c r="BO844" s="70">
        <f t="shared" si="509"/>
        <v>841</v>
      </c>
      <c r="BP844" s="171">
        <f t="shared" ca="1" si="517"/>
        <v>0.114</v>
      </c>
      <c r="BQ844" s="172">
        <f t="shared" ca="1" si="514"/>
        <v>9.0370179501075842E-3</v>
      </c>
      <c r="BR844" s="172">
        <f t="shared" ca="1" si="510"/>
        <v>6.2051739969363117E-4</v>
      </c>
    </row>
    <row r="845" spans="44:70">
      <c r="AR845" s="69">
        <f t="shared" si="511"/>
        <v>71</v>
      </c>
      <c r="AS845" s="70">
        <f t="shared" si="515"/>
        <v>842</v>
      </c>
      <c r="AT845" s="71">
        <f t="shared" ca="1" si="516"/>
        <v>5.7581934019613893E-4</v>
      </c>
      <c r="AU845" s="72">
        <f t="shared" ca="1" si="512"/>
        <v>9.0370179501075842E-3</v>
      </c>
      <c r="AV845" s="73">
        <f t="shared" ca="1" si="513"/>
        <v>1.0090370179501076</v>
      </c>
      <c r="AW845" s="74">
        <f ca="1">PRODUCT(AV$4:AV845)</f>
        <v>1626.1220369457806</v>
      </c>
      <c r="BO845" s="70">
        <f t="shared" si="509"/>
        <v>842</v>
      </c>
      <c r="BP845" s="171">
        <f t="shared" ca="1" si="517"/>
        <v>0.114</v>
      </c>
      <c r="BQ845" s="172">
        <f t="shared" ca="1" si="514"/>
        <v>9.0370179501075842E-3</v>
      </c>
      <c r="BR845" s="172">
        <f t="shared" ca="1" si="510"/>
        <v>6.1495999517860401E-4</v>
      </c>
    </row>
    <row r="846" spans="44:70">
      <c r="AR846" s="69">
        <f t="shared" si="511"/>
        <v>71</v>
      </c>
      <c r="AS846" s="70">
        <f t="shared" si="515"/>
        <v>843</v>
      </c>
      <c r="AT846" s="71">
        <f t="shared" ca="1" si="516"/>
        <v>5.7061565048276727E-4</v>
      </c>
      <c r="AU846" s="72">
        <f t="shared" ca="1" si="512"/>
        <v>9.0370179501075842E-3</v>
      </c>
      <c r="AV846" s="73">
        <f t="shared" ca="1" si="513"/>
        <v>1.0090370179501076</v>
      </c>
      <c r="AW846" s="74">
        <f ca="1">PRODUCT(AV$4:AV846)</f>
        <v>1640.817330982725</v>
      </c>
      <c r="BO846" s="70">
        <f t="shared" si="509"/>
        <v>843</v>
      </c>
      <c r="BP846" s="171">
        <f t="shared" ca="1" si="517"/>
        <v>0.114</v>
      </c>
      <c r="BQ846" s="172">
        <f t="shared" ca="1" si="514"/>
        <v>9.0370179501075842E-3</v>
      </c>
      <c r="BR846" s="172">
        <f t="shared" ca="1" si="510"/>
        <v>6.0945236323233789E-4</v>
      </c>
    </row>
    <row r="847" spans="44:70">
      <c r="AR847" s="69">
        <f t="shared" si="511"/>
        <v>71</v>
      </c>
      <c r="AS847" s="70">
        <f t="shared" si="515"/>
        <v>844</v>
      </c>
      <c r="AT847" s="71">
        <f t="shared" ca="1" si="516"/>
        <v>5.6545898660674218E-4</v>
      </c>
      <c r="AU847" s="72">
        <f t="shared" ca="1" si="512"/>
        <v>9.0370179501075842E-3</v>
      </c>
      <c r="AV847" s="73">
        <f t="shared" ca="1" si="513"/>
        <v>1.0090370179501076</v>
      </c>
      <c r="AW847" s="74">
        <f ca="1">PRODUCT(AV$4:AV847)</f>
        <v>1655.6454266556636</v>
      </c>
      <c r="BO847" s="70">
        <f t="shared" si="509"/>
        <v>844</v>
      </c>
      <c r="BP847" s="171">
        <f t="shared" ca="1" si="517"/>
        <v>0.114</v>
      </c>
      <c r="BQ847" s="172">
        <f t="shared" ca="1" si="514"/>
        <v>9.0370179501075842E-3</v>
      </c>
      <c r="BR847" s="172">
        <f t="shared" ca="1" si="510"/>
        <v>6.0399405808764153E-4</v>
      </c>
    </row>
    <row r="848" spans="44:70">
      <c r="AR848" s="69">
        <f t="shared" si="511"/>
        <v>71</v>
      </c>
      <c r="AS848" s="70">
        <f t="shared" si="515"/>
        <v>845</v>
      </c>
      <c r="AT848" s="71">
        <f t="shared" ca="1" si="516"/>
        <v>5.603489235947274E-4</v>
      </c>
      <c r="AU848" s="72">
        <f t="shared" ca="1" si="512"/>
        <v>9.0370179501075842E-3</v>
      </c>
      <c r="AV848" s="73">
        <f t="shared" ca="1" si="513"/>
        <v>1.0090370179501076</v>
      </c>
      <c r="AW848" s="74">
        <f ca="1">PRODUCT(AV$4:AV848)</f>
        <v>1670.6075240953644</v>
      </c>
      <c r="BO848" s="70">
        <f t="shared" si="509"/>
        <v>845</v>
      </c>
      <c r="BP848" s="171">
        <f t="shared" ca="1" si="517"/>
        <v>0.114</v>
      </c>
      <c r="BQ848" s="172">
        <f t="shared" ca="1" si="514"/>
        <v>9.0370179501075842E-3</v>
      </c>
      <c r="BR848" s="172">
        <f t="shared" ca="1" si="510"/>
        <v>5.9858463796965116E-4</v>
      </c>
    </row>
    <row r="849" spans="44:70">
      <c r="AR849" s="69">
        <f t="shared" si="511"/>
        <v>71</v>
      </c>
      <c r="AS849" s="70">
        <f t="shared" si="515"/>
        <v>846</v>
      </c>
      <c r="AT849" s="71">
        <f t="shared" ca="1" si="516"/>
        <v>5.5528504031387841E-4</v>
      </c>
      <c r="AU849" s="72">
        <f t="shared" ca="1" si="512"/>
        <v>9.0370179501075842E-3</v>
      </c>
      <c r="AV849" s="73">
        <f t="shared" ca="1" si="513"/>
        <v>1.0090370179501076</v>
      </c>
      <c r="AW849" s="74">
        <f ca="1">PRODUCT(AV$4:AV849)</f>
        <v>1685.7048342781991</v>
      </c>
      <c r="BO849" s="70">
        <f t="shared" si="509"/>
        <v>846</v>
      </c>
      <c r="BP849" s="171">
        <f t="shared" ca="1" si="517"/>
        <v>0.114</v>
      </c>
      <c r="BQ849" s="172">
        <f t="shared" ca="1" si="514"/>
        <v>9.0370179501075842E-3</v>
      </c>
      <c r="BR849" s="172">
        <f t="shared" ca="1" si="510"/>
        <v>5.9322366506007465E-4</v>
      </c>
    </row>
    <row r="850" spans="44:70">
      <c r="AR850" s="69">
        <f t="shared" si="511"/>
        <v>71</v>
      </c>
      <c r="AS850" s="70">
        <f t="shared" si="515"/>
        <v>847</v>
      </c>
      <c r="AT850" s="71">
        <f t="shared" ca="1" si="516"/>
        <v>5.5026691943713569E-4</v>
      </c>
      <c r="AU850" s="72">
        <f t="shared" ca="1" si="512"/>
        <v>9.0370179501075842E-3</v>
      </c>
      <c r="AV850" s="73">
        <f t="shared" ca="1" si="513"/>
        <v>1.0090370179501076</v>
      </c>
      <c r="AW850" s="74">
        <f ca="1">PRODUCT(AV$4:AV850)</f>
        <v>1700.9385791241543</v>
      </c>
      <c r="BO850" s="70">
        <f t="shared" ref="BO850:BO913" si="518">BO849+1</f>
        <v>847</v>
      </c>
      <c r="BP850" s="171">
        <f t="shared" ca="1" si="517"/>
        <v>0.114</v>
      </c>
      <c r="BQ850" s="172">
        <f t="shared" ca="1" si="514"/>
        <v>9.0370179501075842E-3</v>
      </c>
      <c r="BR850" s="172">
        <f t="shared" ref="BR850:BR913" ca="1" si="519">BR849/(1+BQ850)</f>
        <v>5.8791070546175637E-4</v>
      </c>
    </row>
    <row r="851" spans="44:70">
      <c r="AR851" s="69">
        <f t="shared" si="511"/>
        <v>71</v>
      </c>
      <c r="AS851" s="70">
        <f t="shared" si="515"/>
        <v>848</v>
      </c>
      <c r="AT851" s="71">
        <f t="shared" ca="1" si="516"/>
        <v>5.4529414740883187E-4</v>
      </c>
      <c r="AU851" s="72">
        <f t="shared" ca="1" si="512"/>
        <v>9.0370179501075842E-3</v>
      </c>
      <c r="AV851" s="73">
        <f t="shared" ca="1" si="513"/>
        <v>1.0090370179501076</v>
      </c>
      <c r="AW851" s="74">
        <f ca="1">PRODUCT(AV$4:AV851)</f>
        <v>1716.3099915957298</v>
      </c>
      <c r="BO851" s="70">
        <f t="shared" si="518"/>
        <v>848</v>
      </c>
      <c r="BP851" s="171">
        <f t="shared" ca="1" si="517"/>
        <v>0.114</v>
      </c>
      <c r="BQ851" s="172">
        <f t="shared" ca="1" si="514"/>
        <v>9.0370179501075842E-3</v>
      </c>
      <c r="BR851" s="172">
        <f t="shared" ca="1" si="519"/>
        <v>5.8264532916355895E-4</v>
      </c>
    </row>
    <row r="852" spans="44:70">
      <c r="AR852" s="69">
        <f t="shared" si="511"/>
        <v>71</v>
      </c>
      <c r="AS852" s="70">
        <f t="shared" si="515"/>
        <v>849</v>
      </c>
      <c r="AT852" s="71">
        <f t="shared" ca="1" si="516"/>
        <v>5.4036631441060966E-4</v>
      </c>
      <c r="AU852" s="72">
        <f t="shared" ca="1" si="512"/>
        <v>9.0370179501075842E-3</v>
      </c>
      <c r="AV852" s="73">
        <f t="shared" ca="1" si="513"/>
        <v>1.0090370179501076</v>
      </c>
      <c r="AW852" s="74">
        <f ca="1">PRODUCT(AV$4:AV852)</f>
        <v>1731.8203157977293</v>
      </c>
      <c r="BO852" s="70">
        <f t="shared" si="518"/>
        <v>849</v>
      </c>
      <c r="BP852" s="171">
        <f t="shared" ca="1" si="517"/>
        <v>0.114</v>
      </c>
      <c r="BQ852" s="172">
        <f t="shared" ca="1" si="514"/>
        <v>9.0370179501075842E-3</v>
      </c>
      <c r="BR852" s="172">
        <f t="shared" ca="1" si="519"/>
        <v>5.7742711000555993E-4</v>
      </c>
    </row>
    <row r="853" spans="44:70">
      <c r="AR853" s="69">
        <f t="shared" si="511"/>
        <v>71</v>
      </c>
      <c r="AS853" s="70">
        <f t="shared" si="515"/>
        <v>850</v>
      </c>
      <c r="AT853" s="71">
        <f t="shared" ca="1" si="516"/>
        <v>5.3548301432764748E-4</v>
      </c>
      <c r="AU853" s="72">
        <f t="shared" ca="1" si="512"/>
        <v>9.0370179501075842E-3</v>
      </c>
      <c r="AV853" s="73">
        <f t="shared" ca="1" si="513"/>
        <v>1.0090370179501076</v>
      </c>
      <c r="AW853" s="74">
        <f ca="1">PRODUCT(AV$4:AV853)</f>
        <v>1747.4708070779543</v>
      </c>
      <c r="BO853" s="70">
        <f t="shared" si="518"/>
        <v>850</v>
      </c>
      <c r="BP853" s="171">
        <f t="shared" ca="1" si="517"/>
        <v>0.114</v>
      </c>
      <c r="BQ853" s="172">
        <f t="shared" ca="1" si="514"/>
        <v>9.0370179501075842E-3</v>
      </c>
      <c r="BR853" s="172">
        <f t="shared" ca="1" si="519"/>
        <v>5.7225562564455995E-4</v>
      </c>
    </row>
    <row r="854" spans="44:70">
      <c r="AR854" s="69">
        <f t="shared" si="511"/>
        <v>71</v>
      </c>
      <c r="AS854" s="70">
        <f t="shared" si="515"/>
        <v>851</v>
      </c>
      <c r="AT854" s="71">
        <f t="shared" ca="1" si="516"/>
        <v>5.3064384471519083E-4</v>
      </c>
      <c r="AU854" s="72">
        <f t="shared" ca="1" si="512"/>
        <v>9.0370179501075842E-3</v>
      </c>
      <c r="AV854" s="73">
        <f t="shared" ca="1" si="513"/>
        <v>1.0090370179501076</v>
      </c>
      <c r="AW854" s="74">
        <f ca="1">PRODUCT(AV$4:AV854)</f>
        <v>1763.2627321288069</v>
      </c>
      <c r="BO854" s="70">
        <f t="shared" si="518"/>
        <v>851</v>
      </c>
      <c r="BP854" s="171">
        <f t="shared" ca="1" si="517"/>
        <v>0.114</v>
      </c>
      <c r="BQ854" s="172">
        <f t="shared" ca="1" si="514"/>
        <v>9.0370179501075842E-3</v>
      </c>
      <c r="BR854" s="172">
        <f t="shared" ca="1" si="519"/>
        <v>5.6713045751989989E-4</v>
      </c>
    </row>
    <row r="855" spans="44:70">
      <c r="AR855" s="69">
        <f t="shared" si="511"/>
        <v>71</v>
      </c>
      <c r="AS855" s="70">
        <f t="shared" si="515"/>
        <v>852</v>
      </c>
      <c r="AT855" s="71">
        <f t="shared" ca="1" si="516"/>
        <v>5.2584840676538557E-4</v>
      </c>
      <c r="AU855" s="72">
        <f t="shared" ca="1" si="512"/>
        <v>9.0370179501075842E-3</v>
      </c>
      <c r="AV855" s="73">
        <f t="shared" ca="1" si="513"/>
        <v>1.0090370179501076</v>
      </c>
      <c r="AW855" s="74">
        <f ca="1">PRODUCT(AV$4:AV855)</f>
        <v>1779.1973690898105</v>
      </c>
      <c r="BO855" s="70">
        <f t="shared" si="518"/>
        <v>852</v>
      </c>
      <c r="BP855" s="171">
        <f t="shared" ca="1" si="517"/>
        <v>0.114</v>
      </c>
      <c r="BQ855" s="172">
        <f t="shared" ca="1" si="514"/>
        <v>9.0370179501075842E-3</v>
      </c>
      <c r="BR855" s="172">
        <f t="shared" ca="1" si="519"/>
        <v>5.6205119081958392E-4</v>
      </c>
    </row>
    <row r="856" spans="44:70">
      <c r="AR856" s="69">
        <f t="shared" si="511"/>
        <v>72</v>
      </c>
      <c r="AS856" s="70">
        <f t="shared" si="515"/>
        <v>853</v>
      </c>
      <c r="AT856" s="71">
        <f t="shared" ca="1" si="516"/>
        <v>5.210963052744113E-4</v>
      </c>
      <c r="AU856" s="72">
        <f t="shared" ca="1" si="512"/>
        <v>9.0370179501075842E-3</v>
      </c>
      <c r="AV856" s="73">
        <f t="shared" ca="1" si="513"/>
        <v>1.0090370179501076</v>
      </c>
      <c r="AW856" s="74">
        <f ca="1">PRODUCT(AV$4:AV856)</f>
        <v>1795.2760076510594</v>
      </c>
      <c r="BO856" s="70">
        <f t="shared" si="518"/>
        <v>853</v>
      </c>
      <c r="BP856" s="171">
        <f t="shared" ca="1" si="517"/>
        <v>0.114</v>
      </c>
      <c r="BQ856" s="172">
        <f t="shared" ca="1" si="514"/>
        <v>9.0370179501075842E-3</v>
      </c>
      <c r="BR856" s="172">
        <f t="shared" ca="1" si="519"/>
        <v>5.5701741444670648E-4</v>
      </c>
    </row>
    <row r="857" spans="44:70">
      <c r="AR857" s="69">
        <f t="shared" si="511"/>
        <v>72</v>
      </c>
      <c r="AS857" s="70">
        <f t="shared" si="515"/>
        <v>854</v>
      </c>
      <c r="AT857" s="71">
        <f t="shared" ca="1" si="516"/>
        <v>5.1638714860991169E-4</v>
      </c>
      <c r="AU857" s="72">
        <f t="shared" ca="1" si="512"/>
        <v>9.0370179501075842E-3</v>
      </c>
      <c r="AV857" s="73">
        <f t="shared" ca="1" si="513"/>
        <v>1.0090370179501076</v>
      </c>
      <c r="AW857" s="74">
        <f ca="1">PRODUCT(AV$4:AV857)</f>
        <v>1811.4999491575995</v>
      </c>
      <c r="BO857" s="70">
        <f t="shared" si="518"/>
        <v>854</v>
      </c>
      <c r="BP857" s="171">
        <f t="shared" ca="1" si="517"/>
        <v>0.114</v>
      </c>
      <c r="BQ857" s="172">
        <f t="shared" ca="1" si="514"/>
        <v>9.0370179501075842E-3</v>
      </c>
      <c r="BR857" s="172">
        <f t="shared" ca="1" si="519"/>
        <v>5.5202872098617948E-4</v>
      </c>
    </row>
    <row r="858" spans="44:70">
      <c r="AR858" s="69">
        <f t="shared" si="511"/>
        <v>72</v>
      </c>
      <c r="AS858" s="70">
        <f t="shared" si="515"/>
        <v>855</v>
      </c>
      <c r="AT858" s="71">
        <f t="shared" ca="1" si="516"/>
        <v>5.1172054867871901E-4</v>
      </c>
      <c r="AU858" s="72">
        <f t="shared" ca="1" si="512"/>
        <v>9.0370179501075842E-3</v>
      </c>
      <c r="AV858" s="73">
        <f t="shared" ca="1" si="513"/>
        <v>1.0090370179501076</v>
      </c>
      <c r="AW858" s="74">
        <f ca="1">PRODUCT(AV$4:AV858)</f>
        <v>1827.8705067147557</v>
      </c>
      <c r="BO858" s="70">
        <f t="shared" si="518"/>
        <v>855</v>
      </c>
      <c r="BP858" s="171">
        <f t="shared" ca="1" si="517"/>
        <v>0.114</v>
      </c>
      <c r="BQ858" s="172">
        <f t="shared" ca="1" si="514"/>
        <v>9.0370179501075842E-3</v>
      </c>
      <c r="BR858" s="172">
        <f t="shared" ca="1" si="519"/>
        <v>5.4708470667175744E-4</v>
      </c>
    </row>
    <row r="859" spans="44:70">
      <c r="AR859" s="69">
        <f t="shared" si="511"/>
        <v>72</v>
      </c>
      <c r="AS859" s="70">
        <f t="shared" si="515"/>
        <v>856</v>
      </c>
      <c r="AT859" s="71">
        <f t="shared" ca="1" si="516"/>
        <v>5.0709612089487057E-4</v>
      </c>
      <c r="AU859" s="72">
        <f t="shared" ca="1" si="512"/>
        <v>9.0370179501075842E-3</v>
      </c>
      <c r="AV859" s="73">
        <f t="shared" ca="1" si="513"/>
        <v>1.0090370179501076</v>
      </c>
      <c r="AW859" s="74">
        <f ca="1">PRODUCT(AV$4:AV859)</f>
        <v>1844.3890052944091</v>
      </c>
      <c r="BO859" s="70">
        <f t="shared" si="518"/>
        <v>856</v>
      </c>
      <c r="BP859" s="171">
        <f t="shared" ca="1" si="517"/>
        <v>0.114</v>
      </c>
      <c r="BQ859" s="172">
        <f t="shared" ca="1" si="514"/>
        <v>9.0370179501075842E-3</v>
      </c>
      <c r="BR859" s="172">
        <f t="shared" ca="1" si="519"/>
        <v>5.4218497135335856E-4</v>
      </c>
    </row>
    <row r="860" spans="44:70">
      <c r="AR860" s="69">
        <f t="shared" si="511"/>
        <v>72</v>
      </c>
      <c r="AS860" s="70">
        <f t="shared" si="515"/>
        <v>857</v>
      </c>
      <c r="AT860" s="71">
        <f t="shared" ca="1" si="516"/>
        <v>5.0251348414791371E-4</v>
      </c>
      <c r="AU860" s="72">
        <f t="shared" ca="1" si="512"/>
        <v>9.0370179501075842E-3</v>
      </c>
      <c r="AV860" s="73">
        <f t="shared" ca="1" si="513"/>
        <v>1.0090370179501076</v>
      </c>
      <c r="AW860" s="74">
        <f ca="1">PRODUCT(AV$4:AV860)</f>
        <v>1861.0567818422358</v>
      </c>
      <c r="BO860" s="70">
        <f t="shared" si="518"/>
        <v>857</v>
      </c>
      <c r="BP860" s="171">
        <f t="shared" ca="1" si="517"/>
        <v>0.114</v>
      </c>
      <c r="BQ860" s="172">
        <f t="shared" ca="1" si="514"/>
        <v>9.0370179501075842E-3</v>
      </c>
      <c r="BR860" s="172">
        <f t="shared" ca="1" si="519"/>
        <v>5.3732911846467776E-4</v>
      </c>
    </row>
    <row r="861" spans="44:70">
      <c r="AR861" s="69">
        <f t="shared" si="511"/>
        <v>72</v>
      </c>
      <c r="AS861" s="70">
        <f t="shared" si="515"/>
        <v>858</v>
      </c>
      <c r="AT861" s="71">
        <f t="shared" ca="1" si="516"/>
        <v>4.9797226077149788E-4</v>
      </c>
      <c r="AU861" s="72">
        <f t="shared" ca="1" si="512"/>
        <v>9.0370179501075842E-3</v>
      </c>
      <c r="AV861" s="73">
        <f t="shared" ca="1" si="513"/>
        <v>1.0090370179501076</v>
      </c>
      <c r="AW861" s="74">
        <f ca="1">PRODUCT(AV$4:AV861)</f>
        <v>1877.8751853859135</v>
      </c>
      <c r="BO861" s="70">
        <f t="shared" si="518"/>
        <v>858</v>
      </c>
      <c r="BP861" s="171">
        <f t="shared" ca="1" si="517"/>
        <v>0.114</v>
      </c>
      <c r="BQ861" s="172">
        <f t="shared" ca="1" si="514"/>
        <v>9.0370179501075842E-3</v>
      </c>
      <c r="BR861" s="172">
        <f t="shared" ca="1" si="519"/>
        <v>5.3251675499109028E-4</v>
      </c>
    </row>
    <row r="862" spans="44:70">
      <c r="AR862" s="69">
        <f t="shared" si="511"/>
        <v>72</v>
      </c>
      <c r="AS862" s="70">
        <f t="shared" si="515"/>
        <v>859</v>
      </c>
      <c r="AT862" s="71">
        <f t="shared" ca="1" si="516"/>
        <v>4.9347207651225021E-4</v>
      </c>
      <c r="AU862" s="72">
        <f t="shared" ca="1" si="512"/>
        <v>9.0370179501075842E-3</v>
      </c>
      <c r="AV862" s="73">
        <f t="shared" ca="1" si="513"/>
        <v>1.0090370179501076</v>
      </c>
      <c r="AW862" s="74">
        <f ca="1">PRODUCT(AV$4:AV862)</f>
        <v>1894.8455771443075</v>
      </c>
      <c r="BO862" s="70">
        <f t="shared" si="518"/>
        <v>859</v>
      </c>
      <c r="BP862" s="171">
        <f t="shared" ca="1" si="517"/>
        <v>0.114</v>
      </c>
      <c r="BQ862" s="172">
        <f t="shared" ca="1" si="514"/>
        <v>9.0370179501075842E-3</v>
      </c>
      <c r="BR862" s="172">
        <f t="shared" ca="1" si="519"/>
        <v>5.277474914378422E-4</v>
      </c>
    </row>
    <row r="863" spans="44:70">
      <c r="AR863" s="69">
        <f t="shared" si="511"/>
        <v>72</v>
      </c>
      <c r="AS863" s="70">
        <f t="shared" si="515"/>
        <v>860</v>
      </c>
      <c r="AT863" s="71">
        <f t="shared" ca="1" si="516"/>
        <v>4.8901256049893214E-4</v>
      </c>
      <c r="AU863" s="72">
        <f t="shared" ca="1" si="512"/>
        <v>9.0370179501075842E-3</v>
      </c>
      <c r="AV863" s="73">
        <f t="shared" ca="1" si="513"/>
        <v>1.0090370179501076</v>
      </c>
      <c r="AW863" s="74">
        <f ca="1">PRODUCT(AV$4:AV863)</f>
        <v>1911.9693306376425</v>
      </c>
      <c r="BO863" s="70">
        <f t="shared" si="518"/>
        <v>860</v>
      </c>
      <c r="BP863" s="171">
        <f t="shared" ca="1" si="517"/>
        <v>0.114</v>
      </c>
      <c r="BQ863" s="172">
        <f t="shared" ca="1" si="514"/>
        <v>9.0370179501075842E-3</v>
      </c>
      <c r="BR863" s="172">
        <f t="shared" ca="1" si="519"/>
        <v>5.2302094179852677E-4</v>
      </c>
    </row>
    <row r="864" spans="44:70">
      <c r="AR864" s="69">
        <f t="shared" si="511"/>
        <v>72</v>
      </c>
      <c r="AS864" s="70">
        <f t="shared" si="515"/>
        <v>861</v>
      </c>
      <c r="AT864" s="71">
        <f t="shared" ca="1" si="516"/>
        <v>4.8459334521187521E-4</v>
      </c>
      <c r="AU864" s="72">
        <f t="shared" ca="1" si="512"/>
        <v>9.0370179501075842E-3</v>
      </c>
      <c r="AV864" s="73">
        <f t="shared" ca="1" si="513"/>
        <v>1.0090370179501076</v>
      </c>
      <c r="AW864" s="74">
        <f ca="1">PRODUCT(AV$4:AV864)</f>
        <v>1929.2478317986702</v>
      </c>
      <c r="BO864" s="70">
        <f t="shared" si="518"/>
        <v>861</v>
      </c>
      <c r="BP864" s="171">
        <f t="shared" ca="1" si="517"/>
        <v>0.114</v>
      </c>
      <c r="BQ864" s="172">
        <f t="shared" ca="1" si="514"/>
        <v>9.0370179501075842E-3</v>
      </c>
      <c r="BR864" s="172">
        <f t="shared" ca="1" si="519"/>
        <v>5.1833672352384185E-4</v>
      </c>
    </row>
    <row r="865" spans="44:70">
      <c r="AR865" s="69">
        <f t="shared" si="511"/>
        <v>72</v>
      </c>
      <c r="AS865" s="70">
        <f t="shared" si="515"/>
        <v>862</v>
      </c>
      <c r="AT865" s="71">
        <f t="shared" ca="1" si="516"/>
        <v>4.8021406645269282E-4</v>
      </c>
      <c r="AU865" s="72">
        <f t="shared" ca="1" si="512"/>
        <v>9.0370179501075842E-3</v>
      </c>
      <c r="AV865" s="73">
        <f t="shared" ca="1" si="513"/>
        <v>1.0090370179501076</v>
      </c>
      <c r="AW865" s="74">
        <f ca="1">PRODUCT(AV$4:AV865)</f>
        <v>1946.6824790848409</v>
      </c>
      <c r="BO865" s="70">
        <f t="shared" si="518"/>
        <v>862</v>
      </c>
      <c r="BP865" s="171">
        <f t="shared" ca="1" si="517"/>
        <v>0.114</v>
      </c>
      <c r="BQ865" s="172">
        <f t="shared" ca="1" si="514"/>
        <v>9.0370179501075842E-3</v>
      </c>
      <c r="BR865" s="172">
        <f t="shared" ca="1" si="519"/>
        <v>5.1369445749062826E-4</v>
      </c>
    </row>
    <row r="866" spans="44:70">
      <c r="AR866" s="69">
        <f t="shared" si="511"/>
        <v>72</v>
      </c>
      <c r="AS866" s="70">
        <f t="shared" si="515"/>
        <v>863</v>
      </c>
      <c r="AT866" s="71">
        <f t="shared" ca="1" si="516"/>
        <v>4.7587436331426565E-4</v>
      </c>
      <c r="AU866" s="72">
        <f t="shared" ca="1" si="512"/>
        <v>9.0370179501075842E-3</v>
      </c>
      <c r="AV866" s="73">
        <f t="shared" ca="1" si="513"/>
        <v>1.0090370179501076</v>
      </c>
      <c r="AW866" s="74">
        <f ca="1">PRODUCT(AV$4:AV866)</f>
        <v>1964.2746835914907</v>
      </c>
      <c r="BO866" s="70">
        <f t="shared" si="518"/>
        <v>863</v>
      </c>
      <c r="BP866" s="171">
        <f t="shared" ca="1" si="517"/>
        <v>0.114</v>
      </c>
      <c r="BQ866" s="172">
        <f t="shared" ca="1" si="514"/>
        <v>9.0370179501075842E-3</v>
      </c>
      <c r="BR866" s="172">
        <f t="shared" ca="1" si="519"/>
        <v>5.0909376797118476E-4</v>
      </c>
    </row>
    <row r="867" spans="44:70">
      <c r="AR867" s="69">
        <f t="shared" si="511"/>
        <v>72</v>
      </c>
      <c r="AS867" s="70">
        <f t="shared" si="515"/>
        <v>864</v>
      </c>
      <c r="AT867" s="71">
        <f t="shared" ca="1" si="516"/>
        <v>4.7157387815099862E-4</v>
      </c>
      <c r="AU867" s="72">
        <f t="shared" ca="1" si="512"/>
        <v>9.0370179501075842E-3</v>
      </c>
      <c r="AV867" s="73">
        <f t="shared" ca="1" si="513"/>
        <v>1.0090370179501076</v>
      </c>
      <c r="AW867" s="74">
        <f ca="1">PRODUCT(AV$4:AV867)</f>
        <v>1982.0258691660488</v>
      </c>
      <c r="BO867" s="70">
        <f t="shared" si="518"/>
        <v>864</v>
      </c>
      <c r="BP867" s="171">
        <f t="shared" ca="1" si="517"/>
        <v>0.114</v>
      </c>
      <c r="BQ867" s="172">
        <f t="shared" ca="1" si="514"/>
        <v>9.0370179501075842E-3</v>
      </c>
      <c r="BR867" s="172">
        <f t="shared" ca="1" si="519"/>
        <v>5.0453428260285806E-4</v>
      </c>
    </row>
    <row r="868" spans="44:70">
      <c r="AR868" s="69">
        <f t="shared" si="511"/>
        <v>73</v>
      </c>
      <c r="AS868" s="70">
        <f t="shared" si="515"/>
        <v>865</v>
      </c>
      <c r="AT868" s="71">
        <f t="shared" ca="1" si="516"/>
        <v>4.6731225654934622E-4</v>
      </c>
      <c r="AU868" s="72">
        <f t="shared" ca="1" si="512"/>
        <v>9.0370179501075842E-3</v>
      </c>
      <c r="AV868" s="73">
        <f t="shared" ca="1" si="513"/>
        <v>1.0090370179501076</v>
      </c>
      <c r="AW868" s="74">
        <f ca="1">PRODUCT(AV$4:AV868)</f>
        <v>1999.9374725232799</v>
      </c>
      <c r="BO868" s="70">
        <f t="shared" si="518"/>
        <v>865</v>
      </c>
      <c r="BP868" s="171">
        <f t="shared" ca="1" si="517"/>
        <v>0.114</v>
      </c>
      <c r="BQ868" s="172">
        <f t="shared" ca="1" si="514"/>
        <v>9.0370179501075842E-3</v>
      </c>
      <c r="BR868" s="172">
        <f t="shared" ca="1" si="519"/>
        <v>5.0001563235790533E-4</v>
      </c>
    </row>
    <row r="869" spans="44:70">
      <c r="AR869" s="69">
        <f t="shared" si="511"/>
        <v>73</v>
      </c>
      <c r="AS869" s="70">
        <f t="shared" si="515"/>
        <v>866</v>
      </c>
      <c r="AT869" s="71">
        <f t="shared" ca="1" si="516"/>
        <v>4.6308914729860449E-4</v>
      </c>
      <c r="AU869" s="72">
        <f t="shared" ca="1" si="512"/>
        <v>9.0370179501075842E-3</v>
      </c>
      <c r="AV869" s="73">
        <f t="shared" ca="1" si="513"/>
        <v>1.0090370179501076</v>
      </c>
      <c r="AW869" s="74">
        <f ca="1">PRODUCT(AV$4:AV869)</f>
        <v>2018.0109433615655</v>
      </c>
      <c r="BO869" s="70">
        <f t="shared" si="518"/>
        <v>866</v>
      </c>
      <c r="BP869" s="171">
        <f t="shared" ca="1" si="517"/>
        <v>0.114</v>
      </c>
      <c r="BQ869" s="172">
        <f t="shared" ca="1" si="514"/>
        <v>9.0370179501075842E-3</v>
      </c>
      <c r="BR869" s="172">
        <f t="shared" ca="1" si="519"/>
        <v>4.9553745151362607E-4</v>
      </c>
    </row>
    <row r="870" spans="44:70">
      <c r="AR870" s="69">
        <f t="shared" si="511"/>
        <v>73</v>
      </c>
      <c r="AS870" s="70">
        <f t="shared" si="515"/>
        <v>867</v>
      </c>
      <c r="AT870" s="71">
        <f t="shared" ca="1" si="516"/>
        <v>4.5890420236196697E-4</v>
      </c>
      <c r="AU870" s="72">
        <f t="shared" ca="1" si="512"/>
        <v>9.0370179501075842E-3</v>
      </c>
      <c r="AV870" s="73">
        <f t="shared" ca="1" si="513"/>
        <v>1.0090370179501076</v>
      </c>
      <c r="AW870" s="74">
        <f ca="1">PRODUCT(AV$4:AV870)</f>
        <v>2036.2477444802375</v>
      </c>
      <c r="BO870" s="70">
        <f t="shared" si="518"/>
        <v>867</v>
      </c>
      <c r="BP870" s="171">
        <f t="shared" ca="1" si="517"/>
        <v>0.114</v>
      </c>
      <c r="BQ870" s="172">
        <f t="shared" ca="1" si="514"/>
        <v>9.0370179501075842E-3</v>
      </c>
      <c r="BR870" s="172">
        <f t="shared" ca="1" si="519"/>
        <v>4.9109937762276254E-4</v>
      </c>
    </row>
    <row r="871" spans="44:70">
      <c r="AR871" s="69">
        <f t="shared" si="511"/>
        <v>73</v>
      </c>
      <c r="AS871" s="70">
        <f t="shared" si="515"/>
        <v>868</v>
      </c>
      <c r="AT871" s="71">
        <f t="shared" ca="1" si="516"/>
        <v>4.5475707684784208E-4</v>
      </c>
      <c r="AU871" s="72">
        <f t="shared" ca="1" si="512"/>
        <v>9.0370179501075842E-3</v>
      </c>
      <c r="AV871" s="73">
        <f t="shared" ca="1" si="513"/>
        <v>1.0090370179501076</v>
      </c>
      <c r="AW871" s="74">
        <f ca="1">PRODUCT(AV$4:AV871)</f>
        <v>2054.6493518979714</v>
      </c>
      <c r="BO871" s="70">
        <f t="shared" si="518"/>
        <v>868</v>
      </c>
      <c r="BP871" s="171">
        <f t="shared" ca="1" si="517"/>
        <v>0.114</v>
      </c>
      <c r="BQ871" s="172">
        <f t="shared" ca="1" si="514"/>
        <v>9.0370179501075842E-3</v>
      </c>
      <c r="BR871" s="172">
        <f t="shared" ca="1" si="519"/>
        <v>4.8670105148416391E-4</v>
      </c>
    </row>
    <row r="872" spans="44:70">
      <c r="AR872" s="69">
        <f t="shared" si="511"/>
        <v>73</v>
      </c>
      <c r="AS872" s="70">
        <f t="shared" si="515"/>
        <v>869</v>
      </c>
      <c r="AT872" s="71">
        <f t="shared" ca="1" si="516"/>
        <v>4.5064742898142968E-4</v>
      </c>
      <c r="AU872" s="72">
        <f t="shared" ca="1" si="512"/>
        <v>9.0370179501075842E-3</v>
      </c>
      <c r="AV872" s="73">
        <f t="shared" ca="1" si="513"/>
        <v>1.0090370179501076</v>
      </c>
      <c r="AW872" s="74">
        <f ca="1">PRODUCT(AV$4:AV872)</f>
        <v>2073.2172549722504</v>
      </c>
      <c r="BO872" s="70">
        <f t="shared" si="518"/>
        <v>869</v>
      </c>
      <c r="BP872" s="171">
        <f t="shared" ca="1" si="517"/>
        <v>0.114</v>
      </c>
      <c r="BQ872" s="172">
        <f t="shared" ca="1" si="514"/>
        <v>9.0370179501075842E-3</v>
      </c>
      <c r="BR872" s="172">
        <f t="shared" ca="1" si="519"/>
        <v>4.8234211711371437E-4</v>
      </c>
    </row>
    <row r="873" spans="44:70">
      <c r="AR873" s="69">
        <f t="shared" si="511"/>
        <v>73</v>
      </c>
      <c r="AS873" s="70">
        <f t="shared" si="515"/>
        <v>870</v>
      </c>
      <c r="AT873" s="71">
        <f t="shared" ca="1" si="516"/>
        <v>4.4657492007655464E-4</v>
      </c>
      <c r="AU873" s="72">
        <f t="shared" ca="1" si="512"/>
        <v>9.0370179501075842E-3</v>
      </c>
      <c r="AV873" s="73">
        <f t="shared" ca="1" si="513"/>
        <v>1.0090370179501076</v>
      </c>
      <c r="AW873" s="74">
        <f ca="1">PRODUCT(AV$4:AV873)</f>
        <v>2091.9529565199073</v>
      </c>
      <c r="BO873" s="70">
        <f t="shared" si="518"/>
        <v>870</v>
      </c>
      <c r="BP873" s="171">
        <f t="shared" ca="1" si="517"/>
        <v>0.114</v>
      </c>
      <c r="BQ873" s="172">
        <f t="shared" ca="1" si="514"/>
        <v>9.0370179501075842E-3</v>
      </c>
      <c r="BR873" s="172">
        <f t="shared" ca="1" si="519"/>
        <v>4.7802222171552087E-4</v>
      </c>
    </row>
    <row r="874" spans="44:70">
      <c r="AR874" s="69">
        <f t="shared" si="511"/>
        <v>73</v>
      </c>
      <c r="AS874" s="70">
        <f t="shared" si="515"/>
        <v>871</v>
      </c>
      <c r="AT874" s="71">
        <f t="shared" ca="1" si="516"/>
        <v>4.4253921450775497E-4</v>
      </c>
      <c r="AU874" s="72">
        <f t="shared" ca="1" si="512"/>
        <v>9.0370179501075842E-3</v>
      </c>
      <c r="AV874" s="73">
        <f t="shared" ca="1" si="513"/>
        <v>1.0090370179501076</v>
      </c>
      <c r="AW874" s="74">
        <f ca="1">PRODUCT(AV$4:AV874)</f>
        <v>2110.8579729387584</v>
      </c>
      <c r="BO874" s="70">
        <f t="shared" si="518"/>
        <v>871</v>
      </c>
      <c r="BP874" s="171">
        <f t="shared" ca="1" si="517"/>
        <v>0.114</v>
      </c>
      <c r="BQ874" s="172">
        <f t="shared" ca="1" si="514"/>
        <v>9.0370179501075842E-3</v>
      </c>
      <c r="BR874" s="172">
        <f t="shared" ca="1" si="519"/>
        <v>4.7374101565335927E-4</v>
      </c>
    </row>
    <row r="875" spans="44:70">
      <c r="AR875" s="69">
        <f t="shared" si="511"/>
        <v>73</v>
      </c>
      <c r="AS875" s="70">
        <f t="shared" si="515"/>
        <v>872</v>
      </c>
      <c r="AT875" s="71">
        <f t="shared" ca="1" si="516"/>
        <v>4.3853997968262186E-4</v>
      </c>
      <c r="AU875" s="72">
        <f t="shared" ca="1" si="512"/>
        <v>9.0370179501075842E-3</v>
      </c>
      <c r="AV875" s="73">
        <f t="shared" ca="1" si="513"/>
        <v>1.0090370179501076</v>
      </c>
      <c r="AW875" s="74">
        <f ca="1">PRODUCT(AV$4:AV875)</f>
        <v>2129.9338343303339</v>
      </c>
      <c r="BO875" s="70">
        <f t="shared" si="518"/>
        <v>872</v>
      </c>
      <c r="BP875" s="171">
        <f t="shared" ca="1" si="517"/>
        <v>0.114</v>
      </c>
      <c r="BQ875" s="172">
        <f t="shared" ca="1" si="514"/>
        <v>9.0370179501075842E-3</v>
      </c>
      <c r="BR875" s="172">
        <f t="shared" ca="1" si="519"/>
        <v>4.6949815242237593E-4</v>
      </c>
    </row>
    <row r="876" spans="44:70">
      <c r="AR876" s="69">
        <f t="shared" si="511"/>
        <v>73</v>
      </c>
      <c r="AS876" s="70">
        <f t="shared" si="515"/>
        <v>873</v>
      </c>
      <c r="AT876" s="71">
        <f t="shared" ca="1" si="516"/>
        <v>4.3457688601439021E-4</v>
      </c>
      <c r="AU876" s="72">
        <f t="shared" ca="1" si="512"/>
        <v>9.0370179501075842E-3</v>
      </c>
      <c r="AV876" s="73">
        <f t="shared" ca="1" si="513"/>
        <v>1.0090370179501076</v>
      </c>
      <c r="AW876" s="74">
        <f ca="1">PRODUCT(AV$4:AV876)</f>
        <v>2149.1820846237188</v>
      </c>
      <c r="BO876" s="70">
        <f t="shared" si="518"/>
        <v>873</v>
      </c>
      <c r="BP876" s="171">
        <f t="shared" ca="1" si="517"/>
        <v>0.114</v>
      </c>
      <c r="BQ876" s="172">
        <f t="shared" ca="1" si="514"/>
        <v>9.0370179501075842E-3</v>
      </c>
      <c r="BR876" s="172">
        <f t="shared" ca="1" si="519"/>
        <v>4.65293288621043E-4</v>
      </c>
    </row>
    <row r="877" spans="44:70">
      <c r="AR877" s="69">
        <f t="shared" si="511"/>
        <v>73</v>
      </c>
      <c r="AS877" s="70">
        <f t="shared" si="515"/>
        <v>874</v>
      </c>
      <c r="AT877" s="71">
        <f t="shared" ca="1" si="516"/>
        <v>4.3064960689477631E-4</v>
      </c>
      <c r="AU877" s="72">
        <f t="shared" ca="1" si="512"/>
        <v>9.0370179501075842E-3</v>
      </c>
      <c r="AV877" s="73">
        <f t="shared" ca="1" si="513"/>
        <v>1.0090370179501076</v>
      </c>
      <c r="AW877" s="74">
        <f ca="1">PRODUCT(AV$4:AV877)</f>
        <v>2168.6042817005127</v>
      </c>
      <c r="BO877" s="70">
        <f t="shared" si="518"/>
        <v>874</v>
      </c>
      <c r="BP877" s="171">
        <f t="shared" ca="1" si="517"/>
        <v>0.114</v>
      </c>
      <c r="BQ877" s="172">
        <f t="shared" ca="1" si="514"/>
        <v>9.0370179501075842E-3</v>
      </c>
      <c r="BR877" s="172">
        <f t="shared" ca="1" si="519"/>
        <v>4.6112608392336475E-4</v>
      </c>
    </row>
    <row r="878" spans="44:70">
      <c r="AR878" s="69">
        <f t="shared" si="511"/>
        <v>73</v>
      </c>
      <c r="AS878" s="70">
        <f t="shared" si="515"/>
        <v>875</v>
      </c>
      <c r="AT878" s="71">
        <f t="shared" ca="1" si="516"/>
        <v>4.2675781866706144E-4</v>
      </c>
      <c r="AU878" s="72">
        <f t="shared" ca="1" si="512"/>
        <v>9.0370179501075842E-3</v>
      </c>
      <c r="AV878" s="73">
        <f t="shared" ca="1" si="513"/>
        <v>1.0090370179501076</v>
      </c>
      <c r="AW878" s="74">
        <f ca="1">PRODUCT(AV$4:AV878)</f>
        <v>2188.2019975209205</v>
      </c>
      <c r="BO878" s="70">
        <f t="shared" si="518"/>
        <v>875</v>
      </c>
      <c r="BP878" s="171">
        <f t="shared" ca="1" si="517"/>
        <v>0.114</v>
      </c>
      <c r="BQ878" s="172">
        <f t="shared" ca="1" si="514"/>
        <v>9.0370179501075842E-3</v>
      </c>
      <c r="BR878" s="172">
        <f t="shared" ca="1" si="519"/>
        <v>4.569962010513329E-4</v>
      </c>
    </row>
    <row r="879" spans="44:70">
      <c r="AR879" s="69">
        <f t="shared" si="511"/>
        <v>73</v>
      </c>
      <c r="AS879" s="70">
        <f t="shared" si="515"/>
        <v>876</v>
      </c>
      <c r="AT879" s="71">
        <f t="shared" ca="1" si="516"/>
        <v>4.2290120059941842E-4</v>
      </c>
      <c r="AU879" s="72">
        <f t="shared" ca="1" si="512"/>
        <v>9.0370179501075842E-3</v>
      </c>
      <c r="AV879" s="73">
        <f t="shared" ca="1" si="513"/>
        <v>1.0090370179501076</v>
      </c>
      <c r="AW879" s="74">
        <f ca="1">PRODUCT(AV$4:AV879)</f>
        <v>2207.9768182509783</v>
      </c>
      <c r="BO879" s="70">
        <f t="shared" si="518"/>
        <v>876</v>
      </c>
      <c r="BP879" s="171">
        <f t="shared" ca="1" si="517"/>
        <v>0.114</v>
      </c>
      <c r="BQ879" s="172">
        <f t="shared" ca="1" si="514"/>
        <v>9.0370179501075842E-3</v>
      </c>
      <c r="BR879" s="172">
        <f t="shared" ca="1" si="519"/>
        <v>4.5290330574762855E-4</v>
      </c>
    </row>
    <row r="880" spans="44:70">
      <c r="AR880" s="69">
        <f t="shared" si="511"/>
        <v>74</v>
      </c>
      <c r="AS880" s="70">
        <f t="shared" si="515"/>
        <v>877</v>
      </c>
      <c r="AT880" s="71">
        <f t="shared" ca="1" si="516"/>
        <v>4.190794348584794E-4</v>
      </c>
      <c r="AU880" s="72">
        <f t="shared" ca="1" si="512"/>
        <v>9.0370179501075842E-3</v>
      </c>
      <c r="AV880" s="73">
        <f t="shared" ca="1" si="513"/>
        <v>1.0090370179501076</v>
      </c>
      <c r="AW880" s="74">
        <f ca="1">PRODUCT(AV$4:AV880)</f>
        <v>2227.9303443909339</v>
      </c>
      <c r="BO880" s="70">
        <f t="shared" si="518"/>
        <v>877</v>
      </c>
      <c r="BP880" s="171">
        <f t="shared" ca="1" si="517"/>
        <v>0.114</v>
      </c>
      <c r="BQ880" s="172">
        <f t="shared" ca="1" si="514"/>
        <v>9.0370179501075842E-3</v>
      </c>
      <c r="BR880" s="172">
        <f t="shared" ca="1" si="519"/>
        <v>4.4884706674856858E-4</v>
      </c>
    </row>
    <row r="881" spans="44:70">
      <c r="AR881" s="69">
        <f t="shared" si="511"/>
        <v>74</v>
      </c>
      <c r="AS881" s="70">
        <f t="shared" si="515"/>
        <v>878</v>
      </c>
      <c r="AT881" s="71">
        <f t="shared" ca="1" si="516"/>
        <v>4.1529220648314237E-4</v>
      </c>
      <c r="AU881" s="72">
        <f t="shared" ca="1" si="512"/>
        <v>9.0370179501075842E-3</v>
      </c>
      <c r="AV881" s="73">
        <f t="shared" ca="1" si="513"/>
        <v>1.0090370179501076</v>
      </c>
      <c r="AW881" s="74">
        <f ca="1">PRODUCT(AV$4:AV881)</f>
        <v>2248.064190904784</v>
      </c>
      <c r="BO881" s="70">
        <f t="shared" si="518"/>
        <v>878</v>
      </c>
      <c r="BP881" s="171">
        <f t="shared" ca="1" si="517"/>
        <v>0.114</v>
      </c>
      <c r="BQ881" s="172">
        <f t="shared" ca="1" si="514"/>
        <v>9.0370179501075842E-3</v>
      </c>
      <c r="BR881" s="172">
        <f t="shared" ca="1" si="519"/>
        <v>4.4482715575729461E-4</v>
      </c>
    </row>
    <row r="882" spans="44:70">
      <c r="AR882" s="69">
        <f t="shared" si="511"/>
        <v>74</v>
      </c>
      <c r="AS882" s="70">
        <f t="shared" si="515"/>
        <v>879</v>
      </c>
      <c r="AT882" s="71">
        <f t="shared" ca="1" si="516"/>
        <v>4.1153920335861444E-4</v>
      </c>
      <c r="AU882" s="72">
        <f t="shared" ca="1" si="512"/>
        <v>9.0370179501075842E-3</v>
      </c>
      <c r="AV882" s="73">
        <f t="shared" ca="1" si="513"/>
        <v>1.0090370179501076</v>
      </c>
      <c r="AW882" s="74">
        <f ca="1">PRODUCT(AV$4:AV882)</f>
        <v>2268.3799873509847</v>
      </c>
      <c r="BO882" s="70">
        <f t="shared" si="518"/>
        <v>879</v>
      </c>
      <c r="BP882" s="171">
        <f t="shared" ca="1" si="517"/>
        <v>0.114</v>
      </c>
      <c r="BQ882" s="172">
        <f t="shared" ca="1" si="514"/>
        <v>9.0370179501075842E-3</v>
      </c>
      <c r="BR882" s="172">
        <f t="shared" ca="1" si="519"/>
        <v>4.4084324741720164E-4</v>
      </c>
    </row>
    <row r="883" spans="44:70">
      <c r="AR883" s="69">
        <f t="shared" si="511"/>
        <v>74</v>
      </c>
      <c r="AS883" s="70">
        <f t="shared" si="515"/>
        <v>880</v>
      </c>
      <c r="AT883" s="71">
        <f t="shared" ca="1" si="516"/>
        <v>4.0782011619068965E-4</v>
      </c>
      <c r="AU883" s="72">
        <f t="shared" ca="1" si="512"/>
        <v>9.0370179501075842E-3</v>
      </c>
      <c r="AV883" s="73">
        <f t="shared" ca="1" si="513"/>
        <v>1.0090370179501076</v>
      </c>
      <c r="AW883" s="74">
        <f ca="1">PRODUCT(AV$4:AV883)</f>
        <v>2288.8793780143405</v>
      </c>
      <c r="BO883" s="70">
        <f t="shared" si="518"/>
        <v>880</v>
      </c>
      <c r="BP883" s="171">
        <f t="shared" ca="1" si="517"/>
        <v>0.114</v>
      </c>
      <c r="BQ883" s="172">
        <f t="shared" ca="1" si="514"/>
        <v>9.0370179501075842E-3</v>
      </c>
      <c r="BR883" s="172">
        <f t="shared" ca="1" si="519"/>
        <v>4.3689501928560504E-4</v>
      </c>
    </row>
    <row r="884" spans="44:70">
      <c r="AR884" s="69">
        <f t="shared" si="511"/>
        <v>74</v>
      </c>
      <c r="AS884" s="70">
        <f t="shared" si="515"/>
        <v>881</v>
      </c>
      <c r="AT884" s="71">
        <f t="shared" ca="1" si="516"/>
        <v>4.0413463848025944E-4</v>
      </c>
      <c r="AU884" s="72">
        <f t="shared" ca="1" si="512"/>
        <v>9.0370179501075842E-3</v>
      </c>
      <c r="AV884" s="73">
        <f t="shared" ca="1" si="513"/>
        <v>1.0090370179501076</v>
      </c>
      <c r="AW884" s="74">
        <f ca="1">PRODUCT(AV$4:AV884)</f>
        <v>2309.5640220390874</v>
      </c>
      <c r="BO884" s="70">
        <f t="shared" si="518"/>
        <v>881</v>
      </c>
      <c r="BP884" s="171">
        <f t="shared" ca="1" si="517"/>
        <v>0.114</v>
      </c>
      <c r="BQ884" s="172">
        <f t="shared" ca="1" si="514"/>
        <v>9.0370179501075842E-3</v>
      </c>
      <c r="BR884" s="172">
        <f t="shared" ca="1" si="519"/>
        <v>4.3298215180764317E-4</v>
      </c>
    </row>
    <row r="885" spans="44:70">
      <c r="AR885" s="69">
        <f t="shared" si="511"/>
        <v>74</v>
      </c>
      <c r="AS885" s="70">
        <f t="shared" si="515"/>
        <v>882</v>
      </c>
      <c r="AT885" s="71">
        <f t="shared" ca="1" si="516"/>
        <v>4.004824664980531E-4</v>
      </c>
      <c r="AU885" s="72">
        <f t="shared" ca="1" si="512"/>
        <v>9.0370179501075842E-3</v>
      </c>
      <c r="AV885" s="73">
        <f t="shared" ca="1" si="513"/>
        <v>1.0090370179501076</v>
      </c>
      <c r="AW885" s="74">
        <f ca="1">PRODUCT(AV$4:AV885)</f>
        <v>2330.4355935631775</v>
      </c>
      <c r="BO885" s="70">
        <f t="shared" si="518"/>
        <v>882</v>
      </c>
      <c r="BP885" s="171">
        <f t="shared" ca="1" si="517"/>
        <v>0.114</v>
      </c>
      <c r="BQ885" s="172">
        <f t="shared" ca="1" si="514"/>
        <v>9.0370179501075842E-3</v>
      </c>
      <c r="BR885" s="172">
        <f t="shared" ca="1" si="519"/>
        <v>4.2910432829041382E-4</v>
      </c>
    </row>
    <row r="886" spans="44:70">
      <c r="AR886" s="69">
        <f t="shared" si="511"/>
        <v>74</v>
      </c>
      <c r="AS886" s="70">
        <f t="shared" si="515"/>
        <v>883</v>
      </c>
      <c r="AT886" s="71">
        <f t="shared" ca="1" si="516"/>
        <v>3.9686329925960685E-4</v>
      </c>
      <c r="AU886" s="72">
        <f t="shared" ca="1" si="512"/>
        <v>9.0370179501075842E-3</v>
      </c>
      <c r="AV886" s="73">
        <f t="shared" ca="1" si="513"/>
        <v>1.0090370179501076</v>
      </c>
      <c r="AW886" s="74">
        <f ca="1">PRODUCT(AV$4:AV886)</f>
        <v>2351.4957818537773</v>
      </c>
      <c r="BO886" s="70">
        <f t="shared" si="518"/>
        <v>883</v>
      </c>
      <c r="BP886" s="171">
        <f t="shared" ca="1" si="517"/>
        <v>0.114</v>
      </c>
      <c r="BQ886" s="172">
        <f t="shared" ca="1" si="514"/>
        <v>9.0370179501075842E-3</v>
      </c>
      <c r="BR886" s="172">
        <f t="shared" ca="1" si="519"/>
        <v>4.2526123487734237E-4</v>
      </c>
    </row>
    <row r="887" spans="44:70">
      <c r="AR887" s="69">
        <f t="shared" si="511"/>
        <v>74</v>
      </c>
      <c r="AS887" s="70">
        <f t="shared" si="515"/>
        <v>884</v>
      </c>
      <c r="AT887" s="71">
        <f t="shared" ca="1" si="516"/>
        <v>3.9327683850045887E-4</v>
      </c>
      <c r="AU887" s="72">
        <f t="shared" ca="1" si="512"/>
        <v>9.0370179501075842E-3</v>
      </c>
      <c r="AV887" s="73">
        <f t="shared" ca="1" si="513"/>
        <v>1.0090370179501076</v>
      </c>
      <c r="AW887" s="74">
        <f ca="1">PRODUCT(AV$4:AV887)</f>
        <v>2372.746291443992</v>
      </c>
      <c r="BO887" s="70">
        <f t="shared" si="518"/>
        <v>884</v>
      </c>
      <c r="BP887" s="171">
        <f t="shared" ca="1" si="517"/>
        <v>0.114</v>
      </c>
      <c r="BQ887" s="172">
        <f t="shared" ca="1" si="514"/>
        <v>9.0370179501075842E-3</v>
      </c>
      <c r="BR887" s="172">
        <f t="shared" ca="1" si="519"/>
        <v>4.2145256052277918E-4</v>
      </c>
    </row>
    <row r="888" spans="44:70">
      <c r="AR888" s="69">
        <f t="shared" si="511"/>
        <v>74</v>
      </c>
      <c r="AS888" s="70">
        <f t="shared" si="515"/>
        <v>885</v>
      </c>
      <c r="AT888" s="71">
        <f t="shared" ca="1" si="516"/>
        <v>3.8972278865156865E-4</v>
      </c>
      <c r="AU888" s="72">
        <f t="shared" ca="1" si="512"/>
        <v>9.0370179501075842E-3</v>
      </c>
      <c r="AV888" s="73">
        <f t="shared" ca="1" si="513"/>
        <v>1.0090370179501076</v>
      </c>
      <c r="AW888" s="74">
        <f ca="1">PRODUCT(AV$4:AV888)</f>
        <v>2394.1888422708225</v>
      </c>
      <c r="BO888" s="70">
        <f t="shared" si="518"/>
        <v>885</v>
      </c>
      <c r="BP888" s="171">
        <f t="shared" ca="1" si="517"/>
        <v>0.114</v>
      </c>
      <c r="BQ888" s="172">
        <f t="shared" ca="1" si="514"/>
        <v>9.0370179501075842E-3</v>
      </c>
      <c r="BR888" s="172">
        <f t="shared" ca="1" si="519"/>
        <v>4.1767799696682499E-4</v>
      </c>
    </row>
    <row r="889" spans="44:70">
      <c r="AR889" s="69">
        <f t="shared" si="511"/>
        <v>74</v>
      </c>
      <c r="AS889" s="70">
        <f t="shared" si="515"/>
        <v>886</v>
      </c>
      <c r="AT889" s="71">
        <f t="shared" ca="1" si="516"/>
        <v>3.8620085681495846E-4</v>
      </c>
      <c r="AU889" s="72">
        <f t="shared" ca="1" si="512"/>
        <v>9.0370179501075842E-3</v>
      </c>
      <c r="AV889" s="73">
        <f t="shared" ca="1" si="513"/>
        <v>1.0090370179501076</v>
      </c>
      <c r="AW889" s="74">
        <f ca="1">PRODUCT(AV$4:AV889)</f>
        <v>2415.8251698143713</v>
      </c>
      <c r="BO889" s="70">
        <f t="shared" si="518"/>
        <v>886</v>
      </c>
      <c r="BP889" s="171">
        <f t="shared" ca="1" si="517"/>
        <v>0.114</v>
      </c>
      <c r="BQ889" s="172">
        <f t="shared" ca="1" si="514"/>
        <v>9.0370179501075842E-3</v>
      </c>
      <c r="BR889" s="172">
        <f t="shared" ca="1" si="519"/>
        <v>4.1393723871038129E-4</v>
      </c>
    </row>
    <row r="890" spans="44:70">
      <c r="AR890" s="69">
        <f t="shared" si="511"/>
        <v>74</v>
      </c>
      <c r="AS890" s="70">
        <f t="shared" si="515"/>
        <v>887</v>
      </c>
      <c r="AT890" s="71">
        <f t="shared" ca="1" si="516"/>
        <v>3.8271075273957475E-4</v>
      </c>
      <c r="AU890" s="72">
        <f t="shared" ca="1" si="512"/>
        <v>9.0370179501075842E-3</v>
      </c>
      <c r="AV890" s="73">
        <f t="shared" ca="1" si="513"/>
        <v>1.0090370179501076</v>
      </c>
      <c r="AW890" s="74">
        <f ca="1">PRODUCT(AV$4:AV890)</f>
        <v>2437.6570252383053</v>
      </c>
      <c r="BO890" s="70">
        <f t="shared" si="518"/>
        <v>887</v>
      </c>
      <c r="BP890" s="171">
        <f t="shared" ca="1" si="517"/>
        <v>0.114</v>
      </c>
      <c r="BQ890" s="172">
        <f t="shared" ca="1" si="514"/>
        <v>9.0370179501075842E-3</v>
      </c>
      <c r="BR890" s="172">
        <f t="shared" ca="1" si="519"/>
        <v>4.1022998299042448E-4</v>
      </c>
    </row>
    <row r="891" spans="44:70">
      <c r="AR891" s="69">
        <f t="shared" si="511"/>
        <v>74</v>
      </c>
      <c r="AS891" s="70">
        <f t="shared" si="515"/>
        <v>888</v>
      </c>
      <c r="AT891" s="71">
        <f t="shared" ca="1" si="516"/>
        <v>3.7925218879736805E-4</v>
      </c>
      <c r="AU891" s="72">
        <f t="shared" ca="1" si="512"/>
        <v>9.0370179501075842E-3</v>
      </c>
      <c r="AV891" s="73">
        <f t="shared" ca="1" si="513"/>
        <v>1.0090370179501076</v>
      </c>
      <c r="AW891" s="74">
        <f ca="1">PRODUCT(AV$4:AV891)</f>
        <v>2459.6861755315899</v>
      </c>
      <c r="BO891" s="70">
        <f t="shared" si="518"/>
        <v>888</v>
      </c>
      <c r="BP891" s="171">
        <f t="shared" ca="1" si="517"/>
        <v>0.114</v>
      </c>
      <c r="BQ891" s="172">
        <f t="shared" ca="1" si="514"/>
        <v>9.0370179501075842E-3</v>
      </c>
      <c r="BR891" s="172">
        <f t="shared" ca="1" si="519"/>
        <v>4.0655592975550133E-4</v>
      </c>
    </row>
    <row r="892" spans="44:70">
      <c r="AR892" s="69">
        <f t="shared" si="511"/>
        <v>75</v>
      </c>
      <c r="AS892" s="70">
        <f t="shared" si="515"/>
        <v>889</v>
      </c>
      <c r="AT892" s="71">
        <f t="shared" ca="1" si="516"/>
        <v>3.7582487995958862E-4</v>
      </c>
      <c r="AU892" s="72">
        <f t="shared" ca="1" si="512"/>
        <v>9.0370179501075842E-3</v>
      </c>
      <c r="AV892" s="73">
        <f t="shared" ca="1" si="513"/>
        <v>1.0090370179501076</v>
      </c>
      <c r="AW892" s="74">
        <f ca="1">PRODUCT(AV$4:AV892)</f>
        <v>2481.9144036515004</v>
      </c>
      <c r="BO892" s="70">
        <f t="shared" si="518"/>
        <v>889</v>
      </c>
      <c r="BP892" s="171">
        <f t="shared" ca="1" si="517"/>
        <v>0.114</v>
      </c>
      <c r="BQ892" s="172">
        <f t="shared" ca="1" si="514"/>
        <v>9.0370179501075842E-3</v>
      </c>
      <c r="BR892" s="172">
        <f t="shared" ca="1" si="519"/>
        <v>4.0291478164144394E-4</v>
      </c>
    </row>
    <row r="893" spans="44:70">
      <c r="AR893" s="69">
        <f t="shared" si="511"/>
        <v>75</v>
      </c>
      <c r="AS893" s="70">
        <f t="shared" si="515"/>
        <v>890</v>
      </c>
      <c r="AT893" s="71">
        <f t="shared" ca="1" si="516"/>
        <v>3.724285437732968E-4</v>
      </c>
      <c r="AU893" s="72">
        <f t="shared" ca="1" si="512"/>
        <v>9.0370179501075842E-3</v>
      </c>
      <c r="AV893" s="73">
        <f t="shared" ca="1" si="513"/>
        <v>1.0090370179501076</v>
      </c>
      <c r="AW893" s="74">
        <f ca="1">PRODUCT(AV$4:AV893)</f>
        <v>2504.3435086679297</v>
      </c>
      <c r="BO893" s="70">
        <f t="shared" si="518"/>
        <v>890</v>
      </c>
      <c r="BP893" s="171">
        <f t="shared" ca="1" si="517"/>
        <v>0.114</v>
      </c>
      <c r="BQ893" s="172">
        <f t="shared" ca="1" si="514"/>
        <v>9.0370179501075842E-3</v>
      </c>
      <c r="BR893" s="172">
        <f t="shared" ca="1" si="519"/>
        <v>3.9930624394730213E-4</v>
      </c>
    </row>
    <row r="894" spans="44:70">
      <c r="AR894" s="69">
        <f t="shared" si="511"/>
        <v>75</v>
      </c>
      <c r="AS894" s="70">
        <f t="shared" si="515"/>
        <v>891</v>
      </c>
      <c r="AT894" s="71">
        <f t="shared" ca="1" si="516"/>
        <v>3.6906290033808509E-4</v>
      </c>
      <c r="AU894" s="72">
        <f t="shared" ca="1" si="512"/>
        <v>9.0370179501075842E-3</v>
      </c>
      <c r="AV894" s="73">
        <f t="shared" ca="1" si="513"/>
        <v>1.0090370179501076</v>
      </c>
      <c r="AW894" s="74">
        <f ca="1">PRODUCT(AV$4:AV894)</f>
        <v>2526.9753059089971</v>
      </c>
      <c r="BO894" s="70">
        <f t="shared" si="518"/>
        <v>891</v>
      </c>
      <c r="BP894" s="171">
        <f t="shared" ca="1" si="517"/>
        <v>0.114</v>
      </c>
      <c r="BQ894" s="172">
        <f t="shared" ca="1" si="514"/>
        <v>9.0370179501075842E-3</v>
      </c>
      <c r="BR894" s="172">
        <f t="shared" ca="1" si="519"/>
        <v>3.9573002461149156E-4</v>
      </c>
    </row>
    <row r="895" spans="44:70">
      <c r="AR895" s="69">
        <f t="shared" si="511"/>
        <v>75</v>
      </c>
      <c r="AS895" s="70">
        <f t="shared" si="515"/>
        <v>892</v>
      </c>
      <c r="AT895" s="71">
        <f t="shared" ca="1" si="516"/>
        <v>3.6572767228301104E-4</v>
      </c>
      <c r="AU895" s="72">
        <f t="shared" ca="1" si="512"/>
        <v>9.0370179501075842E-3</v>
      </c>
      <c r="AV895" s="73">
        <f t="shared" ca="1" si="513"/>
        <v>1.0090370179501076</v>
      </c>
      <c r="AW895" s="74">
        <f ca="1">PRODUCT(AV$4:AV895)</f>
        <v>2549.8116271079753</v>
      </c>
      <c r="BO895" s="70">
        <f t="shared" si="518"/>
        <v>892</v>
      </c>
      <c r="BP895" s="171">
        <f t="shared" ca="1" si="517"/>
        <v>0.114</v>
      </c>
      <c r="BQ895" s="172">
        <f t="shared" ca="1" si="514"/>
        <v>9.0370179501075842E-3</v>
      </c>
      <c r="BR895" s="172">
        <f t="shared" ca="1" si="519"/>
        <v>3.9218583418815527E-4</v>
      </c>
    </row>
    <row r="896" spans="44:70">
      <c r="AR896" s="69">
        <f t="shared" si="511"/>
        <v>75</v>
      </c>
      <c r="AS896" s="70">
        <f t="shared" si="515"/>
        <v>893</v>
      </c>
      <c r="AT896" s="71">
        <f t="shared" ca="1" si="516"/>
        <v>3.624225847437384E-4</v>
      </c>
      <c r="AU896" s="72">
        <f t="shared" ca="1" si="512"/>
        <v>9.0370179501075842E-3</v>
      </c>
      <c r="AV896" s="73">
        <f t="shared" ca="1" si="513"/>
        <v>1.0090370179501076</v>
      </c>
      <c r="AW896" s="74">
        <f ca="1">PRODUCT(AV$4:AV896)</f>
        <v>2572.854320551543</v>
      </c>
      <c r="BO896" s="70">
        <f t="shared" si="518"/>
        <v>893</v>
      </c>
      <c r="BP896" s="171">
        <f t="shared" ca="1" si="517"/>
        <v>0.114</v>
      </c>
      <c r="BQ896" s="172">
        <f t="shared" ca="1" si="514"/>
        <v>9.0370179501075842E-3</v>
      </c>
      <c r="BR896" s="172">
        <f t="shared" ca="1" si="519"/>
        <v>3.8867338582373708E-4</v>
      </c>
    </row>
    <row r="897" spans="44:70">
      <c r="AR897" s="69">
        <f t="shared" si="511"/>
        <v>75</v>
      </c>
      <c r="AS897" s="70">
        <f t="shared" si="515"/>
        <v>894</v>
      </c>
      <c r="AT897" s="71">
        <f t="shared" ca="1" si="516"/>
        <v>3.5914736533988485E-4</v>
      </c>
      <c r="AU897" s="72">
        <f t="shared" ca="1" si="512"/>
        <v>9.0370179501075842E-3</v>
      </c>
      <c r="AV897" s="73">
        <f t="shared" ca="1" si="513"/>
        <v>1.0090370179501076</v>
      </c>
      <c r="AW897" s="74">
        <f ca="1">PRODUCT(AV$4:AV897)</f>
        <v>2596.1052512293791</v>
      </c>
      <c r="BO897" s="70">
        <f t="shared" si="518"/>
        <v>894</v>
      </c>
      <c r="BP897" s="171">
        <f t="shared" ca="1" si="517"/>
        <v>0.114</v>
      </c>
      <c r="BQ897" s="172">
        <f t="shared" ca="1" si="514"/>
        <v>9.0370179501075842E-3</v>
      </c>
      <c r="BR897" s="172">
        <f t="shared" ca="1" si="519"/>
        <v>3.8519239523376463E-4</v>
      </c>
    </row>
    <row r="898" spans="44:70">
      <c r="AR898" s="69">
        <f t="shared" si="511"/>
        <v>75</v>
      </c>
      <c r="AS898" s="70">
        <f t="shared" si="515"/>
        <v>895</v>
      </c>
      <c r="AT898" s="71">
        <f t="shared" ca="1" si="516"/>
        <v>3.5590174415257446E-4</v>
      </c>
      <c r="AU898" s="72">
        <f t="shared" ca="1" si="512"/>
        <v>9.0370179501075842E-3</v>
      </c>
      <c r="AV898" s="73">
        <f t="shared" ca="1" si="513"/>
        <v>1.0090370179501076</v>
      </c>
      <c r="AW898" s="74">
        <f ca="1">PRODUCT(AV$4:AV898)</f>
        <v>2619.5663009851073</v>
      </c>
      <c r="BO898" s="70">
        <f t="shared" si="518"/>
        <v>895</v>
      </c>
      <c r="BP898" s="171">
        <f t="shared" ca="1" si="517"/>
        <v>0.114</v>
      </c>
      <c r="BQ898" s="172">
        <f t="shared" ca="1" si="514"/>
        <v>9.0370179501075842E-3</v>
      </c>
      <c r="BR898" s="172">
        <f t="shared" ca="1" si="519"/>
        <v>3.8174258067984049E-4</v>
      </c>
    </row>
    <row r="899" spans="44:70">
      <c r="AR899" s="69">
        <f t="shared" si="511"/>
        <v>75</v>
      </c>
      <c r="AS899" s="70">
        <f t="shared" si="515"/>
        <v>896</v>
      </c>
      <c r="AT899" s="71">
        <f t="shared" ca="1" si="516"/>
        <v>3.5268545370219305E-4</v>
      </c>
      <c r="AU899" s="72">
        <f t="shared" ca="1" si="512"/>
        <v>9.0370179501075842E-3</v>
      </c>
      <c r="AV899" s="73">
        <f t="shared" ca="1" si="513"/>
        <v>1.0090370179501076</v>
      </c>
      <c r="AW899" s="74">
        <f ca="1">PRODUCT(AV$4:AV899)</f>
        <v>2643.2393686686069</v>
      </c>
      <c r="BO899" s="70">
        <f t="shared" si="518"/>
        <v>896</v>
      </c>
      <c r="BP899" s="171">
        <f t="shared" ca="1" si="517"/>
        <v>0.114</v>
      </c>
      <c r="BQ899" s="172">
        <f t="shared" ca="1" si="514"/>
        <v>9.0370179501075842E-3</v>
      </c>
      <c r="BR899" s="172">
        <f t="shared" ca="1" si="519"/>
        <v>3.7832366294683948E-4</v>
      </c>
    </row>
    <row r="900" spans="44:70">
      <c r="AR900" s="69">
        <f t="shared" si="511"/>
        <v>75</v>
      </c>
      <c r="AS900" s="70">
        <f t="shared" si="515"/>
        <v>897</v>
      </c>
      <c r="AT900" s="71">
        <f t="shared" ca="1" si="516"/>
        <v>3.4949822892634447E-4</v>
      </c>
      <c r="AU900" s="72">
        <f t="shared" ca="1" si="512"/>
        <v>9.0370179501075842E-3</v>
      </c>
      <c r="AV900" s="73">
        <f t="shared" ca="1" si="513"/>
        <v>1.0090370179501076</v>
      </c>
      <c r="AW900" s="74">
        <f ca="1">PRODUCT(AV$4:AV900)</f>
        <v>2667.1263702896963</v>
      </c>
      <c r="BO900" s="70">
        <f t="shared" si="518"/>
        <v>897</v>
      </c>
      <c r="BP900" s="171">
        <f t="shared" ca="1" si="517"/>
        <v>0.114</v>
      </c>
      <c r="BQ900" s="172">
        <f t="shared" ca="1" si="514"/>
        <v>9.0370179501075842E-3</v>
      </c>
      <c r="BR900" s="172">
        <f t="shared" ca="1" si="519"/>
        <v>3.7493536532030972E-4</v>
      </c>
    </row>
    <row r="901" spans="44:70">
      <c r="AR901" s="69">
        <f t="shared" ref="AR901:AR964" si="520">ROUNDDOWN((AS901-1)/12,0)+1</f>
        <v>75</v>
      </c>
      <c r="AS901" s="70">
        <f t="shared" si="515"/>
        <v>898</v>
      </c>
      <c r="AT901" s="71">
        <f t="shared" ca="1" si="516"/>
        <v>3.4633980715800626E-4</v>
      </c>
      <c r="AU901" s="72">
        <f t="shared" ref="AU901:AU964" ca="1" si="521">IF($AU$2="Yes",BQ901,((1+$AH$21)^(1/12))-1)</f>
        <v>9.0370179501075842E-3</v>
      </c>
      <c r="AV901" s="73">
        <f t="shared" ref="AV901:AV964" ca="1" si="522">(1+AU901)</f>
        <v>1.0090370179501076</v>
      </c>
      <c r="AW901" s="74">
        <f ca="1">PRODUCT(AV$4:AV901)</f>
        <v>2691.2292391732094</v>
      </c>
      <c r="BO901" s="70">
        <f t="shared" si="518"/>
        <v>898</v>
      </c>
      <c r="BP901" s="171">
        <f t="shared" ca="1" si="517"/>
        <v>0.114</v>
      </c>
      <c r="BQ901" s="172">
        <f t="shared" ref="BQ901:BQ964" ca="1" si="523">(1+BP901)^(1/12)-1</f>
        <v>9.0370179501075842E-3</v>
      </c>
      <c r="BR901" s="172">
        <f t="shared" ca="1" si="519"/>
        <v>3.7157741356407659E-4</v>
      </c>
    </row>
    <row r="902" spans="44:70">
      <c r="AR902" s="69">
        <f t="shared" si="520"/>
        <v>75</v>
      </c>
      <c r="AS902" s="70">
        <f t="shared" ref="AS902:AS965" si="524">AS901+1</f>
        <v>899</v>
      </c>
      <c r="AT902" s="71">
        <f t="shared" ref="AT902:AT965" ca="1" si="525">(1-AU902)*AT901</f>
        <v>3.4320992810388257E-4</v>
      </c>
      <c r="AU902" s="72">
        <f t="shared" ca="1" si="521"/>
        <v>9.0370179501075842E-3</v>
      </c>
      <c r="AV902" s="73">
        <f t="shared" ca="1" si="522"/>
        <v>1.0090370179501076</v>
      </c>
      <c r="AW902" s="74">
        <f ca="1">PRODUCT(AV$4:AV902)</f>
        <v>2715.5499261154719</v>
      </c>
      <c r="BO902" s="70">
        <f t="shared" si="518"/>
        <v>899</v>
      </c>
      <c r="BP902" s="171">
        <f t="shared" ref="BP902:BP965" ca="1" si="526">VLOOKUP(BO902,$BT$4:$BX$13,5,TRUE)/100</f>
        <v>0.114</v>
      </c>
      <c r="BQ902" s="172">
        <f t="shared" ca="1" si="523"/>
        <v>9.0370179501075842E-3</v>
      </c>
      <c r="BR902" s="172">
        <f t="shared" ca="1" si="519"/>
        <v>3.6824953589804715E-4</v>
      </c>
    </row>
    <row r="903" spans="44:70">
      <c r="AR903" s="69">
        <f t="shared" si="520"/>
        <v>75</v>
      </c>
      <c r="AS903" s="70">
        <f t="shared" si="524"/>
        <v>900</v>
      </c>
      <c r="AT903" s="71">
        <f t="shared" ca="1" si="525"/>
        <v>3.4010833382295267E-4</v>
      </c>
      <c r="AU903" s="72">
        <f t="shared" ca="1" si="521"/>
        <v>9.0370179501075842E-3</v>
      </c>
      <c r="AV903" s="73">
        <f t="shared" ca="1" si="522"/>
        <v>1.0090370179501076</v>
      </c>
      <c r="AW903" s="74">
        <f ca="1">PRODUCT(AV$4:AV903)</f>
        <v>2740.0903995421909</v>
      </c>
      <c r="BO903" s="70">
        <f t="shared" si="518"/>
        <v>900</v>
      </c>
      <c r="BP903" s="171">
        <f t="shared" ca="1" si="526"/>
        <v>0.114</v>
      </c>
      <c r="BQ903" s="172">
        <f t="shared" ca="1" si="523"/>
        <v>9.0370179501075842E-3</v>
      </c>
      <c r="BR903" s="172">
        <f t="shared" ca="1" si="519"/>
        <v>3.6495146297621311E-4</v>
      </c>
    </row>
    <row r="904" spans="44:70">
      <c r="AR904" s="69">
        <f t="shared" si="520"/>
        <v>76</v>
      </c>
      <c r="AS904" s="70">
        <f t="shared" si="524"/>
        <v>901</v>
      </c>
      <c r="AT904" s="71">
        <f t="shared" ca="1" si="525"/>
        <v>3.3703476870521347E-4</v>
      </c>
      <c r="AU904" s="72">
        <f t="shared" ca="1" si="521"/>
        <v>9.0370179501075842E-3</v>
      </c>
      <c r="AV904" s="73">
        <f t="shared" ca="1" si="522"/>
        <v>1.0090370179501076</v>
      </c>
      <c r="AW904" s="74">
        <f ca="1">PRODUCT(AV$4:AV904)</f>
        <v>2764.852645667771</v>
      </c>
      <c r="BO904" s="70">
        <f t="shared" si="518"/>
        <v>901</v>
      </c>
      <c r="BP904" s="171">
        <f t="shared" ca="1" si="526"/>
        <v>0.114</v>
      </c>
      <c r="BQ904" s="172">
        <f t="shared" ca="1" si="523"/>
        <v>9.0370179501075842E-3</v>
      </c>
      <c r="BR904" s="172">
        <f t="shared" ca="1" si="519"/>
        <v>3.6168292786485098E-4</v>
      </c>
    </row>
    <row r="905" spans="44:70">
      <c r="AR905" s="69">
        <f t="shared" si="520"/>
        <v>76</v>
      </c>
      <c r="AS905" s="70">
        <f t="shared" si="524"/>
        <v>902</v>
      </c>
      <c r="AT905" s="71">
        <f t="shared" ca="1" si="525"/>
        <v>3.3398897945061411E-4</v>
      </c>
      <c r="AU905" s="72">
        <f t="shared" ca="1" si="521"/>
        <v>9.0370179501075842E-3</v>
      </c>
      <c r="AV905" s="73">
        <f t="shared" ca="1" si="522"/>
        <v>1.0090370179501076</v>
      </c>
      <c r="AW905" s="74">
        <f ca="1">PRODUCT(AV$4:AV905)</f>
        <v>2789.838668656073</v>
      </c>
      <c r="BO905" s="70">
        <f t="shared" si="518"/>
        <v>902</v>
      </c>
      <c r="BP905" s="171">
        <f t="shared" ca="1" si="526"/>
        <v>0.114</v>
      </c>
      <c r="BQ905" s="172">
        <f t="shared" ca="1" si="523"/>
        <v>9.0370179501075842E-3</v>
      </c>
      <c r="BR905" s="172">
        <f t="shared" ca="1" si="519"/>
        <v>3.5844366602091757E-4</v>
      </c>
    </row>
    <row r="906" spans="44:70">
      <c r="AR906" s="69">
        <f t="shared" si="520"/>
        <v>76</v>
      </c>
      <c r="AS906" s="70">
        <f t="shared" si="524"/>
        <v>903</v>
      </c>
      <c r="AT906" s="71">
        <f t="shared" ca="1" si="525"/>
        <v>3.3097071504818081E-4</v>
      </c>
      <c r="AU906" s="72">
        <f t="shared" ca="1" si="521"/>
        <v>9.0370179501075842E-3</v>
      </c>
      <c r="AV906" s="73">
        <f t="shared" ca="1" si="522"/>
        <v>1.0090370179501076</v>
      </c>
      <c r="AW906" s="74">
        <f ca="1">PRODUCT(AV$4:AV906)</f>
        <v>2815.0504907826221</v>
      </c>
      <c r="BO906" s="70">
        <f t="shared" si="518"/>
        <v>903</v>
      </c>
      <c r="BP906" s="171">
        <f t="shared" ca="1" si="526"/>
        <v>0.114</v>
      </c>
      <c r="BQ906" s="172">
        <f t="shared" ca="1" si="523"/>
        <v>9.0370179501075842E-3</v>
      </c>
      <c r="BR906" s="172">
        <f t="shared" ca="1" si="519"/>
        <v>3.5523341527063878E-4</v>
      </c>
    </row>
    <row r="907" spans="44:70">
      <c r="AR907" s="69">
        <f t="shared" si="520"/>
        <v>76</v>
      </c>
      <c r="AS907" s="70">
        <f t="shared" si="524"/>
        <v>904</v>
      </c>
      <c r="AT907" s="71">
        <f t="shared" ca="1" si="525"/>
        <v>3.2797972675533045E-4</v>
      </c>
      <c r="AU907" s="72">
        <f t="shared" ca="1" si="521"/>
        <v>9.0370179501075842E-3</v>
      </c>
      <c r="AV907" s="73">
        <f t="shared" ca="1" si="522"/>
        <v>1.0090370179501076</v>
      </c>
      <c r="AW907" s="74">
        <f ca="1">PRODUCT(AV$4:AV907)</f>
        <v>2840.4901525982837</v>
      </c>
      <c r="BO907" s="70">
        <f t="shared" si="518"/>
        <v>904</v>
      </c>
      <c r="BP907" s="171">
        <f t="shared" ca="1" si="526"/>
        <v>0.114</v>
      </c>
      <c r="BQ907" s="172">
        <f t="shared" ca="1" si="523"/>
        <v>9.0370179501075842E-3</v>
      </c>
      <c r="BR907" s="172">
        <f t="shared" ca="1" si="519"/>
        <v>3.5205191578829023E-4</v>
      </c>
    </row>
    <row r="908" spans="44:70">
      <c r="AR908" s="69">
        <f t="shared" si="520"/>
        <v>76</v>
      </c>
      <c r="AS908" s="70">
        <f t="shared" si="524"/>
        <v>905</v>
      </c>
      <c r="AT908" s="71">
        <f t="shared" ca="1" si="525"/>
        <v>3.2501576807737113E-4</v>
      </c>
      <c r="AU908" s="72">
        <f t="shared" ca="1" si="521"/>
        <v>9.0370179501075842E-3</v>
      </c>
      <c r="AV908" s="73">
        <f t="shared" ca="1" si="522"/>
        <v>1.0090370179501076</v>
      </c>
      <c r="AW908" s="74">
        <f ca="1">PRODUCT(AV$4:AV908)</f>
        <v>2866.1597130944183</v>
      </c>
      <c r="BO908" s="70">
        <f t="shared" si="518"/>
        <v>905</v>
      </c>
      <c r="BP908" s="171">
        <f t="shared" ca="1" si="526"/>
        <v>0.114</v>
      </c>
      <c r="BQ908" s="172">
        <f t="shared" ca="1" si="523"/>
        <v>9.0370179501075842E-3</v>
      </c>
      <c r="BR908" s="172">
        <f t="shared" ca="1" si="519"/>
        <v>3.48898910075168E-4</v>
      </c>
    </row>
    <row r="909" spans="44:70">
      <c r="AR909" s="69">
        <f t="shared" si="520"/>
        <v>76</v>
      </c>
      <c r="AS909" s="70">
        <f t="shared" si="524"/>
        <v>906</v>
      </c>
      <c r="AT909" s="71">
        <f t="shared" ca="1" si="525"/>
        <v>3.2207859474718792E-4</v>
      </c>
      <c r="AU909" s="72">
        <f t="shared" ca="1" si="521"/>
        <v>9.0370179501075842E-3</v>
      </c>
      <c r="AV909" s="73">
        <f t="shared" ca="1" si="522"/>
        <v>1.0090370179501076</v>
      </c>
      <c r="AW909" s="74">
        <f ca="1">PRODUCT(AV$4:AV909)</f>
        <v>2892.0612498695277</v>
      </c>
      <c r="BO909" s="70">
        <f t="shared" si="518"/>
        <v>906</v>
      </c>
      <c r="BP909" s="171">
        <f t="shared" ca="1" si="526"/>
        <v>0.114</v>
      </c>
      <c r="BQ909" s="172">
        <f t="shared" ca="1" si="523"/>
        <v>9.0370179501075842E-3</v>
      </c>
      <c r="BR909" s="172">
        <f t="shared" ca="1" si="519"/>
        <v>3.4577414293874745E-4</v>
      </c>
    </row>
    <row r="910" spans="44:70">
      <c r="AR910" s="69">
        <f t="shared" si="520"/>
        <v>76</v>
      </c>
      <c r="AS910" s="70">
        <f t="shared" si="524"/>
        <v>907</v>
      </c>
      <c r="AT910" s="71">
        <f t="shared" ca="1" si="525"/>
        <v>3.1916796470511216E-4</v>
      </c>
      <c r="AU910" s="72">
        <f t="shared" ca="1" si="521"/>
        <v>9.0370179501075842E-3</v>
      </c>
      <c r="AV910" s="73">
        <f t="shared" ca="1" si="522"/>
        <v>1.0090370179501076</v>
      </c>
      <c r="AW910" s="74">
        <f ca="1">PRODUCT(AV$4:AV910)</f>
        <v>2918.1968592974094</v>
      </c>
      <c r="BO910" s="70">
        <f t="shared" si="518"/>
        <v>907</v>
      </c>
      <c r="BP910" s="171">
        <f t="shared" ca="1" si="526"/>
        <v>0.114</v>
      </c>
      <c r="BQ910" s="172">
        <f t="shared" ca="1" si="523"/>
        <v>9.0370179501075842E-3</v>
      </c>
      <c r="BR910" s="172">
        <f t="shared" ca="1" si="519"/>
        <v>3.4267736147202923E-4</v>
      </c>
    </row>
    <row r="911" spans="44:70">
      <c r="AR911" s="69">
        <f t="shared" si="520"/>
        <v>76</v>
      </c>
      <c r="AS911" s="70">
        <f t="shared" si="524"/>
        <v>908</v>
      </c>
      <c r="AT911" s="71">
        <f t="shared" ca="1" si="525"/>
        <v>3.1628363807897274E-4</v>
      </c>
      <c r="AU911" s="72">
        <f t="shared" ca="1" si="521"/>
        <v>9.0370179501075842E-3</v>
      </c>
      <c r="AV911" s="73">
        <f t="shared" ca="1" si="522"/>
        <v>1.0090370179501076</v>
      </c>
      <c r="AW911" s="74">
        <f ca="1">PRODUCT(AV$4:AV911)</f>
        <v>2944.5686566968279</v>
      </c>
      <c r="BO911" s="70">
        <f t="shared" si="518"/>
        <v>908</v>
      </c>
      <c r="BP911" s="171">
        <f t="shared" ca="1" si="526"/>
        <v>0.114</v>
      </c>
      <c r="BQ911" s="172">
        <f t="shared" ca="1" si="523"/>
        <v>9.0370179501075842E-3</v>
      </c>
      <c r="BR911" s="172">
        <f t="shared" ca="1" si="519"/>
        <v>3.396083150330696E-4</v>
      </c>
    </row>
    <row r="912" spans="44:70">
      <c r="AR912" s="69">
        <f t="shared" si="520"/>
        <v>76</v>
      </c>
      <c r="AS912" s="70">
        <f t="shared" si="524"/>
        <v>909</v>
      </c>
      <c r="AT912" s="71">
        <f t="shared" ca="1" si="525"/>
        <v>3.1342537716432775E-4</v>
      </c>
      <c r="AU912" s="72">
        <f t="shared" ca="1" si="521"/>
        <v>9.0370179501075842E-3</v>
      </c>
      <c r="AV912" s="73">
        <f t="shared" ca="1" si="522"/>
        <v>1.0090370179501076</v>
      </c>
      <c r="AW912" s="74">
        <f ca="1">PRODUCT(AV$4:AV912)</f>
        <v>2971.1787765027211</v>
      </c>
      <c r="BO912" s="70">
        <f t="shared" si="518"/>
        <v>909</v>
      </c>
      <c r="BP912" s="171">
        <f t="shared" ca="1" si="526"/>
        <v>0.114</v>
      </c>
      <c r="BQ912" s="172">
        <f t="shared" ca="1" si="523"/>
        <v>9.0370179501075842E-3</v>
      </c>
      <c r="BR912" s="172">
        <f t="shared" ca="1" si="519"/>
        <v>3.3656675522469458E-4</v>
      </c>
    </row>
    <row r="913" spans="44:70">
      <c r="AR913" s="69">
        <f t="shared" si="520"/>
        <v>76</v>
      </c>
      <c r="AS913" s="70">
        <f t="shared" si="524"/>
        <v>910</v>
      </c>
      <c r="AT913" s="71">
        <f t="shared" ca="1" si="525"/>
        <v>3.105929464048745E-4</v>
      </c>
      <c r="AU913" s="72">
        <f t="shared" ca="1" si="521"/>
        <v>9.0370179501075842E-3</v>
      </c>
      <c r="AV913" s="73">
        <f t="shared" ca="1" si="522"/>
        <v>1.0090370179501076</v>
      </c>
      <c r="AW913" s="74">
        <f ca="1">PRODUCT(AV$4:AV913)</f>
        <v>2998.0293724389549</v>
      </c>
      <c r="BO913" s="70">
        <f t="shared" si="518"/>
        <v>910</v>
      </c>
      <c r="BP913" s="171">
        <f t="shared" ca="1" si="526"/>
        <v>0.114</v>
      </c>
      <c r="BQ913" s="172">
        <f t="shared" ca="1" si="523"/>
        <v>9.0370179501075842E-3</v>
      </c>
      <c r="BR913" s="172">
        <f t="shared" ca="1" si="519"/>
        <v>3.3355243587439553E-4</v>
      </c>
    </row>
    <row r="914" spans="44:70">
      <c r="AR914" s="69">
        <f t="shared" si="520"/>
        <v>76</v>
      </c>
      <c r="AS914" s="70">
        <f t="shared" si="524"/>
        <v>911</v>
      </c>
      <c r="AT914" s="71">
        <f t="shared" ca="1" si="525"/>
        <v>3.0778611237303682E-4</v>
      </c>
      <c r="AU914" s="72">
        <f t="shared" ca="1" si="521"/>
        <v>9.0370179501075842E-3</v>
      </c>
      <c r="AV914" s="73">
        <f t="shared" ca="1" si="522"/>
        <v>1.0090370179501076</v>
      </c>
      <c r="AW914" s="74">
        <f ca="1">PRODUCT(AV$4:AV914)</f>
        <v>3025.1226176926357</v>
      </c>
      <c r="BO914" s="70">
        <f t="shared" ref="BO914:BO977" si="527">BO913+1</f>
        <v>911</v>
      </c>
      <c r="BP914" s="171">
        <f t="shared" ca="1" si="526"/>
        <v>0.114</v>
      </c>
      <c r="BQ914" s="172">
        <f t="shared" ca="1" si="523"/>
        <v>9.0370179501075842E-3</v>
      </c>
      <c r="BR914" s="172">
        <f t="shared" ref="BR914:BR977" ca="1" si="528">BR913/(1+BQ914)</f>
        <v>3.3056511301440502E-4</v>
      </c>
    </row>
    <row r="915" spans="44:70">
      <c r="AR915" s="69">
        <f t="shared" si="520"/>
        <v>76</v>
      </c>
      <c r="AS915" s="70">
        <f t="shared" si="524"/>
        <v>912</v>
      </c>
      <c r="AT915" s="71">
        <f t="shared" ca="1" si="525"/>
        <v>3.0500464375072785E-4</v>
      </c>
      <c r="AU915" s="72">
        <f t="shared" ca="1" si="521"/>
        <v>9.0370179501075842E-3</v>
      </c>
      <c r="AV915" s="73">
        <f t="shared" ca="1" si="522"/>
        <v>1.0090370179501076</v>
      </c>
      <c r="AW915" s="74">
        <f ca="1">PRODUCT(AV$4:AV915)</f>
        <v>3052.4607050900004</v>
      </c>
      <c r="BO915" s="70">
        <f t="shared" si="527"/>
        <v>912</v>
      </c>
      <c r="BP915" s="171">
        <f t="shared" ca="1" si="526"/>
        <v>0.114</v>
      </c>
      <c r="BQ915" s="172">
        <f t="shared" ca="1" si="523"/>
        <v>9.0370179501075842E-3</v>
      </c>
      <c r="BR915" s="172">
        <f t="shared" ca="1" si="528"/>
        <v>3.2760454486195075E-4</v>
      </c>
    </row>
    <row r="916" spans="44:70">
      <c r="AR916" s="69">
        <f t="shared" si="520"/>
        <v>77</v>
      </c>
      <c r="AS916" s="70">
        <f t="shared" si="524"/>
        <v>913</v>
      </c>
      <c r="AT916" s="71">
        <f t="shared" ca="1" si="525"/>
        <v>3.0224831131028633E-4</v>
      </c>
      <c r="AU916" s="72">
        <f t="shared" ca="1" si="521"/>
        <v>9.0370179501075842E-3</v>
      </c>
      <c r="AV916" s="73">
        <f t="shared" ca="1" si="522"/>
        <v>1.0090370179501076</v>
      </c>
      <c r="AW916" s="74">
        <f ca="1">PRODUCT(AV$4:AV916)</f>
        <v>3080.0458472738969</v>
      </c>
      <c r="BO916" s="70">
        <f t="shared" si="527"/>
        <v>913</v>
      </c>
      <c r="BP916" s="171">
        <f t="shared" ca="1" si="526"/>
        <v>0.114</v>
      </c>
      <c r="BQ916" s="172">
        <f t="shared" ca="1" si="523"/>
        <v>9.0370179501075842E-3</v>
      </c>
      <c r="BR916" s="172">
        <f t="shared" ca="1" si="528"/>
        <v>3.2467049179968674E-4</v>
      </c>
    </row>
    <row r="917" spans="44:70">
      <c r="AR917" s="69">
        <f t="shared" si="520"/>
        <v>77</v>
      </c>
      <c r="AS917" s="70">
        <f t="shared" si="524"/>
        <v>914</v>
      </c>
      <c r="AT917" s="71">
        <f t="shared" ca="1" si="525"/>
        <v>2.9951688789558556E-4</v>
      </c>
      <c r="AU917" s="72">
        <f t="shared" ca="1" si="521"/>
        <v>9.0370179501075842E-3</v>
      </c>
      <c r="AV917" s="73">
        <f t="shared" ca="1" si="522"/>
        <v>1.0090370179501076</v>
      </c>
      <c r="AW917" s="74">
        <f ca="1">PRODUCT(AV$4:AV917)</f>
        <v>3107.8802768828655</v>
      </c>
      <c r="BO917" s="70">
        <f t="shared" si="527"/>
        <v>914</v>
      </c>
      <c r="BP917" s="171">
        <f t="shared" ca="1" si="526"/>
        <v>0.114</v>
      </c>
      <c r="BQ917" s="172">
        <f t="shared" ca="1" si="523"/>
        <v>9.0370179501075842E-3</v>
      </c>
      <c r="BR917" s="172">
        <f t="shared" ca="1" si="528"/>
        <v>3.2176271635629949E-4</v>
      </c>
    </row>
    <row r="918" spans="44:70">
      <c r="AR918" s="69">
        <f t="shared" si="520"/>
        <v>77</v>
      </c>
      <c r="AS918" s="70">
        <f t="shared" si="524"/>
        <v>915</v>
      </c>
      <c r="AT918" s="71">
        <f t="shared" ca="1" si="525"/>
        <v>2.968101484033128E-4</v>
      </c>
      <c r="AU918" s="72">
        <f t="shared" ca="1" si="521"/>
        <v>9.0370179501075842E-3</v>
      </c>
      <c r="AV918" s="73">
        <f t="shared" ca="1" si="522"/>
        <v>1.0090370179501076</v>
      </c>
      <c r="AW918" s="74">
        <f ca="1">PRODUCT(AV$4:AV918)</f>
        <v>3135.9662467318412</v>
      </c>
      <c r="BO918" s="70">
        <f t="shared" si="527"/>
        <v>915</v>
      </c>
      <c r="BP918" s="171">
        <f t="shared" ca="1" si="526"/>
        <v>0.114</v>
      </c>
      <c r="BQ918" s="172">
        <f t="shared" ca="1" si="523"/>
        <v>9.0370179501075842E-3</v>
      </c>
      <c r="BR918" s="172">
        <f t="shared" ca="1" si="528"/>
        <v>3.18880983187288E-4</v>
      </c>
    </row>
    <row r="919" spans="44:70">
      <c r="AR919" s="69">
        <f t="shared" si="520"/>
        <v>77</v>
      </c>
      <c r="AS919" s="70">
        <f t="shared" si="524"/>
        <v>916</v>
      </c>
      <c r="AT919" s="71">
        <f t="shared" ca="1" si="525"/>
        <v>2.9412786976441797E-4</v>
      </c>
      <c r="AU919" s="72">
        <f t="shared" ca="1" si="521"/>
        <v>9.0370179501075842E-3</v>
      </c>
      <c r="AV919" s="73">
        <f t="shared" ca="1" si="522"/>
        <v>1.0090370179501076</v>
      </c>
      <c r="AW919" s="74">
        <f ca="1">PRODUCT(AV$4:AV919)</f>
        <v>3164.3060299944882</v>
      </c>
      <c r="BO919" s="70">
        <f t="shared" si="527"/>
        <v>916</v>
      </c>
      <c r="BP919" s="171">
        <f t="shared" ca="1" si="526"/>
        <v>0.114</v>
      </c>
      <c r="BQ919" s="172">
        <f t="shared" ca="1" si="523"/>
        <v>9.0370179501075842E-3</v>
      </c>
      <c r="BR919" s="172">
        <f t="shared" ca="1" si="528"/>
        <v>3.1602505905591586E-4</v>
      </c>
    </row>
    <row r="920" spans="44:70">
      <c r="AR920" s="69">
        <f t="shared" si="520"/>
        <v>77</v>
      </c>
      <c r="AS920" s="70">
        <f t="shared" si="524"/>
        <v>917</v>
      </c>
      <c r="AT920" s="71">
        <f t="shared" ca="1" si="525"/>
        <v>2.9146983092573001E-4</v>
      </c>
      <c r="AU920" s="72">
        <f t="shared" ca="1" si="521"/>
        <v>9.0370179501075842E-3</v>
      </c>
      <c r="AV920" s="73">
        <f t="shared" ca="1" si="522"/>
        <v>1.0090370179501076</v>
      </c>
      <c r="AW920" s="74">
        <f ca="1">PRODUCT(AV$4:AV920)</f>
        <v>3192.9019203871821</v>
      </c>
      <c r="BO920" s="70">
        <f t="shared" si="527"/>
        <v>917</v>
      </c>
      <c r="BP920" s="171">
        <f t="shared" ca="1" si="526"/>
        <v>0.114</v>
      </c>
      <c r="BQ920" s="172">
        <f t="shared" ca="1" si="523"/>
        <v>9.0370179501075842E-3</v>
      </c>
      <c r="BR920" s="172">
        <f t="shared" ca="1" si="528"/>
        <v>3.1319471281433396E-4</v>
      </c>
    </row>
    <row r="921" spans="44:70">
      <c r="AR921" s="69">
        <f t="shared" si="520"/>
        <v>77</v>
      </c>
      <c r="AS921" s="70">
        <f t="shared" si="524"/>
        <v>918</v>
      </c>
      <c r="AT921" s="71">
        <f t="shared" ca="1" si="525"/>
        <v>2.8883581283173934E-4</v>
      </c>
      <c r="AU921" s="72">
        <f t="shared" ca="1" si="521"/>
        <v>9.0370179501075842E-3</v>
      </c>
      <c r="AV921" s="73">
        <f t="shared" ca="1" si="522"/>
        <v>1.0090370179501076</v>
      </c>
      <c r="AW921" s="74">
        <f ca="1">PRODUCT(AV$4:AV921)</f>
        <v>3221.756232354654</v>
      </c>
      <c r="BO921" s="70">
        <f t="shared" si="527"/>
        <v>918</v>
      </c>
      <c r="BP921" s="171">
        <f t="shared" ca="1" si="526"/>
        <v>0.114</v>
      </c>
      <c r="BQ921" s="172">
        <f t="shared" ca="1" si="523"/>
        <v>9.0370179501075842E-3</v>
      </c>
      <c r="BR921" s="172">
        <f t="shared" ca="1" si="528"/>
        <v>3.1038971538487211E-4</v>
      </c>
    </row>
    <row r="922" spans="44:70">
      <c r="AR922" s="69">
        <f t="shared" si="520"/>
        <v>77</v>
      </c>
      <c r="AS922" s="70">
        <f t="shared" si="524"/>
        <v>919</v>
      </c>
      <c r="AT922" s="71">
        <f t="shared" ca="1" si="525"/>
        <v>2.86225598406545E-4</v>
      </c>
      <c r="AU922" s="72">
        <f t="shared" ca="1" si="521"/>
        <v>9.0370179501075842E-3</v>
      </c>
      <c r="AV922" s="73">
        <f t="shared" ca="1" si="522"/>
        <v>1.0090370179501076</v>
      </c>
      <c r="AW922" s="74">
        <f ca="1">PRODUCT(AV$4:AV922)</f>
        <v>3250.8713012573139</v>
      </c>
      <c r="BO922" s="70">
        <f t="shared" si="527"/>
        <v>919</v>
      </c>
      <c r="BP922" s="171">
        <f t="shared" ca="1" si="526"/>
        <v>0.114</v>
      </c>
      <c r="BQ922" s="172">
        <f t="shared" ca="1" si="523"/>
        <v>9.0370179501075842E-3</v>
      </c>
      <c r="BR922" s="172">
        <f t="shared" ca="1" si="528"/>
        <v>3.0760983974149848E-4</v>
      </c>
    </row>
    <row r="923" spans="44:70">
      <c r="AR923" s="69">
        <f t="shared" si="520"/>
        <v>77</v>
      </c>
      <c r="AS923" s="70">
        <f t="shared" si="524"/>
        <v>920</v>
      </c>
      <c r="AT923" s="71">
        <f t="shared" ca="1" si="525"/>
        <v>2.8363897253596475E-4</v>
      </c>
      <c r="AU923" s="72">
        <f t="shared" ca="1" si="521"/>
        <v>9.0370179501075842E-3</v>
      </c>
      <c r="AV923" s="73">
        <f t="shared" ca="1" si="522"/>
        <v>1.0090370179501076</v>
      </c>
      <c r="AW923" s="74">
        <f ca="1">PRODUCT(AV$4:AV923)</f>
        <v>3280.2494835602661</v>
      </c>
      <c r="BO923" s="70">
        <f t="shared" si="527"/>
        <v>920</v>
      </c>
      <c r="BP923" s="171">
        <f t="shared" ca="1" si="526"/>
        <v>0.114</v>
      </c>
      <c r="BQ923" s="172">
        <f t="shared" ca="1" si="523"/>
        <v>9.0370179501075842E-3</v>
      </c>
      <c r="BR923" s="172">
        <f t="shared" ca="1" si="528"/>
        <v>3.0485486089144496E-4</v>
      </c>
    </row>
    <row r="924" spans="44:70">
      <c r="AR924" s="69">
        <f t="shared" si="520"/>
        <v>77</v>
      </c>
      <c r="AS924" s="70">
        <f t="shared" si="524"/>
        <v>921</v>
      </c>
      <c r="AT924" s="71">
        <f t="shared" ca="1" si="525"/>
        <v>2.8107572204980714E-4</v>
      </c>
      <c r="AU924" s="72">
        <f t="shared" ca="1" si="521"/>
        <v>9.0370179501075842E-3</v>
      </c>
      <c r="AV924" s="73">
        <f t="shared" ca="1" si="522"/>
        <v>1.0090370179501076</v>
      </c>
      <c r="AW924" s="74">
        <f ca="1">PRODUCT(AV$4:AV924)</f>
        <v>3309.8931570240316</v>
      </c>
      <c r="BO924" s="70">
        <f t="shared" si="527"/>
        <v>921</v>
      </c>
      <c r="BP924" s="171">
        <f t="shared" ca="1" si="526"/>
        <v>0.114</v>
      </c>
      <c r="BQ924" s="172">
        <f t="shared" ca="1" si="523"/>
        <v>9.0370179501075842E-3</v>
      </c>
      <c r="BR924" s="172">
        <f t="shared" ca="1" si="528"/>
        <v>3.0212455585699701E-4</v>
      </c>
    </row>
    <row r="925" spans="44:70">
      <c r="AR925" s="69">
        <f t="shared" si="520"/>
        <v>77</v>
      </c>
      <c r="AS925" s="70">
        <f t="shared" si="524"/>
        <v>922</v>
      </c>
      <c r="AT925" s="71">
        <f t="shared" ca="1" si="525"/>
        <v>2.785356357043036E-4</v>
      </c>
      <c r="AU925" s="72">
        <f t="shared" ca="1" si="521"/>
        <v>9.0370179501075842E-3</v>
      </c>
      <c r="AV925" s="73">
        <f t="shared" ca="1" si="522"/>
        <v>1.0090370179501076</v>
      </c>
      <c r="AW925" s="74">
        <f ca="1">PRODUCT(AV$4:AV925)</f>
        <v>3339.8047208969961</v>
      </c>
      <c r="BO925" s="70">
        <f t="shared" si="527"/>
        <v>922</v>
      </c>
      <c r="BP925" s="171">
        <f t="shared" ca="1" si="526"/>
        <v>0.114</v>
      </c>
      <c r="BQ925" s="172">
        <f t="shared" ca="1" si="523"/>
        <v>9.0370179501075842E-3</v>
      </c>
      <c r="BR925" s="172">
        <f t="shared" ca="1" si="528"/>
        <v>2.9941870365744673E-4</v>
      </c>
    </row>
    <row r="926" spans="44:70">
      <c r="AR926" s="69">
        <f t="shared" si="520"/>
        <v>77</v>
      </c>
      <c r="AS926" s="70">
        <f t="shared" si="524"/>
        <v>923</v>
      </c>
      <c r="AT926" s="71">
        <f t="shared" ca="1" si="525"/>
        <v>2.7601850416469919E-4</v>
      </c>
      <c r="AU926" s="72">
        <f t="shared" ca="1" si="521"/>
        <v>9.0370179501075842E-3</v>
      </c>
      <c r="AV926" s="73">
        <f t="shared" ca="1" si="522"/>
        <v>1.0090370179501076</v>
      </c>
      <c r="AW926" s="74">
        <f ca="1">PRODUCT(AV$4:AV926)</f>
        <v>3369.9865961095961</v>
      </c>
      <c r="BO926" s="70">
        <f t="shared" si="527"/>
        <v>923</v>
      </c>
      <c r="BP926" s="171">
        <f t="shared" ca="1" si="526"/>
        <v>0.114</v>
      </c>
      <c r="BQ926" s="172">
        <f t="shared" ca="1" si="523"/>
        <v>9.0370179501075842E-3</v>
      </c>
      <c r="BR926" s="172">
        <f t="shared" ca="1" si="528"/>
        <v>2.9673708529120746E-4</v>
      </c>
    </row>
    <row r="927" spans="44:70">
      <c r="AR927" s="69">
        <f t="shared" si="520"/>
        <v>77</v>
      </c>
      <c r="AS927" s="70">
        <f t="shared" si="524"/>
        <v>924</v>
      </c>
      <c r="AT927" s="71">
        <f t="shared" ca="1" si="525"/>
        <v>2.7352411998800096E-4</v>
      </c>
      <c r="AU927" s="72">
        <f t="shared" ca="1" si="521"/>
        <v>9.0370179501075842E-3</v>
      </c>
      <c r="AV927" s="73">
        <f t="shared" ca="1" si="522"/>
        <v>1.0090370179501076</v>
      </c>
      <c r="AW927" s="74">
        <f ca="1">PRODUCT(AV$4:AV927)</f>
        <v>3400.4412254702606</v>
      </c>
      <c r="BO927" s="70">
        <f t="shared" si="527"/>
        <v>924</v>
      </c>
      <c r="BP927" s="171">
        <f t="shared" ca="1" si="526"/>
        <v>0.114</v>
      </c>
      <c r="BQ927" s="172">
        <f t="shared" ca="1" si="523"/>
        <v>9.0370179501075842E-3</v>
      </c>
      <c r="BR927" s="172">
        <f t="shared" ca="1" si="528"/>
        <v>2.9407948371808874E-4</v>
      </c>
    </row>
    <row r="928" spans="44:70">
      <c r="AR928" s="69">
        <f t="shared" si="520"/>
        <v>78</v>
      </c>
      <c r="AS928" s="70">
        <f t="shared" si="524"/>
        <v>925</v>
      </c>
      <c r="AT928" s="71">
        <f t="shared" ca="1" si="525"/>
        <v>2.71052277605882E-4</v>
      </c>
      <c r="AU928" s="72">
        <f t="shared" ca="1" si="521"/>
        <v>9.0370179501075842E-3</v>
      </c>
      <c r="AV928" s="73">
        <f t="shared" ca="1" si="522"/>
        <v>1.0090370179501076</v>
      </c>
      <c r="AW928" s="74">
        <f ca="1">PRODUCT(AV$4:AV928)</f>
        <v>3431.1710738631214</v>
      </c>
      <c r="BO928" s="70">
        <f t="shared" si="527"/>
        <v>925</v>
      </c>
      <c r="BP928" s="171">
        <f t="shared" ca="1" si="526"/>
        <v>0.114</v>
      </c>
      <c r="BQ928" s="172">
        <f t="shared" ca="1" si="523"/>
        <v>9.0370179501075842E-3</v>
      </c>
      <c r="BR928" s="172">
        <f t="shared" ca="1" si="528"/>
        <v>2.9144568384172965E-4</v>
      </c>
    </row>
    <row r="929" spans="44:70">
      <c r="AR929" s="69">
        <f t="shared" si="520"/>
        <v>78</v>
      </c>
      <c r="AS929" s="70">
        <f t="shared" si="524"/>
        <v>926</v>
      </c>
      <c r="AT929" s="71">
        <f t="shared" ca="1" si="525"/>
        <v>2.6860277330774011E-4</v>
      </c>
      <c r="AU929" s="72">
        <f t="shared" ca="1" si="521"/>
        <v>9.0370179501075842E-3</v>
      </c>
      <c r="AV929" s="73">
        <f t="shared" ca="1" si="522"/>
        <v>1.0090370179501076</v>
      </c>
      <c r="AW929" s="74">
        <f ca="1">PRODUCT(AV$4:AV929)</f>
        <v>3462.1786284475124</v>
      </c>
      <c r="BO929" s="70">
        <f t="shared" si="527"/>
        <v>926</v>
      </c>
      <c r="BP929" s="171">
        <f t="shared" ca="1" si="526"/>
        <v>0.114</v>
      </c>
      <c r="BQ929" s="172">
        <f t="shared" ca="1" si="523"/>
        <v>9.0370179501075842E-3</v>
      </c>
      <c r="BR929" s="172">
        <f t="shared" ca="1" si="528"/>
        <v>2.8883547249218994E-4</v>
      </c>
    </row>
    <row r="930" spans="44:70">
      <c r="AR930" s="69">
        <f t="shared" si="520"/>
        <v>78</v>
      </c>
      <c r="AS930" s="70">
        <f t="shared" si="524"/>
        <v>927</v>
      </c>
      <c r="AT930" s="71">
        <f t="shared" ca="1" si="525"/>
        <v>2.6617540522390939E-4</v>
      </c>
      <c r="AU930" s="72">
        <f t="shared" ca="1" si="521"/>
        <v>9.0370179501075842E-3</v>
      </c>
      <c r="AV930" s="73">
        <f t="shared" ca="1" si="522"/>
        <v>1.0090370179501076</v>
      </c>
      <c r="AW930" s="74">
        <f ca="1">PRODUCT(AV$4:AV930)</f>
        <v>3493.4663988592715</v>
      </c>
      <c r="BO930" s="70">
        <f t="shared" si="527"/>
        <v>927</v>
      </c>
      <c r="BP930" s="171">
        <f t="shared" ca="1" si="526"/>
        <v>0.114</v>
      </c>
      <c r="BQ930" s="172">
        <f t="shared" ca="1" si="523"/>
        <v>9.0370179501075842E-3</v>
      </c>
      <c r="BR930" s="172">
        <f t="shared" ca="1" si="528"/>
        <v>2.8624863840869669E-4</v>
      </c>
    </row>
    <row r="931" spans="44:70">
      <c r="AR931" s="69">
        <f t="shared" si="520"/>
        <v>78</v>
      </c>
      <c r="AS931" s="70">
        <f t="shared" si="524"/>
        <v>928</v>
      </c>
      <c r="AT931" s="71">
        <f t="shared" ca="1" si="525"/>
        <v>2.6376997330902378E-4</v>
      </c>
      <c r="AU931" s="72">
        <f t="shared" ca="1" si="521"/>
        <v>9.0370179501075842E-3</v>
      </c>
      <c r="AV931" s="73">
        <f t="shared" ca="1" si="522"/>
        <v>1.0090370179501076</v>
      </c>
      <c r="AW931" s="74">
        <f ca="1">PRODUCT(AV$4:AV931)</f>
        <v>3525.0369174138605</v>
      </c>
      <c r="BO931" s="70">
        <f t="shared" si="527"/>
        <v>928</v>
      </c>
      <c r="BP931" s="171">
        <f t="shared" ca="1" si="526"/>
        <v>0.114</v>
      </c>
      <c r="BQ931" s="172">
        <f t="shared" ca="1" si="523"/>
        <v>9.0370179501075842E-3</v>
      </c>
      <c r="BR931" s="172">
        <f t="shared" ca="1" si="528"/>
        <v>2.8368497222254577E-4</v>
      </c>
    </row>
    <row r="932" spans="44:70">
      <c r="AR932" s="69">
        <f t="shared" si="520"/>
        <v>78</v>
      </c>
      <c r="AS932" s="70">
        <f t="shared" si="524"/>
        <v>929</v>
      </c>
      <c r="AT932" s="71">
        <f t="shared" ca="1" si="525"/>
        <v>2.6138627932553076E-4</v>
      </c>
      <c r="AU932" s="72">
        <f t="shared" ca="1" si="521"/>
        <v>9.0370179501075842E-3</v>
      </c>
      <c r="AV932" s="73">
        <f t="shared" ca="1" si="522"/>
        <v>1.0090370179501076</v>
      </c>
      <c r="AW932" s="74">
        <f ca="1">PRODUCT(AV$4:AV932)</f>
        <v>3556.8927393113213</v>
      </c>
      <c r="BO932" s="70">
        <f t="shared" si="527"/>
        <v>929</v>
      </c>
      <c r="BP932" s="171">
        <f t="shared" ca="1" si="526"/>
        <v>0.114</v>
      </c>
      <c r="BQ932" s="172">
        <f t="shared" ca="1" si="523"/>
        <v>9.0370179501075842E-3</v>
      </c>
      <c r="BR932" s="172">
        <f t="shared" ca="1" si="528"/>
        <v>2.8114426644015628E-4</v>
      </c>
    </row>
    <row r="933" spans="44:70">
      <c r="AR933" s="69">
        <f t="shared" si="520"/>
        <v>78</v>
      </c>
      <c r="AS933" s="70">
        <f t="shared" si="524"/>
        <v>930</v>
      </c>
      <c r="AT933" s="71">
        <f t="shared" ca="1" si="525"/>
        <v>2.5902412682735413E-4</v>
      </c>
      <c r="AU933" s="72">
        <f t="shared" ca="1" si="521"/>
        <v>9.0370179501075842E-3</v>
      </c>
      <c r="AV933" s="73">
        <f t="shared" ca="1" si="522"/>
        <v>1.0090370179501076</v>
      </c>
      <c r="AW933" s="74">
        <f ca="1">PRODUCT(AV$4:AV933)</f>
        <v>3589.0364428430848</v>
      </c>
      <c r="BO933" s="70">
        <f t="shared" si="527"/>
        <v>930</v>
      </c>
      <c r="BP933" s="171">
        <f t="shared" ca="1" si="526"/>
        <v>0.114</v>
      </c>
      <c r="BQ933" s="172">
        <f t="shared" ca="1" si="523"/>
        <v>9.0370179501075842E-3</v>
      </c>
      <c r="BR933" s="172">
        <f t="shared" ca="1" si="528"/>
        <v>2.786263154262767E-4</v>
      </c>
    </row>
    <row r="934" spans="44:70">
      <c r="AR934" s="69">
        <f t="shared" si="520"/>
        <v>78</v>
      </c>
      <c r="AS934" s="70">
        <f t="shared" si="524"/>
        <v>931</v>
      </c>
      <c r="AT934" s="71">
        <f t="shared" ca="1" si="525"/>
        <v>2.5668332114370436E-4</v>
      </c>
      <c r="AU934" s="72">
        <f t="shared" ca="1" si="521"/>
        <v>9.0370179501075842E-3</v>
      </c>
      <c r="AV934" s="73">
        <f t="shared" ca="1" si="522"/>
        <v>1.0090370179501076</v>
      </c>
      <c r="AW934" s="74">
        <f ca="1">PRODUCT(AV$4:AV934)</f>
        <v>3621.470629600648</v>
      </c>
      <c r="BO934" s="70">
        <f t="shared" si="527"/>
        <v>931</v>
      </c>
      <c r="BP934" s="171">
        <f t="shared" ca="1" si="526"/>
        <v>0.114</v>
      </c>
      <c r="BQ934" s="172">
        <f t="shared" ca="1" si="523"/>
        <v>9.0370179501075842E-3</v>
      </c>
      <c r="BR934" s="172">
        <f t="shared" ca="1" si="528"/>
        <v>2.7613091538734164E-4</v>
      </c>
    </row>
    <row r="935" spans="44:70">
      <c r="AR935" s="69">
        <f t="shared" si="520"/>
        <v>78</v>
      </c>
      <c r="AS935" s="70">
        <f t="shared" si="524"/>
        <v>932</v>
      </c>
      <c r="AT935" s="71">
        <f t="shared" ca="1" si="525"/>
        <v>2.5436366936303545E-4</v>
      </c>
      <c r="AU935" s="72">
        <f t="shared" ca="1" si="521"/>
        <v>9.0370179501075842E-3</v>
      </c>
      <c r="AV935" s="73">
        <f t="shared" ca="1" si="522"/>
        <v>1.0090370179501076</v>
      </c>
      <c r="AW935" s="74">
        <f ca="1">PRODUCT(AV$4:AV935)</f>
        <v>3654.1979246861365</v>
      </c>
      <c r="BO935" s="70">
        <f t="shared" si="527"/>
        <v>932</v>
      </c>
      <c r="BP935" s="171">
        <f t="shared" ca="1" si="526"/>
        <v>0.114</v>
      </c>
      <c r="BQ935" s="172">
        <f t="shared" ca="1" si="523"/>
        <v>9.0370179501075842E-3</v>
      </c>
      <c r="BR935" s="172">
        <f t="shared" ca="1" si="528"/>
        <v>2.7365786435497758E-4</v>
      </c>
    </row>
    <row r="936" spans="44:70">
      <c r="AR936" s="69">
        <f t="shared" si="520"/>
        <v>78</v>
      </c>
      <c r="AS936" s="70">
        <f t="shared" si="524"/>
        <v>933</v>
      </c>
      <c r="AT936" s="71">
        <f t="shared" ca="1" si="525"/>
        <v>2.5206498031714645E-4</v>
      </c>
      <c r="AU936" s="72">
        <f t="shared" ca="1" si="521"/>
        <v>9.0370179501075842E-3</v>
      </c>
      <c r="AV936" s="73">
        <f t="shared" ca="1" si="522"/>
        <v>1.0090370179501076</v>
      </c>
      <c r="AW936" s="74">
        <f ca="1">PRODUCT(AV$4:AV936)</f>
        <v>3687.2209769247711</v>
      </c>
      <c r="BO936" s="70">
        <f t="shared" si="527"/>
        <v>933</v>
      </c>
      <c r="BP936" s="171">
        <f t="shared" ca="1" si="526"/>
        <v>0.114</v>
      </c>
      <c r="BQ936" s="172">
        <f t="shared" ca="1" si="523"/>
        <v>9.0370179501075842E-3</v>
      </c>
      <c r="BR936" s="172">
        <f t="shared" ca="1" si="528"/>
        <v>2.7120696216965625E-4</v>
      </c>
    </row>
    <row r="937" spans="44:70">
      <c r="AR937" s="69">
        <f t="shared" si="520"/>
        <v>78</v>
      </c>
      <c r="AS937" s="70">
        <f t="shared" si="524"/>
        <v>934</v>
      </c>
      <c r="AT937" s="71">
        <f t="shared" ca="1" si="525"/>
        <v>2.4978706456542686E-4</v>
      </c>
      <c r="AU937" s="72">
        <f t="shared" ca="1" si="521"/>
        <v>9.0370179501075842E-3</v>
      </c>
      <c r="AV937" s="73">
        <f t="shared" ca="1" si="522"/>
        <v>1.0090370179501076</v>
      </c>
      <c r="AW937" s="74">
        <f ca="1">PRODUCT(AV$4:AV937)</f>
        <v>3720.5424590792536</v>
      </c>
      <c r="BO937" s="70">
        <f t="shared" si="527"/>
        <v>934</v>
      </c>
      <c r="BP937" s="171">
        <f t="shared" ca="1" si="526"/>
        <v>0.114</v>
      </c>
      <c r="BQ937" s="172">
        <f t="shared" ca="1" si="523"/>
        <v>9.0370179501075842E-3</v>
      </c>
      <c r="BR937" s="172">
        <f t="shared" ca="1" si="528"/>
        <v>2.687780104644944E-4</v>
      </c>
    </row>
    <row r="938" spans="44:70">
      <c r="AR938" s="69">
        <f t="shared" si="520"/>
        <v>78</v>
      </c>
      <c r="AS938" s="70">
        <f t="shared" si="524"/>
        <v>935</v>
      </c>
      <c r="AT938" s="71">
        <f t="shared" ca="1" si="525"/>
        <v>2.4752973437924439E-4</v>
      </c>
      <c r="AU938" s="72">
        <f t="shared" ca="1" si="521"/>
        <v>9.0370179501075842E-3</v>
      </c>
      <c r="AV938" s="73">
        <f t="shared" ca="1" si="522"/>
        <v>1.0090370179501076</v>
      </c>
      <c r="AW938" s="74">
        <f ca="1">PRODUCT(AV$4:AV938)</f>
        <v>3754.16506806609</v>
      </c>
      <c r="BO938" s="70">
        <f t="shared" si="527"/>
        <v>935</v>
      </c>
      <c r="BP938" s="171">
        <f t="shared" ca="1" si="526"/>
        <v>0.114</v>
      </c>
      <c r="BQ938" s="172">
        <f t="shared" ca="1" si="523"/>
        <v>9.0370179501075842E-3</v>
      </c>
      <c r="BR938" s="172">
        <f t="shared" ca="1" si="528"/>
        <v>2.6637081264919884E-4</v>
      </c>
    </row>
    <row r="939" spans="44:70">
      <c r="AR939" s="69">
        <f t="shared" si="520"/>
        <v>78</v>
      </c>
      <c r="AS939" s="70">
        <f t="shared" si="524"/>
        <v>936</v>
      </c>
      <c r="AT939" s="71">
        <f t="shared" ca="1" si="525"/>
        <v>2.4529280372647381E-4</v>
      </c>
      <c r="AU939" s="72">
        <f t="shared" ca="1" si="521"/>
        <v>9.0370179501075842E-3</v>
      </c>
      <c r="AV939" s="73">
        <f t="shared" ca="1" si="522"/>
        <v>1.0090370179501076</v>
      </c>
      <c r="AW939" s="74">
        <f ca="1">PRODUCT(AV$4:AV939)</f>
        <v>3788.0915251738702</v>
      </c>
      <c r="BO939" s="70">
        <f t="shared" si="527"/>
        <v>936</v>
      </c>
      <c r="BP939" s="171">
        <f t="shared" ca="1" si="526"/>
        <v>0.114</v>
      </c>
      <c r="BQ939" s="172">
        <f t="shared" ca="1" si="523"/>
        <v>9.0370179501075842E-3</v>
      </c>
      <c r="BR939" s="172">
        <f t="shared" ca="1" si="528"/>
        <v>2.639851738941551E-4</v>
      </c>
    </row>
    <row r="940" spans="44:70">
      <c r="AR940" s="69">
        <f t="shared" si="520"/>
        <v>79</v>
      </c>
      <c r="AS940" s="70">
        <f t="shared" si="524"/>
        <v>937</v>
      </c>
      <c r="AT940" s="71">
        <f t="shared" ca="1" si="525"/>
        <v>2.4307608825616545E-4</v>
      </c>
      <c r="AU940" s="72">
        <f t="shared" ca="1" si="521"/>
        <v>9.0370179501075842E-3</v>
      </c>
      <c r="AV940" s="73">
        <f t="shared" ca="1" si="522"/>
        <v>1.0090370179501076</v>
      </c>
      <c r="AW940" s="74">
        <f ca="1">PRODUCT(AV$4:AV940)</f>
        <v>3822.3245762835168</v>
      </c>
      <c r="BO940" s="70">
        <f t="shared" si="527"/>
        <v>937</v>
      </c>
      <c r="BP940" s="171">
        <f t="shared" ca="1" si="526"/>
        <v>0.114</v>
      </c>
      <c r="BQ940" s="172">
        <f t="shared" ca="1" si="523"/>
        <v>9.0370179501075842E-3</v>
      </c>
      <c r="BR940" s="172">
        <f t="shared" ca="1" si="528"/>
        <v>2.6162090111465859E-4</v>
      </c>
    </row>
    <row r="941" spans="44:70">
      <c r="AR941" s="69">
        <f t="shared" si="520"/>
        <v>79</v>
      </c>
      <c r="AS941" s="70">
        <f t="shared" si="524"/>
        <v>938</v>
      </c>
      <c r="AT941" s="71">
        <f t="shared" ca="1" si="525"/>
        <v>2.4087940528335255E-4</v>
      </c>
      <c r="AU941" s="72">
        <f t="shared" ca="1" si="521"/>
        <v>9.0370179501075842E-3</v>
      </c>
      <c r="AV941" s="73">
        <f t="shared" ca="1" si="522"/>
        <v>1.0090370179501076</v>
      </c>
      <c r="AW941" s="74">
        <f ca="1">PRODUCT(AV$4:AV941)</f>
        <v>3856.8669920905281</v>
      </c>
      <c r="BO941" s="70">
        <f t="shared" si="527"/>
        <v>938</v>
      </c>
      <c r="BP941" s="171">
        <f t="shared" ca="1" si="526"/>
        <v>0.114</v>
      </c>
      <c r="BQ941" s="172">
        <f t="shared" ca="1" si="523"/>
        <v>9.0370179501075842E-3</v>
      </c>
      <c r="BR941" s="172">
        <f t="shared" ca="1" si="528"/>
        <v>2.592778029552872E-4</v>
      </c>
    </row>
    <row r="942" spans="44:70">
      <c r="AR942" s="69">
        <f t="shared" si="520"/>
        <v>79</v>
      </c>
      <c r="AS942" s="70">
        <f t="shared" si="524"/>
        <v>939</v>
      </c>
      <c r="AT942" s="71">
        <f t="shared" ca="1" si="525"/>
        <v>2.3870257377399566E-4</v>
      </c>
      <c r="AU942" s="72">
        <f t="shared" ca="1" si="521"/>
        <v>9.0370179501075842E-3</v>
      </c>
      <c r="AV942" s="73">
        <f t="shared" ca="1" si="522"/>
        <v>1.0090370179501076</v>
      </c>
      <c r="AW942" s="74">
        <f ca="1">PRODUCT(AV$4:AV942)</f>
        <v>3891.7215683292275</v>
      </c>
      <c r="BO942" s="70">
        <f t="shared" si="527"/>
        <v>939</v>
      </c>
      <c r="BP942" s="171">
        <f t="shared" ca="1" si="526"/>
        <v>0.114</v>
      </c>
      <c r="BQ942" s="172">
        <f t="shared" ca="1" si="523"/>
        <v>9.0370179501075842E-3</v>
      </c>
      <c r="BR942" s="172">
        <f t="shared" ca="1" si="528"/>
        <v>2.5695568977441354E-4</v>
      </c>
    </row>
    <row r="943" spans="44:70">
      <c r="AR943" s="69">
        <f t="shared" si="520"/>
        <v>79</v>
      </c>
      <c r="AS943" s="70">
        <f t="shared" si="524"/>
        <v>940</v>
      </c>
      <c r="AT943" s="71">
        <f t="shared" ca="1" si="525"/>
        <v>2.3654541433006318E-4</v>
      </c>
      <c r="AU943" s="72">
        <f t="shared" ca="1" si="521"/>
        <v>9.0370179501075842E-3</v>
      </c>
      <c r="AV943" s="73">
        <f t="shared" ca="1" si="522"/>
        <v>1.0090370179501076</v>
      </c>
      <c r="AW943" s="74">
        <f ca="1">PRODUCT(AV$4:AV943)</f>
        <v>3926.8911259990396</v>
      </c>
      <c r="BO943" s="70">
        <f t="shared" si="527"/>
        <v>940</v>
      </c>
      <c r="BP943" s="171">
        <f t="shared" ca="1" si="526"/>
        <v>0.114</v>
      </c>
      <c r="BQ943" s="172">
        <f t="shared" ca="1" si="523"/>
        <v>9.0370179501075842E-3</v>
      </c>
      <c r="BR943" s="172">
        <f t="shared" ca="1" si="528"/>
        <v>2.5465437362885614E-4</v>
      </c>
    </row>
    <row r="944" spans="44:70">
      <c r="AR944" s="69">
        <f t="shared" si="520"/>
        <v>79</v>
      </c>
      <c r="AS944" s="70">
        <f t="shared" si="524"/>
        <v>941</v>
      </c>
      <c r="AT944" s="71">
        <f t="shared" ca="1" si="525"/>
        <v>2.3440774917474677E-4</v>
      </c>
      <c r="AU944" s="72">
        <f t="shared" ca="1" si="521"/>
        <v>9.0370179501075842E-3</v>
      </c>
      <c r="AV944" s="73">
        <f t="shared" ca="1" si="522"/>
        <v>1.0090370179501076</v>
      </c>
      <c r="AW944" s="74">
        <f ca="1">PRODUCT(AV$4:AV944)</f>
        <v>3962.3785115928113</v>
      </c>
      <c r="BO944" s="70">
        <f t="shared" si="527"/>
        <v>941</v>
      </c>
      <c r="BP944" s="171">
        <f t="shared" ca="1" si="526"/>
        <v>0.114</v>
      </c>
      <c r="BQ944" s="172">
        <f t="shared" ca="1" si="523"/>
        <v>9.0370179501075842E-3</v>
      </c>
      <c r="BR944" s="172">
        <f t="shared" ca="1" si="528"/>
        <v>2.5237366825866804E-4</v>
      </c>
    </row>
    <row r="945" spans="44:70">
      <c r="AR945" s="69">
        <f t="shared" si="520"/>
        <v>79</v>
      </c>
      <c r="AS945" s="70">
        <f t="shared" si="524"/>
        <v>942</v>
      </c>
      <c r="AT945" s="71">
        <f t="shared" ca="1" si="525"/>
        <v>2.3228940213781027E-4</v>
      </c>
      <c r="AU945" s="72">
        <f t="shared" ca="1" si="521"/>
        <v>9.0370179501075842E-3</v>
      </c>
      <c r="AV945" s="73">
        <f t="shared" ca="1" si="522"/>
        <v>1.0090370179501076</v>
      </c>
      <c r="AW945" s="74">
        <f ca="1">PRODUCT(AV$4:AV945)</f>
        <v>3998.1865973271961</v>
      </c>
      <c r="BO945" s="70">
        <f t="shared" si="527"/>
        <v>942</v>
      </c>
      <c r="BP945" s="171">
        <f t="shared" ca="1" si="526"/>
        <v>0.114</v>
      </c>
      <c r="BQ945" s="172">
        <f t="shared" ca="1" si="523"/>
        <v>9.0370179501075842E-3</v>
      </c>
      <c r="BR945" s="172">
        <f t="shared" ca="1" si="528"/>
        <v>2.5011338907206156E-4</v>
      </c>
    </row>
    <row r="946" spans="44:70">
      <c r="AR946" s="69">
        <f t="shared" si="520"/>
        <v>79</v>
      </c>
      <c r="AS946" s="70">
        <f t="shared" si="524"/>
        <v>943</v>
      </c>
      <c r="AT946" s="71">
        <f t="shared" ca="1" si="525"/>
        <v>2.3019019864107111E-4</v>
      </c>
      <c r="AU946" s="72">
        <f t="shared" ca="1" si="521"/>
        <v>9.0370179501075842E-3</v>
      </c>
      <c r="AV946" s="73">
        <f t="shared" ca="1" si="522"/>
        <v>1.0090370179501076</v>
      </c>
      <c r="AW946" s="74">
        <f ca="1">PRODUCT(AV$4:AV946)</f>
        <v>4034.3182813751214</v>
      </c>
      <c r="BO946" s="70">
        <f t="shared" si="527"/>
        <v>943</v>
      </c>
      <c r="BP946" s="171">
        <f t="shared" ca="1" si="526"/>
        <v>0.114</v>
      </c>
      <c r="BQ946" s="172">
        <f t="shared" ca="1" si="523"/>
        <v>9.0370179501075842E-3</v>
      </c>
      <c r="BR946" s="172">
        <f t="shared" ca="1" si="528"/>
        <v>2.4787335313046819E-4</v>
      </c>
    </row>
    <row r="947" spans="44:70">
      <c r="AR947" s="69">
        <f t="shared" si="520"/>
        <v>79</v>
      </c>
      <c r="AS947" s="70">
        <f t="shared" si="524"/>
        <v>944</v>
      </c>
      <c r="AT947" s="71">
        <f t="shared" ca="1" si="525"/>
        <v>2.2810996568401292E-4</v>
      </c>
      <c r="AU947" s="72">
        <f t="shared" ca="1" si="521"/>
        <v>9.0370179501075842E-3</v>
      </c>
      <c r="AV947" s="73">
        <f t="shared" ca="1" si="522"/>
        <v>1.0090370179501076</v>
      </c>
      <c r="AW947" s="74">
        <f ca="1">PRODUCT(AV$4:AV947)</f>
        <v>4070.7764881003554</v>
      </c>
      <c r="BO947" s="70">
        <f t="shared" si="527"/>
        <v>944</v>
      </c>
      <c r="BP947" s="171">
        <f t="shared" ca="1" si="526"/>
        <v>0.114</v>
      </c>
      <c r="BQ947" s="172">
        <f t="shared" ca="1" si="523"/>
        <v>9.0370179501075842E-3</v>
      </c>
      <c r="BR947" s="172">
        <f t="shared" ca="1" si="528"/>
        <v>2.4565337913373209E-4</v>
      </c>
    </row>
    <row r="948" spans="44:70">
      <c r="AR948" s="69">
        <f t="shared" si="520"/>
        <v>79</v>
      </c>
      <c r="AS948" s="70">
        <f t="shared" si="524"/>
        <v>945</v>
      </c>
      <c r="AT948" s="71">
        <f t="shared" ca="1" si="525"/>
        <v>2.2604853182952808E-4</v>
      </c>
      <c r="AU948" s="72">
        <f t="shared" ca="1" si="521"/>
        <v>9.0370179501075842E-3</v>
      </c>
      <c r="AV948" s="73">
        <f t="shared" ca="1" si="522"/>
        <v>1.0090370179501076</v>
      </c>
      <c r="AW948" s="74">
        <f ca="1">PRODUCT(AV$4:AV948)</f>
        <v>4107.5641682941941</v>
      </c>
      <c r="BO948" s="70">
        <f t="shared" si="527"/>
        <v>945</v>
      </c>
      <c r="BP948" s="171">
        <f t="shared" ca="1" si="526"/>
        <v>0.114</v>
      </c>
      <c r="BQ948" s="172">
        <f t="shared" ca="1" si="523"/>
        <v>9.0370179501075842E-3</v>
      </c>
      <c r="BR948" s="172">
        <f t="shared" ca="1" si="528"/>
        <v>2.4345328740543645E-4</v>
      </c>
    </row>
    <row r="949" spans="44:70">
      <c r="AR949" s="69">
        <f t="shared" si="520"/>
        <v>79</v>
      </c>
      <c r="AS949" s="70">
        <f t="shared" si="524"/>
        <v>946</v>
      </c>
      <c r="AT949" s="71">
        <f t="shared" ca="1" si="525"/>
        <v>2.2400572718978917E-4</v>
      </c>
      <c r="AU949" s="72">
        <f t="shared" ca="1" si="521"/>
        <v>9.0370179501075842E-3</v>
      </c>
      <c r="AV949" s="73">
        <f t="shared" ca="1" si="522"/>
        <v>1.0090370179501076</v>
      </c>
      <c r="AW949" s="74">
        <f ca="1">PRODUCT(AV$4:AV949)</f>
        <v>4144.6842994142871</v>
      </c>
      <c r="BO949" s="70">
        <f t="shared" si="527"/>
        <v>946</v>
      </c>
      <c r="BP949" s="171">
        <f t="shared" ca="1" si="526"/>
        <v>0.114</v>
      </c>
      <c r="BQ949" s="172">
        <f t="shared" ca="1" si="523"/>
        <v>9.0370179501075842E-3</v>
      </c>
      <c r="BR949" s="172">
        <f t="shared" ca="1" si="528"/>
        <v>2.4127289987836117E-4</v>
      </c>
    </row>
    <row r="950" spans="44:70">
      <c r="AR950" s="69">
        <f t="shared" si="520"/>
        <v>79</v>
      </c>
      <c r="AS950" s="70">
        <f t="shared" si="524"/>
        <v>947</v>
      </c>
      <c r="AT950" s="71">
        <f t="shared" ca="1" si="525"/>
        <v>2.2198138341224813E-4</v>
      </c>
      <c r="AU950" s="72">
        <f t="shared" ca="1" si="521"/>
        <v>9.0370179501075842E-3</v>
      </c>
      <c r="AV950" s="73">
        <f t="shared" ca="1" si="522"/>
        <v>1.0090370179501076</v>
      </c>
      <c r="AW950" s="74">
        <f ca="1">PRODUCT(AV$4:AV950)</f>
        <v>4182.1398858256234</v>
      </c>
      <c r="BO950" s="70">
        <f t="shared" si="527"/>
        <v>947</v>
      </c>
      <c r="BP950" s="171">
        <f t="shared" ca="1" si="526"/>
        <v>0.114</v>
      </c>
      <c r="BQ950" s="172">
        <f t="shared" ca="1" si="523"/>
        <v>9.0370179501075842E-3</v>
      </c>
      <c r="BR950" s="172">
        <f t="shared" ca="1" si="528"/>
        <v>2.3911204008007073E-4</v>
      </c>
    </row>
    <row r="951" spans="44:70">
      <c r="AR951" s="69">
        <f t="shared" si="520"/>
        <v>79</v>
      </c>
      <c r="AS951" s="70">
        <f t="shared" si="524"/>
        <v>948</v>
      </c>
      <c r="AT951" s="71">
        <f t="shared" ca="1" si="525"/>
        <v>2.1997533366576192E-4</v>
      </c>
      <c r="AU951" s="72">
        <f t="shared" ca="1" si="521"/>
        <v>9.0370179501075842E-3</v>
      </c>
      <c r="AV951" s="73">
        <f t="shared" ca="1" si="522"/>
        <v>1.0090370179501076</v>
      </c>
      <c r="AW951" s="74">
        <f ca="1">PRODUCT(AV$4:AV951)</f>
        <v>4219.9339590436903</v>
      </c>
      <c r="BO951" s="70">
        <f t="shared" si="527"/>
        <v>948</v>
      </c>
      <c r="BP951" s="171">
        <f t="shared" ca="1" si="526"/>
        <v>0.114</v>
      </c>
      <c r="BQ951" s="172">
        <f t="shared" ca="1" si="523"/>
        <v>9.0370179501075842E-3</v>
      </c>
      <c r="BR951" s="172">
        <f t="shared" ca="1" si="528"/>
        <v>2.3697053311863109E-4</v>
      </c>
    </row>
    <row r="952" spans="44:70">
      <c r="AR952" s="69">
        <f t="shared" si="520"/>
        <v>80</v>
      </c>
      <c r="AS952" s="70">
        <f t="shared" si="524"/>
        <v>949</v>
      </c>
      <c r="AT952" s="71">
        <f t="shared" ca="1" si="525"/>
        <v>2.1798741262684353E-4</v>
      </c>
      <c r="AU952" s="72">
        <f t="shared" ca="1" si="521"/>
        <v>9.0370179501075842E-3</v>
      </c>
      <c r="AV952" s="73">
        <f t="shared" ca="1" si="522"/>
        <v>1.0090370179501076</v>
      </c>
      <c r="AW952" s="74">
        <f ca="1">PRODUCT(AV$4:AV952)</f>
        <v>4258.069577979837</v>
      </c>
      <c r="BO952" s="70">
        <f t="shared" si="527"/>
        <v>949</v>
      </c>
      <c r="BP952" s="171">
        <f t="shared" ca="1" si="526"/>
        <v>0.114</v>
      </c>
      <c r="BQ952" s="172">
        <f t="shared" ca="1" si="523"/>
        <v>9.0370179501075842E-3</v>
      </c>
      <c r="BR952" s="172">
        <f t="shared" ca="1" si="528"/>
        <v>2.3484820566845469E-4</v>
      </c>
    </row>
    <row r="953" spans="44:70">
      <c r="AR953" s="69">
        <f t="shared" si="520"/>
        <v>80</v>
      </c>
      <c r="AS953" s="70">
        <f t="shared" si="524"/>
        <v>950</v>
      </c>
      <c r="AT953" s="71">
        <f t="shared" ca="1" si="525"/>
        <v>2.1601745646603724E-4</v>
      </c>
      <c r="AU953" s="72">
        <f t="shared" ca="1" si="521"/>
        <v>9.0370179501075842E-3</v>
      </c>
      <c r="AV953" s="73">
        <f t="shared" ca="1" si="522"/>
        <v>1.0090370179501076</v>
      </c>
      <c r="AW953" s="74">
        <f ca="1">PRODUCT(AV$4:AV953)</f>
        <v>4296.549829188848</v>
      </c>
      <c r="BO953" s="70">
        <f t="shared" si="527"/>
        <v>950</v>
      </c>
      <c r="BP953" s="171">
        <f t="shared" ca="1" si="526"/>
        <v>0.114</v>
      </c>
      <c r="BQ953" s="172">
        <f t="shared" ca="1" si="523"/>
        <v>9.0370179501075842E-3</v>
      </c>
      <c r="BR953" s="172">
        <f t="shared" ca="1" si="528"/>
        <v>2.3274488595627211E-4</v>
      </c>
    </row>
    <row r="954" spans="44:70">
      <c r="AR954" s="69">
        <f t="shared" si="520"/>
        <v>80</v>
      </c>
      <c r="AS954" s="70">
        <f t="shared" si="524"/>
        <v>951</v>
      </c>
      <c r="AT954" s="71">
        <f t="shared" ca="1" si="525"/>
        <v>2.1406530283441707E-4</v>
      </c>
      <c r="AU954" s="72">
        <f t="shared" ca="1" si="521"/>
        <v>9.0370179501075842E-3</v>
      </c>
      <c r="AV954" s="73">
        <f t="shared" ca="1" si="522"/>
        <v>1.0090370179501076</v>
      </c>
      <c r="AW954" s="74">
        <f ca="1">PRODUCT(AV$4:AV954)</f>
        <v>4335.3778271187593</v>
      </c>
      <c r="BO954" s="70">
        <f t="shared" si="527"/>
        <v>951</v>
      </c>
      <c r="BP954" s="171">
        <f t="shared" ca="1" si="526"/>
        <v>0.114</v>
      </c>
      <c r="BQ954" s="172">
        <f t="shared" ca="1" si="523"/>
        <v>9.0370179501075842E-3</v>
      </c>
      <c r="BR954" s="172">
        <f t="shared" ca="1" si="528"/>
        <v>2.3066040374722932E-4</v>
      </c>
    </row>
    <row r="955" spans="44:70">
      <c r="AR955" s="69">
        <f t="shared" si="520"/>
        <v>80</v>
      </c>
      <c r="AS955" s="70">
        <f t="shared" si="524"/>
        <v>952</v>
      </c>
      <c r="AT955" s="71">
        <f t="shared" ca="1" si="525"/>
        <v>2.1213079085020722E-4</v>
      </c>
      <c r="AU955" s="72">
        <f t="shared" ca="1" si="521"/>
        <v>9.0370179501075842E-3</v>
      </c>
      <c r="AV955" s="73">
        <f t="shared" ca="1" si="522"/>
        <v>1.0090370179501076</v>
      </c>
      <c r="AW955" s="74">
        <f ca="1">PRODUCT(AV$4:AV955)</f>
        <v>4374.5567143629296</v>
      </c>
      <c r="BO955" s="70">
        <f t="shared" si="527"/>
        <v>952</v>
      </c>
      <c r="BP955" s="171">
        <f t="shared" ca="1" si="526"/>
        <v>0.114</v>
      </c>
      <c r="BQ955" s="172">
        <f t="shared" ca="1" si="523"/>
        <v>9.0370179501075842E-3</v>
      </c>
      <c r="BR955" s="172">
        <f t="shared" ca="1" si="528"/>
        <v>2.2859459033110958E-4</v>
      </c>
    </row>
    <row r="956" spans="44:70">
      <c r="AR956" s="69">
        <f t="shared" si="520"/>
        <v>80</v>
      </c>
      <c r="AS956" s="70">
        <f t="shared" si="524"/>
        <v>953</v>
      </c>
      <c r="AT956" s="71">
        <f t="shared" ca="1" si="525"/>
        <v>2.1021376108552338E-4</v>
      </c>
      <c r="AU956" s="72">
        <f t="shared" ca="1" si="521"/>
        <v>9.0370179501075842E-3</v>
      </c>
      <c r="AV956" s="73">
        <f t="shared" ca="1" si="522"/>
        <v>1.0090370179501076</v>
      </c>
      <c r="AW956" s="74">
        <f ca="1">PRODUCT(AV$4:AV956)</f>
        <v>4414.0896619143914</v>
      </c>
      <c r="BO956" s="70">
        <f t="shared" si="527"/>
        <v>953</v>
      </c>
      <c r="BP956" s="171">
        <f t="shared" ca="1" si="526"/>
        <v>0.114</v>
      </c>
      <c r="BQ956" s="172">
        <f t="shared" ca="1" si="523"/>
        <v>9.0370179501075842E-3</v>
      </c>
      <c r="BR956" s="172">
        <f t="shared" ca="1" si="528"/>
        <v>2.2654727850867864E-4</v>
      </c>
    </row>
    <row r="957" spans="44:70">
      <c r="AR957" s="69">
        <f t="shared" si="520"/>
        <v>80</v>
      </c>
      <c r="AS957" s="70">
        <f t="shared" si="524"/>
        <v>954</v>
      </c>
      <c r="AT957" s="71">
        <f t="shared" ca="1" si="525"/>
        <v>2.0831405555323389E-4</v>
      </c>
      <c r="AU957" s="72">
        <f t="shared" ca="1" si="521"/>
        <v>9.0370179501075842E-3</v>
      </c>
      <c r="AV957" s="73">
        <f t="shared" ca="1" si="522"/>
        <v>1.0090370179501076</v>
      </c>
      <c r="AW957" s="74">
        <f ca="1">PRODUCT(AV$4:AV957)</f>
        <v>4453.9798694224964</v>
      </c>
      <c r="BO957" s="70">
        <f t="shared" si="527"/>
        <v>954</v>
      </c>
      <c r="BP957" s="171">
        <f t="shared" ca="1" si="526"/>
        <v>0.114</v>
      </c>
      <c r="BQ957" s="172">
        <f t="shared" ca="1" si="523"/>
        <v>9.0370179501075842E-3</v>
      </c>
      <c r="BR957" s="172">
        <f t="shared" ca="1" si="528"/>
        <v>2.245183025781522E-4</v>
      </c>
    </row>
    <row r="958" spans="44:70">
      <c r="AR958" s="69">
        <f t="shared" si="520"/>
        <v>80</v>
      </c>
      <c r="AS958" s="70">
        <f t="shared" si="524"/>
        <v>955</v>
      </c>
      <c r="AT958" s="71">
        <f t="shared" ca="1" si="525"/>
        <v>2.0643151769393961E-4</v>
      </c>
      <c r="AU958" s="72">
        <f t="shared" ca="1" si="521"/>
        <v>9.0370179501075842E-3</v>
      </c>
      <c r="AV958" s="73">
        <f t="shared" ca="1" si="522"/>
        <v>1.0090370179501076</v>
      </c>
      <c r="AW958" s="74">
        <f ca="1">PRODUCT(AV$4:AV958)</f>
        <v>4494.230565451885</v>
      </c>
      <c r="BO958" s="70">
        <f t="shared" si="527"/>
        <v>955</v>
      </c>
      <c r="BP958" s="171">
        <f t="shared" ca="1" si="526"/>
        <v>0.114</v>
      </c>
      <c r="BQ958" s="172">
        <f t="shared" ca="1" si="523"/>
        <v>9.0370179501075842E-3</v>
      </c>
      <c r="BR958" s="172">
        <f t="shared" ca="1" si="528"/>
        <v>2.225074983217847E-4</v>
      </c>
    </row>
    <row r="959" spans="44:70">
      <c r="AR959" s="69">
        <f t="shared" si="520"/>
        <v>80</v>
      </c>
      <c r="AS959" s="70">
        <f t="shared" si="524"/>
        <v>956</v>
      </c>
      <c r="AT959" s="71">
        <f t="shared" ca="1" si="525"/>
        <v>2.0456599236307152E-4</v>
      </c>
      <c r="AU959" s="72">
        <f t="shared" ca="1" si="521"/>
        <v>9.0370179501075842E-3</v>
      </c>
      <c r="AV959" s="73">
        <f t="shared" ca="1" si="522"/>
        <v>1.0090370179501076</v>
      </c>
      <c r="AW959" s="74">
        <f ca="1">PRODUCT(AV$4:AV959)</f>
        <v>4534.8450077437956</v>
      </c>
      <c r="BO959" s="70">
        <f t="shared" si="527"/>
        <v>956</v>
      </c>
      <c r="BP959" s="171">
        <f t="shared" ca="1" si="526"/>
        <v>0.114</v>
      </c>
      <c r="BQ959" s="172">
        <f t="shared" ca="1" si="523"/>
        <v>9.0370179501075842E-3</v>
      </c>
      <c r="BR959" s="172">
        <f t="shared" ca="1" si="528"/>
        <v>2.2051470299257813E-4</v>
      </c>
    </row>
    <row r="960" spans="44:70">
      <c r="AR960" s="69">
        <f t="shared" si="520"/>
        <v>80</v>
      </c>
      <c r="AS960" s="70">
        <f t="shared" si="524"/>
        <v>957</v>
      </c>
      <c r="AT960" s="71">
        <f t="shared" ca="1" si="525"/>
        <v>2.0271732581810488E-4</v>
      </c>
      <c r="AU960" s="72">
        <f t="shared" ca="1" si="521"/>
        <v>9.0370179501075842E-3</v>
      </c>
      <c r="AV960" s="73">
        <f t="shared" ca="1" si="522"/>
        <v>1.0090370179501076</v>
      </c>
      <c r="AW960" s="74">
        <f ca="1">PRODUCT(AV$4:AV960)</f>
        <v>4575.8264834797319</v>
      </c>
      <c r="BO960" s="70">
        <f t="shared" si="527"/>
        <v>957</v>
      </c>
      <c r="BP960" s="171">
        <f t="shared" ca="1" si="526"/>
        <v>0.114</v>
      </c>
      <c r="BQ960" s="172">
        <f t="shared" ca="1" si="523"/>
        <v>9.0370179501075842E-3</v>
      </c>
      <c r="BR960" s="172">
        <f t="shared" ca="1" si="528"/>
        <v>2.1853975530110987E-4</v>
      </c>
    </row>
    <row r="961" spans="44:70">
      <c r="AR961" s="69">
        <f t="shared" si="520"/>
        <v>80</v>
      </c>
      <c r="AS961" s="70">
        <f t="shared" si="524"/>
        <v>958</v>
      </c>
      <c r="AT961" s="71">
        <f t="shared" ca="1" si="525"/>
        <v>2.0088536570588887E-4</v>
      </c>
      <c r="AU961" s="72">
        <f t="shared" ca="1" si="521"/>
        <v>9.0370179501075842E-3</v>
      </c>
      <c r="AV961" s="73">
        <f t="shared" ca="1" si="522"/>
        <v>1.0090370179501076</v>
      </c>
      <c r="AW961" s="74">
        <f ca="1">PRODUCT(AV$4:AV961)</f>
        <v>4617.1783095475157</v>
      </c>
      <c r="BO961" s="70">
        <f t="shared" si="527"/>
        <v>958</v>
      </c>
      <c r="BP961" s="171">
        <f t="shared" ca="1" si="526"/>
        <v>0.114</v>
      </c>
      <c r="BQ961" s="172">
        <f t="shared" ca="1" si="523"/>
        <v>9.0370179501075842E-3</v>
      </c>
      <c r="BR961" s="172">
        <f t="shared" ca="1" si="528"/>
        <v>2.1658249540247858E-4</v>
      </c>
    </row>
    <row r="962" spans="44:70">
      <c r="AR962" s="69">
        <f t="shared" si="520"/>
        <v>80</v>
      </c>
      <c r="AS962" s="70">
        <f t="shared" si="524"/>
        <v>959</v>
      </c>
      <c r="AT962" s="71">
        <f t="shared" ca="1" si="525"/>
        <v>1.9906996105009081E-4</v>
      </c>
      <c r="AU962" s="72">
        <f t="shared" ca="1" si="521"/>
        <v>9.0370179501075842E-3</v>
      </c>
      <c r="AV962" s="73">
        <f t="shared" ca="1" si="522"/>
        <v>1.0090370179501076</v>
      </c>
      <c r="AW962" s="74">
        <f ca="1">PRODUCT(AV$4:AV962)</f>
        <v>4658.903832809744</v>
      </c>
      <c r="BO962" s="70">
        <f t="shared" si="527"/>
        <v>959</v>
      </c>
      <c r="BP962" s="171">
        <f t="shared" ca="1" si="526"/>
        <v>0.114</v>
      </c>
      <c r="BQ962" s="172">
        <f t="shared" ca="1" si="523"/>
        <v>9.0370179501075842E-3</v>
      </c>
      <c r="BR962" s="172">
        <f t="shared" ca="1" si="528"/>
        <v>2.1464276488336687E-4</v>
      </c>
    </row>
    <row r="963" spans="44:70">
      <c r="AR963" s="69">
        <f t="shared" si="520"/>
        <v>80</v>
      </c>
      <c r="AS963" s="70">
        <f t="shared" si="524"/>
        <v>960</v>
      </c>
      <c r="AT963" s="71">
        <f t="shared" ca="1" si="525"/>
        <v>1.9727096223875391E-4</v>
      </c>
      <c r="AU963" s="72">
        <f t="shared" ca="1" si="521"/>
        <v>9.0370179501075842E-3</v>
      </c>
      <c r="AV963" s="73">
        <f t="shared" ca="1" si="522"/>
        <v>1.0090370179501076</v>
      </c>
      <c r="AW963" s="74">
        <f ca="1">PRODUCT(AV$4:AV963)</f>
        <v>4701.0064303746703</v>
      </c>
      <c r="BO963" s="70">
        <f t="shared" si="527"/>
        <v>960</v>
      </c>
      <c r="BP963" s="171">
        <f t="shared" ca="1" si="526"/>
        <v>0.114</v>
      </c>
      <c r="BQ963" s="172">
        <f t="shared" ca="1" si="523"/>
        <v>9.0370179501075842E-3</v>
      </c>
      <c r="BR963" s="172">
        <f t="shared" ca="1" si="528"/>
        <v>2.1272040674921998E-4</v>
      </c>
    </row>
    <row r="964" spans="44:70">
      <c r="AR964" s="69">
        <f t="shared" si="520"/>
        <v>81</v>
      </c>
      <c r="AS964" s="70">
        <f t="shared" si="524"/>
        <v>961</v>
      </c>
      <c r="AT964" s="71">
        <f t="shared" ca="1" si="525"/>
        <v>1.9548822101196731E-4</v>
      </c>
      <c r="AU964" s="72">
        <f t="shared" ca="1" si="521"/>
        <v>9.0370179501075842E-3</v>
      </c>
      <c r="AV964" s="73">
        <f t="shared" ca="1" si="522"/>
        <v>1.0090370179501076</v>
      </c>
      <c r="AW964" s="74">
        <f ca="1">PRODUCT(AV$4:AV964)</f>
        <v>4743.4895098695379</v>
      </c>
      <c r="BO964" s="70">
        <f t="shared" si="527"/>
        <v>961</v>
      </c>
      <c r="BP964" s="171">
        <f t="shared" ca="1" si="526"/>
        <v>0.114</v>
      </c>
      <c r="BQ964" s="172">
        <f t="shared" ca="1" si="523"/>
        <v>9.0370179501075842E-3</v>
      </c>
      <c r="BR964" s="172">
        <f t="shared" ca="1" si="528"/>
        <v>2.108152654115392E-4</v>
      </c>
    </row>
    <row r="965" spans="44:70">
      <c r="AR965" s="69">
        <f t="shared" ref="AR965:AR1028" si="529">ROUNDDOWN((AS965-1)/12,0)+1</f>
        <v>81</v>
      </c>
      <c r="AS965" s="70">
        <f t="shared" si="524"/>
        <v>962</v>
      </c>
      <c r="AT965" s="71">
        <f t="shared" ca="1" si="525"/>
        <v>1.9372159044964756E-4</v>
      </c>
      <c r="AU965" s="72">
        <f t="shared" ref="AU965:AU1028" ca="1" si="530">IF($AU$2="Yes",BQ965,((1+$AH$21)^(1/12))-1)</f>
        <v>9.0370179501075842E-3</v>
      </c>
      <c r="AV965" s="73">
        <f t="shared" ref="AV965:AV1028" ca="1" si="531">(1+AU965)</f>
        <v>1.0090370179501076</v>
      </c>
      <c r="AW965" s="74">
        <f ca="1">PRODUCT(AV$4:AV965)</f>
        <v>4786.3565097163755</v>
      </c>
      <c r="BO965" s="70">
        <f t="shared" si="527"/>
        <v>962</v>
      </c>
      <c r="BP965" s="171">
        <f t="shared" ca="1" si="526"/>
        <v>0.114</v>
      </c>
      <c r="BQ965" s="172">
        <f t="shared" ref="BQ965:BQ1028" ca="1" si="532">(1+BP965)^(1/12)-1</f>
        <v>9.0370179501075842E-3</v>
      </c>
      <c r="BR965" s="172">
        <f t="shared" ca="1" si="528"/>
        <v>2.0892718667528913E-4</v>
      </c>
    </row>
    <row r="966" spans="44:70">
      <c r="AR966" s="69">
        <f t="shared" si="529"/>
        <v>81</v>
      </c>
      <c r="AS966" s="70">
        <f t="shared" ref="AS966:AS1029" si="533">AS965+1</f>
        <v>963</v>
      </c>
      <c r="AT966" s="71">
        <f t="shared" ref="AT966:AT1029" ca="1" si="534">(1-AU966)*AT965</f>
        <v>1.9197092495943071E-4</v>
      </c>
      <c r="AU966" s="72">
        <f t="shared" ca="1" si="530"/>
        <v>9.0370179501075842E-3</v>
      </c>
      <c r="AV966" s="73">
        <f t="shared" ca="1" si="531"/>
        <v>1.0090370179501076</v>
      </c>
      <c r="AW966" s="74">
        <f ca="1">PRODUCT(AV$4:AV966)</f>
        <v>4829.610899410297</v>
      </c>
      <c r="BO966" s="70">
        <f t="shared" si="527"/>
        <v>963</v>
      </c>
      <c r="BP966" s="171">
        <f t="shared" ref="BP966:BP1029" ca="1" si="535">VLOOKUP(BO966,$BT$4:$BX$13,5,TRUE)/100</f>
        <v>0.114</v>
      </c>
      <c r="BQ966" s="172">
        <f t="shared" ca="1" si="532"/>
        <v>9.0370179501075842E-3</v>
      </c>
      <c r="BR966" s="172">
        <f t="shared" ca="1" si="528"/>
        <v>2.070560177264177E-4</v>
      </c>
    </row>
    <row r="967" spans="44:70">
      <c r="AR967" s="69">
        <f t="shared" si="529"/>
        <v>81</v>
      </c>
      <c r="AS967" s="70">
        <f t="shared" si="533"/>
        <v>964</v>
      </c>
      <c r="AT967" s="71">
        <f t="shared" ca="1" si="534"/>
        <v>1.9023608026467358E-4</v>
      </c>
      <c r="AU967" s="72">
        <f t="shared" ca="1" si="530"/>
        <v>9.0370179501075842E-3</v>
      </c>
      <c r="AV967" s="73">
        <f t="shared" ca="1" si="531"/>
        <v>1.0090370179501076</v>
      </c>
      <c r="AW967" s="74">
        <f ca="1">PRODUCT(AV$4:AV967)</f>
        <v>4873.2561798003035</v>
      </c>
      <c r="BO967" s="70">
        <f t="shared" si="527"/>
        <v>964</v>
      </c>
      <c r="BP967" s="171">
        <f t="shared" ca="1" si="535"/>
        <v>0.114</v>
      </c>
      <c r="BQ967" s="172">
        <f t="shared" ca="1" si="532"/>
        <v>9.0370179501075842E-3</v>
      </c>
      <c r="BR967" s="172">
        <f t="shared" ca="1" si="528"/>
        <v>2.0520160711948795E-4</v>
      </c>
    </row>
    <row r="968" spans="44:70">
      <c r="AR968" s="69">
        <f t="shared" si="529"/>
        <v>81</v>
      </c>
      <c r="AS968" s="70">
        <f t="shared" si="533"/>
        <v>965</v>
      </c>
      <c r="AT968" s="71">
        <f t="shared" ca="1" si="534"/>
        <v>1.8851691339256363E-4</v>
      </c>
      <c r="AU968" s="72">
        <f t="shared" ca="1" si="530"/>
        <v>9.0370179501075842E-3</v>
      </c>
      <c r="AV968" s="73">
        <f t="shared" ca="1" si="531"/>
        <v>1.0090370179501076</v>
      </c>
      <c r="AW968" s="74">
        <f ca="1">PRODUCT(AV$4:AV968)</f>
        <v>4917.2958833726316</v>
      </c>
      <c r="BO968" s="70">
        <f t="shared" si="527"/>
        <v>965</v>
      </c>
      <c r="BP968" s="171">
        <f t="shared" ca="1" si="535"/>
        <v>0.114</v>
      </c>
      <c r="BQ968" s="172">
        <f t="shared" ca="1" si="532"/>
        <v>9.0370179501075842E-3</v>
      </c>
      <c r="BR968" s="172">
        <f t="shared" ca="1" si="528"/>
        <v>2.0336380476542067E-4</v>
      </c>
    </row>
    <row r="969" spans="44:70">
      <c r="AR969" s="69">
        <f t="shared" si="529"/>
        <v>81</v>
      </c>
      <c r="AS969" s="70">
        <f t="shared" si="533"/>
        <v>966</v>
      </c>
      <c r="AT969" s="71">
        <f t="shared" ca="1" si="534"/>
        <v>1.8681328266233617E-4</v>
      </c>
      <c r="AU969" s="72">
        <f t="shared" ca="1" si="530"/>
        <v>9.0370179501075842E-3</v>
      </c>
      <c r="AV969" s="73">
        <f t="shared" ca="1" si="531"/>
        <v>1.0090370179501076</v>
      </c>
      <c r="AW969" s="74">
        <f ca="1">PRODUCT(AV$4:AV969)</f>
        <v>4961.7335745366599</v>
      </c>
      <c r="BO969" s="70">
        <f t="shared" si="527"/>
        <v>966</v>
      </c>
      <c r="BP969" s="171">
        <f t="shared" ca="1" si="535"/>
        <v>0.114</v>
      </c>
      <c r="BQ969" s="172">
        <f t="shared" ca="1" si="532"/>
        <v>9.0370179501075842E-3</v>
      </c>
      <c r="BR969" s="172">
        <f t="shared" ca="1" si="528"/>
        <v>2.0154246191934666E-4</v>
      </c>
    </row>
    <row r="970" spans="44:70">
      <c r="AR970" s="69">
        <f t="shared" si="529"/>
        <v>81</v>
      </c>
      <c r="AS970" s="70">
        <f t="shared" si="533"/>
        <v>967</v>
      </c>
      <c r="AT970" s="71">
        <f t="shared" ca="1" si="534"/>
        <v>1.851250476735981E-4</v>
      </c>
      <c r="AU970" s="72">
        <f t="shared" ca="1" si="530"/>
        <v>9.0370179501075842E-3</v>
      </c>
      <c r="AV970" s="73">
        <f t="shared" ca="1" si="531"/>
        <v>1.0090370179501076</v>
      </c>
      <c r="AW970" s="74">
        <f ca="1">PRODUCT(AV$4:AV970)</f>
        <v>5006.5728499133993</v>
      </c>
      <c r="BO970" s="70">
        <f t="shared" si="527"/>
        <v>967</v>
      </c>
      <c r="BP970" s="171">
        <f t="shared" ca="1" si="535"/>
        <v>0.114</v>
      </c>
      <c r="BQ970" s="172">
        <f t="shared" ca="1" si="532"/>
        <v>9.0370179501075842E-3</v>
      </c>
      <c r="BR970" s="172">
        <f t="shared" ca="1" si="528"/>
        <v>1.9973743116856793E-4</v>
      </c>
    </row>
    <row r="971" spans="44:70">
      <c r="AR971" s="69">
        <f t="shared" si="529"/>
        <v>81</v>
      </c>
      <c r="AS971" s="70">
        <f t="shared" si="533"/>
        <v>968</v>
      </c>
      <c r="AT971" s="71">
        <f t="shared" ca="1" si="534"/>
        <v>1.8345206929475726E-4</v>
      </c>
      <c r="AU971" s="72">
        <f t="shared" ca="1" si="530"/>
        <v>9.0370179501075842E-3</v>
      </c>
      <c r="AV971" s="73">
        <f t="shared" ca="1" si="531"/>
        <v>1.0090370179501076</v>
      </c>
      <c r="AW971" s="74">
        <f ca="1">PRODUCT(AV$4:AV971)</f>
        <v>5051.817338626588</v>
      </c>
      <c r="BO971" s="70">
        <f t="shared" si="527"/>
        <v>968</v>
      </c>
      <c r="BP971" s="171">
        <f t="shared" ca="1" si="535"/>
        <v>0.114</v>
      </c>
      <c r="BQ971" s="172">
        <f t="shared" ca="1" si="532"/>
        <v>9.0370179501075842E-3</v>
      </c>
      <c r="BR971" s="172">
        <f t="shared" ca="1" si="528"/>
        <v>1.9794856642062667E-4</v>
      </c>
    </row>
    <row r="972" spans="44:70">
      <c r="AR972" s="69">
        <f t="shared" si="529"/>
        <v>81</v>
      </c>
      <c r="AS972" s="70">
        <f t="shared" si="533"/>
        <v>969</v>
      </c>
      <c r="AT972" s="71">
        <f t="shared" ca="1" si="534"/>
        <v>1.8179420965155617E-4</v>
      </c>
      <c r="AU972" s="72">
        <f t="shared" ca="1" si="530"/>
        <v>9.0370179501075842E-3</v>
      </c>
      <c r="AV972" s="73">
        <f t="shared" ca="1" si="531"/>
        <v>1.0090370179501076</v>
      </c>
      <c r="AW972" s="74">
        <f ca="1">PRODUCT(AV$4:AV972)</f>
        <v>5097.4707025964208</v>
      </c>
      <c r="BO972" s="70">
        <f t="shared" si="527"/>
        <v>969</v>
      </c>
      <c r="BP972" s="171">
        <f t="shared" ca="1" si="535"/>
        <v>0.114</v>
      </c>
      <c r="BQ972" s="172">
        <f t="shared" ca="1" si="532"/>
        <v>9.0370179501075842E-3</v>
      </c>
      <c r="BR972" s="172">
        <f t="shared" ca="1" si="528"/>
        <v>1.9617572289148101E-4</v>
      </c>
    </row>
    <row r="973" spans="44:70">
      <c r="AR973" s="69">
        <f t="shared" si="529"/>
        <v>81</v>
      </c>
      <c r="AS973" s="70">
        <f t="shared" si="533"/>
        <v>970</v>
      </c>
      <c r="AT973" s="71">
        <f t="shared" ca="1" si="534"/>
        <v>1.8015133211570942E-4</v>
      </c>
      <c r="AU973" s="72">
        <f t="shared" ca="1" si="530"/>
        <v>9.0370179501075842E-3</v>
      </c>
      <c r="AV973" s="73">
        <f t="shared" ca="1" si="531"/>
        <v>1.0090370179501076</v>
      </c>
      <c r="AW973" s="74">
        <f ca="1">PRODUCT(AV$4:AV973)</f>
        <v>5143.5366368359319</v>
      </c>
      <c r="BO973" s="70">
        <f t="shared" si="527"/>
        <v>970</v>
      </c>
      <c r="BP973" s="171">
        <f t="shared" ca="1" si="535"/>
        <v>0.114</v>
      </c>
      <c r="BQ973" s="172">
        <f t="shared" ca="1" si="532"/>
        <v>9.0370179501075842E-3</v>
      </c>
      <c r="BR973" s="172">
        <f t="shared" ca="1" si="528"/>
        <v>1.9441875709378685E-4</v>
      </c>
    </row>
    <row r="974" spans="44:70">
      <c r="AR974" s="69">
        <f t="shared" si="529"/>
        <v>81</v>
      </c>
      <c r="AS974" s="70">
        <f t="shared" si="533"/>
        <v>971</v>
      </c>
      <c r="AT974" s="71">
        <f t="shared" ca="1" si="534"/>
        <v>1.7852330129364396E-4</v>
      </c>
      <c r="AU974" s="72">
        <f t="shared" ca="1" si="530"/>
        <v>9.0370179501075842E-3</v>
      </c>
      <c r="AV974" s="73">
        <f t="shared" ca="1" si="531"/>
        <v>1.0090370179501076</v>
      </c>
      <c r="AW974" s="74">
        <f ca="1">PRODUCT(AV$4:AV974)</f>
        <v>5190.0188697500544</v>
      </c>
      <c r="BO974" s="70">
        <f t="shared" si="527"/>
        <v>971</v>
      </c>
      <c r="BP974" s="171">
        <f t="shared" ca="1" si="535"/>
        <v>0.114</v>
      </c>
      <c r="BQ974" s="172">
        <f t="shared" ca="1" si="532"/>
        <v>9.0370179501075842E-3</v>
      </c>
      <c r="BR974" s="172">
        <f t="shared" ca="1" si="528"/>
        <v>1.9267752682528442E-4</v>
      </c>
    </row>
    <row r="975" spans="44:70">
      <c r="AR975" s="69">
        <f t="shared" si="529"/>
        <v>81</v>
      </c>
      <c r="AS975" s="70">
        <f t="shared" si="533"/>
        <v>972</v>
      </c>
      <c r="AT975" s="71">
        <f t="shared" ca="1" si="534"/>
        <v>1.7690998301534084E-4</v>
      </c>
      <c r="AU975" s="72">
        <f t="shared" ca="1" si="530"/>
        <v>9.0370179501075842E-3</v>
      </c>
      <c r="AV975" s="73">
        <f t="shared" ca="1" si="531"/>
        <v>1.0090370179501076</v>
      </c>
      <c r="AW975" s="74">
        <f ca="1">PRODUCT(AV$4:AV975)</f>
        <v>5236.9211634373823</v>
      </c>
      <c r="BO975" s="70">
        <f t="shared" si="527"/>
        <v>972</v>
      </c>
      <c r="BP975" s="171">
        <f t="shared" ca="1" si="535"/>
        <v>0.114</v>
      </c>
      <c r="BQ975" s="172">
        <f t="shared" ca="1" si="532"/>
        <v>9.0370179501075842E-3</v>
      </c>
      <c r="BR975" s="172">
        <f t="shared" ca="1" si="528"/>
        <v>1.9095189115728902E-4</v>
      </c>
    </row>
    <row r="976" spans="44:70">
      <c r="AR976" s="69">
        <f t="shared" si="529"/>
        <v>82</v>
      </c>
      <c r="AS976" s="70">
        <f t="shared" si="533"/>
        <v>973</v>
      </c>
      <c r="AT976" s="71">
        <f t="shared" ca="1" si="534"/>
        <v>1.7531124432327796E-4</v>
      </c>
      <c r="AU976" s="72">
        <f t="shared" ca="1" si="530"/>
        <v>9.0370179501075842E-3</v>
      </c>
      <c r="AV976" s="73">
        <f t="shared" ca="1" si="531"/>
        <v>1.0090370179501076</v>
      </c>
      <c r="AW976" s="74">
        <f ca="1">PRODUCT(AV$4:AV976)</f>
        <v>5284.2473139946642</v>
      </c>
      <c r="BO976" s="70">
        <f t="shared" si="527"/>
        <v>973</v>
      </c>
      <c r="BP976" s="171">
        <f t="shared" ca="1" si="535"/>
        <v>0.114</v>
      </c>
      <c r="BQ976" s="172">
        <f t="shared" ca="1" si="532"/>
        <v>9.0370179501075842E-3</v>
      </c>
      <c r="BR976" s="172">
        <f t="shared" ca="1" si="528"/>
        <v>1.8924171042328472E-4</v>
      </c>
    </row>
    <row r="977" spans="44:70">
      <c r="AR977" s="69">
        <f t="shared" si="529"/>
        <v>82</v>
      </c>
      <c r="AS977" s="70">
        <f t="shared" si="533"/>
        <v>974</v>
      </c>
      <c r="AT977" s="71">
        <f t="shared" ca="1" si="534"/>
        <v>1.737269534614728E-4</v>
      </c>
      <c r="AU977" s="72">
        <f t="shared" ca="1" si="530"/>
        <v>9.0370179501075842E-3</v>
      </c>
      <c r="AV977" s="73">
        <f t="shared" ca="1" si="531"/>
        <v>1.0090370179501076</v>
      </c>
      <c r="AW977" s="74">
        <f ca="1">PRODUCT(AV$4:AV977)</f>
        <v>5332.0011518240417</v>
      </c>
      <c r="BO977" s="70">
        <f t="shared" si="527"/>
        <v>974</v>
      </c>
      <c r="BP977" s="171">
        <f t="shared" ca="1" si="535"/>
        <v>0.114</v>
      </c>
      <c r="BQ977" s="172">
        <f t="shared" ca="1" si="532"/>
        <v>9.0370179501075842E-3</v>
      </c>
      <c r="BR977" s="172">
        <f t="shared" ca="1" si="528"/>
        <v>1.8754684620762038E-4</v>
      </c>
    </row>
    <row r="978" spans="44:70">
      <c r="AR978" s="69">
        <f t="shared" si="529"/>
        <v>82</v>
      </c>
      <c r="AS978" s="70">
        <f t="shared" si="533"/>
        <v>975</v>
      </c>
      <c r="AT978" s="71">
        <f t="shared" ca="1" si="534"/>
        <v>1.7215697986462398E-4</v>
      </c>
      <c r="AU978" s="72">
        <f t="shared" ca="1" si="530"/>
        <v>9.0370179501075842E-3</v>
      </c>
      <c r="AV978" s="73">
        <f t="shared" ca="1" si="531"/>
        <v>1.0090370179501076</v>
      </c>
      <c r="AW978" s="74">
        <f ca="1">PRODUCT(AV$4:AV978)</f>
        <v>5380.1865419430696</v>
      </c>
      <c r="BO978" s="70">
        <f t="shared" ref="BO978:BO1041" si="536">BO977+1</f>
        <v>975</v>
      </c>
      <c r="BP978" s="171">
        <f t="shared" ca="1" si="535"/>
        <v>0.114</v>
      </c>
      <c r="BQ978" s="172">
        <f t="shared" ca="1" si="532"/>
        <v>9.0370179501075842E-3</v>
      </c>
      <c r="BR978" s="172">
        <f t="shared" ref="BR978:BR1041" ca="1" si="537">BR977/(1+BQ978)</f>
        <v>1.8586716133430671E-4</v>
      </c>
    </row>
    <row r="979" spans="44:70">
      <c r="AR979" s="69">
        <f t="shared" si="529"/>
        <v>82</v>
      </c>
      <c r="AS979" s="70">
        <f t="shared" si="533"/>
        <v>976</v>
      </c>
      <c r="AT979" s="71">
        <f t="shared" ca="1" si="534"/>
        <v>1.7060119414735107E-4</v>
      </c>
      <c r="AU979" s="72">
        <f t="shared" ca="1" si="530"/>
        <v>9.0370179501075842E-3</v>
      </c>
      <c r="AV979" s="73">
        <f t="shared" ca="1" si="531"/>
        <v>1.0090370179501076</v>
      </c>
      <c r="AW979" s="74">
        <f ca="1">PRODUCT(AV$4:AV979)</f>
        <v>5428.8073842975364</v>
      </c>
      <c r="BO979" s="70">
        <f t="shared" si="536"/>
        <v>976</v>
      </c>
      <c r="BP979" s="171">
        <f t="shared" ca="1" si="535"/>
        <v>0.114</v>
      </c>
      <c r="BQ979" s="172">
        <f t="shared" ca="1" si="532"/>
        <v>9.0370179501075842E-3</v>
      </c>
      <c r="BR979" s="172">
        <f t="shared" ca="1" si="537"/>
        <v>1.8420251985591378E-4</v>
      </c>
    </row>
    <row r="980" spans="44:70">
      <c r="AR980" s="69">
        <f t="shared" si="529"/>
        <v>82</v>
      </c>
      <c r="AS980" s="70">
        <f t="shared" si="533"/>
        <v>977</v>
      </c>
      <c r="AT980" s="71">
        <f t="shared" ca="1" si="534"/>
        <v>1.6905946809353168E-4</v>
      </c>
      <c r="AU980" s="72">
        <f t="shared" ca="1" si="530"/>
        <v>9.0370179501075842E-3</v>
      </c>
      <c r="AV980" s="73">
        <f t="shared" ca="1" si="531"/>
        <v>1.0090370179501076</v>
      </c>
      <c r="AW980" s="74">
        <f ca="1">PRODUCT(AV$4:AV980)</f>
        <v>5477.8676140771095</v>
      </c>
      <c r="BO980" s="70">
        <f t="shared" si="536"/>
        <v>977</v>
      </c>
      <c r="BP980" s="171">
        <f t="shared" ca="1" si="535"/>
        <v>0.114</v>
      </c>
      <c r="BQ980" s="172">
        <f t="shared" ca="1" si="532"/>
        <v>9.0370179501075842E-3</v>
      </c>
      <c r="BR980" s="172">
        <f t="shared" ca="1" si="537"/>
        <v>1.8255278704256791E-4</v>
      </c>
    </row>
    <row r="981" spans="44:70">
      <c r="AR981" s="69">
        <f t="shared" si="529"/>
        <v>82</v>
      </c>
      <c r="AS981" s="70">
        <f t="shared" si="533"/>
        <v>978</v>
      </c>
      <c r="AT981" s="71">
        <f t="shared" ca="1" si="534"/>
        <v>1.6753167464573479E-4</v>
      </c>
      <c r="AU981" s="72">
        <f t="shared" ca="1" si="530"/>
        <v>9.0370179501075842E-3</v>
      </c>
      <c r="AV981" s="73">
        <f t="shared" ca="1" si="531"/>
        <v>1.0090370179501076</v>
      </c>
      <c r="AW981" s="74">
        <f ca="1">PRODUCT(AV$4:AV981)</f>
        <v>5527.3712020338371</v>
      </c>
      <c r="BO981" s="70">
        <f t="shared" si="536"/>
        <v>978</v>
      </c>
      <c r="BP981" s="171">
        <f t="shared" ca="1" si="535"/>
        <v>0.114</v>
      </c>
      <c r="BQ981" s="172">
        <f t="shared" ca="1" si="532"/>
        <v>9.0370179501075842E-3</v>
      </c>
      <c r="BR981" s="172">
        <f t="shared" ca="1" si="537"/>
        <v>1.8091782937104727E-4</v>
      </c>
    </row>
    <row r="982" spans="44:70">
      <c r="AR982" s="69">
        <f t="shared" si="529"/>
        <v>82</v>
      </c>
      <c r="AS982" s="70">
        <f t="shared" si="533"/>
        <v>979</v>
      </c>
      <c r="AT982" s="71">
        <f t="shared" ca="1" si="534"/>
        <v>1.660176878947497E-4</v>
      </c>
      <c r="AU982" s="72">
        <f t="shared" ca="1" si="530"/>
        <v>9.0370179501075842E-3</v>
      </c>
      <c r="AV982" s="73">
        <f t="shared" ca="1" si="531"/>
        <v>1.0090370179501076</v>
      </c>
      <c r="AW982" s="74">
        <f ca="1">PRODUCT(AV$4:AV982)</f>
        <v>5577.3221548035244</v>
      </c>
      <c r="BO982" s="70">
        <f t="shared" si="536"/>
        <v>979</v>
      </c>
      <c r="BP982" s="171">
        <f t="shared" ca="1" si="535"/>
        <v>0.114</v>
      </c>
      <c r="BQ982" s="172">
        <f t="shared" ca="1" si="532"/>
        <v>9.0370179501075842E-3</v>
      </c>
      <c r="BR982" s="172">
        <f t="shared" ca="1" si="537"/>
        <v>1.792975145139748E-4</v>
      </c>
    </row>
    <row r="983" spans="44:70">
      <c r="AR983" s="69">
        <f t="shared" si="529"/>
        <v>82</v>
      </c>
      <c r="AS983" s="70">
        <f t="shared" si="533"/>
        <v>980</v>
      </c>
      <c r="AT983" s="71">
        <f t="shared" ca="1" si="534"/>
        <v>1.645173830692095E-4</v>
      </c>
      <c r="AU983" s="72">
        <f t="shared" ca="1" si="530"/>
        <v>9.0370179501075842E-3</v>
      </c>
      <c r="AV983" s="73">
        <f t="shared" ca="1" si="531"/>
        <v>1.0090370179501076</v>
      </c>
      <c r="AW983" s="74">
        <f ca="1">PRODUCT(AV$4:AV983)</f>
        <v>5627.7245152300166</v>
      </c>
      <c r="BO983" s="70">
        <f t="shared" si="536"/>
        <v>980</v>
      </c>
      <c r="BP983" s="171">
        <f t="shared" ca="1" si="535"/>
        <v>0.114</v>
      </c>
      <c r="BQ983" s="172">
        <f t="shared" ca="1" si="532"/>
        <v>9.0370179501075842E-3</v>
      </c>
      <c r="BR983" s="172">
        <f t="shared" ca="1" si="537"/>
        <v>1.776917113291083E-4</v>
      </c>
    </row>
    <row r="984" spans="44:70">
      <c r="AR984" s="69">
        <f t="shared" si="529"/>
        <v>82</v>
      </c>
      <c r="AS984" s="70">
        <f t="shared" si="533"/>
        <v>981</v>
      </c>
      <c r="AT984" s="71">
        <f t="shared" ca="1" si="534"/>
        <v>1.6303063652530834E-4</v>
      </c>
      <c r="AU984" s="72">
        <f t="shared" ca="1" si="530"/>
        <v>9.0370179501075842E-3</v>
      </c>
      <c r="AV984" s="73">
        <f t="shared" ca="1" si="531"/>
        <v>1.0090370179501076</v>
      </c>
      <c r="AW984" s="74">
        <f ca="1">PRODUCT(AV$4:AV984)</f>
        <v>5678.5823626924112</v>
      </c>
      <c r="BO984" s="70">
        <f t="shared" si="536"/>
        <v>981</v>
      </c>
      <c r="BP984" s="171">
        <f t="shared" ca="1" si="535"/>
        <v>0.114</v>
      </c>
      <c r="BQ984" s="172">
        <f t="shared" ca="1" si="532"/>
        <v>9.0370179501075842E-3</v>
      </c>
      <c r="BR984" s="172">
        <f t="shared" ca="1" si="537"/>
        <v>1.7610028984872621E-4</v>
      </c>
    </row>
    <row r="985" spans="44:70">
      <c r="AR985" s="69">
        <f t="shared" si="529"/>
        <v>82</v>
      </c>
      <c r="AS985" s="70">
        <f t="shared" si="533"/>
        <v>982</v>
      </c>
      <c r="AT985" s="71">
        <f t="shared" ca="1" si="534"/>
        <v>1.6155732573661165E-4</v>
      </c>
      <c r="AU985" s="72">
        <f t="shared" ca="1" si="530"/>
        <v>9.0370179501075842E-3</v>
      </c>
      <c r="AV985" s="73">
        <f t="shared" ca="1" si="531"/>
        <v>1.0090370179501076</v>
      </c>
      <c r="AW985" s="74">
        <f ca="1">PRODUCT(AV$4:AV985)</f>
        <v>5729.8998134352269</v>
      </c>
      <c r="BO985" s="70">
        <f t="shared" si="536"/>
        <v>982</v>
      </c>
      <c r="BP985" s="171">
        <f t="shared" ca="1" si="535"/>
        <v>0.114</v>
      </c>
      <c r="BQ985" s="172">
        <f t="shared" ca="1" si="532"/>
        <v>9.0370179501075842E-3</v>
      </c>
      <c r="BR985" s="172">
        <f t="shared" ca="1" si="537"/>
        <v>1.7452312126910847E-4</v>
      </c>
    </row>
    <row r="986" spans="44:70">
      <c r="AR986" s="69">
        <f t="shared" si="529"/>
        <v>82</v>
      </c>
      <c r="AS986" s="70">
        <f t="shared" si="533"/>
        <v>983</v>
      </c>
      <c r="AT986" s="71">
        <f t="shared" ca="1" si="534"/>
        <v>1.6009732928395852E-4</v>
      </c>
      <c r="AU986" s="72">
        <f t="shared" ca="1" si="530"/>
        <v>9.0370179501075842E-3</v>
      </c>
      <c r="AV986" s="73">
        <f t="shared" ca="1" si="531"/>
        <v>1.0090370179501076</v>
      </c>
      <c r="AW986" s="74">
        <f ca="1">PRODUCT(AV$4:AV986)</f>
        <v>5781.6810209015594</v>
      </c>
      <c r="BO986" s="70">
        <f t="shared" si="536"/>
        <v>983</v>
      </c>
      <c r="BP986" s="171">
        <f t="shared" ca="1" si="535"/>
        <v>0.114</v>
      </c>
      <c r="BQ986" s="172">
        <f t="shared" ca="1" si="532"/>
        <v>9.0370179501075842E-3</v>
      </c>
      <c r="BR986" s="172">
        <f t="shared" ca="1" si="537"/>
        <v>1.7296007794011166E-4</v>
      </c>
    </row>
    <row r="987" spans="44:70">
      <c r="AR987" s="69">
        <f t="shared" si="529"/>
        <v>82</v>
      </c>
      <c r="AS987" s="70">
        <f t="shared" si="533"/>
        <v>984</v>
      </c>
      <c r="AT987" s="71">
        <f t="shared" ca="1" si="534"/>
        <v>1.586505268454551E-4</v>
      </c>
      <c r="AU987" s="72">
        <f t="shared" ca="1" si="530"/>
        <v>9.0370179501075842E-3</v>
      </c>
      <c r="AV987" s="73">
        <f t="shared" ca="1" si="531"/>
        <v>1.0090370179501076</v>
      </c>
      <c r="AW987" s="74">
        <f ca="1">PRODUCT(AV$4:AV987)</f>
        <v>5833.9301760692433</v>
      </c>
      <c r="BO987" s="70">
        <f t="shared" si="536"/>
        <v>984</v>
      </c>
      <c r="BP987" s="171">
        <f t="shared" ca="1" si="535"/>
        <v>0.114</v>
      </c>
      <c r="BQ987" s="172">
        <f t="shared" ca="1" si="532"/>
        <v>9.0370179501075842E-3</v>
      </c>
      <c r="BR987" s="172">
        <f t="shared" ca="1" si="537"/>
        <v>1.714110333548375E-4</v>
      </c>
    </row>
    <row r="988" spans="44:70">
      <c r="AR988" s="69">
        <f t="shared" si="529"/>
        <v>83</v>
      </c>
      <c r="AS988" s="70">
        <f t="shared" si="533"/>
        <v>985</v>
      </c>
      <c r="AT988" s="71">
        <f t="shared" ca="1" si="534"/>
        <v>1.5721679918655871E-4</v>
      </c>
      <c r="AU988" s="72">
        <f t="shared" ca="1" si="530"/>
        <v>9.0370179501075842E-3</v>
      </c>
      <c r="AV988" s="73">
        <f t="shared" ca="1" si="531"/>
        <v>1.0090370179501076</v>
      </c>
      <c r="AW988" s="74">
        <f ca="1">PRODUCT(AV$4:AV988)</f>
        <v>5886.6515077900558</v>
      </c>
      <c r="BO988" s="70">
        <f t="shared" si="536"/>
        <v>985</v>
      </c>
      <c r="BP988" s="171">
        <f t="shared" ca="1" si="535"/>
        <v>0.114</v>
      </c>
      <c r="BQ988" s="172">
        <f t="shared" ca="1" si="532"/>
        <v>9.0370179501075842E-3</v>
      </c>
      <c r="BR988" s="172">
        <f t="shared" ca="1" si="537"/>
        <v>1.6987586213939381E-4</v>
      </c>
    </row>
    <row r="989" spans="44:70">
      <c r="AR989" s="69">
        <f t="shared" si="529"/>
        <v>83</v>
      </c>
      <c r="AS989" s="70">
        <f t="shared" si="533"/>
        <v>986</v>
      </c>
      <c r="AT989" s="71">
        <f t="shared" ca="1" si="534"/>
        <v>1.5579602815025132E-4</v>
      </c>
      <c r="AU989" s="72">
        <f t="shared" ca="1" si="530"/>
        <v>9.0370179501075842E-3</v>
      </c>
      <c r="AV989" s="73">
        <f t="shared" ca="1" si="531"/>
        <v>1.0090370179501076</v>
      </c>
      <c r="AW989" s="74">
        <f ca="1">PRODUCT(AV$4:AV989)</f>
        <v>5939.8492831319827</v>
      </c>
      <c r="BO989" s="70">
        <f t="shared" si="536"/>
        <v>986</v>
      </c>
      <c r="BP989" s="171">
        <f t="shared" ca="1" si="535"/>
        <v>0.114</v>
      </c>
      <c r="BQ989" s="172">
        <f t="shared" ca="1" si="532"/>
        <v>9.0370179501075842E-3</v>
      </c>
      <c r="BR989" s="172">
        <f t="shared" ca="1" si="537"/>
        <v>1.6835444004274718E-4</v>
      </c>
    </row>
    <row r="990" spans="44:70">
      <c r="AR990" s="69">
        <f t="shared" si="529"/>
        <v>83</v>
      </c>
      <c r="AS990" s="70">
        <f t="shared" si="533"/>
        <v>987</v>
      </c>
      <c r="AT990" s="71">
        <f t="shared" ca="1" si="534"/>
        <v>1.5438809664730202E-4</v>
      </c>
      <c r="AU990" s="72">
        <f t="shared" ca="1" si="530"/>
        <v>9.0370179501075842E-3</v>
      </c>
      <c r="AV990" s="73">
        <f t="shared" ca="1" si="531"/>
        <v>1.0090370179501076</v>
      </c>
      <c r="AW990" s="74">
        <f ca="1">PRODUCT(AV$4:AV990)</f>
        <v>5993.5278077245803</v>
      </c>
      <c r="BO990" s="70">
        <f t="shared" si="536"/>
        <v>987</v>
      </c>
      <c r="BP990" s="171">
        <f t="shared" ca="1" si="535"/>
        <v>0.114</v>
      </c>
      <c r="BQ990" s="172">
        <f t="shared" ca="1" si="532"/>
        <v>9.0370179501075842E-3</v>
      </c>
      <c r="BR990" s="172">
        <f t="shared" ca="1" si="537"/>
        <v>1.6684664392666669E-4</v>
      </c>
    </row>
    <row r="991" spans="44:70">
      <c r="AR991" s="69">
        <f t="shared" si="529"/>
        <v>83</v>
      </c>
      <c r="AS991" s="70">
        <f t="shared" si="533"/>
        <v>988</v>
      </c>
      <c r="AT991" s="71">
        <f t="shared" ca="1" si="534"/>
        <v>1.5299288864661741E-4</v>
      </c>
      <c r="AU991" s="72">
        <f t="shared" ca="1" si="530"/>
        <v>9.0370179501075842E-3</v>
      </c>
      <c r="AV991" s="73">
        <f t="shared" ca="1" si="531"/>
        <v>1.0090370179501076</v>
      </c>
      <c r="AW991" s="74">
        <f ca="1">PRODUCT(AV$4:AV991)</f>
        <v>6047.6914261074562</v>
      </c>
      <c r="BO991" s="70">
        <f t="shared" si="536"/>
        <v>988</v>
      </c>
      <c r="BP991" s="171">
        <f t="shared" ca="1" si="535"/>
        <v>0.114</v>
      </c>
      <c r="BQ991" s="172">
        <f t="shared" ca="1" si="532"/>
        <v>9.0370179501075842E-3</v>
      </c>
      <c r="BR991" s="172">
        <f t="shared" ca="1" si="537"/>
        <v>1.653523517557574E-4</v>
      </c>
    </row>
    <row r="992" spans="44:70">
      <c r="AR992" s="69">
        <f t="shared" si="529"/>
        <v>83</v>
      </c>
      <c r="AS992" s="70">
        <f t="shared" si="533"/>
        <v>989</v>
      </c>
      <c r="AT992" s="71">
        <f t="shared" ca="1" si="534"/>
        <v>1.5161028916567911E-4</v>
      </c>
      <c r="AU992" s="72">
        <f t="shared" ca="1" si="530"/>
        <v>9.0370179501075842E-3</v>
      </c>
      <c r="AV992" s="73">
        <f t="shared" ca="1" si="531"/>
        <v>1.0090370179501076</v>
      </c>
      <c r="AW992" s="74">
        <f ca="1">PRODUCT(AV$4:AV992)</f>
        <v>6102.3445220819012</v>
      </c>
      <c r="BO992" s="70">
        <f t="shared" si="536"/>
        <v>989</v>
      </c>
      <c r="BP992" s="171">
        <f t="shared" ca="1" si="535"/>
        <v>0.114</v>
      </c>
      <c r="BQ992" s="172">
        <f t="shared" ca="1" si="532"/>
        <v>9.0370179501075842E-3</v>
      </c>
      <c r="BR992" s="172">
        <f t="shared" ca="1" si="537"/>
        <v>1.6387144258758339E-4</v>
      </c>
    </row>
    <row r="993" spans="44:70">
      <c r="AR993" s="69">
        <f t="shared" si="529"/>
        <v>83</v>
      </c>
      <c r="AS993" s="70">
        <f t="shared" si="533"/>
        <v>990</v>
      </c>
      <c r="AT993" s="71">
        <f t="shared" ca="1" si="534"/>
        <v>1.5024018426106785E-4</v>
      </c>
      <c r="AU993" s="72">
        <f t="shared" ca="1" si="530"/>
        <v>9.0370179501075842E-3</v>
      </c>
      <c r="AV993" s="73">
        <f t="shared" ca="1" si="531"/>
        <v>1.0090370179501076</v>
      </c>
      <c r="AW993" s="74">
        <f ca="1">PRODUCT(AV$4:AV993)</f>
        <v>6157.4915190656957</v>
      </c>
      <c r="BO993" s="70">
        <f t="shared" si="536"/>
        <v>990</v>
      </c>
      <c r="BP993" s="171">
        <f t="shared" ca="1" si="535"/>
        <v>0.114</v>
      </c>
      <c r="BQ993" s="172">
        <f t="shared" ca="1" si="532"/>
        <v>9.0370179501075842E-3</v>
      </c>
      <c r="BR993" s="172">
        <f t="shared" ca="1" si="537"/>
        <v>1.6240379656287904E-4</v>
      </c>
    </row>
    <row r="994" spans="44:70">
      <c r="AR994" s="69">
        <f t="shared" si="529"/>
        <v>83</v>
      </c>
      <c r="AS994" s="70">
        <f t="shared" si="533"/>
        <v>991</v>
      </c>
      <c r="AT994" s="71">
        <f t="shared" ca="1" si="534"/>
        <v>1.4888246101907313E-4</v>
      </c>
      <c r="AU994" s="72">
        <f t="shared" ca="1" si="530"/>
        <v>9.0370179501075842E-3</v>
      </c>
      <c r="AV994" s="73">
        <f t="shared" ca="1" si="531"/>
        <v>1.0090370179501076</v>
      </c>
      <c r="AW994" s="74">
        <f ca="1">PRODUCT(AV$4:AV994)</f>
        <v>6213.1368804511276</v>
      </c>
      <c r="BO994" s="70">
        <f t="shared" si="536"/>
        <v>991</v>
      </c>
      <c r="BP994" s="171">
        <f t="shared" ca="1" si="535"/>
        <v>0.114</v>
      </c>
      <c r="BQ994" s="172">
        <f t="shared" ca="1" si="532"/>
        <v>9.0370179501075842E-3</v>
      </c>
      <c r="BR994" s="172">
        <f t="shared" ca="1" si="537"/>
        <v>1.609492948958481E-4</v>
      </c>
    </row>
    <row r="995" spans="44:70">
      <c r="AR995" s="69">
        <f t="shared" si="529"/>
        <v>83</v>
      </c>
      <c r="AS995" s="70">
        <f t="shared" si="533"/>
        <v>992</v>
      </c>
      <c r="AT995" s="71">
        <f t="shared" ca="1" si="534"/>
        <v>1.4753700754638758E-4</v>
      </c>
      <c r="AU995" s="72">
        <f t="shared" ca="1" si="530"/>
        <v>9.0370179501075842E-3</v>
      </c>
      <c r="AV995" s="73">
        <f t="shared" ca="1" si="531"/>
        <v>1.0090370179501076</v>
      </c>
      <c r="AW995" s="74">
        <f ca="1">PRODUCT(AV$4:AV995)</f>
        <v>6269.2851099662403</v>
      </c>
      <c r="BO995" s="70">
        <f t="shared" si="536"/>
        <v>992</v>
      </c>
      <c r="BP995" s="171">
        <f t="shared" ca="1" si="535"/>
        <v>0.114</v>
      </c>
      <c r="BQ995" s="172">
        <f t="shared" ca="1" si="532"/>
        <v>9.0370179501075842E-3</v>
      </c>
      <c r="BR995" s="172">
        <f t="shared" ca="1" si="537"/>
        <v>1.5950781986454965E-4</v>
      </c>
    </row>
    <row r="996" spans="44:70">
      <c r="AR996" s="69">
        <f t="shared" si="529"/>
        <v>83</v>
      </c>
      <c r="AS996" s="70">
        <f t="shared" si="533"/>
        <v>993</v>
      </c>
      <c r="AT996" s="71">
        <f t="shared" ca="1" si="534"/>
        <v>1.4620371296088572E-4</v>
      </c>
      <c r="AU996" s="72">
        <f t="shared" ca="1" si="530"/>
        <v>9.0370179501075842E-3</v>
      </c>
      <c r="AV996" s="73">
        <f t="shared" ca="1" si="531"/>
        <v>1.0090370179501076</v>
      </c>
      <c r="AW996" s="74">
        <f ca="1">PRODUCT(AV$4:AV996)</f>
        <v>6325.940752039347</v>
      </c>
      <c r="BO996" s="70">
        <f t="shared" si="536"/>
        <v>993</v>
      </c>
      <c r="BP996" s="171">
        <f t="shared" ca="1" si="535"/>
        <v>0.114</v>
      </c>
      <c r="BQ996" s="172">
        <f t="shared" ca="1" si="532"/>
        <v>9.0370179501075842E-3</v>
      </c>
      <c r="BR996" s="172">
        <f t="shared" ca="1" si="537"/>
        <v>1.5807925480137004E-4</v>
      </c>
    </row>
    <row r="997" spans="44:70">
      <c r="AR997" s="69">
        <f t="shared" si="529"/>
        <v>83</v>
      </c>
      <c r="AS997" s="70">
        <f t="shared" si="533"/>
        <v>994</v>
      </c>
      <c r="AT997" s="71">
        <f t="shared" ca="1" si="534"/>
        <v>1.4488246738248581E-4</v>
      </c>
      <c r="AU997" s="72">
        <f t="shared" ca="1" si="530"/>
        <v>9.0370179501075842E-3</v>
      </c>
      <c r="AV997" s="73">
        <f t="shared" ca="1" si="531"/>
        <v>1.0090370179501076</v>
      </c>
      <c r="AW997" s="74">
        <f ca="1">PRODUCT(AV$4:AV997)</f>
        <v>6383.1083921668433</v>
      </c>
      <c r="BO997" s="70">
        <f t="shared" si="536"/>
        <v>994</v>
      </c>
      <c r="BP997" s="171">
        <f t="shared" ca="1" si="535"/>
        <v>0.114</v>
      </c>
      <c r="BQ997" s="172">
        <f t="shared" ca="1" si="532"/>
        <v>9.0370179501075842E-3</v>
      </c>
      <c r="BR997" s="172">
        <f t="shared" ca="1" si="537"/>
        <v>1.5666348408358032E-4</v>
      </c>
    </row>
    <row r="998" spans="44:70">
      <c r="AR998" s="69">
        <f t="shared" si="529"/>
        <v>83</v>
      </c>
      <c r="AS998" s="70">
        <f t="shared" si="533"/>
        <v>995</v>
      </c>
      <c r="AT998" s="71">
        <f t="shared" ca="1" si="534"/>
        <v>1.4357316192409442E-4</v>
      </c>
      <c r="AU998" s="72">
        <f t="shared" ca="1" si="530"/>
        <v>9.0370179501075842E-3</v>
      </c>
      <c r="AV998" s="73">
        <f t="shared" ca="1" si="531"/>
        <v>1.0090370179501076</v>
      </c>
      <c r="AW998" s="74">
        <f ca="1">PRODUCT(AV$4:AV998)</f>
        <v>6440.7926572843371</v>
      </c>
      <c r="BO998" s="70">
        <f t="shared" si="536"/>
        <v>995</v>
      </c>
      <c r="BP998" s="171">
        <f t="shared" ca="1" si="535"/>
        <v>0.114</v>
      </c>
      <c r="BQ998" s="172">
        <f t="shared" ca="1" si="532"/>
        <v>9.0370179501075842E-3</v>
      </c>
      <c r="BR998" s="172">
        <f t="shared" ca="1" si="537"/>
        <v>1.5526039312397817E-4</v>
      </c>
    </row>
    <row r="999" spans="44:70">
      <c r="AR999" s="69">
        <f t="shared" si="529"/>
        <v>83</v>
      </c>
      <c r="AS999" s="70">
        <f t="shared" si="533"/>
        <v>996</v>
      </c>
      <c r="AT999" s="71">
        <f t="shared" ca="1" si="534"/>
        <v>1.4227568868263268E-4</v>
      </c>
      <c r="AU999" s="72">
        <f t="shared" ca="1" si="530"/>
        <v>9.0370179501075842E-3</v>
      </c>
      <c r="AV999" s="73">
        <f t="shared" ca="1" si="531"/>
        <v>1.0090370179501076</v>
      </c>
      <c r="AW999" s="74">
        <f ca="1">PRODUCT(AV$4:AV999)</f>
        <v>6498.9982161411372</v>
      </c>
      <c r="BO999" s="70">
        <f t="shared" si="536"/>
        <v>996</v>
      </c>
      <c r="BP999" s="171">
        <f t="shared" ca="1" si="535"/>
        <v>0.114</v>
      </c>
      <c r="BQ999" s="172">
        <f t="shared" ca="1" si="532"/>
        <v>9.0370179501075842E-3</v>
      </c>
      <c r="BR999" s="172">
        <f t="shared" ca="1" si="537"/>
        <v>1.5386986836161357E-4</v>
      </c>
    </row>
    <row r="1000" spans="44:70">
      <c r="AR1000" s="69">
        <f t="shared" si="529"/>
        <v>84</v>
      </c>
      <c r="AS1000" s="70">
        <f t="shared" si="533"/>
        <v>997</v>
      </c>
      <c r="AT1000" s="71">
        <f t="shared" ca="1" si="534"/>
        <v>1.409899407301438E-4</v>
      </c>
      <c r="AU1000" s="72">
        <f t="shared" ca="1" si="530"/>
        <v>9.0370179501075842E-3</v>
      </c>
      <c r="AV1000" s="73">
        <f t="shared" ca="1" si="531"/>
        <v>1.0090370179501076</v>
      </c>
      <c r="AW1000" s="74">
        <f ca="1">PRODUCT(AV$4:AV1000)</f>
        <v>6557.7297796781222</v>
      </c>
      <c r="BO1000" s="70">
        <f t="shared" si="536"/>
        <v>997</v>
      </c>
      <c r="BP1000" s="171">
        <f t="shared" ca="1" si="535"/>
        <v>0.114</v>
      </c>
      <c r="BQ1000" s="172">
        <f t="shared" ca="1" si="532"/>
        <v>9.0370179501075842E-3</v>
      </c>
      <c r="BR1000" s="172">
        <f t="shared" ca="1" si="537"/>
        <v>1.5249179725259769E-4</v>
      </c>
    </row>
    <row r="1001" spans="44:70">
      <c r="AR1001" s="69">
        <f t="shared" si="529"/>
        <v>84</v>
      </c>
      <c r="AS1001" s="70">
        <f t="shared" si="533"/>
        <v>998</v>
      </c>
      <c r="AT1001" s="71">
        <f t="shared" ca="1" si="534"/>
        <v>1.3971581210498089E-4</v>
      </c>
      <c r="AU1001" s="72">
        <f t="shared" ca="1" si="530"/>
        <v>9.0370179501075842E-3</v>
      </c>
      <c r="AV1001" s="73">
        <f t="shared" ca="1" si="531"/>
        <v>1.0090370179501076</v>
      </c>
      <c r="AW1001" s="74">
        <f ca="1">PRODUCT(AV$4:AV1001)</f>
        <v>6616.9921014090287</v>
      </c>
      <c r="BO1001" s="70">
        <f t="shared" si="536"/>
        <v>998</v>
      </c>
      <c r="BP1001" s="171">
        <f t="shared" ca="1" si="535"/>
        <v>0.114</v>
      </c>
      <c r="BQ1001" s="172">
        <f t="shared" ca="1" si="532"/>
        <v>9.0370179501075842E-3</v>
      </c>
      <c r="BR1001" s="172">
        <f t="shared" ca="1" si="537"/>
        <v>1.5112606826099391E-4</v>
      </c>
    </row>
    <row r="1002" spans="44:70">
      <c r="AR1002" s="69">
        <f t="shared" si="529"/>
        <v>84</v>
      </c>
      <c r="AS1002" s="70">
        <f t="shared" si="533"/>
        <v>999</v>
      </c>
      <c r="AT1002" s="71">
        <f t="shared" ca="1" si="534"/>
        <v>1.3845319780307432E-4</v>
      </c>
      <c r="AU1002" s="72">
        <f t="shared" ca="1" si="530"/>
        <v>9.0370179501075842E-3</v>
      </c>
      <c r="AV1002" s="73">
        <f t="shared" ca="1" si="531"/>
        <v>1.0090370179501076</v>
      </c>
      <c r="AW1002" s="74">
        <f ca="1">PRODUCT(AV$4:AV1002)</f>
        <v>6676.7899778051824</v>
      </c>
      <c r="BO1002" s="70">
        <f t="shared" si="536"/>
        <v>999</v>
      </c>
      <c r="BP1002" s="171">
        <f t="shared" ca="1" si="535"/>
        <v>0.114</v>
      </c>
      <c r="BQ1002" s="172">
        <f t="shared" ca="1" si="532"/>
        <v>9.0370179501075842E-3</v>
      </c>
      <c r="BR1002" s="172">
        <f t="shared" ca="1" si="537"/>
        <v>1.4977257084979059E-4</v>
      </c>
    </row>
    <row r="1003" spans="44:70">
      <c r="AR1003" s="69">
        <f t="shared" si="529"/>
        <v>84</v>
      </c>
      <c r="AS1003" s="70">
        <f t="shared" si="533"/>
        <v>1000</v>
      </c>
      <c r="AT1003" s="71">
        <f t="shared" ca="1" si="534"/>
        <v>1.3720199376927815E-4</v>
      </c>
      <c r="AU1003" s="72">
        <f t="shared" ca="1" si="530"/>
        <v>9.0370179501075842E-3</v>
      </c>
      <c r="AV1003" s="73">
        <f t="shared" ca="1" si="531"/>
        <v>1.0090370179501076</v>
      </c>
      <c r="AW1003" s="74">
        <f ca="1">PRODUCT(AV$4:AV1003)</f>
        <v>6737.1282486837063</v>
      </c>
      <c r="BO1003" s="70">
        <f t="shared" si="536"/>
        <v>1000</v>
      </c>
      <c r="BP1003" s="171">
        <f t="shared" ca="1" si="535"/>
        <v>0.114</v>
      </c>
      <c r="BQ1003" s="172">
        <f t="shared" ca="1" si="532"/>
        <v>9.0370179501075842E-3</v>
      </c>
      <c r="BR1003" s="172">
        <f t="shared" ca="1" si="537"/>
        <v>1.484311954719546E-4</v>
      </c>
    </row>
    <row r="1004" spans="44:70">
      <c r="AR1004" s="69">
        <f t="shared" si="529"/>
        <v>84</v>
      </c>
      <c r="AS1004" s="70">
        <f t="shared" si="533"/>
        <v>1001</v>
      </c>
      <c r="AT1004" s="71">
        <f t="shared" ca="1" si="534"/>
        <v>1.3596209688879462E-4</v>
      </c>
      <c r="AU1004" s="72">
        <f t="shared" ca="1" si="530"/>
        <v>9.0370179501075842E-3</v>
      </c>
      <c r="AV1004" s="73">
        <f t="shared" ca="1" si="531"/>
        <v>1.0090370179501076</v>
      </c>
      <c r="AW1004" s="74">
        <f ca="1">PRODUCT(AV$4:AV1004)</f>
        <v>6798.011797599238</v>
      </c>
      <c r="BO1004" s="70">
        <f t="shared" si="536"/>
        <v>1001</v>
      </c>
      <c r="BP1004" s="171">
        <f t="shared" ca="1" si="535"/>
        <v>0.114</v>
      </c>
      <c r="BQ1004" s="172">
        <f t="shared" ca="1" si="532"/>
        <v>9.0370179501075842E-3</v>
      </c>
      <c r="BR1004" s="172">
        <f t="shared" ca="1" si="537"/>
        <v>1.47101833561565E-4</v>
      </c>
    </row>
    <row r="1005" spans="44:70">
      <c r="AR1005" s="69">
        <f t="shared" si="529"/>
        <v>84</v>
      </c>
      <c r="AS1005" s="70">
        <f t="shared" si="533"/>
        <v>1002</v>
      </c>
      <c r="AT1005" s="71">
        <f t="shared" ca="1" si="534"/>
        <v>1.3473340497867633E-4</v>
      </c>
      <c r="AU1005" s="72">
        <f t="shared" ca="1" si="530"/>
        <v>9.0370179501075842E-3</v>
      </c>
      <c r="AV1005" s="73">
        <f t="shared" ca="1" si="531"/>
        <v>1.0090370179501076</v>
      </c>
      <c r="AW1005" s="74">
        <f ca="1">PRODUCT(AV$4:AV1005)</f>
        <v>6859.4455522391854</v>
      </c>
      <c r="BO1005" s="70">
        <f t="shared" si="536"/>
        <v>1002</v>
      </c>
      <c r="BP1005" s="171">
        <f t="shared" ca="1" si="535"/>
        <v>0.114</v>
      </c>
      <c r="BQ1005" s="172">
        <f t="shared" ca="1" si="532"/>
        <v>9.0370179501075842E-3</v>
      </c>
      <c r="BR1005" s="172">
        <f t="shared" ca="1" si="537"/>
        <v>1.4578437752502609E-4</v>
      </c>
    </row>
    <row r="1006" spans="44:70">
      <c r="AR1006" s="69">
        <f t="shared" si="529"/>
        <v>84</v>
      </c>
      <c r="AS1006" s="70">
        <f t="shared" si="533"/>
        <v>1003</v>
      </c>
      <c r="AT1006" s="71">
        <f t="shared" ca="1" si="534"/>
        <v>1.3351581677940492E-4</v>
      </c>
      <c r="AU1006" s="72">
        <f t="shared" ca="1" si="530"/>
        <v>9.0370179501075842E-3</v>
      </c>
      <c r="AV1006" s="73">
        <f t="shared" ca="1" si="531"/>
        <v>1.0090370179501076</v>
      </c>
      <c r="AW1006" s="74">
        <f ca="1">PRODUCT(AV$4:AV1006)</f>
        <v>6921.4344848225564</v>
      </c>
      <c r="BO1006" s="70">
        <f t="shared" si="536"/>
        <v>1003</v>
      </c>
      <c r="BP1006" s="171">
        <f t="shared" ca="1" si="535"/>
        <v>0.114</v>
      </c>
      <c r="BQ1006" s="172">
        <f t="shared" ca="1" si="532"/>
        <v>9.0370179501075842E-3</v>
      </c>
      <c r="BR1006" s="172">
        <f t="shared" ca="1" si="537"/>
        <v>1.4447872073235918E-4</v>
      </c>
    </row>
    <row r="1007" spans="44:70">
      <c r="AR1007" s="69">
        <f t="shared" si="529"/>
        <v>84</v>
      </c>
      <c r="AS1007" s="70">
        <f t="shared" si="533"/>
        <v>1004</v>
      </c>
      <c r="AT1007" s="71">
        <f t="shared" ca="1" si="534"/>
        <v>1.3230923194654617E-4</v>
      </c>
      <c r="AU1007" s="72">
        <f t="shared" ca="1" si="530"/>
        <v>9.0370179501075842E-3</v>
      </c>
      <c r="AV1007" s="73">
        <f t="shared" ca="1" si="531"/>
        <v>1.0090370179501076</v>
      </c>
      <c r="AW1007" s="74">
        <f ca="1">PRODUCT(AV$4:AV1007)</f>
        <v>6983.9836125023912</v>
      </c>
      <c r="BO1007" s="70">
        <f t="shared" si="536"/>
        <v>1004</v>
      </c>
      <c r="BP1007" s="171">
        <f t="shared" ca="1" si="535"/>
        <v>0.114</v>
      </c>
      <c r="BQ1007" s="172">
        <f t="shared" ca="1" si="532"/>
        <v>9.0370179501075842E-3</v>
      </c>
      <c r="BR1007" s="172">
        <f t="shared" ca="1" si="537"/>
        <v>1.4318475750857242E-4</v>
      </c>
    </row>
    <row r="1008" spans="44:70">
      <c r="AR1008" s="69">
        <f t="shared" si="529"/>
        <v>84</v>
      </c>
      <c r="AS1008" s="70">
        <f t="shared" si="533"/>
        <v>1005</v>
      </c>
      <c r="AT1008" s="71">
        <f t="shared" ca="1" si="534"/>
        <v>1.3111355104248028E-4</v>
      </c>
      <c r="AU1008" s="72">
        <f t="shared" ca="1" si="530"/>
        <v>9.0370179501075842E-3</v>
      </c>
      <c r="AV1008" s="73">
        <f t="shared" ca="1" si="531"/>
        <v>1.0090370179501076</v>
      </c>
      <c r="AW1008" s="74">
        <f ca="1">PRODUCT(AV$4:AV1008)</f>
        <v>7047.0979977718325</v>
      </c>
      <c r="BO1008" s="70">
        <f t="shared" si="536"/>
        <v>1005</v>
      </c>
      <c r="BP1008" s="171">
        <f t="shared" ca="1" si="535"/>
        <v>0.114</v>
      </c>
      <c r="BQ1008" s="172">
        <f t="shared" ca="1" si="532"/>
        <v>9.0370179501075842E-3</v>
      </c>
      <c r="BR1008" s="172">
        <f t="shared" ca="1" si="537"/>
        <v>1.4190238312510777E-4</v>
      </c>
    </row>
    <row r="1009" spans="44:70">
      <c r="AR1009" s="69">
        <f t="shared" si="529"/>
        <v>84</v>
      </c>
      <c r="AS1009" s="70">
        <f t="shared" si="533"/>
        <v>1006</v>
      </c>
      <c r="AT1009" s="71">
        <f t="shared" ca="1" si="534"/>
        <v>1.2992867552820704E-4</v>
      </c>
      <c r="AU1009" s="72">
        <f t="shared" ca="1" si="530"/>
        <v>9.0370179501075842E-3</v>
      </c>
      <c r="AV1009" s="73">
        <f t="shared" ca="1" si="531"/>
        <v>1.0090370179501076</v>
      </c>
      <c r="AW1009" s="74">
        <f ca="1">PRODUCT(AV$4:AV1009)</f>
        <v>7110.782748873864</v>
      </c>
      <c r="BO1009" s="70">
        <f t="shared" si="536"/>
        <v>1006</v>
      </c>
      <c r="BP1009" s="171">
        <f t="shared" ca="1" si="535"/>
        <v>0.114</v>
      </c>
      <c r="BQ1009" s="172">
        <f t="shared" ca="1" si="532"/>
        <v>9.0370179501075842E-3</v>
      </c>
      <c r="BR1009" s="172">
        <f t="shared" ca="1" si="537"/>
        <v>1.4063149379136476E-4</v>
      </c>
    </row>
    <row r="1010" spans="44:70">
      <c r="AR1010" s="69">
        <f t="shared" si="529"/>
        <v>84</v>
      </c>
      <c r="AS1010" s="70">
        <f t="shared" si="533"/>
        <v>1007</v>
      </c>
      <c r="AT1010" s="71">
        <f t="shared" ca="1" si="534"/>
        <v>1.2875450775522493E-4</v>
      </c>
      <c r="AU1010" s="72">
        <f t="shared" ca="1" si="530"/>
        <v>9.0370179501075842E-3</v>
      </c>
      <c r="AV1010" s="73">
        <f t="shared" ca="1" si="531"/>
        <v>1.0090370179501076</v>
      </c>
      <c r="AW1010" s="74">
        <f ca="1">PRODUCT(AV$4:AV1010)</f>
        <v>7175.0430202147527</v>
      </c>
      <c r="BO1010" s="70">
        <f t="shared" si="536"/>
        <v>1007</v>
      </c>
      <c r="BP1010" s="171">
        <f t="shared" ca="1" si="535"/>
        <v>0.114</v>
      </c>
      <c r="BQ1010" s="172">
        <f t="shared" ca="1" si="532"/>
        <v>9.0370179501075842E-3</v>
      </c>
      <c r="BR1010" s="172">
        <f t="shared" ca="1" si="537"/>
        <v>1.3937198664629998E-4</v>
      </c>
    </row>
    <row r="1011" spans="44:70">
      <c r="AR1011" s="69">
        <f t="shared" si="529"/>
        <v>84</v>
      </c>
      <c r="AS1011" s="70">
        <f t="shared" si="533"/>
        <v>1008</v>
      </c>
      <c r="AT1011" s="71">
        <f t="shared" ca="1" si="534"/>
        <v>1.275909509574837E-4</v>
      </c>
      <c r="AU1011" s="72">
        <f t="shared" ca="1" si="530"/>
        <v>9.0370179501075842E-3</v>
      </c>
      <c r="AV1011" s="73">
        <f t="shared" ca="1" si="531"/>
        <v>1.0090370179501076</v>
      </c>
      <c r="AW1011" s="74">
        <f ca="1">PRODUCT(AV$4:AV1011)</f>
        <v>7239.8840127812273</v>
      </c>
      <c r="BO1011" s="70">
        <f t="shared" si="536"/>
        <v>1008</v>
      </c>
      <c r="BP1011" s="171">
        <f t="shared" ca="1" si="535"/>
        <v>0.114</v>
      </c>
      <c r="BQ1011" s="172">
        <f t="shared" ca="1" si="532"/>
        <v>9.0370179501075842E-3</v>
      </c>
      <c r="BR1011" s="172">
        <f t="shared" ca="1" si="537"/>
        <v>1.3812375975010197E-4</v>
      </c>
    </row>
    <row r="1012" spans="44:70">
      <c r="AR1012" s="69">
        <f t="shared" si="529"/>
        <v>85</v>
      </c>
      <c r="AS1012" s="70">
        <f t="shared" si="533"/>
        <v>1009</v>
      </c>
      <c r="AT1012" s="71">
        <f t="shared" ca="1" si="534"/>
        <v>1.2643790924340962E-4</v>
      </c>
      <c r="AU1012" s="72">
        <f t="shared" ca="1" si="530"/>
        <v>9.0370179501075842E-3</v>
      </c>
      <c r="AV1012" s="73">
        <f t="shared" ca="1" si="531"/>
        <v>1.0090370179501076</v>
      </c>
      <c r="AW1012" s="74">
        <f ca="1">PRODUCT(AV$4:AV1012)</f>
        <v>7305.3109745614283</v>
      </c>
      <c r="BO1012" s="70">
        <f t="shared" si="536"/>
        <v>1009</v>
      </c>
      <c r="BP1012" s="171">
        <f t="shared" ca="1" si="535"/>
        <v>0.114</v>
      </c>
      <c r="BQ1012" s="172">
        <f t="shared" ca="1" si="532"/>
        <v>9.0370179501075842E-3</v>
      </c>
      <c r="BR1012" s="172">
        <f t="shared" ca="1" si="537"/>
        <v>1.3688671207594049E-4</v>
      </c>
    </row>
    <row r="1013" spans="44:70">
      <c r="AR1013" s="69">
        <f t="shared" si="529"/>
        <v>85</v>
      </c>
      <c r="AS1013" s="70">
        <f t="shared" si="533"/>
        <v>1010</v>
      </c>
      <c r="AT1013" s="71">
        <f t="shared" ca="1" si="534"/>
        <v>1.2529528758800285E-4</v>
      </c>
      <c r="AU1013" s="72">
        <f t="shared" ca="1" si="530"/>
        <v>9.0370179501075842E-3</v>
      </c>
      <c r="AV1013" s="73">
        <f t="shared" ca="1" si="531"/>
        <v>1.0090370179501076</v>
      </c>
      <c r="AW1013" s="74">
        <f ca="1">PRODUCT(AV$4:AV1013)</f>
        <v>7371.3292009696579</v>
      </c>
      <c r="BO1013" s="70">
        <f t="shared" si="536"/>
        <v>1010</v>
      </c>
      <c r="BP1013" s="171">
        <f t="shared" ca="1" si="535"/>
        <v>0.114</v>
      </c>
      <c r="BQ1013" s="172">
        <f t="shared" ca="1" si="532"/>
        <v>9.0370179501075842E-3</v>
      </c>
      <c r="BR1013" s="172">
        <f t="shared" ca="1" si="537"/>
        <v>1.3566074350178988E-4</v>
      </c>
    </row>
    <row r="1014" spans="44:70">
      <c r="AR1014" s="69">
        <f t="shared" si="529"/>
        <v>85</v>
      </c>
      <c r="AS1014" s="70">
        <f t="shared" si="533"/>
        <v>1011</v>
      </c>
      <c r="AT1014" s="71">
        <f t="shared" ca="1" si="534"/>
        <v>1.2416299182500617E-4</v>
      </c>
      <c r="AU1014" s="72">
        <f t="shared" ca="1" si="530"/>
        <v>9.0370179501075842E-3</v>
      </c>
      <c r="AV1014" s="73">
        <f t="shared" ca="1" si="531"/>
        <v>1.0090370179501076</v>
      </c>
      <c r="AW1014" s="74">
        <f ca="1">PRODUCT(AV$4:AV1014)</f>
        <v>7437.9440352749725</v>
      </c>
      <c r="BO1014" s="70">
        <f t="shared" si="536"/>
        <v>1011</v>
      </c>
      <c r="BP1014" s="171">
        <f t="shared" ca="1" si="535"/>
        <v>0.114</v>
      </c>
      <c r="BQ1014" s="172">
        <f t="shared" ca="1" si="532"/>
        <v>9.0370179501075842E-3</v>
      </c>
      <c r="BR1014" s="172">
        <f t="shared" ca="1" si="537"/>
        <v>1.3444575480232551E-4</v>
      </c>
    </row>
    <row r="1015" spans="44:70">
      <c r="AR1015" s="69">
        <f t="shared" si="529"/>
        <v>85</v>
      </c>
      <c r="AS1015" s="70">
        <f t="shared" si="533"/>
        <v>1012</v>
      </c>
      <c r="AT1015" s="71">
        <f t="shared" ca="1" si="534"/>
        <v>1.2304092863914452E-4</v>
      </c>
      <c r="AU1015" s="72">
        <f t="shared" ca="1" si="530"/>
        <v>9.0370179501075842E-3</v>
      </c>
      <c r="AV1015" s="73">
        <f t="shared" ca="1" si="531"/>
        <v>1.0090370179501076</v>
      </c>
      <c r="AW1015" s="74">
        <f ca="1">PRODUCT(AV$4:AV1015)</f>
        <v>7505.1608690336479</v>
      </c>
      <c r="BO1015" s="70">
        <f t="shared" si="536"/>
        <v>1012</v>
      </c>
      <c r="BP1015" s="171">
        <f t="shared" ca="1" si="535"/>
        <v>0.114</v>
      </c>
      <c r="BQ1015" s="172">
        <f t="shared" ca="1" si="532"/>
        <v>9.0370179501075842E-3</v>
      </c>
      <c r="BR1015" s="172">
        <f t="shared" ca="1" si="537"/>
        <v>1.3324164764089285E-4</v>
      </c>
    </row>
    <row r="1016" spans="44:70">
      <c r="AR1016" s="69">
        <f t="shared" si="529"/>
        <v>85</v>
      </c>
      <c r="AS1016" s="70">
        <f t="shared" si="533"/>
        <v>1013</v>
      </c>
      <c r="AT1016" s="71">
        <f t="shared" ca="1" si="534"/>
        <v>1.2192900555843466E-4</v>
      </c>
      <c r="AU1016" s="72">
        <f t="shared" ca="1" si="530"/>
        <v>9.0370179501075842E-3</v>
      </c>
      <c r="AV1016" s="73">
        <f t="shared" ca="1" si="531"/>
        <v>1.0090370179501076</v>
      </c>
      <c r="AW1016" s="74">
        <f ca="1">PRODUCT(AV$4:AV1016)</f>
        <v>7572.9851425255501</v>
      </c>
      <c r="BO1016" s="70">
        <f t="shared" si="536"/>
        <v>1013</v>
      </c>
      <c r="BP1016" s="171">
        <f t="shared" ca="1" si="535"/>
        <v>0.114</v>
      </c>
      <c r="BQ1016" s="172">
        <f t="shared" ca="1" si="532"/>
        <v>9.0370179501075842E-3</v>
      </c>
      <c r="BR1016" s="172">
        <f t="shared" ca="1" si="537"/>
        <v>1.3204832456154852E-4</v>
      </c>
    </row>
    <row r="1017" spans="44:70">
      <c r="AR1017" s="69">
        <f t="shared" si="529"/>
        <v>85</v>
      </c>
      <c r="AS1017" s="70">
        <f t="shared" si="533"/>
        <v>1014</v>
      </c>
      <c r="AT1017" s="71">
        <f t="shared" ca="1" si="534"/>
        <v>1.2082713094656432E-4</v>
      </c>
      <c r="AU1017" s="72">
        <f t="shared" ca="1" si="530"/>
        <v>9.0370179501075842E-3</v>
      </c>
      <c r="AV1017" s="73">
        <f t="shared" ca="1" si="531"/>
        <v>1.0090370179501076</v>
      </c>
      <c r="AW1017" s="74">
        <f ca="1">PRODUCT(AV$4:AV1017)</f>
        <v>7641.4223451944517</v>
      </c>
      <c r="BO1017" s="70">
        <f t="shared" si="536"/>
        <v>1014</v>
      </c>
      <c r="BP1017" s="171">
        <f t="shared" ca="1" si="535"/>
        <v>0.114</v>
      </c>
      <c r="BQ1017" s="172">
        <f t="shared" ca="1" si="532"/>
        <v>9.0370179501075842E-3</v>
      </c>
      <c r="BR1017" s="172">
        <f t="shared" ca="1" si="537"/>
        <v>1.3086568898117246E-4</v>
      </c>
    </row>
    <row r="1018" spans="44:70">
      <c r="AR1018" s="69">
        <f t="shared" si="529"/>
        <v>85</v>
      </c>
      <c r="AS1018" s="70">
        <f t="shared" si="533"/>
        <v>1015</v>
      </c>
      <c r="AT1018" s="71">
        <f t="shared" ca="1" si="534"/>
        <v>1.1973521399534021E-4</v>
      </c>
      <c r="AU1018" s="72">
        <f t="shared" ca="1" si="530"/>
        <v>9.0370179501075842E-3</v>
      </c>
      <c r="AV1018" s="73">
        <f t="shared" ca="1" si="531"/>
        <v>1.0090370179501076</v>
      </c>
      <c r="AW1018" s="74">
        <f ca="1">PRODUCT(AV$4:AV1018)</f>
        <v>7710.4780160923274</v>
      </c>
      <c r="BO1018" s="70">
        <f t="shared" si="536"/>
        <v>1015</v>
      </c>
      <c r="BP1018" s="171">
        <f t="shared" ca="1" si="535"/>
        <v>0.114</v>
      </c>
      <c r="BQ1018" s="172">
        <f t="shared" ca="1" si="532"/>
        <v>9.0370179501075842E-3</v>
      </c>
      <c r="BR1018" s="172">
        <f t="shared" ca="1" si="537"/>
        <v>1.29693645181651E-4</v>
      </c>
    </row>
    <row r="1019" spans="44:70">
      <c r="AR1019" s="69">
        <f t="shared" si="529"/>
        <v>85</v>
      </c>
      <c r="AS1019" s="70">
        <f t="shared" si="533"/>
        <v>1016</v>
      </c>
      <c r="AT1019" s="71">
        <f t="shared" ca="1" si="534"/>
        <v>1.1865316471720434E-4</v>
      </c>
      <c r="AU1019" s="72">
        <f t="shared" ca="1" si="530"/>
        <v>9.0370179501075842E-3</v>
      </c>
      <c r="AV1019" s="73">
        <f t="shared" ca="1" si="531"/>
        <v>1.0090370179501076</v>
      </c>
      <c r="AW1019" s="74">
        <f ca="1">PRODUCT(AV$4:AV1019)</f>
        <v>7780.1577443276637</v>
      </c>
      <c r="BO1019" s="70">
        <f t="shared" si="536"/>
        <v>1016</v>
      </c>
      <c r="BP1019" s="171">
        <f t="shared" ca="1" si="535"/>
        <v>0.114</v>
      </c>
      <c r="BQ1019" s="172">
        <f t="shared" ca="1" si="532"/>
        <v>9.0370179501075842E-3</v>
      </c>
      <c r="BR1019" s="172">
        <f t="shared" ca="1" si="537"/>
        <v>1.2853209830212967E-4</v>
      </c>
    </row>
    <row r="1020" spans="44:70">
      <c r="AR1020" s="69">
        <f t="shared" si="529"/>
        <v>85</v>
      </c>
      <c r="AS1020" s="70">
        <f t="shared" si="533"/>
        <v>1017</v>
      </c>
      <c r="AT1020" s="71">
        <f t="shared" ca="1" si="534"/>
        <v>1.175808939378179E-4</v>
      </c>
      <c r="AU1020" s="72">
        <f t="shared" ca="1" si="530"/>
        <v>9.0370179501075842E-3</v>
      </c>
      <c r="AV1020" s="73">
        <f t="shared" ca="1" si="531"/>
        <v>1.0090370179501076</v>
      </c>
      <c r="AW1020" s="74">
        <f ca="1">PRODUCT(AV$4:AV1020)</f>
        <v>7850.4671695178213</v>
      </c>
      <c r="BO1020" s="70">
        <f t="shared" si="536"/>
        <v>1017</v>
      </c>
      <c r="BP1020" s="171">
        <f t="shared" ca="1" si="535"/>
        <v>0.114</v>
      </c>
      <c r="BQ1020" s="172">
        <f t="shared" ca="1" si="532"/>
        <v>9.0370179501075842E-3</v>
      </c>
      <c r="BR1020" s="172">
        <f t="shared" ca="1" si="537"/>
        <v>1.2738095433133554E-4</v>
      </c>
    </row>
    <row r="1021" spans="44:70">
      <c r="AR1021" s="69">
        <f t="shared" si="529"/>
        <v>85</v>
      </c>
      <c r="AS1021" s="70">
        <f t="shared" si="533"/>
        <v>1018</v>
      </c>
      <c r="AT1021" s="71">
        <f t="shared" ca="1" si="534"/>
        <v>1.1651831328871215E-4</v>
      </c>
      <c r="AU1021" s="72">
        <f t="shared" ca="1" si="530"/>
        <v>9.0370179501075842E-3</v>
      </c>
      <c r="AV1021" s="73">
        <f t="shared" ca="1" si="531"/>
        <v>1.0090370179501076</v>
      </c>
      <c r="AW1021" s="74">
        <f ca="1">PRODUCT(AV$4:AV1021)</f>
        <v>7921.4119822454841</v>
      </c>
      <c r="BO1021" s="70">
        <f t="shared" si="536"/>
        <v>1018</v>
      </c>
      <c r="BP1021" s="171">
        <f t="shared" ca="1" si="535"/>
        <v>0.114</v>
      </c>
      <c r="BQ1021" s="172">
        <f t="shared" ca="1" si="532"/>
        <v>9.0370179501075842E-3</v>
      </c>
      <c r="BR1021" s="172">
        <f t="shared" ca="1" si="537"/>
        <v>1.2624012009996839E-4</v>
      </c>
    </row>
    <row r="1022" spans="44:70">
      <c r="AR1022" s="69">
        <f t="shared" si="529"/>
        <v>85</v>
      </c>
      <c r="AS1022" s="70">
        <f t="shared" si="533"/>
        <v>1019</v>
      </c>
      <c r="AT1022" s="71">
        <f t="shared" ca="1" si="534"/>
        <v>1.1546533520000579E-4</v>
      </c>
      <c r="AU1022" s="72">
        <f t="shared" ca="1" si="530"/>
        <v>9.0370179501075842E-3</v>
      </c>
      <c r="AV1022" s="73">
        <f t="shared" ca="1" si="531"/>
        <v>1.0090370179501076</v>
      </c>
      <c r="AW1022" s="74">
        <f ca="1">PRODUCT(AV$4:AV1022)</f>
        <v>7992.9979245192335</v>
      </c>
      <c r="BO1022" s="70">
        <f t="shared" si="536"/>
        <v>1019</v>
      </c>
      <c r="BP1022" s="171">
        <f t="shared" ca="1" si="535"/>
        <v>0.114</v>
      </c>
      <c r="BQ1022" s="172">
        <f t="shared" ca="1" si="532"/>
        <v>9.0370179501075842E-3</v>
      </c>
      <c r="BR1022" s="172">
        <f t="shared" ca="1" si="537"/>
        <v>1.2510950327315981E-4</v>
      </c>
    </row>
    <row r="1023" spans="44:70">
      <c r="AR1023" s="69">
        <f t="shared" si="529"/>
        <v>85</v>
      </c>
      <c r="AS1023" s="70">
        <f t="shared" si="533"/>
        <v>1020</v>
      </c>
      <c r="AT1023" s="71">
        <f t="shared" ca="1" si="534"/>
        <v>1.1442187289318814E-4</v>
      </c>
      <c r="AU1023" s="72">
        <f t="shared" ca="1" si="530"/>
        <v>9.0370179501075842E-3</v>
      </c>
      <c r="AV1023" s="73">
        <f t="shared" ca="1" si="531"/>
        <v>1.0090370179501076</v>
      </c>
      <c r="AW1023" s="74">
        <f ca="1">PRODUCT(AV$4:AV1023)</f>
        <v>8065.2307902382863</v>
      </c>
      <c r="BO1023" s="70">
        <f t="shared" si="536"/>
        <v>1020</v>
      </c>
      <c r="BP1023" s="171">
        <f t="shared" ca="1" si="535"/>
        <v>0.114</v>
      </c>
      <c r="BQ1023" s="172">
        <f t="shared" ca="1" si="532"/>
        <v>9.0370179501075842E-3</v>
      </c>
      <c r="BR1023" s="172">
        <f t="shared" ca="1" si="537"/>
        <v>1.2398901234300002E-4</v>
      </c>
    </row>
    <row r="1024" spans="44:70">
      <c r="AR1024" s="69">
        <f t="shared" si="529"/>
        <v>86</v>
      </c>
      <c r="AS1024" s="70">
        <f t="shared" si="533"/>
        <v>1021</v>
      </c>
      <c r="AT1024" s="71">
        <f t="shared" ca="1" si="534"/>
        <v>1.1338784037396748E-4</v>
      </c>
      <c r="AU1024" s="72">
        <f t="shared" ca="1" si="530"/>
        <v>9.0370179501075842E-3</v>
      </c>
      <c r="AV1024" s="73">
        <f t="shared" ca="1" si="531"/>
        <v>1.0090370179501076</v>
      </c>
      <c r="AW1024" s="74">
        <f ca="1">PRODUCT(AV$4:AV1024)</f>
        <v>8138.1164256614302</v>
      </c>
      <c r="BO1024" s="70">
        <f t="shared" si="536"/>
        <v>1021</v>
      </c>
      <c r="BP1024" s="171">
        <f t="shared" ca="1" si="535"/>
        <v>0.114</v>
      </c>
      <c r="BQ1024" s="172">
        <f t="shared" ca="1" si="532"/>
        <v>9.0370179501075842E-3</v>
      </c>
      <c r="BR1024" s="172">
        <f t="shared" ca="1" si="537"/>
        <v>1.2287855662113155E-4</v>
      </c>
    </row>
    <row r="1025" spans="44:70">
      <c r="AR1025" s="69">
        <f t="shared" si="529"/>
        <v>86</v>
      </c>
      <c r="AS1025" s="70">
        <f t="shared" si="533"/>
        <v>1022</v>
      </c>
      <c r="AT1025" s="71">
        <f t="shared" ca="1" si="534"/>
        <v>1.12363152425184E-4</v>
      </c>
      <c r="AU1025" s="72">
        <f t="shared" ca="1" si="530"/>
        <v>9.0370179501075842E-3</v>
      </c>
      <c r="AV1025" s="73">
        <f t="shared" ca="1" si="531"/>
        <v>1.0090370179501076</v>
      </c>
      <c r="AW1025" s="74">
        <f ca="1">PRODUCT(AV$4:AV1025)</f>
        <v>8211.6607298801973</v>
      </c>
      <c r="BO1025" s="70">
        <f t="shared" si="536"/>
        <v>1022</v>
      </c>
      <c r="BP1025" s="171">
        <f t="shared" ca="1" si="535"/>
        <v>0.114</v>
      </c>
      <c r="BQ1025" s="172">
        <f t="shared" ca="1" si="532"/>
        <v>9.0370179501075842E-3</v>
      </c>
      <c r="BR1025" s="172">
        <f t="shared" ca="1" si="537"/>
        <v>1.2177804623140927E-4</v>
      </c>
    </row>
    <row r="1026" spans="44:70">
      <c r="AR1026" s="69">
        <f t="shared" si="529"/>
        <v>86</v>
      </c>
      <c r="AS1026" s="70">
        <f t="shared" si="533"/>
        <v>1023</v>
      </c>
      <c r="AT1026" s="71">
        <f t="shared" ca="1" si="534"/>
        <v>1.1134772459978694E-4</v>
      </c>
      <c r="AU1026" s="72">
        <f t="shared" ca="1" si="530"/>
        <v>9.0370179501075842E-3</v>
      </c>
      <c r="AV1026" s="73">
        <f t="shared" ca="1" si="531"/>
        <v>1.0090370179501076</v>
      </c>
      <c r="AW1026" s="74">
        <f ca="1">PRODUCT(AV$4:AV1026)</f>
        <v>8285.8696552963174</v>
      </c>
      <c r="BO1026" s="70">
        <f t="shared" si="536"/>
        <v>1023</v>
      </c>
      <c r="BP1026" s="171">
        <f t="shared" ca="1" si="535"/>
        <v>0.114</v>
      </c>
      <c r="BQ1026" s="172">
        <f t="shared" ca="1" si="532"/>
        <v>9.0370179501075842E-3</v>
      </c>
      <c r="BR1026" s="172">
        <f t="shared" ca="1" si="537"/>
        <v>1.2068739210262617E-4</v>
      </c>
    </row>
    <row r="1027" spans="44:70">
      <c r="AR1027" s="69">
        <f t="shared" si="529"/>
        <v>86</v>
      </c>
      <c r="AS1027" s="70">
        <f t="shared" si="533"/>
        <v>1024</v>
      </c>
      <c r="AT1027" s="71">
        <f t="shared" ca="1" si="534"/>
        <v>1.1034147321387503E-4</v>
      </c>
      <c r="AU1027" s="72">
        <f t="shared" ca="1" si="530"/>
        <v>9.0370179501075842E-3</v>
      </c>
      <c r="AV1027" s="73">
        <f t="shared" ca="1" si="531"/>
        <v>1.0090370179501076</v>
      </c>
      <c r="AW1027" s="74">
        <f ca="1">PRODUCT(AV$4:AV1027)</f>
        <v>8360.7492081034816</v>
      </c>
      <c r="BO1027" s="70">
        <f t="shared" si="536"/>
        <v>1024</v>
      </c>
      <c r="BP1027" s="171">
        <f t="shared" ca="1" si="535"/>
        <v>0.114</v>
      </c>
      <c r="BQ1027" s="172">
        <f t="shared" ca="1" si="532"/>
        <v>9.0370179501075842E-3</v>
      </c>
      <c r="BR1027" s="172">
        <f t="shared" ca="1" si="537"/>
        <v>1.1960650596130422E-4</v>
      </c>
    </row>
    <row r="1028" spans="44:70">
      <c r="AR1028" s="69">
        <f t="shared" si="529"/>
        <v>86</v>
      </c>
      <c r="AS1028" s="70">
        <f t="shared" si="533"/>
        <v>1025</v>
      </c>
      <c r="AT1028" s="71">
        <f t="shared" ca="1" si="534"/>
        <v>1.0934431533979993E-4</v>
      </c>
      <c r="AU1028" s="72">
        <f t="shared" ca="1" si="530"/>
        <v>9.0370179501075842E-3</v>
      </c>
      <c r="AV1028" s="73">
        <f t="shared" ca="1" si="531"/>
        <v>1.0090370179501076</v>
      </c>
      <c r="AW1028" s="74">
        <f ca="1">PRODUCT(AV$4:AV1028)</f>
        <v>8436.3054487734607</v>
      </c>
      <c r="BO1028" s="70">
        <f t="shared" si="536"/>
        <v>1025</v>
      </c>
      <c r="BP1028" s="171">
        <f t="shared" ca="1" si="535"/>
        <v>0.114</v>
      </c>
      <c r="BQ1028" s="172">
        <f t="shared" ca="1" si="532"/>
        <v>9.0370179501075842E-3</v>
      </c>
      <c r="BR1028" s="172">
        <f t="shared" ca="1" si="537"/>
        <v>1.1853530032454987E-4</v>
      </c>
    </row>
    <row r="1029" spans="44:70">
      <c r="AR1029" s="69">
        <f t="shared" ref="AR1029:AR1092" si="538">ROUNDDOWN((AS1029-1)/12,0)+1</f>
        <v>86</v>
      </c>
      <c r="AS1029" s="70">
        <f t="shared" si="533"/>
        <v>1026</v>
      </c>
      <c r="AT1029" s="71">
        <f t="shared" ca="1" si="534"/>
        <v>1.0835616879933194E-4</v>
      </c>
      <c r="AU1029" s="72">
        <f t="shared" ref="AU1029:AU1092" ca="1" si="539">IF($AU$2="Yes",BQ1029,((1+$AH$21)^(1/12))-1)</f>
        <v>9.0370179501075842E-3</v>
      </c>
      <c r="AV1029" s="73">
        <f t="shared" ref="AV1029:AV1092" ca="1" si="540">(1+AU1029)</f>
        <v>1.0090370179501076</v>
      </c>
      <c r="AW1029" s="74">
        <f ca="1">PRODUCT(AV$4:AV1029)</f>
        <v>8512.5444925466163</v>
      </c>
      <c r="BO1029" s="70">
        <f t="shared" si="536"/>
        <v>1026</v>
      </c>
      <c r="BP1029" s="171">
        <f t="shared" ca="1" si="535"/>
        <v>0.114</v>
      </c>
      <c r="BQ1029" s="172">
        <f t="shared" ref="BQ1029:BQ1092" ca="1" si="541">(1+BP1029)^(1/12)-1</f>
        <v>9.0370179501075842E-3</v>
      </c>
      <c r="BR1029" s="172">
        <f t="shared" ca="1" si="537"/>
        <v>1.1747368849297352E-4</v>
      </c>
    </row>
    <row r="1030" spans="44:70">
      <c r="AR1030" s="69">
        <f t="shared" si="538"/>
        <v>86</v>
      </c>
      <c r="AS1030" s="70">
        <f t="shared" ref="AS1030:AS1093" si="542">AS1029+1</f>
        <v>1027</v>
      </c>
      <c r="AT1030" s="71">
        <f t="shared" ref="AT1030:AT1093" ca="1" si="543">(1-AU1030)*AT1029</f>
        <v>1.0737695215688748E-4</v>
      </c>
      <c r="AU1030" s="72">
        <f t="shared" ca="1" si="539"/>
        <v>9.0370179501075842E-3</v>
      </c>
      <c r="AV1030" s="73">
        <f t="shared" ca="1" si="540"/>
        <v>1.0090370179501076</v>
      </c>
      <c r="AW1030" s="74">
        <f ca="1">PRODUCT(AV$4:AV1030)</f>
        <v>8589.4725099268489</v>
      </c>
      <c r="BO1030" s="70">
        <f t="shared" si="536"/>
        <v>1027</v>
      </c>
      <c r="BP1030" s="171">
        <f t="shared" ref="BP1030:BP1093" ca="1" si="544">VLOOKUP(BO1030,$BT$4:$BX$13,5,TRUE)/100</f>
        <v>0.114</v>
      </c>
      <c r="BQ1030" s="172">
        <f t="shared" ca="1" si="541"/>
        <v>9.0370179501075842E-3</v>
      </c>
      <c r="BR1030" s="172">
        <f t="shared" ca="1" si="537"/>
        <v>1.1642158454367238E-4</v>
      </c>
    </row>
    <row r="1031" spans="44:70">
      <c r="AR1031" s="69">
        <f t="shared" si="538"/>
        <v>86</v>
      </c>
      <c r="AS1031" s="70">
        <f t="shared" si="542"/>
        <v>1028</v>
      </c>
      <c r="AT1031" s="71">
        <f t="shared" ca="1" si="543"/>
        <v>1.0640658471281785E-4</v>
      </c>
      <c r="AU1031" s="72">
        <f t="shared" ca="1" si="539"/>
        <v>9.0370179501075842E-3</v>
      </c>
      <c r="AV1031" s="73">
        <f t="shared" ca="1" si="540"/>
        <v>1.0090370179501076</v>
      </c>
      <c r="AW1031" s="74">
        <f ca="1">PRODUCT(AV$4:AV1031)</f>
        <v>8667.095727181013</v>
      </c>
      <c r="BO1031" s="70">
        <f t="shared" si="536"/>
        <v>1028</v>
      </c>
      <c r="BP1031" s="171">
        <f t="shared" ca="1" si="544"/>
        <v>0.114</v>
      </c>
      <c r="BQ1031" s="172">
        <f t="shared" ca="1" si="541"/>
        <v>9.0370179501075842E-3</v>
      </c>
      <c r="BR1031" s="172">
        <f t="shared" ca="1" si="537"/>
        <v>1.153789033232762E-4</v>
      </c>
    </row>
    <row r="1032" spans="44:70">
      <c r="AR1032" s="69">
        <f t="shared" si="538"/>
        <v>86</v>
      </c>
      <c r="AS1032" s="70">
        <f t="shared" si="542"/>
        <v>1029</v>
      </c>
      <c r="AT1032" s="71">
        <f t="shared" ca="1" si="543"/>
        <v>1.0544498649675847E-4</v>
      </c>
      <c r="AU1032" s="72">
        <f t="shared" ca="1" si="539"/>
        <v>9.0370179501075842E-3</v>
      </c>
      <c r="AV1032" s="73">
        <f t="shared" ca="1" si="540"/>
        <v>1.0090370179501076</v>
      </c>
      <c r="AW1032" s="74">
        <f ca="1">PRODUCT(AV$4:AV1032)</f>
        <v>8745.4204268428493</v>
      </c>
      <c r="BO1032" s="70">
        <f t="shared" si="536"/>
        <v>1029</v>
      </c>
      <c r="BP1032" s="171">
        <f t="shared" ca="1" si="544"/>
        <v>0.114</v>
      </c>
      <c r="BQ1032" s="172">
        <f t="shared" ca="1" si="541"/>
        <v>9.0370179501075842E-3</v>
      </c>
      <c r="BR1032" s="172">
        <f t="shared" ca="1" si="537"/>
        <v>1.1434556044105528E-4</v>
      </c>
    </row>
    <row r="1033" spans="44:70">
      <c r="AR1033" s="69">
        <f t="shared" si="538"/>
        <v>86</v>
      </c>
      <c r="AS1033" s="70">
        <f t="shared" si="542"/>
        <v>1030</v>
      </c>
      <c r="AT1033" s="71">
        <f t="shared" ca="1" si="543"/>
        <v>1.0449207826103841E-4</v>
      </c>
      <c r="AU1033" s="72">
        <f t="shared" ca="1" si="539"/>
        <v>9.0370179501075842E-3</v>
      </c>
      <c r="AV1033" s="73">
        <f t="shared" ca="1" si="540"/>
        <v>1.0090370179501076</v>
      </c>
      <c r="AW1033" s="74">
        <f ca="1">PRODUCT(AV$4:AV1033)</f>
        <v>8824.4529482214657</v>
      </c>
      <c r="BO1033" s="70">
        <f t="shared" si="536"/>
        <v>1030</v>
      </c>
      <c r="BP1033" s="171">
        <f t="shared" ca="1" si="544"/>
        <v>0.114</v>
      </c>
      <c r="BQ1033" s="172">
        <f t="shared" ca="1" si="541"/>
        <v>9.0370179501075842E-3</v>
      </c>
      <c r="BR1033" s="172">
        <f t="shared" ca="1" si="537"/>
        <v>1.1332147226209015E-4</v>
      </c>
    </row>
    <row r="1034" spans="44:70">
      <c r="AR1034" s="69">
        <f t="shared" si="538"/>
        <v>86</v>
      </c>
      <c r="AS1034" s="70">
        <f t="shared" si="542"/>
        <v>1031</v>
      </c>
      <c r="AT1034" s="71">
        <f t="shared" ca="1" si="543"/>
        <v>1.0354778147414937E-4</v>
      </c>
      <c r="AU1034" s="72">
        <f t="shared" ca="1" si="539"/>
        <v>9.0370179501075842E-3</v>
      </c>
      <c r="AV1034" s="73">
        <f t="shared" ca="1" si="540"/>
        <v>1.0090370179501076</v>
      </c>
      <c r="AW1034" s="74">
        <f ca="1">PRODUCT(AV$4:AV1034)</f>
        <v>8904.1996879144226</v>
      </c>
      <c r="BO1034" s="70">
        <f t="shared" si="536"/>
        <v>1031</v>
      </c>
      <c r="BP1034" s="171">
        <f t="shared" ca="1" si="544"/>
        <v>0.114</v>
      </c>
      <c r="BQ1034" s="172">
        <f t="shared" ca="1" si="541"/>
        <v>9.0370179501075842E-3</v>
      </c>
      <c r="BR1034" s="172">
        <f t="shared" ca="1" si="537"/>
        <v>1.1230655590050254E-4</v>
      </c>
    </row>
    <row r="1035" spans="44:70">
      <c r="AR1035" s="69">
        <f t="shared" si="538"/>
        <v>86</v>
      </c>
      <c r="AS1035" s="70">
        <f t="shared" si="542"/>
        <v>1032</v>
      </c>
      <c r="AT1035" s="71">
        <f t="shared" ca="1" si="543"/>
        <v>1.0261201831427365E-4</v>
      </c>
      <c r="AU1035" s="72">
        <f t="shared" ca="1" si="539"/>
        <v>9.0370179501075842E-3</v>
      </c>
      <c r="AV1035" s="73">
        <f t="shared" ca="1" si="540"/>
        <v>1.0090370179501076</v>
      </c>
      <c r="AW1035" s="74">
        <f ca="1">PRODUCT(AV$4:AV1035)</f>
        <v>8984.6671003254469</v>
      </c>
      <c r="BO1035" s="70">
        <f t="shared" si="536"/>
        <v>1032</v>
      </c>
      <c r="BP1035" s="171">
        <f t="shared" ca="1" si="544"/>
        <v>0.114</v>
      </c>
      <c r="BQ1035" s="172">
        <f t="shared" ca="1" si="541"/>
        <v>9.0370179501075842E-3</v>
      </c>
      <c r="BR1035" s="172">
        <f t="shared" ca="1" si="537"/>
        <v>1.1130072921274689E-4</v>
      </c>
    </row>
    <row r="1036" spans="44:70">
      <c r="AR1036" s="69">
        <f t="shared" si="538"/>
        <v>87</v>
      </c>
      <c r="AS1036" s="70">
        <f t="shared" si="542"/>
        <v>1033</v>
      </c>
      <c r="AT1036" s="71">
        <f t="shared" ca="1" si="543"/>
        <v>1.0168471166287079E-4</v>
      </c>
      <c r="AU1036" s="72">
        <f t="shared" ca="1" si="539"/>
        <v>9.0370179501075842E-3</v>
      </c>
      <c r="AV1036" s="73">
        <f t="shared" ca="1" si="540"/>
        <v>1.0090370179501076</v>
      </c>
      <c r="AW1036" s="74">
        <f ca="1">PRODUCT(AV$4:AV1036)</f>
        <v>9065.861698186829</v>
      </c>
      <c r="BO1036" s="70">
        <f t="shared" si="536"/>
        <v>1033</v>
      </c>
      <c r="BP1036" s="171">
        <f t="shared" ca="1" si="544"/>
        <v>0.114</v>
      </c>
      <c r="BQ1036" s="172">
        <f t="shared" ca="1" si="541"/>
        <v>9.0370179501075842E-3</v>
      </c>
      <c r="BR1036" s="172">
        <f t="shared" ca="1" si="537"/>
        <v>1.103039107909619E-4</v>
      </c>
    </row>
    <row r="1037" spans="44:70">
      <c r="AR1037" s="69">
        <f t="shared" si="538"/>
        <v>87</v>
      </c>
      <c r="AS1037" s="70">
        <f t="shared" si="542"/>
        <v>1034</v>
      </c>
      <c r="AT1037" s="71">
        <f t="shared" ca="1" si="543"/>
        <v>1.0076578509832191E-4</v>
      </c>
      <c r="AU1037" s="72">
        <f t="shared" ca="1" si="539"/>
        <v>9.0370179501075842E-3</v>
      </c>
      <c r="AV1037" s="73">
        <f t="shared" ca="1" si="540"/>
        <v>1.0090370179501076</v>
      </c>
      <c r="AW1037" s="74">
        <f ca="1">PRODUCT(AV$4:AV1037)</f>
        <v>9147.7900530865354</v>
      </c>
      <c r="BO1037" s="70">
        <f t="shared" si="536"/>
        <v>1034</v>
      </c>
      <c r="BP1037" s="171">
        <f t="shared" ca="1" si="544"/>
        <v>0.114</v>
      </c>
      <c r="BQ1037" s="172">
        <f t="shared" ca="1" si="541"/>
        <v>9.0370179501075842E-3</v>
      </c>
      <c r="BR1037" s="172">
        <f t="shared" ca="1" si="537"/>
        <v>1.0931601995638176E-4</v>
      </c>
    </row>
    <row r="1038" spans="44:70">
      <c r="AR1038" s="69">
        <f t="shared" si="538"/>
        <v>87</v>
      </c>
      <c r="AS1038" s="70">
        <f t="shared" si="542"/>
        <v>1035</v>
      </c>
      <c r="AT1038" s="71">
        <f t="shared" ca="1" si="543"/>
        <v>9.98551628896317E-5</v>
      </c>
      <c r="AU1038" s="72">
        <f t="shared" ca="1" si="539"/>
        <v>9.0370179501075842E-3</v>
      </c>
      <c r="AV1038" s="73">
        <f t="shared" ca="1" si="540"/>
        <v>1.0090370179501076</v>
      </c>
      <c r="AW1038" s="74">
        <f ca="1">PRODUCT(AV$4:AV1038)</f>
        <v>9230.4587960000936</v>
      </c>
      <c r="BO1038" s="70">
        <f t="shared" si="536"/>
        <v>1035</v>
      </c>
      <c r="BP1038" s="171">
        <f t="shared" ca="1" si="544"/>
        <v>0.114</v>
      </c>
      <c r="BQ1038" s="172">
        <f t="shared" ca="1" si="541"/>
        <v>9.0370179501075842E-3</v>
      </c>
      <c r="BR1038" s="172">
        <f t="shared" ca="1" si="537"/>
        <v>1.0833697675280626E-4</v>
      </c>
    </row>
    <row r="1039" spans="44:70">
      <c r="AR1039" s="69">
        <f t="shared" si="538"/>
        <v>87</v>
      </c>
      <c r="AS1039" s="70">
        <f t="shared" si="542"/>
        <v>1036</v>
      </c>
      <c r="AT1039" s="71">
        <f t="shared" ca="1" si="543"/>
        <v>9.8952769990187181E-5</v>
      </c>
      <c r="AU1039" s="72">
        <f t="shared" ca="1" si="539"/>
        <v>9.0370179501075842E-3</v>
      </c>
      <c r="AV1039" s="73">
        <f t="shared" ca="1" si="540"/>
        <v>1.0090370179501076</v>
      </c>
      <c r="AW1039" s="74">
        <f ca="1">PRODUCT(AV$4:AV1039)</f>
        <v>9313.8746178272741</v>
      </c>
      <c r="BO1039" s="70">
        <f t="shared" si="536"/>
        <v>1036</v>
      </c>
      <c r="BP1039" s="171">
        <f t="shared" ca="1" si="544"/>
        <v>0.114</v>
      </c>
      <c r="BQ1039" s="172">
        <f t="shared" ca="1" si="541"/>
        <v>9.0370179501075842E-3</v>
      </c>
      <c r="BR1039" s="172">
        <f t="shared" ca="1" si="537"/>
        <v>1.0736670194012945E-4</v>
      </c>
    </row>
    <row r="1040" spans="44:70">
      <c r="AR1040" s="69">
        <f t="shared" si="538"/>
        <v>87</v>
      </c>
      <c r="AS1040" s="70">
        <f t="shared" si="542"/>
        <v>1037</v>
      </c>
      <c r="AT1040" s="71">
        <f t="shared" ca="1" si="543"/>
        <v>9.8058532031572988E-5</v>
      </c>
      <c r="AU1040" s="72">
        <f t="shared" ca="1" si="539"/>
        <v>9.0370179501075842E-3</v>
      </c>
      <c r="AV1040" s="73">
        <f t="shared" ca="1" si="540"/>
        <v>1.0090370179501076</v>
      </c>
      <c r="AW1040" s="74">
        <f ca="1">PRODUCT(AV$4:AV1040)</f>
        <v>9398.0442699336309</v>
      </c>
      <c r="BO1040" s="70">
        <f t="shared" si="536"/>
        <v>1037</v>
      </c>
      <c r="BP1040" s="171">
        <f t="shared" ca="1" si="544"/>
        <v>0.114</v>
      </c>
      <c r="BQ1040" s="172">
        <f t="shared" ca="1" si="541"/>
        <v>9.0370179501075842E-3</v>
      </c>
      <c r="BR1040" s="172">
        <f t="shared" ca="1" si="537"/>
        <v>1.0640511698792626E-4</v>
      </c>
    </row>
    <row r="1041" spans="44:70">
      <c r="AR1041" s="69">
        <f t="shared" si="538"/>
        <v>87</v>
      </c>
      <c r="AS1041" s="70">
        <f t="shared" si="542"/>
        <v>1038</v>
      </c>
      <c r="AT1041" s="71">
        <f t="shared" ca="1" si="543"/>
        <v>9.717237531744246E-5</v>
      </c>
      <c r="AU1041" s="72">
        <f t="shared" ca="1" si="539"/>
        <v>9.0370179501075842E-3</v>
      </c>
      <c r="AV1041" s="73">
        <f t="shared" ca="1" si="540"/>
        <v>1.0090370179501076</v>
      </c>
      <c r="AW1041" s="74">
        <f ca="1">PRODUCT(AV$4:AV1041)</f>
        <v>9482.9745646969277</v>
      </c>
      <c r="BO1041" s="70">
        <f t="shared" si="536"/>
        <v>1038</v>
      </c>
      <c r="BP1041" s="171">
        <f t="shared" ca="1" si="544"/>
        <v>0.114</v>
      </c>
      <c r="BQ1041" s="172">
        <f t="shared" ca="1" si="541"/>
        <v>9.0370179501075842E-3</v>
      </c>
      <c r="BR1041" s="172">
        <f t="shared" ca="1" si="537"/>
        <v>1.054521440690965E-4</v>
      </c>
    </row>
    <row r="1042" spans="44:70">
      <c r="AR1042" s="69">
        <f t="shared" si="538"/>
        <v>87</v>
      </c>
      <c r="AS1042" s="70">
        <f t="shared" si="542"/>
        <v>1039</v>
      </c>
      <c r="AT1042" s="71">
        <f t="shared" ca="1" si="543"/>
        <v>9.6294226817444136E-5</v>
      </c>
      <c r="AU1042" s="72">
        <f t="shared" ca="1" si="539"/>
        <v>9.0370179501075842E-3</v>
      </c>
      <c r="AV1042" s="73">
        <f t="shared" ca="1" si="540"/>
        <v>1.0090370179501076</v>
      </c>
      <c r="AW1042" s="74">
        <f ca="1">PRODUCT(AV$4:AV1042)</f>
        <v>9568.6723760585082</v>
      </c>
      <c r="BO1042" s="70">
        <f t="shared" ref="BO1042:BO1105" si="545">BO1041+1</f>
        <v>1039</v>
      </c>
      <c r="BP1042" s="171">
        <f t="shared" ca="1" si="544"/>
        <v>0.114</v>
      </c>
      <c r="BQ1042" s="172">
        <f t="shared" ca="1" si="541"/>
        <v>9.0370179501075842E-3</v>
      </c>
      <c r="BR1042" s="172">
        <f t="shared" ref="BR1042:BR1105" ca="1" si="546">BR1041/(1+BQ1042)</f>
        <v>1.0450770605356587E-4</v>
      </c>
    </row>
    <row r="1043" spans="44:70">
      <c r="AR1043" s="69">
        <f t="shared" si="538"/>
        <v>87</v>
      </c>
      <c r="AS1043" s="70">
        <f t="shared" si="542"/>
        <v>1040</v>
      </c>
      <c r="AT1043" s="71">
        <f t="shared" ca="1" si="543"/>
        <v>9.5424014161203162E-5</v>
      </c>
      <c r="AU1043" s="72">
        <f t="shared" ca="1" si="539"/>
        <v>9.0370179501075842E-3</v>
      </c>
      <c r="AV1043" s="73">
        <f t="shared" ca="1" si="540"/>
        <v>1.0090370179501076</v>
      </c>
      <c r="AW1043" s="74">
        <f ca="1">PRODUCT(AV$4:AV1043)</f>
        <v>9655.1446400796467</v>
      </c>
      <c r="BO1043" s="70">
        <f t="shared" si="545"/>
        <v>1040</v>
      </c>
      <c r="BP1043" s="171">
        <f t="shared" ca="1" si="544"/>
        <v>0.114</v>
      </c>
      <c r="BQ1043" s="172">
        <f t="shared" ca="1" si="541"/>
        <v>9.0370179501075842E-3</v>
      </c>
      <c r="BR1043" s="172">
        <f t="shared" ca="1" si="546"/>
        <v>1.0357172650204327E-4</v>
      </c>
    </row>
    <row r="1044" spans="44:70">
      <c r="AR1044" s="69">
        <f t="shared" si="538"/>
        <v>87</v>
      </c>
      <c r="AS1044" s="70">
        <f t="shared" si="542"/>
        <v>1041</v>
      </c>
      <c r="AT1044" s="71">
        <f t="shared" ca="1" si="543"/>
        <v>9.4561665632357045E-5</v>
      </c>
      <c r="AU1044" s="72">
        <f t="shared" ca="1" si="539"/>
        <v>9.0370179501075842E-3</v>
      </c>
      <c r="AV1044" s="73">
        <f t="shared" ca="1" si="540"/>
        <v>1.0090370179501076</v>
      </c>
      <c r="AW1044" s="74">
        <f ca="1">PRODUCT(AV$4:AV1044)</f>
        <v>9742.3983555029317</v>
      </c>
      <c r="BO1044" s="70">
        <f t="shared" si="545"/>
        <v>1041</v>
      </c>
      <c r="BP1044" s="171">
        <f t="shared" ca="1" si="544"/>
        <v>0.114</v>
      </c>
      <c r="BQ1044" s="172">
        <f t="shared" ca="1" si="541"/>
        <v>9.0370179501075842E-3</v>
      </c>
      <c r="BR1044" s="172">
        <f t="shared" ca="1" si="546"/>
        <v>1.0264412965983418E-4</v>
      </c>
    </row>
    <row r="1045" spans="44:70">
      <c r="AR1045" s="69">
        <f t="shared" si="538"/>
        <v>87</v>
      </c>
      <c r="AS1045" s="70">
        <f t="shared" si="542"/>
        <v>1042</v>
      </c>
      <c r="AT1045" s="71">
        <f t="shared" ca="1" si="543"/>
        <v>9.3707110162645366E-5</v>
      </c>
      <c r="AU1045" s="72">
        <f t="shared" ca="1" si="539"/>
        <v>9.0370179501075842E-3</v>
      </c>
      <c r="AV1045" s="73">
        <f t="shared" ca="1" si="540"/>
        <v>1.0090370179501076</v>
      </c>
      <c r="AW1045" s="74">
        <f ca="1">PRODUCT(AV$4:AV1045)</f>
        <v>9830.4405843187105</v>
      </c>
      <c r="BO1045" s="70">
        <f t="shared" si="545"/>
        <v>1042</v>
      </c>
      <c r="BP1045" s="171">
        <f t="shared" ca="1" si="544"/>
        <v>0.114</v>
      </c>
      <c r="BQ1045" s="172">
        <f t="shared" ca="1" si="541"/>
        <v>9.0370179501075842E-3</v>
      </c>
      <c r="BR1045" s="172">
        <f t="shared" ca="1" si="546"/>
        <v>1.0172484045070929E-4</v>
      </c>
    </row>
    <row r="1046" spans="44:70">
      <c r="AR1046" s="69">
        <f t="shared" si="538"/>
        <v>87</v>
      </c>
      <c r="AS1046" s="70">
        <f t="shared" si="542"/>
        <v>1043</v>
      </c>
      <c r="AT1046" s="71">
        <f t="shared" ca="1" si="543"/>
        <v>9.2860277326052831E-5</v>
      </c>
      <c r="AU1046" s="72">
        <f t="shared" ca="1" si="539"/>
        <v>9.0370179501075842E-3</v>
      </c>
      <c r="AV1046" s="73">
        <f t="shared" ca="1" si="540"/>
        <v>1.0090370179501076</v>
      </c>
      <c r="AW1046" s="74">
        <f ca="1">PRODUCT(AV$4:AV1046)</f>
        <v>9919.2784523366645</v>
      </c>
      <c r="BO1046" s="70">
        <f t="shared" si="545"/>
        <v>1043</v>
      </c>
      <c r="BP1046" s="171">
        <f t="shared" ca="1" si="544"/>
        <v>0.114</v>
      </c>
      <c r="BQ1046" s="172">
        <f t="shared" ca="1" si="541"/>
        <v>9.0370179501075842E-3</v>
      </c>
      <c r="BR1046" s="172">
        <f t="shared" ca="1" si="546"/>
        <v>1.0081378447082814E-4</v>
      </c>
    </row>
    <row r="1047" spans="44:70">
      <c r="AR1047" s="69">
        <f t="shared" si="538"/>
        <v>87</v>
      </c>
      <c r="AS1047" s="70">
        <f t="shared" si="542"/>
        <v>1044</v>
      </c>
      <c r="AT1047" s="71">
        <f t="shared" ca="1" si="543"/>
        <v>9.2021097333005322E-5</v>
      </c>
      <c r="AU1047" s="72">
        <f t="shared" ca="1" si="539"/>
        <v>9.0370179501075842E-3</v>
      </c>
      <c r="AV1047" s="73">
        <f t="shared" ca="1" si="540"/>
        <v>1.0090370179501076</v>
      </c>
      <c r="AW1047" s="74">
        <f ca="1">PRODUCT(AV$4:AV1047)</f>
        <v>10008.919149762547</v>
      </c>
      <c r="BO1047" s="70">
        <f t="shared" si="545"/>
        <v>1044</v>
      </c>
      <c r="BP1047" s="171">
        <f t="shared" ca="1" si="544"/>
        <v>0.114</v>
      </c>
      <c r="BQ1047" s="172">
        <f t="shared" ca="1" si="541"/>
        <v>9.0370179501075842E-3</v>
      </c>
      <c r="BR1047" s="172">
        <f t="shared" ca="1" si="546"/>
        <v>9.9910887982717139E-5</v>
      </c>
    </row>
    <row r="1048" spans="44:70">
      <c r="AR1048" s="69">
        <f t="shared" si="538"/>
        <v>88</v>
      </c>
      <c r="AS1048" s="70">
        <f t="shared" si="542"/>
        <v>1045</v>
      </c>
      <c r="AT1048" s="71">
        <f t="shared" ca="1" si="543"/>
        <v>9.1189501024618356E-5</v>
      </c>
      <c r="AU1048" s="72">
        <f t="shared" ca="1" si="539"/>
        <v>9.0370179501075842E-3</v>
      </c>
      <c r="AV1048" s="73">
        <f t="shared" ca="1" si="540"/>
        <v>1.0090370179501076</v>
      </c>
      <c r="AW1048" s="74">
        <f ca="1">PRODUCT(AV$4:AV1048)</f>
        <v>10099.369931780127</v>
      </c>
      <c r="BO1048" s="70">
        <f t="shared" si="545"/>
        <v>1045</v>
      </c>
      <c r="BP1048" s="171">
        <f t="shared" ca="1" si="544"/>
        <v>0.114</v>
      </c>
      <c r="BQ1048" s="172">
        <f t="shared" ca="1" si="541"/>
        <v>9.0370179501075842E-3</v>
      </c>
      <c r="BR1048" s="172">
        <f t="shared" ca="1" si="546"/>
        <v>9.901607790930153E-5</v>
      </c>
    </row>
    <row r="1049" spans="44:70">
      <c r="AR1049" s="69">
        <f t="shared" si="538"/>
        <v>88</v>
      </c>
      <c r="AS1049" s="70">
        <f t="shared" si="542"/>
        <v>1046</v>
      </c>
      <c r="AT1049" s="71">
        <f t="shared" ca="1" si="543"/>
        <v>9.0365419866997527E-5</v>
      </c>
      <c r="AU1049" s="72">
        <f t="shared" ca="1" si="539"/>
        <v>9.0370179501075842E-3</v>
      </c>
      <c r="AV1049" s="73">
        <f t="shared" ca="1" si="540"/>
        <v>1.0090370179501076</v>
      </c>
      <c r="AW1049" s="74">
        <f ca="1">PRODUCT(AV$4:AV1049)</f>
        <v>10190.638119138401</v>
      </c>
      <c r="BO1049" s="70">
        <f t="shared" si="545"/>
        <v>1046</v>
      </c>
      <c r="BP1049" s="171">
        <f t="shared" ca="1" si="544"/>
        <v>0.114</v>
      </c>
      <c r="BQ1049" s="172">
        <f t="shared" ca="1" si="541"/>
        <v>9.0370179501075842E-3</v>
      </c>
      <c r="BR1049" s="172">
        <f t="shared" ca="1" si="546"/>
        <v>9.8129281827990817E-5</v>
      </c>
    </row>
    <row r="1050" spans="44:70">
      <c r="AR1050" s="69">
        <f t="shared" si="538"/>
        <v>88</v>
      </c>
      <c r="AS1050" s="70">
        <f t="shared" si="542"/>
        <v>1047</v>
      </c>
      <c r="AT1050" s="71">
        <f t="shared" ca="1" si="543"/>
        <v>8.954878594559046E-5</v>
      </c>
      <c r="AU1050" s="72">
        <f t="shared" ca="1" si="539"/>
        <v>9.0370179501075842E-3</v>
      </c>
      <c r="AV1050" s="73">
        <f t="shared" ca="1" si="540"/>
        <v>1.0090370179501076</v>
      </c>
      <c r="AW1050" s="74">
        <f ca="1">PRODUCT(AV$4:AV1050)</f>
        <v>10282.731098744105</v>
      </c>
      <c r="BO1050" s="70">
        <f t="shared" si="545"/>
        <v>1047</v>
      </c>
      <c r="BP1050" s="171">
        <f t="shared" ca="1" si="544"/>
        <v>0.114</v>
      </c>
      <c r="BQ1050" s="172">
        <f t="shared" ca="1" si="541"/>
        <v>9.0370179501075842E-3</v>
      </c>
      <c r="BR1050" s="172">
        <f t="shared" ca="1" si="546"/>
        <v>9.7250427964817114E-5</v>
      </c>
    </row>
    <row r="1051" spans="44:70">
      <c r="AR1051" s="69">
        <f t="shared" si="538"/>
        <v>88</v>
      </c>
      <c r="AS1051" s="70">
        <f t="shared" si="542"/>
        <v>1048</v>
      </c>
      <c r="AT1051" s="71">
        <f t="shared" ca="1" si="543"/>
        <v>8.8739531959589814E-5</v>
      </c>
      <c r="AU1051" s="72">
        <f t="shared" ca="1" si="539"/>
        <v>9.0370179501075842E-3</v>
      </c>
      <c r="AV1051" s="73">
        <f t="shared" ca="1" si="540"/>
        <v>1.0090370179501076</v>
      </c>
      <c r="AW1051" s="74">
        <f ca="1">PRODUCT(AV$4:AV1051)</f>
        <v>10375.656324259586</v>
      </c>
      <c r="BO1051" s="70">
        <f t="shared" si="545"/>
        <v>1048</v>
      </c>
      <c r="BP1051" s="171">
        <f t="shared" ca="1" si="544"/>
        <v>0.114</v>
      </c>
      <c r="BQ1051" s="172">
        <f t="shared" ca="1" si="541"/>
        <v>9.0370179501075842E-3</v>
      </c>
      <c r="BR1051" s="172">
        <f t="shared" ca="1" si="546"/>
        <v>9.6379445188626096E-5</v>
      </c>
    </row>
    <row r="1052" spans="44:70">
      <c r="AR1052" s="69">
        <f t="shared" si="538"/>
        <v>88</v>
      </c>
      <c r="AS1052" s="70">
        <f t="shared" si="542"/>
        <v>1049</v>
      </c>
      <c r="AT1052" s="71">
        <f t="shared" ca="1" si="543"/>
        <v>8.793759121638685E-5</v>
      </c>
      <c r="AU1052" s="72">
        <f t="shared" ca="1" si="539"/>
        <v>9.0370179501075842E-3</v>
      </c>
      <c r="AV1052" s="73">
        <f t="shared" ca="1" si="540"/>
        <v>1.0090370179501076</v>
      </c>
      <c r="AW1052" s="74">
        <f ca="1">PRODUCT(AV$4:AV1052)</f>
        <v>10469.421316706066</v>
      </c>
      <c r="BO1052" s="70">
        <f t="shared" si="545"/>
        <v>1049</v>
      </c>
      <c r="BP1052" s="171">
        <f t="shared" ca="1" si="544"/>
        <v>0.114</v>
      </c>
      <c r="BQ1052" s="172">
        <f t="shared" ca="1" si="541"/>
        <v>9.0370179501075842E-3</v>
      </c>
      <c r="BR1052" s="172">
        <f t="shared" ca="1" si="546"/>
        <v>9.5516263005319819E-5</v>
      </c>
    </row>
    <row r="1053" spans="44:70">
      <c r="AR1053" s="69">
        <f t="shared" si="538"/>
        <v>88</v>
      </c>
      <c r="AS1053" s="70">
        <f t="shared" si="542"/>
        <v>1050</v>
      </c>
      <c r="AT1053" s="71">
        <f t="shared" ca="1" si="543"/>
        <v>8.714289762607514E-5</v>
      </c>
      <c r="AU1053" s="72">
        <f t="shared" ca="1" si="539"/>
        <v>9.0370179501075842E-3</v>
      </c>
      <c r="AV1053" s="73">
        <f t="shared" ca="1" si="540"/>
        <v>1.0090370179501076</v>
      </c>
      <c r="AW1053" s="74">
        <f ca="1">PRODUCT(AV$4:AV1053)</f>
        <v>10564.033665072378</v>
      </c>
      <c r="BO1053" s="70">
        <f t="shared" si="545"/>
        <v>1050</v>
      </c>
      <c r="BP1053" s="171">
        <f t="shared" ca="1" si="544"/>
        <v>0.114</v>
      </c>
      <c r="BQ1053" s="172">
        <f t="shared" ca="1" si="541"/>
        <v>9.0370179501075842E-3</v>
      </c>
      <c r="BR1053" s="172">
        <f t="shared" ca="1" si="546"/>
        <v>9.4660811552151278E-5</v>
      </c>
    </row>
    <row r="1054" spans="44:70">
      <c r="AR1054" s="69">
        <f t="shared" si="538"/>
        <v>88</v>
      </c>
      <c r="AS1054" s="70">
        <f t="shared" si="542"/>
        <v>1051</v>
      </c>
      <c r="AT1054" s="71">
        <f t="shared" ca="1" si="543"/>
        <v>8.6355385696003912E-5</v>
      </c>
      <c r="AU1054" s="72">
        <f t="shared" ca="1" si="539"/>
        <v>9.0370179501075842E-3</v>
      </c>
      <c r="AV1054" s="73">
        <f t="shared" ca="1" si="540"/>
        <v>1.0090370179501076</v>
      </c>
      <c r="AW1054" s="74">
        <f ca="1">PRODUCT(AV$4:AV1054)</f>
        <v>10659.501026929178</v>
      </c>
      <c r="BO1054" s="70">
        <f t="shared" si="545"/>
        <v>1051</v>
      </c>
      <c r="BP1054" s="171">
        <f t="shared" ca="1" si="544"/>
        <v>0.114</v>
      </c>
      <c r="BQ1054" s="172">
        <f t="shared" ca="1" si="541"/>
        <v>9.0370179501075842E-3</v>
      </c>
      <c r="BR1054" s="172">
        <f t="shared" ca="1" si="546"/>
        <v>9.3813021592069906E-5</v>
      </c>
    </row>
    <row r="1055" spans="44:70">
      <c r="AR1055" s="69">
        <f t="shared" si="538"/>
        <v>88</v>
      </c>
      <c r="AS1055" s="70">
        <f t="shared" si="542"/>
        <v>1052</v>
      </c>
      <c r="AT1055" s="71">
        <f t="shared" ca="1" si="543"/>
        <v>8.5574990525380662E-5</v>
      </c>
      <c r="AU1055" s="72">
        <f t="shared" ca="1" si="539"/>
        <v>9.0370179501075842E-3</v>
      </c>
      <c r="AV1055" s="73">
        <f t="shared" ca="1" si="540"/>
        <v>1.0090370179501076</v>
      </c>
      <c r="AW1055" s="74">
        <f ca="1">PRODUCT(AV$4:AV1055)</f>
        <v>10755.831129048727</v>
      </c>
      <c r="BO1055" s="70">
        <f t="shared" si="545"/>
        <v>1052</v>
      </c>
      <c r="BP1055" s="171">
        <f t="shared" ca="1" si="544"/>
        <v>0.114</v>
      </c>
      <c r="BQ1055" s="172">
        <f t="shared" ca="1" si="541"/>
        <v>9.0370179501075842E-3</v>
      </c>
      <c r="BR1055" s="172">
        <f t="shared" ca="1" si="546"/>
        <v>9.2972824508117844E-5</v>
      </c>
    </row>
    <row r="1056" spans="44:70">
      <c r="AR1056" s="69">
        <f t="shared" si="538"/>
        <v>88</v>
      </c>
      <c r="AS1056" s="70">
        <f t="shared" si="542"/>
        <v>1053</v>
      </c>
      <c r="AT1056" s="71">
        <f t="shared" ca="1" si="543"/>
        <v>8.4801647799922513E-5</v>
      </c>
      <c r="AU1056" s="72">
        <f t="shared" ca="1" si="539"/>
        <v>9.0370179501075842E-3</v>
      </c>
      <c r="AV1056" s="73">
        <f t="shared" ca="1" si="540"/>
        <v>1.0090370179501076</v>
      </c>
      <c r="AW1056" s="74">
        <f ca="1">PRODUCT(AV$4:AV1056)</f>
        <v>10853.031768030267</v>
      </c>
      <c r="BO1056" s="70">
        <f t="shared" si="545"/>
        <v>1053</v>
      </c>
      <c r="BP1056" s="171">
        <f t="shared" ca="1" si="544"/>
        <v>0.114</v>
      </c>
      <c r="BQ1056" s="172">
        <f t="shared" ca="1" si="541"/>
        <v>9.0370179501075842E-3</v>
      </c>
      <c r="BR1056" s="172">
        <f t="shared" ca="1" si="546"/>
        <v>9.2140152297876291E-5</v>
      </c>
    </row>
    <row r="1057" spans="44:70">
      <c r="AR1057" s="69">
        <f t="shared" si="538"/>
        <v>88</v>
      </c>
      <c r="AS1057" s="70">
        <f t="shared" si="542"/>
        <v>1054</v>
      </c>
      <c r="AT1057" s="71">
        <f t="shared" ca="1" si="543"/>
        <v>8.4035293786555905E-5</v>
      </c>
      <c r="AU1057" s="72">
        <f t="shared" ca="1" si="539"/>
        <v>9.0370179501075842E-3</v>
      </c>
      <c r="AV1057" s="73">
        <f t="shared" ca="1" si="540"/>
        <v>1.0090370179501076</v>
      </c>
      <c r="AW1057" s="74">
        <f ca="1">PRODUCT(AV$4:AV1057)</f>
        <v>10951.110810931044</v>
      </c>
      <c r="BO1057" s="70">
        <f t="shared" si="545"/>
        <v>1054</v>
      </c>
      <c r="BP1057" s="171">
        <f t="shared" ca="1" si="544"/>
        <v>0.114</v>
      </c>
      <c r="BQ1057" s="172">
        <f t="shared" ca="1" si="541"/>
        <v>9.0370179501075842E-3</v>
      </c>
      <c r="BR1057" s="172">
        <f t="shared" ca="1" si="546"/>
        <v>9.1314937567961663E-5</v>
      </c>
    </row>
    <row r="1058" spans="44:70">
      <c r="AR1058" s="69">
        <f t="shared" si="538"/>
        <v>88</v>
      </c>
      <c r="AS1058" s="70">
        <f t="shared" si="542"/>
        <v>1055</v>
      </c>
      <c r="AT1058" s="71">
        <f t="shared" ca="1" si="543"/>
        <v>8.3275865328164231E-5</v>
      </c>
      <c r="AU1058" s="72">
        <f t="shared" ca="1" si="539"/>
        <v>9.0370179501075842E-3</v>
      </c>
      <c r="AV1058" s="73">
        <f t="shared" ca="1" si="540"/>
        <v>1.0090370179501076</v>
      </c>
      <c r="AW1058" s="74">
        <f ca="1">PRODUCT(AV$4:AV1058)</f>
        <v>11050.076195903046</v>
      </c>
      <c r="BO1058" s="70">
        <f t="shared" si="545"/>
        <v>1055</v>
      </c>
      <c r="BP1058" s="171">
        <f t="shared" ca="1" si="544"/>
        <v>0.114</v>
      </c>
      <c r="BQ1058" s="172">
        <f t="shared" ca="1" si="541"/>
        <v>9.0370179501075842E-3</v>
      </c>
      <c r="BR1058" s="172">
        <f t="shared" ca="1" si="546"/>
        <v>9.0497113528571036E-5</v>
      </c>
    </row>
    <row r="1059" spans="44:70">
      <c r="AR1059" s="69">
        <f t="shared" si="538"/>
        <v>88</v>
      </c>
      <c r="AS1059" s="70">
        <f t="shared" si="542"/>
        <v>1056</v>
      </c>
      <c r="AT1059" s="71">
        <f t="shared" ca="1" si="543"/>
        <v>8.2523299838382864E-5</v>
      </c>
      <c r="AU1059" s="72">
        <f t="shared" ca="1" si="539"/>
        <v>9.0370179501075842E-3</v>
      </c>
      <c r="AV1059" s="73">
        <f t="shared" ca="1" si="540"/>
        <v>1.0090370179501076</v>
      </c>
      <c r="AW1059" s="74">
        <f ca="1">PRODUCT(AV$4:AV1059)</f>
        <v>11149.935932835479</v>
      </c>
      <c r="BO1059" s="70">
        <f t="shared" si="545"/>
        <v>1056</v>
      </c>
      <c r="BP1059" s="171">
        <f t="shared" ca="1" si="544"/>
        <v>0.114</v>
      </c>
      <c r="BQ1059" s="172">
        <f t="shared" ca="1" si="541"/>
        <v>9.0370179501075842E-3</v>
      </c>
      <c r="BR1059" s="172">
        <f t="shared" ca="1" si="546"/>
        <v>8.9686613988076413E-5</v>
      </c>
    </row>
    <row r="1060" spans="44:70">
      <c r="AR1060" s="69">
        <f t="shared" si="538"/>
        <v>89</v>
      </c>
      <c r="AS1060" s="70">
        <f t="shared" si="542"/>
        <v>1057</v>
      </c>
      <c r="AT1060" s="71">
        <f t="shared" ca="1" si="543"/>
        <v>8.1777535296441287E-5</v>
      </c>
      <c r="AU1060" s="72">
        <f t="shared" ca="1" si="539"/>
        <v>9.0370179501075842E-3</v>
      </c>
      <c r="AV1060" s="73">
        <f t="shared" ca="1" si="540"/>
        <v>1.0090370179501076</v>
      </c>
      <c r="AW1060" s="74">
        <f ca="1">PRODUCT(AV$4:AV1060)</f>
        <v>11250.698104003062</v>
      </c>
      <c r="BO1060" s="70">
        <f t="shared" si="545"/>
        <v>1057</v>
      </c>
      <c r="BP1060" s="171">
        <f t="shared" ca="1" si="544"/>
        <v>0.114</v>
      </c>
      <c r="BQ1060" s="172">
        <f t="shared" ca="1" si="541"/>
        <v>9.0370179501075842E-3</v>
      </c>
      <c r="BR1060" s="172">
        <f t="shared" ca="1" si="546"/>
        <v>8.8883373347667434E-5</v>
      </c>
    </row>
    <row r="1061" spans="44:70">
      <c r="AR1061" s="69">
        <f t="shared" si="538"/>
        <v>89</v>
      </c>
      <c r="AS1061" s="70">
        <f t="shared" si="542"/>
        <v>1058</v>
      </c>
      <c r="AT1061" s="71">
        <f t="shared" ca="1" si="543"/>
        <v>8.1038510242051795E-5</v>
      </c>
      <c r="AU1061" s="72">
        <f t="shared" ca="1" si="539"/>
        <v>9.0370179501075842E-3</v>
      </c>
      <c r="AV1061" s="73">
        <f t="shared" ca="1" si="540"/>
        <v>1.0090370179501076</v>
      </c>
      <c r="AW1061" s="74">
        <f ca="1">PRODUCT(AV$4:AV1061)</f>
        <v>11352.37086472018</v>
      </c>
      <c r="BO1061" s="70">
        <f t="shared" si="545"/>
        <v>1058</v>
      </c>
      <c r="BP1061" s="171">
        <f t="shared" ca="1" si="544"/>
        <v>0.114</v>
      </c>
      <c r="BQ1061" s="172">
        <f t="shared" ca="1" si="541"/>
        <v>9.0370179501075842E-3</v>
      </c>
      <c r="BR1061" s="172">
        <f t="shared" ca="1" si="546"/>
        <v>8.8087326596042012E-5</v>
      </c>
    </row>
    <row r="1062" spans="44:70">
      <c r="AR1062" s="69">
        <f t="shared" si="538"/>
        <v>89</v>
      </c>
      <c r="AS1062" s="70">
        <f t="shared" si="542"/>
        <v>1059</v>
      </c>
      <c r="AT1062" s="71">
        <f t="shared" ca="1" si="543"/>
        <v>8.0306163770344399E-5</v>
      </c>
      <c r="AU1062" s="72">
        <f t="shared" ca="1" si="539"/>
        <v>9.0370179501075842E-3</v>
      </c>
      <c r="AV1062" s="73">
        <f t="shared" ca="1" si="540"/>
        <v>1.0090370179501076</v>
      </c>
      <c r="AW1062" s="74">
        <f ca="1">PRODUCT(AV$4:AV1062)</f>
        <v>11454.962444000936</v>
      </c>
      <c r="BO1062" s="70">
        <f t="shared" si="545"/>
        <v>1059</v>
      </c>
      <c r="BP1062" s="171">
        <f t="shared" ca="1" si="544"/>
        <v>0.114</v>
      </c>
      <c r="BQ1062" s="172">
        <f t="shared" ca="1" si="541"/>
        <v>9.0370179501075842E-3</v>
      </c>
      <c r="BR1062" s="172">
        <f t="shared" ca="1" si="546"/>
        <v>8.7298409304144617E-5</v>
      </c>
    </row>
    <row r="1063" spans="44:70">
      <c r="AR1063" s="69">
        <f t="shared" si="538"/>
        <v>89</v>
      </c>
      <c r="AS1063" s="70">
        <f t="shared" si="542"/>
        <v>1060</v>
      </c>
      <c r="AT1063" s="71">
        <f t="shared" ca="1" si="543"/>
        <v>7.9580435526847517E-5</v>
      </c>
      <c r="AU1063" s="72">
        <f t="shared" ca="1" si="539"/>
        <v>9.0370179501075842E-3</v>
      </c>
      <c r="AV1063" s="73">
        <f t="shared" ca="1" si="540"/>
        <v>1.0090370179501076</v>
      </c>
      <c r="AW1063" s="74">
        <f ca="1">PRODUCT(AV$4:AV1063)</f>
        <v>11558.48114522518</v>
      </c>
      <c r="BO1063" s="70">
        <f t="shared" si="545"/>
        <v>1060</v>
      </c>
      <c r="BP1063" s="171">
        <f t="shared" ca="1" si="544"/>
        <v>0.114</v>
      </c>
      <c r="BQ1063" s="172">
        <f t="shared" ca="1" si="541"/>
        <v>9.0370179501075842E-3</v>
      </c>
      <c r="BR1063" s="172">
        <f t="shared" ca="1" si="546"/>
        <v>8.6516557619951593E-5</v>
      </c>
    </row>
    <row r="1064" spans="44:70">
      <c r="AR1064" s="69">
        <f t="shared" si="538"/>
        <v>89</v>
      </c>
      <c r="AS1064" s="70">
        <f t="shared" si="542"/>
        <v>1061</v>
      </c>
      <c r="AT1064" s="71">
        <f t="shared" ca="1" si="543"/>
        <v>7.8861265702514016E-5</v>
      </c>
      <c r="AU1064" s="72">
        <f t="shared" ca="1" si="539"/>
        <v>9.0370179501075842E-3</v>
      </c>
      <c r="AV1064" s="73">
        <f t="shared" ca="1" si="540"/>
        <v>1.0090370179501076</v>
      </c>
      <c r="AW1064" s="74">
        <f ca="1">PRODUCT(AV$4:AV1064)</f>
        <v>11662.93534681056</v>
      </c>
      <c r="BO1064" s="70">
        <f t="shared" si="545"/>
        <v>1061</v>
      </c>
      <c r="BP1064" s="171">
        <f t="shared" ca="1" si="544"/>
        <v>0.114</v>
      </c>
      <c r="BQ1064" s="172">
        <f t="shared" ca="1" si="541"/>
        <v>9.0370179501075842E-3</v>
      </c>
      <c r="BR1064" s="172">
        <f t="shared" ca="1" si="546"/>
        <v>8.5741708263303235E-5</v>
      </c>
    </row>
    <row r="1065" spans="44:70">
      <c r="AR1065" s="69">
        <f t="shared" si="538"/>
        <v>89</v>
      </c>
      <c r="AS1065" s="70">
        <f t="shared" si="542"/>
        <v>1062</v>
      </c>
      <c r="AT1065" s="71">
        <f t="shared" ca="1" si="543"/>
        <v>7.8148595028792187E-5</v>
      </c>
      <c r="AU1065" s="72">
        <f t="shared" ca="1" si="539"/>
        <v>9.0370179501075842E-3</v>
      </c>
      <c r="AV1065" s="73">
        <f t="shared" ca="1" si="540"/>
        <v>1.0090370179501076</v>
      </c>
      <c r="AW1065" s="74">
        <f ca="1">PRODUCT(AV$4:AV1065)</f>
        <v>11768.333502890631</v>
      </c>
      <c r="BO1065" s="70">
        <f t="shared" si="545"/>
        <v>1062</v>
      </c>
      <c r="BP1065" s="171">
        <f t="shared" ca="1" si="544"/>
        <v>0.114</v>
      </c>
      <c r="BQ1065" s="172">
        <f t="shared" ca="1" si="541"/>
        <v>9.0370179501075842E-3</v>
      </c>
      <c r="BR1065" s="172">
        <f t="shared" ca="1" si="546"/>
        <v>8.4973798520782105E-5</v>
      </c>
    </row>
    <row r="1066" spans="44:70">
      <c r="AR1066" s="69">
        <f t="shared" si="538"/>
        <v>89</v>
      </c>
      <c r="AS1066" s="70">
        <f t="shared" si="542"/>
        <v>1063</v>
      </c>
      <c r="AT1066" s="71">
        <f t="shared" ca="1" si="543"/>
        <v>7.7442364772741304E-5</v>
      </c>
      <c r="AU1066" s="72">
        <f t="shared" ca="1" si="539"/>
        <v>9.0370179501075842E-3</v>
      </c>
      <c r="AV1066" s="73">
        <f t="shared" ca="1" si="540"/>
        <v>1.0090370179501076</v>
      </c>
      <c r="AW1066" s="74">
        <f ca="1">PRODUCT(AV$4:AV1066)</f>
        <v>11874.684143999106</v>
      </c>
      <c r="BO1066" s="70">
        <f t="shared" si="545"/>
        <v>1063</v>
      </c>
      <c r="BP1066" s="171">
        <f t="shared" ca="1" si="544"/>
        <v>0.114</v>
      </c>
      <c r="BQ1066" s="172">
        <f t="shared" ca="1" si="541"/>
        <v>9.0370179501075842E-3</v>
      </c>
      <c r="BR1066" s="172">
        <f t="shared" ca="1" si="546"/>
        <v>8.4212766240637251E-5</v>
      </c>
    </row>
    <row r="1067" spans="44:70">
      <c r="AR1067" s="69">
        <f t="shared" si="538"/>
        <v>89</v>
      </c>
      <c r="AS1067" s="70">
        <f t="shared" si="542"/>
        <v>1064</v>
      </c>
      <c r="AT1067" s="71">
        <f t="shared" ca="1" si="543"/>
        <v>7.6742516732191261E-5</v>
      </c>
      <c r="AU1067" s="72">
        <f t="shared" ca="1" si="539"/>
        <v>9.0370179501075842E-3</v>
      </c>
      <c r="AV1067" s="73">
        <f t="shared" ca="1" si="540"/>
        <v>1.0090370179501076</v>
      </c>
      <c r="AW1067" s="74">
        <f ca="1">PRODUCT(AV$4:AV1067)</f>
        <v>11981.995877760284</v>
      </c>
      <c r="BO1067" s="70">
        <f t="shared" si="545"/>
        <v>1064</v>
      </c>
      <c r="BP1067" s="171">
        <f t="shared" ca="1" si="544"/>
        <v>0.114</v>
      </c>
      <c r="BQ1067" s="172">
        <f t="shared" ca="1" si="541"/>
        <v>9.0370179501075842E-3</v>
      </c>
      <c r="BR1067" s="172">
        <f t="shared" ca="1" si="546"/>
        <v>8.3458549827753896E-5</v>
      </c>
    </row>
    <row r="1068" spans="44:70">
      <c r="AR1068" s="69">
        <f t="shared" si="538"/>
        <v>89</v>
      </c>
      <c r="AS1068" s="70">
        <f t="shared" si="542"/>
        <v>1065</v>
      </c>
      <c r="AT1068" s="71">
        <f t="shared" ca="1" si="543"/>
        <v>7.6048993230946017E-5</v>
      </c>
      <c r="AU1068" s="72">
        <f t="shared" ca="1" si="539"/>
        <v>9.0370179501075842E-3</v>
      </c>
      <c r="AV1068" s="73">
        <f t="shared" ca="1" si="540"/>
        <v>1.0090370179501076</v>
      </c>
      <c r="AW1068" s="74">
        <f ca="1">PRODUCT(AV$4:AV1068)</f>
        <v>12090.277389585719</v>
      </c>
      <c r="BO1068" s="70">
        <f t="shared" si="545"/>
        <v>1065</v>
      </c>
      <c r="BP1068" s="171">
        <f t="shared" ca="1" si="544"/>
        <v>0.114</v>
      </c>
      <c r="BQ1068" s="172">
        <f t="shared" ca="1" si="541"/>
        <v>9.0370179501075842E-3</v>
      </c>
      <c r="BR1068" s="172">
        <f t="shared" ca="1" si="546"/>
        <v>8.2711088238668123E-5</v>
      </c>
    </row>
    <row r="1069" spans="44:70">
      <c r="AR1069" s="69">
        <f t="shared" si="538"/>
        <v>89</v>
      </c>
      <c r="AS1069" s="70">
        <f t="shared" si="542"/>
        <v>1066</v>
      </c>
      <c r="AT1069" s="71">
        <f t="shared" ca="1" si="543"/>
        <v>7.5361737114030349E-5</v>
      </c>
      <c r="AU1069" s="72">
        <f t="shared" ca="1" si="539"/>
        <v>9.0370179501075842E-3</v>
      </c>
      <c r="AV1069" s="73">
        <f t="shared" ca="1" si="540"/>
        <v>1.0090370179501076</v>
      </c>
      <c r="AW1069" s="74">
        <f ca="1">PRODUCT(AV$4:AV1069)</f>
        <v>12199.537443377185</v>
      </c>
      <c r="BO1069" s="70">
        <f t="shared" si="545"/>
        <v>1066</v>
      </c>
      <c r="BP1069" s="171">
        <f t="shared" ca="1" si="544"/>
        <v>0.114</v>
      </c>
      <c r="BQ1069" s="172">
        <f t="shared" ca="1" si="541"/>
        <v>9.0370179501075842E-3</v>
      </c>
      <c r="BR1069" s="172">
        <f t="shared" ca="1" si="546"/>
        <v>8.1970320976626276E-5</v>
      </c>
    </row>
    <row r="1070" spans="44:70">
      <c r="AR1070" s="69">
        <f t="shared" si="538"/>
        <v>89</v>
      </c>
      <c r="AS1070" s="70">
        <f t="shared" si="542"/>
        <v>1067</v>
      </c>
      <c r="AT1070" s="71">
        <f t="shared" ca="1" si="543"/>
        <v>7.4680691742979571E-5</v>
      </c>
      <c r="AU1070" s="72">
        <f t="shared" ca="1" si="539"/>
        <v>9.0370179501075842E-3</v>
      </c>
      <c r="AV1070" s="73">
        <f t="shared" ca="1" si="540"/>
        <v>1.0090370179501076</v>
      </c>
      <c r="AW1070" s="74">
        <f ca="1">PRODUCT(AV$4:AV1070)</f>
        <v>12309.784882235994</v>
      </c>
      <c r="BO1070" s="70">
        <f t="shared" si="545"/>
        <v>1067</v>
      </c>
      <c r="BP1070" s="171">
        <f t="shared" ca="1" si="544"/>
        <v>0.114</v>
      </c>
      <c r="BQ1070" s="172">
        <f t="shared" ca="1" si="541"/>
        <v>9.0370179501075842E-3</v>
      </c>
      <c r="BR1070" s="172">
        <f t="shared" ca="1" si="546"/>
        <v>8.1236188086688551E-5</v>
      </c>
    </row>
    <row r="1071" spans="44:70">
      <c r="AR1071" s="69">
        <f t="shared" si="538"/>
        <v>89</v>
      </c>
      <c r="AS1071" s="70">
        <f t="shared" si="542"/>
        <v>1068</v>
      </c>
      <c r="AT1071" s="71">
        <f t="shared" ca="1" si="543"/>
        <v>7.4005800991171807E-5</v>
      </c>
      <c r="AU1071" s="72">
        <f t="shared" ca="1" si="539"/>
        <v>9.0370179501075842E-3</v>
      </c>
      <c r="AV1071" s="73">
        <f t="shared" ca="1" si="540"/>
        <v>1.0090370179501076</v>
      </c>
      <c r="AW1071" s="74">
        <f ca="1">PRODUCT(AV$4:AV1071)</f>
        <v>12421.028629178723</v>
      </c>
      <c r="BO1071" s="70">
        <f t="shared" si="545"/>
        <v>1068</v>
      </c>
      <c r="BP1071" s="171">
        <f t="shared" ca="1" si="544"/>
        <v>0.114</v>
      </c>
      <c r="BQ1071" s="172">
        <f t="shared" ca="1" si="541"/>
        <v>9.0370179501075842E-3</v>
      </c>
      <c r="BR1071" s="172">
        <f t="shared" ca="1" si="546"/>
        <v>8.0508630150876503E-5</v>
      </c>
    </row>
    <row r="1072" spans="44:70">
      <c r="AR1072" s="69">
        <f t="shared" si="538"/>
        <v>90</v>
      </c>
      <c r="AS1072" s="70">
        <f t="shared" si="542"/>
        <v>1069</v>
      </c>
      <c r="AT1072" s="71">
        <f t="shared" ca="1" si="543"/>
        <v>7.3337009239202495E-5</v>
      </c>
      <c r="AU1072" s="72">
        <f t="shared" ca="1" si="539"/>
        <v>9.0370179501075842E-3</v>
      </c>
      <c r="AV1072" s="73">
        <f t="shared" ca="1" si="540"/>
        <v>1.0090370179501076</v>
      </c>
      <c r="AW1072" s="74">
        <f ca="1">PRODUCT(AV$4:AV1072)</f>
        <v>12533.277687859412</v>
      </c>
      <c r="BO1072" s="70">
        <f t="shared" si="545"/>
        <v>1069</v>
      </c>
      <c r="BP1072" s="171">
        <f t="shared" ca="1" si="544"/>
        <v>0.114</v>
      </c>
      <c r="BQ1072" s="172">
        <f t="shared" ca="1" si="541"/>
        <v>9.0370179501075842E-3</v>
      </c>
      <c r="BR1072" s="172">
        <f t="shared" ca="1" si="546"/>
        <v>7.9787588283363945E-5</v>
      </c>
    </row>
    <row r="1073" spans="44:70">
      <c r="AR1073" s="69">
        <f t="shared" si="538"/>
        <v>90</v>
      </c>
      <c r="AS1073" s="70">
        <f t="shared" si="542"/>
        <v>1070</v>
      </c>
      <c r="AT1073" s="71">
        <f t="shared" ca="1" si="543"/>
        <v>7.2674261370300622E-5</v>
      </c>
      <c r="AU1073" s="72">
        <f t="shared" ca="1" si="539"/>
        <v>9.0370179501075842E-3</v>
      </c>
      <c r="AV1073" s="73">
        <f t="shared" ca="1" si="540"/>
        <v>1.0090370179501076</v>
      </c>
      <c r="AW1073" s="74">
        <f ca="1">PRODUCT(AV$4:AV1073)</f>
        <v>12646.54114329828</v>
      </c>
      <c r="BO1073" s="70">
        <f t="shared" si="545"/>
        <v>1070</v>
      </c>
      <c r="BP1073" s="171">
        <f t="shared" ca="1" si="544"/>
        <v>0.114</v>
      </c>
      <c r="BQ1073" s="172">
        <f t="shared" ca="1" si="541"/>
        <v>9.0370179501075842E-3</v>
      </c>
      <c r="BR1073" s="172">
        <f t="shared" ca="1" si="546"/>
        <v>7.9073004125710969E-5</v>
      </c>
    </row>
    <row r="1074" spans="44:70">
      <c r="AR1074" s="69">
        <f t="shared" si="538"/>
        <v>90</v>
      </c>
      <c r="AS1074" s="70">
        <f t="shared" si="542"/>
        <v>1071</v>
      </c>
      <c r="AT1074" s="71">
        <f t="shared" ca="1" si="543"/>
        <v>7.2017502765786399E-5</v>
      </c>
      <c r="AU1074" s="72">
        <f t="shared" ca="1" si="539"/>
        <v>9.0370179501075842E-3</v>
      </c>
      <c r="AV1074" s="73">
        <f t="shared" ca="1" si="540"/>
        <v>1.0090370179501076</v>
      </c>
      <c r="AW1074" s="74">
        <f ca="1">PRODUCT(AV$4:AV1074)</f>
        <v>12760.828162617041</v>
      </c>
      <c r="BO1074" s="70">
        <f t="shared" si="545"/>
        <v>1071</v>
      </c>
      <c r="BP1074" s="171">
        <f t="shared" ca="1" si="544"/>
        <v>0.114</v>
      </c>
      <c r="BQ1074" s="172">
        <f t="shared" ca="1" si="541"/>
        <v>9.0370179501075842E-3</v>
      </c>
      <c r="BR1074" s="172">
        <f t="shared" ca="1" si="546"/>
        <v>7.8364819842140598E-5</v>
      </c>
    </row>
    <row r="1075" spans="44:70">
      <c r="AR1075" s="69">
        <f t="shared" si="538"/>
        <v>90</v>
      </c>
      <c r="AS1075" s="70">
        <f t="shared" si="542"/>
        <v>1072</v>
      </c>
      <c r="AT1075" s="71">
        <f t="shared" ca="1" si="543"/>
        <v>7.1366679300570066E-5</v>
      </c>
      <c r="AU1075" s="72">
        <f t="shared" ca="1" si="539"/>
        <v>9.0370179501075842E-3</v>
      </c>
      <c r="AV1075" s="73">
        <f t="shared" ca="1" si="540"/>
        <v>1.0090370179501076</v>
      </c>
      <c r="AW1075" s="74">
        <f ca="1">PRODUCT(AV$4:AV1075)</f>
        <v>12876.14799578085</v>
      </c>
      <c r="BO1075" s="70">
        <f t="shared" si="545"/>
        <v>1072</v>
      </c>
      <c r="BP1075" s="171">
        <f t="shared" ca="1" si="544"/>
        <v>0.114</v>
      </c>
      <c r="BQ1075" s="172">
        <f t="shared" ca="1" si="541"/>
        <v>9.0370179501075842E-3</v>
      </c>
      <c r="BR1075" s="172">
        <f t="shared" ca="1" si="546"/>
        <v>7.7662978114857815E-5</v>
      </c>
    </row>
    <row r="1076" spans="44:70">
      <c r="AR1076" s="69">
        <f t="shared" si="538"/>
        <v>90</v>
      </c>
      <c r="AS1076" s="70">
        <f t="shared" si="542"/>
        <v>1073</v>
      </c>
      <c r="AT1076" s="71">
        <f t="shared" ca="1" si="543"/>
        <v>7.0721737338691246E-5</v>
      </c>
      <c r="AU1076" s="72">
        <f t="shared" ca="1" si="539"/>
        <v>9.0370179501075842E-3</v>
      </c>
      <c r="AV1076" s="73">
        <f t="shared" ca="1" si="540"/>
        <v>1.0090370179501076</v>
      </c>
      <c r="AW1076" s="74">
        <f ca="1">PRODUCT(AV$4:AV1076)</f>
        <v>12992.509976346963</v>
      </c>
      <c r="BO1076" s="70">
        <f t="shared" si="545"/>
        <v>1073</v>
      </c>
      <c r="BP1076" s="171">
        <f t="shared" ca="1" si="544"/>
        <v>0.114</v>
      </c>
      <c r="BQ1076" s="172">
        <f t="shared" ca="1" si="541"/>
        <v>9.0370179501075842E-3</v>
      </c>
      <c r="BR1076" s="172">
        <f t="shared" ca="1" si="546"/>
        <v>7.696742213941046E-5</v>
      </c>
    </row>
    <row r="1077" spans="44:70">
      <c r="AR1077" s="69">
        <f t="shared" si="538"/>
        <v>90</v>
      </c>
      <c r="AS1077" s="70">
        <f t="shared" si="542"/>
        <v>1074</v>
      </c>
      <c r="AT1077" s="71">
        <f t="shared" ca="1" si="543"/>
        <v>7.00826237288987E-5</v>
      </c>
      <c r="AU1077" s="72">
        <f t="shared" ca="1" si="539"/>
        <v>9.0370179501075842E-3</v>
      </c>
      <c r="AV1077" s="73">
        <f t="shared" ca="1" si="540"/>
        <v>1.0090370179501076</v>
      </c>
      <c r="AW1077" s="74">
        <f ca="1">PRODUCT(AV$4:AV1077)</f>
        <v>13109.923522220162</v>
      </c>
      <c r="BO1077" s="70">
        <f t="shared" si="545"/>
        <v>1074</v>
      </c>
      <c r="BP1077" s="171">
        <f t="shared" ca="1" si="544"/>
        <v>0.114</v>
      </c>
      <c r="BQ1077" s="172">
        <f t="shared" ca="1" si="541"/>
        <v>9.0370179501075842E-3</v>
      </c>
      <c r="BR1077" s="172">
        <f t="shared" ca="1" si="546"/>
        <v>7.6278095620091669E-5</v>
      </c>
    </row>
    <row r="1078" spans="44:70">
      <c r="AR1078" s="69">
        <f t="shared" si="538"/>
        <v>90</v>
      </c>
      <c r="AS1078" s="70">
        <f t="shared" si="542"/>
        <v>1075</v>
      </c>
      <c r="AT1078" s="71">
        <f t="shared" ca="1" si="543"/>
        <v>6.9449285800270012E-5</v>
      </c>
      <c r="AU1078" s="72">
        <f t="shared" ca="1" si="539"/>
        <v>9.0370179501075842E-3</v>
      </c>
      <c r="AV1078" s="73">
        <f t="shared" ca="1" si="540"/>
        <v>1.0090370179501076</v>
      </c>
      <c r="AW1078" s="74">
        <f ca="1">PRODUCT(AV$4:AV1078)</f>
        <v>13228.398136415004</v>
      </c>
      <c r="BO1078" s="70">
        <f t="shared" si="545"/>
        <v>1075</v>
      </c>
      <c r="BP1078" s="171">
        <f t="shared" ca="1" si="544"/>
        <v>0.114</v>
      </c>
      <c r="BQ1078" s="172">
        <f t="shared" ca="1" si="541"/>
        <v>9.0370179501075842E-3</v>
      </c>
      <c r="BR1078" s="172">
        <f t="shared" ca="1" si="546"/>
        <v>7.5594942765383537E-5</v>
      </c>
    </row>
    <row r="1079" spans="44:70">
      <c r="AR1079" s="69">
        <f t="shared" si="538"/>
        <v>90</v>
      </c>
      <c r="AS1079" s="70">
        <f t="shared" si="542"/>
        <v>1076</v>
      </c>
      <c r="AT1079" s="71">
        <f t="shared" ca="1" si="543"/>
        <v>6.8821671357870823E-5</v>
      </c>
      <c r="AU1079" s="72">
        <f t="shared" ca="1" si="539"/>
        <v>9.0370179501075842E-3</v>
      </c>
      <c r="AV1079" s="73">
        <f t="shared" ca="1" si="540"/>
        <v>1.0090370179501076</v>
      </c>
      <c r="AW1079" s="74">
        <f ca="1">PRODUCT(AV$4:AV1079)</f>
        <v>13347.943407824956</v>
      </c>
      <c r="BO1079" s="70">
        <f t="shared" si="545"/>
        <v>1076</v>
      </c>
      <c r="BP1079" s="171">
        <f t="shared" ca="1" si="544"/>
        <v>0.114</v>
      </c>
      <c r="BQ1079" s="172">
        <f t="shared" ca="1" si="541"/>
        <v>9.0370179501075842E-3</v>
      </c>
      <c r="BR1079" s="172">
        <f t="shared" ca="1" si="546"/>
        <v>7.4917908283441556E-5</v>
      </c>
    </row>
    <row r="1080" spans="44:70">
      <c r="AR1080" s="69">
        <f t="shared" si="538"/>
        <v>90</v>
      </c>
      <c r="AS1080" s="70">
        <f t="shared" si="542"/>
        <v>1077</v>
      </c>
      <c r="AT1080" s="71">
        <f t="shared" ca="1" si="543"/>
        <v>6.819972867845334E-5</v>
      </c>
      <c r="AU1080" s="72">
        <f t="shared" ca="1" si="539"/>
        <v>9.0370179501075842E-3</v>
      </c>
      <c r="AV1080" s="73">
        <f t="shared" ca="1" si="540"/>
        <v>1.0090370179501076</v>
      </c>
      <c r="AW1080" s="74">
        <f ca="1">PRODUCT(AV$4:AV1080)</f>
        <v>13468.56901199849</v>
      </c>
      <c r="BO1080" s="70">
        <f t="shared" si="545"/>
        <v>1077</v>
      </c>
      <c r="BP1080" s="171">
        <f t="shared" ca="1" si="544"/>
        <v>0.114</v>
      </c>
      <c r="BQ1080" s="172">
        <f t="shared" ca="1" si="541"/>
        <v>9.0370179501075842E-3</v>
      </c>
      <c r="BR1080" s="172">
        <f t="shared" ca="1" si="546"/>
        <v>7.4246937377619489E-5</v>
      </c>
    </row>
    <row r="1081" spans="44:70">
      <c r="AR1081" s="69">
        <f t="shared" si="538"/>
        <v>90</v>
      </c>
      <c r="AS1081" s="70">
        <f t="shared" si="542"/>
        <v>1078</v>
      </c>
      <c r="AT1081" s="71">
        <f t="shared" ca="1" si="543"/>
        <v>6.758340650619369E-5</v>
      </c>
      <c r="AU1081" s="72">
        <f t="shared" ca="1" si="539"/>
        <v>9.0370179501075842E-3</v>
      </c>
      <c r="AV1081" s="73">
        <f t="shared" ca="1" si="540"/>
        <v>1.0090370179501076</v>
      </c>
      <c r="AW1081" s="74">
        <f ca="1">PRODUCT(AV$4:AV1081)</f>
        <v>13590.284711922182</v>
      </c>
      <c r="BO1081" s="70">
        <f t="shared" si="545"/>
        <v>1078</v>
      </c>
      <c r="BP1081" s="171">
        <f t="shared" ca="1" si="544"/>
        <v>0.114</v>
      </c>
      <c r="BQ1081" s="172">
        <f t="shared" ca="1" si="541"/>
        <v>9.0370179501075842E-3</v>
      </c>
      <c r="BR1081" s="172">
        <f t="shared" ca="1" si="546"/>
        <v>7.3581975742034343E-5</v>
      </c>
    </row>
    <row r="1082" spans="44:70">
      <c r="AR1082" s="69">
        <f t="shared" si="538"/>
        <v>90</v>
      </c>
      <c r="AS1082" s="70">
        <f t="shared" si="542"/>
        <v>1079</v>
      </c>
      <c r="AT1082" s="71">
        <f t="shared" ca="1" si="543"/>
        <v>6.6972654048467805E-5</v>
      </c>
      <c r="AU1082" s="72">
        <f t="shared" ca="1" si="539"/>
        <v>9.0370179501075842E-3</v>
      </c>
      <c r="AV1082" s="73">
        <f t="shared" ca="1" si="540"/>
        <v>1.0090370179501076</v>
      </c>
      <c r="AW1082" s="74">
        <f ca="1">PRODUCT(AV$4:AV1082)</f>
        <v>13713.100358810896</v>
      </c>
      <c r="BO1082" s="70">
        <f t="shared" si="545"/>
        <v>1079</v>
      </c>
      <c r="BP1082" s="171">
        <f t="shared" ca="1" si="544"/>
        <v>0.114</v>
      </c>
      <c r="BQ1082" s="172">
        <f t="shared" ca="1" si="541"/>
        <v>9.0370179501075842E-3</v>
      </c>
      <c r="BR1082" s="172">
        <f t="shared" ca="1" si="546"/>
        <v>7.2922969557171044E-5</v>
      </c>
    </row>
    <row r="1083" spans="44:70">
      <c r="AR1083" s="69">
        <f t="shared" si="538"/>
        <v>90</v>
      </c>
      <c r="AS1083" s="70">
        <f t="shared" si="542"/>
        <v>1080</v>
      </c>
      <c r="AT1083" s="71">
        <f t="shared" ca="1" si="543"/>
        <v>6.6367420971665455E-5</v>
      </c>
      <c r="AU1083" s="72">
        <f t="shared" ca="1" si="539"/>
        <v>9.0370179501075842E-3</v>
      </c>
      <c r="AV1083" s="73">
        <f t="shared" ca="1" si="540"/>
        <v>1.0090370179501076</v>
      </c>
      <c r="AW1083" s="74">
        <f ca="1">PRODUCT(AV$4:AV1083)</f>
        <v>13837.025892905096</v>
      </c>
      <c r="BO1083" s="70">
        <f t="shared" si="545"/>
        <v>1080</v>
      </c>
      <c r="BP1083" s="171">
        <f t="shared" ca="1" si="544"/>
        <v>0.114</v>
      </c>
      <c r="BQ1083" s="172">
        <f t="shared" ca="1" si="541"/>
        <v>9.0370179501075842E-3</v>
      </c>
      <c r="BR1083" s="172">
        <f t="shared" ca="1" si="546"/>
        <v>7.2269865485526477E-5</v>
      </c>
    </row>
    <row r="1084" spans="44:70">
      <c r="AR1084" s="69">
        <f t="shared" si="538"/>
        <v>91</v>
      </c>
      <c r="AS1084" s="70">
        <f t="shared" si="542"/>
        <v>1081</v>
      </c>
      <c r="AT1084" s="71">
        <f t="shared" ca="1" si="543"/>
        <v>6.5767657397042167E-5</v>
      </c>
      <c r="AU1084" s="72">
        <f t="shared" ca="1" si="539"/>
        <v>9.0370179501075842E-3</v>
      </c>
      <c r="AV1084" s="73">
        <f t="shared" ca="1" si="540"/>
        <v>1.0090370179501076</v>
      </c>
      <c r="AW1084" s="74">
        <f ca="1">PRODUCT(AV$4:AV1084)</f>
        <v>13962.071344275382</v>
      </c>
      <c r="BO1084" s="70">
        <f t="shared" si="545"/>
        <v>1081</v>
      </c>
      <c r="BP1084" s="171">
        <f t="shared" ca="1" si="544"/>
        <v>0.114</v>
      </c>
      <c r="BQ1084" s="172">
        <f t="shared" ca="1" si="541"/>
        <v>9.0370179501075842E-3</v>
      </c>
      <c r="BR1084" s="172">
        <f t="shared" ca="1" si="546"/>
        <v>7.1622610667292585E-5</v>
      </c>
    </row>
    <row r="1085" spans="44:70">
      <c r="AR1085" s="69">
        <f t="shared" si="538"/>
        <v>91</v>
      </c>
      <c r="AS1085" s="70">
        <f t="shared" si="542"/>
        <v>1082</v>
      </c>
      <c r="AT1085" s="71">
        <f t="shared" ca="1" si="543"/>
        <v>6.517331389660857E-5</v>
      </c>
      <c r="AU1085" s="72">
        <f t="shared" ca="1" si="539"/>
        <v>9.0370179501075842E-3</v>
      </c>
      <c r="AV1085" s="73">
        <f t="shared" ca="1" si="540"/>
        <v>1.0090370179501076</v>
      </c>
      <c r="AW1085" s="74">
        <f ca="1">PRODUCT(AV$4:AV1085)</f>
        <v>14088.246833634281</v>
      </c>
      <c r="BO1085" s="70">
        <f t="shared" si="545"/>
        <v>1082</v>
      </c>
      <c r="BP1085" s="171">
        <f t="shared" ca="1" si="544"/>
        <v>0.114</v>
      </c>
      <c r="BQ1085" s="172">
        <f t="shared" ca="1" si="541"/>
        <v>9.0370179501075842E-3</v>
      </c>
      <c r="BR1085" s="172">
        <f t="shared" ca="1" si="546"/>
        <v>7.0981152716078055E-5</v>
      </c>
    </row>
    <row r="1086" spans="44:70">
      <c r="AR1086" s="69">
        <f t="shared" si="538"/>
        <v>91</v>
      </c>
      <c r="AS1086" s="70">
        <f t="shared" si="542"/>
        <v>1083</v>
      </c>
      <c r="AT1086" s="71">
        <f t="shared" ca="1" si="543"/>
        <v>6.4584341489056925E-5</v>
      </c>
      <c r="AU1086" s="72">
        <f t="shared" ca="1" si="539"/>
        <v>9.0370179501075842E-3</v>
      </c>
      <c r="AV1086" s="73">
        <f t="shared" ca="1" si="540"/>
        <v>1.0090370179501076</v>
      </c>
      <c r="AW1086" s="74">
        <f ca="1">PRODUCT(AV$4:AV1086)</f>
        <v>14215.562573155381</v>
      </c>
      <c r="BO1086" s="70">
        <f t="shared" si="545"/>
        <v>1083</v>
      </c>
      <c r="BP1086" s="171">
        <f t="shared" ca="1" si="544"/>
        <v>0.114</v>
      </c>
      <c r="BQ1086" s="172">
        <f t="shared" ca="1" si="541"/>
        <v>9.0370179501075842E-3</v>
      </c>
      <c r="BR1086" s="172">
        <f t="shared" ca="1" si="546"/>
        <v>7.0345439714668382E-5</v>
      </c>
    </row>
    <row r="1087" spans="44:70">
      <c r="AR1087" s="69">
        <f t="shared" si="538"/>
        <v>91</v>
      </c>
      <c r="AS1087" s="70">
        <f t="shared" si="542"/>
        <v>1084</v>
      </c>
      <c r="AT1087" s="71">
        <f t="shared" ca="1" si="543"/>
        <v>6.4000691635724438E-5</v>
      </c>
      <c r="AU1087" s="72">
        <f t="shared" ca="1" si="539"/>
        <v>9.0370179501075842E-3</v>
      </c>
      <c r="AV1087" s="73">
        <f t="shared" ca="1" si="540"/>
        <v>1.0090370179501076</v>
      </c>
      <c r="AW1087" s="74">
        <f ca="1">PRODUCT(AV$4:AV1087)</f>
        <v>14344.028867299863</v>
      </c>
      <c r="BO1087" s="70">
        <f t="shared" si="545"/>
        <v>1084</v>
      </c>
      <c r="BP1087" s="171">
        <f t="shared" ca="1" si="544"/>
        <v>0.114</v>
      </c>
      <c r="BQ1087" s="172">
        <f t="shared" ca="1" si="541"/>
        <v>9.0370179501075842E-3</v>
      </c>
      <c r="BR1087" s="172">
        <f t="shared" ca="1" si="546"/>
        <v>6.971542021082388E-5</v>
      </c>
    </row>
    <row r="1088" spans="44:70">
      <c r="AR1088" s="69">
        <f t="shared" si="538"/>
        <v>91</v>
      </c>
      <c r="AS1088" s="70">
        <f t="shared" si="542"/>
        <v>1085</v>
      </c>
      <c r="AT1088" s="71">
        <f t="shared" ca="1" si="543"/>
        <v>6.3422316236593095E-5</v>
      </c>
      <c r="AU1088" s="72">
        <f t="shared" ca="1" si="539"/>
        <v>9.0370179501075842E-3</v>
      </c>
      <c r="AV1088" s="73">
        <f t="shared" ca="1" si="540"/>
        <v>1.0090370179501076</v>
      </c>
      <c r="AW1088" s="74">
        <f ca="1">PRODUCT(AV$4:AV1088)</f>
        <v>14473.656113650513</v>
      </c>
      <c r="BO1088" s="70">
        <f t="shared" si="545"/>
        <v>1085</v>
      </c>
      <c r="BP1088" s="171">
        <f t="shared" ca="1" si="544"/>
        <v>0.114</v>
      </c>
      <c r="BQ1088" s="172">
        <f t="shared" ca="1" si="541"/>
        <v>9.0370179501075842E-3</v>
      </c>
      <c r="BR1088" s="172">
        <f t="shared" ca="1" si="546"/>
        <v>6.9091043213115303E-5</v>
      </c>
    </row>
    <row r="1089" spans="44:70">
      <c r="AR1089" s="69">
        <f t="shared" si="538"/>
        <v>91</v>
      </c>
      <c r="AS1089" s="70">
        <f t="shared" si="542"/>
        <v>1086</v>
      </c>
      <c r="AT1089" s="71">
        <f t="shared" ca="1" si="543"/>
        <v>6.2849167626325602E-5</v>
      </c>
      <c r="AU1089" s="72">
        <f t="shared" ca="1" si="539"/>
        <v>9.0370179501075842E-3</v>
      </c>
      <c r="AV1089" s="73">
        <f t="shared" ca="1" si="540"/>
        <v>1.0090370179501076</v>
      </c>
      <c r="AW1089" s="74">
        <f ca="1">PRODUCT(AV$4:AV1089)</f>
        <v>14604.454803753257</v>
      </c>
      <c r="BO1089" s="70">
        <f t="shared" si="545"/>
        <v>1086</v>
      </c>
      <c r="BP1089" s="171">
        <f t="shared" ca="1" si="544"/>
        <v>0.114</v>
      </c>
      <c r="BQ1089" s="172">
        <f t="shared" ca="1" si="541"/>
        <v>9.0370179501075842E-3</v>
      </c>
      <c r="BR1089" s="172">
        <f t="shared" ca="1" si="546"/>
        <v>6.8472258186796816E-5</v>
      </c>
    </row>
    <row r="1090" spans="44:70">
      <c r="AR1090" s="69">
        <f t="shared" si="538"/>
        <v>91</v>
      </c>
      <c r="AS1090" s="70">
        <f t="shared" si="542"/>
        <v>1087</v>
      </c>
      <c r="AT1090" s="71">
        <f t="shared" ca="1" si="543"/>
        <v>6.2281198570337171E-5</v>
      </c>
      <c r="AU1090" s="72">
        <f t="shared" ca="1" si="539"/>
        <v>9.0370179501075842E-3</v>
      </c>
      <c r="AV1090" s="73">
        <f t="shared" ca="1" si="540"/>
        <v>1.0090370179501076</v>
      </c>
      <c r="AW1090" s="74">
        <f ca="1">PRODUCT(AV$4:AV1090)</f>
        <v>14736.435523966309</v>
      </c>
      <c r="BO1090" s="70">
        <f t="shared" si="545"/>
        <v>1087</v>
      </c>
      <c r="BP1090" s="171">
        <f t="shared" ca="1" si="544"/>
        <v>0.114</v>
      </c>
      <c r="BQ1090" s="172">
        <f t="shared" ca="1" si="541"/>
        <v>9.0370179501075842E-3</v>
      </c>
      <c r="BR1090" s="172">
        <f t="shared" ca="1" si="546"/>
        <v>6.7859015049715911E-5</v>
      </c>
    </row>
    <row r="1091" spans="44:70">
      <c r="AR1091" s="69">
        <f t="shared" si="538"/>
        <v>91</v>
      </c>
      <c r="AS1091" s="70">
        <f t="shared" si="542"/>
        <v>1088</v>
      </c>
      <c r="AT1091" s="71">
        <f t="shared" ca="1" si="543"/>
        <v>6.1718362260902815E-5</v>
      </c>
      <c r="AU1091" s="72">
        <f t="shared" ca="1" si="539"/>
        <v>9.0370179501075842E-3</v>
      </c>
      <c r="AV1091" s="73">
        <f t="shared" ca="1" si="540"/>
        <v>1.0090370179501076</v>
      </c>
      <c r="AW1091" s="74">
        <f ca="1">PRODUCT(AV$4:AV1091)</f>
        <v>14869.608956316995</v>
      </c>
      <c r="BO1091" s="70">
        <f t="shared" si="545"/>
        <v>1088</v>
      </c>
      <c r="BP1091" s="171">
        <f t="shared" ca="1" si="544"/>
        <v>0.114</v>
      </c>
      <c r="BQ1091" s="172">
        <f t="shared" ca="1" si="541"/>
        <v>9.0370179501075842E-3</v>
      </c>
      <c r="BR1091" s="172">
        <f t="shared" ca="1" si="546"/>
        <v>6.7251264168259923E-5</v>
      </c>
    </row>
    <row r="1092" spans="44:70">
      <c r="AR1092" s="69">
        <f t="shared" si="538"/>
        <v>91</v>
      </c>
      <c r="AS1092" s="70">
        <f t="shared" si="542"/>
        <v>1089</v>
      </c>
      <c r="AT1092" s="71">
        <f t="shared" ca="1" si="543"/>
        <v>6.1160612313299799E-5</v>
      </c>
      <c r="AU1092" s="72">
        <f t="shared" ca="1" si="539"/>
        <v>9.0370179501075842E-3</v>
      </c>
      <c r="AV1092" s="73">
        <f t="shared" ca="1" si="540"/>
        <v>1.0090370179501076</v>
      </c>
      <c r="AW1092" s="74">
        <f ca="1">PRODUCT(AV$4:AV1092)</f>
        <v>15003.985879366313</v>
      </c>
      <c r="BO1092" s="70">
        <f t="shared" si="545"/>
        <v>1089</v>
      </c>
      <c r="BP1092" s="171">
        <f t="shared" ca="1" si="544"/>
        <v>0.114</v>
      </c>
      <c r="BQ1092" s="172">
        <f t="shared" ca="1" si="541"/>
        <v>9.0370179501075842E-3</v>
      </c>
      <c r="BR1092" s="172">
        <f t="shared" ca="1" si="546"/>
        <v>6.6648956353338864E-5</v>
      </c>
    </row>
    <row r="1093" spans="44:70">
      <c r="AR1093" s="69">
        <f t="shared" ref="AR1093:AR1156" si="547">ROUNDDOWN((AS1093-1)/12,0)+1</f>
        <v>91</v>
      </c>
      <c r="AS1093" s="70">
        <f t="shared" si="542"/>
        <v>1090</v>
      </c>
      <c r="AT1093" s="71">
        <f t="shared" ca="1" si="543"/>
        <v>6.0607902761984936E-5</v>
      </c>
      <c r="AU1093" s="72">
        <f t="shared" ref="AU1093:AU1156" ca="1" si="548">IF($AU$2="Yes",BQ1093,((1+$AH$21)^(1/12))-1)</f>
        <v>9.0370179501075842E-3</v>
      </c>
      <c r="AV1093" s="73">
        <f t="shared" ref="AV1093:AV1156" ca="1" si="549">(1+AU1093)</f>
        <v>1.0090370179501076</v>
      </c>
      <c r="AW1093" s="74">
        <f ca="1">PRODUCT(AV$4:AV1093)</f>
        <v>15139.577169081307</v>
      </c>
      <c r="BO1093" s="70">
        <f t="shared" si="545"/>
        <v>1090</v>
      </c>
      <c r="BP1093" s="171">
        <f t="shared" ca="1" si="544"/>
        <v>0.114</v>
      </c>
      <c r="BQ1093" s="172">
        <f t="shared" ref="BQ1093:BQ1156" ca="1" si="550">(1+BP1093)^(1/12)-1</f>
        <v>9.0370179501075842E-3</v>
      </c>
      <c r="BR1093" s="172">
        <f t="shared" ca="1" si="546"/>
        <v>6.6052042856404268E-5</v>
      </c>
    </row>
    <row r="1094" spans="44:70">
      <c r="AR1094" s="69">
        <f t="shared" si="547"/>
        <v>91</v>
      </c>
      <c r="AS1094" s="70">
        <f t="shared" ref="AS1094:AS1157" si="551">AS1093+1</f>
        <v>1091</v>
      </c>
      <c r="AT1094" s="71">
        <f t="shared" ref="AT1094:AT1157" ca="1" si="552">(1-AU1094)*AT1093</f>
        <v>6.00601880568065E-5</v>
      </c>
      <c r="AU1094" s="72">
        <f t="shared" ca="1" si="548"/>
        <v>9.0370179501075842E-3</v>
      </c>
      <c r="AV1094" s="73">
        <f t="shared" ca="1" si="549"/>
        <v>1.0090370179501076</v>
      </c>
      <c r="AW1094" s="74">
        <f ca="1">PRODUCT(AV$4:AV1094)</f>
        <v>15276.393799715333</v>
      </c>
      <c r="BO1094" s="70">
        <f t="shared" si="545"/>
        <v>1091</v>
      </c>
      <c r="BP1094" s="171">
        <f t="shared" ref="BP1094:BP1157" ca="1" si="553">VLOOKUP(BO1094,$BT$4:$BX$13,5,TRUE)/100</f>
        <v>0.114</v>
      </c>
      <c r="BQ1094" s="172">
        <f t="shared" ca="1" si="550"/>
        <v>9.0370179501075842E-3</v>
      </c>
      <c r="BR1094" s="172">
        <f t="shared" ca="1" si="546"/>
        <v>6.5460475365503634E-5</v>
      </c>
    </row>
    <row r="1095" spans="44:70">
      <c r="AR1095" s="69">
        <f t="shared" si="547"/>
        <v>91</v>
      </c>
      <c r="AS1095" s="70">
        <f t="shared" si="551"/>
        <v>1092</v>
      </c>
      <c r="AT1095" s="71">
        <f t="shared" ca="1" si="552"/>
        <v>5.9517423059250304E-5</v>
      </c>
      <c r="AU1095" s="72">
        <f t="shared" ca="1" si="548"/>
        <v>9.0370179501075842E-3</v>
      </c>
      <c r="AV1095" s="73">
        <f t="shared" ca="1" si="549"/>
        <v>1.0090370179501076</v>
      </c>
      <c r="AW1095" s="74">
        <f ca="1">PRODUCT(AV$4:AV1095)</f>
        <v>15414.446844696273</v>
      </c>
      <c r="BO1095" s="70">
        <f t="shared" si="545"/>
        <v>1092</v>
      </c>
      <c r="BP1095" s="171">
        <f t="shared" ca="1" si="553"/>
        <v>0.114</v>
      </c>
      <c r="BQ1095" s="172">
        <f t="shared" ca="1" si="550"/>
        <v>9.0370179501075842E-3</v>
      </c>
      <c r="BR1095" s="172">
        <f t="shared" ca="1" si="546"/>
        <v>6.4874206001370275E-5</v>
      </c>
    </row>
    <row r="1096" spans="44:70">
      <c r="AR1096" s="69">
        <f t="shared" si="547"/>
        <v>92</v>
      </c>
      <c r="AS1096" s="70">
        <f t="shared" si="551"/>
        <v>1093</v>
      </c>
      <c r="AT1096" s="71">
        <f t="shared" ca="1" si="552"/>
        <v>5.8979563038719711E-5</v>
      </c>
      <c r="AU1096" s="72">
        <f t="shared" ca="1" si="548"/>
        <v>9.0370179501075842E-3</v>
      </c>
      <c r="AV1096" s="73">
        <f t="shared" ca="1" si="549"/>
        <v>1.0090370179501076</v>
      </c>
      <c r="AW1096" s="74">
        <f ca="1">PRODUCT(AV$4:AV1096)</f>
        <v>15553.747477522773</v>
      </c>
      <c r="BO1096" s="70">
        <f t="shared" si="545"/>
        <v>1093</v>
      </c>
      <c r="BP1096" s="171">
        <f t="shared" ca="1" si="553"/>
        <v>0.114</v>
      </c>
      <c r="BQ1096" s="172">
        <f t="shared" ca="1" si="550"/>
        <v>9.0370179501075842E-3</v>
      </c>
      <c r="BR1096" s="172">
        <f t="shared" ca="1" si="546"/>
        <v>6.4293187313548111E-5</v>
      </c>
    </row>
    <row r="1097" spans="44:70">
      <c r="AR1097" s="69">
        <f t="shared" si="547"/>
        <v>92</v>
      </c>
      <c r="AS1097" s="70">
        <f t="shared" si="551"/>
        <v>1094</v>
      </c>
      <c r="AT1097" s="71">
        <f t="shared" ca="1" si="552"/>
        <v>5.8446563668849297E-5</v>
      </c>
      <c r="AU1097" s="72">
        <f t="shared" ca="1" si="548"/>
        <v>9.0370179501075842E-3</v>
      </c>
      <c r="AV1097" s="73">
        <f t="shared" ca="1" si="549"/>
        <v>1.0090370179501076</v>
      </c>
      <c r="AW1097" s="74">
        <f ca="1">PRODUCT(AV$4:AV1097)</f>
        <v>15694.306972668586</v>
      </c>
      <c r="BO1097" s="70">
        <f t="shared" si="545"/>
        <v>1094</v>
      </c>
      <c r="BP1097" s="171">
        <f t="shared" ca="1" si="553"/>
        <v>0.114</v>
      </c>
      <c r="BQ1097" s="172">
        <f t="shared" ca="1" si="550"/>
        <v>9.0370179501075842E-3</v>
      </c>
      <c r="BR1097" s="172">
        <f t="shared" ca="1" si="546"/>
        <v>6.3717372276551234E-5</v>
      </c>
    </row>
    <row r="1098" spans="44:70">
      <c r="AR1098" s="69">
        <f t="shared" si="547"/>
        <v>92</v>
      </c>
      <c r="AS1098" s="70">
        <f t="shared" si="551"/>
        <v>1095</v>
      </c>
      <c r="AT1098" s="71">
        <f t="shared" ca="1" si="552"/>
        <v>5.7918381023851803E-5</v>
      </c>
      <c r="AU1098" s="72">
        <f t="shared" ca="1" si="548"/>
        <v>9.0370179501075842E-3</v>
      </c>
      <c r="AV1098" s="73">
        <f t="shared" ca="1" si="549"/>
        <v>1.0090370179501076</v>
      </c>
      <c r="AW1098" s="74">
        <f ca="1">PRODUCT(AV$4:AV1098)</f>
        <v>15836.13670649509</v>
      </c>
      <c r="BO1098" s="70">
        <f t="shared" si="545"/>
        <v>1095</v>
      </c>
      <c r="BP1098" s="171">
        <f t="shared" ca="1" si="553"/>
        <v>0.114</v>
      </c>
      <c r="BQ1098" s="172">
        <f t="shared" ca="1" si="550"/>
        <v>9.0370179501075842E-3</v>
      </c>
      <c r="BR1098" s="172">
        <f t="shared" ca="1" si="546"/>
        <v>6.3146714286057813E-5</v>
      </c>
    </row>
    <row r="1099" spans="44:70">
      <c r="AR1099" s="69">
        <f t="shared" si="547"/>
        <v>92</v>
      </c>
      <c r="AS1099" s="70">
        <f t="shared" si="551"/>
        <v>1096</v>
      </c>
      <c r="AT1099" s="71">
        <f t="shared" ca="1" si="552"/>
        <v>5.7394971574898083E-5</v>
      </c>
      <c r="AU1099" s="72">
        <f t="shared" ca="1" si="548"/>
        <v>9.0370179501075842E-3</v>
      </c>
      <c r="AV1099" s="73">
        <f t="shared" ca="1" si="549"/>
        <v>1.0090370179501076</v>
      </c>
      <c r="AW1099" s="74">
        <f ca="1">PRODUCT(AV$4:AV1099)</f>
        <v>15979.248158172044</v>
      </c>
      <c r="BO1099" s="70">
        <f t="shared" si="545"/>
        <v>1096</v>
      </c>
      <c r="BP1099" s="171">
        <f t="shared" ca="1" si="553"/>
        <v>0.114</v>
      </c>
      <c r="BQ1099" s="172">
        <f t="shared" ca="1" si="550"/>
        <v>9.0370179501075842E-3</v>
      </c>
      <c r="BR1099" s="172">
        <f t="shared" ca="1" si="546"/>
        <v>6.258116715513815E-5</v>
      </c>
    </row>
    <row r="1100" spans="44:70">
      <c r="AR1100" s="69">
        <f t="shared" si="547"/>
        <v>92</v>
      </c>
      <c r="AS1100" s="70">
        <f t="shared" si="551"/>
        <v>1097</v>
      </c>
      <c r="AT1100" s="71">
        <f t="shared" ca="1" si="552"/>
        <v>5.6876292186529816E-5</v>
      </c>
      <c r="AU1100" s="72">
        <f t="shared" ca="1" si="548"/>
        <v>9.0370179501075842E-3</v>
      </c>
      <c r="AV1100" s="73">
        <f t="shared" ca="1" si="549"/>
        <v>1.0090370179501076</v>
      </c>
      <c r="AW1100" s="74">
        <f ca="1">PRODUCT(AV$4:AV1100)</f>
        <v>16123.652910606668</v>
      </c>
      <c r="BO1100" s="70">
        <f t="shared" si="545"/>
        <v>1097</v>
      </c>
      <c r="BP1100" s="171">
        <f t="shared" ca="1" si="553"/>
        <v>0.114</v>
      </c>
      <c r="BQ1100" s="172">
        <f t="shared" ca="1" si="550"/>
        <v>9.0370179501075842E-3</v>
      </c>
      <c r="BR1100" s="172">
        <f t="shared" ca="1" si="546"/>
        <v>6.2020685110516447E-5</v>
      </c>
    </row>
    <row r="1101" spans="44:70">
      <c r="AR1101" s="69">
        <f t="shared" si="547"/>
        <v>92</v>
      </c>
      <c r="AS1101" s="70">
        <f t="shared" si="551"/>
        <v>1098</v>
      </c>
      <c r="AT1101" s="71">
        <f t="shared" ca="1" si="552"/>
        <v>5.6362300113104581E-5</v>
      </c>
      <c r="AU1101" s="72">
        <f t="shared" ca="1" si="548"/>
        <v>9.0370179501075842E-3</v>
      </c>
      <c r="AV1101" s="73">
        <f t="shared" ca="1" si="549"/>
        <v>1.0090370179501076</v>
      </c>
      <c r="AW1101" s="74">
        <f ca="1">PRODUCT(AV$4:AV1101)</f>
        <v>16269.362651381125</v>
      </c>
      <c r="BO1101" s="70">
        <f t="shared" si="545"/>
        <v>1098</v>
      </c>
      <c r="BP1101" s="171">
        <f t="shared" ca="1" si="553"/>
        <v>0.114</v>
      </c>
      <c r="BQ1101" s="172">
        <f t="shared" ca="1" si="550"/>
        <v>9.0370179501075842E-3</v>
      </c>
      <c r="BR1101" s="172">
        <f t="shared" ca="1" si="546"/>
        <v>6.14652227888661E-5</v>
      </c>
    </row>
    <row r="1102" spans="44:70">
      <c r="AR1102" s="69">
        <f t="shared" si="547"/>
        <v>92</v>
      </c>
      <c r="AS1102" s="70">
        <f t="shared" si="551"/>
        <v>1099</v>
      </c>
      <c r="AT1102" s="71">
        <f t="shared" ca="1" si="552"/>
        <v>5.5852952995273102E-5</v>
      </c>
      <c r="AU1102" s="72">
        <f t="shared" ca="1" si="548"/>
        <v>9.0370179501075842E-3</v>
      </c>
      <c r="AV1102" s="73">
        <f t="shared" ca="1" si="549"/>
        <v>1.0090370179501076</v>
      </c>
      <c r="AW1102" s="74">
        <f ca="1">PRODUCT(AV$4:AV1102)</f>
        <v>16416.389173698466</v>
      </c>
      <c r="BO1102" s="70">
        <f t="shared" si="545"/>
        <v>1099</v>
      </c>
      <c r="BP1102" s="171">
        <f t="shared" ca="1" si="553"/>
        <v>0.114</v>
      </c>
      <c r="BQ1102" s="172">
        <f t="shared" ca="1" si="550"/>
        <v>9.0370179501075842E-3</v>
      </c>
      <c r="BR1102" s="172">
        <f t="shared" ca="1" si="546"/>
        <v>6.0914735233138179E-5</v>
      </c>
    </row>
    <row r="1103" spans="44:70">
      <c r="AR1103" s="69">
        <f t="shared" si="547"/>
        <v>92</v>
      </c>
      <c r="AS1103" s="70">
        <f t="shared" si="551"/>
        <v>1100</v>
      </c>
      <c r="AT1103" s="71">
        <f t="shared" ca="1" si="552"/>
        <v>5.5348208856488303E-5</v>
      </c>
      <c r="AU1103" s="72">
        <f t="shared" ca="1" si="548"/>
        <v>9.0370179501075842E-3</v>
      </c>
      <c r="AV1103" s="73">
        <f t="shared" ca="1" si="549"/>
        <v>1.0090370179501076</v>
      </c>
      <c r="AW1103" s="74">
        <f ca="1">PRODUCT(AV$4:AV1103)</f>
        <v>16564.744377337131</v>
      </c>
      <c r="BO1103" s="70">
        <f t="shared" si="545"/>
        <v>1100</v>
      </c>
      <c r="BP1103" s="171">
        <f t="shared" ca="1" si="553"/>
        <v>0.114</v>
      </c>
      <c r="BQ1103" s="172">
        <f t="shared" ca="1" si="550"/>
        <v>9.0370179501075842E-3</v>
      </c>
      <c r="BR1103" s="172">
        <f t="shared" ca="1" si="546"/>
        <v>6.0369177888922747E-5</v>
      </c>
    </row>
    <row r="1104" spans="44:70">
      <c r="AR1104" s="69">
        <f t="shared" si="547"/>
        <v>92</v>
      </c>
      <c r="AS1104" s="70">
        <f t="shared" si="551"/>
        <v>1101</v>
      </c>
      <c r="AT1104" s="71">
        <f t="shared" ca="1" si="552"/>
        <v>5.4848026099545913E-5</v>
      </c>
      <c r="AU1104" s="72">
        <f t="shared" ca="1" si="548"/>
        <v>9.0370179501075842E-3</v>
      </c>
      <c r="AV1104" s="73">
        <f t="shared" ca="1" si="549"/>
        <v>1.0090370179501076</v>
      </c>
      <c r="AW1104" s="74">
        <f ca="1">PRODUCT(AV$4:AV1104)</f>
        <v>16714.440269614071</v>
      </c>
      <c r="BO1104" s="70">
        <f t="shared" si="545"/>
        <v>1101</v>
      </c>
      <c r="BP1104" s="171">
        <f t="shared" ca="1" si="553"/>
        <v>0.114</v>
      </c>
      <c r="BQ1104" s="172">
        <f t="shared" ca="1" si="550"/>
        <v>9.0370179501075842E-3</v>
      </c>
      <c r="BR1104" s="172">
        <f t="shared" ca="1" si="546"/>
        <v>5.9828506600842802E-5</v>
      </c>
    </row>
    <row r="1105" spans="44:70">
      <c r="AR1105" s="69">
        <f t="shared" si="547"/>
        <v>92</v>
      </c>
      <c r="AS1105" s="70">
        <f t="shared" si="551"/>
        <v>1102</v>
      </c>
      <c r="AT1105" s="71">
        <f t="shared" ca="1" si="552"/>
        <v>5.4352363503156345E-5</v>
      </c>
      <c r="AU1105" s="72">
        <f t="shared" ca="1" si="548"/>
        <v>9.0370179501075842E-3</v>
      </c>
      <c r="AV1105" s="73">
        <f t="shared" ca="1" si="549"/>
        <v>1.0090370179501076</v>
      </c>
      <c r="AW1105" s="74">
        <f ca="1">PRODUCT(AV$4:AV1105)</f>
        <v>16865.488966356574</v>
      </c>
      <c r="BO1105" s="70">
        <f t="shared" si="545"/>
        <v>1102</v>
      </c>
      <c r="BP1105" s="171">
        <f t="shared" ca="1" si="553"/>
        <v>0.114</v>
      </c>
      <c r="BQ1105" s="172">
        <f t="shared" ca="1" si="550"/>
        <v>9.0370179501075842E-3</v>
      </c>
      <c r="BR1105" s="172">
        <f t="shared" ca="1" si="546"/>
        <v>5.9292677608980503E-5</v>
      </c>
    </row>
    <row r="1106" spans="44:70">
      <c r="AR1106" s="69">
        <f t="shared" si="547"/>
        <v>92</v>
      </c>
      <c r="AS1106" s="70">
        <f t="shared" si="551"/>
        <v>1103</v>
      </c>
      <c r="AT1106" s="71">
        <f t="shared" ca="1" si="552"/>
        <v>5.3861180218547549E-5</v>
      </c>
      <c r="AU1106" s="72">
        <f t="shared" ca="1" si="548"/>
        <v>9.0370179501075842E-3</v>
      </c>
      <c r="AV1106" s="73">
        <f t="shared" ca="1" si="549"/>
        <v>1.0090370179501076</v>
      </c>
      <c r="AW1106" s="74">
        <f ca="1">PRODUCT(AV$4:AV1106)</f>
        <v>17017.902692882879</v>
      </c>
      <c r="BO1106" s="70">
        <f t="shared" ref="BO1106:BO1169" si="554">BO1105+1</f>
        <v>1103</v>
      </c>
      <c r="BP1106" s="171">
        <f t="shared" ca="1" si="553"/>
        <v>0.114</v>
      </c>
      <c r="BQ1106" s="172">
        <f t="shared" ca="1" si="550"/>
        <v>9.0370179501075842E-3</v>
      </c>
      <c r="BR1106" s="172">
        <f t="shared" ref="BR1106:BR1169" ca="1" si="555">BR1105/(1+BQ1106)</f>
        <v>5.8761647545335409E-5</v>
      </c>
    </row>
    <row r="1107" spans="44:70">
      <c r="AR1107" s="69">
        <f t="shared" si="547"/>
        <v>92</v>
      </c>
      <c r="AS1107" s="70">
        <f t="shared" si="551"/>
        <v>1104</v>
      </c>
      <c r="AT1107" s="71">
        <f t="shared" ca="1" si="552"/>
        <v>5.3374435766098554E-5</v>
      </c>
      <c r="AU1107" s="72">
        <f t="shared" ca="1" si="548"/>
        <v>9.0370179501075842E-3</v>
      </c>
      <c r="AV1107" s="73">
        <f t="shared" ca="1" si="549"/>
        <v>1.0090370179501076</v>
      </c>
      <c r="AW1107" s="74">
        <f ca="1">PRODUCT(AV$4:AV1107)</f>
        <v>17171.693784991647</v>
      </c>
      <c r="BO1107" s="70">
        <f t="shared" si="554"/>
        <v>1104</v>
      </c>
      <c r="BP1107" s="171">
        <f t="shared" ca="1" si="553"/>
        <v>0.114</v>
      </c>
      <c r="BQ1107" s="172">
        <f t="shared" ca="1" si="550"/>
        <v>9.0370179501075842E-3</v>
      </c>
      <c r="BR1107" s="172">
        <f t="shared" ca="1" si="555"/>
        <v>5.8235373430314436E-5</v>
      </c>
    </row>
    <row r="1108" spans="44:70">
      <c r="AR1108" s="69">
        <f t="shared" si="547"/>
        <v>93</v>
      </c>
      <c r="AS1108" s="70">
        <f t="shared" si="551"/>
        <v>1105</v>
      </c>
      <c r="AT1108" s="71">
        <f t="shared" ca="1" si="552"/>
        <v>5.289209003200346E-5</v>
      </c>
      <c r="AU1108" s="72">
        <f t="shared" ca="1" si="548"/>
        <v>9.0370179501075842E-3</v>
      </c>
      <c r="AV1108" s="73">
        <f t="shared" ca="1" si="549"/>
        <v>1.0090370179501076</v>
      </c>
      <c r="AW1108" s="74">
        <f ca="1">PRODUCT(AV$4:AV1108)</f>
        <v>17326.874689960368</v>
      </c>
      <c r="BO1108" s="70">
        <f t="shared" si="554"/>
        <v>1105</v>
      </c>
      <c r="BP1108" s="171">
        <f t="shared" ca="1" si="553"/>
        <v>0.114</v>
      </c>
      <c r="BQ1108" s="172">
        <f t="shared" ca="1" si="550"/>
        <v>9.0370179501075842E-3</v>
      </c>
      <c r="BR1108" s="172">
        <f t="shared" ca="1" si="555"/>
        <v>5.771381266925325E-5</v>
      </c>
    </row>
    <row r="1109" spans="44:70">
      <c r="AR1109" s="69">
        <f t="shared" si="547"/>
        <v>93</v>
      </c>
      <c r="AS1109" s="70">
        <f t="shared" si="551"/>
        <v>1106</v>
      </c>
      <c r="AT1109" s="71">
        <f t="shared" ca="1" si="552"/>
        <v>5.2414103264965538E-5</v>
      </c>
      <c r="AU1109" s="72">
        <f t="shared" ca="1" si="548"/>
        <v>9.0370179501075842E-3</v>
      </c>
      <c r="AV1109" s="73">
        <f t="shared" ca="1" si="549"/>
        <v>1.0090370179501076</v>
      </c>
      <c r="AW1109" s="74">
        <f ca="1">PRODUCT(AV$4:AV1109)</f>
        <v>17483.457967552804</v>
      </c>
      <c r="BO1109" s="70">
        <f t="shared" si="554"/>
        <v>1106</v>
      </c>
      <c r="BP1109" s="171">
        <f t="shared" ca="1" si="553"/>
        <v>0.114</v>
      </c>
      <c r="BQ1109" s="172">
        <f t="shared" ca="1" si="550"/>
        <v>9.0370179501075842E-3</v>
      </c>
      <c r="BR1109" s="172">
        <f t="shared" ca="1" si="555"/>
        <v>5.7196923048968795E-5</v>
      </c>
    </row>
    <row r="1110" spans="44:70">
      <c r="AR1110" s="69">
        <f t="shared" si="547"/>
        <v>93</v>
      </c>
      <c r="AS1110" s="70">
        <f t="shared" si="551"/>
        <v>1107</v>
      </c>
      <c r="AT1110" s="71">
        <f t="shared" ca="1" si="552"/>
        <v>5.1940436072921249E-5</v>
      </c>
      <c r="AU1110" s="72">
        <f t="shared" ca="1" si="548"/>
        <v>9.0370179501075842E-3</v>
      </c>
      <c r="AV1110" s="73">
        <f t="shared" ca="1" si="549"/>
        <v>1.0090370179501076</v>
      </c>
      <c r="AW1110" s="74">
        <f ca="1">PRODUCT(AV$4:AV1110)</f>
        <v>17641.456291035531</v>
      </c>
      <c r="BO1110" s="70">
        <f t="shared" si="554"/>
        <v>1107</v>
      </c>
      <c r="BP1110" s="171">
        <f t="shared" ca="1" si="553"/>
        <v>0.114</v>
      </c>
      <c r="BQ1110" s="172">
        <f t="shared" ca="1" si="550"/>
        <v>9.0370179501075842E-3</v>
      </c>
      <c r="BR1110" s="172">
        <f t="shared" ca="1" si="555"/>
        <v>5.6684662734342748E-5</v>
      </c>
    </row>
    <row r="1111" spans="44:70">
      <c r="AR1111" s="69">
        <f t="shared" si="547"/>
        <v>93</v>
      </c>
      <c r="AS1111" s="70">
        <f t="shared" si="551"/>
        <v>1108</v>
      </c>
      <c r="AT1111" s="71">
        <f t="shared" ca="1" si="552"/>
        <v>5.1471049419793841E-5</v>
      </c>
      <c r="AU1111" s="72">
        <f t="shared" ca="1" si="548"/>
        <v>9.0370179501075842E-3</v>
      </c>
      <c r="AV1111" s="73">
        <f t="shared" ca="1" si="549"/>
        <v>1.0090370179501076</v>
      </c>
      <c r="AW1111" s="74">
        <f ca="1">PRODUCT(AV$4:AV1111)</f>
        <v>17800.882448203658</v>
      </c>
      <c r="BO1111" s="70">
        <f t="shared" si="554"/>
        <v>1108</v>
      </c>
      <c r="BP1111" s="171">
        <f t="shared" ca="1" si="553"/>
        <v>0.114</v>
      </c>
      <c r="BQ1111" s="172">
        <f t="shared" ca="1" si="550"/>
        <v>9.0370179501075842E-3</v>
      </c>
      <c r="BR1111" s="172">
        <f t="shared" ca="1" si="555"/>
        <v>5.6176990264935508E-5</v>
      </c>
    </row>
    <row r="1112" spans="44:70">
      <c r="AR1112" s="69">
        <f t="shared" si="547"/>
        <v>93</v>
      </c>
      <c r="AS1112" s="70">
        <f t="shared" si="551"/>
        <v>1109</v>
      </c>
      <c r="AT1112" s="71">
        <f t="shared" ca="1" si="552"/>
        <v>5.1005904622276288E-5</v>
      </c>
      <c r="AU1112" s="72">
        <f t="shared" ca="1" si="548"/>
        <v>9.0370179501075842E-3</v>
      </c>
      <c r="AV1112" s="73">
        <f t="shared" ca="1" si="549"/>
        <v>1.0090370179501076</v>
      </c>
      <c r="AW1112" s="74">
        <f ca="1">PRODUCT(AV$4:AV1112)</f>
        <v>17961.749342415831</v>
      </c>
      <c r="BO1112" s="70">
        <f t="shared" si="554"/>
        <v>1109</v>
      </c>
      <c r="BP1112" s="171">
        <f t="shared" ca="1" si="553"/>
        <v>0.114</v>
      </c>
      <c r="BQ1112" s="172">
        <f t="shared" ca="1" si="550"/>
        <v>9.0370179501075842E-3</v>
      </c>
      <c r="BR1112" s="172">
        <f t="shared" ca="1" si="555"/>
        <v>5.5673864551630563E-5</v>
      </c>
    </row>
    <row r="1113" spans="44:70">
      <c r="AR1113" s="69">
        <f t="shared" si="547"/>
        <v>93</v>
      </c>
      <c r="AS1113" s="70">
        <f t="shared" si="551"/>
        <v>1110</v>
      </c>
      <c r="AT1113" s="71">
        <f t="shared" ca="1" si="552"/>
        <v>5.0544963346643304E-5</v>
      </c>
      <c r="AU1113" s="72">
        <f t="shared" ca="1" si="548"/>
        <v>9.0370179501075842E-3</v>
      </c>
      <c r="AV1113" s="73">
        <f t="shared" ca="1" si="549"/>
        <v>1.0090370179501076</v>
      </c>
      <c r="AW1113" s="74">
        <f ca="1">PRODUCT(AV$4:AV1113)</f>
        <v>18124.069993638575</v>
      </c>
      <c r="BO1113" s="70">
        <f t="shared" si="554"/>
        <v>1110</v>
      </c>
      <c r="BP1113" s="171">
        <f t="shared" ca="1" si="553"/>
        <v>0.114</v>
      </c>
      <c r="BQ1113" s="172">
        <f t="shared" ca="1" si="550"/>
        <v>9.0370179501075842E-3</v>
      </c>
      <c r="BR1113" s="172">
        <f t="shared" ca="1" si="555"/>
        <v>5.5175244873308892E-5</v>
      </c>
    </row>
    <row r="1114" spans="44:70">
      <c r="AR1114" s="69">
        <f t="shared" si="547"/>
        <v>93</v>
      </c>
      <c r="AS1114" s="70">
        <f t="shared" si="551"/>
        <v>1111</v>
      </c>
      <c r="AT1114" s="71">
        <f t="shared" ca="1" si="552"/>
        <v>5.0088187605592159E-5</v>
      </c>
      <c r="AU1114" s="72">
        <f t="shared" ca="1" si="548"/>
        <v>9.0370179501075842E-3</v>
      </c>
      <c r="AV1114" s="73">
        <f t="shared" ca="1" si="549"/>
        <v>1.0090370179501076</v>
      </c>
      <c r="AW1114" s="74">
        <f ca="1">PRODUCT(AV$4:AV1114)</f>
        <v>18287.857539500092</v>
      </c>
      <c r="BO1114" s="70">
        <f t="shared" si="554"/>
        <v>1111</v>
      </c>
      <c r="BP1114" s="171">
        <f t="shared" ca="1" si="553"/>
        <v>0.114</v>
      </c>
      <c r="BQ1114" s="172">
        <f t="shared" ca="1" si="550"/>
        <v>9.0370179501075842E-3</v>
      </c>
      <c r="BR1114" s="172">
        <f t="shared" ca="1" si="555"/>
        <v>5.4681090873553129E-5</v>
      </c>
    </row>
    <row r="1115" spans="44:70">
      <c r="AR1115" s="69">
        <f t="shared" si="547"/>
        <v>93</v>
      </c>
      <c r="AS1115" s="70">
        <f t="shared" si="551"/>
        <v>1112</v>
      </c>
      <c r="AT1115" s="71">
        <f t="shared" ca="1" si="552"/>
        <v>4.9635539755112067E-5</v>
      </c>
      <c r="AU1115" s="72">
        <f t="shared" ca="1" si="548"/>
        <v>9.0370179501075842E-3</v>
      </c>
      <c r="AV1115" s="73">
        <f t="shared" ca="1" si="549"/>
        <v>1.0090370179501076</v>
      </c>
      <c r="AW1115" s="74">
        <f ca="1">PRODUCT(AV$4:AV1115)</f>
        <v>18453.125236353564</v>
      </c>
      <c r="BO1115" s="70">
        <f t="shared" si="554"/>
        <v>1112</v>
      </c>
      <c r="BP1115" s="171">
        <f t="shared" ca="1" si="553"/>
        <v>0.114</v>
      </c>
      <c r="BQ1115" s="172">
        <f t="shared" ca="1" si="550"/>
        <v>9.0370179501075842E-3</v>
      </c>
      <c r="BR1115" s="172">
        <f t="shared" ca="1" si="555"/>
        <v>5.4191362557381283E-5</v>
      </c>
    </row>
    <row r="1116" spans="44:70">
      <c r="AR1116" s="69">
        <f t="shared" si="547"/>
        <v>93</v>
      </c>
      <c r="AS1116" s="70">
        <f t="shared" si="551"/>
        <v>1113</v>
      </c>
      <c r="AT1116" s="71">
        <f t="shared" ca="1" si="552"/>
        <v>4.9186982491381844E-5</v>
      </c>
      <c r="AU1116" s="72">
        <f t="shared" ca="1" si="548"/>
        <v>9.0370179501075842E-3</v>
      </c>
      <c r="AV1116" s="73">
        <f t="shared" ca="1" si="549"/>
        <v>1.0090370179501076</v>
      </c>
      <c r="AW1116" s="74">
        <f ca="1">PRODUCT(AV$4:AV1116)</f>
        <v>18619.886460350073</v>
      </c>
      <c r="BO1116" s="70">
        <f t="shared" si="554"/>
        <v>1113</v>
      </c>
      <c r="BP1116" s="171">
        <f t="shared" ca="1" si="553"/>
        <v>0.114</v>
      </c>
      <c r="BQ1116" s="172">
        <f t="shared" ca="1" si="550"/>
        <v>9.0370179501075842E-3</v>
      </c>
      <c r="BR1116" s="172">
        <f t="shared" ca="1" si="555"/>
        <v>5.37060202880097E-5</v>
      </c>
    </row>
    <row r="1117" spans="44:70">
      <c r="AR1117" s="69">
        <f t="shared" si="547"/>
        <v>93</v>
      </c>
      <c r="AS1117" s="70">
        <f t="shared" si="551"/>
        <v>1114</v>
      </c>
      <c r="AT1117" s="71">
        <f t="shared" ca="1" si="552"/>
        <v>4.8742478847695601E-5</v>
      </c>
      <c r="AU1117" s="72">
        <f t="shared" ca="1" si="548"/>
        <v>9.0370179501075842E-3</v>
      </c>
      <c r="AV1117" s="73">
        <f t="shared" ca="1" si="549"/>
        <v>1.0090370179501076</v>
      </c>
      <c r="AW1117" s="74">
        <f ca="1">PRODUCT(AV$4:AV1117)</f>
        <v>18788.154708521222</v>
      </c>
      <c r="BO1117" s="70">
        <f t="shared" si="554"/>
        <v>1114</v>
      </c>
      <c r="BP1117" s="171">
        <f t="shared" ca="1" si="553"/>
        <v>0.114</v>
      </c>
      <c r="BQ1117" s="172">
        <f t="shared" ca="1" si="550"/>
        <v>9.0370179501075842E-3</v>
      </c>
      <c r="BR1117" s="172">
        <f t="shared" ca="1" si="555"/>
        <v>5.3225024783644978E-5</v>
      </c>
    </row>
    <row r="1118" spans="44:70">
      <c r="AR1118" s="69">
        <f t="shared" si="547"/>
        <v>93</v>
      </c>
      <c r="AS1118" s="70">
        <f t="shared" si="551"/>
        <v>1115</v>
      </c>
      <c r="AT1118" s="71">
        <f t="shared" ca="1" si="552"/>
        <v>4.8301992191416237E-5</v>
      </c>
      <c r="AU1118" s="72">
        <f t="shared" ca="1" si="548"/>
        <v>9.0370179501075842E-3</v>
      </c>
      <c r="AV1118" s="73">
        <f t="shared" ca="1" si="549"/>
        <v>1.0090370179501076</v>
      </c>
      <c r="AW1118" s="74">
        <f ca="1">PRODUCT(AV$4:AV1118)</f>
        <v>18957.943599871527</v>
      </c>
      <c r="BO1118" s="70">
        <f t="shared" si="554"/>
        <v>1115</v>
      </c>
      <c r="BP1118" s="171">
        <f t="shared" ca="1" si="553"/>
        <v>0.114</v>
      </c>
      <c r="BQ1118" s="172">
        <f t="shared" ca="1" si="550"/>
        <v>9.0370179501075842E-3</v>
      </c>
      <c r="BR1118" s="172">
        <f t="shared" ca="1" si="555"/>
        <v>5.2748337114304683E-5</v>
      </c>
    </row>
    <row r="1119" spans="44:70">
      <c r="AR1119" s="69">
        <f t="shared" si="547"/>
        <v>93</v>
      </c>
      <c r="AS1119" s="70">
        <f t="shared" si="551"/>
        <v>1116</v>
      </c>
      <c r="AT1119" s="71">
        <f t="shared" ca="1" si="552"/>
        <v>4.7865486220956452E-5</v>
      </c>
      <c r="AU1119" s="72">
        <f t="shared" ca="1" si="548"/>
        <v>9.0370179501075842E-3</v>
      </c>
      <c r="AV1119" s="73">
        <f t="shared" ca="1" si="549"/>
        <v>1.0090370179501076</v>
      </c>
      <c r="AW1119" s="74">
        <f ca="1">PRODUCT(AV$4:AV1119)</f>
        <v>19129.266876480695</v>
      </c>
      <c r="BO1119" s="70">
        <f t="shared" si="554"/>
        <v>1116</v>
      </c>
      <c r="BP1119" s="171">
        <f t="shared" ca="1" si="553"/>
        <v>0.114</v>
      </c>
      <c r="BQ1119" s="172">
        <f t="shared" ca="1" si="550"/>
        <v>9.0370179501075842E-3</v>
      </c>
      <c r="BR1119" s="172">
        <f t="shared" ca="1" si="555"/>
        <v>5.2275918698666468E-5</v>
      </c>
    </row>
    <row r="1120" spans="44:70">
      <c r="AR1120" s="69">
        <f t="shared" si="547"/>
        <v>94</v>
      </c>
      <c r="AS1120" s="70">
        <f t="shared" si="551"/>
        <v>1117</v>
      </c>
      <c r="AT1120" s="71">
        <f t="shared" ca="1" si="552"/>
        <v>4.7432924962787044E-5</v>
      </c>
      <c r="AU1120" s="72">
        <f t="shared" ca="1" si="548"/>
        <v>9.0370179501075842E-3</v>
      </c>
      <c r="AV1120" s="73">
        <f t="shared" ca="1" si="549"/>
        <v>1.0090370179501076</v>
      </c>
      <c r="AW1120" s="74">
        <f ca="1">PRODUCT(AV$4:AV1120)</f>
        <v>19302.138404615849</v>
      </c>
      <c r="BO1120" s="70">
        <f t="shared" si="554"/>
        <v>1117</v>
      </c>
      <c r="BP1120" s="171">
        <f t="shared" ca="1" si="553"/>
        <v>0.114</v>
      </c>
      <c r="BQ1120" s="172">
        <f t="shared" ca="1" si="550"/>
        <v>9.0370179501075842E-3</v>
      </c>
      <c r="BR1120" s="172">
        <f t="shared" ca="1" si="555"/>
        <v>5.1807731300945473E-5</v>
      </c>
    </row>
    <row r="1121" spans="44:70">
      <c r="AR1121" s="69">
        <f t="shared" si="547"/>
        <v>94</v>
      </c>
      <c r="AS1121" s="70">
        <f t="shared" si="551"/>
        <v>1118</v>
      </c>
      <c r="AT1121" s="71">
        <f t="shared" ca="1" si="552"/>
        <v>4.700427276847223E-5</v>
      </c>
      <c r="AU1121" s="72">
        <f t="shared" ca="1" si="548"/>
        <v>9.0370179501075842E-3</v>
      </c>
      <c r="AV1121" s="73">
        <f t="shared" ca="1" si="549"/>
        <v>1.0090370179501076</v>
      </c>
      <c r="AW1121" s="74">
        <f ca="1">PRODUCT(AV$4:AV1121)</f>
        <v>19476.572175853824</v>
      </c>
      <c r="BO1121" s="70">
        <f t="shared" si="554"/>
        <v>1118</v>
      </c>
      <c r="BP1121" s="171">
        <f t="shared" ca="1" si="553"/>
        <v>0.114</v>
      </c>
      <c r="BQ1121" s="172">
        <f t="shared" ca="1" si="550"/>
        <v>9.0370179501075842E-3</v>
      </c>
      <c r="BR1121" s="172">
        <f t="shared" ca="1" si="555"/>
        <v>5.1343737027799644E-5</v>
      </c>
    </row>
    <row r="1122" spans="44:70">
      <c r="AR1122" s="69">
        <f t="shared" si="547"/>
        <v>94</v>
      </c>
      <c r="AS1122" s="70">
        <f t="shared" si="551"/>
        <v>1119</v>
      </c>
      <c r="AT1122" s="71">
        <f t="shared" ca="1" si="552"/>
        <v>4.6579494311731794E-5</v>
      </c>
      <c r="AU1122" s="72">
        <f t="shared" ca="1" si="548"/>
        <v>9.0370179501075842E-3</v>
      </c>
      <c r="AV1122" s="73">
        <f t="shared" ca="1" si="549"/>
        <v>1.0090370179501076</v>
      </c>
      <c r="AW1122" s="74">
        <f ca="1">PRODUCT(AV$4:AV1122)</f>
        <v>19652.582308213579</v>
      </c>
      <c r="BO1122" s="70">
        <f t="shared" si="554"/>
        <v>1119</v>
      </c>
      <c r="BP1122" s="171">
        <f t="shared" ca="1" si="553"/>
        <v>0.114</v>
      </c>
      <c r="BQ1122" s="172">
        <f t="shared" ca="1" si="550"/>
        <v>9.0370179501075842E-3</v>
      </c>
      <c r="BR1122" s="172">
        <f t="shared" ca="1" si="555"/>
        <v>5.0883898325262797E-5</v>
      </c>
    </row>
    <row r="1123" spans="44:70">
      <c r="AR1123" s="69">
        <f t="shared" si="547"/>
        <v>94</v>
      </c>
      <c r="AS1123" s="70">
        <f t="shared" si="551"/>
        <v>1120</v>
      </c>
      <c r="AT1123" s="71">
        <f t="shared" ca="1" si="552"/>
        <v>4.6158554585529742E-5</v>
      </c>
      <c r="AU1123" s="72">
        <f t="shared" ca="1" si="548"/>
        <v>9.0370179501075842E-3</v>
      </c>
      <c r="AV1123" s="73">
        <f t="shared" ca="1" si="549"/>
        <v>1.0090370179501076</v>
      </c>
      <c r="AW1123" s="74">
        <f ca="1">PRODUCT(AV$4:AV1123)</f>
        <v>19830.183047298873</v>
      </c>
      <c r="BO1123" s="70">
        <f t="shared" si="554"/>
        <v>1120</v>
      </c>
      <c r="BP1123" s="171">
        <f t="shared" ca="1" si="553"/>
        <v>0.114</v>
      </c>
      <c r="BQ1123" s="172">
        <f t="shared" ca="1" si="550"/>
        <v>9.0370179501075842E-3</v>
      </c>
      <c r="BR1123" s="172">
        <f t="shared" ca="1" si="555"/>
        <v>5.0428177975705129E-5</v>
      </c>
    </row>
    <row r="1124" spans="44:70">
      <c r="AR1124" s="69">
        <f t="shared" si="547"/>
        <v>94</v>
      </c>
      <c r="AS1124" s="70">
        <f t="shared" si="551"/>
        <v>1121</v>
      </c>
      <c r="AT1124" s="71">
        <f t="shared" ca="1" si="552"/>
        <v>4.574141889918929E-5</v>
      </c>
      <c r="AU1124" s="72">
        <f t="shared" ca="1" si="548"/>
        <v>9.0370179501075842E-3</v>
      </c>
      <c r="AV1124" s="73">
        <f t="shared" ca="1" si="549"/>
        <v>1.0090370179501076</v>
      </c>
      <c r="AW1124" s="74">
        <f ca="1">PRODUCT(AV$4:AV1124)</f>
        <v>20009.388767451233</v>
      </c>
      <c r="BO1124" s="70">
        <f t="shared" si="554"/>
        <v>1121</v>
      </c>
      <c r="BP1124" s="171">
        <f t="shared" ca="1" si="553"/>
        <v>0.114</v>
      </c>
      <c r="BQ1124" s="172">
        <f t="shared" ca="1" si="550"/>
        <v>9.0370179501075842E-3</v>
      </c>
      <c r="BR1124" s="172">
        <f t="shared" ca="1" si="555"/>
        <v>4.997653909482098E-5</v>
      </c>
    </row>
    <row r="1125" spans="44:70">
      <c r="AR1125" s="69">
        <f t="shared" si="547"/>
        <v>94</v>
      </c>
      <c r="AS1125" s="70">
        <f t="shared" si="551"/>
        <v>1122</v>
      </c>
      <c r="AT1125" s="71">
        <f t="shared" ca="1" si="552"/>
        <v>4.5328052875533925E-5</v>
      </c>
      <c r="AU1125" s="72">
        <f t="shared" ca="1" si="548"/>
        <v>9.0370179501075842E-3</v>
      </c>
      <c r="AV1125" s="73">
        <f t="shared" ca="1" si="549"/>
        <v>1.0090370179501076</v>
      </c>
      <c r="AW1125" s="74">
        <f ca="1">PRODUCT(AV$4:AV1125)</f>
        <v>20190.213972913371</v>
      </c>
      <c r="BO1125" s="70">
        <f t="shared" si="554"/>
        <v>1122</v>
      </c>
      <c r="BP1125" s="171">
        <f t="shared" ca="1" si="553"/>
        <v>0.114</v>
      </c>
      <c r="BQ1125" s="172">
        <f t="shared" ca="1" si="550"/>
        <v>9.0370179501075842E-3</v>
      </c>
      <c r="BR1125" s="172">
        <f t="shared" ca="1" si="555"/>
        <v>4.9528945128643531E-5</v>
      </c>
    </row>
    <row r="1126" spans="44:70">
      <c r="AR1126" s="69">
        <f t="shared" si="547"/>
        <v>94</v>
      </c>
      <c r="AS1126" s="70">
        <f t="shared" si="551"/>
        <v>1123</v>
      </c>
      <c r="AT1126" s="71">
        <f t="shared" ca="1" si="552"/>
        <v>4.49184224480543E-5</v>
      </c>
      <c r="AU1126" s="72">
        <f t="shared" ca="1" si="548"/>
        <v>9.0370179501075842E-3</v>
      </c>
      <c r="AV1126" s="73">
        <f t="shared" ca="1" si="549"/>
        <v>1.0090370179501076</v>
      </c>
      <c r="AW1126" s="74">
        <f ca="1">PRODUCT(AV$4:AV1126)</f>
        <v>20372.673299003101</v>
      </c>
      <c r="BO1126" s="70">
        <f t="shared" si="554"/>
        <v>1123</v>
      </c>
      <c r="BP1126" s="171">
        <f t="shared" ca="1" si="553"/>
        <v>0.114</v>
      </c>
      <c r="BQ1126" s="172">
        <f t="shared" ca="1" si="550"/>
        <v>9.0370179501075842E-3</v>
      </c>
      <c r="BR1126" s="172">
        <f t="shared" ca="1" si="555"/>
        <v>4.9085359850586295E-5</v>
      </c>
    </row>
    <row r="1127" spans="44:70">
      <c r="AR1127" s="69">
        <f t="shared" si="547"/>
        <v>94</v>
      </c>
      <c r="AS1127" s="70">
        <f t="shared" si="551"/>
        <v>1124</v>
      </c>
      <c r="AT1127" s="71">
        <f t="shared" ca="1" si="552"/>
        <v>4.4512493858100719E-5</v>
      </c>
      <c r="AU1127" s="72">
        <f t="shared" ca="1" si="548"/>
        <v>9.0370179501075842E-3</v>
      </c>
      <c r="AV1127" s="73">
        <f t="shared" ca="1" si="549"/>
        <v>1.0090370179501076</v>
      </c>
      <c r="AW1127" s="74">
        <f ca="1">PRODUCT(AV$4:AV1127)</f>
        <v>20556.781513297869</v>
      </c>
      <c r="BO1127" s="70">
        <f t="shared" si="554"/>
        <v>1124</v>
      </c>
      <c r="BP1127" s="171">
        <f t="shared" ca="1" si="553"/>
        <v>0.114</v>
      </c>
      <c r="BQ1127" s="172">
        <f t="shared" ca="1" si="550"/>
        <v>9.0370179501075842E-3</v>
      </c>
      <c r="BR1127" s="172">
        <f t="shared" ca="1" si="555"/>
        <v>4.8645747358511034E-5</v>
      </c>
    </row>
    <row r="1128" spans="44:70">
      <c r="AR1128" s="69">
        <f t="shared" si="547"/>
        <v>94</v>
      </c>
      <c r="AS1128" s="70">
        <f t="shared" si="551"/>
        <v>1125</v>
      </c>
      <c r="AT1128" s="71">
        <f t="shared" ca="1" si="552"/>
        <v>4.4110233652101007E-5</v>
      </c>
      <c r="AU1128" s="72">
        <f t="shared" ca="1" si="548"/>
        <v>9.0370179501075842E-3</v>
      </c>
      <c r="AV1128" s="73">
        <f t="shared" ca="1" si="549"/>
        <v>1.0090370179501076</v>
      </c>
      <c r="AW1128" s="74">
        <f ca="1">PRODUCT(AV$4:AV1128)</f>
        <v>20742.553516829979</v>
      </c>
      <c r="BO1128" s="70">
        <f t="shared" si="554"/>
        <v>1125</v>
      </c>
      <c r="BP1128" s="171">
        <f t="shared" ca="1" si="553"/>
        <v>0.114</v>
      </c>
      <c r="BQ1128" s="172">
        <f t="shared" ca="1" si="550"/>
        <v>9.0370179501075842E-3</v>
      </c>
      <c r="BR1128" s="172">
        <f t="shared" ca="1" si="555"/>
        <v>4.8210072071822002E-5</v>
      </c>
    </row>
    <row r="1129" spans="44:70">
      <c r="AR1129" s="69">
        <f t="shared" si="547"/>
        <v>94</v>
      </c>
      <c r="AS1129" s="70">
        <f t="shared" si="551"/>
        <v>1126</v>
      </c>
      <c r="AT1129" s="71">
        <f t="shared" ca="1" si="552"/>
        <v>4.3711608678803529E-5</v>
      </c>
      <c r="AU1129" s="72">
        <f t="shared" ca="1" si="548"/>
        <v>9.0370179501075842E-3</v>
      </c>
      <c r="AV1129" s="73">
        <f t="shared" ca="1" si="549"/>
        <v>1.0090370179501076</v>
      </c>
      <c r="AW1129" s="74">
        <f ca="1">PRODUCT(AV$4:AV1129)</f>
        <v>20930.00434529264</v>
      </c>
      <c r="BO1129" s="70">
        <f t="shared" si="554"/>
        <v>1126</v>
      </c>
      <c r="BP1129" s="171">
        <f t="shared" ca="1" si="553"/>
        <v>0.114</v>
      </c>
      <c r="BQ1129" s="172">
        <f t="shared" ca="1" si="550"/>
        <v>9.0370179501075842E-3</v>
      </c>
      <c r="BR1129" s="172">
        <f t="shared" ca="1" si="555"/>
        <v>4.7778298728586168E-5</v>
      </c>
    </row>
    <row r="1130" spans="44:70">
      <c r="AR1130" s="69">
        <f t="shared" si="547"/>
        <v>94</v>
      </c>
      <c r="AS1130" s="70">
        <f t="shared" si="551"/>
        <v>1127</v>
      </c>
      <c r="AT1130" s="71">
        <f t="shared" ca="1" si="552"/>
        <v>4.3316586086545103E-5</v>
      </c>
      <c r="AU1130" s="72">
        <f t="shared" ca="1" si="548"/>
        <v>9.0370179501075842E-3</v>
      </c>
      <c r="AV1130" s="73">
        <f t="shared" ca="1" si="549"/>
        <v>1.0090370179501076</v>
      </c>
      <c r="AW1130" s="74">
        <f ca="1">PRODUCT(AV$4:AV1130)</f>
        <v>21119.149170256878</v>
      </c>
      <c r="BO1130" s="70">
        <f t="shared" si="554"/>
        <v>1127</v>
      </c>
      <c r="BP1130" s="171">
        <f t="shared" ca="1" si="553"/>
        <v>0.114</v>
      </c>
      <c r="BQ1130" s="172">
        <f t="shared" ca="1" si="550"/>
        <v>9.0370179501075842E-3</v>
      </c>
      <c r="BR1130" s="172">
        <f t="shared" ca="1" si="555"/>
        <v>4.7350392382679258E-5</v>
      </c>
    </row>
    <row r="1131" spans="44:70">
      <c r="AR1131" s="69">
        <f t="shared" si="547"/>
        <v>94</v>
      </c>
      <c r="AS1131" s="70">
        <f t="shared" si="551"/>
        <v>1128</v>
      </c>
      <c r="AT1131" s="71">
        <f t="shared" ca="1" si="552"/>
        <v>4.2925133320543617E-5</v>
      </c>
      <c r="AU1131" s="72">
        <f t="shared" ca="1" si="548"/>
        <v>9.0370179501075842E-3</v>
      </c>
      <c r="AV1131" s="73">
        <f t="shared" ca="1" si="549"/>
        <v>1.0090370179501076</v>
      </c>
      <c r="AW1131" s="74">
        <f ca="1">PRODUCT(AV$4:AV1131)</f>
        <v>21310.00330039949</v>
      </c>
      <c r="BO1131" s="70">
        <f t="shared" si="554"/>
        <v>1128</v>
      </c>
      <c r="BP1131" s="171">
        <f t="shared" ca="1" si="553"/>
        <v>0.114</v>
      </c>
      <c r="BQ1131" s="172">
        <f t="shared" ca="1" si="550"/>
        <v>9.0370179501075842E-3</v>
      </c>
      <c r="BR1131" s="172">
        <f t="shared" ca="1" si="555"/>
        <v>4.6926318400957344E-5</v>
      </c>
    </row>
    <row r="1132" spans="44:70">
      <c r="AR1132" s="69">
        <f t="shared" si="547"/>
        <v>95</v>
      </c>
      <c r="AS1132" s="70">
        <f t="shared" si="551"/>
        <v>1129</v>
      </c>
      <c r="AT1132" s="71">
        <f t="shared" ca="1" si="552"/>
        <v>4.2537218120215103E-5</v>
      </c>
      <c r="AU1132" s="72">
        <f t="shared" ca="1" si="548"/>
        <v>9.0370179501075842E-3</v>
      </c>
      <c r="AV1132" s="73">
        <f t="shared" ca="1" si="549"/>
        <v>1.0090370179501076</v>
      </c>
      <c r="AW1132" s="74">
        <f ca="1">PRODUCT(AV$4:AV1132)</f>
        <v>21502.582182742051</v>
      </c>
      <c r="BO1132" s="70">
        <f t="shared" si="554"/>
        <v>1129</v>
      </c>
      <c r="BP1132" s="171">
        <f t="shared" ca="1" si="553"/>
        <v>0.114</v>
      </c>
      <c r="BQ1132" s="172">
        <f t="shared" ca="1" si="550"/>
        <v>9.0370179501075842E-3</v>
      </c>
      <c r="BR1132" s="172">
        <f t="shared" ca="1" si="555"/>
        <v>4.6506042460453757E-5</v>
      </c>
    </row>
    <row r="1133" spans="44:70">
      <c r="AR1133" s="69">
        <f t="shared" si="547"/>
        <v>95</v>
      </c>
      <c r="AS1133" s="70">
        <f t="shared" si="551"/>
        <v>1130</v>
      </c>
      <c r="AT1133" s="71">
        <f t="shared" ca="1" si="552"/>
        <v>4.2152808516515076E-5</v>
      </c>
      <c r="AU1133" s="72">
        <f t="shared" ca="1" si="548"/>
        <v>9.0370179501075842E-3</v>
      </c>
      <c r="AV1133" s="73">
        <f t="shared" ca="1" si="549"/>
        <v>1.0090370179501076</v>
      </c>
      <c r="AW1133" s="74">
        <f ca="1">PRODUCT(AV$4:AV1133)</f>
        <v>21696.901403901156</v>
      </c>
      <c r="BO1133" s="70">
        <f t="shared" si="554"/>
        <v>1130</v>
      </c>
      <c r="BP1133" s="171">
        <f t="shared" ca="1" si="553"/>
        <v>0.114</v>
      </c>
      <c r="BQ1133" s="172">
        <f t="shared" ca="1" si="550"/>
        <v>9.0370179501075842E-3</v>
      </c>
      <c r="BR1133" s="172">
        <f t="shared" ca="1" si="555"/>
        <v>4.608953054560113E-5</v>
      </c>
    </row>
    <row r="1134" spans="44:70">
      <c r="AR1134" s="69">
        <f t="shared" si="547"/>
        <v>95</v>
      </c>
      <c r="AS1134" s="70">
        <f t="shared" si="551"/>
        <v>1131</v>
      </c>
      <c r="AT1134" s="71">
        <f t="shared" ca="1" si="552"/>
        <v>4.1771872829303879E-5</v>
      </c>
      <c r="AU1134" s="72">
        <f t="shared" ca="1" si="548"/>
        <v>9.0370179501075842E-3</v>
      </c>
      <c r="AV1134" s="73">
        <f t="shared" ca="1" si="549"/>
        <v>1.0090370179501076</v>
      </c>
      <c r="AW1134" s="74">
        <f ca="1">PRODUCT(AV$4:AV1134)</f>
        <v>21892.976691349926</v>
      </c>
      <c r="BO1134" s="70">
        <f t="shared" si="554"/>
        <v>1131</v>
      </c>
      <c r="BP1134" s="171">
        <f t="shared" ca="1" si="553"/>
        <v>0.114</v>
      </c>
      <c r="BQ1134" s="172">
        <f t="shared" ca="1" si="550"/>
        <v>9.0370179501075842E-3</v>
      </c>
      <c r="BR1134" s="172">
        <f t="shared" ca="1" si="555"/>
        <v>4.5676748945478288E-5</v>
      </c>
    </row>
    <row r="1135" spans="44:70">
      <c r="AR1135" s="69">
        <f t="shared" si="547"/>
        <v>95</v>
      </c>
      <c r="AS1135" s="70">
        <f t="shared" si="551"/>
        <v>1132</v>
      </c>
      <c r="AT1135" s="71">
        <f t="shared" ca="1" si="552"/>
        <v>4.1394379664735852E-5</v>
      </c>
      <c r="AU1135" s="72">
        <f t="shared" ca="1" si="548"/>
        <v>9.0370179501075842E-3</v>
      </c>
      <c r="AV1135" s="73">
        <f t="shared" ca="1" si="549"/>
        <v>1.0090370179501076</v>
      </c>
      <c r="AW1135" s="74">
        <f ca="1">PRODUCT(AV$4:AV1135)</f>
        <v>22090.823914690944</v>
      </c>
      <c r="BO1135" s="70">
        <f t="shared" si="554"/>
        <v>1132</v>
      </c>
      <c r="BP1135" s="171">
        <f t="shared" ca="1" si="553"/>
        <v>0.114</v>
      </c>
      <c r="BQ1135" s="172">
        <f t="shared" ca="1" si="550"/>
        <v>9.0370179501075842E-3</v>
      </c>
      <c r="BR1135" s="172">
        <f t="shared" ca="1" si="555"/>
        <v>4.5267664251081818E-5</v>
      </c>
    </row>
    <row r="1136" spans="44:70">
      <c r="AR1136" s="69">
        <f t="shared" si="547"/>
        <v>95</v>
      </c>
      <c r="AS1136" s="70">
        <f t="shared" si="551"/>
        <v>1133</v>
      </c>
      <c r="AT1136" s="71">
        <f t="shared" ca="1" si="552"/>
        <v>4.1020297912672067E-5</v>
      </c>
      <c r="AU1136" s="72">
        <f t="shared" ca="1" si="548"/>
        <v>9.0370179501075842E-3</v>
      </c>
      <c r="AV1136" s="73">
        <f t="shared" ca="1" si="549"/>
        <v>1.0090370179501076</v>
      </c>
      <c r="AW1136" s="74">
        <f ca="1">PRODUCT(AV$4:AV1136)</f>
        <v>22290.459086940671</v>
      </c>
      <c r="BO1136" s="70">
        <f t="shared" si="554"/>
        <v>1133</v>
      </c>
      <c r="BP1136" s="171">
        <f t="shared" ca="1" si="553"/>
        <v>0.114</v>
      </c>
      <c r="BQ1136" s="172">
        <f t="shared" ca="1" si="550"/>
        <v>9.0370179501075842E-3</v>
      </c>
      <c r="BR1136" s="172">
        <f t="shared" ca="1" si="555"/>
        <v>4.4862243352622076E-5</v>
      </c>
    </row>
    <row r="1137" spans="44:70">
      <c r="AR1137" s="69">
        <f t="shared" si="547"/>
        <v>95</v>
      </c>
      <c r="AS1137" s="70">
        <f t="shared" si="551"/>
        <v>1134</v>
      </c>
      <c r="AT1137" s="71">
        <f t="shared" ca="1" si="552"/>
        <v>4.0649596744116486E-5</v>
      </c>
      <c r="AU1137" s="72">
        <f t="shared" ca="1" si="548"/>
        <v>9.0370179501075842E-3</v>
      </c>
      <c r="AV1137" s="73">
        <f t="shared" ca="1" si="549"/>
        <v>1.0090370179501076</v>
      </c>
      <c r="AW1137" s="74">
        <f ca="1">PRODUCT(AV$4:AV1137)</f>
        <v>22491.898365825491</v>
      </c>
      <c r="BO1137" s="70">
        <f t="shared" si="554"/>
        <v>1134</v>
      </c>
      <c r="BP1137" s="171">
        <f t="shared" ca="1" si="553"/>
        <v>0.114</v>
      </c>
      <c r="BQ1137" s="172">
        <f t="shared" ca="1" si="550"/>
        <v>9.0370179501075842E-3</v>
      </c>
      <c r="BR1137" s="172">
        <f t="shared" ca="1" si="555"/>
        <v>4.4460453436843402E-5</v>
      </c>
    </row>
    <row r="1138" spans="44:70">
      <c r="AR1138" s="69">
        <f t="shared" si="547"/>
        <v>95</v>
      </c>
      <c r="AS1138" s="70">
        <f t="shared" si="551"/>
        <v>1135</v>
      </c>
      <c r="AT1138" s="71">
        <f t="shared" ca="1" si="552"/>
        <v>4.0282245608675269E-5</v>
      </c>
      <c r="AU1138" s="72">
        <f t="shared" ca="1" si="548"/>
        <v>9.0370179501075842E-3</v>
      </c>
      <c r="AV1138" s="73">
        <f t="shared" ca="1" si="549"/>
        <v>1.0090370179501076</v>
      </c>
      <c r="AW1138" s="74">
        <f ca="1">PRODUCT(AV$4:AV1138)</f>
        <v>22695.15805508945</v>
      </c>
      <c r="BO1138" s="70">
        <f t="shared" si="554"/>
        <v>1135</v>
      </c>
      <c r="BP1138" s="171">
        <f t="shared" ca="1" si="553"/>
        <v>0.114</v>
      </c>
      <c r="BQ1138" s="172">
        <f t="shared" ca="1" si="550"/>
        <v>9.0370179501075842E-3</v>
      </c>
      <c r="BR1138" s="172">
        <f t="shared" ca="1" si="555"/>
        <v>4.4062261984368321E-5</v>
      </c>
    </row>
    <row r="1139" spans="44:70">
      <c r="AR1139" s="69">
        <f t="shared" si="547"/>
        <v>95</v>
      </c>
      <c r="AS1139" s="70">
        <f t="shared" si="551"/>
        <v>1136</v>
      </c>
      <c r="AT1139" s="71">
        <f t="shared" ca="1" si="552"/>
        <v>3.991821423203903E-5</v>
      </c>
      <c r="AU1139" s="72">
        <f t="shared" ca="1" si="548"/>
        <v>9.0370179501075842E-3</v>
      </c>
      <c r="AV1139" s="73">
        <f t="shared" ca="1" si="549"/>
        <v>1.0090370179501076</v>
      </c>
      <c r="AW1139" s="74">
        <f ca="1">PRODUCT(AV$4:AV1139)</f>
        <v>22900.254605813821</v>
      </c>
      <c r="BO1139" s="70">
        <f t="shared" si="554"/>
        <v>1136</v>
      </c>
      <c r="BP1139" s="171">
        <f t="shared" ca="1" si="553"/>
        <v>0.114</v>
      </c>
      <c r="BQ1139" s="172">
        <f t="shared" ca="1" si="550"/>
        <v>9.0370179501075842E-3</v>
      </c>
      <c r="BR1139" s="172">
        <f t="shared" ca="1" si="555"/>
        <v>4.366763676706557E-5</v>
      </c>
    </row>
    <row r="1140" spans="44:70">
      <c r="AR1140" s="69">
        <f t="shared" si="547"/>
        <v>95</v>
      </c>
      <c r="AS1140" s="70">
        <f t="shared" si="551"/>
        <v>1137</v>
      </c>
      <c r="AT1140" s="71">
        <f t="shared" ca="1" si="552"/>
        <v>3.9557472613487856E-5</v>
      </c>
      <c r="AU1140" s="72">
        <f t="shared" ca="1" si="548"/>
        <v>9.0370179501075842E-3</v>
      </c>
      <c r="AV1140" s="73">
        <f t="shared" ca="1" si="549"/>
        <v>1.0090370179501076</v>
      </c>
      <c r="AW1140" s="74">
        <f ca="1">PRODUCT(AV$4:AV1140)</f>
        <v>23107.204617748594</v>
      </c>
      <c r="BO1140" s="70">
        <f t="shared" si="554"/>
        <v>1137</v>
      </c>
      <c r="BP1140" s="171">
        <f t="shared" ca="1" si="553"/>
        <v>0.114</v>
      </c>
      <c r="BQ1140" s="172">
        <f t="shared" ca="1" si="550"/>
        <v>9.0370179501075842E-3</v>
      </c>
      <c r="BR1140" s="172">
        <f t="shared" ca="1" si="555"/>
        <v>4.3276545845441658E-5</v>
      </c>
    </row>
    <row r="1141" spans="44:70">
      <c r="AR1141" s="69">
        <f t="shared" si="547"/>
        <v>95</v>
      </c>
      <c r="AS1141" s="70">
        <f t="shared" si="551"/>
        <v>1138</v>
      </c>
      <c r="AT1141" s="71">
        <f t="shared" ca="1" si="552"/>
        <v>3.9199991023418875E-5</v>
      </c>
      <c r="AU1141" s="72">
        <f t="shared" ca="1" si="548"/>
        <v>9.0370179501075842E-3</v>
      </c>
      <c r="AV1141" s="73">
        <f t="shared" ca="1" si="549"/>
        <v>1.0090370179501076</v>
      </c>
      <c r="AW1141" s="74">
        <f ca="1">PRODUCT(AV$4:AV1141)</f>
        <v>23316.024840655995</v>
      </c>
      <c r="BO1141" s="70">
        <f t="shared" si="554"/>
        <v>1138</v>
      </c>
      <c r="BP1141" s="171">
        <f t="shared" ca="1" si="553"/>
        <v>0.114</v>
      </c>
      <c r="BQ1141" s="172">
        <f t="shared" ca="1" si="550"/>
        <v>9.0370179501075842E-3</v>
      </c>
      <c r="BR1141" s="172">
        <f t="shared" ca="1" si="555"/>
        <v>4.2888957566055806E-5</v>
      </c>
    </row>
    <row r="1142" spans="44:70">
      <c r="AR1142" s="69">
        <f t="shared" si="547"/>
        <v>95</v>
      </c>
      <c r="AS1142" s="70">
        <f t="shared" si="551"/>
        <v>1139</v>
      </c>
      <c r="AT1142" s="71">
        <f t="shared" ca="1" si="552"/>
        <v>3.8845740000896184E-5</v>
      </c>
      <c r="AU1142" s="72">
        <f t="shared" ca="1" si="548"/>
        <v>9.0370179501075842E-3</v>
      </c>
      <c r="AV1142" s="73">
        <f t="shared" ca="1" si="549"/>
        <v>1.0090370179501076</v>
      </c>
      <c r="AW1142" s="74">
        <f ca="1">PRODUCT(AV$4:AV1142)</f>
        <v>23526.732175666159</v>
      </c>
      <c r="BO1142" s="70">
        <f t="shared" si="554"/>
        <v>1139</v>
      </c>
      <c r="BP1142" s="171">
        <f t="shared" ca="1" si="553"/>
        <v>0.114</v>
      </c>
      <c r="BQ1142" s="172">
        <f t="shared" ca="1" si="550"/>
        <v>9.0370179501075842E-3</v>
      </c>
      <c r="BR1142" s="172">
        <f t="shared" ca="1" si="555"/>
        <v>4.2504840558958041E-5</v>
      </c>
    </row>
    <row r="1143" spans="44:70">
      <c r="AR1143" s="69">
        <f t="shared" si="547"/>
        <v>95</v>
      </c>
      <c r="AS1143" s="70">
        <f t="shared" si="551"/>
        <v>1140</v>
      </c>
      <c r="AT1143" s="71">
        <f t="shared" ca="1" si="552"/>
        <v>3.8494690351222871E-5</v>
      </c>
      <c r="AU1143" s="72">
        <f t="shared" ca="1" si="548"/>
        <v>9.0370179501075842E-3</v>
      </c>
      <c r="AV1143" s="73">
        <f t="shared" ca="1" si="549"/>
        <v>1.0090370179501076</v>
      </c>
      <c r="AW1143" s="74">
        <f ca="1">PRODUCT(AV$4:AV1143)</f>
        <v>23739.343676645029</v>
      </c>
      <c r="BO1143" s="70">
        <f t="shared" si="554"/>
        <v>1140</v>
      </c>
      <c r="BP1143" s="171">
        <f t="shared" ca="1" si="553"/>
        <v>0.114</v>
      </c>
      <c r="BQ1143" s="172">
        <f t="shared" ca="1" si="550"/>
        <v>9.0370179501075842E-3</v>
      </c>
      <c r="BR1143" s="172">
        <f t="shared" ca="1" si="555"/>
        <v>4.212416373515022E-5</v>
      </c>
    </row>
    <row r="1144" spans="44:70">
      <c r="AR1144" s="69">
        <f t="shared" si="547"/>
        <v>96</v>
      </c>
      <c r="AS1144" s="70">
        <f t="shared" si="551"/>
        <v>1141</v>
      </c>
      <c r="AT1144" s="71">
        <f t="shared" ca="1" si="552"/>
        <v>3.814681314353504E-5</v>
      </c>
      <c r="AU1144" s="72">
        <f t="shared" ca="1" si="548"/>
        <v>9.0370179501075842E-3</v>
      </c>
      <c r="AV1144" s="73">
        <f t="shared" ca="1" si="549"/>
        <v>1.0090370179501076</v>
      </c>
      <c r="AW1144" s="74">
        <f ca="1">PRODUCT(AV$4:AV1144)</f>
        <v>23953.876551574642</v>
      </c>
      <c r="BO1144" s="70">
        <f t="shared" si="554"/>
        <v>1141</v>
      </c>
      <c r="BP1144" s="171">
        <f t="shared" ca="1" si="553"/>
        <v>0.114</v>
      </c>
      <c r="BQ1144" s="172">
        <f t="shared" ca="1" si="550"/>
        <v>9.0370179501075842E-3</v>
      </c>
      <c r="BR1144" s="172">
        <f t="shared" ca="1" si="555"/>
        <v>4.1746896284069799E-5</v>
      </c>
    </row>
    <row r="1145" spans="44:70">
      <c r="AR1145" s="69">
        <f t="shared" si="547"/>
        <v>96</v>
      </c>
      <c r="AS1145" s="70">
        <f t="shared" si="551"/>
        <v>1142</v>
      </c>
      <c r="AT1145" s="71">
        <f t="shared" ca="1" si="552"/>
        <v>3.7802079708417514E-5</v>
      </c>
      <c r="AU1145" s="72">
        <f t="shared" ca="1" si="548"/>
        <v>9.0370179501075842E-3</v>
      </c>
      <c r="AV1145" s="73">
        <f t="shared" ca="1" si="549"/>
        <v>1.0090370179501076</v>
      </c>
      <c r="AW1145" s="74">
        <f ca="1">PRODUCT(AV$4:AV1145)</f>
        <v>24170.348163945884</v>
      </c>
      <c r="BO1145" s="70">
        <f t="shared" si="554"/>
        <v>1142</v>
      </c>
      <c r="BP1145" s="171">
        <f t="shared" ca="1" si="553"/>
        <v>0.114</v>
      </c>
      <c r="BQ1145" s="172">
        <f t="shared" ca="1" si="550"/>
        <v>9.0370179501075842E-3</v>
      </c>
      <c r="BR1145" s="172">
        <f t="shared" ca="1" si="555"/>
        <v>4.1373007671096165E-5</v>
      </c>
    </row>
    <row r="1146" spans="44:70">
      <c r="AR1146" s="69">
        <f t="shared" si="547"/>
        <v>96</v>
      </c>
      <c r="AS1146" s="70">
        <f t="shared" si="551"/>
        <v>1143</v>
      </c>
      <c r="AT1146" s="71">
        <f t="shared" ca="1" si="552"/>
        <v>3.7460461635541145E-5</v>
      </c>
      <c r="AU1146" s="72">
        <f t="shared" ca="1" si="548"/>
        <v>9.0370179501075842E-3</v>
      </c>
      <c r="AV1146" s="73">
        <f t="shared" ca="1" si="549"/>
        <v>1.0090370179501076</v>
      </c>
      <c r="AW1146" s="74">
        <f ca="1">PRODUCT(AV$4:AV1146)</f>
        <v>24388.776034163813</v>
      </c>
      <c r="BO1146" s="70">
        <f t="shared" si="554"/>
        <v>1143</v>
      </c>
      <c r="BP1146" s="171">
        <f t="shared" ca="1" si="553"/>
        <v>0.114</v>
      </c>
      <c r="BQ1146" s="172">
        <f t="shared" ca="1" si="550"/>
        <v>9.0370179501075842E-3</v>
      </c>
      <c r="BR1146" s="172">
        <f t="shared" ca="1" si="555"/>
        <v>4.1002467635079251E-5</v>
      </c>
    </row>
    <row r="1147" spans="44:70">
      <c r="AR1147" s="69">
        <f t="shared" si="547"/>
        <v>96</v>
      </c>
      <c r="AS1147" s="70">
        <f t="shared" si="551"/>
        <v>1144</v>
      </c>
      <c r="AT1147" s="71">
        <f t="shared" ca="1" si="552"/>
        <v>3.7121930771321446E-5</v>
      </c>
      <c r="AU1147" s="72">
        <f t="shared" ca="1" si="548"/>
        <v>9.0370179501075842E-3</v>
      </c>
      <c r="AV1147" s="73">
        <f t="shared" ca="1" si="549"/>
        <v>1.0090370179501076</v>
      </c>
      <c r="AW1147" s="74">
        <f ca="1">PRODUCT(AV$4:AV1147)</f>
        <v>24609.177840965705</v>
      </c>
      <c r="BO1147" s="70">
        <f t="shared" si="554"/>
        <v>1144</v>
      </c>
      <c r="BP1147" s="171">
        <f t="shared" ca="1" si="553"/>
        <v>0.114</v>
      </c>
      <c r="BQ1147" s="172">
        <f t="shared" ca="1" si="550"/>
        <v>9.0370179501075842E-3</v>
      </c>
      <c r="BR1147" s="172">
        <f t="shared" ca="1" si="555"/>
        <v>4.0635246185890317E-5</v>
      </c>
    </row>
    <row r="1148" spans="44:70">
      <c r="AR1148" s="69">
        <f t="shared" si="547"/>
        <v>96</v>
      </c>
      <c r="AS1148" s="70">
        <f t="shared" si="551"/>
        <v>1145</v>
      </c>
      <c r="AT1148" s="71">
        <f t="shared" ca="1" si="552"/>
        <v>3.6786459216598365E-5</v>
      </c>
      <c r="AU1148" s="72">
        <f t="shared" ca="1" si="548"/>
        <v>9.0370179501075842E-3</v>
      </c>
      <c r="AV1148" s="73">
        <f t="shared" ca="1" si="549"/>
        <v>1.0090370179501076</v>
      </c>
      <c r="AW1148" s="74">
        <f ca="1">PRODUCT(AV$4:AV1148)</f>
        <v>24831.571422851903</v>
      </c>
      <c r="BO1148" s="70">
        <f t="shared" si="554"/>
        <v>1145</v>
      </c>
      <c r="BP1148" s="171">
        <f t="shared" ca="1" si="553"/>
        <v>0.114</v>
      </c>
      <c r="BQ1148" s="172">
        <f t="shared" ca="1" si="550"/>
        <v>9.0370179501075842E-3</v>
      </c>
      <c r="BR1148" s="172">
        <f t="shared" ca="1" si="555"/>
        <v>4.0271313601994682E-5</v>
      </c>
    </row>
    <row r="1149" spans="44:70">
      <c r="AR1149" s="69">
        <f t="shared" si="547"/>
        <v>96</v>
      </c>
      <c r="AS1149" s="70">
        <f t="shared" si="551"/>
        <v>1146</v>
      </c>
      <c r="AT1149" s="71">
        <f t="shared" ca="1" si="552"/>
        <v>3.6454019324337066E-5</v>
      </c>
      <c r="AU1149" s="72">
        <f t="shared" ca="1" si="548"/>
        <v>9.0370179501075842E-3</v>
      </c>
      <c r="AV1149" s="73">
        <f t="shared" ca="1" si="549"/>
        <v>1.0090370179501076</v>
      </c>
      <c r="AW1149" s="74">
        <f ca="1">PRODUCT(AV$4:AV1149)</f>
        <v>25055.974779529595</v>
      </c>
      <c r="BO1149" s="70">
        <f t="shared" si="554"/>
        <v>1146</v>
      </c>
      <c r="BP1149" s="171">
        <f t="shared" ca="1" si="553"/>
        <v>0.114</v>
      </c>
      <c r="BQ1149" s="172">
        <f t="shared" ca="1" si="550"/>
        <v>9.0370179501075842E-3</v>
      </c>
      <c r="BR1149" s="172">
        <f t="shared" ca="1" si="555"/>
        <v>3.9910640428046141E-5</v>
      </c>
    </row>
    <row r="1150" spans="44:70">
      <c r="AR1150" s="69">
        <f t="shared" si="547"/>
        <v>96</v>
      </c>
      <c r="AS1150" s="70">
        <f t="shared" si="551"/>
        <v>1147</v>
      </c>
      <c r="AT1150" s="71">
        <f t="shared" ca="1" si="552"/>
        <v>3.6124583697349462E-5</v>
      </c>
      <c r="AU1150" s="72">
        <f t="shared" ca="1" si="548"/>
        <v>9.0370179501075842E-3</v>
      </c>
      <c r="AV1150" s="73">
        <f t="shared" ca="1" si="549"/>
        <v>1.0090370179501076</v>
      </c>
      <c r="AW1150" s="74">
        <f ca="1">PRODUCT(AV$4:AV1150)</f>
        <v>25282.406073369646</v>
      </c>
      <c r="BO1150" s="70">
        <f t="shared" si="554"/>
        <v>1147</v>
      </c>
      <c r="BP1150" s="171">
        <f t="shared" ca="1" si="553"/>
        <v>0.114</v>
      </c>
      <c r="BQ1150" s="172">
        <f t="shared" ca="1" si="550"/>
        <v>9.0370179501075842E-3</v>
      </c>
      <c r="BR1150" s="172">
        <f t="shared" ca="1" si="555"/>
        <v>3.9553197472502982E-5</v>
      </c>
    </row>
    <row r="1151" spans="44:70">
      <c r="AR1151" s="69">
        <f t="shared" si="547"/>
        <v>96</v>
      </c>
      <c r="AS1151" s="70">
        <f t="shared" si="551"/>
        <v>1148</v>
      </c>
      <c r="AT1151" s="71">
        <f t="shared" ca="1" si="552"/>
        <v>3.5798125186036354E-5</v>
      </c>
      <c r="AU1151" s="72">
        <f t="shared" ca="1" si="548"/>
        <v>9.0370179501075842E-3</v>
      </c>
      <c r="AV1151" s="73">
        <f t="shared" ca="1" si="549"/>
        <v>1.0090370179501076</v>
      </c>
      <c r="AW1151" s="74">
        <f ca="1">PRODUCT(AV$4:AV1151)</f>
        <v>25510.883630876597</v>
      </c>
      <c r="BO1151" s="70">
        <f t="shared" si="554"/>
        <v>1148</v>
      </c>
      <c r="BP1151" s="171">
        <f t="shared" ca="1" si="553"/>
        <v>0.114</v>
      </c>
      <c r="BQ1151" s="172">
        <f t="shared" ca="1" si="550"/>
        <v>9.0370179501075842E-3</v>
      </c>
      <c r="BR1151" s="172">
        <f t="shared" ca="1" si="555"/>
        <v>3.9198955805265325E-5</v>
      </c>
    </row>
    <row r="1152" spans="44:70">
      <c r="AR1152" s="69">
        <f t="shared" si="547"/>
        <v>96</v>
      </c>
      <c r="AS1152" s="70">
        <f t="shared" si="551"/>
        <v>1149</v>
      </c>
      <c r="AT1152" s="71">
        <f t="shared" ca="1" si="552"/>
        <v>3.5474616886149943E-5</v>
      </c>
      <c r="AU1152" s="72">
        <f t="shared" ca="1" si="548"/>
        <v>9.0370179501075842E-3</v>
      </c>
      <c r="AV1152" s="73">
        <f t="shared" ca="1" si="549"/>
        <v>1.0090370179501076</v>
      </c>
      <c r="AW1152" s="74">
        <f ca="1">PRODUCT(AV$4:AV1152)</f>
        <v>25741.425944171933</v>
      </c>
      <c r="BO1152" s="70">
        <f t="shared" si="554"/>
        <v>1149</v>
      </c>
      <c r="BP1152" s="171">
        <f t="shared" ca="1" si="553"/>
        <v>0.114</v>
      </c>
      <c r="BQ1152" s="172">
        <f t="shared" ca="1" si="550"/>
        <v>9.0370179501075842E-3</v>
      </c>
      <c r="BR1152" s="172">
        <f t="shared" ca="1" si="555"/>
        <v>3.8847886755333627E-5</v>
      </c>
    </row>
    <row r="1153" spans="44:70">
      <c r="AR1153" s="69">
        <f t="shared" si="547"/>
        <v>96</v>
      </c>
      <c r="AS1153" s="70">
        <f t="shared" si="551"/>
        <v>1150</v>
      </c>
      <c r="AT1153" s="71">
        <f t="shared" ca="1" si="552"/>
        <v>3.5154032136576619E-5</v>
      </c>
      <c r="AU1153" s="72">
        <f t="shared" ca="1" si="548"/>
        <v>9.0370179501075842E-3</v>
      </c>
      <c r="AV1153" s="73">
        <f t="shared" ca="1" si="549"/>
        <v>1.0090370179501076</v>
      </c>
      <c r="AW1153" s="74">
        <f ca="1">PRODUCT(AV$4:AV1153)</f>
        <v>25974.051672490779</v>
      </c>
      <c r="BO1153" s="70">
        <f t="shared" si="554"/>
        <v>1150</v>
      </c>
      <c r="BP1153" s="171">
        <f t="shared" ca="1" si="553"/>
        <v>0.114</v>
      </c>
      <c r="BQ1153" s="172">
        <f t="shared" ca="1" si="550"/>
        <v>9.0370179501075842E-3</v>
      </c>
      <c r="BR1153" s="172">
        <f t="shared" ca="1" si="555"/>
        <v>3.8499961908488163E-5</v>
      </c>
    </row>
    <row r="1154" spans="44:70">
      <c r="AR1154" s="69">
        <f t="shared" si="547"/>
        <v>96</v>
      </c>
      <c r="AS1154" s="70">
        <f t="shared" si="551"/>
        <v>1151</v>
      </c>
      <c r="AT1154" s="71">
        <f t="shared" ca="1" si="552"/>
        <v>3.4836344517139714E-5</v>
      </c>
      <c r="AU1154" s="72">
        <f t="shared" ca="1" si="548"/>
        <v>9.0370179501075842E-3</v>
      </c>
      <c r="AV1154" s="73">
        <f t="shared" ca="1" si="549"/>
        <v>1.0090370179501076</v>
      </c>
      <c r="AW1154" s="74">
        <f ca="1">PRODUCT(AV$4:AV1154)</f>
        <v>26208.779643692102</v>
      </c>
      <c r="BO1154" s="70">
        <f t="shared" si="554"/>
        <v>1151</v>
      </c>
      <c r="BP1154" s="171">
        <f t="shared" ca="1" si="553"/>
        <v>0.114</v>
      </c>
      <c r="BQ1154" s="172">
        <f t="shared" ca="1" si="550"/>
        <v>9.0370179501075842E-3</v>
      </c>
      <c r="BR1154" s="172">
        <f t="shared" ca="1" si="555"/>
        <v>3.8155153104989275E-5</v>
      </c>
    </row>
    <row r="1155" spans="44:70">
      <c r="AR1155" s="69">
        <f t="shared" si="547"/>
        <v>96</v>
      </c>
      <c r="AS1155" s="70">
        <f t="shared" si="551"/>
        <v>1152</v>
      </c>
      <c r="AT1155" s="71">
        <f t="shared" ca="1" si="552"/>
        <v>3.4521527846422188E-5</v>
      </c>
      <c r="AU1155" s="72">
        <f t="shared" ca="1" si="548"/>
        <v>9.0370179501075842E-3</v>
      </c>
      <c r="AV1155" s="73">
        <f t="shared" ca="1" si="549"/>
        <v>1.0090370179501076</v>
      </c>
      <c r="AW1155" s="74">
        <f ca="1">PRODUCT(AV$4:AV1155)</f>
        <v>26445.628855782561</v>
      </c>
      <c r="BO1155" s="70">
        <f t="shared" si="554"/>
        <v>1152</v>
      </c>
      <c r="BP1155" s="171">
        <f t="shared" ca="1" si="553"/>
        <v>0.114</v>
      </c>
      <c r="BQ1155" s="172">
        <f t="shared" ca="1" si="550"/>
        <v>9.0370179501075842E-3</v>
      </c>
      <c r="BR1155" s="172">
        <f t="shared" ca="1" si="555"/>
        <v>3.7813432437298229E-5</v>
      </c>
    </row>
    <row r="1156" spans="44:70">
      <c r="AR1156" s="69">
        <f t="shared" si="547"/>
        <v>97</v>
      </c>
      <c r="AS1156" s="70">
        <f t="shared" si="551"/>
        <v>1153</v>
      </c>
      <c r="AT1156" s="71">
        <f t="shared" ca="1" si="552"/>
        <v>3.420955617960893E-5</v>
      </c>
      <c r="AU1156" s="72">
        <f t="shared" ca="1" si="548"/>
        <v>9.0370179501075842E-3</v>
      </c>
      <c r="AV1156" s="73">
        <f t="shared" ca="1" si="549"/>
        <v>1.0090370179501076</v>
      </c>
      <c r="AW1156" s="74">
        <f ca="1">PRODUCT(AV$4:AV1156)</f>
        <v>26684.618478454151</v>
      </c>
      <c r="BO1156" s="70">
        <f t="shared" si="554"/>
        <v>1153</v>
      </c>
      <c r="BP1156" s="171">
        <f t="shared" ca="1" si="553"/>
        <v>0.114</v>
      </c>
      <c r="BQ1156" s="172">
        <f t="shared" ca="1" si="550"/>
        <v>9.0370179501075842E-3</v>
      </c>
      <c r="BR1156" s="172">
        <f t="shared" ca="1" si="555"/>
        <v>3.7474772247818502E-5</v>
      </c>
    </row>
    <row r="1157" spans="44:70">
      <c r="AR1157" s="69">
        <f t="shared" ref="AR1157:AR1220" si="556">ROUNDDOWN((AS1157-1)/12,0)+1</f>
        <v>97</v>
      </c>
      <c r="AS1157" s="70">
        <f t="shared" si="551"/>
        <v>1154</v>
      </c>
      <c r="AT1157" s="71">
        <f t="shared" ca="1" si="552"/>
        <v>3.3900403806348593E-5</v>
      </c>
      <c r="AU1157" s="72">
        <f t="shared" ref="AU1157:AU1220" ca="1" si="557">IF($AU$2="Yes",BQ1157,((1+$AH$21)^(1/12))-1)</f>
        <v>9.0370179501075842E-3</v>
      </c>
      <c r="AV1157" s="73">
        <f t="shared" ref="AV1157:AV1220" ca="1" si="558">(1+AU1157)</f>
        <v>1.0090370179501076</v>
      </c>
      <c r="AW1157" s="74">
        <f ca="1">PRODUCT(AV$4:AV1157)</f>
        <v>26925.767854635713</v>
      </c>
      <c r="BO1157" s="70">
        <f t="shared" si="554"/>
        <v>1154</v>
      </c>
      <c r="BP1157" s="171">
        <f t="shared" ca="1" si="553"/>
        <v>0.114</v>
      </c>
      <c r="BQ1157" s="172">
        <f t="shared" ref="BQ1157:BQ1220" ca="1" si="559">(1+BP1157)^(1/12)-1</f>
        <v>9.0370179501075842E-3</v>
      </c>
      <c r="BR1157" s="172">
        <f t="shared" ca="1" si="555"/>
        <v>3.7139145126657251E-5</v>
      </c>
    </row>
    <row r="1158" spans="44:70">
      <c r="AR1158" s="69">
        <f t="shared" si="556"/>
        <v>97</v>
      </c>
      <c r="AS1158" s="70">
        <f t="shared" ref="AS1158:AS1221" si="560">AS1157+1</f>
        <v>1155</v>
      </c>
      <c r="AT1158" s="71">
        <f t="shared" ref="AT1158:AT1221" ca="1" si="561">(1-AU1158)*AT1157</f>
        <v>3.3594045248634725E-5</v>
      </c>
      <c r="AU1158" s="72">
        <f t="shared" ca="1" si="557"/>
        <v>9.0370179501075842E-3</v>
      </c>
      <c r="AV1158" s="73">
        <f t="shared" ca="1" si="558"/>
        <v>1.0090370179501076</v>
      </c>
      <c r="AW1158" s="74">
        <f ca="1">PRODUCT(AV$4:AV1158)</f>
        <v>27169.096502058484</v>
      </c>
      <c r="BO1158" s="70">
        <f t="shared" si="554"/>
        <v>1155</v>
      </c>
      <c r="BP1158" s="171">
        <f t="shared" ref="BP1158:BP1221" ca="1" si="562">VLOOKUP(BO1158,$BT$4:$BX$13,5,TRUE)/100</f>
        <v>0.114</v>
      </c>
      <c r="BQ1158" s="172">
        <f t="shared" ca="1" si="559"/>
        <v>9.0370179501075842E-3</v>
      </c>
      <c r="BR1158" s="172">
        <f t="shared" ca="1" si="555"/>
        <v>3.6806523909406878E-5</v>
      </c>
    </row>
    <row r="1159" spans="44:70">
      <c r="AR1159" s="69">
        <f t="shared" si="556"/>
        <v>97</v>
      </c>
      <c r="AS1159" s="70">
        <f t="shared" si="560"/>
        <v>1156</v>
      </c>
      <c r="AT1159" s="71">
        <f t="shared" ca="1" si="561"/>
        <v>3.3290455258706088E-5</v>
      </c>
      <c r="AU1159" s="72">
        <f t="shared" ca="1" si="557"/>
        <v>9.0370179501075842E-3</v>
      </c>
      <c r="AV1159" s="73">
        <f t="shared" ca="1" si="558"/>
        <v>1.0090370179501076</v>
      </c>
      <c r="AW1159" s="74">
        <f ca="1">PRODUCT(AV$4:AV1159)</f>
        <v>27414.624114835791</v>
      </c>
      <c r="BO1159" s="70">
        <f t="shared" si="554"/>
        <v>1156</v>
      </c>
      <c r="BP1159" s="171">
        <f t="shared" ca="1" si="562"/>
        <v>0.114</v>
      </c>
      <c r="BQ1159" s="172">
        <f t="shared" ca="1" si="559"/>
        <v>9.0370179501075842E-3</v>
      </c>
      <c r="BR1159" s="172">
        <f t="shared" ca="1" si="555"/>
        <v>3.6476881674946438E-5</v>
      </c>
    </row>
    <row r="1160" spans="44:70">
      <c r="AR1160" s="69">
        <f t="shared" si="556"/>
        <v>97</v>
      </c>
      <c r="AS1160" s="70">
        <f t="shared" si="560"/>
        <v>1157</v>
      </c>
      <c r="AT1160" s="71">
        <f t="shared" ca="1" si="561"/>
        <v>3.2989608816965909E-5</v>
      </c>
      <c r="AU1160" s="72">
        <f t="shared" ca="1" si="557"/>
        <v>9.0370179501075842E-3</v>
      </c>
      <c r="AV1160" s="73">
        <f t="shared" ca="1" si="558"/>
        <v>1.0090370179501076</v>
      </c>
      <c r="AW1160" s="74">
        <f ca="1">PRODUCT(AV$4:AV1160)</f>
        <v>27662.370565057015</v>
      </c>
      <c r="BO1160" s="70">
        <f t="shared" si="554"/>
        <v>1157</v>
      </c>
      <c r="BP1160" s="171">
        <f t="shared" ca="1" si="562"/>
        <v>0.114</v>
      </c>
      <c r="BQ1160" s="172">
        <f t="shared" ca="1" si="559"/>
        <v>9.0370179501075842E-3</v>
      </c>
      <c r="BR1160" s="172">
        <f t="shared" ca="1" si="555"/>
        <v>3.6150191743262745E-5</v>
      </c>
    </row>
    <row r="1161" spans="44:70">
      <c r="AR1161" s="69">
        <f t="shared" si="556"/>
        <v>97</v>
      </c>
      <c r="AS1161" s="70">
        <f t="shared" si="560"/>
        <v>1158</v>
      </c>
      <c r="AT1161" s="71">
        <f t="shared" ca="1" si="561"/>
        <v>3.2691481129919958E-5</v>
      </c>
      <c r="AU1161" s="72">
        <f t="shared" ca="1" si="557"/>
        <v>9.0370179501075842E-3</v>
      </c>
      <c r="AV1161" s="73">
        <f t="shared" ca="1" si="558"/>
        <v>1.0090370179501076</v>
      </c>
      <c r="AW1161" s="74">
        <f ca="1">PRODUCT(AV$4:AV1161)</f>
        <v>27912.355904395965</v>
      </c>
      <c r="BO1161" s="70">
        <f t="shared" si="554"/>
        <v>1158</v>
      </c>
      <c r="BP1161" s="171">
        <f t="shared" ca="1" si="562"/>
        <v>0.114</v>
      </c>
      <c r="BQ1161" s="172">
        <f t="shared" ca="1" si="559"/>
        <v>9.0370179501075842E-3</v>
      </c>
      <c r="BR1161" s="172">
        <f t="shared" ca="1" si="555"/>
        <v>3.5826427673290986E-5</v>
      </c>
    </row>
    <row r="1162" spans="44:70">
      <c r="AR1162" s="69">
        <f t="shared" si="556"/>
        <v>97</v>
      </c>
      <c r="AS1162" s="70">
        <f t="shared" si="560"/>
        <v>1159</v>
      </c>
      <c r="AT1162" s="71">
        <f t="shared" ca="1" si="561"/>
        <v>3.2396047628133269E-5</v>
      </c>
      <c r="AU1162" s="72">
        <f t="shared" ca="1" si="557"/>
        <v>9.0370179501075842E-3</v>
      </c>
      <c r="AV1162" s="73">
        <f t="shared" ca="1" si="558"/>
        <v>1.0090370179501076</v>
      </c>
      <c r="AW1162" s="74">
        <f ca="1">PRODUCT(AV$4:AV1162)</f>
        <v>28164.600365733782</v>
      </c>
      <c r="BO1162" s="70">
        <f t="shared" si="554"/>
        <v>1159</v>
      </c>
      <c r="BP1162" s="171">
        <f t="shared" ca="1" si="562"/>
        <v>0.114</v>
      </c>
      <c r="BQ1162" s="172">
        <f t="shared" ca="1" si="559"/>
        <v>9.0370179501075842E-3</v>
      </c>
      <c r="BR1162" s="172">
        <f t="shared" ca="1" si="555"/>
        <v>3.5505563260774685E-5</v>
      </c>
    </row>
    <row r="1163" spans="44:70">
      <c r="AR1163" s="69">
        <f t="shared" si="556"/>
        <v>97</v>
      </c>
      <c r="AS1163" s="70">
        <f t="shared" si="560"/>
        <v>1160</v>
      </c>
      <c r="AT1163" s="71">
        <f t="shared" ca="1" si="561"/>
        <v>3.2103283964205287E-5</v>
      </c>
      <c r="AU1163" s="72">
        <f t="shared" ca="1" si="557"/>
        <v>9.0370179501075842E-3</v>
      </c>
      <c r="AV1163" s="73">
        <f t="shared" ca="1" si="558"/>
        <v>1.0090370179501076</v>
      </c>
      <c r="AW1163" s="74">
        <f ca="1">PRODUCT(AV$4:AV1163)</f>
        <v>28419.124364796524</v>
      </c>
      <c r="BO1163" s="70">
        <f t="shared" si="554"/>
        <v>1160</v>
      </c>
      <c r="BP1163" s="171">
        <f t="shared" ca="1" si="562"/>
        <v>0.114</v>
      </c>
      <c r="BQ1163" s="172">
        <f t="shared" ca="1" si="559"/>
        <v>9.0370179501075842E-3</v>
      </c>
      <c r="BR1163" s="172">
        <f t="shared" ca="1" si="555"/>
        <v>3.518757253614483E-5</v>
      </c>
    </row>
    <row r="1164" spans="44:70">
      <c r="AR1164" s="69">
        <f t="shared" si="556"/>
        <v>97</v>
      </c>
      <c r="AS1164" s="70">
        <f t="shared" si="560"/>
        <v>1161</v>
      </c>
      <c r="AT1164" s="71">
        <f t="shared" ca="1" si="561"/>
        <v>3.1813166010763365E-5</v>
      </c>
      <c r="AU1164" s="72">
        <f t="shared" ca="1" si="557"/>
        <v>9.0370179501075842E-3</v>
      </c>
      <c r="AV1164" s="73">
        <f t="shared" ca="1" si="558"/>
        <v>1.0090370179501076</v>
      </c>
      <c r="AW1164" s="74">
        <f ca="1">PRODUCT(AV$4:AV1164)</f>
        <v>28675.948501807528</v>
      </c>
      <c r="BO1164" s="70">
        <f t="shared" si="554"/>
        <v>1161</v>
      </c>
      <c r="BP1164" s="171">
        <f t="shared" ca="1" si="562"/>
        <v>0.114</v>
      </c>
      <c r="BQ1164" s="172">
        <f t="shared" ca="1" si="559"/>
        <v>9.0370179501075842E-3</v>
      </c>
      <c r="BR1164" s="172">
        <f t="shared" ca="1" si="555"/>
        <v>3.4872429762417996E-5</v>
      </c>
    </row>
    <row r="1165" spans="44:70">
      <c r="AR1165" s="69">
        <f t="shared" si="556"/>
        <v>97</v>
      </c>
      <c r="AS1165" s="70">
        <f t="shared" si="560"/>
        <v>1162</v>
      </c>
      <c r="AT1165" s="71">
        <f t="shared" ca="1" si="561"/>
        <v>3.1525669858474347E-5</v>
      </c>
      <c r="AU1165" s="72">
        <f t="shared" ca="1" si="557"/>
        <v>9.0370179501075842E-3</v>
      </c>
      <c r="AV1165" s="73">
        <f t="shared" ca="1" si="558"/>
        <v>1.0090370179501076</v>
      </c>
      <c r="AW1165" s="74">
        <f ca="1">PRODUCT(AV$4:AV1165)</f>
        <v>28935.093563154725</v>
      </c>
      <c r="BO1165" s="70">
        <f t="shared" si="554"/>
        <v>1162</v>
      </c>
      <c r="BP1165" s="171">
        <f t="shared" ca="1" si="562"/>
        <v>0.114</v>
      </c>
      <c r="BQ1165" s="172">
        <f t="shared" ca="1" si="559"/>
        <v>9.0370179501075842E-3</v>
      </c>
      <c r="BR1165" s="172">
        <f t="shared" ca="1" si="555"/>
        <v>3.4560109433113268E-5</v>
      </c>
    </row>
    <row r="1166" spans="44:70">
      <c r="AR1166" s="69">
        <f t="shared" si="556"/>
        <v>97</v>
      </c>
      <c r="AS1166" s="70">
        <f t="shared" si="560"/>
        <v>1163</v>
      </c>
      <c r="AT1166" s="71">
        <f t="shared" ca="1" si="561"/>
        <v>3.1240771814074151E-5</v>
      </c>
      <c r="AU1166" s="72">
        <f t="shared" ca="1" si="557"/>
        <v>9.0370179501075842E-3</v>
      </c>
      <c r="AV1166" s="73">
        <f t="shared" ca="1" si="558"/>
        <v>1.0090370179501076</v>
      </c>
      <c r="AW1166" s="74">
        <f ca="1">PRODUCT(AV$4:AV1166)</f>
        <v>29196.580523072997</v>
      </c>
      <c r="BO1166" s="70">
        <f t="shared" si="554"/>
        <v>1163</v>
      </c>
      <c r="BP1166" s="171">
        <f t="shared" ca="1" si="562"/>
        <v>0.114</v>
      </c>
      <c r="BQ1166" s="172">
        <f t="shared" ca="1" si="559"/>
        <v>9.0370179501075842E-3</v>
      </c>
      <c r="BR1166" s="172">
        <f t="shared" ca="1" si="555"/>
        <v>3.4250586270187873E-5</v>
      </c>
    </row>
    <row r="1167" spans="44:70">
      <c r="AR1167" s="69">
        <f t="shared" si="556"/>
        <v>97</v>
      </c>
      <c r="AS1167" s="70">
        <f t="shared" si="560"/>
        <v>1164</v>
      </c>
      <c r="AT1167" s="71">
        <f t="shared" ca="1" si="561"/>
        <v>3.095844839841515E-5</v>
      </c>
      <c r="AU1167" s="72">
        <f t="shared" ca="1" si="557"/>
        <v>9.0370179501075842E-3</v>
      </c>
      <c r="AV1167" s="73">
        <f t="shared" ca="1" si="558"/>
        <v>1.0090370179501076</v>
      </c>
      <c r="AW1167" s="74">
        <f ca="1">PRODUCT(AV$4:AV1167)</f>
        <v>29460.430545341769</v>
      </c>
      <c r="BO1167" s="70">
        <f t="shared" si="554"/>
        <v>1164</v>
      </c>
      <c r="BP1167" s="171">
        <f t="shared" ca="1" si="562"/>
        <v>0.114</v>
      </c>
      <c r="BQ1167" s="172">
        <f t="shared" ca="1" si="559"/>
        <v>9.0370179501075842E-3</v>
      </c>
      <c r="BR1167" s="172">
        <f t="shared" ca="1" si="555"/>
        <v>3.3943835221991243E-5</v>
      </c>
    </row>
    <row r="1168" spans="44:70">
      <c r="AR1168" s="69">
        <f t="shared" si="556"/>
        <v>98</v>
      </c>
      <c r="AS1168" s="70">
        <f t="shared" si="560"/>
        <v>1165</v>
      </c>
      <c r="AT1168" s="71">
        <f t="shared" ca="1" si="561"/>
        <v>3.0678676344531196E-5</v>
      </c>
      <c r="AU1168" s="72">
        <f t="shared" ca="1" si="557"/>
        <v>9.0370179501075842E-3</v>
      </c>
      <c r="AV1168" s="73">
        <f t="shared" ca="1" si="558"/>
        <v>1.0090370179501076</v>
      </c>
      <c r="AW1168" s="74">
        <f ca="1">PRODUCT(AV$4:AV1168)</f>
        <v>29726.664984997922</v>
      </c>
      <c r="BO1168" s="70">
        <f t="shared" si="554"/>
        <v>1165</v>
      </c>
      <c r="BP1168" s="171">
        <f t="shared" ca="1" si="562"/>
        <v>0.114</v>
      </c>
      <c r="BQ1168" s="172">
        <f t="shared" ca="1" si="559"/>
        <v>9.0370179501075842E-3</v>
      </c>
      <c r="BR1168" s="172">
        <f t="shared" ca="1" si="555"/>
        <v>3.3639831461237447E-5</v>
      </c>
    </row>
    <row r="1169" spans="44:70">
      <c r="AR1169" s="69">
        <f t="shared" si="556"/>
        <v>98</v>
      </c>
      <c r="AS1169" s="70">
        <f t="shared" si="560"/>
        <v>1166</v>
      </c>
      <c r="AT1169" s="71">
        <f t="shared" ca="1" si="561"/>
        <v>3.0401432595720126E-5</v>
      </c>
      <c r="AU1169" s="72">
        <f t="shared" ca="1" si="557"/>
        <v>9.0370179501075842E-3</v>
      </c>
      <c r="AV1169" s="73">
        <f t="shared" ca="1" si="558"/>
        <v>1.0090370179501076</v>
      </c>
      <c r="AW1169" s="74">
        <f ca="1">PRODUCT(AV$4:AV1169)</f>
        <v>29995.305390064183</v>
      </c>
      <c r="BO1169" s="70">
        <f t="shared" si="554"/>
        <v>1166</v>
      </c>
      <c r="BP1169" s="171">
        <f t="shared" ca="1" si="562"/>
        <v>0.114</v>
      </c>
      <c r="BQ1169" s="172">
        <f t="shared" ca="1" si="559"/>
        <v>9.0370179501075842E-3</v>
      </c>
      <c r="BR1169" s="172">
        <f t="shared" ca="1" si="555"/>
        <v>3.3338550382995748E-5</v>
      </c>
    </row>
    <row r="1170" spans="44:70">
      <c r="AR1170" s="69">
        <f t="shared" si="556"/>
        <v>98</v>
      </c>
      <c r="AS1170" s="70">
        <f t="shared" si="560"/>
        <v>1167</v>
      </c>
      <c r="AT1170" s="71">
        <f t="shared" ca="1" si="561"/>
        <v>3.0126694303643616E-5</v>
      </c>
      <c r="AU1170" s="72">
        <f t="shared" ca="1" si="557"/>
        <v>9.0370179501075842E-3</v>
      </c>
      <c r="AV1170" s="73">
        <f t="shared" ca="1" si="558"/>
        <v>1.0090370179501076</v>
      </c>
      <c r="AW1170" s="74">
        <f ca="1">PRODUCT(AV$4:AV1170)</f>
        <v>30266.373503293151</v>
      </c>
      <c r="BO1170" s="70">
        <f t="shared" ref="BO1170:BO1233" si="563">BO1169+1</f>
        <v>1167</v>
      </c>
      <c r="BP1170" s="171">
        <f t="shared" ca="1" si="562"/>
        <v>0.114</v>
      </c>
      <c r="BQ1170" s="172">
        <f t="shared" ca="1" si="559"/>
        <v>9.0370179501075842E-3</v>
      </c>
      <c r="BR1170" s="172">
        <f t="shared" ref="BR1170:BR1233" ca="1" si="564">BR1169/(1+BQ1170)</f>
        <v>3.3039967602699184E-5</v>
      </c>
    </row>
    <row r="1171" spans="44:70">
      <c r="AR1171" s="69">
        <f t="shared" si="556"/>
        <v>98</v>
      </c>
      <c r="AS1171" s="70">
        <f t="shared" si="560"/>
        <v>1168</v>
      </c>
      <c r="AT1171" s="71">
        <f t="shared" ca="1" si="561"/>
        <v>2.9854438826444186E-5</v>
      </c>
      <c r="AU1171" s="72">
        <f t="shared" ca="1" si="557"/>
        <v>9.0370179501075842E-3</v>
      </c>
      <c r="AV1171" s="73">
        <f t="shared" ca="1" si="558"/>
        <v>1.0090370179501076</v>
      </c>
      <c r="AW1171" s="74">
        <f ca="1">PRODUCT(AV$4:AV1171)</f>
        <v>30539.891263927071</v>
      </c>
      <c r="BO1171" s="70">
        <f t="shared" si="563"/>
        <v>1168</v>
      </c>
      <c r="BP1171" s="171">
        <f t="shared" ca="1" si="562"/>
        <v>0.114</v>
      </c>
      <c r="BQ1171" s="172">
        <f t="shared" ca="1" si="559"/>
        <v>9.0370179501075842E-3</v>
      </c>
      <c r="BR1171" s="172">
        <f t="shared" ca="1" si="564"/>
        <v>3.2744058954170962E-5</v>
      </c>
    </row>
    <row r="1172" spans="44:70">
      <c r="AR1172" s="69">
        <f t="shared" si="556"/>
        <v>98</v>
      </c>
      <c r="AS1172" s="70">
        <f t="shared" si="560"/>
        <v>1169</v>
      </c>
      <c r="AT1172" s="71">
        <f t="shared" ca="1" si="561"/>
        <v>2.9584643726879222E-5</v>
      </c>
      <c r="AU1172" s="72">
        <f t="shared" ca="1" si="557"/>
        <v>9.0370179501075842E-3</v>
      </c>
      <c r="AV1172" s="73">
        <f t="shared" ca="1" si="558"/>
        <v>1.0090370179501076</v>
      </c>
      <c r="AW1172" s="74">
        <f ca="1">PRODUCT(AV$4:AV1172)</f>
        <v>30815.880809473514</v>
      </c>
      <c r="BO1172" s="70">
        <f t="shared" si="563"/>
        <v>1169</v>
      </c>
      <c r="BP1172" s="171">
        <f t="shared" ca="1" si="562"/>
        <v>0.114</v>
      </c>
      <c r="BQ1172" s="172">
        <f t="shared" ca="1" si="559"/>
        <v>9.0370179501075842E-3</v>
      </c>
      <c r="BR1172" s="172">
        <f t="shared" ca="1" si="564"/>
        <v>3.2450800487668544E-5</v>
      </c>
    </row>
    <row r="1173" spans="44:70">
      <c r="AR1173" s="69">
        <f t="shared" si="556"/>
        <v>98</v>
      </c>
      <c r="AS1173" s="70">
        <f t="shared" si="560"/>
        <v>1170</v>
      </c>
      <c r="AT1173" s="71">
        <f t="shared" ca="1" si="561"/>
        <v>2.9317286770471875E-5</v>
      </c>
      <c r="AU1173" s="72">
        <f t="shared" ca="1" si="557"/>
        <v>9.0370179501075842E-3</v>
      </c>
      <c r="AV1173" s="73">
        <f t="shared" ca="1" si="558"/>
        <v>1.0090370179501076</v>
      </c>
      <c r="AW1173" s="74">
        <f ca="1">PRODUCT(AV$4:AV1173)</f>
        <v>31094.364477497104</v>
      </c>
      <c r="BO1173" s="70">
        <f t="shared" si="563"/>
        <v>1170</v>
      </c>
      <c r="BP1173" s="171">
        <f t="shared" ca="1" si="562"/>
        <v>0.114</v>
      </c>
      <c r="BQ1173" s="172">
        <f t="shared" ca="1" si="559"/>
        <v>9.0370179501075842E-3</v>
      </c>
      <c r="BR1173" s="172">
        <f t="shared" ca="1" si="564"/>
        <v>3.2160168467945239E-5</v>
      </c>
    </row>
    <row r="1174" spans="44:70">
      <c r="AR1174" s="69">
        <f t="shared" si="556"/>
        <v>98</v>
      </c>
      <c r="AS1174" s="70">
        <f t="shared" si="560"/>
        <v>1171</v>
      </c>
      <c r="AT1174" s="71">
        <f t="shared" ca="1" si="561"/>
        <v>2.9052345923678668E-5</v>
      </c>
      <c r="AU1174" s="72">
        <f t="shared" ca="1" si="557"/>
        <v>9.0370179501075842E-3</v>
      </c>
      <c r="AV1174" s="73">
        <f t="shared" ca="1" si="558"/>
        <v>1.0090370179501076</v>
      </c>
      <c r="AW1174" s="74">
        <f ca="1">PRODUCT(AV$4:AV1174)</f>
        <v>31375.364807427432</v>
      </c>
      <c r="BO1174" s="70">
        <f t="shared" si="563"/>
        <v>1171</v>
      </c>
      <c r="BP1174" s="171">
        <f t="shared" ca="1" si="562"/>
        <v>0.114</v>
      </c>
      <c r="BQ1174" s="172">
        <f t="shared" ca="1" si="559"/>
        <v>9.0370179501075842E-3</v>
      </c>
      <c r="BR1174" s="172">
        <f t="shared" ca="1" si="564"/>
        <v>3.1872139372329171E-5</v>
      </c>
    </row>
    <row r="1175" spans="44:70">
      <c r="AR1175" s="69">
        <f t="shared" si="556"/>
        <v>98</v>
      </c>
      <c r="AS1175" s="70">
        <f t="shared" si="560"/>
        <v>1172</v>
      </c>
      <c r="AT1175" s="71">
        <f t="shared" ca="1" si="561"/>
        <v>2.878979935207365E-5</v>
      </c>
      <c r="AU1175" s="72">
        <f t="shared" ca="1" si="557"/>
        <v>9.0370179501075842E-3</v>
      </c>
      <c r="AV1175" s="73">
        <f t="shared" ca="1" si="558"/>
        <v>1.0090370179501076</v>
      </c>
      <c r="AW1175" s="74">
        <f ca="1">PRODUCT(AV$4:AV1175)</f>
        <v>31658.904542383327</v>
      </c>
      <c r="BO1175" s="70">
        <f t="shared" si="563"/>
        <v>1172</v>
      </c>
      <c r="BP1175" s="171">
        <f t="shared" ca="1" si="562"/>
        <v>0.114</v>
      </c>
      <c r="BQ1175" s="172">
        <f t="shared" ca="1" si="559"/>
        <v>9.0370179501075842E-3</v>
      </c>
      <c r="BR1175" s="172">
        <f t="shared" ca="1" si="564"/>
        <v>3.1586689888819431E-5</v>
      </c>
    </row>
    <row r="1176" spans="44:70">
      <c r="AR1176" s="69">
        <f t="shared" si="556"/>
        <v>98</v>
      </c>
      <c r="AS1176" s="70">
        <f t="shared" si="560"/>
        <v>1173</v>
      </c>
      <c r="AT1176" s="71">
        <f t="shared" ca="1" si="561"/>
        <v>2.8529625418548965E-5</v>
      </c>
      <c r="AU1176" s="72">
        <f t="shared" ca="1" si="557"/>
        <v>9.0370179501075842E-3</v>
      </c>
      <c r="AV1176" s="73">
        <f t="shared" ca="1" si="558"/>
        <v>1.0090370179501076</v>
      </c>
      <c r="AW1176" s="74">
        <f ca="1">PRODUCT(AV$4:AV1176)</f>
        <v>31945.006631013588</v>
      </c>
      <c r="BO1176" s="70">
        <f t="shared" si="563"/>
        <v>1173</v>
      </c>
      <c r="BP1176" s="171">
        <f t="shared" ca="1" si="562"/>
        <v>0.114</v>
      </c>
      <c r="BQ1176" s="172">
        <f t="shared" ca="1" si="559"/>
        <v>9.0370179501075842E-3</v>
      </c>
      <c r="BR1176" s="172">
        <f t="shared" ca="1" si="564"/>
        <v>3.1303796914199291E-5</v>
      </c>
    </row>
    <row r="1177" spans="44:70">
      <c r="AR1177" s="69">
        <f t="shared" si="556"/>
        <v>98</v>
      </c>
      <c r="AS1177" s="70">
        <f t="shared" si="560"/>
        <v>1174</v>
      </c>
      <c r="AT1177" s="71">
        <f t="shared" ca="1" si="561"/>
        <v>2.8271802681531693E-5</v>
      </c>
      <c r="AU1177" s="72">
        <f t="shared" ca="1" si="557"/>
        <v>9.0370179501075842E-3</v>
      </c>
      <c r="AV1177" s="73">
        <f t="shared" ca="1" si="558"/>
        <v>1.0090370179501076</v>
      </c>
      <c r="AW1177" s="74">
        <f ca="1">PRODUCT(AV$4:AV1177)</f>
        <v>32233.694229354365</v>
      </c>
      <c r="BO1177" s="70">
        <f t="shared" si="563"/>
        <v>1174</v>
      </c>
      <c r="BP1177" s="171">
        <f t="shared" ca="1" si="562"/>
        <v>0.114</v>
      </c>
      <c r="BQ1177" s="172">
        <f t="shared" ca="1" si="559"/>
        <v>9.0370179501075842E-3</v>
      </c>
      <c r="BR1177" s="172">
        <f t="shared" ca="1" si="564"/>
        <v>3.1023437552166324E-5</v>
      </c>
    </row>
    <row r="1178" spans="44:70">
      <c r="AR1178" s="69">
        <f t="shared" si="556"/>
        <v>98</v>
      </c>
      <c r="AS1178" s="70">
        <f t="shared" si="560"/>
        <v>1175</v>
      </c>
      <c r="AT1178" s="71">
        <f t="shared" ca="1" si="561"/>
        <v>2.8016309893216791E-5</v>
      </c>
      <c r="AU1178" s="72">
        <f t="shared" ca="1" si="557"/>
        <v>9.0370179501075842E-3</v>
      </c>
      <c r="AV1178" s="73">
        <f t="shared" ca="1" si="558"/>
        <v>1.0090370179501076</v>
      </c>
      <c r="AW1178" s="74">
        <f ca="1">PRODUCT(AV$4:AV1178)</f>
        <v>32524.990702703319</v>
      </c>
      <c r="BO1178" s="70">
        <f t="shared" si="563"/>
        <v>1175</v>
      </c>
      <c r="BP1178" s="171">
        <f t="shared" ca="1" si="562"/>
        <v>0.114</v>
      </c>
      <c r="BQ1178" s="172">
        <f t="shared" ca="1" si="559"/>
        <v>9.0370179501075842E-3</v>
      </c>
      <c r="BR1178" s="172">
        <f t="shared" ca="1" si="564"/>
        <v>3.0745589111479255E-5</v>
      </c>
    </row>
    <row r="1179" spans="44:70">
      <c r="AR1179" s="69">
        <f t="shared" si="556"/>
        <v>98</v>
      </c>
      <c r="AS1179" s="70">
        <f t="shared" si="560"/>
        <v>1176</v>
      </c>
      <c r="AT1179" s="71">
        <f t="shared" ca="1" si="561"/>
        <v>2.7763125997816013E-5</v>
      </c>
      <c r="AU1179" s="72">
        <f t="shared" ca="1" si="557"/>
        <v>9.0370179501075842E-3</v>
      </c>
      <c r="AV1179" s="73">
        <f t="shared" ca="1" si="558"/>
        <v>1.0090370179501076</v>
      </c>
      <c r="AW1179" s="74">
        <f ca="1">PRODUCT(AV$4:AV1179)</f>
        <v>32818.919627510732</v>
      </c>
      <c r="BO1179" s="70">
        <f t="shared" si="563"/>
        <v>1176</v>
      </c>
      <c r="BP1179" s="171">
        <f t="shared" ca="1" si="562"/>
        <v>0.114</v>
      </c>
      <c r="BQ1179" s="172">
        <f t="shared" ca="1" si="559"/>
        <v>9.0370179501075842E-3</v>
      </c>
      <c r="BR1179" s="172">
        <f t="shared" ca="1" si="564"/>
        <v>3.0470229104121421E-5</v>
      </c>
    </row>
    <row r="1180" spans="44:70">
      <c r="AR1180" s="69">
        <f t="shared" si="556"/>
        <v>99</v>
      </c>
      <c r="AS1180" s="70">
        <f t="shared" si="560"/>
        <v>1177</v>
      </c>
      <c r="AT1180" s="71">
        <f t="shared" ca="1" si="561"/>
        <v>2.7512230129822652E-5</v>
      </c>
      <c r="AU1180" s="72">
        <f t="shared" ca="1" si="557"/>
        <v>9.0370179501075842E-3</v>
      </c>
      <c r="AV1180" s="73">
        <f t="shared" ca="1" si="558"/>
        <v>1.0090370179501076</v>
      </c>
      <c r="AW1180" s="74">
        <f ca="1">PRODUCT(AV$4:AV1180)</f>
        <v>33115.504793287684</v>
      </c>
      <c r="BO1180" s="70">
        <f t="shared" si="563"/>
        <v>1177</v>
      </c>
      <c r="BP1180" s="171">
        <f t="shared" ca="1" si="562"/>
        <v>0.114</v>
      </c>
      <c r="BQ1180" s="172">
        <f t="shared" ca="1" si="559"/>
        <v>9.0370179501075842E-3</v>
      </c>
      <c r="BR1180" s="172">
        <f t="shared" ca="1" si="564"/>
        <v>3.019733524348067E-5</v>
      </c>
    </row>
    <row r="1181" spans="44:70">
      <c r="AR1181" s="69">
        <f t="shared" si="556"/>
        <v>99</v>
      </c>
      <c r="AS1181" s="70">
        <f t="shared" si="560"/>
        <v>1178</v>
      </c>
      <c r="AT1181" s="71">
        <f t="shared" ca="1" si="561"/>
        <v>2.7263601612291952E-5</v>
      </c>
      <c r="AU1181" s="72">
        <f t="shared" ca="1" si="557"/>
        <v>9.0370179501075842E-3</v>
      </c>
      <c r="AV1181" s="73">
        <f t="shared" ca="1" si="558"/>
        <v>1.0090370179501076</v>
      </c>
      <c r="AW1181" s="74">
        <f ca="1">PRODUCT(AV$4:AV1181)</f>
        <v>33414.770204531502</v>
      </c>
      <c r="BO1181" s="70">
        <f t="shared" si="563"/>
        <v>1178</v>
      </c>
      <c r="BP1181" s="171">
        <f t="shared" ca="1" si="562"/>
        <v>0.114</v>
      </c>
      <c r="BQ1181" s="172">
        <f t="shared" ca="1" si="559"/>
        <v>9.0370179501075842E-3</v>
      </c>
      <c r="BR1181" s="172">
        <f t="shared" ca="1" si="564"/>
        <v>2.9926885442545572E-5</v>
      </c>
    </row>
    <row r="1182" spans="44:70">
      <c r="AR1182" s="69">
        <f t="shared" si="556"/>
        <v>99</v>
      </c>
      <c r="AS1182" s="70">
        <f t="shared" si="560"/>
        <v>1179</v>
      </c>
      <c r="AT1182" s="71">
        <f t="shared" ca="1" si="561"/>
        <v>2.7017219955137087E-5</v>
      </c>
      <c r="AU1182" s="72">
        <f t="shared" ca="1" si="557"/>
        <v>9.0370179501075842E-3</v>
      </c>
      <c r="AV1182" s="73">
        <f t="shared" ca="1" si="558"/>
        <v>1.0090370179501076</v>
      </c>
      <c r="AW1182" s="74">
        <f ca="1">PRODUCT(AV$4:AV1182)</f>
        <v>33716.74008266857</v>
      </c>
      <c r="BO1182" s="70">
        <f t="shared" si="563"/>
        <v>1179</v>
      </c>
      <c r="BP1182" s="171">
        <f t="shared" ca="1" si="562"/>
        <v>0.114</v>
      </c>
      <c r="BQ1182" s="172">
        <f t="shared" ca="1" si="559"/>
        <v>9.0370179501075842E-3</v>
      </c>
      <c r="BR1182" s="172">
        <f t="shared" ca="1" si="564"/>
        <v>2.9658857812117775E-5</v>
      </c>
    </row>
    <row r="1183" spans="44:70">
      <c r="AR1183" s="69">
        <f t="shared" si="556"/>
        <v>99</v>
      </c>
      <c r="AS1183" s="70">
        <f t="shared" si="560"/>
        <v>1180</v>
      </c>
      <c r="AT1183" s="71">
        <f t="shared" ca="1" si="561"/>
        <v>2.6773064853440509E-5</v>
      </c>
      <c r="AU1183" s="72">
        <f t="shared" ca="1" si="557"/>
        <v>9.0370179501075842E-3</v>
      </c>
      <c r="AV1183" s="73">
        <f t="shared" ca="1" si="558"/>
        <v>1.0090370179501076</v>
      </c>
      <c r="AW1183" s="74">
        <f ca="1">PRODUCT(AV$4:AV1183)</f>
        <v>34021.43886801476</v>
      </c>
      <c r="BO1183" s="70">
        <f t="shared" si="563"/>
        <v>1180</v>
      </c>
      <c r="BP1183" s="171">
        <f t="shared" ca="1" si="562"/>
        <v>0.114</v>
      </c>
      <c r="BQ1183" s="172">
        <f t="shared" ca="1" si="559"/>
        <v>9.0370179501075842E-3</v>
      </c>
      <c r="BR1183" s="172">
        <f t="shared" ca="1" si="564"/>
        <v>2.9393230659040375E-5</v>
      </c>
    </row>
    <row r="1184" spans="44:70">
      <c r="AR1184" s="69">
        <f t="shared" si="556"/>
        <v>99</v>
      </c>
      <c r="AS1184" s="70">
        <f t="shared" si="560"/>
        <v>1181</v>
      </c>
      <c r="AT1184" s="71">
        <f t="shared" ca="1" si="561"/>
        <v>2.6531116185780571E-5</v>
      </c>
      <c r="AU1184" s="72">
        <f t="shared" ca="1" si="557"/>
        <v>9.0370179501075842E-3</v>
      </c>
      <c r="AV1184" s="73">
        <f t="shared" ca="1" si="558"/>
        <v>1.0090370179501076</v>
      </c>
      <c r="AW1184" s="74">
        <f ca="1">PRODUCT(AV$4:AV1184)</f>
        <v>34328.891221753496</v>
      </c>
      <c r="BO1184" s="70">
        <f t="shared" si="563"/>
        <v>1181</v>
      </c>
      <c r="BP1184" s="171">
        <f t="shared" ca="1" si="562"/>
        <v>0.114</v>
      </c>
      <c r="BQ1184" s="172">
        <f t="shared" ca="1" si="559"/>
        <v>9.0370179501075842E-3</v>
      </c>
      <c r="BR1184" s="172">
        <f t="shared" ca="1" si="564"/>
        <v>2.9129982484442152E-5</v>
      </c>
    </row>
    <row r="1185" spans="44:70">
      <c r="AR1185" s="69">
        <f t="shared" si="556"/>
        <v>99</v>
      </c>
      <c r="AS1185" s="70">
        <f t="shared" si="560"/>
        <v>1182</v>
      </c>
      <c r="AT1185" s="71">
        <f t="shared" ca="1" si="561"/>
        <v>2.6291354012573284E-5</v>
      </c>
      <c r="AU1185" s="72">
        <f t="shared" ca="1" si="557"/>
        <v>9.0370179501075842E-3</v>
      </c>
      <c r="AV1185" s="73">
        <f t="shared" ca="1" si="558"/>
        <v>1.0090370179501076</v>
      </c>
      <c r="AW1185" s="74">
        <f ca="1">PRODUCT(AV$4:AV1185)</f>
        <v>34639.122027931771</v>
      </c>
      <c r="BO1185" s="70">
        <f t="shared" si="563"/>
        <v>1182</v>
      </c>
      <c r="BP1185" s="171">
        <f t="shared" ca="1" si="562"/>
        <v>0.114</v>
      </c>
      <c r="BQ1185" s="172">
        <f t="shared" ca="1" si="559"/>
        <v>9.0370179501075842E-3</v>
      </c>
      <c r="BR1185" s="172">
        <f t="shared" ca="1" si="564"/>
        <v>2.8869091981997534E-5</v>
      </c>
    </row>
    <row r="1186" spans="44:70">
      <c r="AR1186" s="69">
        <f t="shared" si="556"/>
        <v>99</v>
      </c>
      <c r="AS1186" s="70">
        <f t="shared" si="560"/>
        <v>1183</v>
      </c>
      <c r="AT1186" s="71">
        <f t="shared" ca="1" si="561"/>
        <v>2.6053758574429027E-5</v>
      </c>
      <c r="AU1186" s="72">
        <f t="shared" ca="1" si="557"/>
        <v>9.0370179501075842E-3</v>
      </c>
      <c r="AV1186" s="73">
        <f t="shared" ca="1" si="558"/>
        <v>1.0090370179501076</v>
      </c>
      <c r="AW1186" s="74">
        <f ca="1">PRODUCT(AV$4:AV1186)</f>
        <v>34952.156395474158</v>
      </c>
      <c r="BO1186" s="70">
        <f t="shared" si="563"/>
        <v>1183</v>
      </c>
      <c r="BP1186" s="171">
        <f t="shared" ca="1" si="562"/>
        <v>0.114</v>
      </c>
      <c r="BQ1186" s="172">
        <f t="shared" ca="1" si="559"/>
        <v>9.0370179501075842E-3</v>
      </c>
      <c r="BR1186" s="172">
        <f t="shared" ca="1" si="564"/>
        <v>2.8610538036202138E-5</v>
      </c>
    </row>
    <row r="1187" spans="44:70">
      <c r="AR1187" s="69">
        <f t="shared" si="556"/>
        <v>99</v>
      </c>
      <c r="AS1187" s="70">
        <f t="shared" si="560"/>
        <v>1184</v>
      </c>
      <c r="AT1187" s="71">
        <f t="shared" ca="1" si="561"/>
        <v>2.5818310290524143E-5</v>
      </c>
      <c r="AU1187" s="72">
        <f t="shared" ca="1" si="557"/>
        <v>9.0370179501075842E-3</v>
      </c>
      <c r="AV1187" s="73">
        <f t="shared" ca="1" si="558"/>
        <v>1.0090370179501076</v>
      </c>
      <c r="AW1187" s="74">
        <f ca="1">PRODUCT(AV$4:AV1187)</f>
        <v>35268.019660215024</v>
      </c>
      <c r="BO1187" s="70">
        <f t="shared" si="563"/>
        <v>1184</v>
      </c>
      <c r="BP1187" s="171">
        <f t="shared" ca="1" si="562"/>
        <v>0.114</v>
      </c>
      <c r="BQ1187" s="172">
        <f t="shared" ca="1" si="559"/>
        <v>9.0370179501075842E-3</v>
      </c>
      <c r="BR1187" s="172">
        <f t="shared" ca="1" si="564"/>
        <v>2.8354299720663768E-5</v>
      </c>
    </row>
    <row r="1188" spans="44:70">
      <c r="AR1188" s="69">
        <f t="shared" si="556"/>
        <v>99</v>
      </c>
      <c r="AS1188" s="70">
        <f t="shared" si="560"/>
        <v>1185</v>
      </c>
      <c r="AT1188" s="71">
        <f t="shared" ca="1" si="561"/>
        <v>2.5584989756987229E-5</v>
      </c>
      <c r="AU1188" s="72">
        <f t="shared" ca="1" si="557"/>
        <v>9.0370179501075842E-3</v>
      </c>
      <c r="AV1188" s="73">
        <f t="shared" ca="1" si="558"/>
        <v>1.0090370179501076</v>
      </c>
      <c r="AW1188" s="74">
        <f ca="1">PRODUCT(AV$4:AV1188)</f>
        <v>35586.737386949135</v>
      </c>
      <c r="BO1188" s="70">
        <f t="shared" si="563"/>
        <v>1185</v>
      </c>
      <c r="BP1188" s="171">
        <f t="shared" ca="1" si="562"/>
        <v>0.114</v>
      </c>
      <c r="BQ1188" s="172">
        <f t="shared" ca="1" si="559"/>
        <v>9.0370179501075842E-3</v>
      </c>
      <c r="BR1188" s="172">
        <f t="shared" ca="1" si="564"/>
        <v>2.8100356296408703E-5</v>
      </c>
    </row>
    <row r="1189" spans="44:70">
      <c r="AR1189" s="69">
        <f t="shared" si="556"/>
        <v>99</v>
      </c>
      <c r="AS1189" s="70">
        <f t="shared" si="560"/>
        <v>1186</v>
      </c>
      <c r="AT1189" s="71">
        <f t="shared" ca="1" si="561"/>
        <v>2.5353777745300016E-5</v>
      </c>
      <c r="AU1189" s="72">
        <f t="shared" ca="1" si="557"/>
        <v>9.0370179501075842E-3</v>
      </c>
      <c r="AV1189" s="73">
        <f t="shared" ca="1" si="558"/>
        <v>1.0090370179501076</v>
      </c>
      <c r="AW1189" s="74">
        <f ca="1">PRODUCT(AV$4:AV1189)</f>
        <v>35908.335371500762</v>
      </c>
      <c r="BO1189" s="70">
        <f t="shared" si="563"/>
        <v>1186</v>
      </c>
      <c r="BP1189" s="171">
        <f t="shared" ca="1" si="562"/>
        <v>0.114</v>
      </c>
      <c r="BQ1189" s="172">
        <f t="shared" ca="1" si="559"/>
        <v>9.0370179501075842E-3</v>
      </c>
      <c r="BR1189" s="172">
        <f t="shared" ca="1" si="564"/>
        <v>2.7848687210203167E-5</v>
      </c>
    </row>
    <row r="1190" spans="44:70">
      <c r="AR1190" s="69">
        <f t="shared" si="556"/>
        <v>99</v>
      </c>
      <c r="AS1190" s="70">
        <f t="shared" si="560"/>
        <v>1187</v>
      </c>
      <c r="AT1190" s="71">
        <f t="shared" ca="1" si="561"/>
        <v>2.5124655200712701E-5</v>
      </c>
      <c r="AU1190" s="72">
        <f t="shared" ca="1" si="557"/>
        <v>9.0370179501075842E-3</v>
      </c>
      <c r="AV1190" s="73">
        <f t="shared" ca="1" si="558"/>
        <v>1.0090370179501076</v>
      </c>
      <c r="AW1190" s="74">
        <f ca="1">PRODUCT(AV$4:AV1190)</f>
        <v>36232.839642811494</v>
      </c>
      <c r="BO1190" s="70">
        <f t="shared" si="563"/>
        <v>1187</v>
      </c>
      <c r="BP1190" s="171">
        <f t="shared" ca="1" si="562"/>
        <v>0.114</v>
      </c>
      <c r="BQ1190" s="172">
        <f t="shared" ca="1" si="559"/>
        <v>9.0370179501075842E-3</v>
      </c>
      <c r="BR1190" s="172">
        <f t="shared" ca="1" si="564"/>
        <v>2.7599272092889819E-5</v>
      </c>
    </row>
    <row r="1191" spans="44:70">
      <c r="AR1191" s="69">
        <f t="shared" si="556"/>
        <v>99</v>
      </c>
      <c r="AS1191" s="70">
        <f t="shared" si="560"/>
        <v>1188</v>
      </c>
      <c r="AT1191" s="71">
        <f t="shared" ca="1" si="561"/>
        <v>2.4897603240673596E-5</v>
      </c>
      <c r="AU1191" s="72">
        <f t="shared" ca="1" si="557"/>
        <v>9.0370179501075842E-3</v>
      </c>
      <c r="AV1191" s="73">
        <f t="shared" ca="1" si="558"/>
        <v>1.0090370179501076</v>
      </c>
      <c r="AW1191" s="74">
        <f ca="1">PRODUCT(AV$4:AV1191)</f>
        <v>36560.276465046954</v>
      </c>
      <c r="BO1191" s="70">
        <f t="shared" si="563"/>
        <v>1188</v>
      </c>
      <c r="BP1191" s="171">
        <f t="shared" ca="1" si="562"/>
        <v>0.114</v>
      </c>
      <c r="BQ1191" s="172">
        <f t="shared" ca="1" si="559"/>
        <v>9.0370179501075842E-3</v>
      </c>
      <c r="BR1191" s="172">
        <f t="shared" ca="1" si="564"/>
        <v>2.7352090757739159E-5</v>
      </c>
    </row>
    <row r="1192" spans="44:70">
      <c r="AR1192" s="69">
        <f t="shared" si="556"/>
        <v>100</v>
      </c>
      <c r="AS1192" s="70">
        <f t="shared" si="560"/>
        <v>1189</v>
      </c>
      <c r="AT1192" s="71">
        <f t="shared" ca="1" si="561"/>
        <v>2.4672603153272973E-5</v>
      </c>
      <c r="AU1192" s="72">
        <f t="shared" ca="1" si="557"/>
        <v>9.0370179501075842E-3</v>
      </c>
      <c r="AV1192" s="73">
        <f t="shared" ca="1" si="558"/>
        <v>1.0090370179501076</v>
      </c>
      <c r="AW1192" s="74">
        <f ca="1">PRODUCT(AV$4:AV1192)</f>
        <v>36890.672339722478</v>
      </c>
      <c r="BO1192" s="70">
        <f t="shared" si="563"/>
        <v>1189</v>
      </c>
      <c r="BP1192" s="171">
        <f t="shared" ca="1" si="562"/>
        <v>0.114</v>
      </c>
      <c r="BQ1192" s="172">
        <f t="shared" ca="1" si="559"/>
        <v>9.0370179501075842E-3</v>
      </c>
      <c r="BR1192" s="172">
        <f t="shared" ca="1" si="564"/>
        <v>2.7107123198815685E-5</v>
      </c>
    </row>
    <row r="1193" spans="44:70">
      <c r="AR1193" s="69">
        <f t="shared" si="556"/>
        <v>100</v>
      </c>
      <c r="AS1193" s="70">
        <f t="shared" si="560"/>
        <v>1190</v>
      </c>
      <c r="AT1193" s="71">
        <f t="shared" ca="1" si="561"/>
        <v>2.4449636395700964E-5</v>
      </c>
      <c r="AU1193" s="72">
        <f t="shared" ca="1" si="557"/>
        <v>9.0370179501075842E-3</v>
      </c>
      <c r="AV1193" s="73">
        <f t="shared" ca="1" si="558"/>
        <v>1.0090370179501076</v>
      </c>
      <c r="AW1193" s="74">
        <f ca="1">PRODUCT(AV$4:AV1193)</f>
        <v>37224.054007848084</v>
      </c>
      <c r="BO1193" s="70">
        <f t="shared" si="563"/>
        <v>1190</v>
      </c>
      <c r="BP1193" s="171">
        <f t="shared" ca="1" si="562"/>
        <v>0.114</v>
      </c>
      <c r="BQ1193" s="172">
        <f t="shared" ca="1" si="559"/>
        <v>9.0370179501075842E-3</v>
      </c>
      <c r="BR1193" s="172">
        <f t="shared" ca="1" si="564"/>
        <v>2.6864349589358684E-5</v>
      </c>
    </row>
    <row r="1194" spans="44:70">
      <c r="AR1194" s="69">
        <f t="shared" si="556"/>
        <v>100</v>
      </c>
      <c r="AS1194" s="70">
        <f t="shared" si="560"/>
        <v>1191</v>
      </c>
      <c r="AT1194" s="71">
        <f t="shared" ca="1" si="561"/>
        <v>2.4228684592719409E-5</v>
      </c>
      <c r="AU1194" s="72">
        <f t="shared" ca="1" si="557"/>
        <v>9.0370179501075842E-3</v>
      </c>
      <c r="AV1194" s="73">
        <f t="shared" ca="1" si="558"/>
        <v>1.0090370179501076</v>
      </c>
      <c r="AW1194" s="74">
        <f ca="1">PRODUCT(AV$4:AV1194)</f>
        <v>37560.44845209278</v>
      </c>
      <c r="BO1194" s="70">
        <f t="shared" si="563"/>
        <v>1191</v>
      </c>
      <c r="BP1194" s="171">
        <f t="shared" ca="1" si="562"/>
        <v>0.114</v>
      </c>
      <c r="BQ1194" s="172">
        <f t="shared" ca="1" si="559"/>
        <v>9.0370179501075842E-3</v>
      </c>
      <c r="BR1194" s="172">
        <f t="shared" ca="1" si="564"/>
        <v>2.6623750280177537E-5</v>
      </c>
    </row>
    <row r="1195" spans="44:70">
      <c r="AR1195" s="69">
        <f t="shared" si="556"/>
        <v>100</v>
      </c>
      <c r="AS1195" s="70">
        <f t="shared" si="560"/>
        <v>1192</v>
      </c>
      <c r="AT1195" s="71">
        <f t="shared" ca="1" si="561"/>
        <v>2.4009729535147509E-5</v>
      </c>
      <c r="AU1195" s="72">
        <f t="shared" ca="1" si="557"/>
        <v>9.0370179501075842E-3</v>
      </c>
      <c r="AV1195" s="73">
        <f t="shared" ca="1" si="558"/>
        <v>1.0090370179501076</v>
      </c>
      <c r="AW1195" s="74">
        <f ca="1">PRODUCT(AV$4:AV1195)</f>
        <v>37899.882898968433</v>
      </c>
      <c r="BO1195" s="70">
        <f t="shared" si="563"/>
        <v>1192</v>
      </c>
      <c r="BP1195" s="171">
        <f t="shared" ca="1" si="562"/>
        <v>0.114</v>
      </c>
      <c r="BQ1195" s="172">
        <f t="shared" ca="1" si="559"/>
        <v>9.0370179501075842E-3</v>
      </c>
      <c r="BR1195" s="172">
        <f t="shared" ca="1" si="564"/>
        <v>2.6385305798061378E-5</v>
      </c>
    </row>
    <row r="1196" spans="44:70">
      <c r="AR1196" s="69">
        <f t="shared" si="556"/>
        <v>100</v>
      </c>
      <c r="AS1196" s="70">
        <f t="shared" si="560"/>
        <v>1193</v>
      </c>
      <c r="AT1196" s="71">
        <f t="shared" ca="1" si="561"/>
        <v>2.3792753178361152E-5</v>
      </c>
      <c r="AU1196" s="72">
        <f t="shared" ca="1" si="557"/>
        <v>9.0370179501075842E-3</v>
      </c>
      <c r="AV1196" s="73">
        <f t="shared" ca="1" si="558"/>
        <v>1.0090370179501076</v>
      </c>
      <c r="AW1196" s="74">
        <f ca="1">PRODUCT(AV$4:AV1196)</f>
        <v>38242.384821033389</v>
      </c>
      <c r="BO1196" s="70">
        <f t="shared" si="563"/>
        <v>1193</v>
      </c>
      <c r="BP1196" s="171">
        <f t="shared" ca="1" si="562"/>
        <v>0.114</v>
      </c>
      <c r="BQ1196" s="172">
        <f t="shared" ca="1" si="559"/>
        <v>9.0370179501075842E-3</v>
      </c>
      <c r="BR1196" s="172">
        <f t="shared" ca="1" si="564"/>
        <v>2.6148996844203009E-5</v>
      </c>
    </row>
    <row r="1197" spans="44:70">
      <c r="AR1197" s="69">
        <f t="shared" si="556"/>
        <v>100</v>
      </c>
      <c r="AS1197" s="70">
        <f t="shared" si="560"/>
        <v>1194</v>
      </c>
      <c r="AT1197" s="71">
        <f t="shared" ca="1" si="561"/>
        <v>2.3577737640805823E-5</v>
      </c>
      <c r="AU1197" s="72">
        <f t="shared" ca="1" si="557"/>
        <v>9.0370179501075842E-3</v>
      </c>
      <c r="AV1197" s="73">
        <f t="shared" ca="1" si="558"/>
        <v>1.0090370179501076</v>
      </c>
      <c r="AW1197" s="74">
        <f ca="1">PRODUCT(AV$4:AV1197)</f>
        <v>38587.981939115991</v>
      </c>
      <c r="BO1197" s="70">
        <f t="shared" si="563"/>
        <v>1194</v>
      </c>
      <c r="BP1197" s="171">
        <f t="shared" ca="1" si="562"/>
        <v>0.114</v>
      </c>
      <c r="BQ1197" s="172">
        <f t="shared" ca="1" si="559"/>
        <v>9.0370179501075842E-3</v>
      </c>
      <c r="BR1197" s="172">
        <f t="shared" ca="1" si="564"/>
        <v>2.5914804292636923E-5</v>
      </c>
    </row>
    <row r="1198" spans="44:70">
      <c r="AR1198" s="69">
        <f t="shared" si="556"/>
        <v>100</v>
      </c>
      <c r="AS1198" s="70">
        <f t="shared" si="560"/>
        <v>1195</v>
      </c>
      <c r="AT1198" s="71">
        <f t="shared" ca="1" si="561"/>
        <v>2.3364665202522933E-5</v>
      </c>
      <c r="AU1198" s="72">
        <f t="shared" ca="1" si="557"/>
        <v>9.0370179501075842E-3</v>
      </c>
      <c r="AV1198" s="73">
        <f t="shared" ca="1" si="558"/>
        <v>1.0090370179501076</v>
      </c>
      <c r="AW1198" s="74">
        <f ca="1">PRODUCT(AV$4:AV1198)</f>
        <v>38936.702224558212</v>
      </c>
      <c r="BO1198" s="70">
        <f t="shared" si="563"/>
        <v>1195</v>
      </c>
      <c r="BP1198" s="171">
        <f t="shared" ca="1" si="562"/>
        <v>0.114</v>
      </c>
      <c r="BQ1198" s="172">
        <f t="shared" ca="1" si="559"/>
        <v>9.0370179501075842E-3</v>
      </c>
      <c r="BR1198" s="172">
        <f t="shared" ca="1" si="564"/>
        <v>2.5682709188691326E-5</v>
      </c>
    </row>
    <row r="1199" spans="44:70">
      <c r="AR1199" s="69">
        <f t="shared" si="556"/>
        <v>100</v>
      </c>
      <c r="AS1199" s="70">
        <f t="shared" si="560"/>
        <v>1196</v>
      </c>
      <c r="AT1199" s="71">
        <f t="shared" ca="1" si="561"/>
        <v>2.3153518303689478E-5</v>
      </c>
      <c r="AU1199" s="72">
        <f t="shared" ca="1" si="557"/>
        <v>9.0370179501075842E-3</v>
      </c>
      <c r="AV1199" s="73">
        <f t="shared" ca="1" si="558"/>
        <v>1.0090370179501076</v>
      </c>
      <c r="AW1199" s="74">
        <f ca="1">PRODUCT(AV$4:AV1199)</f>
        <v>39288.57390147954</v>
      </c>
      <c r="BO1199" s="70">
        <f t="shared" si="563"/>
        <v>1196</v>
      </c>
      <c r="BP1199" s="171">
        <f t="shared" ca="1" si="562"/>
        <v>0.114</v>
      </c>
      <c r="BQ1199" s="172">
        <f t="shared" ca="1" si="559"/>
        <v>9.0370179501075842E-3</v>
      </c>
      <c r="BR1199" s="172">
        <f t="shared" ca="1" si="564"/>
        <v>2.5452692747454012E-5</v>
      </c>
    </row>
    <row r="1200" spans="44:70">
      <c r="AR1200" s="69">
        <f t="shared" si="556"/>
        <v>100</v>
      </c>
      <c r="AS1200" s="70">
        <f t="shared" si="560"/>
        <v>1197</v>
      </c>
      <c r="AT1200" s="71">
        <f t="shared" ca="1" si="561"/>
        <v>2.2944279543170891E-5</v>
      </c>
      <c r="AU1200" s="72">
        <f t="shared" ca="1" si="557"/>
        <v>9.0370179501075842E-3</v>
      </c>
      <c r="AV1200" s="73">
        <f t="shared" ca="1" si="558"/>
        <v>1.0090370179501076</v>
      </c>
      <c r="AW1200" s="74">
        <f ca="1">PRODUCT(AV$4:AV1200)</f>
        <v>39643.625449061336</v>
      </c>
      <c r="BO1200" s="70">
        <f t="shared" si="563"/>
        <v>1197</v>
      </c>
      <c r="BP1200" s="171">
        <f t="shared" ca="1" si="562"/>
        <v>0.114</v>
      </c>
      <c r="BQ1200" s="172">
        <f t="shared" ca="1" si="559"/>
        <v>9.0370179501075842E-3</v>
      </c>
      <c r="BR1200" s="172">
        <f t="shared" ca="1" si="564"/>
        <v>2.5224736352251978E-5</v>
      </c>
    </row>
    <row r="1201" spans="44:70">
      <c r="AR1201" s="69">
        <f t="shared" si="556"/>
        <v>100</v>
      </c>
      <c r="AS1201" s="70">
        <f t="shared" si="560"/>
        <v>1198</v>
      </c>
      <c r="AT1201" s="71">
        <f t="shared" ca="1" si="561"/>
        <v>2.2736931677086971E-5</v>
      </c>
      <c r="AU1201" s="72">
        <f t="shared" ca="1" si="557"/>
        <v>9.0370179501075842E-3</v>
      </c>
      <c r="AV1201" s="73">
        <f t="shared" ca="1" si="558"/>
        <v>1.0090370179501076</v>
      </c>
      <c r="AW1201" s="74">
        <f ca="1">PRODUCT(AV$4:AV1201)</f>
        <v>40001.885603851842</v>
      </c>
      <c r="BO1201" s="70">
        <f t="shared" si="563"/>
        <v>1198</v>
      </c>
      <c r="BP1201" s="171">
        <f t="shared" ca="1" si="562"/>
        <v>0.114</v>
      </c>
      <c r="BQ1201" s="172">
        <f t="shared" ca="1" si="559"/>
        <v>9.0370179501075842E-3</v>
      </c>
      <c r="BR1201" s="172">
        <f t="shared" ca="1" si="564"/>
        <v>2.4998821553144674E-5</v>
      </c>
    </row>
    <row r="1202" spans="44:70">
      <c r="AR1202" s="69">
        <f t="shared" si="556"/>
        <v>100</v>
      </c>
      <c r="AS1202" s="70">
        <f t="shared" si="560"/>
        <v>1199</v>
      </c>
      <c r="AT1202" s="71">
        <f t="shared" ca="1" si="561"/>
        <v>2.2531457617390767E-5</v>
      </c>
      <c r="AU1202" s="72">
        <f t="shared" ca="1" si="557"/>
        <v>9.0370179501075842E-3</v>
      </c>
      <c r="AV1202" s="73">
        <f t="shared" ca="1" si="558"/>
        <v>1.0090370179501076</v>
      </c>
      <c r="AW1202" s="74">
        <f ca="1">PRODUCT(AV$4:AV1202)</f>
        <v>40363.383362092005</v>
      </c>
      <c r="BO1202" s="70">
        <f t="shared" si="563"/>
        <v>1199</v>
      </c>
      <c r="BP1202" s="171">
        <f t="shared" ca="1" si="562"/>
        <v>0.114</v>
      </c>
      <c r="BQ1202" s="172">
        <f t="shared" ca="1" si="559"/>
        <v>9.0370179501075842E-3</v>
      </c>
      <c r="BR1202" s="172">
        <f t="shared" ca="1" si="564"/>
        <v>2.4774930065430718E-5</v>
      </c>
    </row>
    <row r="1203" spans="44:70">
      <c r="AR1203" s="69">
        <f t="shared" si="556"/>
        <v>100</v>
      </c>
      <c r="AS1203" s="70">
        <f t="shared" si="560"/>
        <v>1200</v>
      </c>
      <c r="AT1203" s="71">
        <f t="shared" ca="1" si="561"/>
        <v>2.2327840430460317E-5</v>
      </c>
      <c r="AU1203" s="72">
        <f t="shared" ca="1" si="557"/>
        <v>9.0370179501075842E-3</v>
      </c>
      <c r="AV1203" s="73">
        <f t="shared" ca="1" si="558"/>
        <v>1.0090370179501076</v>
      </c>
      <c r="AW1203" s="74">
        <f ca="1">PRODUCT(AV$4:AV1203)</f>
        <v>40728.147982062306</v>
      </c>
      <c r="BO1203" s="70">
        <f t="shared" si="563"/>
        <v>1200</v>
      </c>
      <c r="BP1203" s="171">
        <f t="shared" ca="1" si="562"/>
        <v>0.114</v>
      </c>
      <c r="BQ1203" s="172">
        <f t="shared" ca="1" si="559"/>
        <v>9.0370179501075842E-3</v>
      </c>
      <c r="BR1203" s="172">
        <f t="shared" ca="1" si="564"/>
        <v>2.4553043768168008E-5</v>
      </c>
    </row>
    <row r="1204" spans="44:70">
      <c r="AR1204" s="69">
        <f t="shared" si="556"/>
        <v>101</v>
      </c>
      <c r="AS1204" s="70">
        <f t="shared" si="560"/>
        <v>1201</v>
      </c>
      <c r="AT1204" s="71">
        <f t="shared" ca="1" si="561"/>
        <v>2.2126063335703108E-5</v>
      </c>
      <c r="AU1204" s="72">
        <f t="shared" ca="1" si="557"/>
        <v>9.0370179501075842E-3</v>
      </c>
      <c r="AV1204" s="73">
        <f t="shared" ca="1" si="558"/>
        <v>1.0090370179501076</v>
      </c>
      <c r="AW1204" s="74">
        <f ca="1">PRODUCT(AV$4:AV1204)</f>
        <v>41096.208986450838</v>
      </c>
      <c r="BO1204" s="70">
        <f t="shared" si="563"/>
        <v>1201</v>
      </c>
      <c r="BP1204" s="171">
        <f t="shared" ca="1" si="562"/>
        <v>0.114</v>
      </c>
      <c r="BQ1204" s="172">
        <f t="shared" ca="1" si="559"/>
        <v>9.0370179501075842E-3</v>
      </c>
      <c r="BR1204" s="172">
        <f t="shared" ca="1" si="564"/>
        <v>2.4333144702707077E-5</v>
      </c>
    </row>
    <row r="1205" spans="44:70">
      <c r="AR1205" s="69">
        <f t="shared" si="556"/>
        <v>101</v>
      </c>
      <c r="AS1205" s="70">
        <f t="shared" si="560"/>
        <v>1202</v>
      </c>
      <c r="AT1205" s="71">
        <f t="shared" ca="1" si="561"/>
        <v>2.1926109704173141E-5</v>
      </c>
      <c r="AU1205" s="72">
        <f t="shared" ca="1" si="557"/>
        <v>9.0370179501075842E-3</v>
      </c>
      <c r="AV1205" s="73">
        <f t="shared" ca="1" si="558"/>
        <v>1.0090370179501076</v>
      </c>
      <c r="AW1205" s="74">
        <f ca="1">PRODUCT(AV$4:AV1205)</f>
        <v>41467.596164742768</v>
      </c>
      <c r="BO1205" s="70">
        <f t="shared" si="563"/>
        <v>1202</v>
      </c>
      <c r="BP1205" s="171">
        <f t="shared" ca="1" si="562"/>
        <v>0.114</v>
      </c>
      <c r="BQ1205" s="172">
        <f t="shared" ca="1" si="559"/>
        <v>9.0370179501075842E-3</v>
      </c>
      <c r="BR1205" s="172">
        <f t="shared" ca="1" si="564"/>
        <v>2.4115215071237599E-5</v>
      </c>
    </row>
    <row r="1206" spans="44:70">
      <c r="AR1206" s="69">
        <f t="shared" si="556"/>
        <v>101</v>
      </c>
      <c r="AS1206" s="70">
        <f t="shared" si="560"/>
        <v>1203</v>
      </c>
      <c r="AT1206" s="71">
        <f t="shared" ca="1" si="561"/>
        <v>2.1727963057200499E-5</v>
      </c>
      <c r="AU1206" s="72">
        <f t="shared" ca="1" si="557"/>
        <v>9.0370179501075842E-3</v>
      </c>
      <c r="AV1206" s="73">
        <f t="shared" ca="1" si="558"/>
        <v>1.0090370179501076</v>
      </c>
      <c r="AW1206" s="74">
        <f ca="1">PRODUCT(AV$4:AV1206)</f>
        <v>41842.339575631362</v>
      </c>
      <c r="BO1206" s="70">
        <f t="shared" si="563"/>
        <v>1203</v>
      </c>
      <c r="BP1206" s="171">
        <f t="shared" ca="1" si="562"/>
        <v>0.114</v>
      </c>
      <c r="BQ1206" s="172">
        <f t="shared" ca="1" si="559"/>
        <v>9.0370179501075842E-3</v>
      </c>
      <c r="BR1206" s="172">
        <f t="shared" ca="1" si="564"/>
        <v>2.3899237235347882E-5</v>
      </c>
    </row>
    <row r="1207" spans="44:70">
      <c r="AR1207" s="69">
        <f t="shared" si="556"/>
        <v>101</v>
      </c>
      <c r="AS1207" s="70">
        <f t="shared" si="560"/>
        <v>1204</v>
      </c>
      <c r="AT1207" s="71">
        <f t="shared" ca="1" si="561"/>
        <v>2.1531607065033304E-5</v>
      </c>
      <c r="AU1207" s="72">
        <f t="shared" ca="1" si="557"/>
        <v>9.0370179501075842E-3</v>
      </c>
      <c r="AV1207" s="73">
        <f t="shared" ca="1" si="558"/>
        <v>1.0090370179501076</v>
      </c>
      <c r="AW1207" s="74">
        <f ca="1">PRODUCT(AV$4:AV1207)</f>
        <v>42220.469549450841</v>
      </c>
      <c r="BO1207" s="70">
        <f t="shared" si="563"/>
        <v>1204</v>
      </c>
      <c r="BP1207" s="171">
        <f t="shared" ca="1" si="562"/>
        <v>0.114</v>
      </c>
      <c r="BQ1207" s="172">
        <f t="shared" ca="1" si="559"/>
        <v>9.0370179501075842E-3</v>
      </c>
      <c r="BR1207" s="172">
        <f t="shared" ca="1" si="564"/>
        <v>2.3685193714597292E-5</v>
      </c>
    </row>
    <row r="1208" spans="44:70">
      <c r="AR1208" s="69">
        <f t="shared" si="556"/>
        <v>101</v>
      </c>
      <c r="AS1208" s="70">
        <f t="shared" si="560"/>
        <v>1205</v>
      </c>
      <c r="AT1208" s="71">
        <f t="shared" ca="1" si="561"/>
        <v>2.1337025545491936E-5</v>
      </c>
      <c r="AU1208" s="72">
        <f t="shared" ca="1" si="557"/>
        <v>9.0370179501075842E-3</v>
      </c>
      <c r="AV1208" s="73">
        <f t="shared" ca="1" si="558"/>
        <v>1.0090370179501076</v>
      </c>
      <c r="AW1208" s="74">
        <f ca="1">PRODUCT(AV$4:AV1208)</f>
        <v>42602.016690631201</v>
      </c>
      <c r="BO1208" s="70">
        <f t="shared" si="563"/>
        <v>1205</v>
      </c>
      <c r="BP1208" s="171">
        <f t="shared" ca="1" si="562"/>
        <v>0.114</v>
      </c>
      <c r="BQ1208" s="172">
        <f t="shared" ca="1" si="559"/>
        <v>9.0370179501075842E-3</v>
      </c>
      <c r="BR1208" s="172">
        <f t="shared" ca="1" si="564"/>
        <v>2.347306718510145E-5</v>
      </c>
    </row>
    <row r="1209" spans="44:70">
      <c r="AR1209" s="69">
        <f t="shared" si="556"/>
        <v>101</v>
      </c>
      <c r="AS1209" s="70">
        <f t="shared" si="560"/>
        <v>1206</v>
      </c>
      <c r="AT1209" s="71">
        <f t="shared" ca="1" si="561"/>
        <v>2.1144202462635422E-5</v>
      </c>
      <c r="AU1209" s="72">
        <f t="shared" ca="1" si="557"/>
        <v>9.0370179501075842E-3</v>
      </c>
      <c r="AV1209" s="73">
        <f t="shared" ca="1" si="558"/>
        <v>1.0090370179501076</v>
      </c>
      <c r="AW1209" s="74">
        <f ca="1">PRODUCT(AV$4:AV1209)</f>
        <v>42987.011880175218</v>
      </c>
      <c r="BO1209" s="70">
        <f t="shared" si="563"/>
        <v>1206</v>
      </c>
      <c r="BP1209" s="171">
        <f t="shared" ca="1" si="562"/>
        <v>0.114</v>
      </c>
      <c r="BQ1209" s="172">
        <f t="shared" ca="1" si="559"/>
        <v>9.0370179501075842E-3</v>
      </c>
      <c r="BR1209" s="172">
        <f t="shared" ca="1" si="564"/>
        <v>2.3262840478130098E-5</v>
      </c>
    </row>
    <row r="1210" spans="44:70">
      <c r="AR1210" s="69">
        <f t="shared" si="556"/>
        <v>101</v>
      </c>
      <c r="AS1210" s="70">
        <f t="shared" si="560"/>
        <v>1207</v>
      </c>
      <c r="AT1210" s="71">
        <f t="shared" ca="1" si="561"/>
        <v>2.0953121925439875E-5</v>
      </c>
      <c r="AU1210" s="72">
        <f t="shared" ca="1" si="557"/>
        <v>9.0370179501075842E-3</v>
      </c>
      <c r="AV1210" s="73">
        <f t="shared" ca="1" si="558"/>
        <v>1.0090370179501076</v>
      </c>
      <c r="AW1210" s="74">
        <f ca="1">PRODUCT(AV$4:AV1210)</f>
        <v>43375.486278157849</v>
      </c>
      <c r="BO1210" s="70">
        <f t="shared" si="563"/>
        <v>1207</v>
      </c>
      <c r="BP1210" s="171">
        <f t="shared" ca="1" si="562"/>
        <v>0.114</v>
      </c>
      <c r="BQ1210" s="172">
        <f t="shared" ca="1" si="559"/>
        <v>9.0370179501075842E-3</v>
      </c>
      <c r="BR1210" s="172">
        <f t="shared" ca="1" si="564"/>
        <v>2.3054496578717534E-5</v>
      </c>
    </row>
    <row r="1211" spans="44:70">
      <c r="AR1211" s="69">
        <f t="shared" si="556"/>
        <v>101</v>
      </c>
      <c r="AS1211" s="70">
        <f t="shared" si="560"/>
        <v>1208</v>
      </c>
      <c r="AT1211" s="71">
        <f t="shared" ca="1" si="561"/>
        <v>2.0763768186488881E-5</v>
      </c>
      <c r="AU1211" s="72">
        <f t="shared" ca="1" si="557"/>
        <v>9.0370179501075842E-3</v>
      </c>
      <c r="AV1211" s="73">
        <f t="shared" ca="1" si="558"/>
        <v>1.0090370179501076</v>
      </c>
      <c r="AW1211" s="74">
        <f ca="1">PRODUCT(AV$4:AV1211)</f>
        <v>43767.471326248204</v>
      </c>
      <c r="BO1211" s="70">
        <f t="shared" si="563"/>
        <v>1208</v>
      </c>
      <c r="BP1211" s="171">
        <f t="shared" ca="1" si="562"/>
        <v>0.114</v>
      </c>
      <c r="BQ1211" s="172">
        <f t="shared" ca="1" si="559"/>
        <v>9.0370179501075842E-3</v>
      </c>
      <c r="BR1211" s="172">
        <f t="shared" ca="1" si="564"/>
        <v>2.2848018624285476E-5</v>
      </c>
    </row>
    <row r="1212" spans="44:70">
      <c r="AR1212" s="69">
        <f t="shared" si="556"/>
        <v>101</v>
      </c>
      <c r="AS1212" s="70">
        <f t="shared" si="560"/>
        <v>1209</v>
      </c>
      <c r="AT1212" s="71">
        <f t="shared" ca="1" si="561"/>
        <v>2.0576125640675707E-5</v>
      </c>
      <c r="AU1212" s="72">
        <f t="shared" ca="1" si="557"/>
        <v>9.0370179501075842E-3</v>
      </c>
      <c r="AV1212" s="73">
        <f t="shared" ca="1" si="558"/>
        <v>1.0090370179501076</v>
      </c>
      <c r="AW1212" s="74">
        <f ca="1">PRODUCT(AV$4:AV1212)</f>
        <v>44162.99875025433</v>
      </c>
      <c r="BO1212" s="70">
        <f t="shared" si="563"/>
        <v>1209</v>
      </c>
      <c r="BP1212" s="171">
        <f t="shared" ca="1" si="562"/>
        <v>0.114</v>
      </c>
      <c r="BQ1212" s="172">
        <f t="shared" ca="1" si="559"/>
        <v>9.0370179501075842E-3</v>
      </c>
      <c r="BR1212" s="172">
        <f t="shared" ca="1" si="564"/>
        <v>2.2643389903278267E-5</v>
      </c>
    </row>
    <row r="1213" spans="44:70">
      <c r="AR1213" s="69">
        <f t="shared" si="556"/>
        <v>101</v>
      </c>
      <c r="AS1213" s="70">
        <f t="shared" si="560"/>
        <v>1210</v>
      </c>
      <c r="AT1213" s="71">
        <f t="shared" ca="1" si="561"/>
        <v>2.0390178823917252E-5</v>
      </c>
      <c r="AU1213" s="72">
        <f t="shared" ca="1" si="557"/>
        <v>9.0370179501075842E-3</v>
      </c>
      <c r="AV1213" s="73">
        <f t="shared" ca="1" si="558"/>
        <v>1.0090370179501076</v>
      </c>
      <c r="AW1213" s="74">
        <f ca="1">PRODUCT(AV$4:AV1213)</f>
        <v>44562.100562690954</v>
      </c>
      <c r="BO1213" s="70">
        <f t="shared" si="563"/>
        <v>1210</v>
      </c>
      <c r="BP1213" s="171">
        <f t="shared" ca="1" si="562"/>
        <v>0.114</v>
      </c>
      <c r="BQ1213" s="172">
        <f t="shared" ca="1" si="559"/>
        <v>9.0370179501075842E-3</v>
      </c>
      <c r="BR1213" s="172">
        <f t="shared" ca="1" si="564"/>
        <v>2.2440593853810309E-5</v>
      </c>
    </row>
    <row r="1214" spans="44:70">
      <c r="AR1214" s="69">
        <f t="shared" si="556"/>
        <v>101</v>
      </c>
      <c r="AS1214" s="70">
        <f t="shared" si="560"/>
        <v>1211</v>
      </c>
      <c r="AT1214" s="71">
        <f t="shared" ca="1" si="561"/>
        <v>2.0205912411879608E-5</v>
      </c>
      <c r="AU1214" s="72">
        <f t="shared" ca="1" si="557"/>
        <v>9.0370179501075842E-3</v>
      </c>
      <c r="AV1214" s="73">
        <f t="shared" ca="1" si="558"/>
        <v>1.0090370179501076</v>
      </c>
      <c r="AW1214" s="74">
        <f ca="1">PRODUCT(AV$4:AV1214)</f>
        <v>44964.809065370493</v>
      </c>
      <c r="BO1214" s="70">
        <f t="shared" si="563"/>
        <v>1211</v>
      </c>
      <c r="BP1214" s="171">
        <f t="shared" ca="1" si="562"/>
        <v>0.114</v>
      </c>
      <c r="BQ1214" s="172">
        <f t="shared" ca="1" si="559"/>
        <v>9.0370179501075842E-3</v>
      </c>
      <c r="BR1214" s="172">
        <f t="shared" ca="1" si="564"/>
        <v>2.2239614062325607E-5</v>
      </c>
    </row>
    <row r="1215" spans="44:70">
      <c r="AR1215" s="69">
        <f t="shared" si="556"/>
        <v>101</v>
      </c>
      <c r="AS1215" s="70">
        <f t="shared" si="560"/>
        <v>1212</v>
      </c>
      <c r="AT1215" s="71">
        <f t="shared" ca="1" si="561"/>
        <v>2.0023311218715151E-5</v>
      </c>
      <c r="AU1215" s="72">
        <f t="shared" ca="1" si="557"/>
        <v>9.0370179501075842E-3</v>
      </c>
      <c r="AV1215" s="73">
        <f t="shared" ca="1" si="558"/>
        <v>1.0090370179501076</v>
      </c>
      <c r="AW1215" s="74">
        <f ca="1">PRODUCT(AV$4:AV1215)</f>
        <v>45371.156852017404</v>
      </c>
      <c r="BO1215" s="70">
        <f t="shared" si="563"/>
        <v>1212</v>
      </c>
      <c r="BP1215" s="171">
        <f t="shared" ca="1" si="562"/>
        <v>0.114</v>
      </c>
      <c r="BQ1215" s="172">
        <f t="shared" ca="1" si="559"/>
        <v>9.0370179501075842E-3</v>
      </c>
      <c r="BR1215" s="172">
        <f t="shared" ca="1" si="564"/>
        <v>2.2040434262269311E-5</v>
      </c>
    </row>
    <row r="1216" spans="44:70">
      <c r="AR1216" s="69">
        <f t="shared" si="556"/>
        <v>102</v>
      </c>
      <c r="AS1216" s="70">
        <f t="shared" si="560"/>
        <v>1213</v>
      </c>
      <c r="AT1216" s="71">
        <f t="shared" ca="1" si="561"/>
        <v>1.9842360195811031E-5</v>
      </c>
      <c r="AU1216" s="72">
        <f t="shared" ca="1" si="557"/>
        <v>9.0370179501075842E-3</v>
      </c>
      <c r="AV1216" s="73">
        <f t="shared" ca="1" si="558"/>
        <v>1.0090370179501076</v>
      </c>
      <c r="AW1216" s="74">
        <f ca="1">PRODUCT(AV$4:AV1216)</f>
        <v>45781.176810906232</v>
      </c>
      <c r="BO1216" s="70">
        <f t="shared" si="563"/>
        <v>1213</v>
      </c>
      <c r="BP1216" s="171">
        <f t="shared" ca="1" si="562"/>
        <v>0.114</v>
      </c>
      <c r="BQ1216" s="172">
        <f t="shared" ca="1" si="559"/>
        <v>9.0370179501075842E-3</v>
      </c>
      <c r="BR1216" s="172">
        <f t="shared" ca="1" si="564"/>
        <v>2.1843038332771169E-5</v>
      </c>
    </row>
    <row r="1217" spans="44:70">
      <c r="AR1217" s="69">
        <f t="shared" si="556"/>
        <v>102</v>
      </c>
      <c r="AS1217" s="70">
        <f t="shared" si="560"/>
        <v>1214</v>
      </c>
      <c r="AT1217" s="71">
        <f t="shared" ca="1" si="561"/>
        <v>1.9663044430548987E-5</v>
      </c>
      <c r="AU1217" s="72">
        <f t="shared" ca="1" si="557"/>
        <v>9.0370179501075842E-3</v>
      </c>
      <c r="AV1217" s="73">
        <f t="shared" ca="1" si="558"/>
        <v>1.0090370179501076</v>
      </c>
      <c r="AW1217" s="74">
        <f ca="1">PRODUCT(AV$4:AV1217)</f>
        <v>46194.902127523441</v>
      </c>
      <c r="BO1217" s="70">
        <f t="shared" si="563"/>
        <v>1214</v>
      </c>
      <c r="BP1217" s="171">
        <f t="shared" ca="1" si="562"/>
        <v>0.114</v>
      </c>
      <c r="BQ1217" s="172">
        <f t="shared" ca="1" si="559"/>
        <v>9.0370179501075842E-3</v>
      </c>
      <c r="BR1217" s="172">
        <f t="shared" ca="1" si="564"/>
        <v>2.1647410297340758E-5</v>
      </c>
    </row>
    <row r="1218" spans="44:70">
      <c r="AR1218" s="69">
        <f t="shared" si="556"/>
        <v>102</v>
      </c>
      <c r="AS1218" s="70">
        <f t="shared" si="560"/>
        <v>1215</v>
      </c>
      <c r="AT1218" s="71">
        <f t="shared" ca="1" si="561"/>
        <v>1.9485349145076353E-5</v>
      </c>
      <c r="AU1218" s="72">
        <f t="shared" ca="1" si="557"/>
        <v>9.0370179501075842E-3</v>
      </c>
      <c r="AV1218" s="73">
        <f t="shared" ca="1" si="558"/>
        <v>1.0090370179501076</v>
      </c>
      <c r="AW1218" s="74">
        <f ca="1">PRODUCT(AV$4:AV1218)</f>
        <v>46612.366287253331</v>
      </c>
      <c r="BO1218" s="70">
        <f t="shared" si="563"/>
        <v>1215</v>
      </c>
      <c r="BP1218" s="171">
        <f t="shared" ca="1" si="562"/>
        <v>0.114</v>
      </c>
      <c r="BQ1218" s="172">
        <f t="shared" ca="1" si="559"/>
        <v>9.0370179501075842E-3</v>
      </c>
      <c r="BR1218" s="172">
        <f t="shared" ca="1" si="564"/>
        <v>2.1453534322574406E-5</v>
      </c>
    </row>
    <row r="1219" spans="44:70">
      <c r="AR1219" s="69">
        <f t="shared" si="556"/>
        <v>102</v>
      </c>
      <c r="AS1219" s="70">
        <f t="shared" si="560"/>
        <v>1216</v>
      </c>
      <c r="AT1219" s="71">
        <f t="shared" ca="1" si="561"/>
        <v>1.9309259695088185E-5</v>
      </c>
      <c r="AU1219" s="72">
        <f t="shared" ca="1" si="557"/>
        <v>9.0370179501075842E-3</v>
      </c>
      <c r="AV1219" s="73">
        <f t="shared" ca="1" si="558"/>
        <v>1.0090370179501076</v>
      </c>
      <c r="AW1219" s="74">
        <f ca="1">PRODUCT(AV$4:AV1219)</f>
        <v>47033.603078088228</v>
      </c>
      <c r="BO1219" s="70">
        <f t="shared" si="563"/>
        <v>1216</v>
      </c>
      <c r="BP1219" s="171">
        <f t="shared" ca="1" si="562"/>
        <v>0.114</v>
      </c>
      <c r="BQ1219" s="172">
        <f t="shared" ca="1" si="559"/>
        <v>9.0370179501075842E-3</v>
      </c>
      <c r="BR1219" s="172">
        <f t="shared" ca="1" si="564"/>
        <v>2.1261394716873697E-5</v>
      </c>
    </row>
    <row r="1220" spans="44:70">
      <c r="AR1220" s="69">
        <f t="shared" si="556"/>
        <v>102</v>
      </c>
      <c r="AS1220" s="70">
        <f t="shared" si="560"/>
        <v>1217</v>
      </c>
      <c r="AT1220" s="71">
        <f t="shared" ca="1" si="561"/>
        <v>1.9134761568620385E-5</v>
      </c>
      <c r="AU1220" s="72">
        <f t="shared" ca="1" si="557"/>
        <v>9.0370179501075842E-3</v>
      </c>
      <c r="AV1220" s="73">
        <f t="shared" ca="1" si="558"/>
        <v>1.0090370179501076</v>
      </c>
      <c r="AW1220" s="74">
        <f ca="1">PRODUCT(AV$4:AV1220)</f>
        <v>47458.646593363148</v>
      </c>
      <c r="BO1220" s="70">
        <f t="shared" si="563"/>
        <v>1217</v>
      </c>
      <c r="BP1220" s="171">
        <f t="shared" ca="1" si="562"/>
        <v>0.114</v>
      </c>
      <c r="BQ1220" s="172">
        <f t="shared" ca="1" si="559"/>
        <v>9.0370179501075842E-3</v>
      </c>
      <c r="BR1220" s="172">
        <f t="shared" ca="1" si="564"/>
        <v>2.1070975929175455E-5</v>
      </c>
    </row>
    <row r="1221" spans="44:70">
      <c r="AR1221" s="69">
        <f t="shared" ref="AR1221:AR1284" si="565">ROUNDDOWN((AS1221-1)/12,0)+1</f>
        <v>102</v>
      </c>
      <c r="AS1221" s="70">
        <f t="shared" si="560"/>
        <v>1218</v>
      </c>
      <c r="AT1221" s="71">
        <f t="shared" ca="1" si="561"/>
        <v>1.8961840384853734E-5</v>
      </c>
      <c r="AU1221" s="72">
        <f t="shared" ref="AU1221:AU1284" ca="1" si="566">IF($AU$2="Yes",BQ1221,((1+$AH$21)^(1/12))-1)</f>
        <v>9.0370179501075842E-3</v>
      </c>
      <c r="AV1221" s="73">
        <f t="shared" ref="AV1221:AV1284" ca="1" si="567">(1+AU1221)</f>
        <v>1.0090370179501076</v>
      </c>
      <c r="AW1221" s="74">
        <f ca="1">PRODUCT(AV$4:AV1221)</f>
        <v>47887.531234515183</v>
      </c>
      <c r="BO1221" s="70">
        <f t="shared" si="563"/>
        <v>1218</v>
      </c>
      <c r="BP1221" s="171">
        <f t="shared" ca="1" si="562"/>
        <v>0.114</v>
      </c>
      <c r="BQ1221" s="172">
        <f t="shared" ref="BQ1221:BQ1284" ca="1" si="568">(1+BP1221)^(1/12)-1</f>
        <v>9.0370179501075842E-3</v>
      </c>
      <c r="BR1221" s="172">
        <f t="shared" ca="1" si="564"/>
        <v>2.0882262547693094E-5</v>
      </c>
    </row>
    <row r="1222" spans="44:70">
      <c r="AR1222" s="69">
        <f t="shared" si="565"/>
        <v>102</v>
      </c>
      <c r="AS1222" s="70">
        <f t="shared" ref="AS1222:AS1285" si="569">AS1221+1</f>
        <v>1219</v>
      </c>
      <c r="AT1222" s="71">
        <f t="shared" ref="AT1222:AT1285" ca="1" si="570">(1-AU1222)*AT1221</f>
        <v>1.8790481892928737E-5</v>
      </c>
      <c r="AU1222" s="72">
        <f t="shared" ca="1" si="566"/>
        <v>9.0370179501075842E-3</v>
      </c>
      <c r="AV1222" s="73">
        <f t="shared" ca="1" si="567"/>
        <v>1.0090370179501076</v>
      </c>
      <c r="AW1222" s="74">
        <f ca="1">PRODUCT(AV$4:AV1222)</f>
        <v>48320.291713867831</v>
      </c>
      <c r="BO1222" s="70">
        <f t="shared" si="563"/>
        <v>1219</v>
      </c>
      <c r="BP1222" s="171">
        <f t="shared" ref="BP1222:BP1285" ca="1" si="571">VLOOKUP(BO1222,$BT$4:$BX$13,5,TRUE)/100</f>
        <v>0.114</v>
      </c>
      <c r="BQ1222" s="172">
        <f t="shared" ca="1" si="568"/>
        <v>9.0370179501075842E-3</v>
      </c>
      <c r="BR1222" s="172">
        <f t="shared" ca="1" si="564"/>
        <v>2.0695239298669246E-5</v>
      </c>
    </row>
    <row r="1223" spans="44:70">
      <c r="AR1223" s="69">
        <f t="shared" si="565"/>
        <v>102</v>
      </c>
      <c r="AS1223" s="70">
        <f t="shared" si="569"/>
        <v>1220</v>
      </c>
      <c r="AT1223" s="71">
        <f t="shared" ca="1" si="570"/>
        <v>1.8620671970771169E-5</v>
      </c>
      <c r="AU1223" s="72">
        <f t="shared" ca="1" si="566"/>
        <v>9.0370179501075842E-3</v>
      </c>
      <c r="AV1223" s="73">
        <f t="shared" ca="1" si="567"/>
        <v>1.0090370179501076</v>
      </c>
      <c r="AW1223" s="74">
        <f ca="1">PRODUCT(AV$4:AV1223)</f>
        <v>48756.963057440487</v>
      </c>
      <c r="BO1223" s="70">
        <f t="shared" si="563"/>
        <v>1220</v>
      </c>
      <c r="BP1223" s="171">
        <f t="shared" ca="1" si="571"/>
        <v>0.114</v>
      </c>
      <c r="BQ1223" s="172">
        <f t="shared" ca="1" si="568"/>
        <v>9.0370179501075842E-3</v>
      </c>
      <c r="BR1223" s="172">
        <f t="shared" ca="1" si="564"/>
        <v>2.0509891045139569E-5</v>
      </c>
    </row>
    <row r="1224" spans="44:70">
      <c r="AR1224" s="69">
        <f t="shared" si="565"/>
        <v>102</v>
      </c>
      <c r="AS1224" s="70">
        <f t="shared" si="569"/>
        <v>1221</v>
      </c>
      <c r="AT1224" s="71">
        <f t="shared" ca="1" si="570"/>
        <v>1.8452396623928245E-5</v>
      </c>
      <c r="AU1224" s="72">
        <f t="shared" ca="1" si="566"/>
        <v>9.0370179501075842E-3</v>
      </c>
      <c r="AV1224" s="73">
        <f t="shared" ca="1" si="567"/>
        <v>1.0090370179501076</v>
      </c>
      <c r="AW1224" s="74">
        <f ca="1">PRODUCT(AV$4:AV1224)</f>
        <v>49197.580607783311</v>
      </c>
      <c r="BO1224" s="70">
        <f t="shared" si="563"/>
        <v>1221</v>
      </c>
      <c r="BP1224" s="171">
        <f t="shared" ca="1" si="571"/>
        <v>0.114</v>
      </c>
      <c r="BQ1224" s="172">
        <f t="shared" ca="1" si="568"/>
        <v>9.0370179501075842E-3</v>
      </c>
      <c r="BR1224" s="172">
        <f t="shared" ca="1" si="564"/>
        <v>2.0326202785707603E-5</v>
      </c>
    </row>
    <row r="1225" spans="44:70">
      <c r="AR1225" s="69">
        <f t="shared" si="565"/>
        <v>102</v>
      </c>
      <c r="AS1225" s="70">
        <f t="shared" si="569"/>
        <v>1222</v>
      </c>
      <c r="AT1225" s="71">
        <f t="shared" ca="1" si="570"/>
        <v>1.82856419844153E-5</v>
      </c>
      <c r="AU1225" s="72">
        <f t="shared" ca="1" si="566"/>
        <v>9.0370179501075842E-3</v>
      </c>
      <c r="AV1225" s="73">
        <f t="shared" ca="1" si="567"/>
        <v>1.0090370179501076</v>
      </c>
      <c r="AW1225" s="74">
        <f ca="1">PRODUCT(AV$4:AV1225)</f>
        <v>49642.180026837712</v>
      </c>
      <c r="BO1225" s="70">
        <f t="shared" si="563"/>
        <v>1222</v>
      </c>
      <c r="BP1225" s="171">
        <f t="shared" ca="1" si="571"/>
        <v>0.114</v>
      </c>
      <c r="BQ1225" s="172">
        <f t="shared" ca="1" si="568"/>
        <v>9.0370179501075842E-3</v>
      </c>
      <c r="BR1225" s="172">
        <f t="shared" ca="1" si="564"/>
        <v>2.0144159653330621E-5</v>
      </c>
    </row>
    <row r="1226" spans="44:70">
      <c r="AR1226" s="69">
        <f t="shared" si="565"/>
        <v>102</v>
      </c>
      <c r="AS1226" s="70">
        <f t="shared" si="569"/>
        <v>1223</v>
      </c>
      <c r="AT1226" s="71">
        <f t="shared" ca="1" si="570"/>
        <v>1.8120394309572897E-5</v>
      </c>
      <c r="AU1226" s="72">
        <f t="shared" ca="1" si="566"/>
        <v>9.0370179501075842E-3</v>
      </c>
      <c r="AV1226" s="73">
        <f t="shared" ca="1" si="567"/>
        <v>1.0090370179501076</v>
      </c>
      <c r="AW1226" s="74">
        <f ca="1">PRODUCT(AV$4:AV1226)</f>
        <v>50090.797298822719</v>
      </c>
      <c r="BO1226" s="70">
        <f t="shared" si="563"/>
        <v>1223</v>
      </c>
      <c r="BP1226" s="171">
        <f t="shared" ca="1" si="571"/>
        <v>0.114</v>
      </c>
      <c r="BQ1226" s="172">
        <f t="shared" ca="1" si="568"/>
        <v>9.0370179501075842E-3</v>
      </c>
      <c r="BR1226" s="172">
        <f t="shared" ca="1" si="564"/>
        <v>1.9963746914116346E-5</v>
      </c>
    </row>
    <row r="1227" spans="44:70">
      <c r="AR1227" s="69">
        <f t="shared" si="565"/>
        <v>102</v>
      </c>
      <c r="AS1227" s="70">
        <f t="shared" si="569"/>
        <v>1224</v>
      </c>
      <c r="AT1227" s="71">
        <f t="shared" ca="1" si="570"/>
        <v>1.795663998093426E-5</v>
      </c>
      <c r="AU1227" s="72">
        <f t="shared" ca="1" si="566"/>
        <v>9.0370179501075842E-3</v>
      </c>
      <c r="AV1227" s="73">
        <f t="shared" ca="1" si="567"/>
        <v>1.0090370179501076</v>
      </c>
      <c r="AW1227" s="74">
        <f ca="1">PRODUCT(AV$4:AV1227)</f>
        <v>50543.468733147383</v>
      </c>
      <c r="BO1227" s="70">
        <f t="shared" si="563"/>
        <v>1224</v>
      </c>
      <c r="BP1227" s="171">
        <f t="shared" ca="1" si="571"/>
        <v>0.114</v>
      </c>
      <c r="BQ1227" s="172">
        <f t="shared" ca="1" si="568"/>
        <v>9.0370179501075842E-3</v>
      </c>
      <c r="BR1227" s="172">
        <f t="shared" ca="1" si="564"/>
        <v>1.9784949966130447E-5</v>
      </c>
    </row>
    <row r="1228" spans="44:70">
      <c r="AR1228" s="69">
        <f t="shared" si="565"/>
        <v>103</v>
      </c>
      <c r="AS1228" s="70">
        <f t="shared" si="569"/>
        <v>1225</v>
      </c>
      <c r="AT1228" s="71">
        <f t="shared" ca="1" si="570"/>
        <v>1.7794365503102938E-5</v>
      </c>
      <c r="AU1228" s="72">
        <f t="shared" ca="1" si="566"/>
        <v>9.0370179501075842E-3</v>
      </c>
      <c r="AV1228" s="73">
        <f t="shared" ca="1" si="567"/>
        <v>1.0090370179501076</v>
      </c>
      <c r="AW1228" s="74">
        <f ca="1">PRODUCT(AV$4:AV1228)</f>
        <v>51000.23096734954</v>
      </c>
      <c r="BO1228" s="70">
        <f t="shared" si="563"/>
        <v>1225</v>
      </c>
      <c r="BP1228" s="171">
        <f t="shared" ca="1" si="571"/>
        <v>0.114</v>
      </c>
      <c r="BQ1228" s="172">
        <f t="shared" ca="1" si="568"/>
        <v>9.0370179501075842E-3</v>
      </c>
      <c r="BR1228" s="172">
        <f t="shared" ca="1" si="564"/>
        <v>1.9607754338214699E-5</v>
      </c>
    </row>
    <row r="1229" spans="44:70">
      <c r="AR1229" s="69">
        <f t="shared" si="565"/>
        <v>103</v>
      </c>
      <c r="AS1229" s="70">
        <f t="shared" si="569"/>
        <v>1226</v>
      </c>
      <c r="AT1229" s="71">
        <f t="shared" ca="1" si="570"/>
        <v>1.7633557502640622E-5</v>
      </c>
      <c r="AU1229" s="72">
        <f t="shared" ca="1" si="566"/>
        <v>9.0370179501075842E-3</v>
      </c>
      <c r="AV1229" s="73">
        <f t="shared" ca="1" si="567"/>
        <v>1.0090370179501076</v>
      </c>
      <c r="AW1229" s="74">
        <f ca="1">PRODUCT(AV$4:AV1229)</f>
        <v>51461.120970061107</v>
      </c>
      <c r="BO1229" s="70">
        <f t="shared" si="563"/>
        <v>1226</v>
      </c>
      <c r="BP1229" s="171">
        <f t="shared" ca="1" si="571"/>
        <v>0.114</v>
      </c>
      <c r="BQ1229" s="172">
        <f t="shared" ca="1" si="568"/>
        <v>9.0370179501075842E-3</v>
      </c>
      <c r="BR1229" s="172">
        <f t="shared" ca="1" si="564"/>
        <v>1.9432145688815764E-5</v>
      </c>
    </row>
    <row r="1230" spans="44:70">
      <c r="AR1230" s="69">
        <f t="shared" si="565"/>
        <v>103</v>
      </c>
      <c r="AS1230" s="70">
        <f t="shared" si="569"/>
        <v>1227</v>
      </c>
      <c r="AT1230" s="71">
        <f t="shared" ca="1" si="570"/>
        <v>1.7474202726965005E-5</v>
      </c>
      <c r="AU1230" s="72">
        <f t="shared" ca="1" si="566"/>
        <v>9.0370179501075842E-3</v>
      </c>
      <c r="AV1230" s="73">
        <f t="shared" ca="1" si="567"/>
        <v>1.0090370179501076</v>
      </c>
      <c r="AW1230" s="74">
        <f ca="1">PRODUCT(AV$4:AV1230)</f>
        <v>51926.176044000204</v>
      </c>
      <c r="BO1230" s="70">
        <f t="shared" si="563"/>
        <v>1227</v>
      </c>
      <c r="BP1230" s="171">
        <f t="shared" ca="1" si="571"/>
        <v>0.114</v>
      </c>
      <c r="BQ1230" s="172">
        <f t="shared" ca="1" si="568"/>
        <v>9.0370179501075842E-3</v>
      </c>
      <c r="BR1230" s="172">
        <f t="shared" ca="1" si="564"/>
        <v>1.9258109804824424E-5</v>
      </c>
    </row>
    <row r="1231" spans="44:70">
      <c r="AR1231" s="69">
        <f t="shared" si="565"/>
        <v>103</v>
      </c>
      <c r="AS1231" s="70">
        <f t="shared" si="569"/>
        <v>1228</v>
      </c>
      <c r="AT1231" s="71">
        <f t="shared" ca="1" si="570"/>
        <v>1.7316288043257603E-5</v>
      </c>
      <c r="AU1231" s="72">
        <f t="shared" ca="1" si="566"/>
        <v>9.0370179501075842E-3</v>
      </c>
      <c r="AV1231" s="73">
        <f t="shared" ca="1" si="567"/>
        <v>1.0090370179501076</v>
      </c>
      <c r="AW1231" s="74">
        <f ca="1">PRODUCT(AV$4:AV1231)</f>
        <v>52395.433828990281</v>
      </c>
      <c r="BO1231" s="70">
        <f t="shared" si="563"/>
        <v>1228</v>
      </c>
      <c r="BP1231" s="171">
        <f t="shared" ca="1" si="571"/>
        <v>0.114</v>
      </c>
      <c r="BQ1231" s="172">
        <f t="shared" ca="1" si="568"/>
        <v>9.0370179501075842E-3</v>
      </c>
      <c r="BR1231" s="172">
        <f t="shared" ca="1" si="564"/>
        <v>1.9085632600425224E-5</v>
      </c>
    </row>
    <row r="1232" spans="44:70">
      <c r="AR1232" s="69">
        <f t="shared" si="565"/>
        <v>103</v>
      </c>
      <c r="AS1232" s="70">
        <f t="shared" si="569"/>
        <v>1229</v>
      </c>
      <c r="AT1232" s="71">
        <f t="shared" ca="1" si="570"/>
        <v>1.7159800437381449E-5</v>
      </c>
      <c r="AU1232" s="72">
        <f t="shared" ca="1" si="566"/>
        <v>9.0370179501075842E-3</v>
      </c>
      <c r="AV1232" s="73">
        <f t="shared" ca="1" si="567"/>
        <v>1.0090370179501076</v>
      </c>
      <c r="AW1232" s="74">
        <f ca="1">PRODUCT(AV$4:AV1232)</f>
        <v>52868.932305006543</v>
      </c>
      <c r="BO1232" s="70">
        <f t="shared" si="563"/>
        <v>1229</v>
      </c>
      <c r="BP1232" s="171">
        <f t="shared" ca="1" si="571"/>
        <v>0.114</v>
      </c>
      <c r="BQ1232" s="172">
        <f t="shared" ca="1" si="568"/>
        <v>9.0370179501075842E-3</v>
      </c>
      <c r="BR1232" s="172">
        <f t="shared" ca="1" si="564"/>
        <v>1.8914700115956422E-5</v>
      </c>
    </row>
    <row r="1233" spans="44:70">
      <c r="AR1233" s="69">
        <f t="shared" si="565"/>
        <v>103</v>
      </c>
      <c r="AS1233" s="70">
        <f t="shared" si="569"/>
        <v>1230</v>
      </c>
      <c r="AT1233" s="71">
        <f t="shared" ca="1" si="570"/>
        <v>1.7004727012808568E-5</v>
      </c>
      <c r="AU1233" s="72">
        <f t="shared" ca="1" si="566"/>
        <v>9.0370179501075842E-3</v>
      </c>
      <c r="AV1233" s="73">
        <f t="shared" ca="1" si="567"/>
        <v>1.0090370179501076</v>
      </c>
      <c r="AW1233" s="74">
        <f ca="1">PRODUCT(AV$4:AV1233)</f>
        <v>53346.70979524991</v>
      </c>
      <c r="BO1233" s="70">
        <f t="shared" si="563"/>
        <v>1230</v>
      </c>
      <c r="BP1233" s="171">
        <f t="shared" ca="1" si="571"/>
        <v>0.114</v>
      </c>
      <c r="BQ1233" s="172">
        <f t="shared" ca="1" si="568"/>
        <v>9.0370179501075842E-3</v>
      </c>
      <c r="BR1233" s="172">
        <f t="shared" ca="1" si="564"/>
        <v>1.8745298516780154E-5</v>
      </c>
    </row>
    <row r="1234" spans="44:70">
      <c r="AR1234" s="69">
        <f t="shared" si="565"/>
        <v>103</v>
      </c>
      <c r="AS1234" s="70">
        <f t="shared" si="569"/>
        <v>1231</v>
      </c>
      <c r="AT1234" s="71">
        <f t="shared" ca="1" si="570"/>
        <v>1.685105498955714E-5</v>
      </c>
      <c r="AU1234" s="72">
        <f t="shared" ca="1" si="566"/>
        <v>9.0370179501075842E-3</v>
      </c>
      <c r="AV1234" s="73">
        <f t="shared" ca="1" si="567"/>
        <v>1.0090370179501076</v>
      </c>
      <c r="AW1234" s="74">
        <f ca="1">PRODUCT(AV$4:AV1234)</f>
        <v>53828.804969248762</v>
      </c>
      <c r="BO1234" s="70">
        <f t="shared" ref="BO1234:BO1297" si="572">BO1233+1</f>
        <v>1231</v>
      </c>
      <c r="BP1234" s="171">
        <f t="shared" ca="1" si="571"/>
        <v>0.114</v>
      </c>
      <c r="BQ1234" s="172">
        <f t="shared" ca="1" si="568"/>
        <v>9.0370179501075842E-3</v>
      </c>
      <c r="BR1234" s="172">
        <f t="shared" ref="BR1234:BR1297" ca="1" si="573">BR1233/(1+BQ1234)</f>
        <v>1.8577414092162698E-5</v>
      </c>
    </row>
    <row r="1235" spans="44:70">
      <c r="AR1235" s="69">
        <f t="shared" si="565"/>
        <v>103</v>
      </c>
      <c r="AS1235" s="70">
        <f t="shared" si="569"/>
        <v>1232</v>
      </c>
      <c r="AT1235" s="71">
        <f t="shared" ca="1" si="570"/>
        <v>1.6698771703138263E-5</v>
      </c>
      <c r="AU1235" s="72">
        <f t="shared" ca="1" si="566"/>
        <v>9.0370179501075842E-3</v>
      </c>
      <c r="AV1235" s="73">
        <f t="shared" ca="1" si="567"/>
        <v>1.0090370179501076</v>
      </c>
      <c r="AW1235" s="74">
        <f ca="1">PRODUCT(AV$4:AV1235)</f>
        <v>54315.256845988704</v>
      </c>
      <c r="BO1235" s="70">
        <f t="shared" si="572"/>
        <v>1232</v>
      </c>
      <c r="BP1235" s="171">
        <f t="shared" ca="1" si="571"/>
        <v>0.114</v>
      </c>
      <c r="BQ1235" s="172">
        <f t="shared" ca="1" si="568"/>
        <v>9.0370179501075842E-3</v>
      </c>
      <c r="BR1235" s="172">
        <f t="shared" ca="1" si="573"/>
        <v>1.8411033254164783E-5</v>
      </c>
    </row>
    <row r="1236" spans="44:70">
      <c r="AR1236" s="69">
        <f t="shared" si="565"/>
        <v>103</v>
      </c>
      <c r="AS1236" s="70">
        <f t="shared" si="569"/>
        <v>1233</v>
      </c>
      <c r="AT1236" s="71">
        <f t="shared" ca="1" si="570"/>
        <v>1.6547864603512255E-5</v>
      </c>
      <c r="AU1236" s="72">
        <f t="shared" ca="1" si="566"/>
        <v>9.0370179501075842E-3</v>
      </c>
      <c r="AV1236" s="73">
        <f t="shared" ca="1" si="567"/>
        <v>1.0090370179501076</v>
      </c>
      <c r="AW1236" s="74">
        <f ca="1">PRODUCT(AV$4:AV1236)</f>
        <v>54806.104797070606</v>
      </c>
      <c r="BO1236" s="70">
        <f t="shared" si="572"/>
        <v>1233</v>
      </c>
      <c r="BP1236" s="171">
        <f t="shared" ca="1" si="571"/>
        <v>0.114</v>
      </c>
      <c r="BQ1236" s="172">
        <f t="shared" ca="1" si="568"/>
        <v>9.0370179501075842E-3</v>
      </c>
      <c r="BR1236" s="172">
        <f t="shared" ca="1" si="573"/>
        <v>1.8246142536541832E-5</v>
      </c>
    </row>
    <row r="1237" spans="44:70">
      <c r="AR1237" s="69">
        <f t="shared" si="565"/>
        <v>103</v>
      </c>
      <c r="AS1237" s="70">
        <f t="shared" si="569"/>
        <v>1234</v>
      </c>
      <c r="AT1237" s="71">
        <f t="shared" ca="1" si="570"/>
        <v>1.6398321254054366E-5</v>
      </c>
      <c r="AU1237" s="72">
        <f t="shared" ca="1" si="566"/>
        <v>9.0370179501075842E-3</v>
      </c>
      <c r="AV1237" s="73">
        <f t="shared" ca="1" si="567"/>
        <v>1.0090370179501076</v>
      </c>
      <c r="AW1237" s="74">
        <f ca="1">PRODUCT(AV$4:AV1237)</f>
        <v>55301.388549897209</v>
      </c>
      <c r="BO1237" s="70">
        <f t="shared" si="572"/>
        <v>1234</v>
      </c>
      <c r="BP1237" s="171">
        <f t="shared" ca="1" si="571"/>
        <v>0.114</v>
      </c>
      <c r="BQ1237" s="172">
        <f t="shared" ca="1" si="568"/>
        <v>9.0370179501075842E-3</v>
      </c>
      <c r="BR1237" s="172">
        <f t="shared" ca="1" si="573"/>
        <v>1.8082728593654058E-5</v>
      </c>
    </row>
    <row r="1238" spans="44:70">
      <c r="AR1238" s="69">
        <f t="shared" si="565"/>
        <v>103</v>
      </c>
      <c r="AS1238" s="70">
        <f t="shared" si="569"/>
        <v>1235</v>
      </c>
      <c r="AT1238" s="71">
        <f t="shared" ca="1" si="570"/>
        <v>1.6250129330529845E-5</v>
      </c>
      <c r="AU1238" s="72">
        <f t="shared" ca="1" si="566"/>
        <v>9.0370179501075842E-3</v>
      </c>
      <c r="AV1238" s="73">
        <f t="shared" ca="1" si="567"/>
        <v>1.0090370179501076</v>
      </c>
      <c r="AW1238" s="74">
        <f ca="1">PRODUCT(AV$4:AV1238)</f>
        <v>55801.148190888503</v>
      </c>
      <c r="BO1238" s="70">
        <f t="shared" si="572"/>
        <v>1235</v>
      </c>
      <c r="BP1238" s="171">
        <f t="shared" ca="1" si="571"/>
        <v>0.114</v>
      </c>
      <c r="BQ1238" s="172">
        <f t="shared" ca="1" si="568"/>
        <v>9.0370179501075842E-3</v>
      </c>
      <c r="BR1238" s="172">
        <f t="shared" ca="1" si="573"/>
        <v>1.7920778199386307E-5</v>
      </c>
    </row>
    <row r="1239" spans="44:70">
      <c r="AR1239" s="69">
        <f t="shared" si="565"/>
        <v>103</v>
      </c>
      <c r="AS1239" s="70">
        <f t="shared" si="569"/>
        <v>1236</v>
      </c>
      <c r="AT1239" s="71">
        <f t="shared" ca="1" si="570"/>
        <v>1.6103276620078278E-5</v>
      </c>
      <c r="AU1239" s="72">
        <f t="shared" ca="1" si="566"/>
        <v>9.0370179501075842E-3</v>
      </c>
      <c r="AV1239" s="73">
        <f t="shared" ca="1" si="567"/>
        <v>1.0090370179501076</v>
      </c>
      <c r="AW1239" s="74">
        <f ca="1">PRODUCT(AV$4:AV1239)</f>
        <v>56305.424168726175</v>
      </c>
      <c r="BO1239" s="70">
        <f t="shared" si="572"/>
        <v>1236</v>
      </c>
      <c r="BP1239" s="171">
        <f t="shared" ca="1" si="571"/>
        <v>0.114</v>
      </c>
      <c r="BQ1239" s="172">
        <f t="shared" ca="1" si="568"/>
        <v>9.0370179501075842E-3</v>
      </c>
      <c r="BR1239" s="172">
        <f t="shared" ca="1" si="573"/>
        <v>1.7760278246077599E-5</v>
      </c>
    </row>
    <row r="1240" spans="44:70">
      <c r="AR1240" s="69">
        <f t="shared" si="565"/>
        <v>104</v>
      </c>
      <c r="AS1240" s="70">
        <f t="shared" si="569"/>
        <v>1237</v>
      </c>
      <c r="AT1240" s="71">
        <f t="shared" ca="1" si="570"/>
        <v>1.5957751020207083E-5</v>
      </c>
      <c r="AU1240" s="72">
        <f t="shared" ca="1" si="566"/>
        <v>9.0370179501075842E-3</v>
      </c>
      <c r="AV1240" s="73">
        <f t="shared" ca="1" si="567"/>
        <v>1.0090370179501076</v>
      </c>
      <c r="AW1240" s="74">
        <f ca="1">PRODUCT(AV$4:AV1240)</f>
        <v>56814.257297627373</v>
      </c>
      <c r="BO1240" s="70">
        <f t="shared" si="572"/>
        <v>1237</v>
      </c>
      <c r="BP1240" s="171">
        <f t="shared" ca="1" si="571"/>
        <v>0.114</v>
      </c>
      <c r="BQ1240" s="172">
        <f t="shared" ca="1" si="568"/>
        <v>9.0370179501075842E-3</v>
      </c>
      <c r="BR1240" s="172">
        <f t="shared" ca="1" si="573"/>
        <v>1.7601215743460233E-5</v>
      </c>
    </row>
    <row r="1241" spans="44:70">
      <c r="AR1241" s="69">
        <f t="shared" si="565"/>
        <v>104</v>
      </c>
      <c r="AS1241" s="70">
        <f t="shared" si="569"/>
        <v>1238</v>
      </c>
      <c r="AT1241" s="71">
        <f t="shared" ca="1" si="570"/>
        <v>1.5813540537794123E-5</v>
      </c>
      <c r="AU1241" s="72">
        <f t="shared" ca="1" si="566"/>
        <v>9.0370179501075842E-3</v>
      </c>
      <c r="AV1241" s="73">
        <f t="shared" ca="1" si="567"/>
        <v>1.0090370179501076</v>
      </c>
      <c r="AW1241" s="74">
        <f ca="1">PRODUCT(AV$4:AV1241)</f>
        <v>57327.68876064806</v>
      </c>
      <c r="BO1241" s="70">
        <f t="shared" si="572"/>
        <v>1238</v>
      </c>
      <c r="BP1241" s="171">
        <f t="shared" ca="1" si="571"/>
        <v>0.114</v>
      </c>
      <c r="BQ1241" s="172">
        <f t="shared" ca="1" si="568"/>
        <v>9.0370179501075842E-3</v>
      </c>
      <c r="BR1241" s="172">
        <f t="shared" ca="1" si="573"/>
        <v>1.7443577817608409E-5</v>
      </c>
    </row>
    <row r="1242" spans="44:70">
      <c r="AR1242" s="69">
        <f t="shared" si="565"/>
        <v>104</v>
      </c>
      <c r="AS1242" s="70">
        <f t="shared" si="569"/>
        <v>1239</v>
      </c>
      <c r="AT1242" s="71">
        <f t="shared" ca="1" si="570"/>
        <v>1.5670633288099323E-5</v>
      </c>
      <c r="AU1242" s="72">
        <f t="shared" ca="1" si="566"/>
        <v>9.0370179501075842E-3</v>
      </c>
      <c r="AV1242" s="73">
        <f t="shared" ca="1" si="567"/>
        <v>1.0090370179501076</v>
      </c>
      <c r="AW1242" s="74">
        <f ca="1">PRODUCT(AV$4:AV1242)</f>
        <v>57845.760113016215</v>
      </c>
      <c r="BO1242" s="70">
        <f t="shared" si="572"/>
        <v>1239</v>
      </c>
      <c r="BP1242" s="171">
        <f t="shared" ca="1" si="571"/>
        <v>0.114</v>
      </c>
      <c r="BQ1242" s="172">
        <f t="shared" ca="1" si="568"/>
        <v>9.0370179501075842E-3</v>
      </c>
      <c r="BR1242" s="172">
        <f t="shared" ca="1" si="573"/>
        <v>1.7287351709896252E-5</v>
      </c>
    </row>
    <row r="1243" spans="44:70">
      <c r="AR1243" s="69">
        <f t="shared" si="565"/>
        <v>104</v>
      </c>
      <c r="AS1243" s="70">
        <f t="shared" si="569"/>
        <v>1240</v>
      </c>
      <c r="AT1243" s="71">
        <f t="shared" ca="1" si="570"/>
        <v>1.5529017493785215E-5</v>
      </c>
      <c r="AU1243" s="72">
        <f t="shared" ca="1" si="566"/>
        <v>9.0370179501075842E-3</v>
      </c>
      <c r="AV1243" s="73">
        <f t="shared" ca="1" si="567"/>
        <v>1.0090370179501076</v>
      </c>
      <c r="AW1243" s="74">
        <f ca="1">PRODUCT(AV$4:AV1243)</f>
        <v>58368.513285495159</v>
      </c>
      <c r="BO1243" s="70">
        <f t="shared" si="572"/>
        <v>1240</v>
      </c>
      <c r="BP1243" s="171">
        <f t="shared" ca="1" si="571"/>
        <v>0.114</v>
      </c>
      <c r="BQ1243" s="172">
        <f t="shared" ca="1" si="568"/>
        <v>9.0370179501075842E-3</v>
      </c>
      <c r="BR1243" s="172">
        <f t="shared" ca="1" si="573"/>
        <v>1.713252477596519E-5</v>
      </c>
    </row>
    <row r="1244" spans="44:70">
      <c r="AR1244" s="69">
        <f t="shared" si="565"/>
        <v>104</v>
      </c>
      <c r="AS1244" s="70">
        <f t="shared" si="569"/>
        <v>1241</v>
      </c>
      <c r="AT1244" s="71">
        <f t="shared" ca="1" si="570"/>
        <v>1.5388681483946344E-5</v>
      </c>
      <c r="AU1244" s="72">
        <f t="shared" ca="1" si="566"/>
        <v>9.0370179501075842E-3</v>
      </c>
      <c r="AV1244" s="73">
        <f t="shared" ca="1" si="567"/>
        <v>1.0090370179501076</v>
      </c>
      <c r="AW1244" s="74">
        <f ca="1">PRODUCT(AV$4:AV1244)</f>
        <v>58895.990587777269</v>
      </c>
      <c r="BO1244" s="70">
        <f t="shared" si="572"/>
        <v>1241</v>
      </c>
      <c r="BP1244" s="171">
        <f t="shared" ca="1" si="571"/>
        <v>0.114</v>
      </c>
      <c r="BQ1244" s="172">
        <f t="shared" ca="1" si="568"/>
        <v>9.0370179501075842E-3</v>
      </c>
      <c r="BR1244" s="172">
        <f t="shared" ca="1" si="573"/>
        <v>1.6979084484700558E-5</v>
      </c>
    </row>
    <row r="1245" spans="44:70">
      <c r="AR1245" s="69">
        <f t="shared" si="565"/>
        <v>104</v>
      </c>
      <c r="AS1245" s="70">
        <f t="shared" si="569"/>
        <v>1242</v>
      </c>
      <c r="AT1245" s="71">
        <f t="shared" ca="1" si="570"/>
        <v>1.5249613693147433E-5</v>
      </c>
      <c r="AU1245" s="72">
        <f t="shared" ca="1" si="566"/>
        <v>9.0370179501075842E-3</v>
      </c>
      <c r="AV1245" s="73">
        <f t="shared" ca="1" si="567"/>
        <v>1.0090370179501076</v>
      </c>
      <c r="AW1245" s="74">
        <f ca="1">PRODUCT(AV$4:AV1245)</f>
        <v>59428.234711908379</v>
      </c>
      <c r="BO1245" s="70">
        <f t="shared" si="572"/>
        <v>1242</v>
      </c>
      <c r="BP1245" s="171">
        <f t="shared" ca="1" si="571"/>
        <v>0.114</v>
      </c>
      <c r="BQ1245" s="172">
        <f t="shared" ca="1" si="568"/>
        <v>9.0370179501075842E-3</v>
      </c>
      <c r="BR1245" s="172">
        <f t="shared" ca="1" si="573"/>
        <v>1.6827018417217373E-5</v>
      </c>
    </row>
    <row r="1246" spans="44:70">
      <c r="AR1246" s="69">
        <f t="shared" si="565"/>
        <v>104</v>
      </c>
      <c r="AS1246" s="70">
        <f t="shared" si="569"/>
        <v>1243</v>
      </c>
      <c r="AT1246" s="71">
        <f t="shared" ca="1" si="570"/>
        <v>1.5111802660470253E-5</v>
      </c>
      <c r="AU1246" s="72">
        <f t="shared" ca="1" si="566"/>
        <v>9.0370179501075842E-3</v>
      </c>
      <c r="AV1246" s="73">
        <f t="shared" ca="1" si="567"/>
        <v>1.0090370179501076</v>
      </c>
      <c r="AW1246" s="74">
        <f ca="1">PRODUCT(AV$4:AV1246)</f>
        <v>59965.288735743103</v>
      </c>
      <c r="BO1246" s="70">
        <f t="shared" si="572"/>
        <v>1243</v>
      </c>
      <c r="BP1246" s="171">
        <f t="shared" ca="1" si="571"/>
        <v>0.114</v>
      </c>
      <c r="BQ1246" s="172">
        <f t="shared" ca="1" si="568"/>
        <v>9.0370179501075842E-3</v>
      </c>
      <c r="BR1246" s="172">
        <f t="shared" ca="1" si="573"/>
        <v>1.6676314265855205E-5</v>
      </c>
    </row>
    <row r="1247" spans="44:70">
      <c r="AR1247" s="69">
        <f t="shared" si="565"/>
        <v>104</v>
      </c>
      <c r="AS1247" s="70">
        <f t="shared" si="569"/>
        <v>1244</v>
      </c>
      <c r="AT1247" s="71">
        <f t="shared" ca="1" si="570"/>
        <v>1.49752370285691E-5</v>
      </c>
      <c r="AU1247" s="72">
        <f t="shared" ca="1" si="566"/>
        <v>9.0370179501075842E-3</v>
      </c>
      <c r="AV1247" s="73">
        <f t="shared" ca="1" si="567"/>
        <v>1.0090370179501076</v>
      </c>
      <c r="AW1247" s="74">
        <f ca="1">PRODUCT(AV$4:AV1247)</f>
        <v>60507.196126431394</v>
      </c>
      <c r="BO1247" s="70">
        <f t="shared" si="572"/>
        <v>1244</v>
      </c>
      <c r="BP1247" s="171">
        <f t="shared" ca="1" si="571"/>
        <v>0.114</v>
      </c>
      <c r="BQ1247" s="172">
        <f t="shared" ca="1" si="568"/>
        <v>9.0370179501075842E-3</v>
      </c>
      <c r="BR1247" s="172">
        <f t="shared" ca="1" si="573"/>
        <v>1.6526959833182031E-5</v>
      </c>
    </row>
    <row r="1248" spans="44:70">
      <c r="AR1248" s="69">
        <f t="shared" si="565"/>
        <v>104</v>
      </c>
      <c r="AS1248" s="70">
        <f t="shared" si="569"/>
        <v>1245</v>
      </c>
      <c r="AT1248" s="71">
        <f t="shared" ca="1" si="570"/>
        <v>1.4839905542734804E-5</v>
      </c>
      <c r="AU1248" s="72">
        <f t="shared" ca="1" si="566"/>
        <v>9.0370179501075842E-3</v>
      </c>
      <c r="AV1248" s="73">
        <f t="shared" ca="1" si="567"/>
        <v>1.0090370179501076</v>
      </c>
      <c r="AW1248" s="74">
        <f ca="1">PRODUCT(AV$4:AV1248)</f>
        <v>61054.000743936638</v>
      </c>
      <c r="BO1248" s="70">
        <f t="shared" si="572"/>
        <v>1245</v>
      </c>
      <c r="BP1248" s="171">
        <f t="shared" ca="1" si="571"/>
        <v>0.114</v>
      </c>
      <c r="BQ1248" s="172">
        <f t="shared" ca="1" si="568"/>
        <v>9.0370179501075842E-3</v>
      </c>
      <c r="BR1248" s="172">
        <f t="shared" ca="1" si="573"/>
        <v>1.6378943031007031E-5</v>
      </c>
    </row>
    <row r="1249" spans="44:70">
      <c r="AR1249" s="69">
        <f t="shared" si="565"/>
        <v>104</v>
      </c>
      <c r="AS1249" s="70">
        <f t="shared" si="569"/>
        <v>1246</v>
      </c>
      <c r="AT1249" s="71">
        <f t="shared" ca="1" si="570"/>
        <v>1.470579704996721E-5</v>
      </c>
      <c r="AU1249" s="72">
        <f t="shared" ca="1" si="566"/>
        <v>9.0370179501075842E-3</v>
      </c>
      <c r="AV1249" s="73">
        <f t="shared" ca="1" si="567"/>
        <v>1.0090370179501076</v>
      </c>
      <c r="AW1249" s="74">
        <f ca="1">PRODUCT(AV$4:AV1249)</f>
        <v>61605.746844585476</v>
      </c>
      <c r="BO1249" s="70">
        <f t="shared" si="572"/>
        <v>1246</v>
      </c>
      <c r="BP1249" s="171">
        <f t="shared" ca="1" si="571"/>
        <v>0.114</v>
      </c>
      <c r="BQ1249" s="172">
        <f t="shared" ca="1" si="568"/>
        <v>9.0370179501075842E-3</v>
      </c>
      <c r="BR1249" s="172">
        <f t="shared" ca="1" si="573"/>
        <v>1.6232251879402206E-5</v>
      </c>
    </row>
    <row r="1250" spans="44:70">
      <c r="AR1250" s="69">
        <f t="shared" si="565"/>
        <v>104</v>
      </c>
      <c r="AS1250" s="70">
        <f t="shared" si="569"/>
        <v>1247</v>
      </c>
      <c r="AT1250" s="71">
        <f t="shared" ca="1" si="570"/>
        <v>1.4572900498056017E-5</v>
      </c>
      <c r="AU1250" s="72">
        <f t="shared" ca="1" si="566"/>
        <v>9.0370179501075842E-3</v>
      </c>
      <c r="AV1250" s="73">
        <f t="shared" ca="1" si="567"/>
        <v>1.0090370179501076</v>
      </c>
      <c r="AW1250" s="74">
        <f ca="1">PRODUCT(AV$4:AV1250)</f>
        <v>62162.479084649778</v>
      </c>
      <c r="BO1250" s="70">
        <f t="shared" si="572"/>
        <v>1247</v>
      </c>
      <c r="BP1250" s="171">
        <f t="shared" ca="1" si="571"/>
        <v>0.114</v>
      </c>
      <c r="BQ1250" s="172">
        <f t="shared" ca="1" si="568"/>
        <v>9.0370179501075842E-3</v>
      </c>
      <c r="BR1250" s="172">
        <f t="shared" ca="1" si="573"/>
        <v>1.608687450573277E-5</v>
      </c>
    </row>
    <row r="1251" spans="44:70">
      <c r="AR1251" s="69">
        <f t="shared" si="565"/>
        <v>104</v>
      </c>
      <c r="AS1251" s="70">
        <f t="shared" si="569"/>
        <v>1248</v>
      </c>
      <c r="AT1251" s="71">
        <f t="shared" ca="1" si="570"/>
        <v>1.4441204934669953E-5</v>
      </c>
      <c r="AU1251" s="72">
        <f t="shared" ca="1" si="566"/>
        <v>9.0370179501075842E-3</v>
      </c>
      <c r="AV1251" s="73">
        <f t="shared" ca="1" si="567"/>
        <v>1.0090370179501076</v>
      </c>
      <c r="AW1251" s="74">
        <f ca="1">PRODUCT(AV$4:AV1251)</f>
        <v>62724.242523960944</v>
      </c>
      <c r="BO1251" s="70">
        <f t="shared" si="572"/>
        <v>1248</v>
      </c>
      <c r="BP1251" s="171">
        <f t="shared" ca="1" si="571"/>
        <v>0.114</v>
      </c>
      <c r="BQ1251" s="172">
        <f t="shared" ca="1" si="568"/>
        <v>9.0370179501075842E-3</v>
      </c>
      <c r="BR1251" s="172">
        <f t="shared" ca="1" si="573"/>
        <v>1.5942799143696229E-5</v>
      </c>
    </row>
    <row r="1252" spans="44:70">
      <c r="AR1252" s="69">
        <f t="shared" si="565"/>
        <v>105</v>
      </c>
      <c r="AS1252" s="70">
        <f t="shared" si="569"/>
        <v>1249</v>
      </c>
      <c r="AT1252" s="71">
        <f t="shared" ca="1" si="570"/>
        <v>1.4310699506454159E-5</v>
      </c>
      <c r="AU1252" s="72">
        <f t="shared" ca="1" si="566"/>
        <v>9.0370179501075842E-3</v>
      </c>
      <c r="AV1252" s="73">
        <f t="shared" ca="1" si="567"/>
        <v>1.0090370179501076</v>
      </c>
      <c r="AW1252" s="74">
        <f ca="1">PRODUCT(AV$4:AV1252)</f>
        <v>63291.082629556877</v>
      </c>
      <c r="BO1252" s="70">
        <f t="shared" si="572"/>
        <v>1249</v>
      </c>
      <c r="BP1252" s="171">
        <f t="shared" ca="1" si="571"/>
        <v>0.114</v>
      </c>
      <c r="BQ1252" s="172">
        <f t="shared" ca="1" si="568"/>
        <v>9.0370179501075842E-3</v>
      </c>
      <c r="BR1252" s="172">
        <f t="shared" ca="1" si="573"/>
        <v>1.5800014132370046E-5</v>
      </c>
    </row>
    <row r="1253" spans="44:70">
      <c r="AR1253" s="69">
        <f t="shared" si="565"/>
        <v>105</v>
      </c>
      <c r="AS1253" s="70">
        <f t="shared" si="569"/>
        <v>1250</v>
      </c>
      <c r="AT1253" s="71">
        <f t="shared" ca="1" si="570"/>
        <v>1.4181373458135737E-5</v>
      </c>
      <c r="AU1253" s="72">
        <f t="shared" ca="1" si="566"/>
        <v>9.0370179501075842E-3</v>
      </c>
      <c r="AV1253" s="73">
        <f t="shared" ca="1" si="567"/>
        <v>1.0090370179501076</v>
      </c>
      <c r="AW1253" s="74">
        <f ca="1">PRODUCT(AV$4:AV1253)</f>
        <v>63863.045279361926</v>
      </c>
      <c r="BO1253" s="70">
        <f t="shared" si="572"/>
        <v>1250</v>
      </c>
      <c r="BP1253" s="171">
        <f t="shared" ca="1" si="571"/>
        <v>0.114</v>
      </c>
      <c r="BQ1253" s="172">
        <f t="shared" ca="1" si="568"/>
        <v>9.0370179501075842E-3</v>
      </c>
      <c r="BR1253" s="172">
        <f t="shared" ca="1" si="573"/>
        <v>1.565850791526787E-5</v>
      </c>
    </row>
    <row r="1254" spans="44:70">
      <c r="AR1254" s="69">
        <f t="shared" si="565"/>
        <v>105</v>
      </c>
      <c r="AS1254" s="70">
        <f t="shared" si="569"/>
        <v>1251</v>
      </c>
      <c r="AT1254" s="71">
        <f t="shared" ca="1" si="570"/>
        <v>1.4053216131637385E-5</v>
      </c>
      <c r="AU1254" s="72">
        <f t="shared" ca="1" si="566"/>
        <v>9.0370179501075842E-3</v>
      </c>
      <c r="AV1254" s="73">
        <f t="shared" ca="1" si="567"/>
        <v>1.0090370179501076</v>
      </c>
      <c r="AW1254" s="74">
        <f ca="1">PRODUCT(AV$4:AV1254)</f>
        <v>64440.176765900054</v>
      </c>
      <c r="BO1254" s="70">
        <f t="shared" si="572"/>
        <v>1251</v>
      </c>
      <c r="BP1254" s="171">
        <f t="shared" ca="1" si="571"/>
        <v>0.114</v>
      </c>
      <c r="BQ1254" s="172">
        <f t="shared" ca="1" si="568"/>
        <v>9.0370179501075842E-3</v>
      </c>
      <c r="BR1254" s="172">
        <f t="shared" ca="1" si="573"/>
        <v>1.5518269039404175E-5</v>
      </c>
    </row>
    <row r="1255" spans="44:70">
      <c r="AR1255" s="69">
        <f t="shared" si="565"/>
        <v>105</v>
      </c>
      <c r="AS1255" s="70">
        <f t="shared" si="569"/>
        <v>1252</v>
      </c>
      <c r="AT1255" s="71">
        <f t="shared" ca="1" si="570"/>
        <v>1.3926216965199037E-5</v>
      </c>
      <c r="AU1255" s="72">
        <f t="shared" ca="1" si="566"/>
        <v>9.0370179501075842E-3</v>
      </c>
      <c r="AV1255" s="73">
        <f t="shared" ca="1" si="567"/>
        <v>1.0090370179501076</v>
      </c>
      <c r="AW1255" s="74">
        <f ca="1">PRODUCT(AV$4:AV1255)</f>
        <v>65022.523800041599</v>
      </c>
      <c r="BO1255" s="70">
        <f t="shared" si="572"/>
        <v>1252</v>
      </c>
      <c r="BP1255" s="171">
        <f t="shared" ca="1" si="571"/>
        <v>0.114</v>
      </c>
      <c r="BQ1255" s="172">
        <f t="shared" ca="1" si="568"/>
        <v>9.0370179501075842E-3</v>
      </c>
      <c r="BR1255" s="172">
        <f t="shared" ca="1" si="573"/>
        <v>1.5379286154367315E-5</v>
      </c>
    </row>
    <row r="1256" spans="44:70">
      <c r="AR1256" s="69">
        <f t="shared" si="565"/>
        <v>105</v>
      </c>
      <c r="AS1256" s="70">
        <f t="shared" si="569"/>
        <v>1253</v>
      </c>
      <c r="AT1256" s="71">
        <f t="shared" ca="1" si="570"/>
        <v>1.3800365492507441E-5</v>
      </c>
      <c r="AU1256" s="72">
        <f t="shared" ca="1" si="566"/>
        <v>9.0370179501075842E-3</v>
      </c>
      <c r="AV1256" s="73">
        <f t="shared" ca="1" si="567"/>
        <v>1.0090370179501076</v>
      </c>
      <c r="AW1256" s="74">
        <f ca="1">PRODUCT(AV$4:AV1256)</f>
        <v>65610.133514783869</v>
      </c>
      <c r="BO1256" s="70">
        <f t="shared" si="572"/>
        <v>1253</v>
      </c>
      <c r="BP1256" s="171">
        <f t="shared" ca="1" si="571"/>
        <v>0.114</v>
      </c>
      <c r="BQ1256" s="172">
        <f t="shared" ca="1" si="568"/>
        <v>9.0370179501075842E-3</v>
      </c>
      <c r="BR1256" s="172">
        <f t="shared" ca="1" si="573"/>
        <v>1.5241548011400859E-5</v>
      </c>
    </row>
    <row r="1257" spans="44:70">
      <c r="AR1257" s="69">
        <f t="shared" si="565"/>
        <v>105</v>
      </c>
      <c r="AS1257" s="70">
        <f t="shared" si="569"/>
        <v>1254</v>
      </c>
      <c r="AT1257" s="71">
        <f t="shared" ca="1" si="570"/>
        <v>1.3675651341833606E-5</v>
      </c>
      <c r="AU1257" s="72">
        <f t="shared" ca="1" si="566"/>
        <v>9.0370179501075842E-3</v>
      </c>
      <c r="AV1257" s="73">
        <f t="shared" ca="1" si="567"/>
        <v>1.0090370179501076</v>
      </c>
      <c r="AW1257" s="74">
        <f ca="1">PRODUCT(AV$4:AV1257)</f>
        <v>66203.053469065926</v>
      </c>
      <c r="BO1257" s="70">
        <f t="shared" si="572"/>
        <v>1254</v>
      </c>
      <c r="BP1257" s="171">
        <f t="shared" ca="1" si="571"/>
        <v>0.114</v>
      </c>
      <c r="BQ1257" s="172">
        <f t="shared" ca="1" si="568"/>
        <v>9.0370179501075842E-3</v>
      </c>
      <c r="BR1257" s="172">
        <f t="shared" ca="1" si="573"/>
        <v>1.5105043462493153E-5</v>
      </c>
    </row>
    <row r="1258" spans="44:70">
      <c r="AR1258" s="69">
        <f t="shared" si="565"/>
        <v>105</v>
      </c>
      <c r="AS1258" s="70">
        <f t="shared" si="569"/>
        <v>1255</v>
      </c>
      <c r="AT1258" s="71">
        <f t="shared" ca="1" si="570"/>
        <v>1.3552064235178044E-5</v>
      </c>
      <c r="AU1258" s="72">
        <f t="shared" ca="1" si="566"/>
        <v>9.0370179501075842E-3</v>
      </c>
      <c r="AV1258" s="73">
        <f t="shared" ca="1" si="567"/>
        <v>1.0090370179501076</v>
      </c>
      <c r="AW1258" s="74">
        <f ca="1">PRODUCT(AV$4:AV1258)</f>
        <v>66801.331651617802</v>
      </c>
      <c r="BO1258" s="70">
        <f t="shared" si="572"/>
        <v>1255</v>
      </c>
      <c r="BP1258" s="171">
        <f t="shared" ca="1" si="571"/>
        <v>0.114</v>
      </c>
      <c r="BQ1258" s="172">
        <f t="shared" ca="1" si="568"/>
        <v>9.0370179501075842E-3</v>
      </c>
      <c r="BR1258" s="172">
        <f t="shared" ca="1" si="573"/>
        <v>1.4969761459475049E-5</v>
      </c>
    </row>
    <row r="1259" spans="44:70">
      <c r="AR1259" s="69">
        <f t="shared" si="565"/>
        <v>105</v>
      </c>
      <c r="AS1259" s="70">
        <f t="shared" si="569"/>
        <v>1256</v>
      </c>
      <c r="AT1259" s="71">
        <f t="shared" ca="1" si="570"/>
        <v>1.3429593987423729E-5</v>
      </c>
      <c r="AU1259" s="72">
        <f t="shared" ca="1" si="566"/>
        <v>9.0370179501075842E-3</v>
      </c>
      <c r="AV1259" s="73">
        <f t="shared" ca="1" si="567"/>
        <v>1.0090370179501076</v>
      </c>
      <c r="AW1259" s="74">
        <f ca="1">PRODUCT(AV$4:AV1259)</f>
        <v>67405.016484844557</v>
      </c>
      <c r="BO1259" s="70">
        <f t="shared" si="572"/>
        <v>1256</v>
      </c>
      <c r="BP1259" s="171">
        <f t="shared" ca="1" si="571"/>
        <v>0.114</v>
      </c>
      <c r="BQ1259" s="172">
        <f t="shared" ca="1" si="568"/>
        <v>9.0370179501075842E-3</v>
      </c>
      <c r="BR1259" s="172">
        <f t="shared" ca="1" si="573"/>
        <v>1.4835691053125701E-5</v>
      </c>
    </row>
    <row r="1260" spans="44:70">
      <c r="AR1260" s="69">
        <f t="shared" si="565"/>
        <v>105</v>
      </c>
      <c r="AS1260" s="70">
        <f t="shared" si="569"/>
        <v>1257</v>
      </c>
      <c r="AT1260" s="71">
        <f t="shared" ca="1" si="570"/>
        <v>1.3308230505496723E-5</v>
      </c>
      <c r="AU1260" s="72">
        <f t="shared" ca="1" si="566"/>
        <v>9.0370179501075842E-3</v>
      </c>
      <c r="AV1260" s="73">
        <f t="shared" ca="1" si="567"/>
        <v>1.0090370179501076</v>
      </c>
      <c r="AW1260" s="74">
        <f ca="1">PRODUCT(AV$4:AV1260)</f>
        <v>68014.156828745399</v>
      </c>
      <c r="BO1260" s="70">
        <f t="shared" si="572"/>
        <v>1257</v>
      </c>
      <c r="BP1260" s="171">
        <f t="shared" ca="1" si="571"/>
        <v>0.114</v>
      </c>
      <c r="BQ1260" s="172">
        <f t="shared" ca="1" si="568"/>
        <v>9.0370179501075842E-3</v>
      </c>
      <c r="BR1260" s="172">
        <f t="shared" ca="1" si="573"/>
        <v>1.4702821392286384E-5</v>
      </c>
    </row>
    <row r="1261" spans="44:70">
      <c r="AR1261" s="69">
        <f t="shared" si="565"/>
        <v>105</v>
      </c>
      <c r="AS1261" s="70">
        <f t="shared" si="569"/>
        <v>1258</v>
      </c>
      <c r="AT1261" s="71">
        <f t="shared" ca="1" si="570"/>
        <v>1.318796378753438E-5</v>
      </c>
      <c r="AU1261" s="72">
        <f t="shared" ca="1" si="566"/>
        <v>9.0370179501075842E-3</v>
      </c>
      <c r="AV1261" s="73">
        <f t="shared" ca="1" si="567"/>
        <v>1.0090370179501076</v>
      </c>
      <c r="AW1261" s="74">
        <f ca="1">PRODUCT(AV$4:AV1261)</f>
        <v>68628.801984868202</v>
      </c>
      <c r="BO1261" s="70">
        <f t="shared" si="572"/>
        <v>1258</v>
      </c>
      <c r="BP1261" s="171">
        <f t="shared" ca="1" si="571"/>
        <v>0.114</v>
      </c>
      <c r="BQ1261" s="172">
        <f t="shared" ca="1" si="568"/>
        <v>9.0370179501075842E-3</v>
      </c>
      <c r="BR1261" s="172">
        <f t="shared" ca="1" si="573"/>
        <v>1.4571141722982232E-5</v>
      </c>
    </row>
    <row r="1262" spans="44:70">
      <c r="AR1262" s="69">
        <f t="shared" si="565"/>
        <v>105</v>
      </c>
      <c r="AS1262" s="70">
        <f t="shared" si="569"/>
        <v>1259</v>
      </c>
      <c r="AT1262" s="71">
        <f t="shared" ca="1" si="570"/>
        <v>1.3068783922061063E-5</v>
      </c>
      <c r="AU1262" s="72">
        <f t="shared" ca="1" si="566"/>
        <v>9.0370179501075842E-3</v>
      </c>
      <c r="AV1262" s="73">
        <f t="shared" ca="1" si="567"/>
        <v>1.0090370179501076</v>
      </c>
      <c r="AW1262" s="74">
        <f ca="1">PRODUCT(AV$4:AV1262)</f>
        <v>69249.001700299836</v>
      </c>
      <c r="BO1262" s="70">
        <f t="shared" si="572"/>
        <v>1259</v>
      </c>
      <c r="BP1262" s="171">
        <f t="shared" ca="1" si="571"/>
        <v>0.114</v>
      </c>
      <c r="BQ1262" s="172">
        <f t="shared" ca="1" si="568"/>
        <v>9.0370179501075842E-3</v>
      </c>
      <c r="BR1262" s="172">
        <f t="shared" ca="1" si="573"/>
        <v>1.4440641387551859E-5</v>
      </c>
    </row>
    <row r="1263" spans="44:70">
      <c r="AR1263" s="69">
        <f t="shared" si="565"/>
        <v>105</v>
      </c>
      <c r="AS1263" s="70">
        <f t="shared" si="569"/>
        <v>1260</v>
      </c>
      <c r="AT1263" s="71">
        <f t="shared" ca="1" si="570"/>
        <v>1.2950681087171321E-5</v>
      </c>
      <c r="AU1263" s="72">
        <f t="shared" ca="1" si="566"/>
        <v>9.0370179501075842E-3</v>
      </c>
      <c r="AV1263" s="73">
        <f t="shared" ca="1" si="567"/>
        <v>1.0090370179501076</v>
      </c>
      <c r="AW1263" s="74">
        <f ca="1">PRODUCT(AV$4:AV1263)</f>
        <v>69874.806171692471</v>
      </c>
      <c r="BO1263" s="70">
        <f t="shared" si="572"/>
        <v>1260</v>
      </c>
      <c r="BP1263" s="171">
        <f t="shared" ca="1" si="571"/>
        <v>0.114</v>
      </c>
      <c r="BQ1263" s="172">
        <f t="shared" ca="1" si="568"/>
        <v>9.0370179501075842E-3</v>
      </c>
      <c r="BR1263" s="172">
        <f t="shared" ca="1" si="573"/>
        <v>1.4311309823784765E-5</v>
      </c>
    </row>
    <row r="1264" spans="44:70">
      <c r="AR1264" s="69">
        <f t="shared" si="565"/>
        <v>106</v>
      </c>
      <c r="AS1264" s="70">
        <f t="shared" si="569"/>
        <v>1261</v>
      </c>
      <c r="AT1264" s="71">
        <f t="shared" ca="1" si="570"/>
        <v>1.2833645549720436E-5</v>
      </c>
      <c r="AU1264" s="72">
        <f t="shared" ca="1" si="566"/>
        <v>9.0370179501075842E-3</v>
      </c>
      <c r="AV1264" s="73">
        <f t="shared" ca="1" si="567"/>
        <v>1.0090370179501076</v>
      </c>
      <c r="AW1264" s="74">
        <f ca="1">PRODUCT(AV$4:AV1264)</f>
        <v>70506.266049326339</v>
      </c>
      <c r="BO1264" s="70">
        <f t="shared" si="572"/>
        <v>1261</v>
      </c>
      <c r="BP1264" s="171">
        <f t="shared" ca="1" si="571"/>
        <v>0.114</v>
      </c>
      <c r="BQ1264" s="172">
        <f t="shared" ca="1" si="568"/>
        <v>9.0370179501075842E-3</v>
      </c>
      <c r="BR1264" s="172">
        <f t="shared" ca="1" si="573"/>
        <v>1.418313656406647E-5</v>
      </c>
    </row>
    <row r="1265" spans="44:70">
      <c r="AR1265" s="69">
        <f t="shared" si="565"/>
        <v>106</v>
      </c>
      <c r="AS1265" s="70">
        <f t="shared" si="569"/>
        <v>1262</v>
      </c>
      <c r="AT1265" s="71">
        <f t="shared" ca="1" si="570"/>
        <v>1.2717667664522294E-5</v>
      </c>
      <c r="AU1265" s="72">
        <f t="shared" ca="1" si="566"/>
        <v>9.0370179501075842E-3</v>
      </c>
      <c r="AV1265" s="73">
        <f t="shared" ca="1" si="567"/>
        <v>1.0090370179501076</v>
      </c>
      <c r="AW1265" s="74">
        <f ca="1">PRODUCT(AV$4:AV1265)</f>
        <v>71143.432441209166</v>
      </c>
      <c r="BO1265" s="70">
        <f t="shared" si="572"/>
        <v>1262</v>
      </c>
      <c r="BP1265" s="171">
        <f t="shared" ca="1" si="571"/>
        <v>0.114</v>
      </c>
      <c r="BQ1265" s="172">
        <f t="shared" ca="1" si="568"/>
        <v>9.0370179501075842E-3</v>
      </c>
      <c r="BR1265" s="172">
        <f t="shared" ca="1" si="573"/>
        <v>1.4056111234531301E-5</v>
      </c>
    </row>
    <row r="1266" spans="44:70">
      <c r="AR1266" s="69">
        <f t="shared" si="565"/>
        <v>106</v>
      </c>
      <c r="AS1266" s="70">
        <f t="shared" si="569"/>
        <v>1263</v>
      </c>
      <c r="AT1266" s="71">
        <f t="shared" ca="1" si="570"/>
        <v>1.2602737873554503E-5</v>
      </c>
      <c r="AU1266" s="72">
        <f t="shared" ca="1" si="566"/>
        <v>9.0370179501075842E-3</v>
      </c>
      <c r="AV1266" s="73">
        <f t="shared" ca="1" si="567"/>
        <v>1.0090370179501076</v>
      </c>
      <c r="AW1266" s="74">
        <f ca="1">PRODUCT(AV$4:AV1266)</f>
        <v>71786.356917212644</v>
      </c>
      <c r="BO1266" s="70">
        <f t="shared" si="572"/>
        <v>1263</v>
      </c>
      <c r="BP1266" s="171">
        <f t="shared" ca="1" si="571"/>
        <v>0.114</v>
      </c>
      <c r="BQ1266" s="172">
        <f t="shared" ca="1" si="568"/>
        <v>9.0370179501075842E-3</v>
      </c>
      <c r="BR1266" s="172">
        <f t="shared" ca="1" si="573"/>
        <v>1.3930223554222779E-5</v>
      </c>
    </row>
    <row r="1267" spans="44:70">
      <c r="AR1267" s="69">
        <f t="shared" si="565"/>
        <v>106</v>
      </c>
      <c r="AS1267" s="70">
        <f t="shared" si="569"/>
        <v>1264</v>
      </c>
      <c r="AT1267" s="71">
        <f t="shared" ca="1" si="570"/>
        <v>1.2488846705170689E-5</v>
      </c>
      <c r="AU1267" s="72">
        <f t="shared" ca="1" si="566"/>
        <v>9.0370179501075842E-3</v>
      </c>
      <c r="AV1267" s="73">
        <f t="shared" ca="1" si="567"/>
        <v>1.0090370179501076</v>
      </c>
      <c r="AW1267" s="74">
        <f ca="1">PRODUCT(AV$4:AV1267)</f>
        <v>72435.091513246327</v>
      </c>
      <c r="BO1267" s="70">
        <f t="shared" si="572"/>
        <v>1264</v>
      </c>
      <c r="BP1267" s="171">
        <f t="shared" ca="1" si="571"/>
        <v>0.114</v>
      </c>
      <c r="BQ1267" s="172">
        <f t="shared" ca="1" si="568"/>
        <v>9.0370179501075842E-3</v>
      </c>
      <c r="BR1267" s="172">
        <f t="shared" ca="1" si="573"/>
        <v>1.3805463334261506E-5</v>
      </c>
    </row>
    <row r="1268" spans="44:70">
      <c r="AR1268" s="69">
        <f t="shared" si="565"/>
        <v>106</v>
      </c>
      <c r="AS1268" s="70">
        <f t="shared" si="569"/>
        <v>1265</v>
      </c>
      <c r="AT1268" s="71">
        <f t="shared" ca="1" si="570"/>
        <v>1.237598477331992E-5</v>
      </c>
      <c r="AU1268" s="72">
        <f t="shared" ca="1" si="566"/>
        <v>9.0370179501075842E-3</v>
      </c>
      <c r="AV1268" s="73">
        <f t="shared" ca="1" si="567"/>
        <v>1.0090370179501076</v>
      </c>
      <c r="AW1268" s="74">
        <f ca="1">PRODUCT(AV$4:AV1268)</f>
        <v>73089.688735469215</v>
      </c>
      <c r="BO1268" s="70">
        <f t="shared" si="572"/>
        <v>1265</v>
      </c>
      <c r="BP1268" s="171">
        <f t="shared" ca="1" si="571"/>
        <v>0.114</v>
      </c>
      <c r="BQ1268" s="172">
        <f t="shared" ca="1" si="568"/>
        <v>9.0370179501075842E-3</v>
      </c>
      <c r="BR1268" s="172">
        <f t="shared" ca="1" si="573"/>
        <v>1.3681820477020522E-5</v>
      </c>
    </row>
    <row r="1269" spans="44:70">
      <c r="AR1269" s="69">
        <f t="shared" si="565"/>
        <v>106</v>
      </c>
      <c r="AS1269" s="70">
        <f t="shared" si="569"/>
        <v>1266</v>
      </c>
      <c r="AT1269" s="71">
        <f t="shared" ca="1" si="570"/>
        <v>1.2264142776773168E-5</v>
      </c>
      <c r="AU1269" s="72">
        <f t="shared" ca="1" si="566"/>
        <v>9.0370179501075842E-3</v>
      </c>
      <c r="AV1269" s="73">
        <f t="shared" ca="1" si="567"/>
        <v>1.0090370179501076</v>
      </c>
      <c r="AW1269" s="74">
        <f ca="1">PRODUCT(AV$4:AV1269)</f>
        <v>73750.201564539428</v>
      </c>
      <c r="BO1269" s="70">
        <f t="shared" si="572"/>
        <v>1266</v>
      </c>
      <c r="BP1269" s="171">
        <f t="shared" ca="1" si="571"/>
        <v>0.114</v>
      </c>
      <c r="BQ1269" s="172">
        <f t="shared" ca="1" si="568"/>
        <v>9.0370179501075842E-3</v>
      </c>
      <c r="BR1269" s="172">
        <f t="shared" ca="1" si="573"/>
        <v>1.3559284975308039E-5</v>
      </c>
    </row>
    <row r="1270" spans="44:70">
      <c r="AR1270" s="69">
        <f t="shared" si="565"/>
        <v>106</v>
      </c>
      <c r="AS1270" s="70">
        <f t="shared" si="569"/>
        <v>1267</v>
      </c>
      <c r="AT1270" s="71">
        <f t="shared" ca="1" si="570"/>
        <v>1.2153311498356787E-5</v>
      </c>
      <c r="AU1270" s="72">
        <f t="shared" ca="1" si="566"/>
        <v>9.0370179501075842E-3</v>
      </c>
      <c r="AV1270" s="73">
        <f t="shared" ca="1" si="567"/>
        <v>1.0090370179501076</v>
      </c>
      <c r="AW1270" s="74">
        <f ca="1">PRODUCT(AV$4:AV1270)</f>
        <v>74416.683459902226</v>
      </c>
      <c r="BO1270" s="70">
        <f t="shared" si="572"/>
        <v>1267</v>
      </c>
      <c r="BP1270" s="171">
        <f t="shared" ca="1" si="571"/>
        <v>0.114</v>
      </c>
      <c r="BQ1270" s="172">
        <f t="shared" ca="1" si="568"/>
        <v>9.0370179501075842E-3</v>
      </c>
      <c r="BR1270" s="172">
        <f t="shared" ca="1" si="573"/>
        <v>1.3437846911557496E-5</v>
      </c>
    </row>
    <row r="1271" spans="44:70">
      <c r="AR1271" s="69">
        <f t="shared" si="565"/>
        <v>106</v>
      </c>
      <c r="AS1271" s="70">
        <f t="shared" si="569"/>
        <v>1268</v>
      </c>
      <c r="AT1271" s="71">
        <f t="shared" ca="1" si="570"/>
        <v>1.2043481804192888E-5</v>
      </c>
      <c r="AU1271" s="72">
        <f t="shared" ca="1" si="566"/>
        <v>9.0370179501075842E-3</v>
      </c>
      <c r="AV1271" s="73">
        <f t="shared" ca="1" si="567"/>
        <v>1.0090370179501076</v>
      </c>
      <c r="AW1271" s="74">
        <f ca="1">PRODUCT(AV$4:AV1271)</f>
        <v>75089.188364116839</v>
      </c>
      <c r="BO1271" s="70">
        <f t="shared" si="572"/>
        <v>1268</v>
      </c>
      <c r="BP1271" s="171">
        <f t="shared" ca="1" si="571"/>
        <v>0.114</v>
      </c>
      <c r="BQ1271" s="172">
        <f t="shared" ca="1" si="568"/>
        <v>9.0370179501075842E-3</v>
      </c>
      <c r="BR1271" s="172">
        <f t="shared" ca="1" si="573"/>
        <v>1.3317496457024868E-5</v>
      </c>
    </row>
    <row r="1272" spans="44:70">
      <c r="AR1272" s="69">
        <f t="shared" si="565"/>
        <v>106</v>
      </c>
      <c r="AS1272" s="70">
        <f t="shared" si="569"/>
        <v>1269</v>
      </c>
      <c r="AT1272" s="71">
        <f t="shared" ca="1" si="570"/>
        <v>1.1934644642946603E-5</v>
      </c>
      <c r="AU1272" s="72">
        <f t="shared" ca="1" si="566"/>
        <v>9.0370179501075842E-3</v>
      </c>
      <c r="AV1272" s="73">
        <f t="shared" ca="1" si="567"/>
        <v>1.0090370179501076</v>
      </c>
      <c r="AW1272" s="74">
        <f ca="1">PRODUCT(AV$4:AV1272)</f>
        <v>75767.770707222371</v>
      </c>
      <c r="BO1272" s="70">
        <f t="shared" si="572"/>
        <v>1269</v>
      </c>
      <c r="BP1272" s="171">
        <f t="shared" ca="1" si="571"/>
        <v>0.114</v>
      </c>
      <c r="BQ1272" s="172">
        <f t="shared" ca="1" si="568"/>
        <v>9.0370179501075842E-3</v>
      </c>
      <c r="BR1272" s="172">
        <f t="shared" ca="1" si="573"/>
        <v>1.3198223870993164E-5</v>
      </c>
    </row>
    <row r="1273" spans="44:70">
      <c r="AR1273" s="69">
        <f t="shared" si="565"/>
        <v>106</v>
      </c>
      <c r="AS1273" s="70">
        <f t="shared" si="569"/>
        <v>1270</v>
      </c>
      <c r="AT1273" s="71">
        <f t="shared" ca="1" si="570"/>
        <v>1.1826791045080139E-5</v>
      </c>
      <c r="AU1273" s="72">
        <f t="shared" ca="1" si="566"/>
        <v>9.0370179501075842E-3</v>
      </c>
      <c r="AV1273" s="73">
        <f t="shared" ca="1" si="567"/>
        <v>1.0090370179501076</v>
      </c>
      <c r="AW1273" s="74">
        <f ca="1">PRODUCT(AV$4:AV1273)</f>
        <v>76452.485411143178</v>
      </c>
      <c r="BO1273" s="70">
        <f t="shared" si="572"/>
        <v>1270</v>
      </c>
      <c r="BP1273" s="171">
        <f t="shared" ca="1" si="571"/>
        <v>0.114</v>
      </c>
      <c r="BQ1273" s="172">
        <f t="shared" ca="1" si="568"/>
        <v>9.0370179501075842E-3</v>
      </c>
      <c r="BR1273" s="172">
        <f t="shared" ca="1" si="573"/>
        <v>1.3080019499984051E-5</v>
      </c>
    </row>
    <row r="1274" spans="44:70">
      <c r="AR1274" s="69">
        <f t="shared" si="565"/>
        <v>106</v>
      </c>
      <c r="AS1274" s="70">
        <f t="shared" si="569"/>
        <v>1271</v>
      </c>
      <c r="AT1274" s="71">
        <f t="shared" ca="1" si="570"/>
        <v>1.1719912122113578E-5</v>
      </c>
      <c r="AU1274" s="72">
        <f t="shared" ca="1" si="566"/>
        <v>9.0370179501075842E-3</v>
      </c>
      <c r="AV1274" s="73">
        <f t="shared" ca="1" si="567"/>
        <v>1.0090370179501076</v>
      </c>
      <c r="AW1274" s="74">
        <f ca="1">PRODUCT(AV$4:AV1274)</f>
        <v>77143.387894134023</v>
      </c>
      <c r="BO1274" s="70">
        <f t="shared" si="572"/>
        <v>1271</v>
      </c>
      <c r="BP1274" s="171">
        <f t="shared" ca="1" si="571"/>
        <v>0.114</v>
      </c>
      <c r="BQ1274" s="172">
        <f t="shared" ca="1" si="568"/>
        <v>9.0370179501075842E-3</v>
      </c>
      <c r="BR1274" s="172">
        <f t="shared" ca="1" si="573"/>
        <v>1.2962873776976535E-5</v>
      </c>
    </row>
    <row r="1275" spans="44:70">
      <c r="AR1275" s="69">
        <f t="shared" si="565"/>
        <v>106</v>
      </c>
      <c r="AS1275" s="70">
        <f t="shared" si="569"/>
        <v>1272</v>
      </c>
      <c r="AT1275" s="71">
        <f t="shared" ca="1" si="570"/>
        <v>1.1613999065892355E-5</v>
      </c>
      <c r="AU1275" s="72">
        <f t="shared" ca="1" si="566"/>
        <v>9.0370179501075842E-3</v>
      </c>
      <c r="AV1275" s="73">
        <f t="shared" ca="1" si="567"/>
        <v>1.0090370179501076</v>
      </c>
      <c r="AW1275" s="74">
        <f ca="1">PRODUCT(AV$4:AV1275)</f>
        <v>77840.53407526543</v>
      </c>
      <c r="BO1275" s="70">
        <f t="shared" si="572"/>
        <v>1272</v>
      </c>
      <c r="BP1275" s="171">
        <f t="shared" ca="1" si="571"/>
        <v>0.114</v>
      </c>
      <c r="BQ1275" s="172">
        <f t="shared" ca="1" si="568"/>
        <v>9.0370179501075842E-3</v>
      </c>
      <c r="BR1275" s="172">
        <f t="shared" ca="1" si="573"/>
        <v>1.2846777220632644E-5</v>
      </c>
    </row>
    <row r="1276" spans="44:70">
      <c r="AR1276" s="69">
        <f t="shared" si="565"/>
        <v>107</v>
      </c>
      <c r="AS1276" s="70">
        <f t="shared" si="569"/>
        <v>1273</v>
      </c>
      <c r="AT1276" s="71">
        <f t="shared" ca="1" si="570"/>
        <v>1.1509043147861353E-5</v>
      </c>
      <c r="AU1276" s="72">
        <f t="shared" ca="1" si="566"/>
        <v>9.0370179501075842E-3</v>
      </c>
      <c r="AV1276" s="73">
        <f t="shared" ca="1" si="567"/>
        <v>1.0090370179501076</v>
      </c>
      <c r="AW1276" s="74">
        <f ca="1">PRODUCT(AV$4:AV1276)</f>
        <v>78543.980378949564</v>
      </c>
      <c r="BO1276" s="70">
        <f t="shared" si="572"/>
        <v>1273</v>
      </c>
      <c r="BP1276" s="171">
        <f t="shared" ca="1" si="571"/>
        <v>0.114</v>
      </c>
      <c r="BQ1276" s="172">
        <f t="shared" ca="1" si="568"/>
        <v>9.0370179501075842E-3</v>
      </c>
      <c r="BR1276" s="172">
        <f t="shared" ca="1" si="573"/>
        <v>1.2731720434530045E-5</v>
      </c>
    </row>
    <row r="1277" spans="44:70">
      <c r="AR1277" s="69">
        <f t="shared" si="565"/>
        <v>107</v>
      </c>
      <c r="AS1277" s="70">
        <f t="shared" si="569"/>
        <v>1274</v>
      </c>
      <c r="AT1277" s="71">
        <f t="shared" ca="1" si="570"/>
        <v>1.1405035718345567E-5</v>
      </c>
      <c r="AU1277" s="72">
        <f t="shared" ca="1" si="566"/>
        <v>9.0370179501075842E-3</v>
      </c>
      <c r="AV1277" s="73">
        <f t="shared" ca="1" si="567"/>
        <v>1.0090370179501076</v>
      </c>
      <c r="AW1277" s="74">
        <f ca="1">PRODUCT(AV$4:AV1277)</f>
        <v>79253.783739507024</v>
      </c>
      <c r="BO1277" s="70">
        <f t="shared" si="572"/>
        <v>1274</v>
      </c>
      <c r="BP1277" s="171">
        <f t="shared" ca="1" si="571"/>
        <v>0.114</v>
      </c>
      <c r="BQ1277" s="172">
        <f t="shared" ca="1" si="568"/>
        <v>9.0370179501075842E-3</v>
      </c>
      <c r="BR1277" s="172">
        <f t="shared" ca="1" si="573"/>
        <v>1.2617694106401527E-5</v>
      </c>
    </row>
    <row r="1278" spans="44:70">
      <c r="AR1278" s="69">
        <f t="shared" si="565"/>
        <v>107</v>
      </c>
      <c r="AS1278" s="70">
        <f t="shared" si="569"/>
        <v>1275</v>
      </c>
      <c r="AT1278" s="71">
        <f t="shared" ca="1" si="570"/>
        <v>1.130196820583726E-5</v>
      </c>
      <c r="AU1278" s="72">
        <f t="shared" ca="1" si="566"/>
        <v>9.0370179501075842E-3</v>
      </c>
      <c r="AV1278" s="73">
        <f t="shared" ca="1" si="567"/>
        <v>1.0090370179501076</v>
      </c>
      <c r="AW1278" s="74">
        <f ca="1">PRODUCT(AV$4:AV1278)</f>
        <v>79970.001605774887</v>
      </c>
      <c r="BO1278" s="70">
        <f t="shared" si="572"/>
        <v>1275</v>
      </c>
      <c r="BP1278" s="171">
        <f t="shared" ca="1" si="571"/>
        <v>0.114</v>
      </c>
      <c r="BQ1278" s="172">
        <f t="shared" ca="1" si="568"/>
        <v>9.0370179501075842E-3</v>
      </c>
      <c r="BR1278" s="172">
        <f t="shared" ca="1" si="573"/>
        <v>1.250468900738131E-5</v>
      </c>
    </row>
    <row r="1279" spans="44:70">
      <c r="AR1279" s="69">
        <f t="shared" si="565"/>
        <v>107</v>
      </c>
      <c r="AS1279" s="70">
        <f t="shared" si="569"/>
        <v>1276</v>
      </c>
      <c r="AT1279" s="71">
        <f t="shared" ca="1" si="570"/>
        <v>1.1199832116289563E-5</v>
      </c>
      <c r="AU1279" s="72">
        <f t="shared" ca="1" si="566"/>
        <v>9.0370179501075842E-3</v>
      </c>
      <c r="AV1279" s="73">
        <f t="shared" ca="1" si="567"/>
        <v>1.0090370179501076</v>
      </c>
      <c r="AW1279" s="74">
        <f ca="1">PRODUCT(AV$4:AV1279)</f>
        <v>80692.691945756407</v>
      </c>
      <c r="BO1279" s="70">
        <f t="shared" si="572"/>
        <v>1276</v>
      </c>
      <c r="BP1279" s="171">
        <f t="shared" ca="1" si="571"/>
        <v>0.114</v>
      </c>
      <c r="BQ1279" s="172">
        <f t="shared" ca="1" si="568"/>
        <v>9.0370179501075842E-3</v>
      </c>
      <c r="BR1279" s="172">
        <f t="shared" ca="1" si="573"/>
        <v>1.2392695991258084E-5</v>
      </c>
    </row>
    <row r="1280" spans="44:70">
      <c r="AR1280" s="69">
        <f t="shared" si="565"/>
        <v>107</v>
      </c>
      <c r="AS1280" s="70">
        <f t="shared" si="569"/>
        <v>1277</v>
      </c>
      <c r="AT1280" s="71">
        <f t="shared" ca="1" si="570"/>
        <v>1.1098619032416464E-5</v>
      </c>
      <c r="AU1280" s="72">
        <f t="shared" ca="1" si="566"/>
        <v>9.0370179501075842E-3</v>
      </c>
      <c r="AV1280" s="73">
        <f t="shared" ca="1" si="567"/>
        <v>1.0090370179501076</v>
      </c>
      <c r="AW1280" s="74">
        <f ca="1">PRODUCT(AV$4:AV1280)</f>
        <v>81421.913251312712</v>
      </c>
      <c r="BO1280" s="70">
        <f t="shared" si="572"/>
        <v>1277</v>
      </c>
      <c r="BP1280" s="171">
        <f t="shared" ca="1" si="571"/>
        <v>0.114</v>
      </c>
      <c r="BQ1280" s="172">
        <f t="shared" ca="1" si="568"/>
        <v>9.0370179501075842E-3</v>
      </c>
      <c r="BR1280" s="172">
        <f t="shared" ca="1" si="573"/>
        <v>1.2281705993734759E-5</v>
      </c>
    </row>
    <row r="1281" spans="44:70">
      <c r="AR1281" s="69">
        <f t="shared" si="565"/>
        <v>107</v>
      </c>
      <c r="AS1281" s="70">
        <f t="shared" si="569"/>
        <v>1278</v>
      </c>
      <c r="AT1281" s="71">
        <f t="shared" ca="1" si="570"/>
        <v>1.099832061299911E-5</v>
      </c>
      <c r="AU1281" s="72">
        <f t="shared" ca="1" si="566"/>
        <v>9.0370179501075842E-3</v>
      </c>
      <c r="AV1281" s="73">
        <f t="shared" ca="1" si="567"/>
        <v>1.0090370179501076</v>
      </c>
      <c r="AW1281" s="74">
        <f ca="1">PRODUCT(AV$4:AV1281)</f>
        <v>82157.724542896933</v>
      </c>
      <c r="BO1281" s="70">
        <f t="shared" si="572"/>
        <v>1278</v>
      </c>
      <c r="BP1281" s="171">
        <f t="shared" ca="1" si="571"/>
        <v>0.114</v>
      </c>
      <c r="BQ1281" s="172">
        <f t="shared" ca="1" si="568"/>
        <v>9.0370179501075842E-3</v>
      </c>
      <c r="BR1281" s="172">
        <f t="shared" ca="1" si="573"/>
        <v>1.2171710031694829E-5</v>
      </c>
    </row>
    <row r="1282" spans="44:70">
      <c r="AR1282" s="69">
        <f t="shared" si="565"/>
        <v>107</v>
      </c>
      <c r="AS1282" s="70">
        <f t="shared" si="569"/>
        <v>1279</v>
      </c>
      <c r="AT1282" s="71">
        <f t="shared" ca="1" si="570"/>
        <v>1.0898928592198399E-5</v>
      </c>
      <c r="AU1282" s="72">
        <f t="shared" ca="1" si="566"/>
        <v>9.0370179501075842E-3</v>
      </c>
      <c r="AV1282" s="73">
        <f t="shared" ca="1" si="567"/>
        <v>1.0090370179501076</v>
      </c>
      <c r="AW1282" s="74">
        <f ca="1">PRODUCT(AV$4:AV1282)</f>
        <v>82900.185374331093</v>
      </c>
      <c r="BO1282" s="70">
        <f t="shared" si="572"/>
        <v>1279</v>
      </c>
      <c r="BP1282" s="171">
        <f t="shared" ca="1" si="571"/>
        <v>0.114</v>
      </c>
      <c r="BQ1282" s="172">
        <f t="shared" ca="1" si="568"/>
        <v>9.0370179501075842E-3</v>
      </c>
      <c r="BR1282" s="172">
        <f t="shared" ca="1" si="573"/>
        <v>1.2062699202475311E-5</v>
      </c>
    </row>
    <row r="1283" spans="44:70">
      <c r="AR1283" s="69">
        <f t="shared" si="565"/>
        <v>107</v>
      </c>
      <c r="AS1283" s="70">
        <f t="shared" si="569"/>
        <v>1280</v>
      </c>
      <c r="AT1283" s="71">
        <f t="shared" ca="1" si="570"/>
        <v>1.0800434778873762E-5</v>
      </c>
      <c r="AU1283" s="72">
        <f t="shared" ca="1" si="566"/>
        <v>9.0370179501075842E-3</v>
      </c>
      <c r="AV1283" s="73">
        <f t="shared" ca="1" si="567"/>
        <v>1.0090370179501076</v>
      </c>
      <c r="AW1283" s="74">
        <f ca="1">PRODUCT(AV$4:AV1283)</f>
        <v>83649.355837626164</v>
      </c>
      <c r="BO1283" s="70">
        <f t="shared" si="572"/>
        <v>1280</v>
      </c>
      <c r="BP1283" s="171">
        <f t="shared" ca="1" si="571"/>
        <v>0.114</v>
      </c>
      <c r="BQ1283" s="172">
        <f t="shared" ca="1" si="568"/>
        <v>9.0370179501075842E-3</v>
      </c>
      <c r="BR1283" s="172">
        <f t="shared" ca="1" si="573"/>
        <v>1.1954664683146201E-5</v>
      </c>
    </row>
    <row r="1284" spans="44:70">
      <c r="AR1284" s="69">
        <f t="shared" si="565"/>
        <v>107</v>
      </c>
      <c r="AS1284" s="70">
        <f t="shared" si="569"/>
        <v>1281</v>
      </c>
      <c r="AT1284" s="71">
        <f t="shared" ca="1" si="570"/>
        <v>1.0702831055908113E-5</v>
      </c>
      <c r="AU1284" s="72">
        <f t="shared" ca="1" si="566"/>
        <v>9.0370179501075842E-3</v>
      </c>
      <c r="AV1284" s="73">
        <f t="shared" ca="1" si="567"/>
        <v>1.0090370179501076</v>
      </c>
      <c r="AW1284" s="74">
        <f ca="1">PRODUCT(AV$4:AV1284)</f>
        <v>84405.296567845726</v>
      </c>
      <c r="BO1284" s="70">
        <f t="shared" si="572"/>
        <v>1281</v>
      </c>
      <c r="BP1284" s="171">
        <f t="shared" ca="1" si="571"/>
        <v>0.114</v>
      </c>
      <c r="BQ1284" s="172">
        <f t="shared" ca="1" si="568"/>
        <v>9.0370179501075842E-3</v>
      </c>
      <c r="BR1284" s="172">
        <f t="shared" ca="1" si="573"/>
        <v>1.1847597729796377E-5</v>
      </c>
    </row>
    <row r="1285" spans="44:70">
      <c r="AR1285" s="69">
        <f t="shared" ref="AR1285:AR1348" si="574">ROUNDDOWN((AS1285-1)/12,0)+1</f>
        <v>107</v>
      </c>
      <c r="AS1285" s="70">
        <f t="shared" si="569"/>
        <v>1282</v>
      </c>
      <c r="AT1285" s="71">
        <f t="shared" ca="1" si="570"/>
        <v>1.0606109379538902E-5</v>
      </c>
      <c r="AU1285" s="72">
        <f t="shared" ref="AU1285:AU1348" ca="1" si="575">IF($AU$2="Yes",BQ1285,((1+$AH$21)^(1/12))-1)</f>
        <v>9.0370179501075842E-3</v>
      </c>
      <c r="AV1285" s="73">
        <f t="shared" ref="AV1285:AV1348" ca="1" si="576">(1+AU1285)</f>
        <v>1.0090370179501076</v>
      </c>
      <c r="AW1285" s="74">
        <f ca="1">PRODUCT(AV$4:AV1285)</f>
        <v>85168.068748013495</v>
      </c>
      <c r="BO1285" s="70">
        <f t="shared" si="572"/>
        <v>1282</v>
      </c>
      <c r="BP1285" s="171">
        <f t="shared" ca="1" si="571"/>
        <v>0.114</v>
      </c>
      <c r="BQ1285" s="172">
        <f t="shared" ref="BQ1285:BQ1348" ca="1" si="577">(1+BP1285)^(1/12)-1</f>
        <v>9.0370179501075842E-3</v>
      </c>
      <c r="BR1285" s="172">
        <f t="shared" ca="1" si="573"/>
        <v>1.1741489676825899E-5</v>
      </c>
    </row>
    <row r="1286" spans="44:70">
      <c r="AR1286" s="69">
        <f t="shared" si="574"/>
        <v>107</v>
      </c>
      <c r="AS1286" s="70">
        <f t="shared" ref="AS1286:AS1349" si="578">AS1285+1</f>
        <v>1283</v>
      </c>
      <c r="AT1286" s="71">
        <f t="shared" ref="AT1286:AT1349" ca="1" si="579">(1-AU1286)*AT1285</f>
        <v>1.0510261778695205E-5</v>
      </c>
      <c r="AU1286" s="72">
        <f t="shared" ca="1" si="575"/>
        <v>9.0370179501075842E-3</v>
      </c>
      <c r="AV1286" s="73">
        <f t="shared" ca="1" si="576"/>
        <v>1.0090370179501076</v>
      </c>
      <c r="AW1286" s="74">
        <f ca="1">PRODUCT(AV$4:AV1286)</f>
        <v>85937.734114065286</v>
      </c>
      <c r="BO1286" s="70">
        <f t="shared" si="572"/>
        <v>1283</v>
      </c>
      <c r="BP1286" s="171">
        <f t="shared" ref="BP1286:BP1349" ca="1" si="580">VLOOKUP(BO1286,$BT$4:$BX$13,5,TRUE)/100</f>
        <v>0.114</v>
      </c>
      <c r="BQ1286" s="172">
        <f t="shared" ca="1" si="577"/>
        <v>9.0370179501075842E-3</v>
      </c>
      <c r="BR1286" s="172">
        <f t="shared" ca="1" si="573"/>
        <v>1.1636331936244647E-5</v>
      </c>
    </row>
    <row r="1287" spans="44:70">
      <c r="AR1287" s="69">
        <f t="shared" si="574"/>
        <v>107</v>
      </c>
      <c r="AS1287" s="70">
        <f t="shared" si="578"/>
        <v>1284</v>
      </c>
      <c r="AT1287" s="71">
        <f t="shared" ca="1" si="579"/>
        <v>1.0415280354340806E-5</v>
      </c>
      <c r="AU1287" s="72">
        <f t="shared" ca="1" si="575"/>
        <v>9.0370179501075842E-3</v>
      </c>
      <c r="AV1287" s="73">
        <f t="shared" ca="1" si="576"/>
        <v>1.0090370179501076</v>
      </c>
      <c r="AW1287" s="74">
        <f ca="1">PRODUCT(AV$4:AV1287)</f>
        <v>86714.354959845674</v>
      </c>
      <c r="BO1287" s="70">
        <f t="shared" si="572"/>
        <v>1284</v>
      </c>
      <c r="BP1287" s="171">
        <f t="shared" ca="1" si="580"/>
        <v>0.114</v>
      </c>
      <c r="BQ1287" s="172">
        <f t="shared" ca="1" si="577"/>
        <v>9.0370179501075842E-3</v>
      </c>
      <c r="BR1287" s="172">
        <f t="shared" ca="1" si="573"/>
        <v>1.1532115996977241E-5</v>
      </c>
    </row>
    <row r="1288" spans="44:70">
      <c r="AR1288" s="69">
        <f t="shared" si="574"/>
        <v>108</v>
      </c>
      <c r="AS1288" s="70">
        <f t="shared" si="578"/>
        <v>1285</v>
      </c>
      <c r="AT1288" s="71">
        <f t="shared" ca="1" si="579"/>
        <v>1.0321157278823225E-5</v>
      </c>
      <c r="AU1288" s="72">
        <f t="shared" ca="1" si="575"/>
        <v>9.0370179501075842E-3</v>
      </c>
      <c r="AV1288" s="73">
        <f t="shared" ca="1" si="576"/>
        <v>1.0090370179501076</v>
      </c>
      <c r="AW1288" s="74">
        <f ca="1">PRODUCT(AV$4:AV1288)</f>
        <v>87497.994142149793</v>
      </c>
      <c r="BO1288" s="70">
        <f t="shared" si="572"/>
        <v>1285</v>
      </c>
      <c r="BP1288" s="171">
        <f t="shared" ca="1" si="580"/>
        <v>0.114</v>
      </c>
      <c r="BQ1288" s="172">
        <f t="shared" ca="1" si="577"/>
        <v>9.0370179501075842E-3</v>
      </c>
      <c r="BR1288" s="172">
        <f t="shared" ca="1" si="573"/>
        <v>1.142883342417419E-5</v>
      </c>
    </row>
    <row r="1289" spans="44:70">
      <c r="AR1289" s="69">
        <f t="shared" si="574"/>
        <v>108</v>
      </c>
      <c r="AS1289" s="70">
        <f t="shared" si="578"/>
        <v>1286</v>
      </c>
      <c r="AT1289" s="71">
        <f t="shared" ca="1" si="579"/>
        <v>1.0227884795228616E-5</v>
      </c>
      <c r="AU1289" s="72">
        <f t="shared" ca="1" si="575"/>
        <v>9.0370179501075842E-3</v>
      </c>
      <c r="AV1289" s="73">
        <f t="shared" ca="1" si="576"/>
        <v>1.0090370179501076</v>
      </c>
      <c r="AW1289" s="74">
        <f ca="1">PRODUCT(AV$4:AV1289)</f>
        <v>88288.715085810807</v>
      </c>
      <c r="BO1289" s="70">
        <f t="shared" si="572"/>
        <v>1286</v>
      </c>
      <c r="BP1289" s="171">
        <f t="shared" ca="1" si="580"/>
        <v>0.114</v>
      </c>
      <c r="BQ1289" s="172">
        <f t="shared" ca="1" si="577"/>
        <v>9.0370179501075842E-3</v>
      </c>
      <c r="BR1289" s="172">
        <f t="shared" ca="1" si="573"/>
        <v>1.1326475858529201E-5</v>
      </c>
    </row>
    <row r="1290" spans="44:70">
      <c r="AR1290" s="69">
        <f t="shared" si="574"/>
        <v>108</v>
      </c>
      <c r="AS1290" s="70">
        <f t="shared" si="578"/>
        <v>1287</v>
      </c>
      <c r="AT1290" s="71">
        <f t="shared" ca="1" si="579"/>
        <v>1.0135455216742502E-5</v>
      </c>
      <c r="AU1290" s="72">
        <f t="shared" ca="1" si="575"/>
        <v>9.0370179501075842E-3</v>
      </c>
      <c r="AV1290" s="73">
        <f t="shared" ca="1" si="576"/>
        <v>1.0090370179501076</v>
      </c>
      <c r="AW1290" s="74">
        <f ca="1">PRODUCT(AV$4:AV1290)</f>
        <v>89086.581788833209</v>
      </c>
      <c r="BO1290" s="70">
        <f t="shared" si="572"/>
        <v>1287</v>
      </c>
      <c r="BP1290" s="171">
        <f t="shared" ca="1" si="580"/>
        <v>0.114</v>
      </c>
      <c r="BQ1290" s="172">
        <f t="shared" ca="1" si="577"/>
        <v>9.0370179501075842E-3</v>
      </c>
      <c r="BR1290" s="172">
        <f t="shared" ca="1" si="573"/>
        <v>1.1225035015602614E-5</v>
      </c>
    </row>
    <row r="1291" spans="44:70">
      <c r="AR1291" s="69">
        <f t="shared" si="574"/>
        <v>108</v>
      </c>
      <c r="AS1291" s="70">
        <f t="shared" si="578"/>
        <v>1288</v>
      </c>
      <c r="AT1291" s="71">
        <f t="shared" ca="1" si="579"/>
        <v>1.0043860926016289E-5</v>
      </c>
      <c r="AU1291" s="72">
        <f t="shared" ca="1" si="575"/>
        <v>9.0370179501075842E-3</v>
      </c>
      <c r="AV1291" s="73">
        <f t="shared" ca="1" si="576"/>
        <v>1.0090370179501076</v>
      </c>
      <c r="AW1291" s="74">
        <f ca="1">PRODUCT(AV$4:AV1291)</f>
        <v>89891.658827572624</v>
      </c>
      <c r="BO1291" s="70">
        <f t="shared" si="572"/>
        <v>1288</v>
      </c>
      <c r="BP1291" s="171">
        <f t="shared" ca="1" si="580"/>
        <v>0.114</v>
      </c>
      <c r="BQ1291" s="172">
        <f t="shared" ca="1" si="577"/>
        <v>9.0370179501075842E-3</v>
      </c>
      <c r="BR1291" s="172">
        <f t="shared" ca="1" si="573"/>
        <v>1.1124502685150886E-5</v>
      </c>
    </row>
    <row r="1292" spans="44:70">
      <c r="AR1292" s="69">
        <f t="shared" si="574"/>
        <v>108</v>
      </c>
      <c r="AS1292" s="70">
        <f t="shared" si="578"/>
        <v>1289</v>
      </c>
      <c r="AT1292" s="71">
        <f t="shared" ca="1" si="579"/>
        <v>9.9530943745394954E-6</v>
      </c>
      <c r="AU1292" s="72">
        <f t="shared" ca="1" si="575"/>
        <v>9.0370179501075842E-3</v>
      </c>
      <c r="AV1292" s="73">
        <f t="shared" ca="1" si="576"/>
        <v>1.0090370179501076</v>
      </c>
      <c r="AW1292" s="74">
        <f ca="1">PRODUCT(AV$4:AV1292)</f>
        <v>90704.011361962344</v>
      </c>
      <c r="BO1292" s="70">
        <f t="shared" si="572"/>
        <v>1289</v>
      </c>
      <c r="BP1292" s="171">
        <f t="shared" ca="1" si="580"/>
        <v>0.114</v>
      </c>
      <c r="BQ1292" s="172">
        <f t="shared" ca="1" si="577"/>
        <v>9.0370179501075842E-3</v>
      </c>
      <c r="BR1292" s="172">
        <f t="shared" ca="1" si="573"/>
        <v>1.1024870730462084E-5</v>
      </c>
    </row>
    <row r="1293" spans="44:70">
      <c r="AR1293" s="69">
        <f t="shared" si="574"/>
        <v>108</v>
      </c>
      <c r="AS1293" s="70">
        <f t="shared" si="578"/>
        <v>1290</v>
      </c>
      <c r="AT1293" s="71">
        <f t="shared" ca="1" si="579"/>
        <v>9.8631480820176668E-6</v>
      </c>
      <c r="AU1293" s="72">
        <f t="shared" ca="1" si="575"/>
        <v>9.0370179501075842E-3</v>
      </c>
      <c r="AV1293" s="73">
        <f t="shared" ca="1" si="576"/>
        <v>1.0090370179501076</v>
      </c>
      <c r="AW1293" s="74">
        <f ca="1">PRODUCT(AV$4:AV1293)</f>
        <v>91523.705140787162</v>
      </c>
      <c r="BO1293" s="70">
        <f t="shared" si="572"/>
        <v>1290</v>
      </c>
      <c r="BP1293" s="171">
        <f t="shared" ca="1" si="580"/>
        <v>0.114</v>
      </c>
      <c r="BQ1293" s="172">
        <f t="shared" ca="1" si="577"/>
        <v>9.0370179501075842E-3</v>
      </c>
      <c r="BR1293" s="172">
        <f t="shared" ca="1" si="573"/>
        <v>1.0926131087697334E-5</v>
      </c>
    </row>
    <row r="1294" spans="44:70">
      <c r="AR1294" s="69">
        <f t="shared" si="574"/>
        <v>108</v>
      </c>
      <c r="AS1294" s="70">
        <f t="shared" si="578"/>
        <v>1291</v>
      </c>
      <c r="AT1294" s="71">
        <f t="shared" ca="1" si="579"/>
        <v>9.7740146357559047E-6</v>
      </c>
      <c r="AU1294" s="72">
        <f t="shared" ca="1" si="575"/>
        <v>9.0370179501075842E-3</v>
      </c>
      <c r="AV1294" s="73">
        <f t="shared" ca="1" si="576"/>
        <v>1.0090370179501076</v>
      </c>
      <c r="AW1294" s="74">
        <f ca="1">PRODUCT(AV$4:AV1294)</f>
        <v>92350.806507004803</v>
      </c>
      <c r="BO1294" s="70">
        <f t="shared" si="572"/>
        <v>1291</v>
      </c>
      <c r="BP1294" s="171">
        <f t="shared" ca="1" si="580"/>
        <v>0.114</v>
      </c>
      <c r="BQ1294" s="172">
        <f t="shared" ca="1" si="577"/>
        <v>9.0370179501075842E-3</v>
      </c>
      <c r="BR1294" s="172">
        <f t="shared" ca="1" si="573"/>
        <v>1.0828275765238161E-5</v>
      </c>
    </row>
    <row r="1295" spans="44:70">
      <c r="AR1295" s="69">
        <f t="shared" si="574"/>
        <v>108</v>
      </c>
      <c r="AS1295" s="70">
        <f t="shared" si="578"/>
        <v>1292</v>
      </c>
      <c r="AT1295" s="71">
        <f t="shared" ca="1" si="579"/>
        <v>9.685686690047965E-6</v>
      </c>
      <c r="AU1295" s="72">
        <f t="shared" ca="1" si="575"/>
        <v>9.0370179501075842E-3</v>
      </c>
      <c r="AV1295" s="73">
        <f t="shared" ca="1" si="576"/>
        <v>1.0090370179501076</v>
      </c>
      <c r="AW1295" s="74">
        <f ca="1">PRODUCT(AV$4:AV1295)</f>
        <v>93185.382403115524</v>
      </c>
      <c r="BO1295" s="70">
        <f t="shared" si="572"/>
        <v>1292</v>
      </c>
      <c r="BP1295" s="171">
        <f t="shared" ca="1" si="580"/>
        <v>0.114</v>
      </c>
      <c r="BQ1295" s="172">
        <f t="shared" ca="1" si="577"/>
        <v>9.0370179501075842E-3</v>
      </c>
      <c r="BR1295" s="172">
        <f t="shared" ca="1" si="573"/>
        <v>1.0731296843039679E-5</v>
      </c>
    </row>
    <row r="1296" spans="44:70">
      <c r="AR1296" s="69">
        <f t="shared" si="574"/>
        <v>108</v>
      </c>
      <c r="AS1296" s="70">
        <f t="shared" si="578"/>
        <v>1293</v>
      </c>
      <c r="AT1296" s="71">
        <f t="shared" ca="1" si="579"/>
        <v>9.5981569655708836E-6</v>
      </c>
      <c r="AU1296" s="72">
        <f t="shared" ca="1" si="575"/>
        <v>9.0370179501075842E-3</v>
      </c>
      <c r="AV1296" s="73">
        <f t="shared" ca="1" si="576"/>
        <v>1.0090370179501076</v>
      </c>
      <c r="AW1296" s="74">
        <f ca="1">PRODUCT(AV$4:AV1296)</f>
        <v>94027.500376580123</v>
      </c>
      <c r="BO1296" s="70">
        <f t="shared" si="572"/>
        <v>1293</v>
      </c>
      <c r="BP1296" s="171">
        <f t="shared" ca="1" si="580"/>
        <v>0.114</v>
      </c>
      <c r="BQ1296" s="172">
        <f t="shared" ca="1" si="577"/>
        <v>9.0370179501075842E-3</v>
      </c>
      <c r="BR1296" s="172">
        <f t="shared" ca="1" si="573"/>
        <v>1.0635186471989568E-5</v>
      </c>
    </row>
    <row r="1297" spans="44:70">
      <c r="AR1297" s="69">
        <f t="shared" si="574"/>
        <v>108</v>
      </c>
      <c r="AS1297" s="70">
        <f t="shared" si="578"/>
        <v>1294</v>
      </c>
      <c r="AT1297" s="71">
        <f t="shared" ca="1" si="579"/>
        <v>9.5114182487850702E-6</v>
      </c>
      <c r="AU1297" s="72">
        <f t="shared" ca="1" si="575"/>
        <v>9.0370179501075842E-3</v>
      </c>
      <c r="AV1297" s="73">
        <f t="shared" ca="1" si="576"/>
        <v>1.0090370179501076</v>
      </c>
      <c r="AW1297" s="74">
        <f ca="1">PRODUCT(AV$4:AV1297)</f>
        <v>94877.228585287026</v>
      </c>
      <c r="BO1297" s="70">
        <f t="shared" si="572"/>
        <v>1294</v>
      </c>
      <c r="BP1297" s="171">
        <f t="shared" ca="1" si="580"/>
        <v>0.114</v>
      </c>
      <c r="BQ1297" s="172">
        <f t="shared" ca="1" si="577"/>
        <v>9.0370179501075842E-3</v>
      </c>
      <c r="BR1297" s="172">
        <f t="shared" ca="1" si="573"/>
        <v>1.05399368732728E-5</v>
      </c>
    </row>
    <row r="1298" spans="44:70">
      <c r="AR1298" s="69">
        <f t="shared" si="574"/>
        <v>108</v>
      </c>
      <c r="AS1298" s="70">
        <f t="shared" si="578"/>
        <v>1295</v>
      </c>
      <c r="AT1298" s="71">
        <f t="shared" ca="1" si="579"/>
        <v>9.4254633913398183E-6</v>
      </c>
      <c r="AU1298" s="72">
        <f t="shared" ca="1" si="575"/>
        <v>9.0370179501075842E-3</v>
      </c>
      <c r="AV1298" s="73">
        <f t="shared" ca="1" si="576"/>
        <v>1.0090370179501076</v>
      </c>
      <c r="AW1298" s="74">
        <f ca="1">PRODUCT(AV$4:AV1298)</f>
        <v>95734.635803068726</v>
      </c>
      <c r="BO1298" s="70">
        <f t="shared" ref="BO1298:BO1361" si="581">BO1297+1</f>
        <v>1295</v>
      </c>
      <c r="BP1298" s="171">
        <f t="shared" ca="1" si="580"/>
        <v>0.114</v>
      </c>
      <c r="BQ1298" s="172">
        <f t="shared" ca="1" si="577"/>
        <v>9.0370179501075842E-3</v>
      </c>
      <c r="BR1298" s="172">
        <f t="shared" ref="BR1298:BR1361" ca="1" si="582">BR1297/(1+BQ1298)</f>
        <v>1.0445540337742053E-5</v>
      </c>
    </row>
    <row r="1299" spans="44:70">
      <c r="AR1299" s="69">
        <f t="shared" si="574"/>
        <v>108</v>
      </c>
      <c r="AS1299" s="70">
        <f t="shared" si="578"/>
        <v>1296</v>
      </c>
      <c r="AT1299" s="71">
        <f t="shared" ca="1" si="579"/>
        <v>9.3402853094841989E-6</v>
      </c>
      <c r="AU1299" s="72">
        <f t="shared" ca="1" si="575"/>
        <v>9.0370179501075842E-3</v>
      </c>
      <c r="AV1299" s="73">
        <f t="shared" ca="1" si="576"/>
        <v>1.0090370179501076</v>
      </c>
      <c r="AW1299" s="74">
        <f ca="1">PRODUCT(AV$4:AV1299)</f>
        <v>96599.791425268064</v>
      </c>
      <c r="BO1299" s="70">
        <f t="shared" si="581"/>
        <v>1296</v>
      </c>
      <c r="BP1299" s="171">
        <f t="shared" ca="1" si="580"/>
        <v>0.114</v>
      </c>
      <c r="BQ1299" s="172">
        <f t="shared" ca="1" si="577"/>
        <v>9.0370179501075842E-3</v>
      </c>
      <c r="BR1299" s="172">
        <f t="shared" ca="1" si="582"/>
        <v>1.0351989225293752E-5</v>
      </c>
    </row>
    <row r="1300" spans="44:70">
      <c r="AR1300" s="69">
        <f t="shared" si="574"/>
        <v>109</v>
      </c>
      <c r="AS1300" s="70">
        <f t="shared" si="578"/>
        <v>1297</v>
      </c>
      <c r="AT1300" s="71">
        <f t="shared" ca="1" si="579"/>
        <v>9.2558769834832634E-6</v>
      </c>
      <c r="AU1300" s="72">
        <f t="shared" ca="1" si="575"/>
        <v>9.0370179501075842E-3</v>
      </c>
      <c r="AV1300" s="73">
        <f t="shared" ca="1" si="576"/>
        <v>1.0090370179501076</v>
      </c>
      <c r="AW1300" s="74">
        <f ca="1">PRODUCT(AV$4:AV1300)</f>
        <v>97472.765474354863</v>
      </c>
      <c r="BO1300" s="70">
        <f t="shared" si="581"/>
        <v>1297</v>
      </c>
      <c r="BP1300" s="171">
        <f t="shared" ca="1" si="580"/>
        <v>0.114</v>
      </c>
      <c r="BQ1300" s="172">
        <f t="shared" ca="1" si="577"/>
        <v>9.0370179501075842E-3</v>
      </c>
      <c r="BR1300" s="172">
        <f t="shared" ca="1" si="582"/>
        <v>1.025927596424972E-5</v>
      </c>
    </row>
    <row r="1301" spans="44:70">
      <c r="AR1301" s="69">
        <f t="shared" si="574"/>
        <v>109</v>
      </c>
      <c r="AS1301" s="70">
        <f t="shared" si="578"/>
        <v>1298</v>
      </c>
      <c r="AT1301" s="71">
        <f t="shared" ca="1" si="579"/>
        <v>9.1722314570395371E-6</v>
      </c>
      <c r="AU1301" s="72">
        <f t="shared" ca="1" si="575"/>
        <v>9.0370179501075842E-3</v>
      </c>
      <c r="AV1301" s="73">
        <f t="shared" ca="1" si="576"/>
        <v>1.0090370179501076</v>
      </c>
      <c r="AW1301" s="74">
        <f ca="1">PRODUCT(AV$4:AV1301)</f>
        <v>98353.628605593229</v>
      </c>
      <c r="BO1301" s="70">
        <f t="shared" si="581"/>
        <v>1298</v>
      </c>
      <c r="BP1301" s="171">
        <f t="shared" ca="1" si="580"/>
        <v>0.114</v>
      </c>
      <c r="BQ1301" s="172">
        <f t="shared" ca="1" si="577"/>
        <v>9.0370179501075842E-3</v>
      </c>
      <c r="BR1301" s="172">
        <f t="shared" ca="1" si="582"/>
        <v>1.0167393050744344E-5</v>
      </c>
    </row>
    <row r="1302" spans="44:70">
      <c r="AR1302" s="69">
        <f t="shared" si="574"/>
        <v>109</v>
      </c>
      <c r="AS1302" s="70">
        <f t="shared" si="578"/>
        <v>1299</v>
      </c>
      <c r="AT1302" s="71">
        <f t="shared" ca="1" si="579"/>
        <v>9.0893418367197299E-6</v>
      </c>
      <c r="AU1302" s="72">
        <f t="shared" ca="1" si="575"/>
        <v>9.0370179501075842E-3</v>
      </c>
      <c r="AV1302" s="73">
        <f t="shared" ca="1" si="576"/>
        <v>1.0090370179501076</v>
      </c>
      <c r="AW1302" s="74">
        <f ca="1">PRODUCT(AV$4:AV1302)</f>
        <v>99242.452112760191</v>
      </c>
      <c r="BO1302" s="70">
        <f t="shared" si="581"/>
        <v>1299</v>
      </c>
      <c r="BP1302" s="171">
        <f t="shared" ca="1" si="580"/>
        <v>0.114</v>
      </c>
      <c r="BQ1302" s="172">
        <f t="shared" ca="1" si="577"/>
        <v>9.0370179501075842E-3</v>
      </c>
      <c r="BR1302" s="172">
        <f t="shared" ca="1" si="582"/>
        <v>1.0076333048117245E-5</v>
      </c>
    </row>
    <row r="1303" spans="44:70">
      <c r="AR1303" s="69">
        <f t="shared" si="574"/>
        <v>109</v>
      </c>
      <c r="AS1303" s="70">
        <f t="shared" si="578"/>
        <v>1300</v>
      </c>
      <c r="AT1303" s="71">
        <f t="shared" ca="1" si="579"/>
        <v>9.0072012913866304E-6</v>
      </c>
      <c r="AU1303" s="72">
        <f t="shared" ca="1" si="575"/>
        <v>9.0370179501075842E-3</v>
      </c>
      <c r="AV1303" s="73">
        <f t="shared" ca="1" si="576"/>
        <v>1.0090370179501076</v>
      </c>
      <c r="AW1303" s="74">
        <f ca="1">PRODUCT(AV$4:AV1303)</f>
        <v>100139.3079339159</v>
      </c>
      <c r="BO1303" s="70">
        <f t="shared" si="581"/>
        <v>1300</v>
      </c>
      <c r="BP1303" s="171">
        <f t="shared" ca="1" si="580"/>
        <v>0.114</v>
      </c>
      <c r="BQ1303" s="172">
        <f t="shared" ca="1" si="577"/>
        <v>9.0370179501075842E-3</v>
      </c>
      <c r="BR1303" s="172">
        <f t="shared" ca="1" si="582"/>
        <v>9.9860885863113844E-6</v>
      </c>
    </row>
    <row r="1304" spans="44:70">
      <c r="AR1304" s="69">
        <f t="shared" si="574"/>
        <v>109</v>
      </c>
      <c r="AS1304" s="70">
        <f t="shared" si="578"/>
        <v>1301</v>
      </c>
      <c r="AT1304" s="71">
        <f t="shared" ca="1" si="579"/>
        <v>8.9258030516361365E-6</v>
      </c>
      <c r="AU1304" s="72">
        <f t="shared" ca="1" si="575"/>
        <v>9.0370179501075842E-3</v>
      </c>
      <c r="AV1304" s="73">
        <f t="shared" ca="1" si="576"/>
        <v>1.0090370179501076</v>
      </c>
      <c r="AW1304" s="74">
        <f ca="1">PRODUCT(AV$4:AV1304)</f>
        <v>101044.26865722606</v>
      </c>
      <c r="BO1304" s="70">
        <f t="shared" si="581"/>
        <v>1301</v>
      </c>
      <c r="BP1304" s="171">
        <f t="shared" ca="1" si="580"/>
        <v>0.114</v>
      </c>
      <c r="BQ1304" s="172">
        <f t="shared" ca="1" si="577"/>
        <v>9.0370179501075842E-3</v>
      </c>
      <c r="BR1304" s="172">
        <f t="shared" ca="1" si="582"/>
        <v>9.8966523612765536E-6</v>
      </c>
    </row>
    <row r="1305" spans="44:70">
      <c r="AR1305" s="69">
        <f t="shared" si="574"/>
        <v>109</v>
      </c>
      <c r="AS1305" s="70">
        <f t="shared" si="578"/>
        <v>1302</v>
      </c>
      <c r="AT1305" s="71">
        <f t="shared" ca="1" si="579"/>
        <v>8.8451404092393763E-6</v>
      </c>
      <c r="AU1305" s="72">
        <f t="shared" ca="1" si="575"/>
        <v>9.0370179501075842E-3</v>
      </c>
      <c r="AV1305" s="73">
        <f t="shared" ca="1" si="576"/>
        <v>1.0090370179501076</v>
      </c>
      <c r="AW1305" s="74">
        <f ca="1">PRODUCT(AV$4:AV1305)</f>
        <v>101957.40752683691</v>
      </c>
      <c r="BO1305" s="70">
        <f t="shared" si="581"/>
        <v>1302</v>
      </c>
      <c r="BP1305" s="171">
        <f t="shared" ca="1" si="580"/>
        <v>0.114</v>
      </c>
      <c r="BQ1305" s="172">
        <f t="shared" ca="1" si="577"/>
        <v>9.0370179501075842E-3</v>
      </c>
      <c r="BR1305" s="172">
        <f t="shared" ca="1" si="582"/>
        <v>9.8080171343782142E-6</v>
      </c>
    </row>
    <row r="1306" spans="44:70">
      <c r="AR1306" s="69">
        <f t="shared" si="574"/>
        <v>109</v>
      </c>
      <c r="AS1306" s="70">
        <f t="shared" si="578"/>
        <v>1303</v>
      </c>
      <c r="AT1306" s="71">
        <f t="shared" ca="1" si="579"/>
        <v>8.7652067165898582E-6</v>
      </c>
      <c r="AU1306" s="72">
        <f t="shared" ca="1" si="575"/>
        <v>9.0370179501075842E-3</v>
      </c>
      <c r="AV1306" s="73">
        <f t="shared" ca="1" si="576"/>
        <v>1.0090370179501076</v>
      </c>
      <c r="AW1306" s="74">
        <f ca="1">PRODUCT(AV$4:AV1306)</f>
        <v>102878.79844880337</v>
      </c>
      <c r="BO1306" s="70">
        <f t="shared" si="581"/>
        <v>1303</v>
      </c>
      <c r="BP1306" s="171">
        <f t="shared" ca="1" si="580"/>
        <v>0.114</v>
      </c>
      <c r="BQ1306" s="172">
        <f t="shared" ca="1" si="577"/>
        <v>9.0370179501075842E-3</v>
      </c>
      <c r="BR1306" s="172">
        <f t="shared" ca="1" si="582"/>
        <v>9.7201757318116319E-6</v>
      </c>
    </row>
    <row r="1307" spans="44:70">
      <c r="AR1307" s="69">
        <f t="shared" si="574"/>
        <v>109</v>
      </c>
      <c r="AS1307" s="70">
        <f t="shared" si="578"/>
        <v>1304</v>
      </c>
      <c r="AT1307" s="71">
        <f t="shared" ca="1" si="579"/>
        <v>8.6859953861556316E-6</v>
      </c>
      <c r="AU1307" s="72">
        <f t="shared" ca="1" si="575"/>
        <v>9.0370179501075842E-3</v>
      </c>
      <c r="AV1307" s="73">
        <f t="shared" ca="1" si="576"/>
        <v>1.0090370179501076</v>
      </c>
      <c r="AW1307" s="74">
        <f ca="1">PRODUCT(AV$4:AV1307)</f>
        <v>103808.5159970707</v>
      </c>
      <c r="BO1307" s="70">
        <f t="shared" si="581"/>
        <v>1304</v>
      </c>
      <c r="BP1307" s="171">
        <f t="shared" ca="1" si="580"/>
        <v>0.114</v>
      </c>
      <c r="BQ1307" s="172">
        <f t="shared" ca="1" si="577"/>
        <v>9.0370179501075842E-3</v>
      </c>
      <c r="BR1307" s="172">
        <f t="shared" ca="1" si="582"/>
        <v>9.6331210440212527E-6</v>
      </c>
    </row>
    <row r="1308" spans="44:70">
      <c r="AR1308" s="69">
        <f t="shared" si="574"/>
        <v>109</v>
      </c>
      <c r="AS1308" s="70">
        <f t="shared" si="578"/>
        <v>1305</v>
      </c>
      <c r="AT1308" s="71">
        <f t="shared" ca="1" si="579"/>
        <v>8.6074998899363916E-6</v>
      </c>
      <c r="AU1308" s="72">
        <f t="shared" ca="1" si="575"/>
        <v>9.0370179501075842E-3</v>
      </c>
      <c r="AV1308" s="73">
        <f t="shared" ca="1" si="576"/>
        <v>1.0090370179501076</v>
      </c>
      <c r="AW1308" s="74">
        <f ca="1">PRODUCT(AV$4:AV1308)</f>
        <v>104746.63541951026</v>
      </c>
      <c r="BO1308" s="70">
        <f t="shared" si="581"/>
        <v>1305</v>
      </c>
      <c r="BP1308" s="171">
        <f t="shared" ca="1" si="580"/>
        <v>0.114</v>
      </c>
      <c r="BQ1308" s="172">
        <f t="shared" ca="1" si="577"/>
        <v>9.0370179501075842E-3</v>
      </c>
      <c r="BR1308" s="172">
        <f t="shared" ca="1" si="582"/>
        <v>9.5468460251252815E-6</v>
      </c>
    </row>
    <row r="1309" spans="44:70">
      <c r="AR1309" s="69">
        <f t="shared" si="574"/>
        <v>109</v>
      </c>
      <c r="AS1309" s="70">
        <f t="shared" si="578"/>
        <v>1306</v>
      </c>
      <c r="AT1309" s="71">
        <f t="shared" ca="1" si="579"/>
        <v>8.5297137589254877E-6</v>
      </c>
      <c r="AU1309" s="72">
        <f t="shared" ca="1" si="575"/>
        <v>9.0370179501075842E-3</v>
      </c>
      <c r="AV1309" s="73">
        <f t="shared" ca="1" si="576"/>
        <v>1.0090370179501076</v>
      </c>
      <c r="AW1309" s="74">
        <f ca="1">PRODUCT(AV$4:AV1309)</f>
        <v>105693.23264400975</v>
      </c>
      <c r="BO1309" s="70">
        <f t="shared" si="581"/>
        <v>1306</v>
      </c>
      <c r="BP1309" s="171">
        <f t="shared" ca="1" si="580"/>
        <v>0.114</v>
      </c>
      <c r="BQ1309" s="172">
        <f t="shared" ca="1" si="577"/>
        <v>9.0370179501075842E-3</v>
      </c>
      <c r="BR1309" s="172">
        <f t="shared" ca="1" si="582"/>
        <v>9.4613436923454184E-6</v>
      </c>
    </row>
    <row r="1310" spans="44:70">
      <c r="AR1310" s="69">
        <f t="shared" si="574"/>
        <v>109</v>
      </c>
      <c r="AS1310" s="70">
        <f t="shared" si="578"/>
        <v>1307</v>
      </c>
      <c r="AT1310" s="71">
        <f t="shared" ca="1" si="579"/>
        <v>8.4526305825767976E-6</v>
      </c>
      <c r="AU1310" s="72">
        <f t="shared" ca="1" si="575"/>
        <v>9.0370179501075842E-3</v>
      </c>
      <c r="AV1310" s="73">
        <f t="shared" ca="1" si="576"/>
        <v>1.0090370179501076</v>
      </c>
      <c r="AW1310" s="74">
        <f ca="1">PRODUCT(AV$4:AV1310)</f>
        <v>106648.38428461857</v>
      </c>
      <c r="BO1310" s="70">
        <f t="shared" si="581"/>
        <v>1307</v>
      </c>
      <c r="BP1310" s="171">
        <f t="shared" ca="1" si="580"/>
        <v>0.114</v>
      </c>
      <c r="BQ1310" s="172">
        <f t="shared" ca="1" si="577"/>
        <v>9.0370179501075842E-3</v>
      </c>
      <c r="BR1310" s="172">
        <f t="shared" ca="1" si="582"/>
        <v>9.3766071254416951E-6</v>
      </c>
    </row>
    <row r="1311" spans="44:70">
      <c r="AR1311" s="69">
        <f t="shared" si="574"/>
        <v>109</v>
      </c>
      <c r="AS1311" s="70">
        <f t="shared" si="578"/>
        <v>1308</v>
      </c>
      <c r="AT1311" s="71">
        <f t="shared" ca="1" si="579"/>
        <v>8.3762440082764232E-6</v>
      </c>
      <c r="AU1311" s="72">
        <f t="shared" ca="1" si="575"/>
        <v>9.0370179501075842E-3</v>
      </c>
      <c r="AV1311" s="73">
        <f t="shared" ca="1" si="576"/>
        <v>1.0090370179501076</v>
      </c>
      <c r="AW1311" s="74">
        <f ca="1">PRODUCT(AV$4:AV1311)</f>
        <v>107612.16764774865</v>
      </c>
      <c r="BO1311" s="70">
        <f t="shared" si="581"/>
        <v>1308</v>
      </c>
      <c r="BP1311" s="171">
        <f t="shared" ca="1" si="580"/>
        <v>0.114</v>
      </c>
      <c r="BQ1311" s="172">
        <f t="shared" ca="1" si="577"/>
        <v>9.0370179501075842E-3</v>
      </c>
      <c r="BR1311" s="172">
        <f t="shared" ca="1" si="582"/>
        <v>9.2926294661523776E-6</v>
      </c>
    </row>
    <row r="1312" spans="44:70">
      <c r="AR1312" s="69">
        <f t="shared" si="574"/>
        <v>110</v>
      </c>
      <c r="AS1312" s="70">
        <f t="shared" si="578"/>
        <v>1309</v>
      </c>
      <c r="AT1312" s="71">
        <f t="shared" ca="1" si="579"/>
        <v>8.3005477408191473E-6</v>
      </c>
      <c r="AU1312" s="72">
        <f t="shared" ca="1" si="575"/>
        <v>9.0370179501075842E-3</v>
      </c>
      <c r="AV1312" s="73">
        <f t="shared" ca="1" si="576"/>
        <v>1.0090370179501076</v>
      </c>
      <c r="AW1312" s="74">
        <f ca="1">PRODUCT(AV$4:AV1312)</f>
        <v>108584.66073843134</v>
      </c>
      <c r="BO1312" s="70">
        <f t="shared" si="581"/>
        <v>1309</v>
      </c>
      <c r="BP1312" s="171">
        <f t="shared" ca="1" si="580"/>
        <v>0.114</v>
      </c>
      <c r="BQ1312" s="172">
        <f t="shared" ca="1" si="577"/>
        <v>9.0370179501075842E-3</v>
      </c>
      <c r="BR1312" s="172">
        <f t="shared" ca="1" si="582"/>
        <v>9.2094039176388831E-6</v>
      </c>
    </row>
    <row r="1313" spans="44:70">
      <c r="AR1313" s="69">
        <f t="shared" si="574"/>
        <v>110</v>
      </c>
      <c r="AS1313" s="70">
        <f t="shared" si="578"/>
        <v>1310</v>
      </c>
      <c r="AT1313" s="71">
        <f t="shared" ca="1" si="579"/>
        <v>8.2255355418896399E-6</v>
      </c>
      <c r="AU1313" s="72">
        <f t="shared" ca="1" si="575"/>
        <v>9.0370179501075842E-3</v>
      </c>
      <c r="AV1313" s="73">
        <f t="shared" ca="1" si="576"/>
        <v>1.0090370179501076</v>
      </c>
      <c r="AW1313" s="74">
        <f ca="1">PRODUCT(AV$4:AV1313)</f>
        <v>109565.94226663088</v>
      </c>
      <c r="BO1313" s="70">
        <f t="shared" si="581"/>
        <v>1310</v>
      </c>
      <c r="BP1313" s="171">
        <f t="shared" ca="1" si="580"/>
        <v>0.114</v>
      </c>
      <c r="BQ1313" s="172">
        <f t="shared" ca="1" si="577"/>
        <v>9.0370179501075842E-3</v>
      </c>
      <c r="BR1313" s="172">
        <f t="shared" ca="1" si="582"/>
        <v>9.1269237439356733E-6</v>
      </c>
    </row>
    <row r="1314" spans="44:70">
      <c r="AR1314" s="69">
        <f t="shared" si="574"/>
        <v>110</v>
      </c>
      <c r="AS1314" s="70">
        <f t="shared" si="578"/>
        <v>1311</v>
      </c>
      <c r="AT1314" s="71">
        <f t="shared" ca="1" si="579"/>
        <v>8.1512012295483345E-6</v>
      </c>
      <c r="AU1314" s="72">
        <f t="shared" ca="1" si="575"/>
        <v>9.0370179501075842E-3</v>
      </c>
      <c r="AV1314" s="73">
        <f t="shared" ca="1" si="576"/>
        <v>1.0090370179501076</v>
      </c>
      <c r="AW1314" s="74">
        <f ca="1">PRODUCT(AV$4:AV1314)</f>
        <v>110556.09165361487</v>
      </c>
      <c r="BO1314" s="70">
        <f t="shared" si="581"/>
        <v>1311</v>
      </c>
      <c r="BP1314" s="171">
        <f t="shared" ca="1" si="580"/>
        <v>0.114</v>
      </c>
      <c r="BQ1314" s="172">
        <f t="shared" ca="1" si="577"/>
        <v>9.0370179501075842E-3</v>
      </c>
      <c r="BR1314" s="172">
        <f t="shared" ca="1" si="582"/>
        <v>9.0451822694050649E-6</v>
      </c>
    </row>
    <row r="1315" spans="44:70">
      <c r="AR1315" s="69">
        <f t="shared" si="574"/>
        <v>110</v>
      </c>
      <c r="AS1315" s="70">
        <f t="shared" si="578"/>
        <v>1312</v>
      </c>
      <c r="AT1315" s="71">
        <f t="shared" ca="1" si="579"/>
        <v>8.0775386777219666E-6</v>
      </c>
      <c r="AU1315" s="72">
        <f t="shared" ca="1" si="575"/>
        <v>9.0370179501075842E-3</v>
      </c>
      <c r="AV1315" s="73">
        <f t="shared" ca="1" si="576"/>
        <v>1.0090370179501076</v>
      </c>
      <c r="AW1315" s="74">
        <f ca="1">PRODUCT(AV$4:AV1315)</f>
        <v>111555.18903838233</v>
      </c>
      <c r="BO1315" s="70">
        <f t="shared" si="581"/>
        <v>1312</v>
      </c>
      <c r="BP1315" s="171">
        <f t="shared" ca="1" si="580"/>
        <v>0.114</v>
      </c>
      <c r="BQ1315" s="172">
        <f t="shared" ca="1" si="577"/>
        <v>9.0370179501075842E-3</v>
      </c>
      <c r="BR1315" s="172">
        <f t="shared" ca="1" si="582"/>
        <v>8.9641728781969324E-6</v>
      </c>
    </row>
    <row r="1316" spans="44:70">
      <c r="AR1316" s="69">
        <f t="shared" si="574"/>
        <v>110</v>
      </c>
      <c r="AS1316" s="70">
        <f t="shared" si="578"/>
        <v>1313</v>
      </c>
      <c r="AT1316" s="71">
        <f t="shared" ca="1" si="579"/>
        <v>8.0045418156987047E-6</v>
      </c>
      <c r="AU1316" s="72">
        <f t="shared" ca="1" si="575"/>
        <v>9.0370179501075842E-3</v>
      </c>
      <c r="AV1316" s="73">
        <f t="shared" ca="1" si="576"/>
        <v>1.0090370179501076</v>
      </c>
      <c r="AW1316" s="74">
        <f ca="1">PRODUCT(AV$4:AV1316)</f>
        <v>112563.31528414984</v>
      </c>
      <c r="BO1316" s="70">
        <f t="shared" si="581"/>
        <v>1313</v>
      </c>
      <c r="BP1316" s="171">
        <f t="shared" ca="1" si="580"/>
        <v>0.114</v>
      </c>
      <c r="BQ1316" s="172">
        <f t="shared" ca="1" si="577"/>
        <v>9.0370179501075842E-3</v>
      </c>
      <c r="BR1316" s="172">
        <f t="shared" ca="1" si="582"/>
        <v>8.8838890137132429E-6</v>
      </c>
    </row>
    <row r="1317" spans="44:70">
      <c r="AR1317" s="69">
        <f t="shared" si="574"/>
        <v>110</v>
      </c>
      <c r="AS1317" s="70">
        <f t="shared" si="578"/>
        <v>1314</v>
      </c>
      <c r="AT1317" s="71">
        <f t="shared" ca="1" si="579"/>
        <v>7.9322046276278488E-6</v>
      </c>
      <c r="AU1317" s="72">
        <f t="shared" ca="1" si="575"/>
        <v>9.0370179501075842E-3</v>
      </c>
      <c r="AV1317" s="73">
        <f t="shared" ca="1" si="576"/>
        <v>1.0090370179501076</v>
      </c>
      <c r="AW1317" s="74">
        <f ca="1">PRODUCT(AV$4:AV1317)</f>
        <v>113580.55198489632</v>
      </c>
      <c r="BO1317" s="70">
        <f t="shared" si="581"/>
        <v>1314</v>
      </c>
      <c r="BP1317" s="171">
        <f t="shared" ca="1" si="580"/>
        <v>0.114</v>
      </c>
      <c r="BQ1317" s="172">
        <f t="shared" ca="1" si="577"/>
        <v>9.0370179501075842E-3</v>
      </c>
      <c r="BR1317" s="172">
        <f t="shared" ca="1" si="582"/>
        <v>8.8043241780773917E-6</v>
      </c>
    </row>
    <row r="1318" spans="44:70">
      <c r="AR1318" s="69">
        <f t="shared" si="574"/>
        <v>110</v>
      </c>
      <c r="AS1318" s="70">
        <f t="shared" si="578"/>
        <v>1315</v>
      </c>
      <c r="AT1318" s="71">
        <f t="shared" ca="1" si="579"/>
        <v>7.8605211520240498E-6</v>
      </c>
      <c r="AU1318" s="72">
        <f t="shared" ca="1" si="575"/>
        <v>9.0370179501075842E-3</v>
      </c>
      <c r="AV1318" s="73">
        <f t="shared" ca="1" si="576"/>
        <v>1.0090370179501076</v>
      </c>
      <c r="AW1318" s="74">
        <f ca="1">PRODUCT(AV$4:AV1318)</f>
        <v>114606.98147196695</v>
      </c>
      <c r="BO1318" s="70">
        <f t="shared" si="581"/>
        <v>1315</v>
      </c>
      <c r="BP1318" s="171">
        <f t="shared" ca="1" si="580"/>
        <v>0.114</v>
      </c>
      <c r="BQ1318" s="172">
        <f t="shared" ca="1" si="577"/>
        <v>9.0370179501075842E-3</v>
      </c>
      <c r="BR1318" s="172">
        <f t="shared" ca="1" si="582"/>
        <v>8.7254719316082879E-6</v>
      </c>
    </row>
    <row r="1319" spans="44:70">
      <c r="AR1319" s="69">
        <f t="shared" si="574"/>
        <v>110</v>
      </c>
      <c r="AS1319" s="70">
        <f t="shared" si="578"/>
        <v>1316</v>
      </c>
      <c r="AT1319" s="71">
        <f t="shared" ca="1" si="579"/>
        <v>7.7894854812760089E-6</v>
      </c>
      <c r="AU1319" s="72">
        <f t="shared" ca="1" si="575"/>
        <v>9.0370179501075842E-3</v>
      </c>
      <c r="AV1319" s="73">
        <f t="shared" ca="1" si="576"/>
        <v>1.0090370179501076</v>
      </c>
      <c r="AW1319" s="74">
        <f ca="1">PRODUCT(AV$4:AV1319)</f>
        <v>115642.68682073677</v>
      </c>
      <c r="BO1319" s="70">
        <f t="shared" si="581"/>
        <v>1316</v>
      </c>
      <c r="BP1319" s="171">
        <f t="shared" ca="1" si="580"/>
        <v>0.114</v>
      </c>
      <c r="BQ1319" s="172">
        <f t="shared" ca="1" si="577"/>
        <v>9.0370179501075842E-3</v>
      </c>
      <c r="BR1319" s="172">
        <f t="shared" ca="1" si="582"/>
        <v>8.6473258922991497E-6</v>
      </c>
    </row>
    <row r="1320" spans="44:70">
      <c r="AR1320" s="69">
        <f t="shared" si="574"/>
        <v>110</v>
      </c>
      <c r="AS1320" s="70">
        <f t="shared" si="578"/>
        <v>1317</v>
      </c>
      <c r="AT1320" s="71">
        <f t="shared" ca="1" si="579"/>
        <v>7.7190917611596145E-6</v>
      </c>
      <c r="AU1320" s="72">
        <f t="shared" ca="1" si="575"/>
        <v>9.0370179501075842E-3</v>
      </c>
      <c r="AV1320" s="73">
        <f t="shared" ca="1" si="576"/>
        <v>1.0090370179501076</v>
      </c>
      <c r="AW1320" s="74">
        <f ca="1">PRODUCT(AV$4:AV1320)</f>
        <v>116687.75185733443</v>
      </c>
      <c r="BO1320" s="70">
        <f t="shared" si="581"/>
        <v>1317</v>
      </c>
      <c r="BP1320" s="171">
        <f t="shared" ca="1" si="580"/>
        <v>0.114</v>
      </c>
      <c r="BQ1320" s="172">
        <f t="shared" ca="1" si="577"/>
        <v>9.0370179501075842E-3</v>
      </c>
      <c r="BR1320" s="172">
        <f t="shared" ca="1" si="582"/>
        <v>8.5698797353009717E-6</v>
      </c>
    </row>
    <row r="1321" spans="44:70">
      <c r="AR1321" s="69">
        <f t="shared" si="574"/>
        <v>110</v>
      </c>
      <c r="AS1321" s="70">
        <f t="shared" si="578"/>
        <v>1318</v>
      </c>
      <c r="AT1321" s="71">
        <f t="shared" ca="1" si="579"/>
        <v>7.6493341903554874E-6</v>
      </c>
      <c r="AU1321" s="72">
        <f t="shared" ca="1" si="575"/>
        <v>9.0370179501075842E-3</v>
      </c>
      <c r="AV1321" s="73">
        <f t="shared" ca="1" si="576"/>
        <v>1.0090370179501076</v>
      </c>
      <c r="AW1321" s="74">
        <f ca="1">PRODUCT(AV$4:AV1321)</f>
        <v>117742.26116542685</v>
      </c>
      <c r="BO1321" s="70">
        <f t="shared" si="581"/>
        <v>1318</v>
      </c>
      <c r="BP1321" s="171">
        <f t="shared" ca="1" si="580"/>
        <v>0.114</v>
      </c>
      <c r="BQ1321" s="172">
        <f t="shared" ca="1" si="577"/>
        <v>9.0370179501075842E-3</v>
      </c>
      <c r="BR1321" s="172">
        <f t="shared" ca="1" si="582"/>
        <v>8.4931271924106107E-6</v>
      </c>
    </row>
    <row r="1322" spans="44:70">
      <c r="AR1322" s="69">
        <f t="shared" si="574"/>
        <v>110</v>
      </c>
      <c r="AS1322" s="70">
        <f t="shared" si="578"/>
        <v>1319</v>
      </c>
      <c r="AT1322" s="71">
        <f t="shared" ca="1" si="579"/>
        <v>7.5802070199708734E-6</v>
      </c>
      <c r="AU1322" s="72">
        <f t="shared" ca="1" si="575"/>
        <v>9.0370179501075842E-3</v>
      </c>
      <c r="AV1322" s="73">
        <f t="shared" ca="1" si="576"/>
        <v>1.0090370179501076</v>
      </c>
      <c r="AW1322" s="74">
        <f ca="1">PRODUCT(AV$4:AV1322)</f>
        <v>118806.30009306507</v>
      </c>
      <c r="BO1322" s="70">
        <f t="shared" si="581"/>
        <v>1319</v>
      </c>
      <c r="BP1322" s="171">
        <f t="shared" ca="1" si="580"/>
        <v>0.114</v>
      </c>
      <c r="BQ1322" s="172">
        <f t="shared" ca="1" si="577"/>
        <v>9.0370179501075842E-3</v>
      </c>
      <c r="BR1322" s="172">
        <f t="shared" ca="1" si="582"/>
        <v>8.4170620515634615E-6</v>
      </c>
    </row>
    <row r="1323" spans="44:70">
      <c r="AR1323" s="69">
        <f t="shared" si="574"/>
        <v>110</v>
      </c>
      <c r="AS1323" s="70">
        <f t="shared" si="578"/>
        <v>1320</v>
      </c>
      <c r="AT1323" s="71">
        <f t="shared" ca="1" si="579"/>
        <v>7.5117045530658648E-6</v>
      </c>
      <c r="AU1323" s="72">
        <f t="shared" ca="1" si="575"/>
        <v>9.0370179501075842E-3</v>
      </c>
      <c r="AV1323" s="73">
        <f t="shared" ca="1" si="576"/>
        <v>1.0090370179501076</v>
      </c>
      <c r="AW1323" s="74">
        <f ca="1">PRODUCT(AV$4:AV1323)</f>
        <v>119879.95475959197</v>
      </c>
      <c r="BO1323" s="70">
        <f t="shared" si="581"/>
        <v>1320</v>
      </c>
      <c r="BP1323" s="171">
        <f t="shared" ca="1" si="580"/>
        <v>0.114</v>
      </c>
      <c r="BQ1323" s="172">
        <f t="shared" ca="1" si="577"/>
        <v>9.0370179501075842E-3</v>
      </c>
      <c r="BR1323" s="172">
        <f t="shared" ca="1" si="582"/>
        <v>8.3416781563306809E-6</v>
      </c>
    </row>
    <row r="1324" spans="44:70">
      <c r="AR1324" s="69">
        <f t="shared" si="574"/>
        <v>111</v>
      </c>
      <c r="AS1324" s="70">
        <f t="shared" si="578"/>
        <v>1321</v>
      </c>
      <c r="AT1324" s="71">
        <f t="shared" ca="1" si="579"/>
        <v>7.4438211441839038E-6</v>
      </c>
      <c r="AU1324" s="72">
        <f t="shared" ca="1" si="575"/>
        <v>9.0370179501075842E-3</v>
      </c>
      <c r="AV1324" s="73">
        <f t="shared" ca="1" si="576"/>
        <v>1.0090370179501076</v>
      </c>
      <c r="AW1324" s="74">
        <f ca="1">PRODUCT(AV$4:AV1324)</f>
        <v>120963.31206261249</v>
      </c>
      <c r="BO1324" s="70">
        <f t="shared" si="581"/>
        <v>1321</v>
      </c>
      <c r="BP1324" s="171">
        <f t="shared" ca="1" si="580"/>
        <v>0.114</v>
      </c>
      <c r="BQ1324" s="172">
        <f t="shared" ca="1" si="577"/>
        <v>9.0370179501075842E-3</v>
      </c>
      <c r="BR1324" s="172">
        <f t="shared" ca="1" si="582"/>
        <v>8.2669694054209013E-6</v>
      </c>
    </row>
    <row r="1325" spans="44:70">
      <c r="AR1325" s="69">
        <f t="shared" si="574"/>
        <v>111</v>
      </c>
      <c r="AS1325" s="70">
        <f t="shared" si="578"/>
        <v>1322</v>
      </c>
      <c r="AT1325" s="71">
        <f t="shared" ca="1" si="579"/>
        <v>7.3765511988865233E-6</v>
      </c>
      <c r="AU1325" s="72">
        <f t="shared" ca="1" si="575"/>
        <v>9.0370179501075842E-3</v>
      </c>
      <c r="AV1325" s="73">
        <f t="shared" ca="1" si="576"/>
        <v>1.0090370179501076</v>
      </c>
      <c r="AW1325" s="74">
        <f ca="1">PRODUCT(AV$4:AV1325)</f>
        <v>122056.45968502678</v>
      </c>
      <c r="BO1325" s="70">
        <f t="shared" si="581"/>
        <v>1322</v>
      </c>
      <c r="BP1325" s="171">
        <f t="shared" ca="1" si="580"/>
        <v>0.114</v>
      </c>
      <c r="BQ1325" s="172">
        <f t="shared" ca="1" si="577"/>
        <v>9.0370179501075842E-3</v>
      </c>
      <c r="BR1325" s="172">
        <f t="shared" ca="1" si="582"/>
        <v>8.1929297521864229E-6</v>
      </c>
    </row>
    <row r="1326" spans="44:70">
      <c r="AR1326" s="69">
        <f t="shared" si="574"/>
        <v>111</v>
      </c>
      <c r="AS1326" s="70">
        <f t="shared" si="578"/>
        <v>1323</v>
      </c>
      <c r="AT1326" s="71">
        <f t="shared" ca="1" si="579"/>
        <v>7.309889173292298E-6</v>
      </c>
      <c r="AU1326" s="72">
        <f t="shared" ca="1" si="575"/>
        <v>9.0370179501075842E-3</v>
      </c>
      <c r="AV1326" s="73">
        <f t="shared" ca="1" si="576"/>
        <v>1.0090370179501076</v>
      </c>
      <c r="AW1326" s="74">
        <f ca="1">PRODUCT(AV$4:AV1326)</f>
        <v>123159.48610212696</v>
      </c>
      <c r="BO1326" s="70">
        <f t="shared" si="581"/>
        <v>1323</v>
      </c>
      <c r="BP1326" s="171">
        <f t="shared" ca="1" si="580"/>
        <v>0.114</v>
      </c>
      <c r="BQ1326" s="172">
        <f t="shared" ca="1" si="577"/>
        <v>9.0370179501075842E-3</v>
      </c>
      <c r="BR1326" s="172">
        <f t="shared" ca="1" si="582"/>
        <v>8.1195532041338128E-6</v>
      </c>
    </row>
    <row r="1327" spans="44:70">
      <c r="AR1327" s="69">
        <f t="shared" si="574"/>
        <v>111</v>
      </c>
      <c r="AS1327" s="70">
        <f t="shared" si="578"/>
        <v>1324</v>
      </c>
      <c r="AT1327" s="71">
        <f t="shared" ca="1" si="579"/>
        <v>7.2438295736199583E-6</v>
      </c>
      <c r="AU1327" s="72">
        <f t="shared" ca="1" si="575"/>
        <v>9.0370179501075842E-3</v>
      </c>
      <c r="AV1327" s="73">
        <f t="shared" ca="1" si="576"/>
        <v>1.0090370179501076</v>
      </c>
      <c r="AW1327" s="74">
        <f ca="1">PRODUCT(AV$4:AV1327)</f>
        <v>124272.48058875791</v>
      </c>
      <c r="BO1327" s="70">
        <f t="shared" si="581"/>
        <v>1324</v>
      </c>
      <c r="BP1327" s="171">
        <f t="shared" ca="1" si="580"/>
        <v>0.114</v>
      </c>
      <c r="BQ1327" s="172">
        <f t="shared" ca="1" si="577"/>
        <v>9.0370179501075842E-3</v>
      </c>
      <c r="BR1327" s="172">
        <f t="shared" ca="1" si="582"/>
        <v>8.0468338224388993E-6</v>
      </c>
    </row>
    <row r="1328" spans="44:70">
      <c r="AR1328" s="69">
        <f t="shared" si="574"/>
        <v>111</v>
      </c>
      <c r="AS1328" s="70">
        <f t="shared" si="578"/>
        <v>1325</v>
      </c>
      <c r="AT1328" s="71">
        <f t="shared" ca="1" si="579"/>
        <v>7.1783669557356348E-6</v>
      </c>
      <c r="AU1328" s="72">
        <f t="shared" ca="1" si="575"/>
        <v>9.0370179501075842E-3</v>
      </c>
      <c r="AV1328" s="73">
        <f t="shared" ca="1" si="576"/>
        <v>1.0090370179501076</v>
      </c>
      <c r="AW1328" s="74">
        <f ca="1">PRODUCT(AV$4:AV1328)</f>
        <v>125395.53322654292</v>
      </c>
      <c r="BO1328" s="70">
        <f t="shared" si="581"/>
        <v>1325</v>
      </c>
      <c r="BP1328" s="171">
        <f t="shared" ca="1" si="580"/>
        <v>0.114</v>
      </c>
      <c r="BQ1328" s="172">
        <f t="shared" ca="1" si="577"/>
        <v>9.0370179501075842E-3</v>
      </c>
      <c r="BR1328" s="172">
        <f t="shared" ca="1" si="582"/>
        <v>7.9747657214661078E-6</v>
      </c>
    </row>
    <row r="1329" spans="44:70">
      <c r="AR1329" s="69">
        <f t="shared" si="574"/>
        <v>111</v>
      </c>
      <c r="AS1329" s="70">
        <f t="shared" si="578"/>
        <v>1326</v>
      </c>
      <c r="AT1329" s="71">
        <f t="shared" ca="1" si="579"/>
        <v>7.1134959247041925E-6</v>
      </c>
      <c r="AU1329" s="72">
        <f t="shared" ca="1" si="575"/>
        <v>9.0370179501075842E-3</v>
      </c>
      <c r="AV1329" s="73">
        <f t="shared" ca="1" si="576"/>
        <v>1.0090370179501076</v>
      </c>
      <c r="AW1329" s="74">
        <f ca="1">PRODUCT(AV$4:AV1329)</f>
        <v>126528.7349111745</v>
      </c>
      <c r="BO1329" s="70">
        <f t="shared" si="581"/>
        <v>1326</v>
      </c>
      <c r="BP1329" s="171">
        <f t="shared" ca="1" si="580"/>
        <v>0.114</v>
      </c>
      <c r="BQ1329" s="172">
        <f t="shared" ca="1" si="577"/>
        <v>9.0370179501075842E-3</v>
      </c>
      <c r="BR1329" s="172">
        <f t="shared" ca="1" si="582"/>
        <v>7.9033430682920944E-6</v>
      </c>
    </row>
    <row r="1330" spans="44:70">
      <c r="AR1330" s="69">
        <f t="shared" si="574"/>
        <v>111</v>
      </c>
      <c r="AS1330" s="70">
        <f t="shared" si="578"/>
        <v>1327</v>
      </c>
      <c r="AT1330" s="71">
        <f t="shared" ca="1" si="579"/>
        <v>7.0492111343446231E-6</v>
      </c>
      <c r="AU1330" s="72">
        <f t="shared" ca="1" si="575"/>
        <v>9.0370179501075842E-3</v>
      </c>
      <c r="AV1330" s="73">
        <f t="shared" ca="1" si="576"/>
        <v>1.0090370179501076</v>
      </c>
      <c r="AW1330" s="74">
        <f ca="1">PRODUCT(AV$4:AV1330)</f>
        <v>127672.17735977119</v>
      </c>
      <c r="BO1330" s="70">
        <f t="shared" si="581"/>
        <v>1327</v>
      </c>
      <c r="BP1330" s="171">
        <f t="shared" ca="1" si="580"/>
        <v>0.114</v>
      </c>
      <c r="BQ1330" s="172">
        <f t="shared" ca="1" si="577"/>
        <v>9.0370179501075842E-3</v>
      </c>
      <c r="BR1330" s="172">
        <f t="shared" ca="1" si="582"/>
        <v>7.8325600822336524E-6</v>
      </c>
    </row>
    <row r="1331" spans="44:70">
      <c r="AR1331" s="69">
        <f t="shared" si="574"/>
        <v>111</v>
      </c>
      <c r="AS1331" s="70">
        <f t="shared" si="578"/>
        <v>1328</v>
      </c>
      <c r="AT1331" s="71">
        <f t="shared" ca="1" si="579"/>
        <v>6.9855072867894523E-6</v>
      </c>
      <c r="AU1331" s="72">
        <f t="shared" ca="1" si="575"/>
        <v>9.0370179501075842E-3</v>
      </c>
      <c r="AV1331" s="73">
        <f t="shared" ca="1" si="576"/>
        <v>1.0090370179501076</v>
      </c>
      <c r="AW1331" s="74">
        <f ca="1">PRODUCT(AV$4:AV1331)</f>
        <v>128825.95311830076</v>
      </c>
      <c r="BO1331" s="70">
        <f t="shared" si="581"/>
        <v>1328</v>
      </c>
      <c r="BP1331" s="171">
        <f t="shared" ca="1" si="580"/>
        <v>0.114</v>
      </c>
      <c r="BQ1331" s="172">
        <f t="shared" ca="1" si="577"/>
        <v>9.0370179501075842E-3</v>
      </c>
      <c r="BR1331" s="172">
        <f t="shared" ca="1" si="582"/>
        <v>7.7624110343798481E-6</v>
      </c>
    </row>
    <row r="1332" spans="44:70">
      <c r="AR1332" s="69">
        <f t="shared" si="574"/>
        <v>111</v>
      </c>
      <c r="AS1332" s="70">
        <f t="shared" si="578"/>
        <v>1329</v>
      </c>
      <c r="AT1332" s="71">
        <f t="shared" ca="1" si="579"/>
        <v>6.9223791320481285E-6</v>
      </c>
      <c r="AU1332" s="72">
        <f t="shared" ca="1" si="575"/>
        <v>9.0370179501075842E-3</v>
      </c>
      <c r="AV1332" s="73">
        <f t="shared" ca="1" si="576"/>
        <v>1.0090370179501076</v>
      </c>
      <c r="AW1332" s="74">
        <f ca="1">PRODUCT(AV$4:AV1332)</f>
        <v>129990.15556907057</v>
      </c>
      <c r="BO1332" s="70">
        <f t="shared" si="581"/>
        <v>1329</v>
      </c>
      <c r="BP1332" s="171">
        <f t="shared" ca="1" si="580"/>
        <v>0.114</v>
      </c>
      <c r="BQ1332" s="172">
        <f t="shared" ca="1" si="577"/>
        <v>9.0370179501075842E-3</v>
      </c>
      <c r="BR1332" s="172">
        <f t="shared" ca="1" si="582"/>
        <v>7.692890247128342E-6</v>
      </c>
    </row>
    <row r="1333" spans="44:70">
      <c r="AR1333" s="69">
        <f t="shared" si="574"/>
        <v>111</v>
      </c>
      <c r="AS1333" s="70">
        <f t="shared" si="578"/>
        <v>1330</v>
      </c>
      <c r="AT1333" s="71">
        <f t="shared" ca="1" si="579"/>
        <v>6.8598214675743595E-6</v>
      </c>
      <c r="AU1333" s="72">
        <f t="shared" ca="1" si="575"/>
        <v>9.0370179501075842E-3</v>
      </c>
      <c r="AV1333" s="73">
        <f t="shared" ca="1" si="576"/>
        <v>1.0090370179501076</v>
      </c>
      <c r="AW1333" s="74">
        <f ca="1">PRODUCT(AV$4:AV1333)</f>
        <v>131164.87893828555</v>
      </c>
      <c r="BO1333" s="70">
        <f t="shared" si="581"/>
        <v>1330</v>
      </c>
      <c r="BP1333" s="171">
        <f t="shared" ca="1" si="580"/>
        <v>0.114</v>
      </c>
      <c r="BQ1333" s="172">
        <f t="shared" ca="1" si="577"/>
        <v>9.0370179501075842E-3</v>
      </c>
      <c r="BR1333" s="172">
        <f t="shared" ca="1" si="582"/>
        <v>7.6239920937258634E-6</v>
      </c>
    </row>
    <row r="1334" spans="44:70">
      <c r="AR1334" s="69">
        <f t="shared" si="574"/>
        <v>111</v>
      </c>
      <c r="AS1334" s="70">
        <f t="shared" si="578"/>
        <v>1331</v>
      </c>
      <c r="AT1334" s="71">
        <f t="shared" ca="1" si="579"/>
        <v>6.7978291378373569E-6</v>
      </c>
      <c r="AU1334" s="72">
        <f t="shared" ca="1" si="575"/>
        <v>9.0370179501075842E-3</v>
      </c>
      <c r="AV1334" s="73">
        <f t="shared" ca="1" si="576"/>
        <v>1.0090370179501076</v>
      </c>
      <c r="AW1334" s="74">
        <f ca="1">PRODUCT(AV$4:AV1334)</f>
        <v>132350.21830367451</v>
      </c>
      <c r="BO1334" s="70">
        <f t="shared" si="581"/>
        <v>1331</v>
      </c>
      <c r="BP1334" s="171">
        <f t="shared" ca="1" si="580"/>
        <v>0.114</v>
      </c>
      <c r="BQ1334" s="172">
        <f t="shared" ca="1" si="577"/>
        <v>9.0370179501075842E-3</v>
      </c>
      <c r="BR1334" s="172">
        <f t="shared" ca="1" si="582"/>
        <v>7.5557109978128038E-6</v>
      </c>
    </row>
    <row r="1335" spans="44:70">
      <c r="AR1335" s="69">
        <f t="shared" si="574"/>
        <v>111</v>
      </c>
      <c r="AS1335" s="70">
        <f t="shared" si="578"/>
        <v>1332</v>
      </c>
      <c r="AT1335" s="71">
        <f t="shared" ca="1" si="579"/>
        <v>6.7363970338969564E-6</v>
      </c>
      <c r="AU1335" s="72">
        <f t="shared" ca="1" si="575"/>
        <v>9.0370179501075842E-3</v>
      </c>
      <c r="AV1335" s="73">
        <f t="shared" ca="1" si="576"/>
        <v>1.0090370179501076</v>
      </c>
      <c r="AW1335" s="74">
        <f ca="1">PRODUCT(AV$4:AV1335)</f>
        <v>133546.26960218546</v>
      </c>
      <c r="BO1335" s="70">
        <f t="shared" si="581"/>
        <v>1332</v>
      </c>
      <c r="BP1335" s="171">
        <f t="shared" ca="1" si="580"/>
        <v>0.114</v>
      </c>
      <c r="BQ1335" s="172">
        <f t="shared" ca="1" si="577"/>
        <v>9.0370179501075842E-3</v>
      </c>
      <c r="BR1335" s="172">
        <f t="shared" ca="1" si="582"/>
        <v>7.4880414329718878E-6</v>
      </c>
    </row>
    <row r="1336" spans="44:70">
      <c r="AR1336" s="69">
        <f t="shared" si="574"/>
        <v>112</v>
      </c>
      <c r="AS1336" s="70">
        <f t="shared" si="578"/>
        <v>1333</v>
      </c>
      <c r="AT1336" s="71">
        <f t="shared" ca="1" si="579"/>
        <v>6.675520092982578E-6</v>
      </c>
      <c r="AU1336" s="72">
        <f t="shared" ca="1" si="575"/>
        <v>9.0370179501075842E-3</v>
      </c>
      <c r="AV1336" s="73">
        <f t="shared" ca="1" si="576"/>
        <v>1.0090370179501076</v>
      </c>
      <c r="AW1336" s="74">
        <f ca="1">PRODUCT(AV$4:AV1336)</f>
        <v>134753.12963775033</v>
      </c>
      <c r="BO1336" s="70">
        <f t="shared" si="581"/>
        <v>1333</v>
      </c>
      <c r="BP1336" s="171">
        <f t="shared" ca="1" si="580"/>
        <v>0.114</v>
      </c>
      <c r="BQ1336" s="172">
        <f t="shared" ca="1" si="577"/>
        <v>9.0370179501075842E-3</v>
      </c>
      <c r="BR1336" s="172">
        <f t="shared" ca="1" si="582"/>
        <v>7.4209779222808837E-6</v>
      </c>
    </row>
    <row r="1337" spans="44:70">
      <c r="AR1337" s="69">
        <f t="shared" si="574"/>
        <v>112</v>
      </c>
      <c r="AS1337" s="70">
        <f t="shared" si="578"/>
        <v>1334</v>
      </c>
      <c r="AT1337" s="71">
        <f t="shared" ca="1" si="579"/>
        <v>6.6151932980759905E-6</v>
      </c>
      <c r="AU1337" s="72">
        <f t="shared" ca="1" si="575"/>
        <v>9.0370179501075842E-3</v>
      </c>
      <c r="AV1337" s="73">
        <f t="shared" ca="1" si="576"/>
        <v>1.0090370179501076</v>
      </c>
      <c r="AW1337" s="74">
        <f ca="1">PRODUCT(AV$4:AV1337)</f>
        <v>135970.89608911987</v>
      </c>
      <c r="BO1337" s="70">
        <f t="shared" si="581"/>
        <v>1334</v>
      </c>
      <c r="BP1337" s="171">
        <f t="shared" ca="1" si="580"/>
        <v>0.114</v>
      </c>
      <c r="BQ1337" s="172">
        <f t="shared" ca="1" si="577"/>
        <v>9.0370179501075842E-3</v>
      </c>
      <c r="BR1337" s="172">
        <f t="shared" ca="1" si="582"/>
        <v>7.3545150378693225E-6</v>
      </c>
    </row>
    <row r="1338" spans="44:70">
      <c r="AR1338" s="69">
        <f t="shared" si="574"/>
        <v>112</v>
      </c>
      <c r="AS1338" s="70">
        <f t="shared" si="578"/>
        <v>1335</v>
      </c>
      <c r="AT1338" s="71">
        <f t="shared" ca="1" si="579"/>
        <v>6.555411677497846E-6</v>
      </c>
      <c r="AU1338" s="72">
        <f t="shared" ca="1" si="575"/>
        <v>9.0370179501075842E-3</v>
      </c>
      <c r="AV1338" s="73">
        <f t="shared" ca="1" si="576"/>
        <v>1.0090370179501076</v>
      </c>
      <c r="AW1338" s="74">
        <f ca="1">PRODUCT(AV$4:AV1338)</f>
        <v>137199.66751776944</v>
      </c>
      <c r="BO1338" s="70">
        <f t="shared" si="581"/>
        <v>1335</v>
      </c>
      <c r="BP1338" s="171">
        <f t="shared" ca="1" si="580"/>
        <v>0.114</v>
      </c>
      <c r="BQ1338" s="172">
        <f t="shared" ca="1" si="577"/>
        <v>9.0370179501075842E-3</v>
      </c>
      <c r="BR1338" s="172">
        <f t="shared" ca="1" si="582"/>
        <v>7.2886474004791868E-6</v>
      </c>
    </row>
    <row r="1339" spans="44:70">
      <c r="AR1339" s="69">
        <f t="shared" si="574"/>
        <v>112</v>
      </c>
      <c r="AS1339" s="70">
        <f t="shared" si="578"/>
        <v>1336</v>
      </c>
      <c r="AT1339" s="71">
        <f t="shared" ca="1" si="579"/>
        <v>6.4961703044979533E-6</v>
      </c>
      <c r="AU1339" s="72">
        <f t="shared" ca="1" si="575"/>
        <v>9.0370179501075842E-3</v>
      </c>
      <c r="AV1339" s="73">
        <f t="shared" ca="1" si="576"/>
        <v>1.0090370179501076</v>
      </c>
      <c r="AW1339" s="74">
        <f ca="1">PRODUCT(AV$4:AV1339)</f>
        <v>138439.54337587632</v>
      </c>
      <c r="BO1339" s="70">
        <f t="shared" si="581"/>
        <v>1336</v>
      </c>
      <c r="BP1339" s="171">
        <f t="shared" ca="1" si="580"/>
        <v>0.114</v>
      </c>
      <c r="BQ1339" s="172">
        <f t="shared" ca="1" si="577"/>
        <v>9.0370179501075842E-3</v>
      </c>
      <c r="BR1339" s="172">
        <f t="shared" ca="1" si="582"/>
        <v>7.2233696790295343E-6</v>
      </c>
    </row>
    <row r="1340" spans="44:70">
      <c r="AR1340" s="69">
        <f t="shared" si="574"/>
        <v>112</v>
      </c>
      <c r="AS1340" s="70">
        <f t="shared" si="578"/>
        <v>1337</v>
      </c>
      <c r="AT1340" s="71">
        <f t="shared" ca="1" si="579"/>
        <v>6.4374642968492495E-6</v>
      </c>
      <c r="AU1340" s="72">
        <f t="shared" ca="1" si="575"/>
        <v>9.0370179501075842E-3</v>
      </c>
      <c r="AV1340" s="73">
        <f t="shared" ca="1" si="576"/>
        <v>1.0090370179501076</v>
      </c>
      <c r="AW1340" s="74">
        <f ca="1">PRODUCT(AV$4:AV1340)</f>
        <v>139690.6240143688</v>
      </c>
      <c r="BO1340" s="70">
        <f t="shared" si="581"/>
        <v>1337</v>
      </c>
      <c r="BP1340" s="171">
        <f t="shared" ca="1" si="580"/>
        <v>0.114</v>
      </c>
      <c r="BQ1340" s="172">
        <f t="shared" ca="1" si="577"/>
        <v>9.0370179501075842E-3</v>
      </c>
      <c r="BR1340" s="172">
        <f t="shared" ca="1" si="582"/>
        <v>7.1586765901850171E-6</v>
      </c>
    </row>
    <row r="1341" spans="44:70">
      <c r="AR1341" s="69">
        <f t="shared" si="574"/>
        <v>112</v>
      </c>
      <c r="AS1341" s="70">
        <f t="shared" si="578"/>
        <v>1338</v>
      </c>
      <c r="AT1341" s="71">
        <f t="shared" ca="1" si="579"/>
        <v>6.3792888164454463E-6</v>
      </c>
      <c r="AU1341" s="72">
        <f t="shared" ca="1" si="575"/>
        <v>9.0370179501075842E-3</v>
      </c>
      <c r="AV1341" s="73">
        <f t="shared" ca="1" si="576"/>
        <v>1.0090370179501076</v>
      </c>
      <c r="AW1341" s="74">
        <f ca="1">PRODUCT(AV$4:AV1341)</f>
        <v>140953.01069104837</v>
      </c>
      <c r="BO1341" s="70">
        <f t="shared" si="581"/>
        <v>1338</v>
      </c>
      <c r="BP1341" s="171">
        <f t="shared" ca="1" si="580"/>
        <v>0.114</v>
      </c>
      <c r="BQ1341" s="172">
        <f t="shared" ca="1" si="577"/>
        <v>9.0370179501075842E-3</v>
      </c>
      <c r="BR1341" s="172">
        <f t="shared" ca="1" si="582"/>
        <v>7.0945628979282721E-6</v>
      </c>
    </row>
    <row r="1342" spans="44:70">
      <c r="AR1342" s="69">
        <f t="shared" si="574"/>
        <v>112</v>
      </c>
      <c r="AS1342" s="70">
        <f t="shared" si="578"/>
        <v>1339</v>
      </c>
      <c r="AT1342" s="71">
        <f t="shared" ca="1" si="579"/>
        <v>6.3216390689023082E-6</v>
      </c>
      <c r="AU1342" s="72">
        <f t="shared" ca="1" si="575"/>
        <v>9.0370179501075842E-3</v>
      </c>
      <c r="AV1342" s="73">
        <f t="shared" ca="1" si="576"/>
        <v>1.0090370179501076</v>
      </c>
      <c r="AW1342" s="74">
        <f ca="1">PRODUCT(AV$4:AV1342)</f>
        <v>142226.80557878508</v>
      </c>
      <c r="BO1342" s="70">
        <f t="shared" si="581"/>
        <v>1339</v>
      </c>
      <c r="BP1342" s="171">
        <f t="shared" ca="1" si="580"/>
        <v>0.114</v>
      </c>
      <c r="BQ1342" s="172">
        <f t="shared" ca="1" si="577"/>
        <v>9.0370179501075842E-3</v>
      </c>
      <c r="BR1342" s="172">
        <f t="shared" ca="1" si="582"/>
        <v>7.0310234131361345E-6</v>
      </c>
    </row>
    <row r="1343" spans="44:70">
      <c r="AR1343" s="69">
        <f t="shared" si="574"/>
        <v>112</v>
      </c>
      <c r="AS1343" s="70">
        <f t="shared" si="578"/>
        <v>1340</v>
      </c>
      <c r="AT1343" s="71">
        <f t="shared" ca="1" si="579"/>
        <v>6.2645103031625368E-6</v>
      </c>
      <c r="AU1343" s="72">
        <f t="shared" ca="1" si="575"/>
        <v>9.0370179501075842E-3</v>
      </c>
      <c r="AV1343" s="73">
        <f t="shared" ca="1" si="576"/>
        <v>1.0090370179501076</v>
      </c>
      <c r="AW1343" s="74">
        <f ca="1">PRODUCT(AV$4:AV1343)</f>
        <v>143512.11177378701</v>
      </c>
      <c r="BO1343" s="70">
        <f t="shared" si="581"/>
        <v>1340</v>
      </c>
      <c r="BP1343" s="171">
        <f t="shared" ca="1" si="580"/>
        <v>0.114</v>
      </c>
      <c r="BQ1343" s="172">
        <f t="shared" ca="1" si="577"/>
        <v>9.0370179501075842E-3</v>
      </c>
      <c r="BR1343" s="172">
        <f t="shared" ca="1" si="582"/>
        <v>6.9680529931596499E-6</v>
      </c>
    </row>
    <row r="1344" spans="44:70">
      <c r="AR1344" s="69">
        <f t="shared" si="574"/>
        <v>112</v>
      </c>
      <c r="AS1344" s="70">
        <f t="shared" si="578"/>
        <v>1341</v>
      </c>
      <c r="AT1344" s="71">
        <f t="shared" ca="1" si="579"/>
        <v>6.2078978111042233E-6</v>
      </c>
      <c r="AU1344" s="72">
        <f t="shared" ca="1" si="575"/>
        <v>9.0370179501075842E-3</v>
      </c>
      <c r="AV1344" s="73">
        <f t="shared" ca="1" si="576"/>
        <v>1.0090370179501076</v>
      </c>
      <c r="AW1344" s="74">
        <f ca="1">PRODUCT(AV$4:AV1344)</f>
        <v>144809.03330394457</v>
      </c>
      <c r="BO1344" s="70">
        <f t="shared" si="581"/>
        <v>1341</v>
      </c>
      <c r="BP1344" s="171">
        <f t="shared" ca="1" si="580"/>
        <v>0.114</v>
      </c>
      <c r="BQ1344" s="172">
        <f t="shared" ca="1" si="577"/>
        <v>9.0370179501075842E-3</v>
      </c>
      <c r="BR1344" s="172">
        <f t="shared" ca="1" si="582"/>
        <v>6.9056465414078486E-6</v>
      </c>
    </row>
    <row r="1345" spans="44:70">
      <c r="AR1345" s="69">
        <f t="shared" si="574"/>
        <v>112</v>
      </c>
      <c r="AS1345" s="70">
        <f t="shared" si="578"/>
        <v>1342</v>
      </c>
      <c r="AT1345" s="71">
        <f t="shared" ca="1" si="579"/>
        <v>6.1517969271528408E-6</v>
      </c>
      <c r="AU1345" s="72">
        <f t="shared" ca="1" si="575"/>
        <v>9.0370179501075842E-3</v>
      </c>
      <c r="AV1345" s="73">
        <f t="shared" ca="1" si="576"/>
        <v>1.0090370179501076</v>
      </c>
      <c r="AW1345" s="74">
        <f ca="1">PRODUCT(AV$4:AV1345)</f>
        <v>146117.67513725004</v>
      </c>
      <c r="BO1345" s="70">
        <f t="shared" si="581"/>
        <v>1342</v>
      </c>
      <c r="BP1345" s="171">
        <f t="shared" ca="1" si="580"/>
        <v>0.114</v>
      </c>
      <c r="BQ1345" s="172">
        <f t="shared" ca="1" si="577"/>
        <v>9.0370179501075842E-3</v>
      </c>
      <c r="BR1345" s="172">
        <f t="shared" ca="1" si="582"/>
        <v>6.8437990069352468E-6</v>
      </c>
    </row>
    <row r="1346" spans="44:70">
      <c r="AR1346" s="69">
        <f t="shared" si="574"/>
        <v>112</v>
      </c>
      <c r="AS1346" s="70">
        <f t="shared" si="578"/>
        <v>1343</v>
      </c>
      <c r="AT1346" s="71">
        <f t="shared" ca="1" si="579"/>
        <v>6.0962030278967439E-6</v>
      </c>
      <c r="AU1346" s="72">
        <f t="shared" ca="1" si="575"/>
        <v>9.0370179501075842E-3</v>
      </c>
      <c r="AV1346" s="73">
        <f t="shared" ca="1" si="576"/>
        <v>1.0090370179501076</v>
      </c>
      <c r="AW1346" s="74">
        <f ca="1">PRODUCT(AV$4:AV1346)</f>
        <v>147438.14319029337</v>
      </c>
      <c r="BO1346" s="70">
        <f t="shared" si="581"/>
        <v>1343</v>
      </c>
      <c r="BP1346" s="171">
        <f t="shared" ca="1" si="580"/>
        <v>0.114</v>
      </c>
      <c r="BQ1346" s="172">
        <f t="shared" ca="1" si="577"/>
        <v>9.0370179501075842E-3</v>
      </c>
      <c r="BR1346" s="172">
        <f t="shared" ca="1" si="582"/>
        <v>6.7825053840330393E-6</v>
      </c>
    </row>
    <row r="1347" spans="44:70">
      <c r="AR1347" s="69">
        <f t="shared" si="574"/>
        <v>112</v>
      </c>
      <c r="AS1347" s="70">
        <f t="shared" si="578"/>
        <v>1344</v>
      </c>
      <c r="AT1347" s="71">
        <f t="shared" ca="1" si="579"/>
        <v>6.0411115317061409E-6</v>
      </c>
      <c r="AU1347" s="72">
        <f t="shared" ca="1" si="575"/>
        <v>9.0370179501075842E-3</v>
      </c>
      <c r="AV1347" s="73">
        <f t="shared" ca="1" si="576"/>
        <v>1.0090370179501076</v>
      </c>
      <c r="AW1347" s="74">
        <f ca="1">PRODUCT(AV$4:AV1347)</f>
        <v>148770.54433683457</v>
      </c>
      <c r="BO1347" s="70">
        <f t="shared" si="581"/>
        <v>1344</v>
      </c>
      <c r="BP1347" s="171">
        <f t="shared" ca="1" si="580"/>
        <v>0.114</v>
      </c>
      <c r="BQ1347" s="172">
        <f t="shared" ca="1" si="577"/>
        <v>9.0370179501075842E-3</v>
      </c>
      <c r="BR1347" s="172">
        <f t="shared" ca="1" si="582"/>
        <v>6.7217607118239581E-6</v>
      </c>
    </row>
    <row r="1348" spans="44:70">
      <c r="AR1348" s="69">
        <f t="shared" si="574"/>
        <v>113</v>
      </c>
      <c r="AS1348" s="70">
        <f t="shared" si="578"/>
        <v>1345</v>
      </c>
      <c r="AT1348" s="71">
        <f t="shared" ca="1" si="579"/>
        <v>5.9865178983555104E-6</v>
      </c>
      <c r="AU1348" s="72">
        <f t="shared" ca="1" si="575"/>
        <v>9.0370179501075842E-3</v>
      </c>
      <c r="AV1348" s="73">
        <f t="shared" ca="1" si="576"/>
        <v>1.0090370179501076</v>
      </c>
      <c r="AW1348" s="74">
        <f ca="1">PRODUCT(AV$4:AV1348)</f>
        <v>150114.98641645382</v>
      </c>
      <c r="BO1348" s="70">
        <f t="shared" si="581"/>
        <v>1345</v>
      </c>
      <c r="BP1348" s="171">
        <f t="shared" ca="1" si="580"/>
        <v>0.114</v>
      </c>
      <c r="BQ1348" s="172">
        <f t="shared" ca="1" si="577"/>
        <v>9.0370179501075842E-3</v>
      </c>
      <c r="BR1348" s="172">
        <f t="shared" ca="1" si="582"/>
        <v>6.6615600738607585E-6</v>
      </c>
    </row>
    <row r="1349" spans="44:70">
      <c r="AR1349" s="69">
        <f t="shared" ref="AR1349:AR1412" si="583">ROUNDDOWN((AS1349-1)/12,0)+1</f>
        <v>113</v>
      </c>
      <c r="AS1349" s="70">
        <f t="shared" si="578"/>
        <v>1346</v>
      </c>
      <c r="AT1349" s="71">
        <f t="shared" ca="1" si="579"/>
        <v>5.9324176286494313E-6</v>
      </c>
      <c r="AU1349" s="72">
        <f t="shared" ref="AU1349:AU1412" ca="1" si="584">IF($AU$2="Yes",BQ1349,((1+$AH$21)^(1/12))-1)</f>
        <v>9.0370179501075842E-3</v>
      </c>
      <c r="AV1349" s="73">
        <f t="shared" ref="AV1349:AV1412" ca="1" si="585">(1+AU1349)</f>
        <v>1.0090370179501076</v>
      </c>
      <c r="AW1349" s="74">
        <f ca="1">PRODUCT(AV$4:AV1349)</f>
        <v>151471.57824327945</v>
      </c>
      <c r="BO1349" s="70">
        <f t="shared" si="581"/>
        <v>1346</v>
      </c>
      <c r="BP1349" s="171">
        <f t="shared" ca="1" si="580"/>
        <v>0.114</v>
      </c>
      <c r="BQ1349" s="172">
        <f t="shared" ref="BQ1349:BQ1412" ca="1" si="586">(1+BP1349)^(1/12)-1</f>
        <v>9.0370179501075842E-3</v>
      </c>
      <c r="BR1349" s="172">
        <f t="shared" ca="1" si="582"/>
        <v>6.6018985977282977E-6</v>
      </c>
    </row>
    <row r="1350" spans="44:70">
      <c r="AR1350" s="69">
        <f t="shared" si="583"/>
        <v>113</v>
      </c>
      <c r="AS1350" s="70">
        <f t="shared" ref="AS1350:AS1413" si="587">AS1349+1</f>
        <v>1347</v>
      </c>
      <c r="AT1350" s="71">
        <f t="shared" ref="AT1350:AT1413" ca="1" si="588">(1-AU1350)*AT1349</f>
        <v>5.878806264051792E-6</v>
      </c>
      <c r="AU1350" s="72">
        <f t="shared" ca="1" si="584"/>
        <v>9.0370179501075842E-3</v>
      </c>
      <c r="AV1350" s="73">
        <f t="shared" ca="1" si="585"/>
        <v>1.0090370179501076</v>
      </c>
      <c r="AW1350" s="74">
        <f ca="1">PRODUCT(AV$4:AV1350)</f>
        <v>152840.42961479508</v>
      </c>
      <c r="BO1350" s="70">
        <f t="shared" si="581"/>
        <v>1347</v>
      </c>
      <c r="BP1350" s="171">
        <f t="shared" ref="BP1350:BP1413" ca="1" si="589">VLOOKUP(BO1350,$BT$4:$BX$13,5,TRUE)/100</f>
        <v>0.114</v>
      </c>
      <c r="BQ1350" s="172">
        <f t="shared" ca="1" si="586"/>
        <v>9.0370179501075842E-3</v>
      </c>
      <c r="BR1350" s="172">
        <f t="shared" ca="1" si="582"/>
        <v>6.5427714546491816E-6</v>
      </c>
    </row>
    <row r="1351" spans="44:70">
      <c r="AR1351" s="69">
        <f t="shared" si="583"/>
        <v>113</v>
      </c>
      <c r="AS1351" s="70">
        <f t="shared" si="587"/>
        <v>1348</v>
      </c>
      <c r="AT1351" s="71">
        <f t="shared" ca="1" si="588"/>
        <v>5.8256793863183509E-6</v>
      </c>
      <c r="AU1351" s="72">
        <f t="shared" ca="1" si="584"/>
        <v>9.0370179501075842E-3</v>
      </c>
      <c r="AV1351" s="73">
        <f t="shared" ca="1" si="585"/>
        <v>1.0090370179501076</v>
      </c>
      <c r="AW1351" s="74">
        <f ca="1">PRODUCT(AV$4:AV1351)</f>
        <v>154221.65132072615</v>
      </c>
      <c r="BO1351" s="70">
        <f t="shared" si="581"/>
        <v>1348</v>
      </c>
      <c r="BP1351" s="171">
        <f t="shared" ca="1" si="589"/>
        <v>0.114</v>
      </c>
      <c r="BQ1351" s="172">
        <f t="shared" ca="1" si="586"/>
        <v>9.0370179501075842E-3</v>
      </c>
      <c r="BR1351" s="172">
        <f t="shared" ca="1" si="582"/>
        <v>6.4841738590929405E-6</v>
      </c>
    </row>
    <row r="1352" spans="44:70">
      <c r="AR1352" s="69">
        <f t="shared" si="583"/>
        <v>113</v>
      </c>
      <c r="AS1352" s="70">
        <f t="shared" si="587"/>
        <v>1349</v>
      </c>
      <c r="AT1352" s="71">
        <f t="shared" ca="1" si="588"/>
        <v>5.7730326171326205E-6</v>
      </c>
      <c r="AU1352" s="72">
        <f t="shared" ca="1" si="584"/>
        <v>9.0370179501075842E-3</v>
      </c>
      <c r="AV1352" s="73">
        <f t="shared" ca="1" si="585"/>
        <v>1.0090370179501076</v>
      </c>
      <c r="AW1352" s="74">
        <f ca="1">PRODUCT(AV$4:AV1352)</f>
        <v>155615.35515200678</v>
      </c>
      <c r="BO1352" s="70">
        <f t="shared" si="581"/>
        <v>1349</v>
      </c>
      <c r="BP1352" s="171">
        <f t="shared" ca="1" si="589"/>
        <v>0.114</v>
      </c>
      <c r="BQ1352" s="172">
        <f t="shared" ca="1" si="586"/>
        <v>9.0370179501075842E-3</v>
      </c>
      <c r="BR1352" s="172">
        <f t="shared" ca="1" si="582"/>
        <v>6.4261010683887062E-6</v>
      </c>
    </row>
    <row r="1353" spans="44:70">
      <c r="AR1353" s="69">
        <f t="shared" si="583"/>
        <v>113</v>
      </c>
      <c r="AS1353" s="70">
        <f t="shared" si="587"/>
        <v>1350</v>
      </c>
      <c r="AT1353" s="71">
        <f t="shared" ca="1" si="588"/>
        <v>5.7208616177450363E-6</v>
      </c>
      <c r="AU1353" s="72">
        <f t="shared" ca="1" si="584"/>
        <v>9.0370179501075842E-3</v>
      </c>
      <c r="AV1353" s="73">
        <f t="shared" ca="1" si="585"/>
        <v>1.0090370179501076</v>
      </c>
      <c r="AW1353" s="74">
        <f ca="1">PRODUCT(AV$4:AV1353)</f>
        <v>157021.65390982784</v>
      </c>
      <c r="BO1353" s="70">
        <f t="shared" si="581"/>
        <v>1350</v>
      </c>
      <c r="BP1353" s="171">
        <f t="shared" ca="1" si="589"/>
        <v>0.114</v>
      </c>
      <c r="BQ1353" s="172">
        <f t="shared" ca="1" si="586"/>
        <v>9.0370179501075842E-3</v>
      </c>
      <c r="BR1353" s="172">
        <f t="shared" ca="1" si="582"/>
        <v>6.368548382341359E-6</v>
      </c>
    </row>
    <row r="1354" spans="44:70">
      <c r="AR1354" s="69">
        <f t="shared" si="583"/>
        <v>113</v>
      </c>
      <c r="AS1354" s="70">
        <f t="shared" si="587"/>
        <v>1351</v>
      </c>
      <c r="AT1354" s="71">
        <f t="shared" ca="1" si="588"/>
        <v>5.6691620886153927E-6</v>
      </c>
      <c r="AU1354" s="72">
        <f t="shared" ca="1" si="584"/>
        <v>9.0370179501075842E-3</v>
      </c>
      <c r="AV1354" s="73">
        <f t="shared" ca="1" si="585"/>
        <v>1.0090370179501076</v>
      </c>
      <c r="AW1354" s="74">
        <f ca="1">PRODUCT(AV$4:AV1354)</f>
        <v>158440.66141476654</v>
      </c>
      <c r="BO1354" s="70">
        <f t="shared" si="581"/>
        <v>1351</v>
      </c>
      <c r="BP1354" s="171">
        <f t="shared" ca="1" si="589"/>
        <v>0.114</v>
      </c>
      <c r="BQ1354" s="172">
        <f t="shared" ca="1" si="586"/>
        <v>9.0370179501075842E-3</v>
      </c>
      <c r="BR1354" s="172">
        <f t="shared" ca="1" si="582"/>
        <v>6.3115111428511093E-6</v>
      </c>
    </row>
    <row r="1355" spans="44:70">
      <c r="AR1355" s="69">
        <f t="shared" si="583"/>
        <v>113</v>
      </c>
      <c r="AS1355" s="70">
        <f t="shared" si="587"/>
        <v>1352</v>
      </c>
      <c r="AT1355" s="71">
        <f t="shared" ca="1" si="588"/>
        <v>5.6179297690585062E-6</v>
      </c>
      <c r="AU1355" s="72">
        <f t="shared" ca="1" si="584"/>
        <v>9.0370179501075842E-3</v>
      </c>
      <c r="AV1355" s="73">
        <f t="shared" ca="1" si="585"/>
        <v>1.0090370179501076</v>
      </c>
      <c r="AW1355" s="74">
        <f ca="1">PRODUCT(AV$4:AV1355)</f>
        <v>159872.49251599869</v>
      </c>
      <c r="BO1355" s="70">
        <f t="shared" si="581"/>
        <v>1352</v>
      </c>
      <c r="BP1355" s="171">
        <f t="shared" ca="1" si="589"/>
        <v>0.114</v>
      </c>
      <c r="BQ1355" s="172">
        <f t="shared" ca="1" si="586"/>
        <v>9.0370179501075842E-3</v>
      </c>
      <c r="BR1355" s="172">
        <f t="shared" ca="1" si="582"/>
        <v>6.254984733536491E-6</v>
      </c>
    </row>
    <row r="1356" spans="44:70">
      <c r="AR1356" s="69">
        <f t="shared" si="583"/>
        <v>113</v>
      </c>
      <c r="AS1356" s="70">
        <f t="shared" si="587"/>
        <v>1353</v>
      </c>
      <c r="AT1356" s="71">
        <f t="shared" ca="1" si="588"/>
        <v>5.5671604368930809E-6</v>
      </c>
      <c r="AU1356" s="72">
        <f t="shared" ca="1" si="584"/>
        <v>9.0370179501075842E-3</v>
      </c>
      <c r="AV1356" s="73">
        <f t="shared" ca="1" si="585"/>
        <v>1.0090370179501076</v>
      </c>
      <c r="AW1356" s="74">
        <f ca="1">PRODUCT(AV$4:AV1356)</f>
        <v>161317.26310059419</v>
      </c>
      <c r="BO1356" s="70">
        <f t="shared" si="581"/>
        <v>1353</v>
      </c>
      <c r="BP1356" s="171">
        <f t="shared" ca="1" si="589"/>
        <v>0.114</v>
      </c>
      <c r="BQ1356" s="172">
        <f t="shared" ca="1" si="586"/>
        <v>9.0370179501075842E-3</v>
      </c>
      <c r="BR1356" s="172">
        <f t="shared" ca="1" si="582"/>
        <v>6.1989645793607274E-6</v>
      </c>
    </row>
    <row r="1357" spans="44:70">
      <c r="AR1357" s="69">
        <f t="shared" si="583"/>
        <v>113</v>
      </c>
      <c r="AS1357" s="70">
        <f t="shared" si="587"/>
        <v>1354</v>
      </c>
      <c r="AT1357" s="71">
        <f t="shared" ca="1" si="588"/>
        <v>5.5168499080937492E-6</v>
      </c>
      <c r="AU1357" s="72">
        <f t="shared" ca="1" si="584"/>
        <v>9.0370179501075842E-3</v>
      </c>
      <c r="AV1357" s="73">
        <f t="shared" ca="1" si="585"/>
        <v>1.0090370179501076</v>
      </c>
      <c r="AW1357" s="74">
        <f ca="1">PRODUCT(AV$4:AV1357)</f>
        <v>162775.0901028965</v>
      </c>
      <c r="BO1357" s="70">
        <f t="shared" si="581"/>
        <v>1354</v>
      </c>
      <c r="BP1357" s="171">
        <f t="shared" ca="1" si="589"/>
        <v>0.114</v>
      </c>
      <c r="BQ1357" s="172">
        <f t="shared" ca="1" si="586"/>
        <v>9.0370179501075842E-3</v>
      </c>
      <c r="BR1357" s="172">
        <f t="shared" ca="1" si="582"/>
        <v>6.1434461462614433E-6</v>
      </c>
    </row>
    <row r="1358" spans="44:70">
      <c r="AR1358" s="69">
        <f t="shared" si="583"/>
        <v>113</v>
      </c>
      <c r="AS1358" s="70">
        <f t="shared" si="587"/>
        <v>1355</v>
      </c>
      <c r="AT1358" s="71">
        <f t="shared" ca="1" si="588"/>
        <v>5.4669940364462562E-6</v>
      </c>
      <c r="AU1358" s="72">
        <f t="shared" ca="1" si="584"/>
        <v>9.0370179501075842E-3</v>
      </c>
      <c r="AV1358" s="73">
        <f t="shared" ca="1" si="585"/>
        <v>1.0090370179501076</v>
      </c>
      <c r="AW1358" s="74">
        <f ca="1">PRODUCT(AV$4:AV1358)</f>
        <v>164246.09151398676</v>
      </c>
      <c r="BO1358" s="70">
        <f t="shared" si="581"/>
        <v>1355</v>
      </c>
      <c r="BP1358" s="171">
        <f t="shared" ca="1" si="589"/>
        <v>0.114</v>
      </c>
      <c r="BQ1358" s="172">
        <f t="shared" ca="1" si="586"/>
        <v>9.0370179501075842E-3</v>
      </c>
      <c r="BR1358" s="172">
        <f t="shared" ca="1" si="582"/>
        <v>6.088424940783698E-6</v>
      </c>
    </row>
    <row r="1359" spans="44:70">
      <c r="AR1359" s="69">
        <f t="shared" si="583"/>
        <v>113</v>
      </c>
      <c r="AS1359" s="70">
        <f t="shared" si="587"/>
        <v>1356</v>
      </c>
      <c r="AT1359" s="71">
        <f t="shared" ca="1" si="588"/>
        <v>5.41758871320576E-6</v>
      </c>
      <c r="AU1359" s="72">
        <f t="shared" ca="1" si="584"/>
        <v>9.0370179501075842E-3</v>
      </c>
      <c r="AV1359" s="73">
        <f t="shared" ca="1" si="585"/>
        <v>1.0090370179501076</v>
      </c>
      <c r="AW1359" s="74">
        <f ca="1">PRODUCT(AV$4:AV1359)</f>
        <v>165730.38639123368</v>
      </c>
      <c r="BO1359" s="70">
        <f t="shared" si="581"/>
        <v>1356</v>
      </c>
      <c r="BP1359" s="171">
        <f t="shared" ca="1" si="589"/>
        <v>0.114</v>
      </c>
      <c r="BQ1359" s="172">
        <f t="shared" ca="1" si="586"/>
        <v>9.0370179501075842E-3</v>
      </c>
      <c r="BR1359" s="172">
        <f t="shared" ca="1" si="582"/>
        <v>6.0338965097163001E-6</v>
      </c>
    </row>
    <row r="1360" spans="44:70">
      <c r="AR1360" s="69">
        <f t="shared" si="583"/>
        <v>114</v>
      </c>
      <c r="AS1360" s="70">
        <f t="shared" si="587"/>
        <v>1357</v>
      </c>
      <c r="AT1360" s="71">
        <f t="shared" ca="1" si="588"/>
        <v>5.3686298667582193E-6</v>
      </c>
      <c r="AU1360" s="72">
        <f t="shared" ca="1" si="584"/>
        <v>9.0370179501075842E-3</v>
      </c>
      <c r="AV1360" s="73">
        <f t="shared" ca="1" si="585"/>
        <v>1.0090370179501076</v>
      </c>
      <c r="AW1360" s="74">
        <f ca="1">PRODUCT(AV$4:AV1360)</f>
        <v>167228.09486792953</v>
      </c>
      <c r="BO1360" s="70">
        <f t="shared" si="581"/>
        <v>1357</v>
      </c>
      <c r="BP1360" s="171">
        <f t="shared" ca="1" si="589"/>
        <v>0.114</v>
      </c>
      <c r="BQ1360" s="172">
        <f t="shared" ca="1" si="586"/>
        <v>9.0370179501075842E-3</v>
      </c>
      <c r="BR1360" s="172">
        <f t="shared" ca="1" si="582"/>
        <v>5.9798564397313809E-6</v>
      </c>
    </row>
    <row r="1361" spans="44:70">
      <c r="AR1361" s="69">
        <f t="shared" si="583"/>
        <v>114</v>
      </c>
      <c r="AS1361" s="70">
        <f t="shared" si="587"/>
        <v>1358</v>
      </c>
      <c r="AT1361" s="71">
        <f t="shared" ca="1" si="588"/>
        <v>5.320113462284842E-6</v>
      </c>
      <c r="AU1361" s="72">
        <f t="shared" ca="1" si="584"/>
        <v>9.0370179501075842E-3</v>
      </c>
      <c r="AV1361" s="73">
        <f t="shared" ca="1" si="585"/>
        <v>1.0090370179501076</v>
      </c>
      <c r="AW1361" s="74">
        <f ca="1">PRODUCT(AV$4:AV1361)</f>
        <v>168739.33816301331</v>
      </c>
      <c r="BO1361" s="70">
        <f t="shared" si="581"/>
        <v>1358</v>
      </c>
      <c r="BP1361" s="171">
        <f t="shared" ca="1" si="589"/>
        <v>0.114</v>
      </c>
      <c r="BQ1361" s="172">
        <f t="shared" ca="1" si="586"/>
        <v>9.0370179501075842E-3</v>
      </c>
      <c r="BR1361" s="172">
        <f t="shared" ca="1" si="582"/>
        <v>5.9263003570271972E-6</v>
      </c>
    </row>
    <row r="1362" spans="44:70">
      <c r="AR1362" s="69">
        <f t="shared" si="583"/>
        <v>114</v>
      </c>
      <c r="AS1362" s="70">
        <f t="shared" si="587"/>
        <v>1359</v>
      </c>
      <c r="AT1362" s="71">
        <f t="shared" ca="1" si="588"/>
        <v>5.2720355014295647E-6</v>
      </c>
      <c r="AU1362" s="72">
        <f t="shared" ca="1" si="584"/>
        <v>9.0370179501075842E-3</v>
      </c>
      <c r="AV1362" s="73">
        <f t="shared" ca="1" si="585"/>
        <v>1.0090370179501076</v>
      </c>
      <c r="AW1362" s="74">
        <f ca="1">PRODUCT(AV$4:AV1362)</f>
        <v>170264.23859088172</v>
      </c>
      <c r="BO1362" s="70">
        <f t="shared" ref="BO1362:BO1425" si="590">BO1361+1</f>
        <v>1359</v>
      </c>
      <c r="BP1362" s="171">
        <f t="shared" ca="1" si="589"/>
        <v>0.114</v>
      </c>
      <c r="BQ1362" s="172">
        <f t="shared" ca="1" si="586"/>
        <v>9.0370179501075842E-3</v>
      </c>
      <c r="BR1362" s="172">
        <f t="shared" ref="BR1362:BR1425" ca="1" si="591">BR1361/(1+BQ1362)</f>
        <v>5.8732239269741308E-6</v>
      </c>
    </row>
    <row r="1363" spans="44:70">
      <c r="AR1363" s="69">
        <f t="shared" si="583"/>
        <v>114</v>
      </c>
      <c r="AS1363" s="70">
        <f t="shared" si="587"/>
        <v>1360</v>
      </c>
      <c r="AT1363" s="71">
        <f t="shared" ca="1" si="588"/>
        <v>5.2243920219695411E-6</v>
      </c>
      <c r="AU1363" s="72">
        <f t="shared" ca="1" si="584"/>
        <v>9.0370179501075842E-3</v>
      </c>
      <c r="AV1363" s="73">
        <f t="shared" ca="1" si="585"/>
        <v>1.0090370179501076</v>
      </c>
      <c r="AW1363" s="74">
        <f ca="1">PRODUCT(AV$4:AV1363)</f>
        <v>171802.91957128892</v>
      </c>
      <c r="BO1363" s="70">
        <f t="shared" si="590"/>
        <v>1360</v>
      </c>
      <c r="BP1363" s="171">
        <f t="shared" ca="1" si="589"/>
        <v>0.114</v>
      </c>
      <c r="BQ1363" s="172">
        <f t="shared" ca="1" si="586"/>
        <v>9.0370179501075842E-3</v>
      </c>
      <c r="BR1363" s="172">
        <f t="shared" ca="1" si="591"/>
        <v>5.8206228537638607E-6</v>
      </c>
    </row>
    <row r="1364" spans="44:70">
      <c r="AR1364" s="69">
        <f t="shared" si="583"/>
        <v>114</v>
      </c>
      <c r="AS1364" s="70">
        <f t="shared" si="587"/>
        <v>1361</v>
      </c>
      <c r="AT1364" s="71">
        <f t="shared" ca="1" si="588"/>
        <v>5.1771790974886034E-6</v>
      </c>
      <c r="AU1364" s="72">
        <f t="shared" ca="1" si="584"/>
        <v>9.0370179501075842E-3</v>
      </c>
      <c r="AV1364" s="73">
        <f t="shared" ca="1" si="585"/>
        <v>1.0090370179501076</v>
      </c>
      <c r="AW1364" s="74">
        <f ca="1">PRODUCT(AV$4:AV1364)</f>
        <v>173355.50563933555</v>
      </c>
      <c r="BO1364" s="70">
        <f t="shared" si="590"/>
        <v>1361</v>
      </c>
      <c r="BP1364" s="171">
        <f t="shared" ca="1" si="589"/>
        <v>0.114</v>
      </c>
      <c r="BQ1364" s="172">
        <f t="shared" ca="1" si="586"/>
        <v>9.0370179501075842E-3</v>
      </c>
      <c r="BR1364" s="172">
        <f t="shared" ca="1" si="591"/>
        <v>5.7684928800616754E-6</v>
      </c>
    </row>
    <row r="1365" spans="44:70">
      <c r="AR1365" s="69">
        <f t="shared" si="583"/>
        <v>114</v>
      </c>
      <c r="AS1365" s="70">
        <f t="shared" si="587"/>
        <v>1362</v>
      </c>
      <c r="AT1365" s="71">
        <f t="shared" ca="1" si="588"/>
        <v>5.1303928370536767E-6</v>
      </c>
      <c r="AU1365" s="72">
        <f t="shared" ca="1" si="584"/>
        <v>9.0370179501075842E-3</v>
      </c>
      <c r="AV1365" s="73">
        <f t="shared" ca="1" si="585"/>
        <v>1.0090370179501076</v>
      </c>
      <c r="AW1365" s="74">
        <f ca="1">PRODUCT(AV$4:AV1365)</f>
        <v>174922.1224555482</v>
      </c>
      <c r="BO1365" s="70">
        <f t="shared" si="590"/>
        <v>1362</v>
      </c>
      <c r="BP1365" s="171">
        <f t="shared" ca="1" si="589"/>
        <v>0.114</v>
      </c>
      <c r="BQ1365" s="172">
        <f t="shared" ca="1" si="586"/>
        <v>9.0370179501075842E-3</v>
      </c>
      <c r="BR1365" s="172">
        <f t="shared" ca="1" si="591"/>
        <v>5.7168297866619024E-6</v>
      </c>
    </row>
    <row r="1366" spans="44:70">
      <c r="AR1366" s="69">
        <f t="shared" si="583"/>
        <v>114</v>
      </c>
      <c r="AS1366" s="70">
        <f t="shared" si="587"/>
        <v>1363</v>
      </c>
      <c r="AT1366" s="71">
        <f t="shared" ca="1" si="588"/>
        <v>5.0840293848941193E-6</v>
      </c>
      <c r="AU1366" s="72">
        <f t="shared" ca="1" si="584"/>
        <v>9.0370179501075842E-3</v>
      </c>
      <c r="AV1366" s="73">
        <f t="shared" ca="1" si="585"/>
        <v>1.0090370179501076</v>
      </c>
      <c r="AW1366" s="74">
        <f ca="1">PRODUCT(AV$4:AV1366)</f>
        <v>176502.89681604991</v>
      </c>
      <c r="BO1366" s="70">
        <f t="shared" si="590"/>
        <v>1363</v>
      </c>
      <c r="BP1366" s="171">
        <f t="shared" ca="1" si="589"/>
        <v>0.114</v>
      </c>
      <c r="BQ1366" s="172">
        <f t="shared" ca="1" si="586"/>
        <v>9.0370179501075842E-3</v>
      </c>
      <c r="BR1366" s="172">
        <f t="shared" ca="1" si="591"/>
        <v>5.6656293921464184E-6</v>
      </c>
    </row>
    <row r="1367" spans="44:70">
      <c r="AR1367" s="69">
        <f t="shared" si="583"/>
        <v>114</v>
      </c>
      <c r="AS1367" s="70">
        <f t="shared" si="587"/>
        <v>1364</v>
      </c>
      <c r="AT1367" s="71">
        <f t="shared" ca="1" si="588"/>
        <v>5.0380849200839567E-6</v>
      </c>
      <c r="AU1367" s="72">
        <f t="shared" ca="1" si="584"/>
        <v>9.0370179501075842E-3</v>
      </c>
      <c r="AV1367" s="73">
        <f t="shared" ca="1" si="585"/>
        <v>1.0090370179501076</v>
      </c>
      <c r="AW1367" s="74">
        <f ca="1">PRODUCT(AV$4:AV1367)</f>
        <v>178097.95666282254</v>
      </c>
      <c r="BO1367" s="70">
        <f t="shared" si="590"/>
        <v>1364</v>
      </c>
      <c r="BP1367" s="171">
        <f t="shared" ca="1" si="589"/>
        <v>0.114</v>
      </c>
      <c r="BQ1367" s="172">
        <f t="shared" ca="1" si="586"/>
        <v>9.0370179501075842E-3</v>
      </c>
      <c r="BR1367" s="172">
        <f t="shared" ca="1" si="591"/>
        <v>5.6148875525462227E-6</v>
      </c>
    </row>
    <row r="1368" spans="44:70">
      <c r="AR1368" s="69">
        <f t="shared" si="583"/>
        <v>114</v>
      </c>
      <c r="AS1368" s="70">
        <f t="shared" si="587"/>
        <v>1365</v>
      </c>
      <c r="AT1368" s="71">
        <f t="shared" ca="1" si="588"/>
        <v>4.9925556562269916E-6</v>
      </c>
      <c r="AU1368" s="72">
        <f t="shared" ca="1" si="584"/>
        <v>9.0370179501075842E-3</v>
      </c>
      <c r="AV1368" s="73">
        <f t="shared" ca="1" si="585"/>
        <v>1.0090370179501076</v>
      </c>
      <c r="AW1368" s="74">
        <f ca="1">PRODUCT(AV$4:AV1368)</f>
        <v>179707.43109406196</v>
      </c>
      <c r="BO1368" s="70">
        <f t="shared" si="590"/>
        <v>1365</v>
      </c>
      <c r="BP1368" s="171">
        <f t="shared" ca="1" si="589"/>
        <v>0.114</v>
      </c>
      <c r="BQ1368" s="172">
        <f t="shared" ca="1" si="586"/>
        <v>9.0370179501075842E-3</v>
      </c>
      <c r="BR1368" s="172">
        <f t="shared" ca="1" si="591"/>
        <v>5.5646001610060395E-6</v>
      </c>
    </row>
    <row r="1369" spans="44:70">
      <c r="AR1369" s="69">
        <f t="shared" si="583"/>
        <v>114</v>
      </c>
      <c r="AS1369" s="70">
        <f t="shared" si="587"/>
        <v>1366</v>
      </c>
      <c r="AT1369" s="71">
        <f t="shared" ca="1" si="588"/>
        <v>4.9474378411447569E-6</v>
      </c>
      <c r="AU1369" s="72">
        <f t="shared" ca="1" si="584"/>
        <v>9.0370179501075842E-3</v>
      </c>
      <c r="AV1369" s="73">
        <f t="shared" ca="1" si="585"/>
        <v>1.0090370179501076</v>
      </c>
      <c r="AW1369" s="74">
        <f ca="1">PRODUCT(AV$4:AV1369)</f>
        <v>181331.45037462673</v>
      </c>
      <c r="BO1369" s="70">
        <f t="shared" si="590"/>
        <v>1366</v>
      </c>
      <c r="BP1369" s="171">
        <f t="shared" ca="1" si="589"/>
        <v>0.114</v>
      </c>
      <c r="BQ1369" s="172">
        <f t="shared" ca="1" si="586"/>
        <v>9.0370179501075842E-3</v>
      </c>
      <c r="BR1369" s="172">
        <f t="shared" ca="1" si="591"/>
        <v>5.5147631474519246E-6</v>
      </c>
    </row>
    <row r="1370" spans="44:70">
      <c r="AR1370" s="69">
        <f t="shared" si="583"/>
        <v>114</v>
      </c>
      <c r="AS1370" s="70">
        <f t="shared" si="587"/>
        <v>1367</v>
      </c>
      <c r="AT1370" s="71">
        <f t="shared" ca="1" si="588"/>
        <v>4.9027277565672901E-6</v>
      </c>
      <c r="AU1370" s="72">
        <f t="shared" ca="1" si="584"/>
        <v>9.0370179501075842E-3</v>
      </c>
      <c r="AV1370" s="73">
        <f t="shared" ca="1" si="585"/>
        <v>1.0090370179501076</v>
      </c>
      <c r="AW1370" s="74">
        <f ca="1">PRODUCT(AV$4:AV1370)</f>
        <v>182970.14594658127</v>
      </c>
      <c r="BO1370" s="70">
        <f t="shared" si="590"/>
        <v>1367</v>
      </c>
      <c r="BP1370" s="171">
        <f t="shared" ca="1" si="589"/>
        <v>0.114</v>
      </c>
      <c r="BQ1370" s="172">
        <f t="shared" ca="1" si="586"/>
        <v>9.0370179501075842E-3</v>
      </c>
      <c r="BR1370" s="172">
        <f t="shared" ca="1" si="591"/>
        <v>5.4653724782618481E-6</v>
      </c>
    </row>
    <row r="1371" spans="44:70">
      <c r="AR1371" s="69">
        <f t="shared" si="583"/>
        <v>114</v>
      </c>
      <c r="AS1371" s="70">
        <f t="shared" si="587"/>
        <v>1368</v>
      </c>
      <c r="AT1371" s="71">
        <f t="shared" ca="1" si="588"/>
        <v>4.8584217178267006E-6</v>
      </c>
      <c r="AU1371" s="72">
        <f t="shared" ca="1" si="584"/>
        <v>9.0370179501075842E-3</v>
      </c>
      <c r="AV1371" s="73">
        <f t="shared" ca="1" si="585"/>
        <v>1.0090370179501076</v>
      </c>
      <c r="AW1371" s="74">
        <f ca="1">PRODUCT(AV$4:AV1371)</f>
        <v>184623.65043983434</v>
      </c>
      <c r="BO1371" s="70">
        <f t="shared" si="590"/>
        <v>1368</v>
      </c>
      <c r="BP1371" s="171">
        <f t="shared" ca="1" si="589"/>
        <v>0.114</v>
      </c>
      <c r="BQ1371" s="172">
        <f t="shared" ca="1" si="586"/>
        <v>9.0370179501075842E-3</v>
      </c>
      <c r="BR1371" s="172">
        <f t="shared" ca="1" si="591"/>
        <v>5.4164241559392291E-6</v>
      </c>
    </row>
    <row r="1372" spans="44:70">
      <c r="AR1372" s="69">
        <f t="shared" si="583"/>
        <v>115</v>
      </c>
      <c r="AS1372" s="70">
        <f t="shared" si="587"/>
        <v>1369</v>
      </c>
      <c r="AT1372" s="71">
        <f t="shared" ca="1" si="588"/>
        <v>4.8145160735535085E-6</v>
      </c>
      <c r="AU1372" s="72">
        <f t="shared" ca="1" si="584"/>
        <v>9.0370179501075842E-3</v>
      </c>
      <c r="AV1372" s="73">
        <f t="shared" ca="1" si="585"/>
        <v>1.0090370179501076</v>
      </c>
      <c r="AW1372" s="74">
        <f ca="1">PRODUCT(AV$4:AV1372)</f>
        <v>186292.09768287351</v>
      </c>
      <c r="BO1372" s="70">
        <f t="shared" si="590"/>
        <v>1369</v>
      </c>
      <c r="BP1372" s="171">
        <f t="shared" ca="1" si="589"/>
        <v>0.114</v>
      </c>
      <c r="BQ1372" s="172">
        <f t="shared" ca="1" si="586"/>
        <v>9.0370179501075842E-3</v>
      </c>
      <c r="BR1372" s="172">
        <f t="shared" ca="1" si="591"/>
        <v>5.3679142187893919E-6</v>
      </c>
    </row>
    <row r="1373" spans="44:70">
      <c r="AR1373" s="69">
        <f t="shared" si="583"/>
        <v>115</v>
      </c>
      <c r="AS1373" s="70">
        <f t="shared" si="587"/>
        <v>1370</v>
      </c>
      <c r="AT1373" s="71">
        <f t="shared" ca="1" si="588"/>
        <v>4.7710072053757238E-6</v>
      </c>
      <c r="AU1373" s="72">
        <f t="shared" ca="1" si="584"/>
        <v>9.0370179501075842E-3</v>
      </c>
      <c r="AV1373" s="73">
        <f t="shared" ca="1" si="585"/>
        <v>1.0090370179501076</v>
      </c>
      <c r="AW1373" s="74">
        <f ca="1">PRODUCT(AV$4:AV1373)</f>
        <v>187975.62271359685</v>
      </c>
      <c r="BO1373" s="70">
        <f t="shared" si="590"/>
        <v>1370</v>
      </c>
      <c r="BP1373" s="171">
        <f t="shared" ca="1" si="589"/>
        <v>0.114</v>
      </c>
      <c r="BQ1373" s="172">
        <f t="shared" ca="1" si="586"/>
        <v>9.0370179501075842E-3</v>
      </c>
      <c r="BR1373" s="172">
        <f t="shared" ca="1" si="591"/>
        <v>5.3198387405989215E-6</v>
      </c>
    </row>
    <row r="1374" spans="44:70">
      <c r="AR1374" s="69">
        <f t="shared" si="583"/>
        <v>115</v>
      </c>
      <c r="AS1374" s="70">
        <f t="shared" si="587"/>
        <v>1371</v>
      </c>
      <c r="AT1374" s="71">
        <f t="shared" ca="1" si="588"/>
        <v>4.7278915276206511E-6</v>
      </c>
      <c r="AU1374" s="72">
        <f t="shared" ca="1" si="584"/>
        <v>9.0370179501075842E-3</v>
      </c>
      <c r="AV1374" s="73">
        <f t="shared" ca="1" si="585"/>
        <v>1.0090370179501076</v>
      </c>
      <c r="AW1374" s="74">
        <f ca="1">PRODUCT(AV$4:AV1374)</f>
        <v>189674.36179024228</v>
      </c>
      <c r="BO1374" s="70">
        <f t="shared" si="590"/>
        <v>1371</v>
      </c>
      <c r="BP1374" s="171">
        <f t="shared" ca="1" si="589"/>
        <v>0.114</v>
      </c>
      <c r="BQ1374" s="172">
        <f t="shared" ca="1" si="586"/>
        <v>9.0370179501075842E-3</v>
      </c>
      <c r="BR1374" s="172">
        <f t="shared" ca="1" si="591"/>
        <v>5.2721938303178923E-6</v>
      </c>
    </row>
    <row r="1375" spans="44:70">
      <c r="AR1375" s="69">
        <f t="shared" si="583"/>
        <v>115</v>
      </c>
      <c r="AS1375" s="70">
        <f t="shared" si="587"/>
        <v>1372</v>
      </c>
      <c r="AT1375" s="71">
        <f t="shared" ca="1" si="588"/>
        <v>4.6851654870193813E-6</v>
      </c>
      <c r="AU1375" s="72">
        <f t="shared" ca="1" si="584"/>
        <v>9.0370179501075842E-3</v>
      </c>
      <c r="AV1375" s="73">
        <f t="shared" ca="1" si="585"/>
        <v>1.0090370179501076</v>
      </c>
      <c r="AW1375" s="74">
        <f ca="1">PRODUCT(AV$4:AV1375)</f>
        <v>191388.45240241592</v>
      </c>
      <c r="BO1375" s="70">
        <f t="shared" si="590"/>
        <v>1372</v>
      </c>
      <c r="BP1375" s="171">
        <f t="shared" ca="1" si="589"/>
        <v>0.114</v>
      </c>
      <c r="BQ1375" s="172">
        <f t="shared" ca="1" si="586"/>
        <v>9.0370179501075842E-3</v>
      </c>
      <c r="BR1375" s="172">
        <f t="shared" ca="1" si="591"/>
        <v>5.2249756317449385E-6</v>
      </c>
    </row>
    <row r="1376" spans="44:70">
      <c r="AR1376" s="69">
        <f t="shared" si="583"/>
        <v>115</v>
      </c>
      <c r="AS1376" s="70">
        <f t="shared" si="587"/>
        <v>1373</v>
      </c>
      <c r="AT1376" s="71">
        <f t="shared" ca="1" si="588"/>
        <v>4.6428255624139628E-6</v>
      </c>
      <c r="AU1376" s="72">
        <f t="shared" ca="1" si="584"/>
        <v>9.0370179501075842E-3</v>
      </c>
      <c r="AV1376" s="73">
        <f t="shared" ca="1" si="585"/>
        <v>1.0090370179501076</v>
      </c>
      <c r="AW1376" s="74">
        <f ca="1">PRODUCT(AV$4:AV1376)</f>
        <v>193118.03328221987</v>
      </c>
      <c r="BO1376" s="70">
        <f t="shared" si="590"/>
        <v>1373</v>
      </c>
      <c r="BP1376" s="171">
        <f t="shared" ca="1" si="589"/>
        <v>0.114</v>
      </c>
      <c r="BQ1376" s="172">
        <f t="shared" ca="1" si="586"/>
        <v>9.0370179501075842E-3</v>
      </c>
      <c r="BR1376" s="172">
        <f t="shared" ca="1" si="591"/>
        <v>5.1781803232151495E-6</v>
      </c>
    </row>
    <row r="1377" spans="44:70">
      <c r="AR1377" s="69">
        <f t="shared" si="583"/>
        <v>115</v>
      </c>
      <c r="AS1377" s="70">
        <f t="shared" si="587"/>
        <v>1374</v>
      </c>
      <c r="AT1377" s="71">
        <f t="shared" ca="1" si="588"/>
        <v>4.6008682644672093E-6</v>
      </c>
      <c r="AU1377" s="72">
        <f t="shared" ca="1" si="584"/>
        <v>9.0370179501075842E-3</v>
      </c>
      <c r="AV1377" s="73">
        <f t="shared" ca="1" si="585"/>
        <v>1.0090370179501076</v>
      </c>
      <c r="AW1377" s="74">
        <f ca="1">PRODUCT(AV$4:AV1377)</f>
        <v>194863.24441548076</v>
      </c>
      <c r="BO1377" s="70">
        <f t="shared" si="590"/>
        <v>1374</v>
      </c>
      <c r="BP1377" s="171">
        <f t="shared" ca="1" si="589"/>
        <v>0.114</v>
      </c>
      <c r="BQ1377" s="172">
        <f t="shared" ca="1" si="586"/>
        <v>9.0370179501075842E-3</v>
      </c>
      <c r="BR1377" s="172">
        <f t="shared" ca="1" si="591"/>
        <v>5.1318041172907569E-6</v>
      </c>
    </row>
    <row r="1378" spans="44:70">
      <c r="AR1378" s="69">
        <f t="shared" si="583"/>
        <v>115</v>
      </c>
      <c r="AS1378" s="70">
        <f t="shared" si="587"/>
        <v>1375</v>
      </c>
      <c r="AT1378" s="71">
        <f t="shared" ca="1" si="588"/>
        <v>4.5592901353751391E-6</v>
      </c>
      <c r="AU1378" s="72">
        <f t="shared" ca="1" si="584"/>
        <v>9.0370179501075842E-3</v>
      </c>
      <c r="AV1378" s="73">
        <f t="shared" ca="1" si="585"/>
        <v>1.0090370179501076</v>
      </c>
      <c r="AW1378" s="74">
        <f ca="1">PRODUCT(AV$4:AV1378)</f>
        <v>196624.22705307967</v>
      </c>
      <c r="BO1378" s="70">
        <f t="shared" si="590"/>
        <v>1375</v>
      </c>
      <c r="BP1378" s="171">
        <f t="shared" ca="1" si="589"/>
        <v>0.114</v>
      </c>
      <c r="BQ1378" s="172">
        <f t="shared" ca="1" si="586"/>
        <v>9.0370179501075842E-3</v>
      </c>
      <c r="BR1378" s="172">
        <f t="shared" ca="1" si="591"/>
        <v>5.0858432604545953E-6</v>
      </c>
    </row>
    <row r="1379" spans="44:70">
      <c r="AR1379" s="69">
        <f t="shared" si="583"/>
        <v>115</v>
      </c>
      <c r="AS1379" s="70">
        <f t="shared" si="587"/>
        <v>1376</v>
      </c>
      <c r="AT1379" s="71">
        <f t="shared" ca="1" si="588"/>
        <v>4.5180877485820057E-6</v>
      </c>
      <c r="AU1379" s="72">
        <f t="shared" ca="1" si="584"/>
        <v>9.0370179501075842E-3</v>
      </c>
      <c r="AV1379" s="73">
        <f t="shared" ca="1" si="585"/>
        <v>1.0090370179501076</v>
      </c>
      <c r="AW1379" s="74">
        <f ca="1">PRODUCT(AV$4:AV1379)</f>
        <v>198401.12372238436</v>
      </c>
      <c r="BO1379" s="70">
        <f t="shared" si="590"/>
        <v>1376</v>
      </c>
      <c r="BP1379" s="171">
        <f t="shared" ca="1" si="589"/>
        <v>0.114</v>
      </c>
      <c r="BQ1379" s="172">
        <f t="shared" ca="1" si="586"/>
        <v>9.0370179501075842E-3</v>
      </c>
      <c r="BR1379" s="172">
        <f t="shared" ca="1" si="591"/>
        <v>5.0402940328063044E-6</v>
      </c>
    </row>
    <row r="1380" spans="44:70">
      <c r="AR1380" s="69">
        <f t="shared" si="583"/>
        <v>115</v>
      </c>
      <c r="AS1380" s="70">
        <f t="shared" si="587"/>
        <v>1377</v>
      </c>
      <c r="AT1380" s="71">
        <f t="shared" ca="1" si="588"/>
        <v>4.4772577084979086E-6</v>
      </c>
      <c r="AU1380" s="72">
        <f t="shared" ca="1" si="584"/>
        <v>9.0370179501075842E-3</v>
      </c>
      <c r="AV1380" s="73">
        <f t="shared" ca="1" si="585"/>
        <v>1.0090370179501076</v>
      </c>
      <c r="AW1380" s="74">
        <f ca="1">PRODUCT(AV$4:AV1380)</f>
        <v>200194.07823878506</v>
      </c>
      <c r="BO1380" s="70">
        <f t="shared" si="590"/>
        <v>1377</v>
      </c>
      <c r="BP1380" s="171">
        <f t="shared" ca="1" si="589"/>
        <v>0.114</v>
      </c>
      <c r="BQ1380" s="172">
        <f t="shared" ca="1" si="586"/>
        <v>9.0370179501075842E-3</v>
      </c>
      <c r="BR1380" s="172">
        <f t="shared" ca="1" si="591"/>
        <v>4.9951527477612563E-6</v>
      </c>
    </row>
    <row r="1381" spans="44:70">
      <c r="AR1381" s="69">
        <f t="shared" si="583"/>
        <v>115</v>
      </c>
      <c r="AS1381" s="70">
        <f t="shared" si="587"/>
        <v>1378</v>
      </c>
      <c r="AT1381" s="71">
        <f t="shared" ca="1" si="588"/>
        <v>4.4367966502189554E-6</v>
      </c>
      <c r="AU1381" s="72">
        <f t="shared" ca="1" si="584"/>
        <v>9.0370179501075842E-3</v>
      </c>
      <c r="AV1381" s="73">
        <f t="shared" ca="1" si="585"/>
        <v>1.0090370179501076</v>
      </c>
      <c r="AW1381" s="74">
        <f ca="1">PRODUCT(AV$4:AV1381)</f>
        <v>202003.2357173342</v>
      </c>
      <c r="BO1381" s="70">
        <f t="shared" si="590"/>
        <v>1378</v>
      </c>
      <c r="BP1381" s="171">
        <f t="shared" ca="1" si="589"/>
        <v>0.114</v>
      </c>
      <c r="BQ1381" s="172">
        <f t="shared" ca="1" si="586"/>
        <v>9.0370179501075842E-3</v>
      </c>
      <c r="BR1381" s="172">
        <f t="shared" ca="1" si="591"/>
        <v>4.9504157517521764E-6</v>
      </c>
    </row>
    <row r="1382" spans="44:70">
      <c r="AR1382" s="69">
        <f t="shared" si="583"/>
        <v>115</v>
      </c>
      <c r="AS1382" s="70">
        <f t="shared" si="587"/>
        <v>1379</v>
      </c>
      <c r="AT1382" s="71">
        <f t="shared" ca="1" si="588"/>
        <v>4.3967012392499498E-6</v>
      </c>
      <c r="AU1382" s="72">
        <f t="shared" ca="1" si="584"/>
        <v>9.0370179501075842E-3</v>
      </c>
      <c r="AV1382" s="73">
        <f t="shared" ca="1" si="585"/>
        <v>1.0090370179501076</v>
      </c>
      <c r="AW1382" s="74">
        <f ca="1">PRODUCT(AV$4:AV1382)</f>
        <v>203828.74258449156</v>
      </c>
      <c r="BO1382" s="70">
        <f t="shared" si="590"/>
        <v>1379</v>
      </c>
      <c r="BP1382" s="171">
        <f t="shared" ca="1" si="589"/>
        <v>0.114</v>
      </c>
      <c r="BQ1382" s="172">
        <f t="shared" ca="1" si="586"/>
        <v>9.0370179501075842E-3</v>
      </c>
      <c r="BR1382" s="172">
        <f t="shared" ca="1" si="591"/>
        <v>4.9060794239334362E-6</v>
      </c>
    </row>
    <row r="1383" spans="44:70">
      <c r="AR1383" s="69">
        <f t="shared" si="583"/>
        <v>115</v>
      </c>
      <c r="AS1383" s="70">
        <f t="shared" si="587"/>
        <v>1380</v>
      </c>
      <c r="AT1383" s="71">
        <f t="shared" ca="1" si="588"/>
        <v>4.3569681712295881E-6</v>
      </c>
      <c r="AU1383" s="72">
        <f t="shared" ca="1" si="584"/>
        <v>9.0370179501075842E-3</v>
      </c>
      <c r="AV1383" s="73">
        <f t="shared" ca="1" si="585"/>
        <v>1.0090370179501076</v>
      </c>
      <c r="AW1383" s="74">
        <f ca="1">PRODUCT(AV$4:AV1383)</f>
        <v>205670.74658997546</v>
      </c>
      <c r="BO1383" s="70">
        <f t="shared" si="590"/>
        <v>1380</v>
      </c>
      <c r="BP1383" s="171">
        <f t="shared" ca="1" si="589"/>
        <v>0.114</v>
      </c>
      <c r="BQ1383" s="172">
        <f t="shared" ca="1" si="586"/>
        <v>9.0370179501075842E-3</v>
      </c>
      <c r="BR1383" s="172">
        <f t="shared" ca="1" si="591"/>
        <v>4.8621401758879973E-6</v>
      </c>
    </row>
    <row r="1384" spans="44:70">
      <c r="AR1384" s="69">
        <f t="shared" si="583"/>
        <v>116</v>
      </c>
      <c r="AS1384" s="70">
        <f t="shared" si="587"/>
        <v>1381</v>
      </c>
      <c r="AT1384" s="71">
        <f t="shared" ca="1" si="588"/>
        <v>4.3175941716581388E-6</v>
      </c>
      <c r="AU1384" s="72">
        <f t="shared" ca="1" si="584"/>
        <v>9.0370179501075842E-3</v>
      </c>
      <c r="AV1384" s="73">
        <f t="shared" ca="1" si="585"/>
        <v>1.0090370179501076</v>
      </c>
      <c r="AW1384" s="74">
        <f ca="1">PRODUCT(AV$4:AV1384)</f>
        <v>207529.39681872108</v>
      </c>
      <c r="BO1384" s="70">
        <f t="shared" si="590"/>
        <v>1381</v>
      </c>
      <c r="BP1384" s="171">
        <f t="shared" ca="1" si="589"/>
        <v>0.114</v>
      </c>
      <c r="BQ1384" s="172">
        <f t="shared" ca="1" si="586"/>
        <v>9.0370179501075842E-3</v>
      </c>
      <c r="BR1384" s="172">
        <f t="shared" ca="1" si="591"/>
        <v>4.8185944513369762E-6</v>
      </c>
    </row>
    <row r="1385" spans="44:70">
      <c r="AR1385" s="69">
        <f t="shared" si="583"/>
        <v>116</v>
      </c>
      <c r="AS1385" s="70">
        <f t="shared" si="587"/>
        <v>1382</v>
      </c>
      <c r="AT1385" s="71">
        <f t="shared" ca="1" si="588"/>
        <v>4.2785759956275839E-6</v>
      </c>
      <c r="AU1385" s="72">
        <f t="shared" ca="1" si="584"/>
        <v>9.0370179501075842E-3</v>
      </c>
      <c r="AV1385" s="73">
        <f t="shared" ca="1" si="585"/>
        <v>1.0090370179501076</v>
      </c>
      <c r="AW1385" s="74">
        <f ca="1">PRODUCT(AV$4:AV1385)</f>
        <v>209404.84370294688</v>
      </c>
      <c r="BO1385" s="70">
        <f t="shared" si="590"/>
        <v>1382</v>
      </c>
      <c r="BP1385" s="171">
        <f t="shared" ca="1" si="589"/>
        <v>0.114</v>
      </c>
      <c r="BQ1385" s="172">
        <f t="shared" ca="1" si="586"/>
        <v>9.0370179501075842E-3</v>
      </c>
      <c r="BR1385" s="172">
        <f t="shared" ca="1" si="591"/>
        <v>4.7754387258518143E-6</v>
      </c>
    </row>
    <row r="1386" spans="44:70">
      <c r="AR1386" s="69">
        <f t="shared" si="583"/>
        <v>116</v>
      </c>
      <c r="AS1386" s="70">
        <f t="shared" si="587"/>
        <v>1383</v>
      </c>
      <c r="AT1386" s="71">
        <f t="shared" ca="1" si="588"/>
        <v>4.2399104275541981E-6</v>
      </c>
      <c r="AU1386" s="72">
        <f t="shared" ca="1" si="584"/>
        <v>9.0370179501075842E-3</v>
      </c>
      <c r="AV1386" s="73">
        <f t="shared" ca="1" si="585"/>
        <v>1.0090370179501076</v>
      </c>
      <c r="AW1386" s="74">
        <f ca="1">PRODUCT(AV$4:AV1386)</f>
        <v>211297.23903432989</v>
      </c>
      <c r="BO1386" s="70">
        <f t="shared" si="590"/>
        <v>1383</v>
      </c>
      <c r="BP1386" s="171">
        <f t="shared" ca="1" si="589"/>
        <v>0.114</v>
      </c>
      <c r="BQ1386" s="172">
        <f t="shared" ca="1" si="586"/>
        <v>9.0370179501075842E-3</v>
      </c>
      <c r="BR1386" s="172">
        <f t="shared" ca="1" si="591"/>
        <v>4.7326695065690229E-6</v>
      </c>
    </row>
    <row r="1387" spans="44:70">
      <c r="AR1387" s="69">
        <f t="shared" si="583"/>
        <v>116</v>
      </c>
      <c r="AS1387" s="70">
        <f t="shared" si="587"/>
        <v>1384</v>
      </c>
      <c r="AT1387" s="71">
        <f t="shared" ca="1" si="588"/>
        <v>4.2015942809135421E-6</v>
      </c>
      <c r="AU1387" s="72">
        <f t="shared" ca="1" si="584"/>
        <v>9.0370179501075842E-3</v>
      </c>
      <c r="AV1387" s="73">
        <f t="shared" ca="1" si="585"/>
        <v>1.0090370179501076</v>
      </c>
      <c r="AW1387" s="74">
        <f ca="1">PRODUCT(AV$4:AV1387)</f>
        <v>213206.7359762913</v>
      </c>
      <c r="BO1387" s="70">
        <f t="shared" si="590"/>
        <v>1384</v>
      </c>
      <c r="BP1387" s="171">
        <f t="shared" ca="1" si="589"/>
        <v>0.114</v>
      </c>
      <c r="BQ1387" s="172">
        <f t="shared" ca="1" si="586"/>
        <v>9.0370179501075842E-3</v>
      </c>
      <c r="BR1387" s="172">
        <f t="shared" ca="1" si="591"/>
        <v>4.6902833319074844E-6</v>
      </c>
    </row>
    <row r="1388" spans="44:70">
      <c r="AR1388" s="69">
        <f t="shared" si="583"/>
        <v>116</v>
      </c>
      <c r="AS1388" s="70">
        <f t="shared" si="587"/>
        <v>1385</v>
      </c>
      <c r="AT1388" s="71">
        <f t="shared" ca="1" si="588"/>
        <v>4.1636243979778569E-6</v>
      </c>
      <c r="AU1388" s="72">
        <f t="shared" ca="1" si="584"/>
        <v>9.0370179501075842E-3</v>
      </c>
      <c r="AV1388" s="73">
        <f t="shared" ca="1" si="585"/>
        <v>1.0090370179501076</v>
      </c>
      <c r="AW1388" s="74">
        <f ca="1">PRODUCT(AV$4:AV1388)</f>
        <v>215133.4890763929</v>
      </c>
      <c r="BO1388" s="70">
        <f t="shared" si="590"/>
        <v>1385</v>
      </c>
      <c r="BP1388" s="171">
        <f t="shared" ca="1" si="589"/>
        <v>0.114</v>
      </c>
      <c r="BQ1388" s="172">
        <f t="shared" ca="1" si="586"/>
        <v>9.0370179501075842E-3</v>
      </c>
      <c r="BR1388" s="172">
        <f t="shared" ca="1" si="591"/>
        <v>4.648276771288284E-6</v>
      </c>
    </row>
    <row r="1389" spans="44:70">
      <c r="AR1389" s="69">
        <f t="shared" si="583"/>
        <v>116</v>
      </c>
      <c r="AS1389" s="70">
        <f t="shared" si="587"/>
        <v>1386</v>
      </c>
      <c r="AT1389" s="71">
        <f t="shared" ca="1" si="588"/>
        <v>4.1259976495558249E-6</v>
      </c>
      <c r="AU1389" s="72">
        <f t="shared" ca="1" si="584"/>
        <v>9.0370179501075842E-3</v>
      </c>
      <c r="AV1389" s="73">
        <f t="shared" ca="1" si="585"/>
        <v>1.0090370179501076</v>
      </c>
      <c r="AW1389" s="74">
        <f ca="1">PRODUCT(AV$4:AV1389)</f>
        <v>217077.65427884553</v>
      </c>
      <c r="BO1389" s="70">
        <f t="shared" si="590"/>
        <v>1386</v>
      </c>
      <c r="BP1389" s="171">
        <f t="shared" ca="1" si="589"/>
        <v>0.114</v>
      </c>
      <c r="BQ1389" s="172">
        <f t="shared" ca="1" si="586"/>
        <v>9.0370179501075842E-3</v>
      </c>
      <c r="BR1389" s="172">
        <f t="shared" ca="1" si="591"/>
        <v>4.6066464248570516E-6</v>
      </c>
    </row>
    <row r="1390" spans="44:70">
      <c r="AR1390" s="69">
        <f t="shared" si="583"/>
        <v>116</v>
      </c>
      <c r="AS1390" s="70">
        <f t="shared" si="587"/>
        <v>1387</v>
      </c>
      <c r="AT1390" s="71">
        <f t="shared" ca="1" si="588"/>
        <v>4.0887109347346871E-6</v>
      </c>
      <c r="AU1390" s="72">
        <f t="shared" ca="1" si="584"/>
        <v>9.0370179501075842E-3</v>
      </c>
      <c r="AV1390" s="73">
        <f t="shared" ca="1" si="585"/>
        <v>1.0090370179501076</v>
      </c>
      <c r="AW1390" s="74">
        <f ca="1">PRODUCT(AV$4:AV1390)</f>
        <v>219039.38893713072</v>
      </c>
      <c r="BO1390" s="70">
        <f t="shared" si="590"/>
        <v>1387</v>
      </c>
      <c r="BP1390" s="171">
        <f t="shared" ca="1" si="589"/>
        <v>0.114</v>
      </c>
      <c r="BQ1390" s="172">
        <f t="shared" ca="1" si="586"/>
        <v>9.0370179501075842E-3</v>
      </c>
      <c r="BR1390" s="172">
        <f t="shared" ca="1" si="591"/>
        <v>4.5653889232087912E-6</v>
      </c>
    </row>
    <row r="1391" spans="44:70">
      <c r="AR1391" s="69">
        <f t="shared" si="583"/>
        <v>116</v>
      </c>
      <c r="AS1391" s="70">
        <f t="shared" si="587"/>
        <v>1388</v>
      </c>
      <c r="AT1391" s="71">
        <f t="shared" ca="1" si="588"/>
        <v>4.0517611806246886E-6</v>
      </c>
      <c r="AU1391" s="72">
        <f t="shared" ca="1" si="584"/>
        <v>9.0370179501075842E-3</v>
      </c>
      <c r="AV1391" s="73">
        <f t="shared" ca="1" si="585"/>
        <v>1.0090370179501076</v>
      </c>
      <c r="AW1391" s="74">
        <f ca="1">PRODUCT(AV$4:AV1391)</f>
        <v>221018.85182673615</v>
      </c>
      <c r="BO1391" s="70">
        <f t="shared" si="590"/>
        <v>1388</v>
      </c>
      <c r="BP1391" s="171">
        <f t="shared" ca="1" si="589"/>
        <v>0.114</v>
      </c>
      <c r="BQ1391" s="172">
        <f t="shared" ca="1" si="586"/>
        <v>9.0370179501075842E-3</v>
      </c>
      <c r="BR1391" s="172">
        <f t="shared" ca="1" si="591"/>
        <v>4.5245009271151729E-6</v>
      </c>
    </row>
    <row r="1392" spans="44:70">
      <c r="AR1392" s="69">
        <f t="shared" si="583"/>
        <v>116</v>
      </c>
      <c r="AS1392" s="70">
        <f t="shared" si="587"/>
        <v>1389</v>
      </c>
      <c r="AT1392" s="71">
        <f t="shared" ca="1" si="588"/>
        <v>4.0151453421058345E-6</v>
      </c>
      <c r="AU1392" s="72">
        <f t="shared" ca="1" si="584"/>
        <v>9.0370179501075842E-3</v>
      </c>
      <c r="AV1392" s="73">
        <f t="shared" ca="1" si="585"/>
        <v>1.0090370179501076</v>
      </c>
      <c r="AW1392" s="74">
        <f ca="1">PRODUCT(AV$4:AV1392)</f>
        <v>223016.20315800654</v>
      </c>
      <c r="BO1392" s="70">
        <f t="shared" si="590"/>
        <v>1389</v>
      </c>
      <c r="BP1392" s="171">
        <f t="shared" ca="1" si="589"/>
        <v>0.114</v>
      </c>
      <c r="BQ1392" s="172">
        <f t="shared" ca="1" si="586"/>
        <v>9.0370179501075842E-3</v>
      </c>
      <c r="BR1392" s="172">
        <f t="shared" ca="1" si="591"/>
        <v>4.4839791272542682E-6</v>
      </c>
    </row>
    <row r="1393" spans="44:70">
      <c r="AR1393" s="69">
        <f t="shared" si="583"/>
        <v>116</v>
      </c>
      <c r="AS1393" s="70">
        <f t="shared" si="587"/>
        <v>1390</v>
      </c>
      <c r="AT1393" s="71">
        <f t="shared" ca="1" si="588"/>
        <v>3.9788604015769336E-6</v>
      </c>
      <c r="AU1393" s="72">
        <f t="shared" ca="1" si="584"/>
        <v>9.0370179501075842E-3</v>
      </c>
      <c r="AV1393" s="73">
        <f t="shared" ca="1" si="585"/>
        <v>1.0090370179501076</v>
      </c>
      <c r="AW1393" s="74">
        <f ca="1">PRODUCT(AV$4:AV1393)</f>
        <v>225031.60458911027</v>
      </c>
      <c r="BO1393" s="70">
        <f t="shared" si="590"/>
        <v>1390</v>
      </c>
      <c r="BP1393" s="171">
        <f t="shared" ca="1" si="589"/>
        <v>0.114</v>
      </c>
      <c r="BQ1393" s="172">
        <f t="shared" ca="1" si="586"/>
        <v>9.0370179501075842E-3</v>
      </c>
      <c r="BR1393" s="172">
        <f t="shared" ca="1" si="591"/>
        <v>4.4438202439427066E-6</v>
      </c>
    </row>
    <row r="1394" spans="44:70">
      <c r="AR1394" s="69">
        <f t="shared" si="583"/>
        <v>116</v>
      </c>
      <c r="AS1394" s="70">
        <f t="shared" si="587"/>
        <v>1391</v>
      </c>
      <c r="AT1394" s="71">
        <f t="shared" ca="1" si="588"/>
        <v>3.9429033687069103E-6</v>
      </c>
      <c r="AU1394" s="72">
        <f t="shared" ca="1" si="584"/>
        <v>9.0370179501075842E-3</v>
      </c>
      <c r="AV1394" s="73">
        <f t="shared" ca="1" si="585"/>
        <v>1.0090370179501076</v>
      </c>
      <c r="AW1394" s="74">
        <f ca="1">PRODUCT(AV$4:AV1394)</f>
        <v>227065.21923912357</v>
      </c>
      <c r="BO1394" s="70">
        <f t="shared" si="590"/>
        <v>1391</v>
      </c>
      <c r="BP1394" s="171">
        <f t="shared" ca="1" si="589"/>
        <v>0.114</v>
      </c>
      <c r="BQ1394" s="172">
        <f t="shared" ca="1" si="586"/>
        <v>9.0370179501075842E-3</v>
      </c>
      <c r="BR1394" s="172">
        <f t="shared" ca="1" si="591"/>
        <v>4.4040210268702293E-6</v>
      </c>
    </row>
    <row r="1395" spans="44:70">
      <c r="AR1395" s="69">
        <f t="shared" si="583"/>
        <v>116</v>
      </c>
      <c r="AS1395" s="70">
        <f t="shared" si="587"/>
        <v>1392</v>
      </c>
      <c r="AT1395" s="71">
        <f t="shared" ca="1" si="588"/>
        <v>3.9072712801883664E-6</v>
      </c>
      <c r="AU1395" s="72">
        <f t="shared" ca="1" si="584"/>
        <v>9.0370179501075842E-3</v>
      </c>
      <c r="AV1395" s="73">
        <f t="shared" ca="1" si="585"/>
        <v>1.0090370179501076</v>
      </c>
      <c r="AW1395" s="74">
        <f ca="1">PRODUCT(AV$4:AV1395)</f>
        <v>229117.21170123265</v>
      </c>
      <c r="BO1395" s="70">
        <f t="shared" si="590"/>
        <v>1392</v>
      </c>
      <c r="BP1395" s="171">
        <f t="shared" ca="1" si="589"/>
        <v>0.114</v>
      </c>
      <c r="BQ1395" s="172">
        <f t="shared" ca="1" si="586"/>
        <v>9.0370179501075842E-3</v>
      </c>
      <c r="BR1395" s="172">
        <f t="shared" ca="1" si="591"/>
        <v>4.3645782548366219E-6</v>
      </c>
    </row>
    <row r="1396" spans="44:70">
      <c r="AR1396" s="69">
        <f t="shared" si="583"/>
        <v>117</v>
      </c>
      <c r="AS1396" s="70">
        <f t="shared" si="587"/>
        <v>1393</v>
      </c>
      <c r="AT1396" s="71">
        <f t="shared" ca="1" si="588"/>
        <v>3.8719611994933644E-6</v>
      </c>
      <c r="AU1396" s="72">
        <f t="shared" ca="1" si="584"/>
        <v>9.0370179501075842E-3</v>
      </c>
      <c r="AV1396" s="73">
        <f t="shared" ca="1" si="585"/>
        <v>1.0090370179501076</v>
      </c>
      <c r="AW1396" s="74">
        <f ca="1">PRODUCT(AV$4:AV1396)</f>
        <v>231187.74805605528</v>
      </c>
      <c r="BO1396" s="70">
        <f t="shared" si="590"/>
        <v>1393</v>
      </c>
      <c r="BP1396" s="171">
        <f t="shared" ca="1" si="589"/>
        <v>0.114</v>
      </c>
      <c r="BQ1396" s="172">
        <f t="shared" ca="1" si="586"/>
        <v>9.0370179501075842E-3</v>
      </c>
      <c r="BR1396" s="172">
        <f t="shared" ca="1" si="591"/>
        <v>4.3254887354910011E-6</v>
      </c>
    </row>
    <row r="1397" spans="44:70">
      <c r="AR1397" s="69">
        <f t="shared" si="583"/>
        <v>117</v>
      </c>
      <c r="AS1397" s="70">
        <f t="shared" si="587"/>
        <v>1394</v>
      </c>
      <c r="AT1397" s="71">
        <f t="shared" ca="1" si="588"/>
        <v>3.8369702166314226E-6</v>
      </c>
      <c r="AU1397" s="72">
        <f t="shared" ca="1" si="584"/>
        <v>9.0370179501075842E-3</v>
      </c>
      <c r="AV1397" s="73">
        <f t="shared" ca="1" si="585"/>
        <v>1.0090370179501076</v>
      </c>
      <c r="AW1397" s="74">
        <f ca="1">PRODUCT(AV$4:AV1397)</f>
        <v>233276.99588508281</v>
      </c>
      <c r="BO1397" s="70">
        <f t="shared" si="590"/>
        <v>1394</v>
      </c>
      <c r="BP1397" s="171">
        <f t="shared" ca="1" si="589"/>
        <v>0.114</v>
      </c>
      <c r="BQ1397" s="172">
        <f t="shared" ca="1" si="586"/>
        <v>9.0370179501075842E-3</v>
      </c>
      <c r="BR1397" s="172">
        <f t="shared" ca="1" si="591"/>
        <v>4.2867493050734416E-6</v>
      </c>
    </row>
    <row r="1398" spans="44:70">
      <c r="AR1398" s="69">
        <f t="shared" si="583"/>
        <v>117</v>
      </c>
      <c r="AS1398" s="70">
        <f t="shared" si="587"/>
        <v>1395</v>
      </c>
      <c r="AT1398" s="71">
        <f t="shared" ca="1" si="588"/>
        <v>3.8022954479096961E-6</v>
      </c>
      <c r="AU1398" s="72">
        <f t="shared" ca="1" si="584"/>
        <v>9.0370179501075842E-3</v>
      </c>
      <c r="AV1398" s="73">
        <f t="shared" ca="1" si="585"/>
        <v>1.0090370179501076</v>
      </c>
      <c r="AW1398" s="74">
        <f ca="1">PRODUCT(AV$4:AV1398)</f>
        <v>235385.12428424347</v>
      </c>
      <c r="BO1398" s="70">
        <f t="shared" si="590"/>
        <v>1395</v>
      </c>
      <c r="BP1398" s="171">
        <f t="shared" ca="1" si="589"/>
        <v>0.114</v>
      </c>
      <c r="BQ1398" s="172">
        <f t="shared" ca="1" si="586"/>
        <v>9.0370179501075842E-3</v>
      </c>
      <c r="BR1398" s="172">
        <f t="shared" ca="1" si="591"/>
        <v>4.2483568281589071E-6</v>
      </c>
    </row>
    <row r="1399" spans="44:70">
      <c r="AR1399" s="69">
        <f t="shared" si="583"/>
        <v>117</v>
      </c>
      <c r="AS1399" s="70">
        <f t="shared" si="587"/>
        <v>1396</v>
      </c>
      <c r="AT1399" s="71">
        <f t="shared" ca="1" si="588"/>
        <v>3.7679340356953237E-6</v>
      </c>
      <c r="AU1399" s="72">
        <f t="shared" ca="1" si="584"/>
        <v>9.0370179501075842E-3</v>
      </c>
      <c r="AV1399" s="73">
        <f t="shared" ca="1" si="585"/>
        <v>1.0090370179501076</v>
      </c>
      <c r="AW1399" s="74">
        <f ca="1">PRODUCT(AV$4:AV1399)</f>
        <v>237512.30387758848</v>
      </c>
      <c r="BO1399" s="70">
        <f t="shared" si="590"/>
        <v>1396</v>
      </c>
      <c r="BP1399" s="171">
        <f t="shared" ca="1" si="589"/>
        <v>0.114</v>
      </c>
      <c r="BQ1399" s="172">
        <f t="shared" ca="1" si="586"/>
        <v>9.0370179501075842E-3</v>
      </c>
      <c r="BR1399" s="172">
        <f t="shared" ca="1" si="591"/>
        <v>4.2103081974034868E-6</v>
      </c>
    </row>
    <row r="1400" spans="44:70">
      <c r="AR1400" s="69">
        <f t="shared" si="583"/>
        <v>117</v>
      </c>
      <c r="AS1400" s="70">
        <f t="shared" si="587"/>
        <v>1397</v>
      </c>
      <c r="AT1400" s="71">
        <f t="shared" ca="1" si="588"/>
        <v>3.7338831481799236E-6</v>
      </c>
      <c r="AU1400" s="72">
        <f t="shared" ca="1" si="584"/>
        <v>9.0370179501075842E-3</v>
      </c>
      <c r="AV1400" s="73">
        <f t="shared" ca="1" si="585"/>
        <v>1.0090370179501076</v>
      </c>
      <c r="AW1400" s="74">
        <f ca="1">PRODUCT(AV$4:AV1400)</f>
        <v>239658.70683110165</v>
      </c>
      <c r="BO1400" s="70">
        <f t="shared" si="590"/>
        <v>1397</v>
      </c>
      <c r="BP1400" s="171">
        <f t="shared" ca="1" si="589"/>
        <v>0.114</v>
      </c>
      <c r="BQ1400" s="172">
        <f t="shared" ca="1" si="586"/>
        <v>9.0370179501075842E-3</v>
      </c>
      <c r="BR1400" s="172">
        <f t="shared" ca="1" si="591"/>
        <v>4.1726003332928937E-6</v>
      </c>
    </row>
    <row r="1401" spans="44:70">
      <c r="AR1401" s="69">
        <f t="shared" si="583"/>
        <v>117</v>
      </c>
      <c r="AS1401" s="70">
        <f t="shared" si="587"/>
        <v>1398</v>
      </c>
      <c r="AT1401" s="71">
        <f t="shared" ca="1" si="588"/>
        <v>3.7001399791462172E-6</v>
      </c>
      <c r="AU1401" s="72">
        <f t="shared" ca="1" si="584"/>
        <v>9.0370179501075842E-3</v>
      </c>
      <c r="AV1401" s="73">
        <f t="shared" ca="1" si="585"/>
        <v>1.0090370179501076</v>
      </c>
      <c r="AW1401" s="74">
        <f ca="1">PRODUCT(AV$4:AV1401)</f>
        <v>241824.50686663389</v>
      </c>
      <c r="BO1401" s="70">
        <f t="shared" si="590"/>
        <v>1398</v>
      </c>
      <c r="BP1401" s="171">
        <f t="shared" ca="1" si="589"/>
        <v>0.114</v>
      </c>
      <c r="BQ1401" s="172">
        <f t="shared" ca="1" si="586"/>
        <v>9.0370179501075842E-3</v>
      </c>
      <c r="BR1401" s="172">
        <f t="shared" ca="1" si="591"/>
        <v>4.1352301838932239E-6</v>
      </c>
    </row>
    <row r="1402" spans="44:70">
      <c r="AR1402" s="69">
        <f t="shared" si="583"/>
        <v>117</v>
      </c>
      <c r="AS1402" s="70">
        <f t="shared" si="587"/>
        <v>1399</v>
      </c>
      <c r="AT1402" s="71">
        <f t="shared" ca="1" si="588"/>
        <v>3.666701747736762E-6</v>
      </c>
      <c r="AU1402" s="72">
        <f t="shared" ca="1" si="584"/>
        <v>9.0370179501075842E-3</v>
      </c>
      <c r="AV1402" s="73">
        <f t="shared" ca="1" si="585"/>
        <v>1.0090370179501076</v>
      </c>
      <c r="AW1402" s="74">
        <f ca="1">PRODUCT(AV$4:AV1402)</f>
        <v>244009.87927596358</v>
      </c>
      <c r="BO1402" s="70">
        <f t="shared" si="590"/>
        <v>1399</v>
      </c>
      <c r="BP1402" s="171">
        <f t="shared" ca="1" si="589"/>
        <v>0.114</v>
      </c>
      <c r="BQ1402" s="172">
        <f t="shared" ca="1" si="586"/>
        <v>9.0370179501075842E-3</v>
      </c>
      <c r="BR1402" s="172">
        <f t="shared" ca="1" si="591"/>
        <v>4.098194724603942E-6</v>
      </c>
    </row>
    <row r="1403" spans="44:70">
      <c r="AR1403" s="69">
        <f t="shared" si="583"/>
        <v>117</v>
      </c>
      <c r="AS1403" s="70">
        <f t="shared" si="587"/>
        <v>1400</v>
      </c>
      <c r="AT1403" s="71">
        <f t="shared" ca="1" si="588"/>
        <v>3.6335656982247739E-6</v>
      </c>
      <c r="AU1403" s="72">
        <f t="shared" ca="1" si="584"/>
        <v>9.0370179501075842E-3</v>
      </c>
      <c r="AV1403" s="73">
        <f t="shared" ca="1" si="585"/>
        <v>1.0090370179501076</v>
      </c>
      <c r="AW1403" s="74">
        <f ca="1">PRODUCT(AV$4:AV1403)</f>
        <v>246215.00093498404</v>
      </c>
      <c r="BO1403" s="70">
        <f t="shared" si="590"/>
        <v>1400</v>
      </c>
      <c r="BP1403" s="171">
        <f t="shared" ca="1" si="589"/>
        <v>0.114</v>
      </c>
      <c r="BQ1403" s="172">
        <f t="shared" ca="1" si="586"/>
        <v>9.0370179501075842E-3</v>
      </c>
      <c r="BR1403" s="172">
        <f t="shared" ca="1" si="591"/>
        <v>4.0614909579130822E-6</v>
      </c>
    </row>
    <row r="1404" spans="44:70">
      <c r="AR1404" s="69">
        <f t="shared" si="583"/>
        <v>117</v>
      </c>
      <c r="AS1404" s="70">
        <f t="shared" si="587"/>
        <v>1401</v>
      </c>
      <c r="AT1404" s="71">
        <f t="shared" ca="1" si="588"/>
        <v>3.6007290997870214E-6</v>
      </c>
      <c r="AU1404" s="72">
        <f t="shared" ca="1" si="584"/>
        <v>9.0370179501075842E-3</v>
      </c>
      <c r="AV1404" s="73">
        <f t="shared" ca="1" si="585"/>
        <v>1.0090370179501076</v>
      </c>
      <c r="AW1404" s="74">
        <f ca="1">PRODUCT(AV$4:AV1404)</f>
        <v>248440.05031801926</v>
      </c>
      <c r="BO1404" s="70">
        <f t="shared" si="590"/>
        <v>1401</v>
      </c>
      <c r="BP1404" s="171">
        <f t="shared" ca="1" si="589"/>
        <v>0.114</v>
      </c>
      <c r="BQ1404" s="172">
        <f t="shared" ca="1" si="586"/>
        <v>9.0370179501075842E-3</v>
      </c>
      <c r="BR1404" s="172">
        <f t="shared" ca="1" si="591"/>
        <v>4.0251159131546397E-6</v>
      </c>
    </row>
    <row r="1405" spans="44:70">
      <c r="AR1405" s="69">
        <f t="shared" si="583"/>
        <v>117</v>
      </c>
      <c r="AS1405" s="70">
        <f t="shared" si="587"/>
        <v>1402</v>
      </c>
      <c r="AT1405" s="71">
        <f t="shared" ca="1" si="588"/>
        <v>3.5681892462787714E-6</v>
      </c>
      <c r="AU1405" s="72">
        <f t="shared" ca="1" si="584"/>
        <v>9.0370179501075842E-3</v>
      </c>
      <c r="AV1405" s="73">
        <f t="shared" ca="1" si="585"/>
        <v>1.0090370179501076</v>
      </c>
      <c r="AW1405" s="74">
        <f ca="1">PRODUCT(AV$4:AV1405)</f>
        <v>250685.20751226883</v>
      </c>
      <c r="BO1405" s="70">
        <f t="shared" si="590"/>
        <v>1402</v>
      </c>
      <c r="BP1405" s="171">
        <f t="shared" ca="1" si="589"/>
        <v>0.114</v>
      </c>
      <c r="BQ1405" s="172">
        <f t="shared" ca="1" si="586"/>
        <v>9.0370179501075842E-3</v>
      </c>
      <c r="BR1405" s="172">
        <f t="shared" ca="1" si="591"/>
        <v>3.9890666462681393E-6</v>
      </c>
    </row>
    <row r="1406" spans="44:70">
      <c r="AR1406" s="69">
        <f t="shared" si="583"/>
        <v>117</v>
      </c>
      <c r="AS1406" s="70">
        <f t="shared" si="587"/>
        <v>1403</v>
      </c>
      <c r="AT1406" s="71">
        <f t="shared" ca="1" si="588"/>
        <v>3.5359434560107692E-6</v>
      </c>
      <c r="AU1406" s="72">
        <f t="shared" ca="1" si="584"/>
        <v>9.0370179501075842E-3</v>
      </c>
      <c r="AV1406" s="73">
        <f t="shared" ca="1" si="585"/>
        <v>1.0090370179501076</v>
      </c>
      <c r="AW1406" s="74">
        <f ca="1">PRODUCT(AV$4:AV1406)</f>
        <v>252950.65423238365</v>
      </c>
      <c r="BO1406" s="70">
        <f t="shared" si="590"/>
        <v>1403</v>
      </c>
      <c r="BP1406" s="171">
        <f t="shared" ca="1" si="589"/>
        <v>0.114</v>
      </c>
      <c r="BQ1406" s="172">
        <f t="shared" ca="1" si="586"/>
        <v>9.0370179501075842E-3</v>
      </c>
      <c r="BR1406" s="172">
        <f t="shared" ca="1" si="591"/>
        <v>3.9533402395603494E-6</v>
      </c>
    </row>
    <row r="1407" spans="44:70">
      <c r="AR1407" s="69">
        <f t="shared" si="583"/>
        <v>117</v>
      </c>
      <c r="AS1407" s="70">
        <f t="shared" si="587"/>
        <v>1404</v>
      </c>
      <c r="AT1407" s="71">
        <f t="shared" ca="1" si="588"/>
        <v>3.5039890715282344E-6</v>
      </c>
      <c r="AU1407" s="72">
        <f t="shared" ca="1" si="584"/>
        <v>9.0370179501075842E-3</v>
      </c>
      <c r="AV1407" s="73">
        <f t="shared" ca="1" si="585"/>
        <v>1.0090370179501076</v>
      </c>
      <c r="AW1407" s="74">
        <f ca="1">PRODUCT(AV$4:AV1407)</f>
        <v>255236.57383517316</v>
      </c>
      <c r="BO1407" s="70">
        <f t="shared" si="590"/>
        <v>1404</v>
      </c>
      <c r="BP1407" s="171">
        <f t="shared" ca="1" si="589"/>
        <v>0.114</v>
      </c>
      <c r="BQ1407" s="172">
        <f t="shared" ca="1" si="586"/>
        <v>9.0370179501075842E-3</v>
      </c>
      <c r="BR1407" s="172">
        <f t="shared" ca="1" si="591"/>
        <v>3.9179338014691397E-6</v>
      </c>
    </row>
    <row r="1408" spans="44:70">
      <c r="AR1408" s="69">
        <f t="shared" si="583"/>
        <v>118</v>
      </c>
      <c r="AS1408" s="70">
        <f t="shared" si="587"/>
        <v>1405</v>
      </c>
      <c r="AT1408" s="71">
        <f t="shared" ca="1" si="588"/>
        <v>3.472323459391853E-6</v>
      </c>
      <c r="AU1408" s="72">
        <f t="shared" ca="1" si="584"/>
        <v>9.0370179501075842E-3</v>
      </c>
      <c r="AV1408" s="73">
        <f t="shared" ca="1" si="585"/>
        <v>1.0090370179501076</v>
      </c>
      <c r="AW1408" s="74">
        <f ca="1">PRODUCT(AV$4:AV1408)</f>
        <v>257543.15133444557</v>
      </c>
      <c r="BO1408" s="70">
        <f t="shared" si="590"/>
        <v>1405</v>
      </c>
      <c r="BP1408" s="171">
        <f t="shared" ca="1" si="589"/>
        <v>0.114</v>
      </c>
      <c r="BQ1408" s="172">
        <f t="shared" ca="1" si="586"/>
        <v>9.0370179501075842E-3</v>
      </c>
      <c r="BR1408" s="172">
        <f t="shared" ca="1" si="591"/>
        <v>3.8828444663294446E-6</v>
      </c>
    </row>
    <row r="1409" spans="44:70">
      <c r="AR1409" s="69">
        <f t="shared" si="583"/>
        <v>118</v>
      </c>
      <c r="AS1409" s="70">
        <f t="shared" si="587"/>
        <v>1406</v>
      </c>
      <c r="AT1409" s="71">
        <f t="shared" ca="1" si="588"/>
        <v>3.4409440099607491E-6</v>
      </c>
      <c r="AU1409" s="72">
        <f t="shared" ca="1" si="584"/>
        <v>9.0370179501075842E-3</v>
      </c>
      <c r="AV1409" s="73">
        <f t="shared" ca="1" si="585"/>
        <v>1.0090370179501076</v>
      </c>
      <c r="AW1409" s="74">
        <f ca="1">PRODUCT(AV$4:AV1409)</f>
        <v>259870.57341598225</v>
      </c>
      <c r="BO1409" s="70">
        <f t="shared" si="590"/>
        <v>1406</v>
      </c>
      <c r="BP1409" s="171">
        <f t="shared" ca="1" si="589"/>
        <v>0.114</v>
      </c>
      <c r="BQ1409" s="172">
        <f t="shared" ca="1" si="586"/>
        <v>9.0370179501075842E-3</v>
      </c>
      <c r="BR1409" s="172">
        <f t="shared" ca="1" si="591"/>
        <v>3.8480693941413302E-6</v>
      </c>
    </row>
    <row r="1410" spans="44:70">
      <c r="AR1410" s="69">
        <f t="shared" si="583"/>
        <v>118</v>
      </c>
      <c r="AS1410" s="70">
        <f t="shared" si="587"/>
        <v>1407</v>
      </c>
      <c r="AT1410" s="71">
        <f t="shared" ca="1" si="588"/>
        <v>3.4098481371774186E-6</v>
      </c>
      <c r="AU1410" s="72">
        <f t="shared" ca="1" si="584"/>
        <v>9.0370179501075842E-3</v>
      </c>
      <c r="AV1410" s="73">
        <f t="shared" ca="1" si="585"/>
        <v>1.0090370179501076</v>
      </c>
      <c r="AW1410" s="74">
        <f ca="1">PRODUCT(AV$4:AV1410)</f>
        <v>262219.02845264721</v>
      </c>
      <c r="BO1410" s="70">
        <f t="shared" si="590"/>
        <v>1407</v>
      </c>
      <c r="BP1410" s="171">
        <f t="shared" ca="1" si="589"/>
        <v>0.114</v>
      </c>
      <c r="BQ1410" s="172">
        <f t="shared" ca="1" si="586"/>
        <v>9.0370179501075842E-3</v>
      </c>
      <c r="BR1410" s="172">
        <f t="shared" ca="1" si="591"/>
        <v>3.8136057703401326E-6</v>
      </c>
    </row>
    <row r="1411" spans="44:70">
      <c r="AR1411" s="69">
        <f t="shared" si="583"/>
        <v>118</v>
      </c>
      <c r="AS1411" s="70">
        <f t="shared" si="587"/>
        <v>1408</v>
      </c>
      <c r="AT1411" s="71">
        <f t="shared" ca="1" si="588"/>
        <v>3.3790332783546052E-6</v>
      </c>
      <c r="AU1411" s="72">
        <f t="shared" ca="1" si="584"/>
        <v>9.0370179501075842E-3</v>
      </c>
      <c r="AV1411" s="73">
        <f t="shared" ca="1" si="585"/>
        <v>1.0090370179501076</v>
      </c>
      <c r="AW1411" s="74">
        <f ca="1">PRODUCT(AV$4:AV1411)</f>
        <v>264588.70651963353</v>
      </c>
      <c r="BO1411" s="70">
        <f t="shared" si="590"/>
        <v>1408</v>
      </c>
      <c r="BP1411" s="171">
        <f t="shared" ca="1" si="589"/>
        <v>0.114</v>
      </c>
      <c r="BQ1411" s="172">
        <f t="shared" ca="1" si="586"/>
        <v>9.0370179501075842E-3</v>
      </c>
      <c r="BR1411" s="172">
        <f t="shared" ca="1" si="591"/>
        <v>3.7794508055686599E-6</v>
      </c>
    </row>
    <row r="1412" spans="44:70">
      <c r="AR1412" s="69">
        <f t="shared" si="583"/>
        <v>118</v>
      </c>
      <c r="AS1412" s="70">
        <f t="shared" si="587"/>
        <v>1409</v>
      </c>
      <c r="AT1412" s="71">
        <f t="shared" ca="1" si="588"/>
        <v>3.3484968939641038E-6</v>
      </c>
      <c r="AU1412" s="72">
        <f t="shared" ca="1" si="584"/>
        <v>9.0370179501075842E-3</v>
      </c>
      <c r="AV1412" s="73">
        <f t="shared" ca="1" si="585"/>
        <v>1.0090370179501076</v>
      </c>
      <c r="AW1412" s="74">
        <f ca="1">PRODUCT(AV$4:AV1412)</f>
        <v>266979.79940984718</v>
      </c>
      <c r="BO1412" s="70">
        <f t="shared" si="590"/>
        <v>1409</v>
      </c>
      <c r="BP1412" s="171">
        <f t="shared" ca="1" si="589"/>
        <v>0.114</v>
      </c>
      <c r="BQ1412" s="172">
        <f t="shared" ca="1" si="586"/>
        <v>9.0370179501075842E-3</v>
      </c>
      <c r="BR1412" s="172">
        <f t="shared" ca="1" si="591"/>
        <v>3.7456017354514311E-6</v>
      </c>
    </row>
    <row r="1413" spans="44:70">
      <c r="AR1413" s="69">
        <f t="shared" ref="AR1413:AR1476" si="592">ROUNDDOWN((AS1413-1)/12,0)+1</f>
        <v>118</v>
      </c>
      <c r="AS1413" s="70">
        <f t="shared" si="587"/>
        <v>1410</v>
      </c>
      <c r="AT1413" s="71">
        <f t="shared" ca="1" si="588"/>
        <v>3.3182364674274705E-6</v>
      </c>
      <c r="AU1413" s="72">
        <f t="shared" ref="AU1413:AU1476" ca="1" si="593">IF($AU$2="Yes",BQ1413,((1+$AH$21)^(1/12))-1)</f>
        <v>9.0370179501075842E-3</v>
      </c>
      <c r="AV1413" s="73">
        <f t="shared" ref="AV1413:AV1476" ca="1" si="594">(1+AU1413)</f>
        <v>1.0090370179501076</v>
      </c>
      <c r="AW1413" s="74">
        <f ca="1">PRODUCT(AV$4:AV1413)</f>
        <v>269392.50064943009</v>
      </c>
      <c r="BO1413" s="70">
        <f t="shared" si="590"/>
        <v>1410</v>
      </c>
      <c r="BP1413" s="171">
        <f t="shared" ca="1" si="589"/>
        <v>0.114</v>
      </c>
      <c r="BQ1413" s="172">
        <f t="shared" ref="BQ1413:BQ1476" ca="1" si="595">(1+BP1413)^(1/12)-1</f>
        <v>9.0370179501075842E-3</v>
      </c>
      <c r="BR1413" s="172">
        <f t="shared" ca="1" si="591"/>
        <v>3.7120558203709376E-6</v>
      </c>
    </row>
    <row r="1414" spans="44:70">
      <c r="AR1414" s="69">
        <f t="shared" si="592"/>
        <v>118</v>
      </c>
      <c r="AS1414" s="70">
        <f t="shared" ref="AS1414:AS1477" si="596">AS1413+1</f>
        <v>1411</v>
      </c>
      <c r="AT1414" s="71">
        <f t="shared" ref="AT1414:AT1477" ca="1" si="597">(1-AU1414)*AT1413</f>
        <v>3.2882495049086268E-6</v>
      </c>
      <c r="AU1414" s="72">
        <f t="shared" ca="1" si="593"/>
        <v>9.0370179501075842E-3</v>
      </c>
      <c r="AV1414" s="73">
        <f t="shared" ca="1" si="594"/>
        <v>1.0090370179501076</v>
      </c>
      <c r="AW1414" s="74">
        <f ca="1">PRODUCT(AV$4:AV1414)</f>
        <v>271827.00551342336</v>
      </c>
      <c r="BO1414" s="70">
        <f t="shared" si="590"/>
        <v>1411</v>
      </c>
      <c r="BP1414" s="171">
        <f t="shared" ref="BP1414:BP1477" ca="1" si="598">VLOOKUP(BO1414,$BT$4:$BX$13,5,TRUE)/100</f>
        <v>0.114</v>
      </c>
      <c r="BQ1414" s="172">
        <f t="shared" ca="1" si="595"/>
        <v>9.0370179501075842E-3</v>
      </c>
      <c r="BR1414" s="172">
        <f t="shared" ca="1" si="591"/>
        <v>3.6788103452459089E-6</v>
      </c>
    </row>
    <row r="1415" spans="44:70">
      <c r="AR1415" s="69">
        <f t="shared" si="592"/>
        <v>118</v>
      </c>
      <c r="AS1415" s="70">
        <f t="shared" si="596"/>
        <v>1412</v>
      </c>
      <c r="AT1415" s="71">
        <f t="shared" ca="1" si="597"/>
        <v>3.2585335351083351E-6</v>
      </c>
      <c r="AU1415" s="72">
        <f t="shared" ca="1" si="593"/>
        <v>9.0370179501075842E-3</v>
      </c>
      <c r="AV1415" s="73">
        <f t="shared" ca="1" si="594"/>
        <v>1.0090370179501076</v>
      </c>
      <c r="AW1415" s="74">
        <f ca="1">PRODUCT(AV$4:AV1415)</f>
        <v>274283.51104157214</v>
      </c>
      <c r="BO1415" s="70">
        <f t="shared" si="590"/>
        <v>1412</v>
      </c>
      <c r="BP1415" s="171">
        <f t="shared" ca="1" si="598"/>
        <v>0.114</v>
      </c>
      <c r="BQ1415" s="172">
        <f t="shared" ca="1" si="595"/>
        <v>9.0370179501075842E-3</v>
      </c>
      <c r="BR1415" s="172">
        <f t="shared" ca="1" si="591"/>
        <v>3.6458626193115638E-6</v>
      </c>
    </row>
    <row r="1416" spans="44:70">
      <c r="AR1416" s="69">
        <f t="shared" si="592"/>
        <v>118</v>
      </c>
      <c r="AS1416" s="70">
        <f t="shared" si="596"/>
        <v>1413</v>
      </c>
      <c r="AT1416" s="71">
        <f t="shared" ca="1" si="597"/>
        <v>3.2290861090605337E-6</v>
      </c>
      <c r="AU1416" s="72">
        <f t="shared" ca="1" si="593"/>
        <v>9.0370179501075842E-3</v>
      </c>
      <c r="AV1416" s="73">
        <f t="shared" ca="1" si="594"/>
        <v>1.0090370179501076</v>
      </c>
      <c r="AW1416" s="74">
        <f ca="1">PRODUCT(AV$4:AV1416)</f>
        <v>276762.21605427336</v>
      </c>
      <c r="BO1416" s="70">
        <f t="shared" si="590"/>
        <v>1413</v>
      </c>
      <c r="BP1416" s="171">
        <f t="shared" ca="1" si="598"/>
        <v>0.114</v>
      </c>
      <c r="BQ1416" s="172">
        <f t="shared" ca="1" si="595"/>
        <v>9.0370179501075842E-3</v>
      </c>
      <c r="BR1416" s="172">
        <f t="shared" ca="1" si="591"/>
        <v>3.6132099759018312E-6</v>
      </c>
    </row>
    <row r="1417" spans="44:70">
      <c r="AR1417" s="69">
        <f t="shared" si="592"/>
        <v>118</v>
      </c>
      <c r="AS1417" s="70">
        <f t="shared" si="596"/>
        <v>1414</v>
      </c>
      <c r="AT1417" s="71">
        <f t="shared" ca="1" si="597"/>
        <v>3.1999047999305104E-6</v>
      </c>
      <c r="AU1417" s="72">
        <f t="shared" ca="1" si="593"/>
        <v>9.0370179501075842E-3</v>
      </c>
      <c r="AV1417" s="73">
        <f t="shared" ca="1" si="594"/>
        <v>1.0090370179501076</v>
      </c>
      <c r="AW1417" s="74">
        <f ca="1">PRODUCT(AV$4:AV1417)</f>
        <v>279263.3211686674</v>
      </c>
      <c r="BO1417" s="70">
        <f t="shared" si="590"/>
        <v>1414</v>
      </c>
      <c r="BP1417" s="171">
        <f t="shared" ca="1" si="598"/>
        <v>0.114</v>
      </c>
      <c r="BQ1417" s="172">
        <f t="shared" ca="1" si="595"/>
        <v>9.0370179501075842E-3</v>
      </c>
      <c r="BR1417" s="172">
        <f t="shared" ca="1" si="591"/>
        <v>3.5808497722335183E-6</v>
      </c>
    </row>
    <row r="1418" spans="44:70">
      <c r="AR1418" s="69">
        <f t="shared" si="592"/>
        <v>118</v>
      </c>
      <c r="AS1418" s="70">
        <f t="shared" si="596"/>
        <v>1415</v>
      </c>
      <c r="AT1418" s="71">
        <f t="shared" ca="1" si="597"/>
        <v>3.170987202814903E-6</v>
      </c>
      <c r="AU1418" s="72">
        <f t="shared" ca="1" si="593"/>
        <v>9.0370179501075842E-3</v>
      </c>
      <c r="AV1418" s="73">
        <f t="shared" ca="1" si="594"/>
        <v>1.0090370179501076</v>
      </c>
      <c r="AW1418" s="74">
        <f ca="1">PRODUCT(AV$4:AV1418)</f>
        <v>281787.02881487529</v>
      </c>
      <c r="BO1418" s="70">
        <f t="shared" si="590"/>
        <v>1415</v>
      </c>
      <c r="BP1418" s="171">
        <f t="shared" ca="1" si="598"/>
        <v>0.114</v>
      </c>
      <c r="BQ1418" s="172">
        <f t="shared" ca="1" si="595"/>
        <v>9.0370179501075842E-3</v>
      </c>
      <c r="BR1418" s="172">
        <f t="shared" ca="1" si="591"/>
        <v>3.5487793891924144E-6</v>
      </c>
    </row>
    <row r="1419" spans="44:70">
      <c r="AR1419" s="69">
        <f t="shared" si="592"/>
        <v>118</v>
      </c>
      <c r="AS1419" s="70">
        <f t="shared" si="596"/>
        <v>1416</v>
      </c>
      <c r="AT1419" s="71">
        <f t="shared" ca="1" si="597"/>
        <v>3.1423309345435035E-6</v>
      </c>
      <c r="AU1419" s="72">
        <f t="shared" ca="1" si="593"/>
        <v>9.0370179501075842E-3</v>
      </c>
      <c r="AV1419" s="73">
        <f t="shared" ca="1" si="594"/>
        <v>1.0090370179501076</v>
      </c>
      <c r="AW1419" s="74">
        <f ca="1">PRODUCT(AV$4:AV1419)</f>
        <v>284333.54325238278</v>
      </c>
      <c r="BO1419" s="70">
        <f t="shared" si="590"/>
        <v>1416</v>
      </c>
      <c r="BP1419" s="171">
        <f t="shared" ca="1" si="598"/>
        <v>0.114</v>
      </c>
      <c r="BQ1419" s="172">
        <f t="shared" ca="1" si="595"/>
        <v>9.0370179501075842E-3</v>
      </c>
      <c r="BR1419" s="172">
        <f t="shared" ca="1" si="591"/>
        <v>3.5169962311213103E-6</v>
      </c>
    </row>
    <row r="1420" spans="44:70">
      <c r="AR1420" s="69">
        <f t="shared" si="592"/>
        <v>119</v>
      </c>
      <c r="AS1420" s="70">
        <f t="shared" si="596"/>
        <v>1417</v>
      </c>
      <c r="AT1420" s="71">
        <f t="shared" ca="1" si="597"/>
        <v>3.1139336334828557E-6</v>
      </c>
      <c r="AU1420" s="72">
        <f t="shared" ca="1" si="593"/>
        <v>9.0370179501075842E-3</v>
      </c>
      <c r="AV1420" s="73">
        <f t="shared" ca="1" si="594"/>
        <v>1.0090370179501076</v>
      </c>
      <c r="AW1420" s="74">
        <f ca="1">PRODUCT(AV$4:AV1420)</f>
        <v>286903.07058657223</v>
      </c>
      <c r="BO1420" s="70">
        <f t="shared" si="590"/>
        <v>1417</v>
      </c>
      <c r="BP1420" s="171">
        <f t="shared" ca="1" si="598"/>
        <v>0.114</v>
      </c>
      <c r="BQ1420" s="172">
        <f t="shared" ca="1" si="595"/>
        <v>9.0370179501075842E-3</v>
      </c>
      <c r="BR1420" s="172">
        <f t="shared" ca="1" si="591"/>
        <v>3.4854977256099141E-6</v>
      </c>
    </row>
    <row r="1421" spans="44:70">
      <c r="AR1421" s="69">
        <f t="shared" si="592"/>
        <v>119</v>
      </c>
      <c r="AS1421" s="70">
        <f t="shared" si="596"/>
        <v>1418</v>
      </c>
      <c r="AT1421" s="71">
        <f t="shared" ca="1" si="597"/>
        <v>3.0857929593416272E-6</v>
      </c>
      <c r="AU1421" s="72">
        <f t="shared" ca="1" si="593"/>
        <v>9.0370179501075842E-3</v>
      </c>
      <c r="AV1421" s="73">
        <f t="shared" ca="1" si="594"/>
        <v>1.0090370179501076</v>
      </c>
      <c r="AW1421" s="74">
        <f ca="1">PRODUCT(AV$4:AV1421)</f>
        <v>289495.81878540409</v>
      </c>
      <c r="BO1421" s="70">
        <f t="shared" si="590"/>
        <v>1418</v>
      </c>
      <c r="BP1421" s="171">
        <f t="shared" ca="1" si="598"/>
        <v>0.114</v>
      </c>
      <c r="BQ1421" s="172">
        <f t="shared" ca="1" si="595"/>
        <v>9.0370179501075842E-3</v>
      </c>
      <c r="BR1421" s="172">
        <f t="shared" ca="1" si="591"/>
        <v>3.4542813232866514E-6</v>
      </c>
    </row>
    <row r="1422" spans="44:70">
      <c r="AR1422" s="69">
        <f t="shared" si="592"/>
        <v>119</v>
      </c>
      <c r="AS1422" s="70">
        <f t="shared" si="596"/>
        <v>1419</v>
      </c>
      <c r="AT1422" s="71">
        <f t="shared" ca="1" si="597"/>
        <v>3.0579065929777413E-6</v>
      </c>
      <c r="AU1422" s="72">
        <f t="shared" ca="1" si="593"/>
        <v>9.0370179501075842E-3</v>
      </c>
      <c r="AV1422" s="73">
        <f t="shared" ca="1" si="594"/>
        <v>1.0090370179501076</v>
      </c>
      <c r="AW1422" s="74">
        <f ca="1">PRODUCT(AV$4:AV1422)</f>
        <v>292111.99769624887</v>
      </c>
      <c r="BO1422" s="70">
        <f t="shared" si="590"/>
        <v>1419</v>
      </c>
      <c r="BP1422" s="171">
        <f t="shared" ca="1" si="598"/>
        <v>0.114</v>
      </c>
      <c r="BQ1422" s="172">
        <f t="shared" ca="1" si="595"/>
        <v>9.0370179501075842E-3</v>
      </c>
      <c r="BR1422" s="172">
        <f t="shared" ca="1" si="591"/>
        <v>3.4233444976123267E-6</v>
      </c>
    </row>
    <row r="1423" spans="44:70">
      <c r="AR1423" s="69">
        <f t="shared" si="592"/>
        <v>119</v>
      </c>
      <c r="AS1423" s="70">
        <f t="shared" si="596"/>
        <v>1420</v>
      </c>
      <c r="AT1423" s="71">
        <f t="shared" ca="1" si="597"/>
        <v>3.0302722362072492E-6</v>
      </c>
      <c r="AU1423" s="72">
        <f t="shared" ca="1" si="593"/>
        <v>9.0370179501075842E-3</v>
      </c>
      <c r="AV1423" s="73">
        <f t="shared" ca="1" si="594"/>
        <v>1.0090370179501076</v>
      </c>
      <c r="AW1423" s="74">
        <f ca="1">PRODUCT(AV$4:AV1423)</f>
        <v>294751.81906287168</v>
      </c>
      <c r="BO1423" s="70">
        <f t="shared" si="590"/>
        <v>1420</v>
      </c>
      <c r="BP1423" s="171">
        <f t="shared" ca="1" si="598"/>
        <v>0.114</v>
      </c>
      <c r="BQ1423" s="172">
        <f t="shared" ca="1" si="595"/>
        <v>9.0370179501075842E-3</v>
      </c>
      <c r="BR1423" s="172">
        <f t="shared" ca="1" si="591"/>
        <v>3.392684744675637E-6</v>
      </c>
    </row>
    <row r="1424" spans="44:70">
      <c r="AR1424" s="69">
        <f t="shared" si="592"/>
        <v>119</v>
      </c>
      <c r="AS1424" s="70">
        <f t="shared" si="596"/>
        <v>1421</v>
      </c>
      <c r="AT1424" s="71">
        <f t="shared" ca="1" si="597"/>
        <v>3.0028876116149317E-6</v>
      </c>
      <c r="AU1424" s="72">
        <f t="shared" ca="1" si="593"/>
        <v>9.0370179501075842E-3</v>
      </c>
      <c r="AV1424" s="73">
        <f t="shared" ca="1" si="594"/>
        <v>1.0090370179501076</v>
      </c>
      <c r="AW1424" s="74">
        <f ca="1">PRODUCT(AV$4:AV1424)</f>
        <v>297415.49654256972</v>
      </c>
      <c r="BO1424" s="70">
        <f t="shared" si="590"/>
        <v>1421</v>
      </c>
      <c r="BP1424" s="171">
        <f t="shared" ca="1" si="598"/>
        <v>0.114</v>
      </c>
      <c r="BQ1424" s="172">
        <f t="shared" ca="1" si="595"/>
        <v>9.0370179501075842E-3</v>
      </c>
      <c r="BR1424" s="172">
        <f t="shared" ca="1" si="591"/>
        <v>3.3622995829905126E-6</v>
      </c>
    </row>
    <row r="1425" spans="44:70">
      <c r="AR1425" s="69">
        <f t="shared" si="592"/>
        <v>119</v>
      </c>
      <c r="AS1425" s="70">
        <f t="shared" si="596"/>
        <v>1422</v>
      </c>
      <c r="AT1425" s="71">
        <f t="shared" ca="1" si="597"/>
        <v>2.975750462366612E-6</v>
      </c>
      <c r="AU1425" s="72">
        <f t="shared" ca="1" si="593"/>
        <v>9.0370179501075842E-3</v>
      </c>
      <c r="AV1425" s="73">
        <f t="shared" ca="1" si="594"/>
        <v>1.0090370179501076</v>
      </c>
      <c r="AW1425" s="74">
        <f ca="1">PRODUCT(AV$4:AV1425)</f>
        <v>300103.24572346505</v>
      </c>
      <c r="BO1425" s="70">
        <f t="shared" si="590"/>
        <v>1422</v>
      </c>
      <c r="BP1425" s="171">
        <f t="shared" ca="1" si="598"/>
        <v>0.114</v>
      </c>
      <c r="BQ1425" s="172">
        <f t="shared" ca="1" si="595"/>
        <v>9.0370179501075842E-3</v>
      </c>
      <c r="BR1425" s="172">
        <f t="shared" ca="1" si="591"/>
        <v>3.332186553295276E-6</v>
      </c>
    </row>
    <row r="1426" spans="44:70">
      <c r="AR1426" s="69">
        <f t="shared" si="592"/>
        <v>119</v>
      </c>
      <c r="AS1426" s="70">
        <f t="shared" si="596"/>
        <v>1423</v>
      </c>
      <c r="AT1426" s="71">
        <f t="shared" ca="1" si="597"/>
        <v>2.9488585520231641E-6</v>
      </c>
      <c r="AU1426" s="72">
        <f t="shared" ca="1" si="593"/>
        <v>9.0370179501075842E-3</v>
      </c>
      <c r="AV1426" s="73">
        <f t="shared" ca="1" si="594"/>
        <v>1.0090370179501076</v>
      </c>
      <c r="AW1426" s="74">
        <f ca="1">PRODUCT(AV$4:AV1426)</f>
        <v>302815.28414195357</v>
      </c>
      <c r="BO1426" s="70">
        <f t="shared" ref="BO1426:BO1489" si="599">BO1425+1</f>
        <v>1423</v>
      </c>
      <c r="BP1426" s="171">
        <f t="shared" ca="1" si="598"/>
        <v>0.114</v>
      </c>
      <c r="BQ1426" s="172">
        <f t="shared" ca="1" si="595"/>
        <v>9.0370179501075842E-3</v>
      </c>
      <c r="BR1426" s="172">
        <f t="shared" ref="BR1426:BR1489" ca="1" si="600">BR1425/(1+BQ1426)</f>
        <v>3.3023432183535986E-6</v>
      </c>
    </row>
    <row r="1427" spans="44:70">
      <c r="AR1427" s="69">
        <f t="shared" si="592"/>
        <v>119</v>
      </c>
      <c r="AS1427" s="70">
        <f t="shared" si="596"/>
        <v>1424</v>
      </c>
      <c r="AT1427" s="71">
        <f t="shared" ca="1" si="597"/>
        <v>2.9222096643562024E-6</v>
      </c>
      <c r="AU1427" s="72">
        <f t="shared" ca="1" si="593"/>
        <v>9.0370179501075842E-3</v>
      </c>
      <c r="AV1427" s="73">
        <f t="shared" ca="1" si="594"/>
        <v>1.0090370179501076</v>
      </c>
      <c r="AW1427" s="74">
        <f ca="1">PRODUCT(AV$4:AV1427)</f>
        <v>305551.83130031131</v>
      </c>
      <c r="BO1427" s="70">
        <f t="shared" si="599"/>
        <v>1424</v>
      </c>
      <c r="BP1427" s="171">
        <f t="shared" ca="1" si="598"/>
        <v>0.114</v>
      </c>
      <c r="BQ1427" s="172">
        <f t="shared" ca="1" si="595"/>
        <v>9.0370179501075842E-3</v>
      </c>
      <c r="BR1427" s="172">
        <f t="shared" ca="1" si="600"/>
        <v>3.2727671627572389E-6</v>
      </c>
    </row>
    <row r="1428" spans="44:70">
      <c r="AR1428" s="69">
        <f t="shared" si="592"/>
        <v>119</v>
      </c>
      <c r="AS1428" s="70">
        <f t="shared" si="596"/>
        <v>1425</v>
      </c>
      <c r="AT1428" s="71">
        <f t="shared" ca="1" si="597"/>
        <v>2.8958016031654377E-6</v>
      </c>
      <c r="AU1428" s="72">
        <f t="shared" ca="1" si="593"/>
        <v>9.0370179501075842E-3</v>
      </c>
      <c r="AV1428" s="73">
        <f t="shared" ca="1" si="594"/>
        <v>1.0090370179501076</v>
      </c>
      <c r="AW1428" s="74">
        <f ca="1">PRODUCT(AV$4:AV1428)</f>
        <v>308313.10868446046</v>
      </c>
      <c r="BO1428" s="70">
        <f t="shared" si="599"/>
        <v>1425</v>
      </c>
      <c r="BP1428" s="171">
        <f t="shared" ca="1" si="598"/>
        <v>0.114</v>
      </c>
      <c r="BQ1428" s="172">
        <f t="shared" ca="1" si="595"/>
        <v>9.0370179501075842E-3</v>
      </c>
      <c r="BR1428" s="172">
        <f t="shared" ca="1" si="600"/>
        <v>3.243455992730549E-6</v>
      </c>
    </row>
    <row r="1429" spans="44:70">
      <c r="AR1429" s="69">
        <f t="shared" si="592"/>
        <v>119</v>
      </c>
      <c r="AS1429" s="70">
        <f t="shared" si="596"/>
        <v>1426</v>
      </c>
      <c r="AT1429" s="71">
        <f t="shared" ca="1" si="597"/>
        <v>2.8696321920976814E-6</v>
      </c>
      <c r="AU1429" s="72">
        <f t="shared" ca="1" si="593"/>
        <v>9.0370179501075842E-3</v>
      </c>
      <c r="AV1429" s="73">
        <f t="shared" ca="1" si="594"/>
        <v>1.0090370179501076</v>
      </c>
      <c r="AW1429" s="74">
        <f ca="1">PRODUCT(AV$4:AV1429)</f>
        <v>311099.3397818954</v>
      </c>
      <c r="BO1429" s="70">
        <f t="shared" si="599"/>
        <v>1426</v>
      </c>
      <c r="BP1429" s="171">
        <f t="shared" ca="1" si="598"/>
        <v>0.114</v>
      </c>
      <c r="BQ1429" s="172">
        <f t="shared" ca="1" si="595"/>
        <v>9.0370179501075842E-3</v>
      </c>
      <c r="BR1429" s="172">
        <f t="shared" ca="1" si="600"/>
        <v>3.2144073359367313E-6</v>
      </c>
    </row>
    <row r="1430" spans="44:70">
      <c r="AR1430" s="69">
        <f t="shared" si="592"/>
        <v>119</v>
      </c>
      <c r="AS1430" s="70">
        <f t="shared" si="596"/>
        <v>1427</v>
      </c>
      <c r="AT1430" s="71">
        <f t="shared" ca="1" si="597"/>
        <v>2.8436992744674882E-6</v>
      </c>
      <c r="AU1430" s="72">
        <f t="shared" ca="1" si="593"/>
        <v>9.0370179501075842E-3</v>
      </c>
      <c r="AV1430" s="73">
        <f t="shared" ca="1" si="594"/>
        <v>1.0090370179501076</v>
      </c>
      <c r="AW1430" s="74">
        <f ca="1">PRODUCT(AV$4:AV1430)</f>
        <v>313910.75009977102</v>
      </c>
      <c r="BO1430" s="70">
        <f t="shared" si="599"/>
        <v>1427</v>
      </c>
      <c r="BP1430" s="171">
        <f t="shared" ca="1" si="598"/>
        <v>0.114</v>
      </c>
      <c r="BQ1430" s="172">
        <f t="shared" ca="1" si="595"/>
        <v>9.0370179501075842E-3</v>
      </c>
      <c r="BR1430" s="172">
        <f t="shared" ca="1" si="600"/>
        <v>3.1856188412858305E-6</v>
      </c>
    </row>
    <row r="1431" spans="44:70">
      <c r="AR1431" s="69">
        <f t="shared" si="592"/>
        <v>119</v>
      </c>
      <c r="AS1431" s="70">
        <f t="shared" si="596"/>
        <v>1428</v>
      </c>
      <c r="AT1431" s="71">
        <f t="shared" ca="1" si="597"/>
        <v>2.8180007130794177E-6</v>
      </c>
      <c r="AU1431" s="72">
        <f t="shared" ca="1" si="593"/>
        <v>9.0370179501075842E-3</v>
      </c>
      <c r="AV1431" s="73">
        <f t="shared" ca="1" si="594"/>
        <v>1.0090370179501076</v>
      </c>
      <c r="AW1431" s="74">
        <f ca="1">PRODUCT(AV$4:AV1431)</f>
        <v>316747.5671831544</v>
      </c>
      <c r="BO1431" s="70">
        <f t="shared" si="599"/>
        <v>1428</v>
      </c>
      <c r="BP1431" s="171">
        <f t="shared" ca="1" si="598"/>
        <v>0.114</v>
      </c>
      <c r="BQ1431" s="172">
        <f t="shared" ca="1" si="595"/>
        <v>9.0370179501075842E-3</v>
      </c>
      <c r="BR1431" s="172">
        <f t="shared" ca="1" si="600"/>
        <v>3.1570881787444445E-6</v>
      </c>
    </row>
    <row r="1432" spans="44:70">
      <c r="AR1432" s="69">
        <f t="shared" si="592"/>
        <v>120</v>
      </c>
      <c r="AS1432" s="70">
        <f t="shared" si="596"/>
        <v>1429</v>
      </c>
      <c r="AT1432" s="71">
        <f t="shared" ca="1" si="597"/>
        <v>2.7925343900519032E-6</v>
      </c>
      <c r="AU1432" s="72">
        <f t="shared" ca="1" si="593"/>
        <v>9.0370179501075842E-3</v>
      </c>
      <c r="AV1432" s="73">
        <f t="shared" ca="1" si="594"/>
        <v>1.0090370179501076</v>
      </c>
      <c r="AW1432" s="74">
        <f ca="1">PRODUCT(AV$4:AV1432)</f>
        <v>319610.02063344145</v>
      </c>
      <c r="BO1432" s="70">
        <f t="shared" si="599"/>
        <v>1429</v>
      </c>
      <c r="BP1432" s="171">
        <f t="shared" ca="1" si="598"/>
        <v>0.114</v>
      </c>
      <c r="BQ1432" s="172">
        <f t="shared" ca="1" si="595"/>
        <v>9.0370179501075842E-3</v>
      </c>
      <c r="BR1432" s="172">
        <f t="shared" ca="1" si="600"/>
        <v>3.128813039147141E-6</v>
      </c>
    </row>
    <row r="1433" spans="44:70">
      <c r="AR1433" s="69">
        <f t="shared" si="592"/>
        <v>120</v>
      </c>
      <c r="AS1433" s="70">
        <f t="shared" si="596"/>
        <v>1430</v>
      </c>
      <c r="AT1433" s="71">
        <f t="shared" ca="1" si="597"/>
        <v>2.7672982066427115E-6</v>
      </c>
      <c r="AU1433" s="72">
        <f t="shared" ca="1" si="593"/>
        <v>9.0370179501075842E-3</v>
      </c>
      <c r="AV1433" s="73">
        <f t="shared" ca="1" si="594"/>
        <v>1.0090370179501076</v>
      </c>
      <c r="AW1433" s="74">
        <f ca="1">PRODUCT(AV$4:AV1433)</f>
        <v>322498.34212694014</v>
      </c>
      <c r="BO1433" s="70">
        <f t="shared" si="599"/>
        <v>1430</v>
      </c>
      <c r="BP1433" s="171">
        <f t="shared" ca="1" si="598"/>
        <v>0.114</v>
      </c>
      <c r="BQ1433" s="172">
        <f t="shared" ca="1" si="595"/>
        <v>9.0370179501075842E-3</v>
      </c>
      <c r="BR1433" s="172">
        <f t="shared" ca="1" si="600"/>
        <v>3.100791134009562E-6</v>
      </c>
    </row>
    <row r="1434" spans="44:70">
      <c r="AR1434" s="69">
        <f t="shared" si="592"/>
        <v>120</v>
      </c>
      <c r="AS1434" s="70">
        <f t="shared" si="596"/>
        <v>1431</v>
      </c>
      <c r="AT1434" s="71">
        <f t="shared" ca="1" si="597"/>
        <v>2.7422900830759807E-6</v>
      </c>
      <c r="AU1434" s="72">
        <f t="shared" ca="1" si="593"/>
        <v>9.0370179501075842E-3</v>
      </c>
      <c r="AV1434" s="73">
        <f t="shared" ca="1" si="594"/>
        <v>1.0090370179501076</v>
      </c>
      <c r="AW1434" s="74">
        <f ca="1">PRODUCT(AV$4:AV1434)</f>
        <v>325412.76543362124</v>
      </c>
      <c r="BO1434" s="70">
        <f t="shared" si="599"/>
        <v>1431</v>
      </c>
      <c r="BP1434" s="171">
        <f t="shared" ca="1" si="598"/>
        <v>0.114</v>
      </c>
      <c r="BQ1434" s="172">
        <f t="shared" ca="1" si="595"/>
        <v>9.0370179501075842E-3</v>
      </c>
      <c r="BR1434" s="172">
        <f t="shared" ca="1" si="600"/>
        <v>3.0730201953432022E-6</v>
      </c>
    </row>
    <row r="1435" spans="44:70">
      <c r="AR1435" s="69">
        <f t="shared" si="592"/>
        <v>120</v>
      </c>
      <c r="AS1435" s="70">
        <f t="shared" si="596"/>
        <v>1432</v>
      </c>
      <c r="AT1435" s="71">
        <f t="shared" ca="1" si="597"/>
        <v>2.717507958370821E-6</v>
      </c>
      <c r="AU1435" s="72">
        <f t="shared" ca="1" si="593"/>
        <v>9.0370179501075842E-3</v>
      </c>
      <c r="AV1435" s="73">
        <f t="shared" ca="1" si="594"/>
        <v>1.0090370179501076</v>
      </c>
      <c r="AW1435" s="74">
        <f ca="1">PRODUCT(AV$4:AV1435)</f>
        <v>328353.52643603901</v>
      </c>
      <c r="BO1435" s="70">
        <f t="shared" si="599"/>
        <v>1432</v>
      </c>
      <c r="BP1435" s="171">
        <f t="shared" ca="1" si="598"/>
        <v>0.114</v>
      </c>
      <c r="BQ1435" s="172">
        <f t="shared" ca="1" si="595"/>
        <v>9.0370179501075842E-3</v>
      </c>
      <c r="BR1435" s="172">
        <f t="shared" ca="1" si="600"/>
        <v>3.0454979754718468E-6</v>
      </c>
    </row>
    <row r="1436" spans="44:70">
      <c r="AR1436" s="69">
        <f t="shared" si="592"/>
        <v>120</v>
      </c>
      <c r="AS1436" s="70">
        <f t="shared" si="596"/>
        <v>1433</v>
      </c>
      <c r="AT1436" s="71">
        <f t="shared" ca="1" si="597"/>
        <v>2.6929497901714637E-6</v>
      </c>
      <c r="AU1436" s="72">
        <f t="shared" ca="1" si="593"/>
        <v>9.0370179501075842E-3</v>
      </c>
      <c r="AV1436" s="73">
        <f t="shared" ca="1" si="594"/>
        <v>1.0090370179501076</v>
      </c>
      <c r="AW1436" s="74">
        <f ca="1">PRODUCT(AV$4:AV1436)</f>
        <v>331320.86314842262</v>
      </c>
      <c r="BO1436" s="70">
        <f t="shared" si="599"/>
        <v>1433</v>
      </c>
      <c r="BP1436" s="171">
        <f t="shared" ca="1" si="598"/>
        <v>0.114</v>
      </c>
      <c r="BQ1436" s="172">
        <f t="shared" ca="1" si="595"/>
        <v>9.0370179501075842E-3</v>
      </c>
      <c r="BR1436" s="172">
        <f t="shared" ca="1" si="600"/>
        <v>3.0182222468496526E-6</v>
      </c>
    </row>
    <row r="1437" spans="44:70">
      <c r="AR1437" s="69">
        <f t="shared" si="592"/>
        <v>120</v>
      </c>
      <c r="AS1437" s="70">
        <f t="shared" si="596"/>
        <v>1434</v>
      </c>
      <c r="AT1437" s="71">
        <f t="shared" ca="1" si="597"/>
        <v>2.6686135545789457E-6</v>
      </c>
      <c r="AU1437" s="72">
        <f t="shared" ca="1" si="593"/>
        <v>9.0370179501075842E-3</v>
      </c>
      <c r="AV1437" s="73">
        <f t="shared" ca="1" si="594"/>
        <v>1.0090370179501076</v>
      </c>
      <c r="AW1437" s="74">
        <f ca="1">PRODUCT(AV$4:AV1437)</f>
        <v>334315.01573594008</v>
      </c>
      <c r="BO1437" s="70">
        <f t="shared" si="599"/>
        <v>1434</v>
      </c>
      <c r="BP1437" s="171">
        <f t="shared" ca="1" si="598"/>
        <v>0.114</v>
      </c>
      <c r="BQ1437" s="172">
        <f t="shared" ca="1" si="595"/>
        <v>9.0370179501075842E-3</v>
      </c>
      <c r="BR1437" s="172">
        <f t="shared" ca="1" si="600"/>
        <v>2.9911908018808586E-6</v>
      </c>
    </row>
    <row r="1438" spans="44:70">
      <c r="AR1438" s="69">
        <f t="shared" si="592"/>
        <v>120</v>
      </c>
      <c r="AS1438" s="70">
        <f t="shared" si="596"/>
        <v>1435</v>
      </c>
      <c r="AT1438" s="71">
        <f t="shared" ca="1" si="597"/>
        <v>2.6444972459843153E-6</v>
      </c>
      <c r="AU1438" s="72">
        <f t="shared" ca="1" si="593"/>
        <v>9.0370179501075842E-3</v>
      </c>
      <c r="AV1438" s="73">
        <f t="shared" ca="1" si="594"/>
        <v>1.0090370179501076</v>
      </c>
      <c r="AW1438" s="74">
        <f ca="1">PRODUCT(AV$4:AV1438)</f>
        <v>337336.22653413628</v>
      </c>
      <c r="BO1438" s="70">
        <f t="shared" si="599"/>
        <v>1435</v>
      </c>
      <c r="BP1438" s="171">
        <f t="shared" ca="1" si="598"/>
        <v>0.114</v>
      </c>
      <c r="BQ1438" s="172">
        <f t="shared" ca="1" si="595"/>
        <v>9.0370179501075842E-3</v>
      </c>
      <c r="BR1438" s="172">
        <f t="shared" ca="1" si="600"/>
        <v>2.964401452741112E-6</v>
      </c>
    </row>
    <row r="1439" spans="44:70">
      <c r="AR1439" s="69">
        <f t="shared" si="592"/>
        <v>120</v>
      </c>
      <c r="AS1439" s="70">
        <f t="shared" si="596"/>
        <v>1436</v>
      </c>
      <c r="AT1439" s="71">
        <f t="shared" ca="1" si="597"/>
        <v>2.6205988769033451E-6</v>
      </c>
      <c r="AU1439" s="72">
        <f t="shared" ca="1" si="593"/>
        <v>9.0370179501075842E-3</v>
      </c>
      <c r="AV1439" s="73">
        <f t="shared" ca="1" si="594"/>
        <v>1.0090370179501076</v>
      </c>
      <c r="AW1439" s="74">
        <f ca="1">PRODUCT(AV$4:AV1439)</f>
        <v>340384.74006854685</v>
      </c>
      <c r="BO1439" s="70">
        <f t="shared" si="599"/>
        <v>1436</v>
      </c>
      <c r="BP1439" s="171">
        <f t="shared" ca="1" si="598"/>
        <v>0.114</v>
      </c>
      <c r="BQ1439" s="172">
        <f t="shared" ca="1" si="595"/>
        <v>9.0370179501075842E-3</v>
      </c>
      <c r="BR1439" s="172">
        <f t="shared" ca="1" si="600"/>
        <v>2.937852031200394E-6</v>
      </c>
    </row>
    <row r="1440" spans="44:70">
      <c r="AR1440" s="69">
        <f t="shared" si="592"/>
        <v>120</v>
      </c>
      <c r="AS1440" s="70">
        <f t="shared" si="596"/>
        <v>1437</v>
      </c>
      <c r="AT1440" s="71">
        <f t="shared" ca="1" si="597"/>
        <v>2.5969164778127379E-6</v>
      </c>
      <c r="AU1440" s="72">
        <f t="shared" ca="1" si="593"/>
        <v>9.0370179501075842E-3</v>
      </c>
      <c r="AV1440" s="73">
        <f t="shared" ca="1" si="594"/>
        <v>1.0090370179501076</v>
      </c>
      <c r="AW1440" s="74">
        <f ca="1">PRODUCT(AV$4:AV1440)</f>
        <v>343460.803074489</v>
      </c>
      <c r="BO1440" s="70">
        <f t="shared" si="599"/>
        <v>1437</v>
      </c>
      <c r="BP1440" s="171">
        <f t="shared" ca="1" si="598"/>
        <v>0.114</v>
      </c>
      <c r="BQ1440" s="172">
        <f t="shared" ca="1" si="595"/>
        <v>9.0370179501075842E-3</v>
      </c>
      <c r="BR1440" s="172">
        <f t="shared" ca="1" si="600"/>
        <v>2.9115403884475307E-6</v>
      </c>
    </row>
    <row r="1441" spans="44:70">
      <c r="AR1441" s="69">
        <f t="shared" si="592"/>
        <v>120</v>
      </c>
      <c r="AS1441" s="70">
        <f t="shared" si="596"/>
        <v>1438</v>
      </c>
      <c r="AT1441" s="71">
        <f t="shared" ca="1" si="597"/>
        <v>2.5734480969878138E-6</v>
      </c>
      <c r="AU1441" s="72">
        <f t="shared" ca="1" si="593"/>
        <v>9.0370179501075842E-3</v>
      </c>
      <c r="AV1441" s="73">
        <f t="shared" ca="1" si="594"/>
        <v>1.0090370179501076</v>
      </c>
      <c r="AW1441" s="74">
        <f ca="1">PRODUCT(AV$4:AV1441)</f>
        <v>346564.66451703152</v>
      </c>
      <c r="BO1441" s="70">
        <f t="shared" si="599"/>
        <v>1438</v>
      </c>
      <c r="BP1441" s="171">
        <f t="shared" ca="1" si="598"/>
        <v>0.114</v>
      </c>
      <c r="BQ1441" s="172">
        <f t="shared" ca="1" si="595"/>
        <v>9.0370179501075842E-3</v>
      </c>
      <c r="BR1441" s="172">
        <f t="shared" ca="1" si="600"/>
        <v>2.8854643949162762E-6</v>
      </c>
    </row>
    <row r="1442" spans="44:70">
      <c r="AR1442" s="69">
        <f t="shared" si="592"/>
        <v>120</v>
      </c>
      <c r="AS1442" s="70">
        <f t="shared" si="596"/>
        <v>1439</v>
      </c>
      <c r="AT1442" s="71">
        <f t="shared" ca="1" si="597"/>
        <v>2.5501918003416648E-6</v>
      </c>
      <c r="AU1442" s="72">
        <f t="shared" ca="1" si="593"/>
        <v>9.0370179501075842E-3</v>
      </c>
      <c r="AV1442" s="73">
        <f t="shared" ca="1" si="594"/>
        <v>1.0090370179501076</v>
      </c>
      <c r="AW1442" s="74">
        <f ca="1">PRODUCT(AV$4:AV1442)</f>
        <v>349696.57561114494</v>
      </c>
      <c r="BO1442" s="70">
        <f t="shared" si="599"/>
        <v>1439</v>
      </c>
      <c r="BP1442" s="171">
        <f t="shared" ca="1" si="598"/>
        <v>0.114</v>
      </c>
      <c r="BQ1442" s="172">
        <f t="shared" ca="1" si="595"/>
        <v>9.0370179501075842E-3</v>
      </c>
      <c r="BR1442" s="172">
        <f t="shared" ca="1" si="600"/>
        <v>2.859621940112954E-6</v>
      </c>
    </row>
    <row r="1443" spans="44:70">
      <c r="AR1443" s="69">
        <f t="shared" si="592"/>
        <v>120</v>
      </c>
      <c r="AS1443" s="70">
        <f t="shared" si="596"/>
        <v>1440</v>
      </c>
      <c r="AT1443" s="71">
        <f t="shared" ca="1" si="597"/>
        <v>2.5271456712657601E-6</v>
      </c>
      <c r="AU1443" s="72">
        <f t="shared" ca="1" si="593"/>
        <v>9.0370179501075842E-3</v>
      </c>
      <c r="AV1443" s="73">
        <f t="shared" ca="1" si="594"/>
        <v>1.0090370179501076</v>
      </c>
      <c r="AW1443" s="74">
        <f ca="1">PRODUCT(AV$4:AV1443)</f>
        <v>352856.78984203399</v>
      </c>
      <c r="BO1443" s="70">
        <f t="shared" si="599"/>
        <v>1440</v>
      </c>
      <c r="BP1443" s="171">
        <f t="shared" ca="1" si="598"/>
        <v>0.114</v>
      </c>
      <c r="BQ1443" s="172">
        <f t="shared" ca="1" si="595"/>
        <v>9.0370179501075842E-3</v>
      </c>
      <c r="BR1443" s="172">
        <f t="shared" ca="1" si="600"/>
        <v>2.8340109324456416E-6</v>
      </c>
    </row>
    <row r="1444" spans="44:70">
      <c r="AR1444" s="69">
        <f t="shared" si="592"/>
        <v>121</v>
      </c>
      <c r="AS1444" s="70">
        <f t="shared" si="596"/>
        <v>1441</v>
      </c>
      <c r="AT1444" s="71">
        <f t="shared" ca="1" si="597"/>
        <v>2.5043078104719948E-6</v>
      </c>
      <c r="AU1444" s="72">
        <f t="shared" ca="1" si="593"/>
        <v>9.0370179501075842E-3</v>
      </c>
      <c r="AV1444" s="73">
        <f t="shared" ca="1" si="594"/>
        <v>1.0090370179501076</v>
      </c>
      <c r="AW1444" s="74">
        <f ca="1">PRODUCT(AV$4:AV1444)</f>
        <v>356045.56298565381</v>
      </c>
      <c r="BO1444" s="70">
        <f t="shared" si="599"/>
        <v>1441</v>
      </c>
      <c r="BP1444" s="171">
        <f t="shared" ca="1" si="598"/>
        <v>0.114</v>
      </c>
      <c r="BQ1444" s="172">
        <f t="shared" ca="1" si="595"/>
        <v>9.0370179501075842E-3</v>
      </c>
      <c r="BR1444" s="172">
        <f t="shared" ca="1" si="600"/>
        <v>2.8086292990548845E-6</v>
      </c>
    </row>
    <row r="1445" spans="44:70">
      <c r="AR1445" s="69">
        <f t="shared" si="592"/>
        <v>121</v>
      </c>
      <c r="AS1445" s="70">
        <f t="shared" si="596"/>
        <v>1442</v>
      </c>
      <c r="AT1445" s="71">
        <f t="shared" ca="1" si="597"/>
        <v>2.4816763358361648E-6</v>
      </c>
      <c r="AU1445" s="72">
        <f t="shared" ca="1" si="593"/>
        <v>9.0370179501075842E-3</v>
      </c>
      <c r="AV1445" s="73">
        <f t="shared" ca="1" si="594"/>
        <v>1.0090370179501076</v>
      </c>
      <c r="AW1445" s="74">
        <f ca="1">PRODUCT(AV$4:AV1445)</f>
        <v>359263.15312941134</v>
      </c>
      <c r="BO1445" s="70">
        <f t="shared" si="599"/>
        <v>1442</v>
      </c>
      <c r="BP1445" s="171">
        <f t="shared" ca="1" si="598"/>
        <v>0.114</v>
      </c>
      <c r="BQ1445" s="172">
        <f t="shared" ca="1" si="595"/>
        <v>9.0370179501075842E-3</v>
      </c>
      <c r="BR1445" s="172">
        <f t="shared" ca="1" si="600"/>
        <v>2.7834749856459269E-6</v>
      </c>
    </row>
    <row r="1446" spans="44:70">
      <c r="AR1446" s="69">
        <f t="shared" si="592"/>
        <v>121</v>
      </c>
      <c r="AS1446" s="70">
        <f t="shared" si="596"/>
        <v>1443</v>
      </c>
      <c r="AT1446" s="71">
        <f t="shared" ca="1" si="597"/>
        <v>2.4592493822428561E-6</v>
      </c>
      <c r="AU1446" s="72">
        <f t="shared" ca="1" si="593"/>
        <v>9.0370179501075842E-3</v>
      </c>
      <c r="AV1446" s="73">
        <f t="shared" ca="1" si="594"/>
        <v>1.0090370179501076</v>
      </c>
      <c r="AW1446" s="74">
        <f ca="1">PRODUCT(AV$4:AV1446)</f>
        <v>362509.82069305406</v>
      </c>
      <c r="BO1446" s="70">
        <f t="shared" si="599"/>
        <v>1443</v>
      </c>
      <c r="BP1446" s="171">
        <f t="shared" ca="1" si="598"/>
        <v>0.114</v>
      </c>
      <c r="BQ1446" s="172">
        <f t="shared" ca="1" si="595"/>
        <v>9.0370179501075842E-3</v>
      </c>
      <c r="BR1446" s="172">
        <f t="shared" ca="1" si="600"/>
        <v>2.7585459563224445E-6</v>
      </c>
    </row>
    <row r="1447" spans="44:70">
      <c r="AR1447" s="69">
        <f t="shared" si="592"/>
        <v>121</v>
      </c>
      <c r="AS1447" s="70">
        <f t="shared" si="596"/>
        <v>1444</v>
      </c>
      <c r="AT1447" s="71">
        <f t="shared" ca="1" si="597"/>
        <v>2.4370251014317365E-6</v>
      </c>
      <c r="AU1447" s="72">
        <f t="shared" ca="1" si="593"/>
        <v>9.0370179501075842E-3</v>
      </c>
      <c r="AV1447" s="73">
        <f t="shared" ca="1" si="594"/>
        <v>1.0090370179501076</v>
      </c>
      <c r="AW1447" s="74">
        <f ca="1">PRODUCT(AV$4:AV1447)</f>
        <v>365785.82844974747</v>
      </c>
      <c r="BO1447" s="70">
        <f t="shared" si="599"/>
        <v>1444</v>
      </c>
      <c r="BP1447" s="171">
        <f t="shared" ca="1" si="598"/>
        <v>0.114</v>
      </c>
      <c r="BQ1447" s="172">
        <f t="shared" ca="1" si="595"/>
        <v>9.0370179501075842E-3</v>
      </c>
      <c r="BR1447" s="172">
        <f t="shared" ca="1" si="600"/>
        <v>2.7338401934217665E-6</v>
      </c>
    </row>
    <row r="1448" spans="44:70">
      <c r="AR1448" s="69">
        <f t="shared" si="592"/>
        <v>121</v>
      </c>
      <c r="AS1448" s="70">
        <f t="shared" si="596"/>
        <v>1445</v>
      </c>
      <c r="AT1448" s="71">
        <f t="shared" ca="1" si="597"/>
        <v>2.4150016618452353E-6</v>
      </c>
      <c r="AU1448" s="72">
        <f t="shared" ca="1" si="593"/>
        <v>9.0370179501075842E-3</v>
      </c>
      <c r="AV1448" s="73">
        <f t="shared" ca="1" si="594"/>
        <v>1.0090370179501076</v>
      </c>
      <c r="AW1448" s="74">
        <f ca="1">PRODUCT(AV$4:AV1448)</f>
        <v>369091.44154734281</v>
      </c>
      <c r="BO1448" s="70">
        <f t="shared" si="599"/>
        <v>1445</v>
      </c>
      <c r="BP1448" s="171">
        <f t="shared" ca="1" si="598"/>
        <v>0.114</v>
      </c>
      <c r="BQ1448" s="172">
        <f t="shared" ca="1" si="595"/>
        <v>9.0370179501075842E-3</v>
      </c>
      <c r="BR1448" s="172">
        <f t="shared" ca="1" si="600"/>
        <v>2.7093556973515741E-6</v>
      </c>
    </row>
    <row r="1449" spans="44:70">
      <c r="AR1449" s="69">
        <f t="shared" si="592"/>
        <v>121</v>
      </c>
      <c r="AS1449" s="70">
        <f t="shared" si="596"/>
        <v>1446</v>
      </c>
      <c r="AT1449" s="71">
        <f t="shared" ca="1" si="597"/>
        <v>2.3931772484776002E-6</v>
      </c>
      <c r="AU1449" s="72">
        <f t="shared" ca="1" si="593"/>
        <v>9.0370179501075842E-3</v>
      </c>
      <c r="AV1449" s="73">
        <f t="shared" ca="1" si="594"/>
        <v>1.0090370179501076</v>
      </c>
      <c r="AW1449" s="74">
        <f ca="1">PRODUCT(AV$4:AV1449)</f>
        <v>372426.92752983724</v>
      </c>
      <c r="BO1449" s="70">
        <f t="shared" si="599"/>
        <v>1446</v>
      </c>
      <c r="BP1449" s="171">
        <f t="shared" ca="1" si="598"/>
        <v>0.114</v>
      </c>
      <c r="BQ1449" s="172">
        <f t="shared" ca="1" si="595"/>
        <v>9.0370179501075842E-3</v>
      </c>
      <c r="BR1449" s="172">
        <f t="shared" ca="1" si="600"/>
        <v>2.6850904864280607E-6</v>
      </c>
    </row>
    <row r="1450" spans="44:70">
      <c r="AR1450" s="69">
        <f t="shared" si="592"/>
        <v>121</v>
      </c>
      <c r="AS1450" s="70">
        <f t="shared" si="596"/>
        <v>1447</v>
      </c>
      <c r="AT1450" s="71">
        <f t="shared" ca="1" si="597"/>
        <v>2.3715500627253192E-6</v>
      </c>
      <c r="AU1450" s="72">
        <f t="shared" ca="1" si="593"/>
        <v>9.0370179501075842E-3</v>
      </c>
      <c r="AV1450" s="73">
        <f t="shared" ca="1" si="594"/>
        <v>1.0090370179501076</v>
      </c>
      <c r="AW1450" s="74">
        <f ca="1">PRODUCT(AV$4:AV1450)</f>
        <v>375792.5563590278</v>
      </c>
      <c r="BO1450" s="70">
        <f t="shared" si="599"/>
        <v>1447</v>
      </c>
      <c r="BP1450" s="171">
        <f t="shared" ca="1" si="598"/>
        <v>0.114</v>
      </c>
      <c r="BQ1450" s="172">
        <f t="shared" ca="1" si="595"/>
        <v>9.0370179501075842E-3</v>
      </c>
      <c r="BR1450" s="172">
        <f t="shared" ca="1" si="600"/>
        <v>2.6610425967155416E-6</v>
      </c>
    </row>
    <row r="1451" spans="44:70">
      <c r="AR1451" s="69">
        <f t="shared" si="592"/>
        <v>121</v>
      </c>
      <c r="AS1451" s="70">
        <f t="shared" si="596"/>
        <v>1448</v>
      </c>
      <c r="AT1451" s="71">
        <f t="shared" ca="1" si="597"/>
        <v>2.3501183222388916E-6</v>
      </c>
      <c r="AU1451" s="72">
        <f t="shared" ca="1" si="593"/>
        <v>9.0370179501075842E-3</v>
      </c>
      <c r="AV1451" s="73">
        <f t="shared" ca="1" si="594"/>
        <v>1.0090370179501076</v>
      </c>
      <c r="AW1451" s="74">
        <f ca="1">PRODUCT(AV$4:AV1451)</f>
        <v>379188.60043636116</v>
      </c>
      <c r="BO1451" s="70">
        <f t="shared" si="599"/>
        <v>1448</v>
      </c>
      <c r="BP1451" s="171">
        <f t="shared" ca="1" si="598"/>
        <v>0.114</v>
      </c>
      <c r="BQ1451" s="172">
        <f t="shared" ca="1" si="595"/>
        <v>9.0370179501075842E-3</v>
      </c>
      <c r="BR1451" s="172">
        <f t="shared" ca="1" si="600"/>
        <v>2.6372100818675002E-6</v>
      </c>
    </row>
    <row r="1452" spans="44:70">
      <c r="AR1452" s="69">
        <f t="shared" si="592"/>
        <v>121</v>
      </c>
      <c r="AS1452" s="70">
        <f t="shared" si="596"/>
        <v>1449</v>
      </c>
      <c r="AT1452" s="71">
        <f t="shared" ca="1" si="597"/>
        <v>2.3288802607759421E-6</v>
      </c>
      <c r="AU1452" s="72">
        <f t="shared" ca="1" si="593"/>
        <v>9.0370179501075842E-3</v>
      </c>
      <c r="AV1452" s="73">
        <f t="shared" ca="1" si="594"/>
        <v>1.0090370179501076</v>
      </c>
      <c r="AW1452" s="74">
        <f ca="1">PRODUCT(AV$4:AV1452)</f>
        <v>382615.33462498075</v>
      </c>
      <c r="BO1452" s="70">
        <f t="shared" si="599"/>
        <v>1449</v>
      </c>
      <c r="BP1452" s="171">
        <f t="shared" ca="1" si="598"/>
        <v>0.114</v>
      </c>
      <c r="BQ1452" s="172">
        <f t="shared" ca="1" si="595"/>
        <v>9.0370179501075842E-3</v>
      </c>
      <c r="BR1452" s="172">
        <f t="shared" ca="1" si="600"/>
        <v>2.6135910129690589E-6</v>
      </c>
    </row>
    <row r="1453" spans="44:70">
      <c r="AR1453" s="69">
        <f t="shared" si="592"/>
        <v>121</v>
      </c>
      <c r="AS1453" s="70">
        <f t="shared" si="596"/>
        <v>1450</v>
      </c>
      <c r="AT1453" s="71">
        <f t="shared" ca="1" si="597"/>
        <v>2.3078341280556588E-6</v>
      </c>
      <c r="AU1453" s="72">
        <f t="shared" ca="1" si="593"/>
        <v>9.0370179501075842E-3</v>
      </c>
      <c r="AV1453" s="73">
        <f t="shared" ca="1" si="594"/>
        <v>1.0090370179501076</v>
      </c>
      <c r="AW1453" s="74">
        <f ca="1">PRODUCT(AV$4:AV1453)</f>
        <v>386073.03627197311</v>
      </c>
      <c r="BO1453" s="70">
        <f t="shared" si="599"/>
        <v>1450</v>
      </c>
      <c r="BP1453" s="171">
        <f t="shared" ca="1" si="598"/>
        <v>0.114</v>
      </c>
      <c r="BQ1453" s="172">
        <f t="shared" ca="1" si="595"/>
        <v>9.0370179501075842E-3</v>
      </c>
      <c r="BR1453" s="172">
        <f t="shared" ca="1" si="600"/>
        <v>2.5901834783808588E-6</v>
      </c>
    </row>
    <row r="1454" spans="44:70">
      <c r="AR1454" s="69">
        <f t="shared" si="592"/>
        <v>121</v>
      </c>
      <c r="AS1454" s="70">
        <f t="shared" si="596"/>
        <v>1451</v>
      </c>
      <c r="AT1454" s="71">
        <f t="shared" ca="1" si="597"/>
        <v>2.2869781896145489E-6</v>
      </c>
      <c r="AU1454" s="72">
        <f t="shared" ca="1" si="593"/>
        <v>9.0370179501075842E-3</v>
      </c>
      <c r="AV1454" s="73">
        <f t="shared" ca="1" si="594"/>
        <v>1.0090370179501076</v>
      </c>
      <c r="AW1454" s="74">
        <f ca="1">PRODUCT(AV$4:AV1454)</f>
        <v>389561.98523081548</v>
      </c>
      <c r="BO1454" s="70">
        <f t="shared" si="599"/>
        <v>1451</v>
      </c>
      <c r="BP1454" s="171">
        <f t="shared" ca="1" si="598"/>
        <v>0.114</v>
      </c>
      <c r="BQ1454" s="172">
        <f t="shared" ca="1" si="595"/>
        <v>9.0370179501075842E-3</v>
      </c>
      <c r="BR1454" s="172">
        <f t="shared" ca="1" si="600"/>
        <v>2.5669855835843397E-6</v>
      </c>
    </row>
    <row r="1455" spans="44:70">
      <c r="AR1455" s="69">
        <f t="shared" si="592"/>
        <v>121</v>
      </c>
      <c r="AS1455" s="70">
        <f t="shared" si="596"/>
        <v>1452</v>
      </c>
      <c r="AT1455" s="71">
        <f t="shared" ca="1" si="597"/>
        <v>2.2663107266634978E-6</v>
      </c>
      <c r="AU1455" s="72">
        <f t="shared" ca="1" si="593"/>
        <v>9.0370179501075842E-3</v>
      </c>
      <c r="AV1455" s="73">
        <f t="shared" ca="1" si="594"/>
        <v>1.0090370179501076</v>
      </c>
      <c r="AW1455" s="74">
        <f ca="1">PRODUCT(AV$4:AV1455)</f>
        <v>393082.46388402593</v>
      </c>
      <c r="BO1455" s="70">
        <f t="shared" si="599"/>
        <v>1452</v>
      </c>
      <c r="BP1455" s="171">
        <f t="shared" ca="1" si="598"/>
        <v>0.114</v>
      </c>
      <c r="BQ1455" s="172">
        <f t="shared" ca="1" si="595"/>
        <v>9.0370179501075842E-3</v>
      </c>
      <c r="BR1455" s="172">
        <f t="shared" ca="1" si="600"/>
        <v>2.5439954510284038E-6</v>
      </c>
    </row>
    <row r="1456" spans="44:70">
      <c r="AR1456" s="69">
        <f t="shared" si="592"/>
        <v>122</v>
      </c>
      <c r="AS1456" s="70">
        <f t="shared" si="596"/>
        <v>1453</v>
      </c>
      <c r="AT1456" s="71">
        <f t="shared" ca="1" si="597"/>
        <v>2.2458300359461184E-6</v>
      </c>
      <c r="AU1456" s="72">
        <f t="shared" ca="1" si="593"/>
        <v>9.0370179501075842E-3</v>
      </c>
      <c r="AV1456" s="73">
        <f t="shared" ca="1" si="594"/>
        <v>1.0090370179501076</v>
      </c>
      <c r="AW1456" s="74">
        <f ca="1">PRODUCT(AV$4:AV1456)</f>
        <v>396634.75716601836</v>
      </c>
      <c r="BO1456" s="70">
        <f t="shared" si="599"/>
        <v>1453</v>
      </c>
      <c r="BP1456" s="171">
        <f t="shared" ca="1" si="598"/>
        <v>0.114</v>
      </c>
      <c r="BQ1456" s="172">
        <f t="shared" ca="1" si="595"/>
        <v>9.0370179501075842E-3</v>
      </c>
      <c r="BR1456" s="172">
        <f t="shared" ca="1" si="600"/>
        <v>2.5212112199774551E-6</v>
      </c>
    </row>
    <row r="1457" spans="44:70">
      <c r="AR1457" s="69">
        <f t="shared" si="592"/>
        <v>122</v>
      </c>
      <c r="AS1457" s="70">
        <f t="shared" si="596"/>
        <v>1454</v>
      </c>
      <c r="AT1457" s="71">
        <f t="shared" ca="1" si="597"/>
        <v>2.2255344295983826E-6</v>
      </c>
      <c r="AU1457" s="72">
        <f t="shared" ca="1" si="593"/>
        <v>9.0370179501075842E-3</v>
      </c>
      <c r="AV1457" s="73">
        <f t="shared" ca="1" si="594"/>
        <v>1.0090370179501076</v>
      </c>
      <c r="AW1457" s="74">
        <f ca="1">PRODUCT(AV$4:AV1457)</f>
        <v>400219.15258616424</v>
      </c>
      <c r="BO1457" s="70">
        <f t="shared" si="599"/>
        <v>1454</v>
      </c>
      <c r="BP1457" s="171">
        <f t="shared" ca="1" si="598"/>
        <v>0.114</v>
      </c>
      <c r="BQ1457" s="172">
        <f t="shared" ca="1" si="595"/>
        <v>9.0370179501075842E-3</v>
      </c>
      <c r="BR1457" s="172">
        <f t="shared" ca="1" si="600"/>
        <v>2.4986310463607965E-6</v>
      </c>
    </row>
    <row r="1458" spans="44:70">
      <c r="AR1458" s="69">
        <f t="shared" si="592"/>
        <v>122</v>
      </c>
      <c r="AS1458" s="70">
        <f t="shared" si="596"/>
        <v>1455</v>
      </c>
      <c r="AT1458" s="71">
        <f t="shared" ca="1" si="597"/>
        <v>2.2054222350095193E-6</v>
      </c>
      <c r="AU1458" s="72">
        <f t="shared" ca="1" si="593"/>
        <v>9.0370179501075842E-3</v>
      </c>
      <c r="AV1458" s="73">
        <f t="shared" ca="1" si="594"/>
        <v>1.0090370179501076</v>
      </c>
      <c r="AW1458" s="74">
        <f ca="1">PRODUCT(AV$4:AV1458)</f>
        <v>403835.94025206228</v>
      </c>
      <c r="BO1458" s="70">
        <f t="shared" si="599"/>
        <v>1455</v>
      </c>
      <c r="BP1458" s="171">
        <f t="shared" ca="1" si="598"/>
        <v>0.114</v>
      </c>
      <c r="BQ1458" s="172">
        <f t="shared" ca="1" si="595"/>
        <v>9.0370179501075842E-3</v>
      </c>
      <c r="BR1458" s="172">
        <f t="shared" ca="1" si="600"/>
        <v>2.4762531026233792E-6</v>
      </c>
    </row>
    <row r="1459" spans="44:70">
      <c r="AR1459" s="69">
        <f t="shared" si="592"/>
        <v>122</v>
      </c>
      <c r="AS1459" s="70">
        <f t="shared" si="596"/>
        <v>1456</v>
      </c>
      <c r="AT1459" s="71">
        <f t="shared" ca="1" si="597"/>
        <v>2.185491794684172E-6</v>
      </c>
      <c r="AU1459" s="72">
        <f t="shared" ca="1" si="593"/>
        <v>9.0370179501075842E-3</v>
      </c>
      <c r="AV1459" s="73">
        <f t="shared" ca="1" si="594"/>
        <v>1.0090370179501076</v>
      </c>
      <c r="AW1459" s="74">
        <f ca="1">PRODUCT(AV$4:AV1459)</f>
        <v>407485.41289301874</v>
      </c>
      <c r="BO1459" s="70">
        <f t="shared" si="599"/>
        <v>1456</v>
      </c>
      <c r="BP1459" s="171">
        <f t="shared" ca="1" si="598"/>
        <v>0.114</v>
      </c>
      <c r="BQ1459" s="172">
        <f t="shared" ca="1" si="595"/>
        <v>9.0370179501075842E-3</v>
      </c>
      <c r="BR1459" s="172">
        <f t="shared" ca="1" si="600"/>
        <v>2.4540755775778871E-6</v>
      </c>
    </row>
    <row r="1460" spans="44:70">
      <c r="AR1460" s="69">
        <f t="shared" si="592"/>
        <v>122</v>
      </c>
      <c r="AS1460" s="70">
        <f t="shared" si="596"/>
        <v>1457</v>
      </c>
      <c r="AT1460" s="71">
        <f t="shared" ca="1" si="597"/>
        <v>2.1657414661057984E-6</v>
      </c>
      <c r="AU1460" s="72">
        <f t="shared" ca="1" si="593"/>
        <v>9.0370179501075842E-3</v>
      </c>
      <c r="AV1460" s="73">
        <f t="shared" ca="1" si="594"/>
        <v>1.0090370179501076</v>
      </c>
      <c r="AW1460" s="74">
        <f ca="1">PRODUCT(AV$4:AV1460)</f>
        <v>411167.86588373996</v>
      </c>
      <c r="BO1460" s="70">
        <f t="shared" si="599"/>
        <v>1457</v>
      </c>
      <c r="BP1460" s="171">
        <f t="shared" ca="1" si="598"/>
        <v>0.114</v>
      </c>
      <c r="BQ1460" s="172">
        <f t="shared" ca="1" si="595"/>
        <v>9.0370179501075842E-3</v>
      </c>
      <c r="BR1460" s="172">
        <f t="shared" ca="1" si="600"/>
        <v>2.4320966762581453E-6</v>
      </c>
    </row>
    <row r="1461" spans="44:70">
      <c r="AR1461" s="69">
        <f t="shared" si="592"/>
        <v>122</v>
      </c>
      <c r="AS1461" s="70">
        <f t="shared" si="596"/>
        <v>1458</v>
      </c>
      <c r="AT1461" s="71">
        <f t="shared" ca="1" si="597"/>
        <v>2.146169621601308E-6</v>
      </c>
      <c r="AU1461" s="72">
        <f t="shared" ca="1" si="593"/>
        <v>9.0370179501075842E-3</v>
      </c>
      <c r="AV1461" s="73">
        <f t="shared" ca="1" si="594"/>
        <v>1.0090370179501076</v>
      </c>
      <c r="AW1461" s="74">
        <f ca="1">PRODUCT(AV$4:AV1461)</f>
        <v>414883.59726823872</v>
      </c>
      <c r="BO1461" s="70">
        <f t="shared" si="599"/>
        <v>1458</v>
      </c>
      <c r="BP1461" s="171">
        <f t="shared" ca="1" si="598"/>
        <v>0.114</v>
      </c>
      <c r="BQ1461" s="172">
        <f t="shared" ca="1" si="595"/>
        <v>9.0370179501075842E-3</v>
      </c>
      <c r="BR1461" s="172">
        <f t="shared" ca="1" si="600"/>
        <v>2.4103146197738423E-6</v>
      </c>
    </row>
    <row r="1462" spans="44:70">
      <c r="AR1462" s="69">
        <f t="shared" si="592"/>
        <v>122</v>
      </c>
      <c r="AS1462" s="70">
        <f t="shared" si="596"/>
        <v>1459</v>
      </c>
      <c r="AT1462" s="71">
        <f t="shared" ca="1" si="597"/>
        <v>2.1267746482069213E-6</v>
      </c>
      <c r="AU1462" s="72">
        <f t="shared" ca="1" si="593"/>
        <v>9.0370179501075842E-3</v>
      </c>
      <c r="AV1462" s="73">
        <f t="shared" ca="1" si="594"/>
        <v>1.0090370179501076</v>
      </c>
      <c r="AW1462" s="74">
        <f ca="1">PRODUCT(AV$4:AV1462)</f>
        <v>418632.90778395702</v>
      </c>
      <c r="BO1462" s="70">
        <f t="shared" si="599"/>
        <v>1459</v>
      </c>
      <c r="BP1462" s="171">
        <f t="shared" ca="1" si="598"/>
        <v>0.114</v>
      </c>
      <c r="BQ1462" s="172">
        <f t="shared" ca="1" si="595"/>
        <v>9.0370179501075842E-3</v>
      </c>
      <c r="BR1462" s="172">
        <f t="shared" ca="1" si="600"/>
        <v>2.3887276451665541E-6</v>
      </c>
    </row>
    <row r="1463" spans="44:70">
      <c r="AR1463" s="69">
        <f t="shared" si="592"/>
        <v>122</v>
      </c>
      <c r="AS1463" s="70">
        <f t="shared" si="596"/>
        <v>1460</v>
      </c>
      <c r="AT1463" s="71">
        <f t="shared" ca="1" si="597"/>
        <v>2.1075549475352415E-6</v>
      </c>
      <c r="AU1463" s="72">
        <f t="shared" ca="1" si="593"/>
        <v>9.0370179501075842E-3</v>
      </c>
      <c r="AV1463" s="73">
        <f t="shared" ca="1" si="594"/>
        <v>1.0090370179501076</v>
      </c>
      <c r="AW1463" s="74">
        <f ca="1">PRODUCT(AV$4:AV1463)</f>
        <v>422416.10088610637</v>
      </c>
      <c r="BO1463" s="70">
        <f t="shared" si="599"/>
        <v>1460</v>
      </c>
      <c r="BP1463" s="171">
        <f t="shared" ca="1" si="598"/>
        <v>0.114</v>
      </c>
      <c r="BQ1463" s="172">
        <f t="shared" ca="1" si="595"/>
        <v>9.0370179501075842E-3</v>
      </c>
      <c r="BR1463" s="172">
        <f t="shared" ca="1" si="600"/>
        <v>2.3673340052670557E-6</v>
      </c>
    </row>
    <row r="1464" spans="44:70">
      <c r="AR1464" s="69">
        <f t="shared" si="592"/>
        <v>122</v>
      </c>
      <c r="AS1464" s="70">
        <f t="shared" si="596"/>
        <v>1461</v>
      </c>
      <c r="AT1464" s="71">
        <f t="shared" ca="1" si="597"/>
        <v>2.0885089356435277E-6</v>
      </c>
      <c r="AU1464" s="72">
        <f t="shared" ca="1" si="593"/>
        <v>9.0370179501075842E-3</v>
      </c>
      <c r="AV1464" s="73">
        <f t="shared" ca="1" si="594"/>
        <v>1.0090370179501076</v>
      </c>
      <c r="AW1464" s="74">
        <f ca="1">PRODUCT(AV$4:AV1464)</f>
        <v>426233.4827722286</v>
      </c>
      <c r="BO1464" s="70">
        <f t="shared" si="599"/>
        <v>1461</v>
      </c>
      <c r="BP1464" s="171">
        <f t="shared" ca="1" si="598"/>
        <v>0.114</v>
      </c>
      <c r="BQ1464" s="172">
        <f t="shared" ca="1" si="595"/>
        <v>9.0370179501075842E-3</v>
      </c>
      <c r="BR1464" s="172">
        <f t="shared" ca="1" si="600"/>
        <v>2.3461319685539127E-6</v>
      </c>
    </row>
    <row r="1465" spans="44:70">
      <c r="AR1465" s="69">
        <f t="shared" si="592"/>
        <v>122</v>
      </c>
      <c r="AS1465" s="70">
        <f t="shared" si="596"/>
        <v>1462</v>
      </c>
      <c r="AT1465" s="71">
        <f t="shared" ca="1" si="597"/>
        <v>2.0696350429031568E-6</v>
      </c>
      <c r="AU1465" s="72">
        <f t="shared" ca="1" si="593"/>
        <v>9.0370179501075842E-3</v>
      </c>
      <c r="AV1465" s="73">
        <f t="shared" ca="1" si="594"/>
        <v>1.0090370179501076</v>
      </c>
      <c r="AW1465" s="74">
        <f ca="1">PRODUCT(AV$4:AV1465)</f>
        <v>430085.36240697809</v>
      </c>
      <c r="BO1465" s="70">
        <f t="shared" si="599"/>
        <v>1462</v>
      </c>
      <c r="BP1465" s="171">
        <f t="shared" ca="1" si="598"/>
        <v>0.114</v>
      </c>
      <c r="BQ1465" s="172">
        <f t="shared" ca="1" si="595"/>
        <v>9.0370179501075842E-3</v>
      </c>
      <c r="BR1465" s="172">
        <f t="shared" ca="1" si="600"/>
        <v>2.3251198190133382E-6</v>
      </c>
    </row>
    <row r="1466" spans="44:70">
      <c r="AR1466" s="69">
        <f t="shared" si="592"/>
        <v>122</v>
      </c>
      <c r="AS1466" s="70">
        <f t="shared" si="596"/>
        <v>1463</v>
      </c>
      <c r="AT1466" s="71">
        <f t="shared" ca="1" si="597"/>
        <v>2.0509317138702695E-6</v>
      </c>
      <c r="AU1466" s="72">
        <f t="shared" ca="1" si="593"/>
        <v>9.0370179501075842E-3</v>
      </c>
      <c r="AV1466" s="73">
        <f t="shared" ca="1" si="594"/>
        <v>1.0090370179501076</v>
      </c>
      <c r="AW1466" s="74">
        <f ca="1">PRODUCT(AV$4:AV1466)</f>
        <v>433972.05154712847</v>
      </c>
      <c r="BO1466" s="70">
        <f t="shared" si="599"/>
        <v>1463</v>
      </c>
      <c r="BP1466" s="171">
        <f t="shared" ca="1" si="598"/>
        <v>0.114</v>
      </c>
      <c r="BQ1466" s="172">
        <f t="shared" ca="1" si="595"/>
        <v>9.0370179501075842E-3</v>
      </c>
      <c r="BR1466" s="172">
        <f t="shared" ca="1" si="600"/>
        <v>2.3042958560003048E-6</v>
      </c>
    </row>
    <row r="1467" spans="44:70">
      <c r="AR1467" s="69">
        <f t="shared" si="592"/>
        <v>122</v>
      </c>
      <c r="AS1467" s="70">
        <f t="shared" si="596"/>
        <v>1464</v>
      </c>
      <c r="AT1467" s="71">
        <f t="shared" ca="1" si="597"/>
        <v>2.0323974071575789E-6</v>
      </c>
      <c r="AU1467" s="72">
        <f t="shared" ca="1" si="593"/>
        <v>9.0370179501075842E-3</v>
      </c>
      <c r="AV1467" s="73">
        <f t="shared" ca="1" si="594"/>
        <v>1.0090370179501076</v>
      </c>
      <c r="AW1467" s="74">
        <f ca="1">PRODUCT(AV$4:AV1467)</f>
        <v>437893.86476680491</v>
      </c>
      <c r="BO1467" s="70">
        <f t="shared" si="599"/>
        <v>1464</v>
      </c>
      <c r="BP1467" s="171">
        <f t="shared" ca="1" si="598"/>
        <v>0.114</v>
      </c>
      <c r="BQ1467" s="172">
        <f t="shared" ca="1" si="595"/>
        <v>9.0370179501075842E-3</v>
      </c>
      <c r="BR1467" s="172">
        <f t="shared" ca="1" si="600"/>
        <v>2.283658394100901E-6</v>
      </c>
    </row>
    <row r="1468" spans="44:70">
      <c r="AR1468" s="69">
        <f t="shared" si="592"/>
        <v>123</v>
      </c>
      <c r="AS1468" s="70">
        <f t="shared" si="596"/>
        <v>1465</v>
      </c>
      <c r="AT1468" s="71">
        <f t="shared" ca="1" si="597"/>
        <v>2.0140305953073436E-6</v>
      </c>
      <c r="AU1468" s="72">
        <f t="shared" ca="1" si="593"/>
        <v>9.0370179501075842E-3</v>
      </c>
      <c r="AV1468" s="73">
        <f t="shared" ca="1" si="594"/>
        <v>1.0090370179501076</v>
      </c>
      <c r="AW1468" s="74">
        <f ca="1">PRODUCT(AV$4:AV1468)</f>
        <v>441851.11948294449</v>
      </c>
      <c r="BO1468" s="70">
        <f t="shared" si="599"/>
        <v>1465</v>
      </c>
      <c r="BP1468" s="171">
        <f t="shared" ca="1" si="598"/>
        <v>0.114</v>
      </c>
      <c r="BQ1468" s="172">
        <f t="shared" ca="1" si="595"/>
        <v>9.0370179501075842E-3</v>
      </c>
      <c r="BR1468" s="172">
        <f t="shared" ca="1" si="600"/>
        <v>2.2632057629959199E-6</v>
      </c>
    </row>
    <row r="1469" spans="44:70">
      <c r="AR1469" s="69">
        <f t="shared" si="592"/>
        <v>123</v>
      </c>
      <c r="AS1469" s="70">
        <f t="shared" si="596"/>
        <v>1466</v>
      </c>
      <c r="AT1469" s="71">
        <f t="shared" ca="1" si="597"/>
        <v>1.9958297646654854E-6</v>
      </c>
      <c r="AU1469" s="72">
        <f t="shared" ca="1" si="593"/>
        <v>9.0370179501075842E-3</v>
      </c>
      <c r="AV1469" s="73">
        <f t="shared" ca="1" si="594"/>
        <v>1.0090370179501076</v>
      </c>
      <c r="AW1469" s="74">
        <f ca="1">PRODUCT(AV$4:AV1469)</f>
        <v>445844.13598098699</v>
      </c>
      <c r="BO1469" s="70">
        <f t="shared" si="599"/>
        <v>1466</v>
      </c>
      <c r="BP1469" s="171">
        <f t="shared" ca="1" si="598"/>
        <v>0.114</v>
      </c>
      <c r="BQ1469" s="172">
        <f t="shared" ca="1" si="595"/>
        <v>9.0370179501075842E-3</v>
      </c>
      <c r="BR1469" s="172">
        <f t="shared" ca="1" si="600"/>
        <v>2.2429363073256696E-6</v>
      </c>
    </row>
    <row r="1470" spans="44:70">
      <c r="AR1470" s="69">
        <f t="shared" si="592"/>
        <v>123</v>
      </c>
      <c r="AS1470" s="70">
        <f t="shared" si="596"/>
        <v>1467</v>
      </c>
      <c r="AT1470" s="71">
        <f t="shared" ca="1" si="597"/>
        <v>1.9777934152568444E-6</v>
      </c>
      <c r="AU1470" s="72">
        <f t="shared" ca="1" si="593"/>
        <v>9.0370179501075842E-3</v>
      </c>
      <c r="AV1470" s="73">
        <f t="shared" ca="1" si="594"/>
        <v>1.0090370179501076</v>
      </c>
      <c r="AW1470" s="74">
        <f ca="1">PRODUCT(AV$4:AV1470)</f>
        <v>449873.23744079738</v>
      </c>
      <c r="BO1470" s="70">
        <f t="shared" si="599"/>
        <v>1467</v>
      </c>
      <c r="BP1470" s="171">
        <f t="shared" ca="1" si="598"/>
        <v>0.114</v>
      </c>
      <c r="BQ1470" s="172">
        <f t="shared" ca="1" si="595"/>
        <v>9.0370179501075842E-3</v>
      </c>
      <c r="BR1470" s="172">
        <f t="shared" ca="1" si="600"/>
        <v>2.2228483865559955E-6</v>
      </c>
    </row>
    <row r="1471" spans="44:70">
      <c r="AR1471" s="69">
        <f t="shared" si="592"/>
        <v>123</v>
      </c>
      <c r="AS1471" s="70">
        <f t="shared" si="596"/>
        <v>1468</v>
      </c>
      <c r="AT1471" s="71">
        <f t="shared" ca="1" si="597"/>
        <v>1.9599200606615636E-6</v>
      </c>
      <c r="AU1471" s="72">
        <f t="shared" ca="1" si="593"/>
        <v>9.0370179501075842E-3</v>
      </c>
      <c r="AV1471" s="73">
        <f t="shared" ca="1" si="594"/>
        <v>1.0090370179501076</v>
      </c>
      <c r="AW1471" s="74">
        <f ca="1">PRODUCT(AV$4:AV1471)</f>
        <v>453938.74996282288</v>
      </c>
      <c r="BO1471" s="70">
        <f t="shared" si="599"/>
        <v>1468</v>
      </c>
      <c r="BP1471" s="171">
        <f t="shared" ca="1" si="598"/>
        <v>0.114</v>
      </c>
      <c r="BQ1471" s="172">
        <f t="shared" ca="1" si="595"/>
        <v>9.0370179501075842E-3</v>
      </c>
      <c r="BR1471" s="172">
        <f t="shared" ca="1" si="600"/>
        <v>2.2029403748455001E-6</v>
      </c>
    </row>
    <row r="1472" spans="44:70">
      <c r="AR1472" s="69">
        <f t="shared" si="592"/>
        <v>123</v>
      </c>
      <c r="AS1472" s="70">
        <f t="shared" si="596"/>
        <v>1469</v>
      </c>
      <c r="AT1472" s="71">
        <f t="shared" ca="1" si="597"/>
        <v>1.942208227892589E-6</v>
      </c>
      <c r="AU1472" s="72">
        <f t="shared" ca="1" si="593"/>
        <v>9.0370179501075842E-3</v>
      </c>
      <c r="AV1472" s="73">
        <f t="shared" ca="1" si="594"/>
        <v>1.0090370179501076</v>
      </c>
      <c r="AW1472" s="74">
        <f ca="1">PRODUCT(AV$4:AV1472)</f>
        <v>458041.00259448629</v>
      </c>
      <c r="BO1472" s="70">
        <f t="shared" si="599"/>
        <v>1469</v>
      </c>
      <c r="BP1472" s="171">
        <f t="shared" ca="1" si="598"/>
        <v>0.114</v>
      </c>
      <c r="BQ1472" s="172">
        <f t="shared" ca="1" si="595"/>
        <v>9.0370179501075842E-3</v>
      </c>
      <c r="BR1472" s="172">
        <f t="shared" ca="1" si="600"/>
        <v>2.1832106609139543E-6</v>
      </c>
    </row>
    <row r="1473" spans="44:70">
      <c r="AR1473" s="69">
        <f t="shared" si="592"/>
        <v>123</v>
      </c>
      <c r="AS1473" s="70">
        <f t="shared" si="596"/>
        <v>1470</v>
      </c>
      <c r="AT1473" s="71">
        <f t="shared" ca="1" si="597"/>
        <v>1.9246564572742772E-6</v>
      </c>
      <c r="AU1473" s="72">
        <f t="shared" ca="1" si="593"/>
        <v>9.0370179501075842E-3</v>
      </c>
      <c r="AV1473" s="73">
        <f t="shared" ca="1" si="594"/>
        <v>1.0090370179501076</v>
      </c>
      <c r="AW1473" s="74">
        <f ca="1">PRODUCT(AV$4:AV1473)</f>
        <v>462180.32735681796</v>
      </c>
      <c r="BO1473" s="70">
        <f t="shared" si="599"/>
        <v>1470</v>
      </c>
      <c r="BP1473" s="171">
        <f t="shared" ca="1" si="598"/>
        <v>0.114</v>
      </c>
      <c r="BQ1473" s="172">
        <f t="shared" ca="1" si="595"/>
        <v>9.0370179501075842E-3</v>
      </c>
      <c r="BR1473" s="172">
        <f t="shared" ca="1" si="600"/>
        <v>2.1636576479118872E-6</v>
      </c>
    </row>
    <row r="1474" spans="44:70">
      <c r="AR1474" s="69">
        <f t="shared" si="592"/>
        <v>123</v>
      </c>
      <c r="AS1474" s="70">
        <f t="shared" si="596"/>
        <v>1471</v>
      </c>
      <c r="AT1474" s="71">
        <f t="shared" ca="1" si="597"/>
        <v>1.9072633023220991E-6</v>
      </c>
      <c r="AU1474" s="72">
        <f t="shared" ca="1" si="593"/>
        <v>9.0370179501075842E-3</v>
      </c>
      <c r="AV1474" s="73">
        <f t="shared" ca="1" si="594"/>
        <v>1.0090370179501076</v>
      </c>
      <c r="AW1474" s="74">
        <f ca="1">PRODUCT(AV$4:AV1474)</f>
        <v>466357.05927132809</v>
      </c>
      <c r="BO1474" s="70">
        <f t="shared" si="599"/>
        <v>1471</v>
      </c>
      <c r="BP1474" s="171">
        <f t="shared" ca="1" si="598"/>
        <v>0.114</v>
      </c>
      <c r="BQ1474" s="172">
        <f t="shared" ca="1" si="595"/>
        <v>9.0370179501075842E-3</v>
      </c>
      <c r="BR1474" s="172">
        <f t="shared" ca="1" si="600"/>
        <v>2.1442797532913413E-6</v>
      </c>
    </row>
    <row r="1475" spans="44:70">
      <c r="AR1475" s="69">
        <f t="shared" si="592"/>
        <v>123</v>
      </c>
      <c r="AS1475" s="70">
        <f t="shared" si="596"/>
        <v>1472</v>
      </c>
      <c r="AT1475" s="71">
        <f t="shared" ca="1" si="597"/>
        <v>1.8900273296234328E-6</v>
      </c>
      <c r="AU1475" s="72">
        <f t="shared" ca="1" si="593"/>
        <v>9.0370179501075842E-3</v>
      </c>
      <c r="AV1475" s="73">
        <f t="shared" ca="1" si="594"/>
        <v>1.0090370179501076</v>
      </c>
      <c r="AW1475" s="74">
        <f ca="1">PRODUCT(AV$4:AV1475)</f>
        <v>470571.53638712247</v>
      </c>
      <c r="BO1475" s="70">
        <f t="shared" si="599"/>
        <v>1472</v>
      </c>
      <c r="BP1475" s="171">
        <f t="shared" ca="1" si="598"/>
        <v>0.114</v>
      </c>
      <c r="BQ1475" s="172">
        <f t="shared" ca="1" si="595"/>
        <v>9.0370179501075842E-3</v>
      </c>
      <c r="BR1475" s="172">
        <f t="shared" ca="1" si="600"/>
        <v>2.1250754086777881E-6</v>
      </c>
    </row>
    <row r="1476" spans="44:70">
      <c r="AR1476" s="69">
        <f t="shared" si="592"/>
        <v>123</v>
      </c>
      <c r="AS1476" s="70">
        <f t="shared" si="596"/>
        <v>1473</v>
      </c>
      <c r="AT1476" s="71">
        <f t="shared" ca="1" si="597"/>
        <v>1.872947118719432E-6</v>
      </c>
      <c r="AU1476" s="72">
        <f t="shared" ca="1" si="593"/>
        <v>9.0370179501075842E-3</v>
      </c>
      <c r="AV1476" s="73">
        <f t="shared" ca="1" si="594"/>
        <v>1.0090370179501076</v>
      </c>
      <c r="AW1476" s="74">
        <f ca="1">PRODUCT(AV$4:AV1476)</f>
        <v>474824.0998082626</v>
      </c>
      <c r="BO1476" s="70">
        <f t="shared" si="599"/>
        <v>1473</v>
      </c>
      <c r="BP1476" s="171">
        <f t="shared" ca="1" si="598"/>
        <v>0.114</v>
      </c>
      <c r="BQ1476" s="172">
        <f t="shared" ca="1" si="595"/>
        <v>9.0370179501075842E-3</v>
      </c>
      <c r="BR1476" s="172">
        <f t="shared" ca="1" si="600"/>
        <v>2.1060430597431895E-6</v>
      </c>
    </row>
    <row r="1477" spans="44:70">
      <c r="AR1477" s="69">
        <f t="shared" ref="AR1477:AR1540" si="601">ROUNDDOWN((AS1477-1)/12,0)+1</f>
        <v>123</v>
      </c>
      <c r="AS1477" s="70">
        <f t="shared" si="596"/>
        <v>1474</v>
      </c>
      <c r="AT1477" s="71">
        <f t="shared" ca="1" si="597"/>
        <v>1.8560212619879623E-6</v>
      </c>
      <c r="AU1477" s="72">
        <f t="shared" ref="AU1477:AU1540" ca="1" si="602">IF($AU$2="Yes",BQ1477,((1+$AH$21)^(1/12))-1)</f>
        <v>9.0370179501075842E-3</v>
      </c>
      <c r="AV1477" s="73">
        <f t="shared" ref="AV1477:AV1540" ca="1" si="603">(1+AU1477)</f>
        <v>1.0090370179501076</v>
      </c>
      <c r="AW1477" s="74">
        <f ca="1">PRODUCT(AV$4:AV1477)</f>
        <v>479115.09372137353</v>
      </c>
      <c r="BO1477" s="70">
        <f t="shared" si="599"/>
        <v>1474</v>
      </c>
      <c r="BP1477" s="171">
        <f t="shared" ca="1" si="598"/>
        <v>0.114</v>
      </c>
      <c r="BQ1477" s="172">
        <f t="shared" ref="BQ1477:BQ1540" ca="1" si="604">(1+BP1477)^(1/12)-1</f>
        <v>9.0370179501075842E-3</v>
      </c>
      <c r="BR1477" s="172">
        <f t="shared" ca="1" si="600"/>
        <v>2.0871811660801964E-6</v>
      </c>
    </row>
    <row r="1478" spans="44:70">
      <c r="AR1478" s="69">
        <f t="shared" si="601"/>
        <v>123</v>
      </c>
      <c r="AS1478" s="70">
        <f t="shared" ref="AS1478:AS1541" si="605">AS1477+1</f>
        <v>1475</v>
      </c>
      <c r="AT1478" s="71">
        <f t="shared" ref="AT1478:AT1541" ca="1" si="606">(1-AU1478)*AT1477</f>
        <v>1.8392483645275959E-6</v>
      </c>
      <c r="AU1478" s="72">
        <f t="shared" ca="1" si="602"/>
        <v>9.0370179501075842E-3</v>
      </c>
      <c r="AV1478" s="73">
        <f t="shared" ca="1" si="603"/>
        <v>1.0090370179501076</v>
      </c>
      <c r="AW1478" s="74">
        <f ca="1">PRODUCT(AV$4:AV1478)</f>
        <v>483444.86542350106</v>
      </c>
      <c r="BO1478" s="70">
        <f t="shared" si="599"/>
        <v>1475</v>
      </c>
      <c r="BP1478" s="171">
        <f t="shared" ref="BP1478:BP1541" ca="1" si="607">VLOOKUP(BO1478,$BT$4:$BX$13,5,TRUE)/100</f>
        <v>0.114</v>
      </c>
      <c r="BQ1478" s="172">
        <f t="shared" ca="1" si="604"/>
        <v>9.0370179501075842E-3</v>
      </c>
      <c r="BR1478" s="172">
        <f t="shared" ca="1" si="600"/>
        <v>2.0684882010774735E-6</v>
      </c>
    </row>
    <row r="1479" spans="44:70">
      <c r="AR1479" s="69">
        <f t="shared" si="601"/>
        <v>123</v>
      </c>
      <c r="AS1479" s="70">
        <f t="shared" si="605"/>
        <v>1476</v>
      </c>
      <c r="AT1479" s="71">
        <f t="shared" ca="1" si="606"/>
        <v>1.822627044042654E-6</v>
      </c>
      <c r="AU1479" s="72">
        <f t="shared" ca="1" si="602"/>
        <v>9.0370179501075842E-3</v>
      </c>
      <c r="AV1479" s="73">
        <f t="shared" ca="1" si="603"/>
        <v>1.0090370179501076</v>
      </c>
      <c r="AW1479" s="74">
        <f ca="1">PRODUCT(AV$4:AV1479)</f>
        <v>487813.76535022061</v>
      </c>
      <c r="BO1479" s="70">
        <f t="shared" si="599"/>
        <v>1476</v>
      </c>
      <c r="BP1479" s="171">
        <f t="shared" ca="1" si="607"/>
        <v>0.114</v>
      </c>
      <c r="BQ1479" s="172">
        <f t="shared" ca="1" si="604"/>
        <v>9.0370179501075842E-3</v>
      </c>
      <c r="BR1479" s="172">
        <f t="shared" ca="1" si="600"/>
        <v>2.0499626517961415E-6</v>
      </c>
    </row>
    <row r="1480" spans="44:70">
      <c r="AR1480" s="69">
        <f t="shared" si="601"/>
        <v>124</v>
      </c>
      <c r="AS1480" s="70">
        <f t="shared" si="605"/>
        <v>1477</v>
      </c>
      <c r="AT1480" s="71">
        <f t="shared" ca="1" si="606"/>
        <v>1.806155930729289E-6</v>
      </c>
      <c r="AU1480" s="72">
        <f t="shared" ca="1" si="602"/>
        <v>9.0370179501075842E-3</v>
      </c>
      <c r="AV1480" s="73">
        <f t="shared" ca="1" si="603"/>
        <v>1.0090370179501076</v>
      </c>
      <c r="AW1480" s="74">
        <f ca="1">PRODUCT(AV$4:AV1480)</f>
        <v>492222.14710400015</v>
      </c>
      <c r="BO1480" s="70">
        <f t="shared" si="599"/>
        <v>1477</v>
      </c>
      <c r="BP1480" s="171">
        <f t="shared" ca="1" si="607"/>
        <v>0.114</v>
      </c>
      <c r="BQ1480" s="172">
        <f t="shared" ca="1" si="604"/>
        <v>9.0370179501075842E-3</v>
      </c>
      <c r="BR1480" s="172">
        <f t="shared" ca="1" si="600"/>
        <v>2.0316030188473255E-6</v>
      </c>
    </row>
    <row r="1481" spans="44:70">
      <c r="AR1481" s="69">
        <f t="shared" si="601"/>
        <v>124</v>
      </c>
      <c r="AS1481" s="70">
        <f t="shared" si="605"/>
        <v>1478</v>
      </c>
      <c r="AT1481" s="71">
        <f t="shared" ca="1" si="606"/>
        <v>1.7898336671625952E-6</v>
      </c>
      <c r="AU1481" s="72">
        <f t="shared" ca="1" si="602"/>
        <v>9.0370179501075842E-3</v>
      </c>
      <c r="AV1481" s="73">
        <f t="shared" ca="1" si="603"/>
        <v>1.0090370179501076</v>
      </c>
      <c r="AW1481" s="74">
        <f ca="1">PRODUCT(AV$4:AV1481)</f>
        <v>496670.36748281948</v>
      </c>
      <c r="BO1481" s="70">
        <f t="shared" si="599"/>
        <v>1478</v>
      </c>
      <c r="BP1481" s="171">
        <f t="shared" ca="1" si="607"/>
        <v>0.114</v>
      </c>
      <c r="BQ1481" s="172">
        <f t="shared" ca="1" si="604"/>
        <v>9.0370179501075842E-3</v>
      </c>
      <c r="BR1481" s="172">
        <f t="shared" ca="1" si="600"/>
        <v>2.0134078162707994E-6</v>
      </c>
    </row>
    <row r="1482" spans="44:70">
      <c r="AR1482" s="69">
        <f t="shared" si="601"/>
        <v>124</v>
      </c>
      <c r="AS1482" s="70">
        <f t="shared" si="605"/>
        <v>1479</v>
      </c>
      <c r="AT1482" s="71">
        <f t="shared" ca="1" si="606"/>
        <v>1.7736589081847399E-6</v>
      </c>
      <c r="AU1482" s="72">
        <f t="shared" ca="1" si="602"/>
        <v>9.0370179501075842E-3</v>
      </c>
      <c r="AV1482" s="73">
        <f t="shared" ca="1" si="603"/>
        <v>1.0090370179501076</v>
      </c>
      <c r="AW1482" s="74">
        <f ca="1">PRODUCT(AV$4:AV1482)</f>
        <v>501158.78650904825</v>
      </c>
      <c r="BO1482" s="70">
        <f t="shared" si="599"/>
        <v>1479</v>
      </c>
      <c r="BP1482" s="171">
        <f t="shared" ca="1" si="607"/>
        <v>0.114</v>
      </c>
      <c r="BQ1482" s="172">
        <f t="shared" ca="1" si="604"/>
        <v>9.0370179501075842E-3</v>
      </c>
      <c r="BR1482" s="172">
        <f t="shared" ca="1" si="600"/>
        <v>1.9953755714147183E-6</v>
      </c>
    </row>
    <row r="1483" spans="44:70">
      <c r="AR1483" s="69">
        <f t="shared" si="601"/>
        <v>124</v>
      </c>
      <c r="AS1483" s="70">
        <f t="shared" si="605"/>
        <v>1480</v>
      </c>
      <c r="AT1483" s="71">
        <f t="shared" ca="1" si="606"/>
        <v>1.7576303207941061E-6</v>
      </c>
      <c r="AU1483" s="72">
        <f t="shared" ca="1" si="602"/>
        <v>9.0370179501075842E-3</v>
      </c>
      <c r="AV1483" s="73">
        <f t="shared" ca="1" si="603"/>
        <v>1.0090370179501076</v>
      </c>
      <c r="AW1483" s="74">
        <f ca="1">PRODUCT(AV$4:AV1483)</f>
        <v>505687.76745858468</v>
      </c>
      <c r="BO1483" s="70">
        <f t="shared" si="599"/>
        <v>1480</v>
      </c>
      <c r="BP1483" s="171">
        <f t="shared" ca="1" si="607"/>
        <v>0.114</v>
      </c>
      <c r="BQ1483" s="172">
        <f t="shared" ca="1" si="604"/>
        <v>9.0370179501075842E-3</v>
      </c>
      <c r="BR1483" s="172">
        <f t="shared" ca="1" si="600"/>
        <v>1.9775048248164278E-6</v>
      </c>
    </row>
    <row r="1484" spans="44:70">
      <c r="AR1484" s="69">
        <f t="shared" si="601"/>
        <v>124</v>
      </c>
      <c r="AS1484" s="70">
        <f t="shared" si="605"/>
        <v>1481</v>
      </c>
      <c r="AT1484" s="71">
        <f t="shared" ca="1" si="606"/>
        <v>1.7417465840354365E-6</v>
      </c>
      <c r="AU1484" s="72">
        <f t="shared" ca="1" si="602"/>
        <v>9.0370179501075842E-3</v>
      </c>
      <c r="AV1484" s="73">
        <f t="shared" ca="1" si="603"/>
        <v>1.0090370179501076</v>
      </c>
      <c r="AW1484" s="74">
        <f ca="1">PRODUCT(AV$4:AV1484)</f>
        <v>510257.67689025775</v>
      </c>
      <c r="BO1484" s="70">
        <f t="shared" si="599"/>
        <v>1481</v>
      </c>
      <c r="BP1484" s="171">
        <f t="shared" ca="1" si="607"/>
        <v>0.114</v>
      </c>
      <c r="BQ1484" s="172">
        <f t="shared" ca="1" si="604"/>
        <v>9.0370179501075842E-3</v>
      </c>
      <c r="BR1484" s="172">
        <f t="shared" ca="1" si="600"/>
        <v>1.9597941300843403E-6</v>
      </c>
    </row>
    <row r="1485" spans="44:70">
      <c r="AR1485" s="69">
        <f t="shared" si="601"/>
        <v>124</v>
      </c>
      <c r="AS1485" s="70">
        <f t="shared" si="605"/>
        <v>1482</v>
      </c>
      <c r="AT1485" s="71">
        <f t="shared" ca="1" si="606"/>
        <v>1.7260063888909696E-6</v>
      </c>
      <c r="AU1485" s="72">
        <f t="shared" ca="1" si="602"/>
        <v>9.0370179501075842E-3</v>
      </c>
      <c r="AV1485" s="73">
        <f t="shared" ca="1" si="603"/>
        <v>1.0090370179501076</v>
      </c>
      <c r="AW1485" s="74">
        <f ca="1">PRODUCT(AV$4:AV1485)</f>
        <v>514868.88467549521</v>
      </c>
      <c r="BO1485" s="70">
        <f t="shared" si="599"/>
        <v>1482</v>
      </c>
      <c r="BP1485" s="171">
        <f t="shared" ca="1" si="607"/>
        <v>0.114</v>
      </c>
      <c r="BQ1485" s="172">
        <f t="shared" ca="1" si="604"/>
        <v>9.0370179501075842E-3</v>
      </c>
      <c r="BR1485" s="172">
        <f t="shared" ca="1" si="600"/>
        <v>1.9422420537808689E-6</v>
      </c>
    </row>
    <row r="1486" spans="44:70">
      <c r="AR1486" s="69">
        <f t="shared" si="601"/>
        <v>124</v>
      </c>
      <c r="AS1486" s="70">
        <f t="shared" si="605"/>
        <v>1483</v>
      </c>
      <c r="AT1486" s="71">
        <f t="shared" ca="1" si="606"/>
        <v>1.7104084381725614E-6</v>
      </c>
      <c r="AU1486" s="72">
        <f t="shared" ca="1" si="602"/>
        <v>9.0370179501075842E-3</v>
      </c>
      <c r="AV1486" s="73">
        <f t="shared" ca="1" si="603"/>
        <v>1.0090370179501076</v>
      </c>
      <c r="AW1486" s="74">
        <f ca="1">PRODUCT(AV$4:AV1486)</f>
        <v>519521.76402825955</v>
      </c>
      <c r="BO1486" s="70">
        <f t="shared" si="599"/>
        <v>1483</v>
      </c>
      <c r="BP1486" s="171">
        <f t="shared" ca="1" si="607"/>
        <v>0.114</v>
      </c>
      <c r="BQ1486" s="172">
        <f t="shared" ca="1" si="604"/>
        <v>9.0370179501075842E-3</v>
      </c>
      <c r="BR1486" s="172">
        <f t="shared" ca="1" si="600"/>
        <v>1.9248471753064111E-6</v>
      </c>
    </row>
    <row r="1487" spans="44:70">
      <c r="AR1487" s="69">
        <f t="shared" si="601"/>
        <v>124</v>
      </c>
      <c r="AS1487" s="70">
        <f t="shared" si="605"/>
        <v>1484</v>
      </c>
      <c r="AT1487" s="71">
        <f t="shared" ca="1" si="606"/>
        <v>1.6949514464147805E-6</v>
      </c>
      <c r="AU1487" s="72">
        <f t="shared" ca="1" si="602"/>
        <v>9.0370179501075842E-3</v>
      </c>
      <c r="AV1487" s="73">
        <f t="shared" ca="1" si="603"/>
        <v>1.0090370179501076</v>
      </c>
      <c r="AW1487" s="74">
        <f ca="1">PRODUCT(AV$4:AV1487)</f>
        <v>524216.69153525447</v>
      </c>
      <c r="BO1487" s="70">
        <f t="shared" si="599"/>
        <v>1484</v>
      </c>
      <c r="BP1487" s="171">
        <f t="shared" ca="1" si="607"/>
        <v>0.114</v>
      </c>
      <c r="BQ1487" s="172">
        <f t="shared" ca="1" si="604"/>
        <v>9.0370179501075842E-3</v>
      </c>
      <c r="BR1487" s="172">
        <f t="shared" ca="1" si="600"/>
        <v>1.9076080867843704E-6</v>
      </c>
    </row>
    <row r="1488" spans="44:70">
      <c r="AR1488" s="69">
        <f t="shared" si="601"/>
        <v>124</v>
      </c>
      <c r="AS1488" s="70">
        <f t="shared" si="605"/>
        <v>1485</v>
      </c>
      <c r="AT1488" s="71">
        <f t="shared" ca="1" si="606"/>
        <v>1.6796341397689694E-6</v>
      </c>
      <c r="AU1488" s="72">
        <f t="shared" ca="1" si="602"/>
        <v>9.0370179501075842E-3</v>
      </c>
      <c r="AV1488" s="73">
        <f t="shared" ca="1" si="603"/>
        <v>1.0090370179501076</v>
      </c>
      <c r="AW1488" s="74">
        <f ca="1">PRODUCT(AV$4:AV1488)</f>
        <v>528954.04718640458</v>
      </c>
      <c r="BO1488" s="70">
        <f t="shared" si="599"/>
        <v>1485</v>
      </c>
      <c r="BP1488" s="171">
        <f t="shared" ca="1" si="607"/>
        <v>0.114</v>
      </c>
      <c r="BQ1488" s="172">
        <f t="shared" ca="1" si="604"/>
        <v>9.0370179501075842E-3</v>
      </c>
      <c r="BR1488" s="172">
        <f t="shared" ca="1" si="600"/>
        <v>1.8905233929472082E-6</v>
      </c>
    </row>
    <row r="1489" spans="44:70">
      <c r="AR1489" s="69">
        <f t="shared" si="601"/>
        <v>124</v>
      </c>
      <c r="AS1489" s="70">
        <f t="shared" si="605"/>
        <v>1486</v>
      </c>
      <c r="AT1489" s="71">
        <f t="shared" ca="1" si="606"/>
        <v>1.6644552558982637E-6</v>
      </c>
      <c r="AU1489" s="72">
        <f t="shared" ca="1" si="602"/>
        <v>9.0370179501075842E-3</v>
      </c>
      <c r="AV1489" s="73">
        <f t="shared" ca="1" si="603"/>
        <v>1.0090370179501076</v>
      </c>
      <c r="AW1489" s="74">
        <f ca="1">PRODUCT(AV$4:AV1489)</f>
        <v>533734.21440561023</v>
      </c>
      <c r="BO1489" s="70">
        <f t="shared" si="599"/>
        <v>1486</v>
      </c>
      <c r="BP1489" s="171">
        <f t="shared" ca="1" si="607"/>
        <v>0.114</v>
      </c>
      <c r="BQ1489" s="172">
        <f t="shared" ca="1" si="604"/>
        <v>9.0370179501075842E-3</v>
      </c>
      <c r="BR1489" s="172">
        <f t="shared" ca="1" si="600"/>
        <v>1.873591711023516E-6</v>
      </c>
    </row>
    <row r="1490" spans="44:70">
      <c r="AR1490" s="69">
        <f t="shared" si="601"/>
        <v>124</v>
      </c>
      <c r="AS1490" s="70">
        <f t="shared" si="605"/>
        <v>1487</v>
      </c>
      <c r="AT1490" s="71">
        <f t="shared" ca="1" si="606"/>
        <v>1.6494135438735603E-6</v>
      </c>
      <c r="AU1490" s="72">
        <f t="shared" ca="1" si="602"/>
        <v>9.0370179501075842E-3</v>
      </c>
      <c r="AV1490" s="73">
        <f t="shared" ca="1" si="603"/>
        <v>1.0090370179501076</v>
      </c>
      <c r="AW1490" s="74">
        <f ca="1">PRODUCT(AV$4:AV1490)</f>
        <v>538557.58008178032</v>
      </c>
      <c r="BO1490" s="70">
        <f t="shared" ref="BO1490:BO1553" si="608">BO1489+1</f>
        <v>1487</v>
      </c>
      <c r="BP1490" s="171">
        <f t="shared" ca="1" si="607"/>
        <v>0.114</v>
      </c>
      <c r="BQ1490" s="172">
        <f t="shared" ca="1" si="604"/>
        <v>9.0370179501075842E-3</v>
      </c>
      <c r="BR1490" s="172">
        <f t="shared" ref="BR1490:BR1553" ca="1" si="609">BR1489/(1+BQ1490)</f>
        <v>1.8568116706260987E-6</v>
      </c>
    </row>
    <row r="1491" spans="44:70">
      <c r="AR1491" s="69">
        <f t="shared" si="601"/>
        <v>124</v>
      </c>
      <c r="AS1491" s="70">
        <f t="shared" si="605"/>
        <v>1488</v>
      </c>
      <c r="AT1491" s="71">
        <f t="shared" ca="1" si="606"/>
        <v>1.6345077640704244E-6</v>
      </c>
      <c r="AU1491" s="72">
        <f t="shared" ca="1" si="602"/>
        <v>9.0370179501075842E-3</v>
      </c>
      <c r="AV1491" s="73">
        <f t="shared" ca="1" si="603"/>
        <v>1.0090370179501076</v>
      </c>
      <c r="AW1491" s="74">
        <f ca="1">PRODUCT(AV$4:AV1491)</f>
        <v>543424.53460014588</v>
      </c>
      <c r="BO1491" s="70">
        <f t="shared" si="608"/>
        <v>1488</v>
      </c>
      <c r="BP1491" s="171">
        <f t="shared" ca="1" si="607"/>
        <v>0.114</v>
      </c>
      <c r="BQ1491" s="172">
        <f t="shared" ca="1" si="604"/>
        <v>9.0370179501075842E-3</v>
      </c>
      <c r="BR1491" s="172">
        <f t="shared" ca="1" si="609"/>
        <v>1.8401819136410611E-6</v>
      </c>
    </row>
    <row r="1492" spans="44:70">
      <c r="AR1492" s="69">
        <f t="shared" si="601"/>
        <v>125</v>
      </c>
      <c r="AS1492" s="70">
        <f t="shared" si="605"/>
        <v>1489</v>
      </c>
      <c r="AT1492" s="71">
        <f t="shared" ca="1" si="606"/>
        <v>1.6197366880669298E-6</v>
      </c>
      <c r="AU1492" s="72">
        <f t="shared" ca="1" si="602"/>
        <v>9.0370179501075842E-3</v>
      </c>
      <c r="AV1492" s="73">
        <f t="shared" ca="1" si="603"/>
        <v>1.0090370179501076</v>
      </c>
      <c r="AW1492" s="74">
        <f ca="1">PRODUCT(AV$4:AV1492)</f>
        <v>548335.47187385627</v>
      </c>
      <c r="BO1492" s="70">
        <f t="shared" si="608"/>
        <v>1489</v>
      </c>
      <c r="BP1492" s="171">
        <f t="shared" ca="1" si="607"/>
        <v>0.114</v>
      </c>
      <c r="BQ1492" s="172">
        <f t="shared" ca="1" si="604"/>
        <v>9.0370179501075842E-3</v>
      </c>
      <c r="BR1492" s="172">
        <f t="shared" ca="1" si="609"/>
        <v>1.823701094117887E-6</v>
      </c>
    </row>
    <row r="1493" spans="44:70">
      <c r="AR1493" s="69">
        <f t="shared" si="601"/>
        <v>125</v>
      </c>
      <c r="AS1493" s="70">
        <f t="shared" si="605"/>
        <v>1490</v>
      </c>
      <c r="AT1493" s="71">
        <f t="shared" ca="1" si="606"/>
        <v>1.6050990985424213E-6</v>
      </c>
      <c r="AU1493" s="72">
        <f t="shared" ca="1" si="602"/>
        <v>9.0370179501075842E-3</v>
      </c>
      <c r="AV1493" s="73">
        <f t="shared" ca="1" si="603"/>
        <v>1.0090370179501076</v>
      </c>
      <c r="AW1493" s="74">
        <f ca="1">PRODUCT(AV$4:AV1493)</f>
        <v>553290.78937586106</v>
      </c>
      <c r="BO1493" s="70">
        <f t="shared" si="608"/>
        <v>1490</v>
      </c>
      <c r="BP1493" s="171">
        <f t="shared" ca="1" si="607"/>
        <v>0.114</v>
      </c>
      <c r="BQ1493" s="172">
        <f t="shared" ca="1" si="604"/>
        <v>9.0370179501075842E-3</v>
      </c>
      <c r="BR1493" s="172">
        <f t="shared" ca="1" si="609"/>
        <v>1.8073678781605028E-6</v>
      </c>
    </row>
    <row r="1494" spans="44:70">
      <c r="AR1494" s="69">
        <f t="shared" si="601"/>
        <v>125</v>
      </c>
      <c r="AS1494" s="70">
        <f t="shared" si="605"/>
        <v>1491</v>
      </c>
      <c r="AT1494" s="71">
        <f t="shared" ca="1" si="606"/>
        <v>1.590593789177192E-6</v>
      </c>
      <c r="AU1494" s="72">
        <f t="shared" ca="1" si="602"/>
        <v>9.0370179501075842E-3</v>
      </c>
      <c r="AV1494" s="73">
        <f t="shared" ca="1" si="603"/>
        <v>1.0090370179501076</v>
      </c>
      <c r="AW1494" s="74">
        <f ca="1">PRODUCT(AV$4:AV1494)</f>
        <v>558290.88817107992</v>
      </c>
      <c r="BO1494" s="70">
        <f t="shared" si="608"/>
        <v>1491</v>
      </c>
      <c r="BP1494" s="171">
        <f t="shared" ca="1" si="607"/>
        <v>0.114</v>
      </c>
      <c r="BQ1494" s="172">
        <f t="shared" ca="1" si="604"/>
        <v>9.0370179501075842E-3</v>
      </c>
      <c r="BR1494" s="172">
        <f t="shared" ca="1" si="609"/>
        <v>1.7911809438193169E-6</v>
      </c>
    </row>
    <row r="1495" spans="44:70">
      <c r="AR1495" s="69">
        <f t="shared" si="601"/>
        <v>125</v>
      </c>
      <c r="AS1495" s="70">
        <f t="shared" si="605"/>
        <v>1492</v>
      </c>
      <c r="AT1495" s="71">
        <f t="shared" ca="1" si="606"/>
        <v>1.5762195645530681E-6</v>
      </c>
      <c r="AU1495" s="72">
        <f t="shared" ca="1" si="602"/>
        <v>9.0370179501075842E-3</v>
      </c>
      <c r="AV1495" s="73">
        <f t="shared" ca="1" si="603"/>
        <v>1.0090370179501076</v>
      </c>
      <c r="AW1495" s="74">
        <f ca="1">PRODUCT(AV$4:AV1495)</f>
        <v>563336.17294886347</v>
      </c>
      <c r="BO1495" s="70">
        <f t="shared" si="608"/>
        <v>1492</v>
      </c>
      <c r="BP1495" s="171">
        <f t="shared" ca="1" si="607"/>
        <v>0.114</v>
      </c>
      <c r="BQ1495" s="172">
        <f t="shared" ca="1" si="604"/>
        <v>9.0370179501075842E-3</v>
      </c>
      <c r="BR1495" s="172">
        <f t="shared" ca="1" si="609"/>
        <v>1.7751389809842268E-6</v>
      </c>
    </row>
    <row r="1496" spans="44:70">
      <c r="AR1496" s="69">
        <f t="shared" si="601"/>
        <v>125</v>
      </c>
      <c r="AS1496" s="70">
        <f t="shared" si="605"/>
        <v>1493</v>
      </c>
      <c r="AT1496" s="71">
        <f t="shared" ca="1" si="606"/>
        <v>1.5619752400548913E-6</v>
      </c>
      <c r="AU1496" s="72">
        <f t="shared" ca="1" si="602"/>
        <v>9.0370179501075842E-3</v>
      </c>
      <c r="AV1496" s="73">
        <f t="shared" ca="1" si="603"/>
        <v>1.0090370179501076</v>
      </c>
      <c r="AW1496" s="74">
        <f ca="1">PRODUCT(AV$4:AV1496)</f>
        <v>568427.05205574725</v>
      </c>
      <c r="BO1496" s="70">
        <f t="shared" si="608"/>
        <v>1493</v>
      </c>
      <c r="BP1496" s="171">
        <f t="shared" ca="1" si="607"/>
        <v>0.114</v>
      </c>
      <c r="BQ1496" s="172">
        <f t="shared" ca="1" si="604"/>
        <v>9.0370179501075842E-3</v>
      </c>
      <c r="BR1496" s="172">
        <f t="shared" ca="1" si="609"/>
        <v>1.7592406912785825E-6</v>
      </c>
    </row>
    <row r="1497" spans="44:70">
      <c r="AR1497" s="69">
        <f t="shared" si="601"/>
        <v>125</v>
      </c>
      <c r="AS1497" s="70">
        <f t="shared" si="605"/>
        <v>1494</v>
      </c>
      <c r="AT1497" s="71">
        <f t="shared" ca="1" si="606"/>
        <v>1.5478596417728916E-6</v>
      </c>
      <c r="AU1497" s="72">
        <f t="shared" ca="1" si="602"/>
        <v>9.0370179501075842E-3</v>
      </c>
      <c r="AV1497" s="73">
        <f t="shared" ca="1" si="603"/>
        <v>1.0090370179501076</v>
      </c>
      <c r="AW1497" s="74">
        <f ca="1">PRODUCT(AV$4:AV1497)</f>
        <v>573563.93752850173</v>
      </c>
      <c r="BO1497" s="70">
        <f t="shared" si="608"/>
        <v>1494</v>
      </c>
      <c r="BP1497" s="171">
        <f t="shared" ca="1" si="607"/>
        <v>0.114</v>
      </c>
      <c r="BQ1497" s="172">
        <f t="shared" ca="1" si="604"/>
        <v>9.0370179501075842E-3</v>
      </c>
      <c r="BR1497" s="172">
        <f t="shared" ca="1" si="609"/>
        <v>1.7434847879541018E-6</v>
      </c>
    </row>
    <row r="1498" spans="44:70">
      <c r="AR1498" s="69">
        <f t="shared" si="601"/>
        <v>125</v>
      </c>
      <c r="AS1498" s="70">
        <f t="shared" si="605"/>
        <v>1495</v>
      </c>
      <c r="AT1498" s="71">
        <f t="shared" ca="1" si="606"/>
        <v>1.5338716064059428E-6</v>
      </c>
      <c r="AU1498" s="72">
        <f t="shared" ca="1" si="602"/>
        <v>9.0370179501075842E-3</v>
      </c>
      <c r="AV1498" s="73">
        <f t="shared" ca="1" si="603"/>
        <v>1.0090370179501076</v>
      </c>
      <c r="AW1498" s="74">
        <f ca="1">PRODUCT(AV$4:AV1498)</f>
        <v>578747.24512748118</v>
      </c>
      <c r="BO1498" s="70">
        <f t="shared" si="608"/>
        <v>1495</v>
      </c>
      <c r="BP1498" s="171">
        <f t="shared" ca="1" si="607"/>
        <v>0.114</v>
      </c>
      <c r="BQ1498" s="172">
        <f t="shared" ca="1" si="604"/>
        <v>9.0370179501075842E-3</v>
      </c>
      <c r="BR1498" s="172">
        <f t="shared" ca="1" si="609"/>
        <v>1.727869995786725E-6</v>
      </c>
    </row>
    <row r="1499" spans="44:70">
      <c r="AR1499" s="69">
        <f t="shared" si="601"/>
        <v>125</v>
      </c>
      <c r="AS1499" s="70">
        <f t="shared" si="605"/>
        <v>1496</v>
      </c>
      <c r="AT1499" s="71">
        <f t="shared" ca="1" si="606"/>
        <v>1.5200099811656919E-6</v>
      </c>
      <c r="AU1499" s="72">
        <f t="shared" ca="1" si="602"/>
        <v>9.0370179501075842E-3</v>
      </c>
      <c r="AV1499" s="73">
        <f t="shared" ca="1" si="603"/>
        <v>1.0090370179501076</v>
      </c>
      <c r="AW1499" s="74">
        <f ca="1">PRODUCT(AV$4:AV1499)</f>
        <v>583977.39437027357</v>
      </c>
      <c r="BO1499" s="70">
        <f t="shared" si="608"/>
        <v>1496</v>
      </c>
      <c r="BP1499" s="171">
        <f t="shared" ca="1" si="607"/>
        <v>0.114</v>
      </c>
      <c r="BQ1499" s="172">
        <f t="shared" ca="1" si="604"/>
        <v>9.0370179501075842E-3</v>
      </c>
      <c r="BR1499" s="172">
        <f t="shared" ca="1" si="609"/>
        <v>1.712395050973403E-6</v>
      </c>
    </row>
    <row r="1500" spans="44:70">
      <c r="AR1500" s="69">
        <f t="shared" si="601"/>
        <v>125</v>
      </c>
      <c r="AS1500" s="70">
        <f t="shared" si="605"/>
        <v>1497</v>
      </c>
      <c r="AT1500" s="71">
        <f t="shared" ca="1" si="606"/>
        <v>1.5062736236815549E-6</v>
      </c>
      <c r="AU1500" s="72">
        <f t="shared" ca="1" si="602"/>
        <v>9.0370179501075842E-3</v>
      </c>
      <c r="AV1500" s="73">
        <f t="shared" ca="1" si="603"/>
        <v>1.0090370179501076</v>
      </c>
      <c r="AW1500" s="74">
        <f ca="1">PRODUCT(AV$4:AV1500)</f>
        <v>589254.80856565479</v>
      </c>
      <c r="BO1500" s="70">
        <f t="shared" si="608"/>
        <v>1497</v>
      </c>
      <c r="BP1500" s="171">
        <f t="shared" ca="1" si="607"/>
        <v>0.114</v>
      </c>
      <c r="BQ1500" s="172">
        <f t="shared" ca="1" si="604"/>
        <v>9.0370179501075842E-3</v>
      </c>
      <c r="BR1500" s="172">
        <f t="shared" ca="1" si="609"/>
        <v>1.6970587010298103E-6</v>
      </c>
    </row>
    <row r="1501" spans="44:70">
      <c r="AR1501" s="69">
        <f t="shared" si="601"/>
        <v>125</v>
      </c>
      <c r="AS1501" s="70">
        <f t="shared" si="605"/>
        <v>1498</v>
      </c>
      <c r="AT1501" s="71">
        <f t="shared" ca="1" si="606"/>
        <v>1.4926614019065711E-6</v>
      </c>
      <c r="AU1501" s="72">
        <f t="shared" ca="1" si="602"/>
        <v>9.0370179501075842E-3</v>
      </c>
      <c r="AV1501" s="73">
        <f t="shared" ca="1" si="603"/>
        <v>1.0090370179501076</v>
      </c>
      <c r="AW1501" s="74">
        <f ca="1">PRODUCT(AV$4:AV1501)</f>
        <v>594579.91484784987</v>
      </c>
      <c r="BO1501" s="70">
        <f t="shared" si="608"/>
        <v>1498</v>
      </c>
      <c r="BP1501" s="171">
        <f t="shared" ca="1" si="607"/>
        <v>0.114</v>
      </c>
      <c r="BQ1501" s="172">
        <f t="shared" ca="1" si="604"/>
        <v>9.0370179501075842E-3</v>
      </c>
      <c r="BR1501" s="172">
        <f t="shared" ca="1" si="609"/>
        <v>1.6818597046889733E-6</v>
      </c>
    </row>
    <row r="1502" spans="44:70">
      <c r="AR1502" s="69">
        <f t="shared" si="601"/>
        <v>125</v>
      </c>
      <c r="AS1502" s="70">
        <f t="shared" si="605"/>
        <v>1499</v>
      </c>
      <c r="AT1502" s="71">
        <f t="shared" ca="1" si="606"/>
        <v>1.4791721940241086E-6</v>
      </c>
      <c r="AU1502" s="72">
        <f t="shared" ca="1" si="602"/>
        <v>9.0370179501075842E-3</v>
      </c>
      <c r="AV1502" s="73">
        <f t="shared" ca="1" si="603"/>
        <v>1.0090370179501076</v>
      </c>
      <c r="AW1502" s="74">
        <f ca="1">PRODUCT(AV$4:AV1502)</f>
        <v>599953.14421110332</v>
      </c>
      <c r="BO1502" s="70">
        <f t="shared" si="608"/>
        <v>1499</v>
      </c>
      <c r="BP1502" s="171">
        <f t="shared" ca="1" si="607"/>
        <v>0.114</v>
      </c>
      <c r="BQ1502" s="172">
        <f t="shared" ca="1" si="604"/>
        <v>9.0370179501075842E-3</v>
      </c>
      <c r="BR1502" s="172">
        <f t="shared" ca="1" si="609"/>
        <v>1.6667968318008069E-6</v>
      </c>
    </row>
    <row r="1503" spans="44:70">
      <c r="AR1503" s="69">
        <f t="shared" si="601"/>
        <v>125</v>
      </c>
      <c r="AS1503" s="70">
        <f t="shared" si="605"/>
        <v>1500</v>
      </c>
      <c r="AT1503" s="71">
        <f t="shared" ca="1" si="606"/>
        <v>1.4658048883554126E-6</v>
      </c>
      <c r="AU1503" s="72">
        <f t="shared" ca="1" si="602"/>
        <v>9.0370179501075842E-3</v>
      </c>
      <c r="AV1503" s="73">
        <f t="shared" ca="1" si="603"/>
        <v>1.0090370179501076</v>
      </c>
      <c r="AW1503" s="74">
        <f ca="1">PRODUCT(AV$4:AV1503)</f>
        <v>605374.93154456257</v>
      </c>
      <c r="BO1503" s="70">
        <f t="shared" si="608"/>
        <v>1500</v>
      </c>
      <c r="BP1503" s="171">
        <f t="shared" ca="1" si="607"/>
        <v>0.114</v>
      </c>
      <c r="BQ1503" s="172">
        <f t="shared" ca="1" si="604"/>
        <v>9.0370179501075842E-3</v>
      </c>
      <c r="BR1503" s="172">
        <f t="shared" ca="1" si="609"/>
        <v>1.6518688632325506E-6</v>
      </c>
    </row>
    <row r="1504" spans="44:70">
      <c r="AR1504" s="69">
        <f t="shared" si="601"/>
        <v>126</v>
      </c>
      <c r="AS1504" s="70">
        <f t="shared" si="605"/>
        <v>1501</v>
      </c>
      <c r="AT1504" s="71">
        <f t="shared" ca="1" si="606"/>
        <v>1.4525583832679894E-6</v>
      </c>
      <c r="AU1504" s="72">
        <f t="shared" ca="1" si="602"/>
        <v>9.0370179501075842E-3</v>
      </c>
      <c r="AV1504" s="73">
        <f t="shared" ca="1" si="603"/>
        <v>1.0090370179501076</v>
      </c>
      <c r="AW1504" s="74">
        <f ca="1">PRODUCT(AV$4:AV1504)</f>
        <v>610845.71566747595</v>
      </c>
      <c r="BO1504" s="70">
        <f t="shared" si="608"/>
        <v>1501</v>
      </c>
      <c r="BP1504" s="171">
        <f t="shared" ca="1" si="607"/>
        <v>0.114</v>
      </c>
      <c r="BQ1504" s="172">
        <f t="shared" ca="1" si="604"/>
        <v>9.0370179501075842E-3</v>
      </c>
      <c r="BR1504" s="172">
        <f t="shared" ca="1" si="609"/>
        <v>1.6370745907700962E-6</v>
      </c>
    </row>
    <row r="1505" spans="44:70">
      <c r="AR1505" s="69">
        <f t="shared" si="601"/>
        <v>126</v>
      </c>
      <c r="AS1505" s="70">
        <f t="shared" si="605"/>
        <v>1502</v>
      </c>
      <c r="AT1505" s="71">
        <f t="shared" ca="1" si="606"/>
        <v>1.4394315870848173E-6</v>
      </c>
      <c r="AU1505" s="72">
        <f t="shared" ca="1" si="602"/>
        <v>9.0370179501075842E-3</v>
      </c>
      <c r="AV1505" s="73">
        <f t="shared" ca="1" si="603"/>
        <v>1.0090370179501076</v>
      </c>
      <c r="AW1505" s="74">
        <f ca="1">PRODUCT(AV$4:AV1505)</f>
        <v>616365.93936470919</v>
      </c>
      <c r="BO1505" s="70">
        <f t="shared" si="608"/>
        <v>1502</v>
      </c>
      <c r="BP1505" s="171">
        <f t="shared" ca="1" si="607"/>
        <v>0.114</v>
      </c>
      <c r="BQ1505" s="172">
        <f t="shared" ca="1" si="604"/>
        <v>9.0370179501075842E-3</v>
      </c>
      <c r="BR1505" s="172">
        <f t="shared" ca="1" si="609"/>
        <v>1.6224128170202E-6</v>
      </c>
    </row>
    <row r="1506" spans="44:70">
      <c r="AR1506" s="69">
        <f t="shared" si="601"/>
        <v>126</v>
      </c>
      <c r="AS1506" s="70">
        <f t="shared" si="605"/>
        <v>1503</v>
      </c>
      <c r="AT1506" s="71">
        <f t="shared" ca="1" si="606"/>
        <v>1.42642341799438E-6</v>
      </c>
      <c r="AU1506" s="72">
        <f t="shared" ca="1" si="602"/>
        <v>9.0370179501075842E-3</v>
      </c>
      <c r="AV1506" s="73">
        <f t="shared" ca="1" si="603"/>
        <v>1.0090370179501076</v>
      </c>
      <c r="AW1506" s="74">
        <f ca="1">PRODUCT(AV$4:AV1506)</f>
        <v>621936.04942258296</v>
      </c>
      <c r="BO1506" s="70">
        <f t="shared" si="608"/>
        <v>1503</v>
      </c>
      <c r="BP1506" s="171">
        <f t="shared" ca="1" si="607"/>
        <v>0.114</v>
      </c>
      <c r="BQ1506" s="172">
        <f t="shared" ca="1" si="604"/>
        <v>9.0370179501075842E-3</v>
      </c>
      <c r="BR1506" s="172">
        <f t="shared" ca="1" si="609"/>
        <v>1.6078823553135701E-6</v>
      </c>
    </row>
    <row r="1507" spans="44:70">
      <c r="AR1507" s="69">
        <f t="shared" si="601"/>
        <v>126</v>
      </c>
      <c r="AS1507" s="70">
        <f t="shared" si="605"/>
        <v>1504</v>
      </c>
      <c r="AT1507" s="71">
        <f t="shared" ca="1" si="606"/>
        <v>1.4135328039615109E-6</v>
      </c>
      <c r="AU1507" s="72">
        <f t="shared" ca="1" si="602"/>
        <v>9.0370179501075842E-3</v>
      </c>
      <c r="AV1507" s="73">
        <f t="shared" ca="1" si="603"/>
        <v>1.0090370179501076</v>
      </c>
      <c r="AW1507" s="74">
        <f ca="1">PRODUCT(AV$4:AV1507)</f>
        <v>627556.49666503386</v>
      </c>
      <c r="BO1507" s="70">
        <f t="shared" si="608"/>
        <v>1504</v>
      </c>
      <c r="BP1507" s="171">
        <f t="shared" ca="1" si="607"/>
        <v>0.114</v>
      </c>
      <c r="BQ1507" s="172">
        <f t="shared" ca="1" si="604"/>
        <v>9.0370179501075842E-3</v>
      </c>
      <c r="BR1507" s="172">
        <f t="shared" ca="1" si="609"/>
        <v>1.5934820296088212E-6</v>
      </c>
    </row>
    <row r="1508" spans="44:70">
      <c r="AR1508" s="69">
        <f t="shared" si="601"/>
        <v>126</v>
      </c>
      <c r="AS1508" s="70">
        <f t="shared" si="605"/>
        <v>1505</v>
      </c>
      <c r="AT1508" s="71">
        <f t="shared" ca="1" si="606"/>
        <v>1.4007586826390449E-6</v>
      </c>
      <c r="AU1508" s="72">
        <f t="shared" ca="1" si="602"/>
        <v>9.0370179501075842E-3</v>
      </c>
      <c r="AV1508" s="73">
        <f t="shared" ca="1" si="603"/>
        <v>1.0090370179501076</v>
      </c>
      <c r="AW1508" s="74">
        <f ca="1">PRODUCT(AV$4:AV1508)</f>
        <v>633227.7359901024</v>
      </c>
      <c r="BO1508" s="70">
        <f t="shared" si="608"/>
        <v>1505</v>
      </c>
      <c r="BP1508" s="171">
        <f t="shared" ca="1" si="607"/>
        <v>0.114</v>
      </c>
      <c r="BQ1508" s="172">
        <f t="shared" ca="1" si="604"/>
        <v>9.0370179501075842E-3</v>
      </c>
      <c r="BR1508" s="172">
        <f t="shared" ca="1" si="609"/>
        <v>1.5792106743972915E-6</v>
      </c>
    </row>
    <row r="1509" spans="44:70">
      <c r="AR1509" s="69">
        <f t="shared" si="601"/>
        <v>126</v>
      </c>
      <c r="AS1509" s="70">
        <f t="shared" si="605"/>
        <v>1506</v>
      </c>
      <c r="AT1509" s="71">
        <f t="shared" ca="1" si="606"/>
        <v>1.3881000012802669E-6</v>
      </c>
      <c r="AU1509" s="72">
        <f t="shared" ca="1" si="602"/>
        <v>9.0370179501075842E-3</v>
      </c>
      <c r="AV1509" s="73">
        <f t="shared" ca="1" si="603"/>
        <v>1.0090370179501076</v>
      </c>
      <c r="AW1509" s="74">
        <f ca="1">PRODUCT(AV$4:AV1509)</f>
        <v>638950.22640675097</v>
      </c>
      <c r="BO1509" s="70">
        <f t="shared" si="608"/>
        <v>1506</v>
      </c>
      <c r="BP1509" s="171">
        <f t="shared" ca="1" si="607"/>
        <v>0.114</v>
      </c>
      <c r="BQ1509" s="172">
        <f t="shared" ca="1" si="604"/>
        <v>9.0370179501075842E-3</v>
      </c>
      <c r="BR1509" s="172">
        <f t="shared" ca="1" si="609"/>
        <v>1.5650671346087091E-6</v>
      </c>
    </row>
    <row r="1510" spans="44:70">
      <c r="AR1510" s="69">
        <f t="shared" si="601"/>
        <v>126</v>
      </c>
      <c r="AS1510" s="70">
        <f t="shared" si="605"/>
        <v>1507</v>
      </c>
      <c r="AT1510" s="71">
        <f t="shared" ca="1" si="606"/>
        <v>1.3755557166521528E-6</v>
      </c>
      <c r="AU1510" s="72">
        <f t="shared" ca="1" si="602"/>
        <v>9.0370179501075842E-3</v>
      </c>
      <c r="AV1510" s="73">
        <f t="shared" ca="1" si="603"/>
        <v>1.0090370179501076</v>
      </c>
      <c r="AW1510" s="74">
        <f ca="1">PRODUCT(AV$4:AV1510)</f>
        <v>644724.43107201403</v>
      </c>
      <c r="BO1510" s="70">
        <f t="shared" si="608"/>
        <v>1507</v>
      </c>
      <c r="BP1510" s="171">
        <f t="shared" ca="1" si="607"/>
        <v>0.114</v>
      </c>
      <c r="BQ1510" s="172">
        <f t="shared" ca="1" si="604"/>
        <v>9.0370179501075842E-3</v>
      </c>
      <c r="BR1510" s="172">
        <f t="shared" ca="1" si="609"/>
        <v>1.5510502655177065E-6</v>
      </c>
    </row>
    <row r="1511" spans="44:70">
      <c r="AR1511" s="69">
        <f t="shared" si="601"/>
        <v>126</v>
      </c>
      <c r="AS1511" s="70">
        <f t="shared" si="605"/>
        <v>1508</v>
      </c>
      <c r="AT1511" s="71">
        <f t="shared" ca="1" si="606"/>
        <v>1.3631247949493942E-6</v>
      </c>
      <c r="AU1511" s="72">
        <f t="shared" ca="1" si="602"/>
        <v>9.0370179501075842E-3</v>
      </c>
      <c r="AV1511" s="73">
        <f t="shared" ca="1" si="603"/>
        <v>1.0090370179501076</v>
      </c>
      <c r="AW1511" s="74">
        <f ca="1">PRODUCT(AV$4:AV1511)</f>
        <v>650550.81732848473</v>
      </c>
      <c r="BO1511" s="70">
        <f t="shared" si="608"/>
        <v>1508</v>
      </c>
      <c r="BP1511" s="171">
        <f t="shared" ca="1" si="607"/>
        <v>0.114</v>
      </c>
      <c r="BQ1511" s="172">
        <f t="shared" ca="1" si="604"/>
        <v>9.0370179501075842E-3</v>
      </c>
      <c r="BR1511" s="172">
        <f t="shared" ca="1" si="609"/>
        <v>1.5371589326511697E-6</v>
      </c>
    </row>
    <row r="1512" spans="44:70">
      <c r="AR1512" s="69">
        <f t="shared" si="601"/>
        <v>126</v>
      </c>
      <c r="AS1512" s="70">
        <f t="shared" si="605"/>
        <v>1509</v>
      </c>
      <c r="AT1512" s="71">
        <f t="shared" ca="1" si="606"/>
        <v>1.3508062117091998E-6</v>
      </c>
      <c r="AU1512" s="72">
        <f t="shared" ca="1" si="602"/>
        <v>9.0370179501075842E-3</v>
      </c>
      <c r="AV1512" s="73">
        <f t="shared" ca="1" si="603"/>
        <v>1.0090370179501076</v>
      </c>
      <c r="AW1512" s="74">
        <f ca="1">PRODUCT(AV$4:AV1512)</f>
        <v>656429.85674213944</v>
      </c>
      <c r="BO1512" s="70">
        <f t="shared" si="608"/>
        <v>1509</v>
      </c>
      <c r="BP1512" s="171">
        <f t="shared" ca="1" si="607"/>
        <v>0.114</v>
      </c>
      <c r="BQ1512" s="172">
        <f t="shared" ca="1" si="604"/>
        <v>9.0370179501075842E-3</v>
      </c>
      <c r="BR1512" s="172">
        <f t="shared" ca="1" si="609"/>
        <v>1.5233920116964187E-6</v>
      </c>
    </row>
    <row r="1513" spans="44:70">
      <c r="AR1513" s="69">
        <f t="shared" si="601"/>
        <v>126</v>
      </c>
      <c r="AS1513" s="70">
        <f t="shared" si="605"/>
        <v>1510</v>
      </c>
      <c r="AT1513" s="71">
        <f t="shared" ca="1" si="606"/>
        <v>1.3385989517268668E-6</v>
      </c>
      <c r="AU1513" s="72">
        <f t="shared" ca="1" si="602"/>
        <v>9.0370179501075842E-3</v>
      </c>
      <c r="AV1513" s="73">
        <f t="shared" ca="1" si="603"/>
        <v>1.0090370179501076</v>
      </c>
      <c r="AW1513" s="74">
        <f ca="1">PRODUCT(AV$4:AV1513)</f>
        <v>662362.0251405047</v>
      </c>
      <c r="BO1513" s="70">
        <f t="shared" si="608"/>
        <v>1510</v>
      </c>
      <c r="BP1513" s="171">
        <f t="shared" ca="1" si="607"/>
        <v>0.114</v>
      </c>
      <c r="BQ1513" s="172">
        <f t="shared" ca="1" si="604"/>
        <v>9.0370179501075842E-3</v>
      </c>
      <c r="BR1513" s="172">
        <f t="shared" ca="1" si="609"/>
        <v>1.5097483884102097E-6</v>
      </c>
    </row>
    <row r="1514" spans="44:70">
      <c r="AR1514" s="69">
        <f t="shared" si="601"/>
        <v>126</v>
      </c>
      <c r="AS1514" s="70">
        <f t="shared" si="605"/>
        <v>1511</v>
      </c>
      <c r="AT1514" s="71">
        <f t="shared" ca="1" si="606"/>
        <v>1.326502008972116E-6</v>
      </c>
      <c r="AU1514" s="72">
        <f t="shared" ca="1" si="602"/>
        <v>9.0370179501075842E-3</v>
      </c>
      <c r="AV1514" s="73">
        <f t="shared" ca="1" si="603"/>
        <v>1.0090370179501076</v>
      </c>
      <c r="AW1514" s="74">
        <f ca="1">PRODUCT(AV$4:AV1514)</f>
        <v>668347.80265116901</v>
      </c>
      <c r="BO1514" s="70">
        <f t="shared" si="608"/>
        <v>1511</v>
      </c>
      <c r="BP1514" s="171">
        <f t="shared" ca="1" si="607"/>
        <v>0.114</v>
      </c>
      <c r="BQ1514" s="172">
        <f t="shared" ca="1" si="604"/>
        <v>9.0370179501075842E-3</v>
      </c>
      <c r="BR1514" s="172">
        <f t="shared" ca="1" si="609"/>
        <v>1.4962269585285523E-6</v>
      </c>
    </row>
    <row r="1515" spans="44:70">
      <c r="AR1515" s="69">
        <f t="shared" si="601"/>
        <v>126</v>
      </c>
      <c r="AS1515" s="70">
        <f t="shared" si="605"/>
        <v>1512</v>
      </c>
      <c r="AT1515" s="71">
        <f t="shared" ca="1" si="606"/>
        <v>1.3145143865061811E-6</v>
      </c>
      <c r="AU1515" s="72">
        <f t="shared" ca="1" si="602"/>
        <v>9.0370179501075842E-3</v>
      </c>
      <c r="AV1515" s="73">
        <f t="shared" ca="1" si="603"/>
        <v>1.0090370179501076</v>
      </c>
      <c r="AW1515" s="74">
        <f ca="1">PRODUCT(AV$4:AV1515)</f>
        <v>674387.67374064261</v>
      </c>
      <c r="BO1515" s="70">
        <f t="shared" si="608"/>
        <v>1512</v>
      </c>
      <c r="BP1515" s="171">
        <f t="shared" ca="1" si="607"/>
        <v>0.114</v>
      </c>
      <c r="BQ1515" s="172">
        <f t="shared" ca="1" si="604"/>
        <v>9.0370179501075842E-3</v>
      </c>
      <c r="BR1515" s="172">
        <f t="shared" ca="1" si="609"/>
        <v>1.4828266276773347E-6</v>
      </c>
    </row>
    <row r="1516" spans="44:70">
      <c r="AR1516" s="69">
        <f t="shared" si="601"/>
        <v>127</v>
      </c>
      <c r="AS1516" s="70">
        <f t="shared" si="605"/>
        <v>1513</v>
      </c>
      <c r="AT1516" s="71">
        <f t="shared" ca="1" si="606"/>
        <v>1.3026350963996501E-6</v>
      </c>
      <c r="AU1516" s="72">
        <f t="shared" ca="1" si="602"/>
        <v>9.0370179501075842E-3</v>
      </c>
      <c r="AV1516" s="73">
        <f t="shared" ca="1" si="603"/>
        <v>1.0090370179501076</v>
      </c>
      <c r="AW1516" s="74">
        <f ca="1">PRODUCT(AV$4:AV1516)</f>
        <v>680482.12725356815</v>
      </c>
      <c r="BO1516" s="70">
        <f t="shared" si="608"/>
        <v>1513</v>
      </c>
      <c r="BP1516" s="171">
        <f t="shared" ca="1" si="607"/>
        <v>0.114</v>
      </c>
      <c r="BQ1516" s="172">
        <f t="shared" ca="1" si="604"/>
        <v>9.0370179501075842E-3</v>
      </c>
      <c r="BR1516" s="172">
        <f t="shared" ca="1" si="609"/>
        <v>1.4695463112837491E-6</v>
      </c>
    </row>
    <row r="1517" spans="44:70">
      <c r="AR1517" s="69">
        <f t="shared" si="601"/>
        <v>127</v>
      </c>
      <c r="AS1517" s="70">
        <f t="shared" si="605"/>
        <v>1514</v>
      </c>
      <c r="AT1517" s="71">
        <f t="shared" ca="1" si="606"/>
        <v>1.2908631596510463E-6</v>
      </c>
      <c r="AU1517" s="72">
        <f t="shared" ca="1" si="602"/>
        <v>9.0370179501075842E-3</v>
      </c>
      <c r="AV1517" s="73">
        <f t="shared" ca="1" si="603"/>
        <v>1.0090370179501076</v>
      </c>
      <c r="AW1517" s="74">
        <f ca="1">PRODUCT(AV$4:AV1517)</f>
        <v>686631.65645228606</v>
      </c>
      <c r="BO1517" s="70">
        <f t="shared" si="608"/>
        <v>1514</v>
      </c>
      <c r="BP1517" s="171">
        <f t="shared" ca="1" si="607"/>
        <v>0.114</v>
      </c>
      <c r="BQ1517" s="172">
        <f t="shared" ca="1" si="604"/>
        <v>9.0370179501075842E-3</v>
      </c>
      <c r="BR1517" s="172">
        <f t="shared" ca="1" si="609"/>
        <v>1.4563849344885101E-6</v>
      </c>
    </row>
    <row r="1518" spans="44:70">
      <c r="AR1518" s="69">
        <f t="shared" si="601"/>
        <v>127</v>
      </c>
      <c r="AS1518" s="70">
        <f t="shared" si="605"/>
        <v>1515</v>
      </c>
      <c r="AT1518" s="71">
        <f t="shared" ca="1" si="606"/>
        <v>1.2791976061061472E-6</v>
      </c>
      <c r="AU1518" s="72">
        <f t="shared" ca="1" si="602"/>
        <v>9.0370179501075842E-3</v>
      </c>
      <c r="AV1518" s="73">
        <f t="shared" ca="1" si="603"/>
        <v>1.0090370179501076</v>
      </c>
      <c r="AW1518" s="74">
        <f ca="1">PRODUCT(AV$4:AV1518)</f>
        <v>692836.75905675744</v>
      </c>
      <c r="BO1518" s="70">
        <f t="shared" si="608"/>
        <v>1515</v>
      </c>
      <c r="BP1518" s="171">
        <f t="shared" ca="1" si="607"/>
        <v>0.114</v>
      </c>
      <c r="BQ1518" s="172">
        <f t="shared" ca="1" si="604"/>
        <v>9.0370179501075842E-3</v>
      </c>
      <c r="BR1518" s="172">
        <f t="shared" ca="1" si="609"/>
        <v>1.4433414320588603E-6</v>
      </c>
    </row>
    <row r="1519" spans="44:70">
      <c r="AR1519" s="69">
        <f t="shared" si="601"/>
        <v>127</v>
      </c>
      <c r="AS1519" s="70">
        <f t="shared" si="605"/>
        <v>1516</v>
      </c>
      <c r="AT1519" s="71">
        <f t="shared" ca="1" si="606"/>
        <v>1.2676374743780314E-6</v>
      </c>
      <c r="AU1519" s="72">
        <f t="shared" ca="1" si="602"/>
        <v>9.0370179501075842E-3</v>
      </c>
      <c r="AV1519" s="73">
        <f t="shared" ca="1" si="603"/>
        <v>1.0090370179501076</v>
      </c>
      <c r="AW1519" s="74">
        <f ca="1">PRODUCT(AV$4:AV1519)</f>
        <v>699097.93728484772</v>
      </c>
      <c r="BO1519" s="70">
        <f t="shared" si="608"/>
        <v>1516</v>
      </c>
      <c r="BP1519" s="171">
        <f t="shared" ca="1" si="607"/>
        <v>0.114</v>
      </c>
      <c r="BQ1519" s="172">
        <f t="shared" ca="1" si="604"/>
        <v>9.0370179501075842E-3</v>
      </c>
      <c r="BR1519" s="172">
        <f t="shared" ca="1" si="609"/>
        <v>1.4304147483023533E-6</v>
      </c>
    </row>
    <row r="1520" spans="44:70">
      <c r="AR1520" s="69">
        <f t="shared" si="601"/>
        <v>127</v>
      </c>
      <c r="AS1520" s="70">
        <f t="shared" si="605"/>
        <v>1517</v>
      </c>
      <c r="AT1520" s="71">
        <f t="shared" ca="1" si="606"/>
        <v>1.256181811767848E-6</v>
      </c>
      <c r="AU1520" s="72">
        <f t="shared" ca="1" si="602"/>
        <v>9.0370179501075842E-3</v>
      </c>
      <c r="AV1520" s="73">
        <f t="shared" ca="1" si="603"/>
        <v>1.0090370179501076</v>
      </c>
      <c r="AW1520" s="74">
        <f ca="1">PRODUCT(AV$4:AV1520)</f>
        <v>705415.69789297413</v>
      </c>
      <c r="BO1520" s="70">
        <f t="shared" si="608"/>
        <v>1517</v>
      </c>
      <c r="BP1520" s="171">
        <f t="shared" ca="1" si="607"/>
        <v>0.114</v>
      </c>
      <c r="BQ1520" s="172">
        <f t="shared" ca="1" si="604"/>
        <v>9.0370179501075842E-3</v>
      </c>
      <c r="BR1520" s="172">
        <f t="shared" ca="1" si="609"/>
        <v>1.4176038369814108E-6</v>
      </c>
    </row>
    <row r="1521" spans="44:70">
      <c r="AR1521" s="69">
        <f t="shared" si="601"/>
        <v>127</v>
      </c>
      <c r="AS1521" s="70">
        <f t="shared" si="605"/>
        <v>1518</v>
      </c>
      <c r="AT1521" s="71">
        <f t="shared" ca="1" si="606"/>
        <v>1.2448296741863032E-6</v>
      </c>
      <c r="AU1521" s="72">
        <f t="shared" ca="1" si="602"/>
        <v>9.0370179501075842E-3</v>
      </c>
      <c r="AV1521" s="73">
        <f t="shared" ca="1" si="603"/>
        <v>1.0090370179501076</v>
      </c>
      <c r="AW1521" s="74">
        <f ca="1">PRODUCT(AV$4:AV1521)</f>
        <v>711790.55221712065</v>
      </c>
      <c r="BO1521" s="70">
        <f t="shared" si="608"/>
        <v>1518</v>
      </c>
      <c r="BP1521" s="171">
        <f t="shared" ca="1" si="607"/>
        <v>0.114</v>
      </c>
      <c r="BQ1521" s="172">
        <f t="shared" ca="1" si="604"/>
        <v>9.0370179501075842E-3</v>
      </c>
      <c r="BR1521" s="172">
        <f t="shared" ca="1" si="609"/>
        <v>1.4049076612286439E-6</v>
      </c>
    </row>
    <row r="1522" spans="44:70">
      <c r="AR1522" s="69">
        <f t="shared" si="601"/>
        <v>127</v>
      </c>
      <c r="AS1522" s="70">
        <f t="shared" si="605"/>
        <v>1519</v>
      </c>
      <c r="AT1522" s="71">
        <f t="shared" ca="1" si="606"/>
        <v>1.233580126075855E-6</v>
      </c>
      <c r="AU1522" s="72">
        <f t="shared" ca="1" si="602"/>
        <v>9.0370179501075842E-3</v>
      </c>
      <c r="AV1522" s="73">
        <f t="shared" ca="1" si="603"/>
        <v>1.0090370179501076</v>
      </c>
      <c r="AW1522" s="74">
        <f ca="1">PRODUCT(AV$4:AV1522)</f>
        <v>718223.01621422381</v>
      </c>
      <c r="BO1522" s="70">
        <f t="shared" si="608"/>
        <v>1519</v>
      </c>
      <c r="BP1522" s="171">
        <f t="shared" ca="1" si="607"/>
        <v>0.114</v>
      </c>
      <c r="BQ1522" s="172">
        <f t="shared" ca="1" si="604"/>
        <v>9.0370179501075842E-3</v>
      </c>
      <c r="BR1522" s="172">
        <f t="shared" ca="1" si="609"/>
        <v>1.3923251934629323E-6</v>
      </c>
    </row>
    <row r="1523" spans="44:70">
      <c r="AR1523" s="69">
        <f t="shared" si="601"/>
        <v>127</v>
      </c>
      <c r="AS1523" s="70">
        <f t="shared" si="605"/>
        <v>1520</v>
      </c>
      <c r="AT1523" s="71">
        <f t="shared" ca="1" si="606"/>
        <v>1.2224322403336115E-6</v>
      </c>
      <c r="AU1523" s="72">
        <f t="shared" ca="1" si="602"/>
        <v>9.0370179501075842E-3</v>
      </c>
      <c r="AV1523" s="73">
        <f t="shared" ca="1" si="603"/>
        <v>1.0090370179501076</v>
      </c>
      <c r="AW1523" s="74">
        <f ca="1">PRODUCT(AV$4:AV1523)</f>
        <v>724713.61050393211</v>
      </c>
      <c r="BO1523" s="70">
        <f t="shared" si="608"/>
        <v>1520</v>
      </c>
      <c r="BP1523" s="171">
        <f t="shared" ca="1" si="607"/>
        <v>0.114</v>
      </c>
      <c r="BQ1523" s="172">
        <f t="shared" ca="1" si="604"/>
        <v>9.0370179501075842E-3</v>
      </c>
      <c r="BR1523" s="172">
        <f t="shared" ca="1" si="609"/>
        <v>1.3798554153062565E-6</v>
      </c>
    </row>
    <row r="1524" spans="44:70">
      <c r="AR1524" s="69">
        <f t="shared" si="601"/>
        <v>127</v>
      </c>
      <c r="AS1524" s="70">
        <f t="shared" si="605"/>
        <v>1521</v>
      </c>
      <c r="AT1524" s="71">
        <f t="shared" ca="1" si="606"/>
        <v>1.2113850982349264E-6</v>
      </c>
      <c r="AU1524" s="72">
        <f t="shared" ca="1" si="602"/>
        <v>9.0370179501075842E-3</v>
      </c>
      <c r="AV1524" s="73">
        <f t="shared" ca="1" si="603"/>
        <v>1.0090370179501076</v>
      </c>
      <c r="AW1524" s="74">
        <f ca="1">PRODUCT(AV$4:AV1524)</f>
        <v>731262.86041074339</v>
      </c>
      <c r="BO1524" s="70">
        <f t="shared" si="608"/>
        <v>1521</v>
      </c>
      <c r="BP1524" s="171">
        <f t="shared" ca="1" si="607"/>
        <v>0.114</v>
      </c>
      <c r="BQ1524" s="172">
        <f t="shared" ca="1" si="604"/>
        <v>9.0370179501075842E-3</v>
      </c>
      <c r="BR1524" s="172">
        <f t="shared" ca="1" si="609"/>
        <v>1.3674973175012734E-6</v>
      </c>
    </row>
    <row r="1525" spans="44:70">
      <c r="AR1525" s="69">
        <f t="shared" si="601"/>
        <v>127</v>
      </c>
      <c r="AS1525" s="70">
        <f t="shared" si="605"/>
        <v>1522</v>
      </c>
      <c r="AT1525" s="71">
        <f t="shared" ca="1" si="606"/>
        <v>1.2004377893576846E-6</v>
      </c>
      <c r="AU1525" s="72">
        <f t="shared" ca="1" si="602"/>
        <v>9.0370179501075842E-3</v>
      </c>
      <c r="AV1525" s="73">
        <f t="shared" ca="1" si="603"/>
        <v>1.0090370179501076</v>
      </c>
      <c r="AW1525" s="74">
        <f ca="1">PRODUCT(AV$4:AV1525)</f>
        <v>737871.29600652226</v>
      </c>
      <c r="BO1525" s="70">
        <f t="shared" si="608"/>
        <v>1522</v>
      </c>
      <c r="BP1525" s="171">
        <f t="shared" ca="1" si="607"/>
        <v>0.114</v>
      </c>
      <c r="BQ1525" s="172">
        <f t="shared" ca="1" si="604"/>
        <v>9.0370179501075842E-3</v>
      </c>
      <c r="BR1525" s="172">
        <f t="shared" ca="1" si="609"/>
        <v>1.3552498998296315E-6</v>
      </c>
    </row>
    <row r="1526" spans="44:70">
      <c r="AR1526" s="69">
        <f t="shared" si="601"/>
        <v>127</v>
      </c>
      <c r="AS1526" s="70">
        <f t="shared" si="605"/>
        <v>1523</v>
      </c>
      <c r="AT1526" s="71">
        <f t="shared" ca="1" si="606"/>
        <v>1.1895894115072718E-6</v>
      </c>
      <c r="AU1526" s="72">
        <f t="shared" ca="1" si="602"/>
        <v>9.0370179501075842E-3</v>
      </c>
      <c r="AV1526" s="73">
        <f t="shared" ca="1" si="603"/>
        <v>1.0090370179501076</v>
      </c>
      <c r="AW1526" s="74">
        <f ca="1">PRODUCT(AV$4:AV1526)</f>
        <v>744539.45215340238</v>
      </c>
      <c r="BO1526" s="70">
        <f t="shared" si="608"/>
        <v>1523</v>
      </c>
      <c r="BP1526" s="171">
        <f t="shared" ca="1" si="607"/>
        <v>0.114</v>
      </c>
      <c r="BQ1526" s="172">
        <f t="shared" ca="1" si="604"/>
        <v>9.0370179501075842E-3</v>
      </c>
      <c r="BR1526" s="172">
        <f t="shared" ca="1" si="609"/>
        <v>1.3431121710310163E-6</v>
      </c>
    </row>
    <row r="1527" spans="44:70">
      <c r="AR1527" s="69">
        <f t="shared" si="601"/>
        <v>127</v>
      </c>
      <c r="AS1527" s="70">
        <f t="shared" si="605"/>
        <v>1524</v>
      </c>
      <c r="AT1527" s="71">
        <f t="shared" ca="1" si="606"/>
        <v>1.1788390706422226E-6</v>
      </c>
      <c r="AU1527" s="72">
        <f t="shared" ca="1" si="602"/>
        <v>9.0370179501075842E-3</v>
      </c>
      <c r="AV1527" s="73">
        <f t="shared" ca="1" si="603"/>
        <v>1.0090370179501076</v>
      </c>
      <c r="AW1527" s="74">
        <f ca="1">PRODUCT(AV$4:AV1527)</f>
        <v>751267.86854707589</v>
      </c>
      <c r="BO1527" s="70">
        <f t="shared" si="608"/>
        <v>1524</v>
      </c>
      <c r="BP1527" s="171">
        <f t="shared" ca="1" si="607"/>
        <v>0.114</v>
      </c>
      <c r="BQ1527" s="172">
        <f t="shared" ca="1" si="604"/>
        <v>9.0370179501075842E-3</v>
      </c>
      <c r="BR1527" s="172">
        <f t="shared" ca="1" si="609"/>
        <v>1.3310831487229216E-6</v>
      </c>
    </row>
    <row r="1528" spans="44:70">
      <c r="AR1528" s="69">
        <f t="shared" si="601"/>
        <v>128</v>
      </c>
      <c r="AS1528" s="70">
        <f t="shared" si="605"/>
        <v>1525</v>
      </c>
      <c r="AT1528" s="71">
        <f t="shared" ca="1" si="606"/>
        <v>1.1681858808005407E-6</v>
      </c>
      <c r="AU1528" s="72">
        <f t="shared" ca="1" si="602"/>
        <v>9.0370179501075842E-3</v>
      </c>
      <c r="AV1528" s="73">
        <f t="shared" ca="1" si="603"/>
        <v>1.0090370179501076</v>
      </c>
      <c r="AW1528" s="74">
        <f ca="1">PRODUCT(AV$4:AV1528)</f>
        <v>758057.08976047486</v>
      </c>
      <c r="BO1528" s="70">
        <f t="shared" si="608"/>
        <v>1525</v>
      </c>
      <c r="BP1528" s="171">
        <f t="shared" ca="1" si="607"/>
        <v>0.114</v>
      </c>
      <c r="BQ1528" s="172">
        <f t="shared" ca="1" si="604"/>
        <v>9.0370179501075842E-3</v>
      </c>
      <c r="BR1528" s="172">
        <f t="shared" ca="1" si="609"/>
        <v>1.3191618593211392E-6</v>
      </c>
    </row>
    <row r="1529" spans="44:70">
      <c r="AR1529" s="69">
        <f t="shared" si="601"/>
        <v>128</v>
      </c>
      <c r="AS1529" s="70">
        <f t="shared" si="605"/>
        <v>1526</v>
      </c>
      <c r="AT1529" s="71">
        <f t="shared" ca="1" si="606"/>
        <v>1.1576289640266841E-6</v>
      </c>
      <c r="AU1529" s="72">
        <f t="shared" ca="1" si="602"/>
        <v>9.0370179501075842E-3</v>
      </c>
      <c r="AV1529" s="73">
        <f t="shared" ca="1" si="603"/>
        <v>1.0090370179501076</v>
      </c>
      <c r="AW1529" s="74">
        <f ca="1">PRODUCT(AV$4:AV1529)</f>
        <v>764907.66528784658</v>
      </c>
      <c r="BO1529" s="70">
        <f t="shared" si="608"/>
        <v>1526</v>
      </c>
      <c r="BP1529" s="171">
        <f t="shared" ca="1" si="607"/>
        <v>0.114</v>
      </c>
      <c r="BQ1529" s="172">
        <f t="shared" ca="1" si="604"/>
        <v>9.0370179501075842E-3</v>
      </c>
      <c r="BR1529" s="172">
        <f t="shared" ca="1" si="609"/>
        <v>1.3073473379609606E-6</v>
      </c>
    </row>
    <row r="1530" spans="44:70">
      <c r="AR1530" s="69">
        <f t="shared" si="601"/>
        <v>128</v>
      </c>
      <c r="AS1530" s="70">
        <f t="shared" si="605"/>
        <v>1527</v>
      </c>
      <c r="AT1530" s="71">
        <f t="shared" ca="1" si="606"/>
        <v>1.1471674502992105E-6</v>
      </c>
      <c r="AU1530" s="72">
        <f t="shared" ca="1" si="602"/>
        <v>9.0370179501075842E-3</v>
      </c>
      <c r="AV1530" s="73">
        <f t="shared" ca="1" si="603"/>
        <v>1.0090370179501076</v>
      </c>
      <c r="AW1530" s="74">
        <f ca="1">PRODUCT(AV$4:AV1530)</f>
        <v>771820.14958922775</v>
      </c>
      <c r="BO1530" s="70">
        <f t="shared" si="608"/>
        <v>1527</v>
      </c>
      <c r="BP1530" s="171">
        <f t="shared" ca="1" si="607"/>
        <v>0.114</v>
      </c>
      <c r="BQ1530" s="172">
        <f t="shared" ca="1" si="604"/>
        <v>9.0370179501075842E-3</v>
      </c>
      <c r="BR1530" s="172">
        <f t="shared" ca="1" si="609"/>
        <v>1.2956386284190847E-6</v>
      </c>
    </row>
    <row r="1531" spans="44:70">
      <c r="AR1531" s="69">
        <f t="shared" si="601"/>
        <v>128</v>
      </c>
      <c r="AS1531" s="70">
        <f t="shared" si="605"/>
        <v>1528</v>
      </c>
      <c r="AT1531" s="71">
        <f t="shared" ca="1" si="606"/>
        <v>1.1368004774590772E-6</v>
      </c>
      <c r="AU1531" s="72">
        <f t="shared" ca="1" si="602"/>
        <v>9.0370179501075842E-3</v>
      </c>
      <c r="AV1531" s="73">
        <f t="shared" ca="1" si="603"/>
        <v>1.0090370179501076</v>
      </c>
      <c r="AW1531" s="74">
        <f ca="1">PRODUCT(AV$4:AV1531)</f>
        <v>778795.10213532031</v>
      </c>
      <c r="BO1531" s="70">
        <f t="shared" si="608"/>
        <v>1528</v>
      </c>
      <c r="BP1531" s="171">
        <f t="shared" ca="1" si="607"/>
        <v>0.114</v>
      </c>
      <c r="BQ1531" s="172">
        <f t="shared" ca="1" si="604"/>
        <v>9.0370179501075842E-3</v>
      </c>
      <c r="BR1531" s="172">
        <f t="shared" ca="1" si="609"/>
        <v>1.2840347830362238E-6</v>
      </c>
    </row>
    <row r="1532" spans="44:70">
      <c r="AR1532" s="69">
        <f t="shared" si="601"/>
        <v>128</v>
      </c>
      <c r="AS1532" s="70">
        <f t="shared" si="605"/>
        <v>1529</v>
      </c>
      <c r="AT1532" s="71">
        <f t="shared" ca="1" si="606"/>
        <v>1.1265271911385888E-6</v>
      </c>
      <c r="AU1532" s="72">
        <f t="shared" ca="1" si="602"/>
        <v>9.0370179501075842E-3</v>
      </c>
      <c r="AV1532" s="73">
        <f t="shared" ca="1" si="603"/>
        <v>1.0090370179501076</v>
      </c>
      <c r="AW1532" s="74">
        <f ca="1">PRODUCT(AV$4:AV1532)</f>
        <v>785833.08745277312</v>
      </c>
      <c r="BO1532" s="70">
        <f t="shared" si="608"/>
        <v>1529</v>
      </c>
      <c r="BP1532" s="171">
        <f t="shared" ca="1" si="607"/>
        <v>0.114</v>
      </c>
      <c r="BQ1532" s="172">
        <f t="shared" ca="1" si="604"/>
        <v>9.0370179501075842E-3</v>
      </c>
      <c r="BR1532" s="172">
        <f t="shared" ca="1" si="609"/>
        <v>1.2725348626404047E-6</v>
      </c>
    </row>
    <row r="1533" spans="44:70">
      <c r="AR1533" s="69">
        <f t="shared" si="601"/>
        <v>128</v>
      </c>
      <c r="AS1533" s="70">
        <f t="shared" si="605"/>
        <v>1530</v>
      </c>
      <c r="AT1533" s="71">
        <f t="shared" ca="1" si="606"/>
        <v>1.1163467446909851E-6</v>
      </c>
      <c r="AU1533" s="72">
        <f t="shared" ca="1" si="602"/>
        <v>9.0370179501075842E-3</v>
      </c>
      <c r="AV1533" s="73">
        <f t="shared" ca="1" si="603"/>
        <v>1.0090370179501076</v>
      </c>
      <c r="AW1533" s="74">
        <f ca="1">PRODUCT(AV$4:AV1533)</f>
        <v>792934.67516987235</v>
      </c>
      <c r="BO1533" s="70">
        <f t="shared" si="608"/>
        <v>1530</v>
      </c>
      <c r="BP1533" s="171">
        <f t="shared" ca="1" si="607"/>
        <v>0.114</v>
      </c>
      <c r="BQ1533" s="172">
        <f t="shared" ca="1" si="604"/>
        <v>9.0370179501075842E-3</v>
      </c>
      <c r="BR1533" s="172">
        <f t="shared" ca="1" si="609"/>
        <v>1.261137936470955E-6</v>
      </c>
    </row>
    <row r="1534" spans="44:70">
      <c r="AR1534" s="69">
        <f t="shared" si="601"/>
        <v>128</v>
      </c>
      <c r="AS1534" s="70">
        <f t="shared" si="605"/>
        <v>1531</v>
      </c>
      <c r="AT1534" s="71">
        <f t="shared" ca="1" si="606"/>
        <v>1.1062582991206685E-6</v>
      </c>
      <c r="AU1534" s="72">
        <f t="shared" ca="1" si="602"/>
        <v>9.0370179501075842E-3</v>
      </c>
      <c r="AV1534" s="73">
        <f t="shared" ca="1" si="603"/>
        <v>1.0090370179501076</v>
      </c>
      <c r="AW1534" s="74">
        <f ca="1">PRODUCT(AV$4:AV1534)</f>
        <v>800100.44006264524</v>
      </c>
      <c r="BO1534" s="70">
        <f t="shared" si="608"/>
        <v>1531</v>
      </c>
      <c r="BP1534" s="171">
        <f t="shared" ca="1" si="607"/>
        <v>0.114</v>
      </c>
      <c r="BQ1534" s="172">
        <f t="shared" ca="1" si="604"/>
        <v>9.0370179501075842E-3</v>
      </c>
      <c r="BR1534" s="172">
        <f t="shared" ca="1" si="609"/>
        <v>1.2498430821031708E-6</v>
      </c>
    </row>
    <row r="1535" spans="44:70">
      <c r="AR1535" s="69">
        <f t="shared" si="601"/>
        <v>128</v>
      </c>
      <c r="AS1535" s="70">
        <f t="shared" si="605"/>
        <v>1532</v>
      </c>
      <c r="AT1535" s="71">
        <f t="shared" ca="1" si="606"/>
        <v>1.0962610230140594E-6</v>
      </c>
      <c r="AU1535" s="72">
        <f t="shared" ca="1" si="602"/>
        <v>9.0370179501075842E-3</v>
      </c>
      <c r="AV1535" s="73">
        <f t="shared" ca="1" si="603"/>
        <v>1.0090370179501076</v>
      </c>
      <c r="AW1535" s="74">
        <f ca="1">PRODUCT(AV$4:AV1535)</f>
        <v>807330.96210138034</v>
      </c>
      <c r="BO1535" s="70">
        <f t="shared" si="608"/>
        <v>1532</v>
      </c>
      <c r="BP1535" s="171">
        <f t="shared" ca="1" si="607"/>
        <v>0.114</v>
      </c>
      <c r="BQ1535" s="172">
        <f t="shared" ca="1" si="604"/>
        <v>9.0370179501075842E-3</v>
      </c>
      <c r="BR1535" s="172">
        <f t="shared" ca="1" si="609"/>
        <v>1.2386493853736593E-6</v>
      </c>
    </row>
    <row r="1536" spans="44:70">
      <c r="AR1536" s="69">
        <f t="shared" si="601"/>
        <v>128</v>
      </c>
      <c r="AS1536" s="70">
        <f t="shared" si="605"/>
        <v>1533</v>
      </c>
      <c r="AT1536" s="71">
        <f t="shared" ca="1" si="606"/>
        <v>1.086354092471078E-6</v>
      </c>
      <c r="AU1536" s="72">
        <f t="shared" ca="1" si="602"/>
        <v>9.0370179501075842E-3</v>
      </c>
      <c r="AV1536" s="73">
        <f t="shared" ca="1" si="603"/>
        <v>1.0090370179501076</v>
      </c>
      <c r="AW1536" s="74">
        <f ca="1">PRODUCT(AV$4:AV1536)</f>
        <v>814626.82649756817</v>
      </c>
      <c r="BO1536" s="70">
        <f t="shared" si="608"/>
        <v>1533</v>
      </c>
      <c r="BP1536" s="171">
        <f t="shared" ca="1" si="607"/>
        <v>0.114</v>
      </c>
      <c r="BQ1536" s="172">
        <f t="shared" ca="1" si="604"/>
        <v>9.0370179501075842E-3</v>
      </c>
      <c r="BR1536" s="172">
        <f t="shared" ca="1" si="609"/>
        <v>1.2275559403063495E-6</v>
      </c>
    </row>
    <row r="1537" spans="44:70">
      <c r="AR1537" s="69">
        <f t="shared" si="601"/>
        <v>128</v>
      </c>
      <c r="AS1537" s="70">
        <f t="shared" si="605"/>
        <v>1534</v>
      </c>
      <c r="AT1537" s="71">
        <f t="shared" ca="1" si="606"/>
        <v>1.076536691037244E-6</v>
      </c>
      <c r="AU1537" s="72">
        <f t="shared" ca="1" si="602"/>
        <v>9.0370179501075842E-3</v>
      </c>
      <c r="AV1537" s="73">
        <f t="shared" ca="1" si="603"/>
        <v>1.0090370179501076</v>
      </c>
      <c r="AW1537" s="74">
        <f ca="1">PRODUCT(AV$4:AV1537)</f>
        <v>821988.62375126581</v>
      </c>
      <c r="BO1537" s="70">
        <f t="shared" si="608"/>
        <v>1534</v>
      </c>
      <c r="BP1537" s="171">
        <f t="shared" ca="1" si="607"/>
        <v>0.114</v>
      </c>
      <c r="BQ1537" s="172">
        <f t="shared" ca="1" si="604"/>
        <v>9.0370179501075842E-3</v>
      </c>
      <c r="BR1537" s="172">
        <f t="shared" ca="1" si="609"/>
        <v>1.2165618490391665E-6</v>
      </c>
    </row>
    <row r="1538" spans="44:70">
      <c r="AR1538" s="69">
        <f t="shared" si="601"/>
        <v>128</v>
      </c>
      <c r="AS1538" s="70">
        <f t="shared" si="605"/>
        <v>1535</v>
      </c>
      <c r="AT1538" s="71">
        <f t="shared" ca="1" si="606"/>
        <v>1.0668080096363911E-6</v>
      </c>
      <c r="AU1538" s="72">
        <f t="shared" ca="1" si="602"/>
        <v>9.0370179501075842E-3</v>
      </c>
      <c r="AV1538" s="73">
        <f t="shared" ca="1" si="603"/>
        <v>1.0090370179501076</v>
      </c>
      <c r="AW1538" s="74">
        <f ca="1">PRODUCT(AV$4:AV1538)</f>
        <v>829416.94969889021</v>
      </c>
      <c r="BO1538" s="70">
        <f t="shared" si="608"/>
        <v>1535</v>
      </c>
      <c r="BP1538" s="171">
        <f t="shared" ca="1" si="607"/>
        <v>0.114</v>
      </c>
      <c r="BQ1538" s="172">
        <f t="shared" ca="1" si="604"/>
        <v>9.0370179501075842E-3</v>
      </c>
      <c r="BR1538" s="172">
        <f t="shared" ca="1" si="609"/>
        <v>1.2056662217513611E-6</v>
      </c>
    </row>
    <row r="1539" spans="44:70">
      <c r="AR1539" s="69">
        <f t="shared" si="601"/>
        <v>128</v>
      </c>
      <c r="AS1539" s="70">
        <f t="shared" si="605"/>
        <v>1536</v>
      </c>
      <c r="AT1539" s="71">
        <f t="shared" ca="1" si="606"/>
        <v>1.0571672465039886E-6</v>
      </c>
      <c r="AU1539" s="72">
        <f t="shared" ca="1" si="602"/>
        <v>9.0370179501075842E-3</v>
      </c>
      <c r="AV1539" s="73">
        <f t="shared" ca="1" si="603"/>
        <v>1.0090370179501076</v>
      </c>
      <c r="AW1539" s="74">
        <f ca="1">PRODUCT(AV$4:AV1539)</f>
        <v>836912.4055614426</v>
      </c>
      <c r="BO1539" s="70">
        <f t="shared" si="608"/>
        <v>1536</v>
      </c>
      <c r="BP1539" s="171">
        <f t="shared" ca="1" si="607"/>
        <v>0.114</v>
      </c>
      <c r="BQ1539" s="172">
        <f t="shared" ca="1" si="604"/>
        <v>9.0370179501075842E-3</v>
      </c>
      <c r="BR1539" s="172">
        <f t="shared" ca="1" si="609"/>
        <v>1.1948681765914915E-6</v>
      </c>
    </row>
    <row r="1540" spans="44:70">
      <c r="AR1540" s="69">
        <f t="shared" si="601"/>
        <v>129</v>
      </c>
      <c r="AS1540" s="70">
        <f t="shared" si="605"/>
        <v>1537</v>
      </c>
      <c r="AT1540" s="71">
        <f t="shared" ca="1" si="606"/>
        <v>1.0476136071210663E-6</v>
      </c>
      <c r="AU1540" s="72">
        <f t="shared" ca="1" si="602"/>
        <v>9.0370179501075842E-3</v>
      </c>
      <c r="AV1540" s="73">
        <f t="shared" ca="1" si="603"/>
        <v>1.0090370179501076</v>
      </c>
      <c r="AW1540" s="74">
        <f ca="1">PRODUCT(AV$4:AV1540)</f>
        <v>844475.5979931691</v>
      </c>
      <c r="BO1540" s="70">
        <f t="shared" si="608"/>
        <v>1537</v>
      </c>
      <c r="BP1540" s="171">
        <f t="shared" ca="1" si="607"/>
        <v>0.114</v>
      </c>
      <c r="BQ1540" s="172">
        <f t="shared" ca="1" si="604"/>
        <v>9.0370179501075842E-3</v>
      </c>
      <c r="BR1540" s="172">
        <f t="shared" ca="1" si="609"/>
        <v>1.1841668396060494E-6</v>
      </c>
    </row>
    <row r="1541" spans="44:70">
      <c r="AR1541" s="69">
        <f t="shared" ref="AR1541:AR1604" si="610">ROUNDDOWN((AS1541-1)/12,0)+1</f>
        <v>129</v>
      </c>
      <c r="AS1541" s="70">
        <f t="shared" si="605"/>
        <v>1538</v>
      </c>
      <c r="AT1541" s="71">
        <f t="shared" ca="1" si="606"/>
        <v>1.0381463041487361E-6</v>
      </c>
      <c r="AU1541" s="72">
        <f t="shared" ref="AU1541:AU1604" ca="1" si="611">IF($AU$2="Yes",BQ1541,((1+$AH$21)^(1/12))-1)</f>
        <v>9.0370179501075842E-3</v>
      </c>
      <c r="AV1541" s="73">
        <f t="shared" ref="AV1541:AV1604" ca="1" si="612">(1+AU1541)</f>
        <v>1.0090370179501076</v>
      </c>
      <c r="AW1541" s="74">
        <f ca="1">PRODUCT(AV$4:AV1541)</f>
        <v>852107.13913066115</v>
      </c>
      <c r="BO1541" s="70">
        <f t="shared" si="608"/>
        <v>1538</v>
      </c>
      <c r="BP1541" s="171">
        <f t="shared" ca="1" si="607"/>
        <v>0.114</v>
      </c>
      <c r="BQ1541" s="172">
        <f t="shared" ref="BQ1541:BQ1604" ca="1" si="613">(1+BP1541)^(1/12)-1</f>
        <v>9.0370179501075842E-3</v>
      </c>
      <c r="BR1541" s="172">
        <f t="shared" ca="1" si="609"/>
        <v>1.1735613446687258E-6</v>
      </c>
    </row>
    <row r="1542" spans="44:70">
      <c r="AR1542" s="69">
        <f t="shared" si="610"/>
        <v>129</v>
      </c>
      <c r="AS1542" s="70">
        <f t="shared" ref="AS1542:AS1605" si="614">AS1541+1</f>
        <v>1539</v>
      </c>
      <c r="AT1542" s="71">
        <f t="shared" ref="AT1542:AT1605" ca="1" si="615">(1-AU1542)*AT1541</f>
        <v>1.0287645573633061E-6</v>
      </c>
      <c r="AU1542" s="72">
        <f t="shared" ca="1" si="611"/>
        <v>9.0370179501075842E-3</v>
      </c>
      <c r="AV1542" s="73">
        <f t="shared" ca="1" si="612"/>
        <v>1.0090370179501076</v>
      </c>
      <c r="AW1542" s="74">
        <f ca="1">PRODUCT(AV$4:AV1542)</f>
        <v>859807.64664239972</v>
      </c>
      <c r="BO1542" s="70">
        <f t="shared" si="608"/>
        <v>1539</v>
      </c>
      <c r="BP1542" s="171">
        <f t="shared" ref="BP1542:BP1605" ca="1" si="616">VLOOKUP(BO1542,$BT$4:$BX$13,5,TRUE)/100</f>
        <v>0.114</v>
      </c>
      <c r="BQ1542" s="172">
        <f t="shared" ca="1" si="613"/>
        <v>9.0370179501075842E-3</v>
      </c>
      <c r="BR1542" s="172">
        <f t="shared" ca="1" si="609"/>
        <v>1.1630508334103093E-6</v>
      </c>
    </row>
    <row r="1543" spans="44:70">
      <c r="AR1543" s="69">
        <f t="shared" si="610"/>
        <v>129</v>
      </c>
      <c r="AS1543" s="70">
        <f t="shared" si="614"/>
        <v>1540</v>
      </c>
      <c r="AT1543" s="71">
        <f t="shared" ca="1" si="615"/>
        <v>1.0194675935919795E-6</v>
      </c>
      <c r="AU1543" s="72">
        <f t="shared" ca="1" si="611"/>
        <v>9.0370179501075842E-3</v>
      </c>
      <c r="AV1543" s="73">
        <f t="shared" ca="1" si="612"/>
        <v>1.0090370179501076</v>
      </c>
      <c r="AW1543" s="74">
        <f ca="1">PRODUCT(AV$4:AV1543)</f>
        <v>867577.74377874681</v>
      </c>
      <c r="BO1543" s="70">
        <f t="shared" si="608"/>
        <v>1540</v>
      </c>
      <c r="BP1543" s="171">
        <f t="shared" ca="1" si="616"/>
        <v>0.114</v>
      </c>
      <c r="BQ1543" s="172">
        <f t="shared" ca="1" si="613"/>
        <v>9.0370179501075842E-3</v>
      </c>
      <c r="BR1543" s="172">
        <f t="shared" ca="1" si="609"/>
        <v>1.1526344551492135E-6</v>
      </c>
    </row>
    <row r="1544" spans="44:70">
      <c r="AR1544" s="69">
        <f t="shared" si="610"/>
        <v>129</v>
      </c>
      <c r="AS1544" s="70">
        <f t="shared" si="614"/>
        <v>1541</v>
      </c>
      <c r="AT1544" s="71">
        <f t="shared" ca="1" si="615"/>
        <v>1.0102546466491359E-6</v>
      </c>
      <c r="AU1544" s="72">
        <f t="shared" ca="1" si="611"/>
        <v>9.0370179501075842E-3</v>
      </c>
      <c r="AV1544" s="73">
        <f t="shared" ca="1" si="612"/>
        <v>1.0090370179501076</v>
      </c>
      <c r="AW1544" s="74">
        <f ca="1">PRODUCT(AV$4:AV1544)</f>
        <v>875418.05942238914</v>
      </c>
      <c r="BO1544" s="70">
        <f t="shared" si="608"/>
        <v>1541</v>
      </c>
      <c r="BP1544" s="171">
        <f t="shared" ca="1" si="616"/>
        <v>0.114</v>
      </c>
      <c r="BQ1544" s="172">
        <f t="shared" ca="1" si="613"/>
        <v>9.0370179501075842E-3</v>
      </c>
      <c r="BR1544" s="172">
        <f t="shared" ca="1" si="609"/>
        <v>1.1423113668226255E-6</v>
      </c>
    </row>
    <row r="1545" spans="44:70">
      <c r="AR1545" s="69">
        <f t="shared" si="610"/>
        <v>129</v>
      </c>
      <c r="AS1545" s="70">
        <f t="shared" si="614"/>
        <v>1542</v>
      </c>
      <c r="AT1545" s="71">
        <f t="shared" ca="1" si="615"/>
        <v>1.0011249572731881E-6</v>
      </c>
      <c r="AU1545" s="72">
        <f t="shared" ca="1" si="611"/>
        <v>9.0370179501075842E-3</v>
      </c>
      <c r="AV1545" s="73">
        <f t="shared" ca="1" si="612"/>
        <v>1.0090370179501076</v>
      </c>
      <c r="AW1545" s="74">
        <f ca="1">PRODUCT(AV$4:AV1545)</f>
        <v>883329.22813923762</v>
      </c>
      <c r="BO1545" s="70">
        <f t="shared" si="608"/>
        <v>1542</v>
      </c>
      <c r="BP1545" s="171">
        <f t="shared" ca="1" si="616"/>
        <v>0.114</v>
      </c>
      <c r="BQ1545" s="172">
        <f t="shared" ca="1" si="613"/>
        <v>9.0370179501075842E-3</v>
      </c>
      <c r="BR1545" s="172">
        <f t="shared" ca="1" si="609"/>
        <v>1.1320807329182721E-6</v>
      </c>
    </row>
    <row r="1546" spans="44:70">
      <c r="AR1546" s="69">
        <f t="shared" si="610"/>
        <v>129</v>
      </c>
      <c r="AS1546" s="70">
        <f t="shared" si="614"/>
        <v>1543</v>
      </c>
      <c r="AT1546" s="71">
        <f t="shared" ca="1" si="615"/>
        <v>9.9207777306400959E-7</v>
      </c>
      <c r="AU1546" s="72">
        <f t="shared" ca="1" si="611"/>
        <v>9.0370179501075842E-3</v>
      </c>
      <c r="AV1546" s="73">
        <f t="shared" ca="1" si="612"/>
        <v>1.0090370179501076</v>
      </c>
      <c r="AW1546" s="74">
        <f ca="1">PRODUCT(AV$4:AV1546)</f>
        <v>891311.89022978663</v>
      </c>
      <c r="BO1546" s="70">
        <f t="shared" si="608"/>
        <v>1543</v>
      </c>
      <c r="BP1546" s="171">
        <f t="shared" ca="1" si="616"/>
        <v>0.114</v>
      </c>
      <c r="BQ1546" s="172">
        <f t="shared" ca="1" si="613"/>
        <v>9.0370179501075842E-3</v>
      </c>
      <c r="BR1546" s="172">
        <f t="shared" ca="1" si="609"/>
        <v>1.1219417254067963E-6</v>
      </c>
    </row>
    <row r="1547" spans="44:70">
      <c r="AR1547" s="69">
        <f t="shared" si="610"/>
        <v>129</v>
      </c>
      <c r="AS1547" s="70">
        <f t="shared" si="614"/>
        <v>1544</v>
      </c>
      <c r="AT1547" s="71">
        <f t="shared" ca="1" si="615"/>
        <v>9.8311234842092737E-7</v>
      </c>
      <c r="AU1547" s="72">
        <f t="shared" ca="1" si="611"/>
        <v>9.0370179501075842E-3</v>
      </c>
      <c r="AV1547" s="73">
        <f t="shared" ca="1" si="612"/>
        <v>1.0090370179501076</v>
      </c>
      <c r="AW1547" s="74">
        <f ca="1">PRODUCT(AV$4:AV1547)</f>
        <v>899366.69178093749</v>
      </c>
      <c r="BO1547" s="70">
        <f t="shared" si="608"/>
        <v>1544</v>
      </c>
      <c r="BP1547" s="171">
        <f t="shared" ca="1" si="616"/>
        <v>0.114</v>
      </c>
      <c r="BQ1547" s="172">
        <f t="shared" ca="1" si="613"/>
        <v>9.0370179501075842E-3</v>
      </c>
      <c r="BR1547" s="172">
        <f t="shared" ca="1" si="609"/>
        <v>1.1118935236747393E-6</v>
      </c>
    </row>
    <row r="1548" spans="44:70">
      <c r="AR1548" s="69">
        <f t="shared" si="610"/>
        <v>129</v>
      </c>
      <c r="AS1548" s="70">
        <f t="shared" si="614"/>
        <v>1545</v>
      </c>
      <c r="AT1548" s="71">
        <f t="shared" ca="1" si="615"/>
        <v>9.7422794448127508E-7</v>
      </c>
      <c r="AU1548" s="72">
        <f t="shared" ca="1" si="611"/>
        <v>9.0370179501075842E-3</v>
      </c>
      <c r="AV1548" s="73">
        <f t="shared" ca="1" si="612"/>
        <v>1.0090370179501076</v>
      </c>
      <c r="AW1548" s="74">
        <f ca="1">PRODUCT(AV$4:AV1548)</f>
        <v>907494.28471829067</v>
      </c>
      <c r="BO1548" s="70">
        <f t="shared" si="608"/>
        <v>1545</v>
      </c>
      <c r="BP1548" s="171">
        <f t="shared" ca="1" si="616"/>
        <v>0.114</v>
      </c>
      <c r="BQ1548" s="172">
        <f t="shared" ca="1" si="613"/>
        <v>9.0370179501075842E-3</v>
      </c>
      <c r="BR1548" s="172">
        <f t="shared" ca="1" si="609"/>
        <v>1.1019353144581237E-6</v>
      </c>
    </row>
    <row r="1549" spans="44:70">
      <c r="AR1549" s="69">
        <f t="shared" si="610"/>
        <v>129</v>
      </c>
      <c r="AS1549" s="70">
        <f t="shared" si="614"/>
        <v>1546</v>
      </c>
      <c r="AT1549" s="71">
        <f t="shared" ca="1" si="615"/>
        <v>9.6542382905950136E-7</v>
      </c>
      <c r="AU1549" s="72">
        <f t="shared" ca="1" si="611"/>
        <v>9.0370179501075842E-3</v>
      </c>
      <c r="AV1549" s="73">
        <f t="shared" ca="1" si="612"/>
        <v>1.0090370179501076</v>
      </c>
      <c r="AW1549" s="74">
        <f ca="1">PRODUCT(AV$4:AV1549)</f>
        <v>915695.32685890992</v>
      </c>
      <c r="BO1549" s="70">
        <f t="shared" si="608"/>
        <v>1546</v>
      </c>
      <c r="BP1549" s="171">
        <f t="shared" ca="1" si="616"/>
        <v>0.114</v>
      </c>
      <c r="BQ1549" s="172">
        <f t="shared" ca="1" si="613"/>
        <v>9.0370179501075842E-3</v>
      </c>
      <c r="BR1549" s="172">
        <f t="shared" ca="1" si="609"/>
        <v>1.0920662917766309E-6</v>
      </c>
    </row>
    <row r="1550" spans="44:70">
      <c r="AR1550" s="69">
        <f t="shared" si="610"/>
        <v>129</v>
      </c>
      <c r="AS1550" s="70">
        <f t="shared" si="614"/>
        <v>1547</v>
      </c>
      <c r="AT1550" s="71">
        <f t="shared" ca="1" si="615"/>
        <v>9.5669927658682909E-7</v>
      </c>
      <c r="AU1550" s="72">
        <f t="shared" ca="1" si="611"/>
        <v>9.0370179501075842E-3</v>
      </c>
      <c r="AV1550" s="73">
        <f t="shared" ca="1" si="612"/>
        <v>1.0090370179501076</v>
      </c>
      <c r="AW1550" s="74">
        <f ca="1">PRODUCT(AV$4:AV1550)</f>
        <v>923970.48196456349</v>
      </c>
      <c r="BO1550" s="70">
        <f t="shared" si="608"/>
        <v>1547</v>
      </c>
      <c r="BP1550" s="171">
        <f t="shared" ca="1" si="616"/>
        <v>0.114</v>
      </c>
      <c r="BQ1550" s="172">
        <f t="shared" ca="1" si="613"/>
        <v>9.0370179501075842E-3</v>
      </c>
      <c r="BR1550" s="172">
        <f t="shared" ca="1" si="609"/>
        <v>1.0822856568683674E-6</v>
      </c>
    </row>
    <row r="1551" spans="44:70">
      <c r="AR1551" s="69">
        <f t="shared" si="610"/>
        <v>129</v>
      </c>
      <c r="AS1551" s="70">
        <f t="shared" si="614"/>
        <v>1548</v>
      </c>
      <c r="AT1551" s="71">
        <f t="shared" ca="1" si="615"/>
        <v>9.4805356805145894E-7</v>
      </c>
      <c r="AU1551" s="72">
        <f t="shared" ca="1" si="611"/>
        <v>9.0370179501075842E-3</v>
      </c>
      <c r="AV1551" s="73">
        <f t="shared" ca="1" si="612"/>
        <v>1.0090370179501076</v>
      </c>
      <c r="AW1551" s="74">
        <f ca="1">PRODUCT(AV$4:AV1551)</f>
        <v>932320.4197954468</v>
      </c>
      <c r="BO1551" s="70">
        <f t="shared" si="608"/>
        <v>1548</v>
      </c>
      <c r="BP1551" s="171">
        <f t="shared" ca="1" si="616"/>
        <v>0.114</v>
      </c>
      <c r="BQ1551" s="172">
        <f t="shared" ca="1" si="613"/>
        <v>9.0370179501075842E-3</v>
      </c>
      <c r="BR1551" s="172">
        <f t="shared" ca="1" si="609"/>
        <v>1.0725926181252169E-6</v>
      </c>
    </row>
    <row r="1552" spans="44:70">
      <c r="AR1552" s="69">
        <f t="shared" si="610"/>
        <v>130</v>
      </c>
      <c r="AS1552" s="70">
        <f t="shared" si="614"/>
        <v>1549</v>
      </c>
      <c r="AT1552" s="71">
        <f t="shared" ca="1" si="615"/>
        <v>9.394859909393144E-7</v>
      </c>
      <c r="AU1552" s="72">
        <f t="shared" ca="1" si="611"/>
        <v>9.0370179501075842E-3</v>
      </c>
      <c r="AV1552" s="73">
        <f t="shared" ca="1" si="612"/>
        <v>1.0090370179501076</v>
      </c>
      <c r="AW1552" s="74">
        <f ca="1">PRODUCT(AV$4:AV1552)</f>
        <v>940745.81616439007</v>
      </c>
      <c r="BO1552" s="70">
        <f t="shared" si="608"/>
        <v>1549</v>
      </c>
      <c r="BP1552" s="171">
        <f t="shared" ca="1" si="616"/>
        <v>0.114</v>
      </c>
      <c r="BQ1552" s="172">
        <f t="shared" ca="1" si="613"/>
        <v>9.0370179501075842E-3</v>
      </c>
      <c r="BR1552" s="172">
        <f t="shared" ca="1" si="609"/>
        <v>1.0629863910287698E-6</v>
      </c>
    </row>
    <row r="1553" spans="44:70">
      <c r="AR1553" s="69">
        <f t="shared" si="610"/>
        <v>130</v>
      </c>
      <c r="AS1553" s="70">
        <f t="shared" si="614"/>
        <v>1550</v>
      </c>
      <c r="AT1553" s="71">
        <f t="shared" ca="1" si="615"/>
        <v>9.3099583917532121E-7</v>
      </c>
      <c r="AU1553" s="72">
        <f t="shared" ca="1" si="611"/>
        <v>9.0370179501075842E-3</v>
      </c>
      <c r="AV1553" s="73">
        <f t="shared" ca="1" si="612"/>
        <v>1.0090370179501076</v>
      </c>
      <c r="AW1553" s="74">
        <f ca="1">PRODUCT(AV$4:AV1553)</f>
        <v>949247.35299155628</v>
      </c>
      <c r="BO1553" s="70">
        <f t="shared" si="608"/>
        <v>1550</v>
      </c>
      <c r="BP1553" s="171">
        <f t="shared" ca="1" si="616"/>
        <v>0.114</v>
      </c>
      <c r="BQ1553" s="172">
        <f t="shared" ca="1" si="613"/>
        <v>9.0370179501075842E-3</v>
      </c>
      <c r="BR1553" s="172">
        <f t="shared" ca="1" si="609"/>
        <v>1.0534661980868276E-6</v>
      </c>
    </row>
    <row r="1554" spans="44:70">
      <c r="AR1554" s="69">
        <f t="shared" si="610"/>
        <v>130</v>
      </c>
      <c r="AS1554" s="70">
        <f t="shared" si="614"/>
        <v>1551</v>
      </c>
      <c r="AT1554" s="71">
        <f t="shared" ca="1" si="615"/>
        <v>9.2258241306521837E-7</v>
      </c>
      <c r="AU1554" s="72">
        <f t="shared" ca="1" si="611"/>
        <v>9.0370179501075842E-3</v>
      </c>
      <c r="AV1554" s="73">
        <f t="shared" ca="1" si="612"/>
        <v>1.0090370179501076</v>
      </c>
      <c r="AW1554" s="74">
        <f ca="1">PRODUCT(AV$4:AV1554)</f>
        <v>957825.71835963312</v>
      </c>
      <c r="BO1554" s="70">
        <f t="shared" ref="BO1554:BO1617" si="617">BO1553+1</f>
        <v>1551</v>
      </c>
      <c r="BP1554" s="171">
        <f t="shared" ca="1" si="616"/>
        <v>0.114</v>
      </c>
      <c r="BQ1554" s="172">
        <f t="shared" ca="1" si="613"/>
        <v>9.0370179501075842E-3</v>
      </c>
      <c r="BR1554" s="172">
        <f t="shared" ref="BR1554:BR1617" ca="1" si="618">BR1553/(1+BQ1554)</f>
        <v>1.0440312687704752E-6</v>
      </c>
    </row>
    <row r="1555" spans="44:70">
      <c r="AR1555" s="69">
        <f t="shared" si="610"/>
        <v>130</v>
      </c>
      <c r="AS1555" s="70">
        <f t="shared" si="614"/>
        <v>1552</v>
      </c>
      <c r="AT1555" s="71">
        <f t="shared" ca="1" si="615"/>
        <v>9.142450192378944E-7</v>
      </c>
      <c r="AU1555" s="72">
        <f t="shared" ca="1" si="611"/>
        <v>9.0370179501075842E-3</v>
      </c>
      <c r="AV1555" s="73">
        <f t="shared" ca="1" si="612"/>
        <v>1.0090370179501076</v>
      </c>
      <c r="AW1555" s="74">
        <f ca="1">PRODUCT(AV$4:AV1555)</f>
        <v>966481.60656952381</v>
      </c>
      <c r="BO1555" s="70">
        <f t="shared" si="617"/>
        <v>1552</v>
      </c>
      <c r="BP1555" s="171">
        <f t="shared" ca="1" si="616"/>
        <v>0.114</v>
      </c>
      <c r="BQ1555" s="172">
        <f t="shared" ca="1" si="613"/>
        <v>9.0370179501075842E-3</v>
      </c>
      <c r="BR1555" s="172">
        <f t="shared" ca="1" si="618"/>
        <v>1.0346808394517177E-6</v>
      </c>
    </row>
    <row r="1556" spans="44:70">
      <c r="AR1556" s="69">
        <f t="shared" si="610"/>
        <v>130</v>
      </c>
      <c r="AS1556" s="70">
        <f t="shared" si="614"/>
        <v>1553</v>
      </c>
      <c r="AT1556" s="71">
        <f t="shared" ca="1" si="615"/>
        <v>9.0598297058824505E-7</v>
      </c>
      <c r="AU1556" s="72">
        <f t="shared" ca="1" si="611"/>
        <v>9.0370179501075842E-3</v>
      </c>
      <c r="AV1556" s="73">
        <f t="shared" ca="1" si="612"/>
        <v>1.0090370179501076</v>
      </c>
      <c r="AW1556" s="74">
        <f ca="1">PRODUCT(AV$4:AV1556)</f>
        <v>975215.71819654142</v>
      </c>
      <c r="BO1556" s="70">
        <f t="shared" si="617"/>
        <v>1553</v>
      </c>
      <c r="BP1556" s="171">
        <f t="shared" ca="1" si="616"/>
        <v>0.114</v>
      </c>
      <c r="BQ1556" s="172">
        <f t="shared" ca="1" si="613"/>
        <v>9.0370179501075842E-3</v>
      </c>
      <c r="BR1556" s="172">
        <f t="shared" ca="1" si="618"/>
        <v>1.0254141533416746E-6</v>
      </c>
    </row>
    <row r="1557" spans="44:70">
      <c r="AR1557" s="69">
        <f t="shared" si="610"/>
        <v>130</v>
      </c>
      <c r="AS1557" s="70">
        <f t="shared" si="614"/>
        <v>1554</v>
      </c>
      <c r="AT1557" s="71">
        <f t="shared" ca="1" si="615"/>
        <v>8.9779558622054724E-7</v>
      </c>
      <c r="AU1557" s="72">
        <f t="shared" ca="1" si="611"/>
        <v>9.0370179501075842E-3</v>
      </c>
      <c r="AV1557" s="73">
        <f t="shared" ca="1" si="612"/>
        <v>1.0090370179501076</v>
      </c>
      <c r="AW1557" s="74">
        <f ca="1">PRODUCT(AV$4:AV1557)</f>
        <v>984028.76014711068</v>
      </c>
      <c r="BO1557" s="70">
        <f t="shared" si="617"/>
        <v>1554</v>
      </c>
      <c r="BP1557" s="171">
        <f t="shared" ca="1" si="616"/>
        <v>0.114</v>
      </c>
      <c r="BQ1557" s="172">
        <f t="shared" ca="1" si="613"/>
        <v>9.0370179501075842E-3</v>
      </c>
      <c r="BR1557" s="172">
        <f t="shared" ca="1" si="618"/>
        <v>1.0162304604293287E-6</v>
      </c>
    </row>
    <row r="1558" spans="44:70">
      <c r="AR1558" s="69">
        <f t="shared" si="610"/>
        <v>130</v>
      </c>
      <c r="AS1558" s="70">
        <f t="shared" si="614"/>
        <v>1555</v>
      </c>
      <c r="AT1558" s="71">
        <f t="shared" ca="1" si="615"/>
        <v>8.8968219139234483E-7</v>
      </c>
      <c r="AU1558" s="72">
        <f t="shared" ca="1" si="611"/>
        <v>9.0370179501075842E-3</v>
      </c>
      <c r="AV1558" s="73">
        <f t="shared" ca="1" si="612"/>
        <v>1.0090370179501076</v>
      </c>
      <c r="AW1558" s="74">
        <f ca="1">PRODUCT(AV$4:AV1558)</f>
        <v>992921.44571598223</v>
      </c>
      <c r="BO1558" s="70">
        <f t="shared" si="617"/>
        <v>1555</v>
      </c>
      <c r="BP1558" s="171">
        <f t="shared" ca="1" si="616"/>
        <v>0.114</v>
      </c>
      <c r="BQ1558" s="172">
        <f t="shared" ca="1" si="613"/>
        <v>9.0370179501075842E-3</v>
      </c>
      <c r="BR1558" s="172">
        <f t="shared" ca="1" si="618"/>
        <v>1.0071290174208225E-6</v>
      </c>
    </row>
    <row r="1559" spans="44:70">
      <c r="AR1559" s="69">
        <f t="shared" si="610"/>
        <v>130</v>
      </c>
      <c r="AS1559" s="70">
        <f t="shared" si="614"/>
        <v>1556</v>
      </c>
      <c r="AT1559" s="71">
        <f t="shared" ca="1" si="615"/>
        <v>8.8164211745884119E-7</v>
      </c>
      <c r="AU1559" s="72">
        <f t="shared" ca="1" si="611"/>
        <v>9.0370179501075842E-3</v>
      </c>
      <c r="AV1559" s="73">
        <f t="shared" ca="1" si="612"/>
        <v>1.0090370179501076</v>
      </c>
      <c r="AW1559" s="74">
        <f ca="1">PRODUCT(AV$4:AV1559)</f>
        <v>1001894.4946439643</v>
      </c>
      <c r="BO1559" s="70">
        <f t="shared" si="617"/>
        <v>1556</v>
      </c>
      <c r="BP1559" s="171">
        <f t="shared" ca="1" si="616"/>
        <v>0.114</v>
      </c>
      <c r="BQ1559" s="172">
        <f t="shared" ca="1" si="613"/>
        <v>9.0370179501075842E-3</v>
      </c>
      <c r="BR1559" s="172">
        <f t="shared" ca="1" si="618"/>
        <v>9.9810908767929909E-7</v>
      </c>
    </row>
    <row r="1560" spans="44:70">
      <c r="AR1560" s="69">
        <f t="shared" si="610"/>
        <v>130</v>
      </c>
      <c r="AS1560" s="70">
        <f t="shared" si="614"/>
        <v>1557</v>
      </c>
      <c r="AT1560" s="71">
        <f t="shared" ca="1" si="615"/>
        <v>8.7367470181779477E-7</v>
      </c>
      <c r="AU1560" s="72">
        <f t="shared" ca="1" si="611"/>
        <v>9.0370179501075842E-3</v>
      </c>
      <c r="AV1560" s="73">
        <f t="shared" ca="1" si="612"/>
        <v>1.0090370179501076</v>
      </c>
      <c r="AW1560" s="74">
        <f ca="1">PRODUCT(AV$4:AV1560)</f>
        <v>1010948.6331761758</v>
      </c>
      <c r="BO1560" s="70">
        <f t="shared" si="617"/>
        <v>1557</v>
      </c>
      <c r="BP1560" s="171">
        <f t="shared" ca="1" si="616"/>
        <v>0.114</v>
      </c>
      <c r="BQ1560" s="172">
        <f t="shared" ca="1" si="613"/>
        <v>9.0370179501075842E-3</v>
      </c>
      <c r="BR1560" s="172">
        <f t="shared" ca="1" si="618"/>
        <v>9.8916994116528165E-7</v>
      </c>
    </row>
    <row r="1561" spans="44:70">
      <c r="AR1561" s="69">
        <f t="shared" si="610"/>
        <v>130</v>
      </c>
      <c r="AS1561" s="70">
        <f t="shared" si="614"/>
        <v>1558</v>
      </c>
      <c r="AT1561" s="71">
        <f t="shared" ca="1" si="615"/>
        <v>8.6577928785491244E-7</v>
      </c>
      <c r="AU1561" s="72">
        <f t="shared" ca="1" si="611"/>
        <v>9.0370179501075842E-3</v>
      </c>
      <c r="AV1561" s="73">
        <f t="shared" ca="1" si="612"/>
        <v>1.0090370179501076</v>
      </c>
      <c r="AW1561" s="74">
        <f ca="1">PRODUCT(AV$4:AV1561)</f>
        <v>1020084.5941208256</v>
      </c>
      <c r="BO1561" s="70">
        <f t="shared" si="617"/>
        <v>1558</v>
      </c>
      <c r="BP1561" s="171">
        <f t="shared" ca="1" si="616"/>
        <v>0.114</v>
      </c>
      <c r="BQ1561" s="172">
        <f t="shared" ca="1" si="613"/>
        <v>9.0370179501075842E-3</v>
      </c>
      <c r="BR1561" s="172">
        <f t="shared" ca="1" si="618"/>
        <v>9.8031085437758605E-7</v>
      </c>
    </row>
    <row r="1562" spans="44:70">
      <c r="AR1562" s="69">
        <f t="shared" si="610"/>
        <v>130</v>
      </c>
      <c r="AS1562" s="70">
        <f t="shared" si="614"/>
        <v>1559</v>
      </c>
      <c r="AT1562" s="71">
        <f t="shared" ca="1" si="615"/>
        <v>8.5795522488973619E-7</v>
      </c>
      <c r="AU1562" s="72">
        <f t="shared" ca="1" si="611"/>
        <v>9.0370179501075842E-3</v>
      </c>
      <c r="AV1562" s="73">
        <f t="shared" ca="1" si="612"/>
        <v>1.0090370179501076</v>
      </c>
      <c r="AW1562" s="74">
        <f ca="1">PRODUCT(AV$4:AV1562)</f>
        <v>1029303.1169085237</v>
      </c>
      <c r="BO1562" s="70">
        <f t="shared" si="617"/>
        <v>1559</v>
      </c>
      <c r="BP1562" s="171">
        <f t="shared" ca="1" si="616"/>
        <v>0.114</v>
      </c>
      <c r="BQ1562" s="172">
        <f t="shared" ca="1" si="613"/>
        <v>9.0370179501075842E-3</v>
      </c>
      <c r="BR1562" s="172">
        <f t="shared" ca="1" si="618"/>
        <v>9.7153111029476442E-7</v>
      </c>
    </row>
    <row r="1563" spans="44:70">
      <c r="AR1563" s="69">
        <f t="shared" si="610"/>
        <v>130</v>
      </c>
      <c r="AS1563" s="70">
        <f t="shared" si="614"/>
        <v>1560</v>
      </c>
      <c r="AT1563" s="71">
        <f t="shared" ca="1" si="615"/>
        <v>8.5020186812201904E-7</v>
      </c>
      <c r="AU1563" s="72">
        <f t="shared" ca="1" si="611"/>
        <v>9.0370179501075842E-3</v>
      </c>
      <c r="AV1563" s="73">
        <f t="shared" ca="1" si="612"/>
        <v>1.0090370179501076</v>
      </c>
      <c r="AW1563" s="74">
        <f ca="1">PRODUCT(AV$4:AV1563)</f>
        <v>1038604.9476521277</v>
      </c>
      <c r="BO1563" s="70">
        <f t="shared" si="617"/>
        <v>1560</v>
      </c>
      <c r="BP1563" s="171">
        <f t="shared" ca="1" si="616"/>
        <v>0.114</v>
      </c>
      <c r="BQ1563" s="172">
        <f t="shared" ca="1" si="613"/>
        <v>9.0370179501075842E-3</v>
      </c>
      <c r="BR1563" s="172">
        <f t="shared" ca="1" si="618"/>
        <v>9.62829998317071E-7</v>
      </c>
    </row>
    <row r="1564" spans="44:70">
      <c r="AR1564" s="69">
        <f t="shared" si="610"/>
        <v>131</v>
      </c>
      <c r="AS1564" s="70">
        <f t="shared" si="614"/>
        <v>1561</v>
      </c>
      <c r="AT1564" s="71">
        <f t="shared" ca="1" si="615"/>
        <v>8.4251857857858537E-7</v>
      </c>
      <c r="AU1564" s="72">
        <f t="shared" ca="1" si="611"/>
        <v>9.0370179501075842E-3</v>
      </c>
      <c r="AV1564" s="73">
        <f t="shared" ca="1" si="612"/>
        <v>1.0090370179501076</v>
      </c>
      <c r="AW1564" s="74">
        <f ca="1">PRODUCT(AV$4:AV1564)</f>
        <v>1047990.8392071305</v>
      </c>
      <c r="BO1564" s="70">
        <f t="shared" si="617"/>
        <v>1561</v>
      </c>
      <c r="BP1564" s="171">
        <f t="shared" ca="1" si="616"/>
        <v>0.114</v>
      </c>
      <c r="BQ1564" s="172">
        <f t="shared" ca="1" si="613"/>
        <v>9.0370179501075842E-3</v>
      </c>
      <c r="BR1564" s="172">
        <f t="shared" ca="1" si="618"/>
        <v>9.5420681420894974E-7</v>
      </c>
    </row>
    <row r="1565" spans="44:70">
      <c r="AR1565" s="69">
        <f t="shared" si="610"/>
        <v>131</v>
      </c>
      <c r="AS1565" s="70">
        <f t="shared" si="614"/>
        <v>1562</v>
      </c>
      <c r="AT1565" s="71">
        <f t="shared" ca="1" si="615"/>
        <v>8.3490472306067162E-7</v>
      </c>
      <c r="AU1565" s="72">
        <f t="shared" ca="1" si="611"/>
        <v>9.0370179501075842E-3</v>
      </c>
      <c r="AV1565" s="73">
        <f t="shared" ca="1" si="612"/>
        <v>1.0090370179501076</v>
      </c>
      <c r="AW1565" s="74">
        <f ca="1">PRODUCT(AV$4:AV1565)</f>
        <v>1057461.5512325936</v>
      </c>
      <c r="BO1565" s="70">
        <f t="shared" si="617"/>
        <v>1562</v>
      </c>
      <c r="BP1565" s="171">
        <f t="shared" ca="1" si="616"/>
        <v>0.114</v>
      </c>
      <c r="BQ1565" s="172">
        <f t="shared" ca="1" si="613"/>
        <v>9.0370179501075842E-3</v>
      </c>
      <c r="BR1565" s="172">
        <f t="shared" ca="1" si="618"/>
        <v>9.4566086004203571E-7</v>
      </c>
    </row>
    <row r="1566" spans="44:70">
      <c r="AR1566" s="69">
        <f t="shared" si="610"/>
        <v>131</v>
      </c>
      <c r="AS1566" s="70">
        <f t="shared" si="614"/>
        <v>1563</v>
      </c>
      <c r="AT1566" s="71">
        <f t="shared" ca="1" si="615"/>
        <v>8.2735967409174272E-7</v>
      </c>
      <c r="AU1566" s="72">
        <f t="shared" ca="1" si="611"/>
        <v>9.0370179501075842E-3</v>
      </c>
      <c r="AV1566" s="73">
        <f t="shared" ca="1" si="612"/>
        <v>1.0090370179501076</v>
      </c>
      <c r="AW1566" s="74">
        <f ca="1">PRODUCT(AV$4:AV1566)</f>
        <v>1067017.8502526311</v>
      </c>
      <c r="BO1566" s="70">
        <f t="shared" si="617"/>
        <v>1563</v>
      </c>
      <c r="BP1566" s="171">
        <f t="shared" ca="1" si="616"/>
        <v>0.114</v>
      </c>
      <c r="BQ1566" s="172">
        <f t="shared" ca="1" si="613"/>
        <v>9.0370179501075842E-3</v>
      </c>
      <c r="BR1566" s="172">
        <f t="shared" ca="1" si="618"/>
        <v>9.3719144413866733E-7</v>
      </c>
    </row>
    <row r="1567" spans="44:70">
      <c r="AR1567" s="69">
        <f t="shared" si="610"/>
        <v>131</v>
      </c>
      <c r="AS1567" s="70">
        <f t="shared" si="614"/>
        <v>1564</v>
      </c>
      <c r="AT1567" s="71">
        <f t="shared" ca="1" si="615"/>
        <v>8.1988280986578052E-7</v>
      </c>
      <c r="AU1567" s="72">
        <f t="shared" ca="1" si="611"/>
        <v>9.0370179501075842E-3</v>
      </c>
      <c r="AV1567" s="73">
        <f t="shared" ca="1" si="612"/>
        <v>1.0090370179501076</v>
      </c>
      <c r="AW1567" s="74">
        <f ca="1">PRODUCT(AV$4:AV1567)</f>
        <v>1076660.5097184493</v>
      </c>
      <c r="BO1567" s="70">
        <f t="shared" si="617"/>
        <v>1564</v>
      </c>
      <c r="BP1567" s="171">
        <f t="shared" ca="1" si="616"/>
        <v>0.114</v>
      </c>
      <c r="BQ1567" s="172">
        <f t="shared" ca="1" si="613"/>
        <v>9.0370179501075842E-3</v>
      </c>
      <c r="BR1567" s="172">
        <f t="shared" ca="1" si="618"/>
        <v>9.2879788101590468E-7</v>
      </c>
    </row>
    <row r="1568" spans="44:70">
      <c r="AR1568" s="69">
        <f t="shared" si="610"/>
        <v>131</v>
      </c>
      <c r="AS1568" s="70">
        <f t="shared" si="614"/>
        <v>1565</v>
      </c>
      <c r="AT1568" s="71">
        <f t="shared" ca="1" si="615"/>
        <v>8.124735141960388E-7</v>
      </c>
      <c r="AU1568" s="72">
        <f t="shared" ca="1" si="611"/>
        <v>9.0370179501075842E-3</v>
      </c>
      <c r="AV1568" s="73">
        <f t="shared" ca="1" si="612"/>
        <v>1.0090370179501076</v>
      </c>
      <c r="AW1568" s="74">
        <f ca="1">PRODUCT(AV$4:AV1568)</f>
        <v>1086390.3100709468</v>
      </c>
      <c r="BO1568" s="70">
        <f t="shared" si="617"/>
        <v>1565</v>
      </c>
      <c r="BP1568" s="171">
        <f t="shared" ca="1" si="616"/>
        <v>0.114</v>
      </c>
      <c r="BQ1568" s="172">
        <f t="shared" ca="1" si="613"/>
        <v>9.0370179501075842E-3</v>
      </c>
      <c r="BR1568" s="172">
        <f t="shared" ca="1" si="618"/>
        <v>9.2047949133004909E-7</v>
      </c>
    </row>
    <row r="1569" spans="44:70">
      <c r="AR1569" s="69">
        <f t="shared" si="610"/>
        <v>131</v>
      </c>
      <c r="AS1569" s="70">
        <f t="shared" si="614"/>
        <v>1566</v>
      </c>
      <c r="AT1569" s="71">
        <f t="shared" ca="1" si="615"/>
        <v>8.0513117646426219E-7</v>
      </c>
      <c r="AU1569" s="72">
        <f t="shared" ca="1" si="611"/>
        <v>9.0370179501075842E-3</v>
      </c>
      <c r="AV1569" s="73">
        <f t="shared" ca="1" si="612"/>
        <v>1.0090370179501076</v>
      </c>
      <c r="AW1569" s="74">
        <f ca="1">PRODUCT(AV$4:AV1569)</f>
        <v>1096208.0388038808</v>
      </c>
      <c r="BO1569" s="70">
        <f t="shared" si="617"/>
        <v>1566</v>
      </c>
      <c r="BP1569" s="171">
        <f t="shared" ca="1" si="616"/>
        <v>0.114</v>
      </c>
      <c r="BQ1569" s="172">
        <f t="shared" ca="1" si="613"/>
        <v>9.0370179501075842E-3</v>
      </c>
      <c r="BR1569" s="172">
        <f t="shared" ca="1" si="618"/>
        <v>9.1223560182165954E-7</v>
      </c>
    </row>
    <row r="1570" spans="44:70">
      <c r="AR1570" s="69">
        <f t="shared" si="610"/>
        <v>131</v>
      </c>
      <c r="AS1570" s="70">
        <f t="shared" si="614"/>
        <v>1567</v>
      </c>
      <c r="AT1570" s="71">
        <f t="shared" ca="1" si="615"/>
        <v>7.978551915703634E-7</v>
      </c>
      <c r="AU1570" s="72">
        <f t="shared" ca="1" si="611"/>
        <v>9.0370179501075842E-3</v>
      </c>
      <c r="AV1570" s="73">
        <f t="shared" ca="1" si="612"/>
        <v>1.0090370179501076</v>
      </c>
      <c r="AW1570" s="74">
        <f ca="1">PRODUCT(AV$4:AV1570)</f>
        <v>1106114.4905276038</v>
      </c>
      <c r="BO1570" s="70">
        <f t="shared" si="617"/>
        <v>1567</v>
      </c>
      <c r="BP1570" s="171">
        <f t="shared" ca="1" si="616"/>
        <v>0.114</v>
      </c>
      <c r="BQ1570" s="172">
        <f t="shared" ca="1" si="613"/>
        <v>9.0370179501075842E-3</v>
      </c>
      <c r="BR1570" s="172">
        <f t="shared" ca="1" si="618"/>
        <v>9.0406554526106149E-7</v>
      </c>
    </row>
    <row r="1571" spans="44:70">
      <c r="AR1571" s="69">
        <f t="shared" si="610"/>
        <v>131</v>
      </c>
      <c r="AS1571" s="70">
        <f t="shared" si="614"/>
        <v>1568</v>
      </c>
      <c r="AT1571" s="71">
        <f t="shared" ca="1" si="615"/>
        <v>7.9064495988255553E-7</v>
      </c>
      <c r="AU1571" s="72">
        <f t="shared" ca="1" si="611"/>
        <v>9.0370179501075842E-3</v>
      </c>
      <c r="AV1571" s="73">
        <f t="shared" ca="1" si="612"/>
        <v>1.0090370179501076</v>
      </c>
      <c r="AW1571" s="74">
        <f ca="1">PRODUCT(AV$4:AV1571)</f>
        <v>1116110.4670333758</v>
      </c>
      <c r="BO1571" s="70">
        <f t="shared" si="617"/>
        <v>1568</v>
      </c>
      <c r="BP1571" s="171">
        <f t="shared" ca="1" si="616"/>
        <v>0.114</v>
      </c>
      <c r="BQ1571" s="172">
        <f t="shared" ca="1" si="613"/>
        <v>9.0370179501075842E-3</v>
      </c>
      <c r="BR1571" s="172">
        <f t="shared" ca="1" si="618"/>
        <v>8.9596866039434392E-7</v>
      </c>
    </row>
    <row r="1572" spans="44:70">
      <c r="AR1572" s="69">
        <f t="shared" si="610"/>
        <v>131</v>
      </c>
      <c r="AS1572" s="70">
        <f t="shared" si="614"/>
        <v>1569</v>
      </c>
      <c r="AT1572" s="71">
        <f t="shared" ca="1" si="615"/>
        <v>7.8349988718793481E-7</v>
      </c>
      <c r="AU1572" s="72">
        <f t="shared" ca="1" si="611"/>
        <v>9.0370179501075842E-3</v>
      </c>
      <c r="AV1572" s="73">
        <f t="shared" ca="1" si="612"/>
        <v>1.0090370179501076</v>
      </c>
      <c r="AW1572" s="74">
        <f ca="1">PRODUCT(AV$4:AV1572)</f>
        <v>1126196.7773582593</v>
      </c>
      <c r="BO1572" s="70">
        <f t="shared" si="617"/>
        <v>1569</v>
      </c>
      <c r="BP1572" s="171">
        <f t="shared" ca="1" si="616"/>
        <v>0.114</v>
      </c>
      <c r="BQ1572" s="172">
        <f t="shared" ca="1" si="613"/>
        <v>9.0370179501075842E-3</v>
      </c>
      <c r="BR1572" s="172">
        <f t="shared" ca="1" si="618"/>
        <v>8.8794429188983982E-7</v>
      </c>
    </row>
    <row r="1573" spans="44:70">
      <c r="AR1573" s="69">
        <f t="shared" si="610"/>
        <v>131</v>
      </c>
      <c r="AS1573" s="70">
        <f t="shared" si="614"/>
        <v>1570</v>
      </c>
      <c r="AT1573" s="71">
        <f t="shared" ca="1" si="615"/>
        <v>7.764193846435102E-7</v>
      </c>
      <c r="AU1573" s="72">
        <f t="shared" ca="1" si="611"/>
        <v>9.0370179501075842E-3</v>
      </c>
      <c r="AV1573" s="73">
        <f t="shared" ca="1" si="612"/>
        <v>1.0090370179501076</v>
      </c>
      <c r="AW1573" s="74">
        <f ca="1">PRODUCT(AV$4:AV1573)</f>
        <v>1136374.2378505992</v>
      </c>
      <c r="BO1573" s="70">
        <f t="shared" si="617"/>
        <v>1570</v>
      </c>
      <c r="BP1573" s="171">
        <f t="shared" ca="1" si="616"/>
        <v>0.114</v>
      </c>
      <c r="BQ1573" s="172">
        <f t="shared" ca="1" si="613"/>
        <v>9.0370179501075842E-3</v>
      </c>
      <c r="BR1573" s="172">
        <f t="shared" ca="1" si="618"/>
        <v>8.7999179028508621E-7</v>
      </c>
    </row>
    <row r="1574" spans="44:70">
      <c r="AR1574" s="69">
        <f t="shared" si="610"/>
        <v>131</v>
      </c>
      <c r="AS1574" s="70">
        <f t="shared" si="614"/>
        <v>1571</v>
      </c>
      <c r="AT1574" s="71">
        <f t="shared" ca="1" si="615"/>
        <v>7.6940286872767533E-7</v>
      </c>
      <c r="AU1574" s="72">
        <f t="shared" ca="1" si="611"/>
        <v>9.0370179501075842E-3</v>
      </c>
      <c r="AV1574" s="73">
        <f t="shared" ca="1" si="612"/>
        <v>1.0090370179501076</v>
      </c>
      <c r="AW1574" s="74">
        <f ca="1">PRODUCT(AV$4:AV1574)</f>
        <v>1146643.6722360949</v>
      </c>
      <c r="BO1574" s="70">
        <f t="shared" si="617"/>
        <v>1571</v>
      </c>
      <c r="BP1574" s="171">
        <f t="shared" ca="1" si="616"/>
        <v>0.114</v>
      </c>
      <c r="BQ1574" s="172">
        <f t="shared" ca="1" si="613"/>
        <v>9.0370179501075842E-3</v>
      </c>
      <c r="BR1574" s="172">
        <f t="shared" ca="1" si="618"/>
        <v>8.721105119342588E-7</v>
      </c>
    </row>
    <row r="1575" spans="44:70">
      <c r="AR1575" s="69">
        <f t="shared" si="610"/>
        <v>131</v>
      </c>
      <c r="AS1575" s="70">
        <f t="shared" si="614"/>
        <v>1572</v>
      </c>
      <c r="AT1575" s="71">
        <f t="shared" ca="1" si="615"/>
        <v>7.6244976119211902E-7</v>
      </c>
      <c r="AU1575" s="72">
        <f t="shared" ca="1" si="611"/>
        <v>9.0370179501075842E-3</v>
      </c>
      <c r="AV1575" s="73">
        <f t="shared" ca="1" si="612"/>
        <v>1.0090370179501076</v>
      </c>
      <c r="AW1575" s="74">
        <f ca="1">PRODUCT(AV$4:AV1575)</f>
        <v>1157005.9116844698</v>
      </c>
      <c r="BO1575" s="70">
        <f t="shared" si="617"/>
        <v>1572</v>
      </c>
      <c r="BP1575" s="171">
        <f t="shared" ca="1" si="616"/>
        <v>0.114</v>
      </c>
      <c r="BQ1575" s="172">
        <f t="shared" ca="1" si="613"/>
        <v>9.0370179501075842E-3</v>
      </c>
      <c r="BR1575" s="172">
        <f t="shared" ca="1" si="618"/>
        <v>8.6429981895607796E-7</v>
      </c>
    </row>
    <row r="1576" spans="44:70">
      <c r="AR1576" s="69">
        <f t="shared" si="610"/>
        <v>132</v>
      </c>
      <c r="AS1576" s="70">
        <f t="shared" si="614"/>
        <v>1573</v>
      </c>
      <c r="AT1576" s="71">
        <f t="shared" ca="1" si="615"/>
        <v>7.5555948901417057E-7</v>
      </c>
      <c r="AU1576" s="72">
        <f t="shared" ca="1" si="611"/>
        <v>9.0370179501075842E-3</v>
      </c>
      <c r="AV1576" s="73">
        <f t="shared" ca="1" si="612"/>
        <v>1.0090370179501076</v>
      </c>
      <c r="AW1576" s="74">
        <f ca="1">PRODUCT(AV$4:AV1576)</f>
        <v>1167461.7948767429</v>
      </c>
      <c r="BO1576" s="70">
        <f t="shared" si="617"/>
        <v>1573</v>
      </c>
      <c r="BP1576" s="171">
        <f t="shared" ca="1" si="616"/>
        <v>0.114</v>
      </c>
      <c r="BQ1576" s="172">
        <f t="shared" ca="1" si="613"/>
        <v>9.0370179501075842E-3</v>
      </c>
      <c r="BR1576" s="172">
        <f t="shared" ca="1" si="618"/>
        <v>8.5655907918218099E-7</v>
      </c>
    </row>
    <row r="1577" spans="44:70">
      <c r="AR1577" s="69">
        <f t="shared" si="610"/>
        <v>132</v>
      </c>
      <c r="AS1577" s="70">
        <f t="shared" si="614"/>
        <v>1574</v>
      </c>
      <c r="AT1577" s="71">
        <f t="shared" ca="1" si="615"/>
        <v>7.4873148434957536E-7</v>
      </c>
      <c r="AU1577" s="72">
        <f t="shared" ca="1" si="611"/>
        <v>9.0370179501075842E-3</v>
      </c>
      <c r="AV1577" s="73">
        <f t="shared" ca="1" si="612"/>
        <v>1.0090370179501076</v>
      </c>
      <c r="AW1577" s="74">
        <f ca="1">PRODUCT(AV$4:AV1577)</f>
        <v>1178012.1680731089</v>
      </c>
      <c r="BO1577" s="70">
        <f t="shared" si="617"/>
        <v>1574</v>
      </c>
      <c r="BP1577" s="171">
        <f t="shared" ca="1" si="616"/>
        <v>0.114</v>
      </c>
      <c r="BQ1577" s="172">
        <f t="shared" ca="1" si="613"/>
        <v>9.0370179501075842E-3</v>
      </c>
      <c r="BR1577" s="172">
        <f t="shared" ca="1" si="618"/>
        <v>8.4888766610595649E-7</v>
      </c>
    </row>
    <row r="1578" spans="44:70">
      <c r="AR1578" s="69">
        <f t="shared" si="610"/>
        <v>132</v>
      </c>
      <c r="AS1578" s="70">
        <f t="shared" si="614"/>
        <v>1575</v>
      </c>
      <c r="AT1578" s="71">
        <f t="shared" ca="1" si="615"/>
        <v>7.4196518448569755E-7</v>
      </c>
      <c r="AU1578" s="72">
        <f t="shared" ca="1" si="611"/>
        <v>9.0370179501075842E-3</v>
      </c>
      <c r="AV1578" s="73">
        <f t="shared" ca="1" si="612"/>
        <v>1.0090370179501076</v>
      </c>
      <c r="AW1578" s="74">
        <f ca="1">PRODUCT(AV$4:AV1578)</f>
        <v>1188657.8851814307</v>
      </c>
      <c r="BO1578" s="70">
        <f t="shared" si="617"/>
        <v>1575</v>
      </c>
      <c r="BP1578" s="171">
        <f t="shared" ca="1" si="616"/>
        <v>0.114</v>
      </c>
      <c r="BQ1578" s="172">
        <f t="shared" ca="1" si="613"/>
        <v>9.0370179501075842E-3</v>
      </c>
      <c r="BR1578" s="172">
        <f t="shared" ca="1" si="618"/>
        <v>8.4128495883183766E-7</v>
      </c>
    </row>
    <row r="1579" spans="44:70">
      <c r="AR1579" s="69">
        <f t="shared" si="610"/>
        <v>132</v>
      </c>
      <c r="AS1579" s="70">
        <f t="shared" si="614"/>
        <v>1576</v>
      </c>
      <c r="AT1579" s="71">
        <f t="shared" ca="1" si="615"/>
        <v>7.3526003179514544E-7</v>
      </c>
      <c r="AU1579" s="72">
        <f t="shared" ca="1" si="611"/>
        <v>9.0370179501075842E-3</v>
      </c>
      <c r="AV1579" s="73">
        <f t="shared" ca="1" si="612"/>
        <v>1.0090370179501076</v>
      </c>
      <c r="AW1579" s="74">
        <f ca="1">PRODUCT(AV$4:AV1579)</f>
        <v>1199399.8078263523</v>
      </c>
      <c r="BO1579" s="70">
        <f t="shared" si="617"/>
        <v>1576</v>
      </c>
      <c r="BP1579" s="171">
        <f t="shared" ca="1" si="616"/>
        <v>0.114</v>
      </c>
      <c r="BQ1579" s="172">
        <f t="shared" ca="1" si="613"/>
        <v>9.0370179501075842E-3</v>
      </c>
      <c r="BR1579" s="172">
        <f t="shared" ca="1" si="618"/>
        <v>8.3375034202504892E-7</v>
      </c>
    </row>
    <row r="1580" spans="44:70">
      <c r="AR1580" s="69">
        <f t="shared" si="610"/>
        <v>132</v>
      </c>
      <c r="AS1580" s="70">
        <f t="shared" si="614"/>
        <v>1577</v>
      </c>
      <c r="AT1580" s="71">
        <f t="shared" ca="1" si="615"/>
        <v>7.2861547368981602E-7</v>
      </c>
      <c r="AU1580" s="72">
        <f t="shared" ca="1" si="611"/>
        <v>9.0370179501075842E-3</v>
      </c>
      <c r="AV1580" s="73">
        <f t="shared" ca="1" si="612"/>
        <v>1.0090370179501076</v>
      </c>
      <c r="AW1580" s="74">
        <f ca="1">PRODUCT(AV$4:AV1580)</f>
        <v>1210238.8054190346</v>
      </c>
      <c r="BO1580" s="70">
        <f t="shared" si="617"/>
        <v>1577</v>
      </c>
      <c r="BP1580" s="171">
        <f t="shared" ca="1" si="616"/>
        <v>0.114</v>
      </c>
      <c r="BQ1580" s="172">
        <f t="shared" ca="1" si="613"/>
        <v>9.0370179501075842E-3</v>
      </c>
      <c r="BR1580" s="172">
        <f t="shared" ca="1" si="618"/>
        <v>8.2628320586180339E-7</v>
      </c>
    </row>
    <row r="1581" spans="44:70">
      <c r="AR1581" s="69">
        <f t="shared" si="610"/>
        <v>132</v>
      </c>
      <c r="AS1581" s="70">
        <f t="shared" si="614"/>
        <v>1578</v>
      </c>
      <c r="AT1581" s="71">
        <f t="shared" ca="1" si="615"/>
        <v>7.2203096257535497E-7</v>
      </c>
      <c r="AU1581" s="72">
        <f t="shared" ca="1" si="611"/>
        <v>9.0370179501075842E-3</v>
      </c>
      <c r="AV1581" s="73">
        <f t="shared" ca="1" si="612"/>
        <v>1.0090370179501076</v>
      </c>
      <c r="AW1581" s="74">
        <f ca="1">PRODUCT(AV$4:AV1581)</f>
        <v>1221175.7552275232</v>
      </c>
      <c r="BO1581" s="70">
        <f t="shared" si="617"/>
        <v>1578</v>
      </c>
      <c r="BP1581" s="171">
        <f t="shared" ca="1" si="616"/>
        <v>0.114</v>
      </c>
      <c r="BQ1581" s="172">
        <f t="shared" ca="1" si="613"/>
        <v>9.0370179501075842E-3</v>
      </c>
      <c r="BR1581" s="172">
        <f t="shared" ca="1" si="618"/>
        <v>8.1888294597994563E-7</v>
      </c>
    </row>
    <row r="1582" spans="44:70">
      <c r="AR1582" s="69">
        <f t="shared" si="610"/>
        <v>132</v>
      </c>
      <c r="AS1582" s="70">
        <f t="shared" si="614"/>
        <v>1579</v>
      </c>
      <c r="AT1582" s="71">
        <f t="shared" ca="1" si="615"/>
        <v>7.1550595580602805E-7</v>
      </c>
      <c r="AU1582" s="72">
        <f t="shared" ca="1" si="611"/>
        <v>9.0370179501075842E-3</v>
      </c>
      <c r="AV1582" s="73">
        <f t="shared" ca="1" si="612"/>
        <v>1.0090370179501076</v>
      </c>
      <c r="AW1582" s="74">
        <f ca="1">PRODUCT(AV$4:AV1582)</f>
        <v>1232211.5424477505</v>
      </c>
      <c r="BO1582" s="70">
        <f t="shared" si="617"/>
        <v>1579</v>
      </c>
      <c r="BP1582" s="171">
        <f t="shared" ca="1" si="616"/>
        <v>0.114</v>
      </c>
      <c r="BQ1582" s="172">
        <f t="shared" ca="1" si="613"/>
        <v>9.0370179501075842E-3</v>
      </c>
      <c r="BR1582" s="172">
        <f t="shared" ca="1" si="618"/>
        <v>8.1154896343003718E-7</v>
      </c>
    </row>
    <row r="1583" spans="44:70">
      <c r="AR1583" s="69">
        <f t="shared" si="610"/>
        <v>132</v>
      </c>
      <c r="AS1583" s="70">
        <f t="shared" si="614"/>
        <v>1580</v>
      </c>
      <c r="AT1583" s="71">
        <f t="shared" ca="1" si="615"/>
        <v>7.0903991564000005E-7</v>
      </c>
      <c r="AU1583" s="72">
        <f t="shared" ca="1" si="611"/>
        <v>9.0370179501075842E-3</v>
      </c>
      <c r="AV1583" s="73">
        <f t="shared" ca="1" si="612"/>
        <v>1.0090370179501076</v>
      </c>
      <c r="AW1583" s="74">
        <f ca="1">PRODUCT(AV$4:AV1583)</f>
        <v>1243347.0602751805</v>
      </c>
      <c r="BO1583" s="70">
        <f t="shared" si="617"/>
        <v>1580</v>
      </c>
      <c r="BP1583" s="171">
        <f t="shared" ca="1" si="616"/>
        <v>0.114</v>
      </c>
      <c r="BQ1583" s="172">
        <f t="shared" ca="1" si="613"/>
        <v>9.0370179501075842E-3</v>
      </c>
      <c r="BR1583" s="172">
        <f t="shared" ca="1" si="618"/>
        <v>8.0428066462687958E-7</v>
      </c>
    </row>
    <row r="1584" spans="44:70">
      <c r="AR1584" s="69">
        <f t="shared" si="610"/>
        <v>132</v>
      </c>
      <c r="AS1584" s="70">
        <f t="shared" si="614"/>
        <v>1581</v>
      </c>
      <c r="AT1584" s="71">
        <f t="shared" ca="1" si="615"/>
        <v>7.0263230919501859E-7</v>
      </c>
      <c r="AU1584" s="72">
        <f t="shared" ca="1" si="611"/>
        <v>9.0370179501075842E-3</v>
      </c>
      <c r="AV1584" s="73">
        <f t="shared" ca="1" si="612"/>
        <v>1.0090370179501076</v>
      </c>
      <c r="AW1584" s="74">
        <f ca="1">PRODUCT(AV$4:AV1584)</f>
        <v>1254583.2099771008</v>
      </c>
      <c r="BO1584" s="70">
        <f t="shared" si="617"/>
        <v>1581</v>
      </c>
      <c r="BP1584" s="171">
        <f t="shared" ca="1" si="616"/>
        <v>0.114</v>
      </c>
      <c r="BQ1584" s="172">
        <f t="shared" ca="1" si="613"/>
        <v>9.0370179501075842E-3</v>
      </c>
      <c r="BR1584" s="172">
        <f t="shared" ca="1" si="618"/>
        <v>7.9707746130147199E-7</v>
      </c>
    </row>
    <row r="1585" spans="44:70">
      <c r="AR1585" s="69">
        <f t="shared" si="610"/>
        <v>132</v>
      </c>
      <c r="AS1585" s="70">
        <f t="shared" si="614"/>
        <v>1582</v>
      </c>
      <c r="AT1585" s="71">
        <f t="shared" ca="1" si="615"/>
        <v>6.9628260840449764E-7</v>
      </c>
      <c r="AU1585" s="72">
        <f t="shared" ca="1" si="611"/>
        <v>9.0370179501075842E-3</v>
      </c>
      <c r="AV1585" s="73">
        <f t="shared" ca="1" si="612"/>
        <v>1.0090370179501076</v>
      </c>
      <c r="AW1585" s="74">
        <f ca="1">PRODUCT(AV$4:AV1585)</f>
        <v>1265920.9009655674</v>
      </c>
      <c r="BO1585" s="70">
        <f t="shared" si="617"/>
        <v>1582</v>
      </c>
      <c r="BP1585" s="171">
        <f t="shared" ca="1" si="616"/>
        <v>0.114</v>
      </c>
      <c r="BQ1585" s="172">
        <f t="shared" ca="1" si="613"/>
        <v>9.0370179501075842E-3</v>
      </c>
      <c r="BR1585" s="172">
        <f t="shared" ca="1" si="618"/>
        <v>7.8993877045339871E-7</v>
      </c>
    </row>
    <row r="1586" spans="44:70">
      <c r="AR1586" s="69">
        <f t="shared" si="610"/>
        <v>132</v>
      </c>
      <c r="AS1586" s="70">
        <f t="shared" si="614"/>
        <v>1583</v>
      </c>
      <c r="AT1586" s="71">
        <f t="shared" ca="1" si="615"/>
        <v>6.8999028997399852E-7</v>
      </c>
      <c r="AU1586" s="72">
        <f t="shared" ca="1" si="611"/>
        <v>9.0370179501075842E-3</v>
      </c>
      <c r="AV1586" s="73">
        <f t="shared" ca="1" si="612"/>
        <v>1.0090370179501076</v>
      </c>
      <c r="AW1586" s="74">
        <f ca="1">PRODUCT(AV$4:AV1586)</f>
        <v>1277361.0508710097</v>
      </c>
      <c r="BO1586" s="70">
        <f t="shared" si="617"/>
        <v>1583</v>
      </c>
      <c r="BP1586" s="171">
        <f t="shared" ca="1" si="616"/>
        <v>0.114</v>
      </c>
      <c r="BQ1586" s="172">
        <f t="shared" ca="1" si="613"/>
        <v>9.0370179501075842E-3</v>
      </c>
      <c r="BR1586" s="172">
        <f t="shared" ca="1" si="618"/>
        <v>7.8286401430364338E-7</v>
      </c>
    </row>
    <row r="1587" spans="44:70">
      <c r="AR1587" s="69">
        <f t="shared" si="610"/>
        <v>132</v>
      </c>
      <c r="AS1587" s="70">
        <f t="shared" si="614"/>
        <v>1584</v>
      </c>
      <c r="AT1587" s="71">
        <f t="shared" ca="1" si="615"/>
        <v>6.8375483533810356E-7</v>
      </c>
      <c r="AU1587" s="72">
        <f t="shared" ca="1" si="611"/>
        <v>9.0370179501075842E-3</v>
      </c>
      <c r="AV1587" s="73">
        <f t="shared" ca="1" si="612"/>
        <v>1.0090370179501076</v>
      </c>
      <c r="AW1587" s="74">
        <f ca="1">PRODUCT(AV$4:AV1587)</f>
        <v>1288904.5856164994</v>
      </c>
      <c r="BO1587" s="70">
        <f t="shared" si="617"/>
        <v>1584</v>
      </c>
      <c r="BP1587" s="171">
        <f t="shared" ca="1" si="616"/>
        <v>0.114</v>
      </c>
      <c r="BQ1587" s="172">
        <f t="shared" ca="1" si="613"/>
        <v>9.0370179501075842E-3</v>
      </c>
      <c r="BR1587" s="172">
        <f t="shared" ca="1" si="618"/>
        <v>7.7585262024782578E-7</v>
      </c>
    </row>
    <row r="1588" spans="44:70">
      <c r="AR1588" s="69">
        <f t="shared" si="610"/>
        <v>133</v>
      </c>
      <c r="AS1588" s="70">
        <f t="shared" si="614"/>
        <v>1585</v>
      </c>
      <c r="AT1588" s="71">
        <f t="shared" ca="1" si="615"/>
        <v>6.7757573061768028E-7</v>
      </c>
      <c r="AU1588" s="72">
        <f t="shared" ca="1" si="611"/>
        <v>9.0370179501075842E-3</v>
      </c>
      <c r="AV1588" s="73">
        <f t="shared" ca="1" si="612"/>
        <v>1.0090370179501076</v>
      </c>
      <c r="AW1588" s="74">
        <f ca="1">PRODUCT(AV$4:AV1588)</f>
        <v>1300552.4394926918</v>
      </c>
      <c r="BO1588" s="70">
        <f t="shared" si="617"/>
        <v>1585</v>
      </c>
      <c r="BP1588" s="171">
        <f t="shared" ca="1" si="616"/>
        <v>0.114</v>
      </c>
      <c r="BQ1588" s="172">
        <f t="shared" ca="1" si="613"/>
        <v>9.0370179501075842E-3</v>
      </c>
      <c r="BR1588" s="172">
        <f t="shared" ca="1" si="618"/>
        <v>7.6890402080985723E-7</v>
      </c>
    </row>
    <row r="1589" spans="44:70">
      <c r="AR1589" s="69">
        <f t="shared" si="610"/>
        <v>133</v>
      </c>
      <c r="AS1589" s="70">
        <f t="shared" si="614"/>
        <v>1586</v>
      </c>
      <c r="AT1589" s="71">
        <f t="shared" ca="1" si="615"/>
        <v>6.7145246657753109E-7</v>
      </c>
      <c r="AU1589" s="72">
        <f t="shared" ca="1" si="611"/>
        <v>9.0370179501075842E-3</v>
      </c>
      <c r="AV1589" s="73">
        <f t="shared" ca="1" si="612"/>
        <v>1.0090370179501076</v>
      </c>
      <c r="AW1589" s="74">
        <f ca="1">PRODUCT(AV$4:AV1589)</f>
        <v>1312305.5552334434</v>
      </c>
      <c r="BO1589" s="70">
        <f t="shared" si="617"/>
        <v>1586</v>
      </c>
      <c r="BP1589" s="171">
        <f t="shared" ca="1" si="616"/>
        <v>0.114</v>
      </c>
      <c r="BQ1589" s="172">
        <f t="shared" ca="1" si="613"/>
        <v>9.0370179501075842E-3</v>
      </c>
      <c r="BR1589" s="172">
        <f t="shared" ca="1" si="618"/>
        <v>7.6201765359601119E-7</v>
      </c>
    </row>
    <row r="1590" spans="44:70">
      <c r="AR1590" s="69">
        <f t="shared" si="610"/>
        <v>133</v>
      </c>
      <c r="AS1590" s="70">
        <f t="shared" si="614"/>
        <v>1587</v>
      </c>
      <c r="AT1590" s="71">
        <f t="shared" ca="1" si="615"/>
        <v>6.6538453858442588E-7</v>
      </c>
      <c r="AU1590" s="72">
        <f t="shared" ca="1" si="611"/>
        <v>9.0370179501075842E-3</v>
      </c>
      <c r="AV1590" s="73">
        <f t="shared" ca="1" si="612"/>
        <v>1.0090370179501076</v>
      </c>
      <c r="AW1590" s="74">
        <f ca="1">PRODUCT(AV$4:AV1590)</f>
        <v>1324164.8840921139</v>
      </c>
      <c r="BO1590" s="70">
        <f t="shared" si="617"/>
        <v>1587</v>
      </c>
      <c r="BP1590" s="171">
        <f t="shared" ca="1" si="616"/>
        <v>0.114</v>
      </c>
      <c r="BQ1590" s="172">
        <f t="shared" ca="1" si="613"/>
        <v>9.0370179501075842E-3</v>
      </c>
      <c r="BR1590" s="172">
        <f t="shared" ca="1" si="618"/>
        <v>7.5519296124940543E-7</v>
      </c>
    </row>
    <row r="1591" spans="44:70">
      <c r="AR1591" s="69">
        <f t="shared" si="610"/>
        <v>133</v>
      </c>
      <c r="AS1591" s="70">
        <f t="shared" si="614"/>
        <v>1588</v>
      </c>
      <c r="AT1591" s="71">
        <f t="shared" ca="1" si="615"/>
        <v>6.5937144656551441E-7</v>
      </c>
      <c r="AU1591" s="72">
        <f t="shared" ca="1" si="611"/>
        <v>9.0370179501075842E-3</v>
      </c>
      <c r="AV1591" s="73">
        <f t="shared" ca="1" si="612"/>
        <v>1.0090370179501076</v>
      </c>
      <c r="AW1591" s="74">
        <f ca="1">PRODUCT(AV$4:AV1591)</f>
        <v>1336131.3859185565</v>
      </c>
      <c r="BO1591" s="70">
        <f t="shared" si="617"/>
        <v>1588</v>
      </c>
      <c r="BP1591" s="171">
        <f t="shared" ca="1" si="616"/>
        <v>0.114</v>
      </c>
      <c r="BQ1591" s="172">
        <f t="shared" ca="1" si="613"/>
        <v>9.0370179501075842E-3</v>
      </c>
      <c r="BR1591" s="172">
        <f t="shared" ca="1" si="618"/>
        <v>7.4842939140489138E-7</v>
      </c>
    </row>
    <row r="1592" spans="44:70">
      <c r="AR1592" s="69">
        <f t="shared" si="610"/>
        <v>133</v>
      </c>
      <c r="AS1592" s="70">
        <f t="shared" si="614"/>
        <v>1589</v>
      </c>
      <c r="AT1592" s="71">
        <f t="shared" ca="1" si="615"/>
        <v>6.5341269496711348E-7</v>
      </c>
      <c r="AU1592" s="72">
        <f t="shared" ca="1" si="611"/>
        <v>9.0370179501075842E-3</v>
      </c>
      <c r="AV1592" s="73">
        <f t="shared" ca="1" si="612"/>
        <v>1.0090370179501076</v>
      </c>
      <c r="AW1592" s="74">
        <f ca="1">PRODUCT(AV$4:AV1592)</f>
        <v>1348206.0292368047</v>
      </c>
      <c r="BO1592" s="70">
        <f t="shared" si="617"/>
        <v>1589</v>
      </c>
      <c r="BP1592" s="171">
        <f t="shared" ca="1" si="616"/>
        <v>0.114</v>
      </c>
      <c r="BQ1592" s="172">
        <f t="shared" ca="1" si="613"/>
        <v>9.0370179501075842E-3</v>
      </c>
      <c r="BR1592" s="172">
        <f t="shared" ca="1" si="618"/>
        <v>7.4172639664434777E-7</v>
      </c>
    </row>
    <row r="1593" spans="44:70">
      <c r="AR1593" s="69">
        <f t="shared" si="610"/>
        <v>133</v>
      </c>
      <c r="AS1593" s="70">
        <f t="shared" si="614"/>
        <v>1590</v>
      </c>
      <c r="AT1593" s="71">
        <f t="shared" ca="1" si="615"/>
        <v>6.4750779271386755E-7</v>
      </c>
      <c r="AU1593" s="72">
        <f t="shared" ca="1" si="611"/>
        <v>9.0370179501075842E-3</v>
      </c>
      <c r="AV1593" s="73">
        <f t="shared" ca="1" si="612"/>
        <v>1.0090370179501076</v>
      </c>
      <c r="AW1593" s="74">
        <f ca="1">PRODUCT(AV$4:AV1593)</f>
        <v>1360389.7913234609</v>
      </c>
      <c r="BO1593" s="70">
        <f t="shared" si="617"/>
        <v>1590</v>
      </c>
      <c r="BP1593" s="171">
        <f t="shared" ca="1" si="616"/>
        <v>0.114</v>
      </c>
      <c r="BQ1593" s="172">
        <f t="shared" ca="1" si="613"/>
        <v>9.0370179501075842E-3</v>
      </c>
      <c r="BR1593" s="172">
        <f t="shared" ca="1" si="618"/>
        <v>7.3508343445237489E-7</v>
      </c>
    </row>
    <row r="1594" spans="44:70">
      <c r="AR1594" s="69">
        <f t="shared" si="610"/>
        <v>133</v>
      </c>
      <c r="AS1594" s="70">
        <f t="shared" si="614"/>
        <v>1591</v>
      </c>
      <c r="AT1594" s="71">
        <f t="shared" ca="1" si="615"/>
        <v>6.4165625316827776E-7</v>
      </c>
      <c r="AU1594" s="72">
        <f t="shared" ca="1" si="611"/>
        <v>9.0370179501075842E-3</v>
      </c>
      <c r="AV1594" s="73">
        <f t="shared" ca="1" si="612"/>
        <v>1.0090370179501076</v>
      </c>
      <c r="AW1594" s="74">
        <f ca="1">PRODUCT(AV$4:AV1594)</f>
        <v>1372683.6582867941</v>
      </c>
      <c r="BO1594" s="70">
        <f t="shared" si="617"/>
        <v>1591</v>
      </c>
      <c r="BP1594" s="171">
        <f t="shared" ca="1" si="616"/>
        <v>0.114</v>
      </c>
      <c r="BQ1594" s="172">
        <f t="shared" ca="1" si="613"/>
        <v>9.0370179501075842E-3</v>
      </c>
      <c r="BR1594" s="172">
        <f t="shared" ca="1" si="618"/>
        <v>7.2849996717238526E-7</v>
      </c>
    </row>
    <row r="1595" spans="44:70">
      <c r="AR1595" s="69">
        <f t="shared" si="610"/>
        <v>133</v>
      </c>
      <c r="AS1595" s="70">
        <f t="shared" si="614"/>
        <v>1592</v>
      </c>
      <c r="AT1595" s="71">
        <f t="shared" ca="1" si="615"/>
        <v>6.3585759409059731E-7</v>
      </c>
      <c r="AU1595" s="72">
        <f t="shared" ca="1" si="611"/>
        <v>9.0370179501075842E-3</v>
      </c>
      <c r="AV1595" s="73">
        <f t="shared" ca="1" si="612"/>
        <v>1.0090370179501076</v>
      </c>
      <c r="AW1595" s="74">
        <f ca="1">PRODUCT(AV$4:AV1595)</f>
        <v>1385088.6251465513</v>
      </c>
      <c r="BO1595" s="70">
        <f t="shared" si="617"/>
        <v>1592</v>
      </c>
      <c r="BP1595" s="171">
        <f t="shared" ca="1" si="616"/>
        <v>0.114</v>
      </c>
      <c r="BQ1595" s="172">
        <f t="shared" ca="1" si="613"/>
        <v>9.0370179501075842E-3</v>
      </c>
      <c r="BR1595" s="172">
        <f t="shared" ca="1" si="618"/>
        <v>7.2197546196308764E-7</v>
      </c>
    </row>
    <row r="1596" spans="44:70">
      <c r="AR1596" s="69">
        <f t="shared" si="610"/>
        <v>133</v>
      </c>
      <c r="AS1596" s="70">
        <f t="shared" si="614"/>
        <v>1593</v>
      </c>
      <c r="AT1596" s="71">
        <f t="shared" ca="1" si="615"/>
        <v>6.3011133759908835E-7</v>
      </c>
      <c r="AU1596" s="72">
        <f t="shared" ca="1" si="611"/>
        <v>9.0370179501075842E-3</v>
      </c>
      <c r="AV1596" s="73">
        <f t="shared" ca="1" si="612"/>
        <v>1.0090370179501076</v>
      </c>
      <c r="AW1596" s="74">
        <f ca="1">PRODUCT(AV$4:AV1596)</f>
        <v>1397605.6959144906</v>
      </c>
      <c r="BO1596" s="70">
        <f t="shared" si="617"/>
        <v>1593</v>
      </c>
      <c r="BP1596" s="171">
        <f t="shared" ca="1" si="616"/>
        <v>0.114</v>
      </c>
      <c r="BQ1596" s="172">
        <f t="shared" ca="1" si="613"/>
        <v>9.0370179501075842E-3</v>
      </c>
      <c r="BR1596" s="172">
        <f t="shared" ca="1" si="618"/>
        <v>7.1550939075536094E-7</v>
      </c>
    </row>
    <row r="1597" spans="44:70">
      <c r="AR1597" s="69">
        <f t="shared" si="610"/>
        <v>133</v>
      </c>
      <c r="AS1597" s="70">
        <f t="shared" si="614"/>
        <v>1594</v>
      </c>
      <c r="AT1597" s="71">
        <f t="shared" ca="1" si="615"/>
        <v>6.2441701013063914E-7</v>
      </c>
      <c r="AU1597" s="72">
        <f t="shared" ca="1" si="611"/>
        <v>9.0370179501075842E-3</v>
      </c>
      <c r="AV1597" s="73">
        <f t="shared" ca="1" si="612"/>
        <v>1.0090370179501076</v>
      </c>
      <c r="AW1597" s="74">
        <f ca="1">PRODUCT(AV$4:AV1597)</f>
        <v>1410235.8836756425</v>
      </c>
      <c r="BO1597" s="70">
        <f t="shared" si="617"/>
        <v>1594</v>
      </c>
      <c r="BP1597" s="171">
        <f t="shared" ca="1" si="616"/>
        <v>0.114</v>
      </c>
      <c r="BQ1597" s="172">
        <f t="shared" ca="1" si="613"/>
        <v>9.0370179501075842E-3</v>
      </c>
      <c r="BR1597" s="172">
        <f t="shared" ca="1" si="618"/>
        <v>7.0910123020951416E-7</v>
      </c>
    </row>
    <row r="1598" spans="44:70">
      <c r="AR1598" s="69">
        <f t="shared" si="610"/>
        <v>133</v>
      </c>
      <c r="AS1598" s="70">
        <f t="shared" si="614"/>
        <v>1595</v>
      </c>
      <c r="AT1598" s="71">
        <f t="shared" ca="1" si="615"/>
        <v>6.187741424017361E-7</v>
      </c>
      <c r="AU1598" s="72">
        <f t="shared" ca="1" si="611"/>
        <v>9.0370179501075842E-3</v>
      </c>
      <c r="AV1598" s="73">
        <f t="shared" ca="1" si="612"/>
        <v>1.0090370179501076</v>
      </c>
      <c r="AW1598" s="74">
        <f ca="1">PRODUCT(AV$4:AV1598)</f>
        <v>1422980.2106703052</v>
      </c>
      <c r="BO1598" s="70">
        <f t="shared" si="617"/>
        <v>1595</v>
      </c>
      <c r="BP1598" s="171">
        <f t="shared" ca="1" si="616"/>
        <v>0.114</v>
      </c>
      <c r="BQ1598" s="172">
        <f t="shared" ca="1" si="613"/>
        <v>9.0370179501075842E-3</v>
      </c>
      <c r="BR1598" s="172">
        <f t="shared" ca="1" si="618"/>
        <v>7.027504616729295E-7</v>
      </c>
    </row>
    <row r="1599" spans="44:70">
      <c r="AR1599" s="69">
        <f t="shared" si="610"/>
        <v>133</v>
      </c>
      <c r="AS1599" s="70">
        <f t="shared" si="614"/>
        <v>1596</v>
      </c>
      <c r="AT1599" s="71">
        <f t="shared" ca="1" si="615"/>
        <v>6.1318226936978913E-7</v>
      </c>
      <c r="AU1599" s="72">
        <f t="shared" ca="1" si="611"/>
        <v>9.0370179501075842E-3</v>
      </c>
      <c r="AV1599" s="73">
        <f t="shared" ca="1" si="612"/>
        <v>1.0090370179501076</v>
      </c>
      <c r="AW1599" s="74">
        <f ca="1">PRODUCT(AV$4:AV1599)</f>
        <v>1435839.7083767806</v>
      </c>
      <c r="BO1599" s="70">
        <f t="shared" si="617"/>
        <v>1596</v>
      </c>
      <c r="BP1599" s="171">
        <f t="shared" ca="1" si="616"/>
        <v>0.114</v>
      </c>
      <c r="BQ1599" s="172">
        <f t="shared" ca="1" si="613"/>
        <v>9.0370179501075842E-3</v>
      </c>
      <c r="BR1599" s="172">
        <f t="shared" ca="1" si="618"/>
        <v>6.964565711380843E-7</v>
      </c>
    </row>
    <row r="1600" spans="44:70">
      <c r="AR1600" s="69">
        <f t="shared" si="610"/>
        <v>134</v>
      </c>
      <c r="AS1600" s="70">
        <f t="shared" si="614"/>
        <v>1597</v>
      </c>
      <c r="AT1600" s="71">
        <f t="shared" ca="1" si="615"/>
        <v>6.0764093019480661E-7</v>
      </c>
      <c r="AU1600" s="72">
        <f t="shared" ca="1" si="611"/>
        <v>9.0370179501075842E-3</v>
      </c>
      <c r="AV1600" s="73">
        <f t="shared" ca="1" si="612"/>
        <v>1.0090370179501076</v>
      </c>
      <c r="AW1600" s="74">
        <f ca="1">PRODUCT(AV$4:AV1600)</f>
        <v>1448815.4175948589</v>
      </c>
      <c r="BO1600" s="70">
        <f t="shared" si="617"/>
        <v>1597</v>
      </c>
      <c r="BP1600" s="171">
        <f t="shared" ca="1" si="616"/>
        <v>0.114</v>
      </c>
      <c r="BQ1600" s="172">
        <f t="shared" ca="1" si="613"/>
        <v>9.0370179501075842E-3</v>
      </c>
      <c r="BR1600" s="172">
        <f t="shared" ca="1" si="618"/>
        <v>6.9021904920094908E-7</v>
      </c>
    </row>
    <row r="1601" spans="44:70">
      <c r="AR1601" s="69">
        <f t="shared" si="610"/>
        <v>134</v>
      </c>
      <c r="AS1601" s="70">
        <f t="shared" si="614"/>
        <v>1598</v>
      </c>
      <c r="AT1601" s="71">
        <f t="shared" ca="1" si="615"/>
        <v>6.0214966820141606E-7</v>
      </c>
      <c r="AU1601" s="72">
        <f t="shared" ca="1" si="611"/>
        <v>9.0370179501075842E-3</v>
      </c>
      <c r="AV1601" s="73">
        <f t="shared" ca="1" si="612"/>
        <v>1.0090370179501076</v>
      </c>
      <c r="AW1601" s="74">
        <f ca="1">PRODUCT(AV$4:AV1601)</f>
        <v>1461908.3885300562</v>
      </c>
      <c r="BO1601" s="70">
        <f t="shared" si="617"/>
        <v>1598</v>
      </c>
      <c r="BP1601" s="171">
        <f t="shared" ca="1" si="616"/>
        <v>0.114</v>
      </c>
      <c r="BQ1601" s="172">
        <f t="shared" ca="1" si="613"/>
        <v>9.0370179501075842E-3</v>
      </c>
      <c r="BR1601" s="172">
        <f t="shared" ca="1" si="618"/>
        <v>6.8403739101975878E-7</v>
      </c>
    </row>
    <row r="1602" spans="44:70">
      <c r="AR1602" s="69">
        <f t="shared" si="610"/>
        <v>134</v>
      </c>
      <c r="AS1602" s="70">
        <f t="shared" si="614"/>
        <v>1599</v>
      </c>
      <c r="AT1602" s="71">
        <f t="shared" ca="1" si="615"/>
        <v>5.967080308412285E-7</v>
      </c>
      <c r="AU1602" s="72">
        <f t="shared" ca="1" si="611"/>
        <v>9.0370179501075842E-3</v>
      </c>
      <c r="AV1602" s="73">
        <f t="shared" ca="1" si="612"/>
        <v>1.0090370179501076</v>
      </c>
      <c r="AW1602" s="74">
        <f ca="1">PRODUCT(AV$4:AV1602)</f>
        <v>1475119.6808786152</v>
      </c>
      <c r="BO1602" s="70">
        <f t="shared" si="617"/>
        <v>1599</v>
      </c>
      <c r="BP1602" s="171">
        <f t="shared" ca="1" si="616"/>
        <v>0.114</v>
      </c>
      <c r="BQ1602" s="172">
        <f t="shared" ca="1" si="613"/>
        <v>9.0370179501075842E-3</v>
      </c>
      <c r="BR1602" s="172">
        <f t="shared" ca="1" si="618"/>
        <v>6.7791109627415218E-7</v>
      </c>
    </row>
    <row r="1603" spans="44:70">
      <c r="AR1603" s="69">
        <f t="shared" si="610"/>
        <v>134</v>
      </c>
      <c r="AS1603" s="70">
        <f t="shared" si="614"/>
        <v>1600</v>
      </c>
      <c r="AT1603" s="71">
        <f t="shared" ca="1" si="615"/>
        <v>5.9131556965554294E-7</v>
      </c>
      <c r="AU1603" s="72">
        <f t="shared" ca="1" si="611"/>
        <v>9.0370179501075842E-3</v>
      </c>
      <c r="AV1603" s="73">
        <f t="shared" ca="1" si="612"/>
        <v>1.0090370179501076</v>
      </c>
      <c r="AW1603" s="74">
        <f ca="1">PRODUCT(AV$4:AV1603)</f>
        <v>1488450.3639132723</v>
      </c>
      <c r="BO1603" s="70">
        <f t="shared" si="617"/>
        <v>1600</v>
      </c>
      <c r="BP1603" s="171">
        <f t="shared" ca="1" si="616"/>
        <v>0.114</v>
      </c>
      <c r="BQ1603" s="172">
        <f t="shared" ca="1" si="613"/>
        <v>9.0370179501075842E-3</v>
      </c>
      <c r="BR1603" s="172">
        <f t="shared" ca="1" si="618"/>
        <v>6.7183966912467814E-7</v>
      </c>
    </row>
    <row r="1604" spans="44:70">
      <c r="AR1604" s="69">
        <f t="shared" si="610"/>
        <v>134</v>
      </c>
      <c r="AS1604" s="70">
        <f t="shared" si="614"/>
        <v>1601</v>
      </c>
      <c r="AT1604" s="71">
        <f t="shared" ca="1" si="615"/>
        <v>5.8597184023838769E-7</v>
      </c>
      <c r="AU1604" s="72">
        <f t="shared" ca="1" si="611"/>
        <v>9.0370179501075842E-3</v>
      </c>
      <c r="AV1604" s="73">
        <f t="shared" ca="1" si="612"/>
        <v>1.0090370179501076</v>
      </c>
      <c r="AW1604" s="74">
        <f ca="1">PRODUCT(AV$4:AV1604)</f>
        <v>1501901.5165698007</v>
      </c>
      <c r="BO1604" s="70">
        <f t="shared" si="617"/>
        <v>1601</v>
      </c>
      <c r="BP1604" s="171">
        <f t="shared" ca="1" si="616"/>
        <v>0.114</v>
      </c>
      <c r="BQ1604" s="172">
        <f t="shared" ca="1" si="613"/>
        <v>9.0370179501075842E-3</v>
      </c>
      <c r="BR1604" s="172">
        <f t="shared" ca="1" si="618"/>
        <v>6.658226181726641E-7</v>
      </c>
    </row>
    <row r="1605" spans="44:70">
      <c r="AR1605" s="69">
        <f t="shared" ref="AR1605:AR1668" si="619">ROUNDDOWN((AS1605-1)/12,0)+1</f>
        <v>134</v>
      </c>
      <c r="AS1605" s="70">
        <f t="shared" si="614"/>
        <v>1602</v>
      </c>
      <c r="AT1605" s="71">
        <f t="shared" ca="1" si="615"/>
        <v>5.8067640219989581E-7</v>
      </c>
      <c r="AU1605" s="72">
        <f t="shared" ref="AU1605:AU1668" ca="1" si="620">IF($AU$2="Yes",BQ1605,((1+$AH$21)^(1/12))-1)</f>
        <v>9.0370179501075842E-3</v>
      </c>
      <c r="AV1605" s="73">
        <f t="shared" ref="AV1605:AV1668" ca="1" si="621">(1+AU1605)</f>
        <v>1.0090370179501076</v>
      </c>
      <c r="AW1605" s="74">
        <f ca="1">PRODUCT(AV$4:AV1605)</f>
        <v>1515474.2275343358</v>
      </c>
      <c r="BO1605" s="70">
        <f t="shared" si="617"/>
        <v>1602</v>
      </c>
      <c r="BP1605" s="171">
        <f t="shared" ca="1" si="616"/>
        <v>0.114</v>
      </c>
      <c r="BQ1605" s="172">
        <f t="shared" ref="BQ1605:BQ1668" ca="1" si="622">(1+BP1605)^(1/12)-1</f>
        <v>9.0370179501075842E-3</v>
      </c>
      <c r="BR1605" s="172">
        <f t="shared" ca="1" si="618"/>
        <v>6.598594564204443E-7</v>
      </c>
    </row>
    <row r="1606" spans="44:70">
      <c r="AR1606" s="69">
        <f t="shared" si="619"/>
        <v>134</v>
      </c>
      <c r="AS1606" s="70">
        <f t="shared" ref="AS1606:AS1669" si="623">AS1605+1</f>
        <v>1603</v>
      </c>
      <c r="AT1606" s="71">
        <f t="shared" ref="AT1606:AT1669" ca="1" si="624">(1-AU1606)*AT1605</f>
        <v>5.7542881913001147E-7</v>
      </c>
      <c r="AU1606" s="72">
        <f t="shared" ca="1" si="620"/>
        <v>9.0370179501075842E-3</v>
      </c>
      <c r="AV1606" s="73">
        <f t="shared" ca="1" si="621"/>
        <v>1.0090370179501076</v>
      </c>
      <c r="AW1606" s="74">
        <f ca="1">PRODUCT(AV$4:AV1606)</f>
        <v>1529169.5953314891</v>
      </c>
      <c r="BO1606" s="70">
        <f t="shared" si="617"/>
        <v>1603</v>
      </c>
      <c r="BP1606" s="171">
        <f t="shared" ref="BP1606:BP1669" ca="1" si="625">VLOOKUP(BO1606,$BT$4:$BX$13,5,TRUE)/100</f>
        <v>0.114</v>
      </c>
      <c r="BQ1606" s="172">
        <f t="shared" ca="1" si="622"/>
        <v>9.0370179501075842E-3</v>
      </c>
      <c r="BR1606" s="172">
        <f t="shared" ca="1" si="618"/>
        <v>6.5394970123194375E-7</v>
      </c>
    </row>
    <row r="1607" spans="44:70">
      <c r="AR1607" s="69">
        <f t="shared" si="619"/>
        <v>134</v>
      </c>
      <c r="AS1607" s="70">
        <f t="shared" si="623"/>
        <v>1604</v>
      </c>
      <c r="AT1607" s="71">
        <f t="shared" ca="1" si="624"/>
        <v>5.7022865856252437E-7</v>
      </c>
      <c r="AU1607" s="72">
        <f t="shared" ca="1" si="620"/>
        <v>9.0370179501075842E-3</v>
      </c>
      <c r="AV1607" s="73">
        <f t="shared" ca="1" si="621"/>
        <v>1.0090370179501076</v>
      </c>
      <c r="AW1607" s="74">
        <f ca="1">PRODUCT(AV$4:AV1607)</f>
        <v>1542988.7284132584</v>
      </c>
      <c r="BO1607" s="70">
        <f t="shared" si="617"/>
        <v>1604</v>
      </c>
      <c r="BP1607" s="171">
        <f t="shared" ca="1" si="625"/>
        <v>0.114</v>
      </c>
      <c r="BQ1607" s="172">
        <f t="shared" ca="1" si="622"/>
        <v>9.0370179501075842E-3</v>
      </c>
      <c r="BR1607" s="172">
        <f t="shared" ca="1" si="618"/>
        <v>6.4809287429361558E-7</v>
      </c>
    </row>
    <row r="1608" spans="44:70">
      <c r="AR1608" s="69">
        <f t="shared" si="619"/>
        <v>134</v>
      </c>
      <c r="AS1608" s="70">
        <f t="shared" si="623"/>
        <v>1605</v>
      </c>
      <c r="AT1608" s="71">
        <f t="shared" ca="1" si="624"/>
        <v>5.6507549193942903E-7</v>
      </c>
      <c r="AU1608" s="72">
        <f t="shared" ca="1" si="620"/>
        <v>9.0370179501075842E-3</v>
      </c>
      <c r="AV1608" s="73">
        <f t="shared" ca="1" si="621"/>
        <v>1.0090370179501076</v>
      </c>
      <c r="AW1608" s="74">
        <f ca="1">PRODUCT(AV$4:AV1608)</f>
        <v>1556932.7452487426</v>
      </c>
      <c r="BO1608" s="70">
        <f t="shared" si="617"/>
        <v>1605</v>
      </c>
      <c r="BP1608" s="171">
        <f t="shared" ca="1" si="625"/>
        <v>0.114</v>
      </c>
      <c r="BQ1608" s="172">
        <f t="shared" ca="1" si="622"/>
        <v>9.0370179501075842E-3</v>
      </c>
      <c r="BR1608" s="172">
        <f t="shared" ca="1" si="618"/>
        <v>6.4228850157572806E-7</v>
      </c>
    </row>
    <row r="1609" spans="44:70">
      <c r="AR1609" s="69">
        <f t="shared" si="619"/>
        <v>134</v>
      </c>
      <c r="AS1609" s="70">
        <f t="shared" si="623"/>
        <v>1606</v>
      </c>
      <c r="AT1609" s="71">
        <f t="shared" ca="1" si="624"/>
        <v>5.599688945756065E-7</v>
      </c>
      <c r="AU1609" s="72">
        <f t="shared" ca="1" si="620"/>
        <v>9.0370179501075842E-3</v>
      </c>
      <c r="AV1609" s="73">
        <f t="shared" ca="1" si="621"/>
        <v>1.0090370179501076</v>
      </c>
      <c r="AW1609" s="74">
        <f ca="1">PRODUCT(AV$4:AV1609)</f>
        <v>1571002.7744146658</v>
      </c>
      <c r="BO1609" s="70">
        <f t="shared" si="617"/>
        <v>1606</v>
      </c>
      <c r="BP1609" s="171">
        <f t="shared" ca="1" si="625"/>
        <v>0.114</v>
      </c>
      <c r="BQ1609" s="172">
        <f t="shared" ca="1" si="622"/>
        <v>9.0370179501075842E-3</v>
      </c>
      <c r="BR1609" s="172">
        <f t="shared" ca="1" si="618"/>
        <v>6.3653611329399846E-7</v>
      </c>
    </row>
    <row r="1610" spans="44:70">
      <c r="AR1610" s="69">
        <f t="shared" si="619"/>
        <v>134</v>
      </c>
      <c r="AS1610" s="70">
        <f t="shared" si="623"/>
        <v>1607</v>
      </c>
      <c r="AT1610" s="71">
        <f t="shared" ca="1" si="624"/>
        <v>5.5490844562382484E-7</v>
      </c>
      <c r="AU1610" s="72">
        <f t="shared" ca="1" si="620"/>
        <v>9.0370179501075842E-3</v>
      </c>
      <c r="AV1610" s="73">
        <f t="shared" ca="1" si="621"/>
        <v>1.0090370179501076</v>
      </c>
      <c r="AW1610" s="74">
        <f ca="1">PRODUCT(AV$4:AV1610)</f>
        <v>1585199.9546867199</v>
      </c>
      <c r="BO1610" s="70">
        <f t="shared" si="617"/>
        <v>1607</v>
      </c>
      <c r="BP1610" s="171">
        <f t="shared" ca="1" si="625"/>
        <v>0.114</v>
      </c>
      <c r="BQ1610" s="172">
        <f t="shared" ca="1" si="622"/>
        <v>9.0370179501075842E-3</v>
      </c>
      <c r="BR1610" s="172">
        <f t="shared" ca="1" si="618"/>
        <v>6.3083524387157054E-7</v>
      </c>
    </row>
    <row r="1611" spans="44:70">
      <c r="AR1611" s="69">
        <f t="shared" si="619"/>
        <v>134</v>
      </c>
      <c r="AS1611" s="70">
        <f t="shared" si="623"/>
        <v>1608</v>
      </c>
      <c r="AT1611" s="71">
        <f t="shared" ca="1" si="624"/>
        <v>5.4989372804005601E-7</v>
      </c>
      <c r="AU1611" s="72">
        <f t="shared" ca="1" si="620"/>
        <v>9.0370179501075842E-3</v>
      </c>
      <c r="AV1611" s="73">
        <f t="shared" ca="1" si="621"/>
        <v>1.0090370179501076</v>
      </c>
      <c r="AW1611" s="74">
        <f ca="1">PRODUCT(AV$4:AV1611)</f>
        <v>1599525.4351317335</v>
      </c>
      <c r="BO1611" s="70">
        <f t="shared" si="617"/>
        <v>1608</v>
      </c>
      <c r="BP1611" s="171">
        <f t="shared" ca="1" si="625"/>
        <v>0.114</v>
      </c>
      <c r="BQ1611" s="172">
        <f t="shared" ca="1" si="622"/>
        <v>9.0370179501075842E-3</v>
      </c>
      <c r="BR1611" s="172">
        <f t="shared" ca="1" si="618"/>
        <v>6.2518543190133247E-7</v>
      </c>
    </row>
    <row r="1612" spans="44:70">
      <c r="AR1612" s="69">
        <f t="shared" si="619"/>
        <v>135</v>
      </c>
      <c r="AS1612" s="70">
        <f t="shared" si="623"/>
        <v>1609</v>
      </c>
      <c r="AT1612" s="71">
        <f t="shared" ca="1" si="624"/>
        <v>5.4492432854910649E-7</v>
      </c>
      <c r="AU1612" s="72">
        <f t="shared" ca="1" si="620"/>
        <v>9.0370179501075842E-3</v>
      </c>
      <c r="AV1612" s="73">
        <f t="shared" ca="1" si="621"/>
        <v>1.0090370179501076</v>
      </c>
      <c r="AW1612" s="74">
        <f ca="1">PRODUCT(AV$4:AV1612)</f>
        <v>1613980.3752006728</v>
      </c>
      <c r="BO1612" s="70">
        <f t="shared" si="617"/>
        <v>1609</v>
      </c>
      <c r="BP1612" s="171">
        <f t="shared" ca="1" si="625"/>
        <v>0.114</v>
      </c>
      <c r="BQ1612" s="172">
        <f t="shared" ca="1" si="622"/>
        <v>9.0370179501075842E-3</v>
      </c>
      <c r="BR1612" s="172">
        <f t="shared" ca="1" si="618"/>
        <v>6.19586220108572E-7</v>
      </c>
    </row>
    <row r="1613" spans="44:70">
      <c r="AR1613" s="69">
        <f t="shared" si="619"/>
        <v>135</v>
      </c>
      <c r="AS1613" s="70">
        <f t="shared" si="623"/>
        <v>1610</v>
      </c>
      <c r="AT1613" s="71">
        <f t="shared" ca="1" si="624"/>
        <v>5.3999983761055793E-7</v>
      </c>
      <c r="AU1613" s="72">
        <f t="shared" ca="1" si="620"/>
        <v>9.0370179501075842E-3</v>
      </c>
      <c r="AV1613" s="73">
        <f t="shared" ca="1" si="621"/>
        <v>1.0090370179501076</v>
      </c>
      <c r="AW1613" s="74">
        <f ca="1">PRODUCT(AV$4:AV1613)</f>
        <v>1628565.9448224825</v>
      </c>
      <c r="BO1613" s="70">
        <f t="shared" si="617"/>
        <v>1610</v>
      </c>
      <c r="BP1613" s="171">
        <f t="shared" ca="1" si="625"/>
        <v>0.114</v>
      </c>
      <c r="BQ1613" s="172">
        <f t="shared" ca="1" si="622"/>
        <v>9.0370179501075842E-3</v>
      </c>
      <c r="BR1613" s="172">
        <f t="shared" ca="1" si="618"/>
        <v>6.140371553139667E-7</v>
      </c>
    </row>
    <row r="1614" spans="44:70">
      <c r="AR1614" s="69">
        <f t="shared" si="619"/>
        <v>135</v>
      </c>
      <c r="AS1614" s="70">
        <f t="shared" si="623"/>
        <v>1611</v>
      </c>
      <c r="AT1614" s="71">
        <f t="shared" ca="1" si="624"/>
        <v>5.3511984938501615E-7</v>
      </c>
      <c r="AU1614" s="72">
        <f t="shared" ca="1" si="620"/>
        <v>9.0370179501075842E-3</v>
      </c>
      <c r="AV1614" s="73">
        <f t="shared" ca="1" si="621"/>
        <v>1.0090370179501076</v>
      </c>
      <c r="AW1614" s="74">
        <f ca="1">PRODUCT(AV$4:AV1614)</f>
        <v>1643283.3244987773</v>
      </c>
      <c r="BO1614" s="70">
        <f t="shared" si="617"/>
        <v>1611</v>
      </c>
      <c r="BP1614" s="171">
        <f t="shared" ca="1" si="625"/>
        <v>0.114</v>
      </c>
      <c r="BQ1614" s="172">
        <f t="shared" ca="1" si="622"/>
        <v>9.0370179501075842E-3</v>
      </c>
      <c r="BR1614" s="172">
        <f t="shared" ca="1" si="618"/>
        <v>6.0853778839690507E-7</v>
      </c>
    </row>
    <row r="1615" spans="44:70">
      <c r="AR1615" s="69">
        <f t="shared" si="619"/>
        <v>135</v>
      </c>
      <c r="AS1615" s="70">
        <f t="shared" si="623"/>
        <v>1612</v>
      </c>
      <c r="AT1615" s="71">
        <f t="shared" ca="1" si="624"/>
        <v>5.3028396170066489E-7</v>
      </c>
      <c r="AU1615" s="72">
        <f t="shared" ca="1" si="620"/>
        <v>9.0370179501075842E-3</v>
      </c>
      <c r="AV1615" s="73">
        <f t="shared" ca="1" si="621"/>
        <v>1.0090370179501076</v>
      </c>
      <c r="AW1615" s="74">
        <f ca="1">PRODUCT(AV$4:AV1615)</f>
        <v>1658133.7053993852</v>
      </c>
      <c r="BO1615" s="70">
        <f t="shared" si="617"/>
        <v>1612</v>
      </c>
      <c r="BP1615" s="171">
        <f t="shared" ca="1" si="625"/>
        <v>0.114</v>
      </c>
      <c r="BQ1615" s="172">
        <f t="shared" ca="1" si="622"/>
        <v>9.0370179501075842E-3</v>
      </c>
      <c r="BR1615" s="172">
        <f t="shared" ca="1" si="618"/>
        <v>6.0308767425913667E-7</v>
      </c>
    </row>
    <row r="1616" spans="44:70">
      <c r="AR1616" s="69">
        <f t="shared" si="619"/>
        <v>135</v>
      </c>
      <c r="AS1616" s="70">
        <f t="shared" si="623"/>
        <v>1613</v>
      </c>
      <c r="AT1616" s="71">
        <f t="shared" ca="1" si="624"/>
        <v>5.2549177602012181E-7</v>
      </c>
      <c r="AU1616" s="72">
        <f t="shared" ca="1" si="620"/>
        <v>9.0370179501075842E-3</v>
      </c>
      <c r="AV1616" s="73">
        <f t="shared" ca="1" si="621"/>
        <v>1.0090370179501076</v>
      </c>
      <c r="AW1616" s="74">
        <f ca="1">PRODUCT(AV$4:AV1616)</f>
        <v>1673118.2894587577</v>
      </c>
      <c r="BO1616" s="70">
        <f t="shared" si="617"/>
        <v>1613</v>
      </c>
      <c r="BP1616" s="171">
        <f t="shared" ca="1" si="625"/>
        <v>0.114</v>
      </c>
      <c r="BQ1616" s="172">
        <f t="shared" ca="1" si="622"/>
        <v>9.0370179501075842E-3</v>
      </c>
      <c r="BR1616" s="172">
        <f t="shared" ca="1" si="618"/>
        <v>5.9768637178874704E-7</v>
      </c>
    </row>
    <row r="1617" spans="44:70">
      <c r="AR1617" s="69">
        <f t="shared" si="619"/>
        <v>135</v>
      </c>
      <c r="AS1617" s="70">
        <f t="shared" si="623"/>
        <v>1614</v>
      </c>
      <c r="AT1617" s="71">
        <f t="shared" ca="1" si="624"/>
        <v>5.2074289740759407E-7</v>
      </c>
      <c r="AU1617" s="72">
        <f t="shared" ca="1" si="620"/>
        <v>9.0370179501075842E-3</v>
      </c>
      <c r="AV1617" s="73">
        <f t="shared" ca="1" si="621"/>
        <v>1.0090370179501076</v>
      </c>
      <c r="AW1617" s="74">
        <f ca="1">PRODUCT(AV$4:AV1617)</f>
        <v>1688238.2894732498</v>
      </c>
      <c r="BO1617" s="70">
        <f t="shared" si="617"/>
        <v>1614</v>
      </c>
      <c r="BP1617" s="171">
        <f t="shared" ca="1" si="625"/>
        <v>0.114</v>
      </c>
      <c r="BQ1617" s="172">
        <f t="shared" ca="1" si="622"/>
        <v>9.0370179501075842E-3</v>
      </c>
      <c r="BR1617" s="172">
        <f t="shared" ca="1" si="618"/>
        <v>5.9233344382445635E-7</v>
      </c>
    </row>
    <row r="1618" spans="44:70">
      <c r="AR1618" s="69">
        <f t="shared" si="619"/>
        <v>135</v>
      </c>
      <c r="AS1618" s="70">
        <f t="shared" si="623"/>
        <v>1615</v>
      </c>
      <c r="AT1618" s="71">
        <f t="shared" ca="1" si="624"/>
        <v>5.1603693449633066E-7</v>
      </c>
      <c r="AU1618" s="72">
        <f t="shared" ca="1" si="620"/>
        <v>9.0370179501075842E-3</v>
      </c>
      <c r="AV1618" s="73">
        <f t="shared" ca="1" si="621"/>
        <v>1.0090370179501076</v>
      </c>
      <c r="AW1618" s="74">
        <f ca="1">PRODUCT(AV$4:AV1618)</f>
        <v>1703494.9291992786</v>
      </c>
      <c r="BO1618" s="70">
        <f t="shared" ref="BO1618:BO1681" si="626">BO1617+1</f>
        <v>1615</v>
      </c>
      <c r="BP1618" s="171">
        <f t="shared" ca="1" si="625"/>
        <v>0.114</v>
      </c>
      <c r="BQ1618" s="172">
        <f t="shared" ca="1" si="622"/>
        <v>9.0370179501075842E-3</v>
      </c>
      <c r="BR1618" s="172">
        <f t="shared" ref="BR1618:BR1681" ca="1" si="627">BR1617/(1+BQ1618)</f>
        <v>5.870284571202368E-7</v>
      </c>
    </row>
    <row r="1619" spans="44:70">
      <c r="AR1619" s="69">
        <f t="shared" si="619"/>
        <v>135</v>
      </c>
      <c r="AS1619" s="70">
        <f t="shared" si="623"/>
        <v>1616</v>
      </c>
      <c r="AT1619" s="71">
        <f t="shared" ca="1" si="624"/>
        <v>5.1137349945636885E-7</v>
      </c>
      <c r="AU1619" s="72">
        <f t="shared" ca="1" si="620"/>
        <v>9.0370179501075842E-3</v>
      </c>
      <c r="AV1619" s="73">
        <f t="shared" ca="1" si="621"/>
        <v>1.0090370179501076</v>
      </c>
      <c r="AW1619" s="74">
        <f ca="1">PRODUCT(AV$4:AV1619)</f>
        <v>1718889.4434523697</v>
      </c>
      <c r="BO1619" s="70">
        <f t="shared" si="626"/>
        <v>1616</v>
      </c>
      <c r="BP1619" s="171">
        <f t="shared" ca="1" si="625"/>
        <v>0.114</v>
      </c>
      <c r="BQ1619" s="172">
        <f t="shared" ca="1" si="622"/>
        <v>9.0370179501075842E-3</v>
      </c>
      <c r="BR1619" s="172">
        <f t="shared" ca="1" si="627"/>
        <v>5.8177098231024738E-7</v>
      </c>
    </row>
    <row r="1620" spans="44:70">
      <c r="AR1620" s="69">
        <f t="shared" si="619"/>
        <v>135</v>
      </c>
      <c r="AS1620" s="70">
        <f t="shared" si="623"/>
        <v>1617</v>
      </c>
      <c r="AT1620" s="71">
        <f t="shared" ca="1" si="624"/>
        <v>5.0675220796257228E-7</v>
      </c>
      <c r="AU1620" s="72">
        <f t="shared" ca="1" si="620"/>
        <v>9.0370179501075842E-3</v>
      </c>
      <c r="AV1620" s="73">
        <f t="shared" ca="1" si="621"/>
        <v>1.0090370179501076</v>
      </c>
      <c r="AW1620" s="74">
        <f ca="1">PRODUCT(AV$4:AV1620)</f>
        <v>1734423.0782070991</v>
      </c>
      <c r="BO1620" s="70">
        <f t="shared" si="626"/>
        <v>1617</v>
      </c>
      <c r="BP1620" s="171">
        <f t="shared" ca="1" si="625"/>
        <v>0.114</v>
      </c>
      <c r="BQ1620" s="172">
        <f t="shared" ca="1" si="622"/>
        <v>9.0370179501075842E-3</v>
      </c>
      <c r="BR1620" s="172">
        <f t="shared" ca="1" si="627"/>
        <v>5.7656059387408263E-7</v>
      </c>
    </row>
    <row r="1621" spans="44:70">
      <c r="AR1621" s="69">
        <f t="shared" si="619"/>
        <v>135</v>
      </c>
      <c r="AS1621" s="70">
        <f t="shared" si="623"/>
        <v>1618</v>
      </c>
      <c r="AT1621" s="71">
        <f t="shared" ca="1" si="624"/>
        <v>5.0217267916295784E-7</v>
      </c>
      <c r="AU1621" s="72">
        <f t="shared" ca="1" si="620"/>
        <v>9.0370179501075842E-3</v>
      </c>
      <c r="AV1621" s="73">
        <f t="shared" ca="1" si="621"/>
        <v>1.0090370179501076</v>
      </c>
      <c r="AW1621" s="74">
        <f ca="1">PRODUCT(AV$4:AV1621)</f>
        <v>1750097.0906979374</v>
      </c>
      <c r="BO1621" s="70">
        <f t="shared" si="626"/>
        <v>1618</v>
      </c>
      <c r="BP1621" s="171">
        <f t="shared" ca="1" si="625"/>
        <v>0.114</v>
      </c>
      <c r="BQ1621" s="172">
        <f t="shared" ca="1" si="622"/>
        <v>9.0370179501075842E-3</v>
      </c>
      <c r="BR1621" s="172">
        <f t="shared" ca="1" si="627"/>
        <v>5.7139687010233251E-7</v>
      </c>
    </row>
    <row r="1622" spans="44:70">
      <c r="AR1622" s="69">
        <f t="shared" si="619"/>
        <v>135</v>
      </c>
      <c r="AS1622" s="70">
        <f t="shared" si="623"/>
        <v>1619</v>
      </c>
      <c r="AT1622" s="71">
        <f t="shared" ca="1" si="624"/>
        <v>4.9763453564730854E-7</v>
      </c>
      <c r="AU1622" s="72">
        <f t="shared" ca="1" si="620"/>
        <v>9.0370179501075842E-3</v>
      </c>
      <c r="AV1622" s="73">
        <f t="shared" ca="1" si="621"/>
        <v>1.0090370179501076</v>
      </c>
      <c r="AW1622" s="74">
        <f ca="1">PRODUCT(AV$4:AV1622)</f>
        <v>1765912.7495210057</v>
      </c>
      <c r="BO1622" s="70">
        <f t="shared" si="626"/>
        <v>1619</v>
      </c>
      <c r="BP1622" s="171">
        <f t="shared" ca="1" si="625"/>
        <v>0.114</v>
      </c>
      <c r="BQ1622" s="172">
        <f t="shared" ca="1" si="622"/>
        <v>9.0370179501075842E-3</v>
      </c>
      <c r="BR1622" s="172">
        <f t="shared" ca="1" si="627"/>
        <v>5.6627939306245108E-7</v>
      </c>
    </row>
    <row r="1623" spans="44:70">
      <c r="AR1623" s="69">
        <f t="shared" si="619"/>
        <v>135</v>
      </c>
      <c r="AS1623" s="70">
        <f t="shared" si="623"/>
        <v>1620</v>
      </c>
      <c r="AT1623" s="71">
        <f t="shared" ca="1" si="624"/>
        <v>4.9313740341607035E-7</v>
      </c>
      <c r="AU1623" s="72">
        <f t="shared" ca="1" si="620"/>
        <v>9.0370179501075842E-3</v>
      </c>
      <c r="AV1623" s="73">
        <f t="shared" ca="1" si="621"/>
        <v>1.0090370179501076</v>
      </c>
      <c r="AW1623" s="74">
        <f ca="1">PRODUCT(AV$4:AV1623)</f>
        <v>1781871.3347367509</v>
      </c>
      <c r="BO1623" s="70">
        <f t="shared" si="626"/>
        <v>1620</v>
      </c>
      <c r="BP1623" s="171">
        <f t="shared" ca="1" si="625"/>
        <v>0.114</v>
      </c>
      <c r="BQ1623" s="172">
        <f t="shared" ca="1" si="622"/>
        <v>9.0370179501075842E-3</v>
      </c>
      <c r="BR1623" s="172">
        <f t="shared" ca="1" si="627"/>
        <v>5.6120774856493039E-7</v>
      </c>
    </row>
    <row r="1624" spans="44:70">
      <c r="AR1624" s="69">
        <f t="shared" si="619"/>
        <v>136</v>
      </c>
      <c r="AS1624" s="70">
        <f t="shared" si="623"/>
        <v>1621</v>
      </c>
      <c r="AT1624" s="71">
        <f t="shared" ca="1" si="624"/>
        <v>4.8868091184952987E-7</v>
      </c>
      <c r="AU1624" s="72">
        <f t="shared" ca="1" si="620"/>
        <v>9.0370179501075842E-3</v>
      </c>
      <c r="AV1624" s="73">
        <f t="shared" ca="1" si="621"/>
        <v>1.0090370179501076</v>
      </c>
      <c r="AW1624" s="74">
        <f ca="1">PRODUCT(AV$4:AV1624)</f>
        <v>1797974.1379735491</v>
      </c>
      <c r="BO1624" s="70">
        <f t="shared" si="626"/>
        <v>1621</v>
      </c>
      <c r="BP1624" s="171">
        <f t="shared" ca="1" si="625"/>
        <v>0.114</v>
      </c>
      <c r="BQ1624" s="172">
        <f t="shared" ca="1" si="622"/>
        <v>9.0370179501075842E-3</v>
      </c>
      <c r="BR1624" s="172">
        <f t="shared" ca="1" si="627"/>
        <v>5.5618152612977738E-7</v>
      </c>
    </row>
    <row r="1625" spans="44:70">
      <c r="AR1625" s="69">
        <f t="shared" si="619"/>
        <v>136</v>
      </c>
      <c r="AS1625" s="70">
        <f t="shared" si="623"/>
        <v>1622</v>
      </c>
      <c r="AT1625" s="71">
        <f t="shared" ca="1" si="624"/>
        <v>4.8426469367727071E-7</v>
      </c>
      <c r="AU1625" s="72">
        <f t="shared" ca="1" si="620"/>
        <v>9.0370179501075842E-3</v>
      </c>
      <c r="AV1625" s="73">
        <f t="shared" ca="1" si="621"/>
        <v>1.0090370179501076</v>
      </c>
      <c r="AW1625" s="74">
        <f ca="1">PRODUCT(AV$4:AV1625)</f>
        <v>1814222.4625322453</v>
      </c>
      <c r="BO1625" s="70">
        <f t="shared" si="626"/>
        <v>1622</v>
      </c>
      <c r="BP1625" s="171">
        <f t="shared" ca="1" si="625"/>
        <v>0.114</v>
      </c>
      <c r="BQ1625" s="172">
        <f t="shared" ca="1" si="622"/>
        <v>9.0370179501075842E-3</v>
      </c>
      <c r="BR1625" s="172">
        <f t="shared" ca="1" si="627"/>
        <v>5.5120031895329143E-7</v>
      </c>
    </row>
    <row r="1626" spans="44:70">
      <c r="AR1626" s="69">
        <f t="shared" si="619"/>
        <v>136</v>
      </c>
      <c r="AS1626" s="70">
        <f t="shared" si="623"/>
        <v>1623</v>
      </c>
      <c r="AT1626" s="71">
        <f t="shared" ca="1" si="624"/>
        <v>4.7988838494790584E-7</v>
      </c>
      <c r="AU1626" s="72">
        <f t="shared" ca="1" si="620"/>
        <v>9.0370179501075842E-3</v>
      </c>
      <c r="AV1626" s="73">
        <f t="shared" ca="1" si="621"/>
        <v>1.0090370179501076</v>
      </c>
      <c r="AW1626" s="74">
        <f ca="1">PRODUCT(AV$4:AV1626)</f>
        <v>1830617.6234916376</v>
      </c>
      <c r="BO1626" s="70">
        <f t="shared" si="626"/>
        <v>1623</v>
      </c>
      <c r="BP1626" s="171">
        <f t="shared" ca="1" si="625"/>
        <v>0.114</v>
      </c>
      <c r="BQ1626" s="172">
        <f t="shared" ca="1" si="622"/>
        <v>9.0370179501075842E-3</v>
      </c>
      <c r="BR1626" s="172">
        <f t="shared" ca="1" si="627"/>
        <v>5.4626372387513917E-7</v>
      </c>
    </row>
    <row r="1627" spans="44:70">
      <c r="AR1627" s="69">
        <f t="shared" si="619"/>
        <v>136</v>
      </c>
      <c r="AS1627" s="70">
        <f t="shared" si="623"/>
        <v>1624</v>
      </c>
      <c r="AT1627" s="71">
        <f t="shared" ca="1" si="624"/>
        <v>4.7555162499908347E-7</v>
      </c>
      <c r="AU1627" s="72">
        <f t="shared" ca="1" si="620"/>
        <v>9.0370179501075842E-3</v>
      </c>
      <c r="AV1627" s="73">
        <f t="shared" ca="1" si="621"/>
        <v>1.0090370179501076</v>
      </c>
      <c r="AW1627" s="74">
        <f ca="1">PRODUCT(AV$4:AV1627)</f>
        <v>1847160.9478149149</v>
      </c>
      <c r="BO1627" s="70">
        <f t="shared" si="626"/>
        <v>1624</v>
      </c>
      <c r="BP1627" s="171">
        <f t="shared" ca="1" si="625"/>
        <v>0.114</v>
      </c>
      <c r="BQ1627" s="172">
        <f t="shared" ca="1" si="622"/>
        <v>9.0370179501075842E-3</v>
      </c>
      <c r="BR1627" s="172">
        <f t="shared" ca="1" si="627"/>
        <v>5.4137134134572405E-7</v>
      </c>
    </row>
    <row r="1628" spans="44:70">
      <c r="AR1628" s="69">
        <f t="shared" si="619"/>
        <v>136</v>
      </c>
      <c r="AS1628" s="70">
        <f t="shared" si="623"/>
        <v>1625</v>
      </c>
      <c r="AT1628" s="71">
        <f t="shared" ca="1" si="624"/>
        <v>4.712540564277639E-7</v>
      </c>
      <c r="AU1628" s="72">
        <f t="shared" ca="1" si="620"/>
        <v>9.0370179501075842E-3</v>
      </c>
      <c r="AV1628" s="73">
        <f t="shared" ca="1" si="621"/>
        <v>1.0090370179501076</v>
      </c>
      <c r="AW1628" s="74">
        <f ca="1">PRODUCT(AV$4:AV1628)</f>
        <v>1863853.7744570561</v>
      </c>
      <c r="BO1628" s="70">
        <f t="shared" si="626"/>
        <v>1625</v>
      </c>
      <c r="BP1628" s="171">
        <f t="shared" ca="1" si="625"/>
        <v>0.114</v>
      </c>
      <c r="BQ1628" s="172">
        <f t="shared" ca="1" si="622"/>
        <v>9.0370179501075842E-3</v>
      </c>
      <c r="BR1628" s="172">
        <f t="shared" ca="1" si="627"/>
        <v>5.3652277539384829E-7</v>
      </c>
    </row>
    <row r="1629" spans="44:70">
      <c r="AR1629" s="69">
        <f t="shared" si="619"/>
        <v>136</v>
      </c>
      <c r="AS1629" s="70">
        <f t="shared" si="623"/>
        <v>1626</v>
      </c>
      <c r="AT1629" s="71">
        <f t="shared" ca="1" si="624"/>
        <v>4.6699532506076521E-7</v>
      </c>
      <c r="AU1629" s="72">
        <f t="shared" ca="1" si="620"/>
        <v>9.0370179501075842E-3</v>
      </c>
      <c r="AV1629" s="73">
        <f t="shared" ca="1" si="621"/>
        <v>1.0090370179501076</v>
      </c>
      <c r="AW1629" s="74">
        <f ca="1">PRODUCT(AV$4:AV1629)</f>
        <v>1880697.4544732003</v>
      </c>
      <c r="BO1629" s="70">
        <f t="shared" si="626"/>
        <v>1626</v>
      </c>
      <c r="BP1629" s="171">
        <f t="shared" ca="1" si="625"/>
        <v>0.114</v>
      </c>
      <c r="BQ1629" s="172">
        <f t="shared" ca="1" si="622"/>
        <v>9.0370179501075842E-3</v>
      </c>
      <c r="BR1629" s="172">
        <f t="shared" ca="1" si="627"/>
        <v>5.3171763359466461E-7</v>
      </c>
    </row>
    <row r="1630" spans="44:70">
      <c r="AR1630" s="69">
        <f t="shared" si="619"/>
        <v>136</v>
      </c>
      <c r="AS1630" s="70">
        <f t="shared" si="623"/>
        <v>1627</v>
      </c>
      <c r="AT1630" s="71">
        <f t="shared" ca="1" si="624"/>
        <v>4.6277507992557477E-7</v>
      </c>
      <c r="AU1630" s="72">
        <f t="shared" ca="1" si="620"/>
        <v>9.0370179501075842E-3</v>
      </c>
      <c r="AV1630" s="73">
        <f t="shared" ca="1" si="621"/>
        <v>1.0090370179501076</v>
      </c>
      <c r="AW1630" s="74">
        <f ca="1">PRODUCT(AV$4:AV1630)</f>
        <v>1897693.3511279961</v>
      </c>
      <c r="BO1630" s="70">
        <f t="shared" si="626"/>
        <v>1627</v>
      </c>
      <c r="BP1630" s="171">
        <f t="shared" ca="1" si="625"/>
        <v>0.114</v>
      </c>
      <c r="BQ1630" s="172">
        <f t="shared" ca="1" si="622"/>
        <v>9.0370179501075842E-3</v>
      </c>
      <c r="BR1630" s="172">
        <f t="shared" ca="1" si="627"/>
        <v>5.269555270379146E-7</v>
      </c>
    </row>
    <row r="1631" spans="44:70">
      <c r="AR1631" s="69">
        <f t="shared" si="619"/>
        <v>136</v>
      </c>
      <c r="AS1631" s="70">
        <f t="shared" si="623"/>
        <v>1628</v>
      </c>
      <c r="AT1631" s="71">
        <f t="shared" ca="1" si="624"/>
        <v>4.5859297322142486E-7</v>
      </c>
      <c r="AU1631" s="72">
        <f t="shared" ca="1" si="620"/>
        <v>9.0370179501075842E-3</v>
      </c>
      <c r="AV1631" s="73">
        <f t="shared" ca="1" si="621"/>
        <v>1.0090370179501076</v>
      </c>
      <c r="AW1631" s="74">
        <f ca="1">PRODUCT(AV$4:AV1631)</f>
        <v>1914842.8400059396</v>
      </c>
      <c r="BO1631" s="70">
        <f t="shared" si="626"/>
        <v>1628</v>
      </c>
      <c r="BP1631" s="171">
        <f t="shared" ca="1" si="625"/>
        <v>0.114</v>
      </c>
      <c r="BQ1631" s="172">
        <f t="shared" ca="1" si="622"/>
        <v>9.0370179501075842E-3</v>
      </c>
      <c r="BR1631" s="172">
        <f t="shared" ca="1" si="627"/>
        <v>5.2223607029645193E-7</v>
      </c>
    </row>
    <row r="1632" spans="44:70">
      <c r="AR1632" s="69">
        <f t="shared" si="619"/>
        <v>136</v>
      </c>
      <c r="AS1632" s="70">
        <f t="shared" si="623"/>
        <v>1629</v>
      </c>
      <c r="AT1632" s="71">
        <f t="shared" ca="1" si="624"/>
        <v>4.5444866029062961E-7</v>
      </c>
      <c r="AU1632" s="72">
        <f t="shared" ca="1" si="620"/>
        <v>9.0370179501075842E-3</v>
      </c>
      <c r="AV1632" s="73">
        <f t="shared" ca="1" si="621"/>
        <v>1.0090370179501076</v>
      </c>
      <c r="AW1632" s="74">
        <f ca="1">PRODUCT(AV$4:AV1632)</f>
        <v>1932147.3091227082</v>
      </c>
      <c r="BO1632" s="70">
        <f t="shared" si="626"/>
        <v>1629</v>
      </c>
      <c r="BP1632" s="171">
        <f t="shared" ca="1" si="625"/>
        <v>0.114</v>
      </c>
      <c r="BQ1632" s="172">
        <f t="shared" ca="1" si="622"/>
        <v>9.0370179501075842E-3</v>
      </c>
      <c r="BR1632" s="172">
        <f t="shared" ca="1" si="627"/>
        <v>5.1755888139504733E-7</v>
      </c>
    </row>
    <row r="1633" spans="44:70">
      <c r="AR1633" s="69">
        <f t="shared" si="619"/>
        <v>136</v>
      </c>
      <c r="AS1633" s="70">
        <f t="shared" si="623"/>
        <v>1630</v>
      </c>
      <c r="AT1633" s="71">
        <f t="shared" ca="1" si="624"/>
        <v>4.5034179959018086E-7</v>
      </c>
      <c r="AU1633" s="72">
        <f t="shared" ca="1" si="620"/>
        <v>9.0370179501075842E-3</v>
      </c>
      <c r="AV1633" s="73">
        <f t="shared" ca="1" si="621"/>
        <v>1.0090370179501076</v>
      </c>
      <c r="AW1633" s="74">
        <f ca="1">PRODUCT(AV$4:AV1633)</f>
        <v>1949608.1590375022</v>
      </c>
      <c r="BO1633" s="70">
        <f t="shared" si="626"/>
        <v>1630</v>
      </c>
      <c r="BP1633" s="171">
        <f t="shared" ca="1" si="625"/>
        <v>0.114</v>
      </c>
      <c r="BQ1633" s="172">
        <f t="shared" ca="1" si="622"/>
        <v>9.0370179501075842E-3</v>
      </c>
      <c r="BR1633" s="172">
        <f t="shared" ca="1" si="627"/>
        <v>5.1292358177947274E-7</v>
      </c>
    </row>
    <row r="1634" spans="44:70">
      <c r="AR1634" s="69">
        <f t="shared" si="619"/>
        <v>136</v>
      </c>
      <c r="AS1634" s="70">
        <f t="shared" si="623"/>
        <v>1631</v>
      </c>
      <c r="AT1634" s="71">
        <f t="shared" ca="1" si="624"/>
        <v>4.4627205266360062E-7</v>
      </c>
      <c r="AU1634" s="72">
        <f t="shared" ca="1" si="620"/>
        <v>9.0370179501075842E-3</v>
      </c>
      <c r="AV1634" s="73">
        <f t="shared" ca="1" si="621"/>
        <v>1.0090370179501076</v>
      </c>
      <c r="AW1634" s="74">
        <f ca="1">PRODUCT(AV$4:AV1634)</f>
        <v>1967226.8029664003</v>
      </c>
      <c r="BO1634" s="70">
        <f t="shared" si="626"/>
        <v>1631</v>
      </c>
      <c r="BP1634" s="171">
        <f t="shared" ca="1" si="625"/>
        <v>0.114</v>
      </c>
      <c r="BQ1634" s="172">
        <f t="shared" ca="1" si="622"/>
        <v>9.0370179501075842E-3</v>
      </c>
      <c r="BR1634" s="172">
        <f t="shared" ca="1" si="627"/>
        <v>5.0832979628586287E-7</v>
      </c>
    </row>
    <row r="1635" spans="44:70">
      <c r="AR1635" s="69">
        <f t="shared" si="619"/>
        <v>136</v>
      </c>
      <c r="AS1635" s="70">
        <f t="shared" si="623"/>
        <v>1632</v>
      </c>
      <c r="AT1635" s="71">
        <f t="shared" ca="1" si="624"/>
        <v>4.4223908411304828E-7</v>
      </c>
      <c r="AU1635" s="72">
        <f t="shared" ca="1" si="620"/>
        <v>9.0370179501075842E-3</v>
      </c>
      <c r="AV1635" s="73">
        <f t="shared" ca="1" si="621"/>
        <v>1.0090370179501076</v>
      </c>
      <c r="AW1635" s="74">
        <f ca="1">PRODUCT(AV$4:AV1635)</f>
        <v>1985004.6668967404</v>
      </c>
      <c r="BO1635" s="70">
        <f t="shared" si="626"/>
        <v>1632</v>
      </c>
      <c r="BP1635" s="171">
        <f t="shared" ca="1" si="625"/>
        <v>0.114</v>
      </c>
      <c r="BQ1635" s="172">
        <f t="shared" ca="1" si="622"/>
        <v>9.0370179501075842E-3</v>
      </c>
      <c r="BR1635" s="172">
        <f t="shared" ca="1" si="627"/>
        <v>5.0377715311035058E-7</v>
      </c>
    </row>
    <row r="1636" spans="44:70">
      <c r="AR1636" s="69">
        <f t="shared" si="619"/>
        <v>137</v>
      </c>
      <c r="AS1636" s="70">
        <f t="shared" si="623"/>
        <v>1633</v>
      </c>
      <c r="AT1636" s="71">
        <f t="shared" ca="1" si="624"/>
        <v>4.3824256157167954E-7</v>
      </c>
      <c r="AU1636" s="72">
        <f t="shared" ca="1" si="620"/>
        <v>9.0370179501075842E-3</v>
      </c>
      <c r="AV1636" s="73">
        <f t="shared" ca="1" si="621"/>
        <v>1.0090370179501076</v>
      </c>
      <c r="AW1636" s="74">
        <f ca="1">PRODUCT(AV$4:AV1636)</f>
        <v>2002943.1897025337</v>
      </c>
      <c r="BO1636" s="70">
        <f t="shared" si="626"/>
        <v>1633</v>
      </c>
      <c r="BP1636" s="171">
        <f t="shared" ca="1" si="625"/>
        <v>0.114</v>
      </c>
      <c r="BQ1636" s="172">
        <f t="shared" ca="1" si="622"/>
        <v>9.0370179501075842E-3</v>
      </c>
      <c r="BR1636" s="172">
        <f t="shared" ca="1" si="627"/>
        <v>4.9926528377897447E-7</v>
      </c>
    </row>
    <row r="1637" spans="44:70">
      <c r="AR1637" s="69">
        <f t="shared" si="619"/>
        <v>137</v>
      </c>
      <c r="AS1637" s="70">
        <f t="shared" si="623"/>
        <v>1634</v>
      </c>
      <c r="AT1637" s="71">
        <f t="shared" ca="1" si="624"/>
        <v>4.3428215567625515E-7</v>
      </c>
      <c r="AU1637" s="72">
        <f t="shared" ca="1" si="620"/>
        <v>9.0370179501075842E-3</v>
      </c>
      <c r="AV1637" s="73">
        <f t="shared" ca="1" si="621"/>
        <v>1.0090370179501076</v>
      </c>
      <c r="AW1637" s="74">
        <f ca="1">PRODUCT(AV$4:AV1637)</f>
        <v>2021043.8232609213</v>
      </c>
      <c r="BO1637" s="70">
        <f t="shared" si="626"/>
        <v>1634</v>
      </c>
      <c r="BP1637" s="171">
        <f t="shared" ca="1" si="625"/>
        <v>0.114</v>
      </c>
      <c r="BQ1637" s="172">
        <f t="shared" ca="1" si="622"/>
        <v>9.0370179501075842E-3</v>
      </c>
      <c r="BR1637" s="172">
        <f t="shared" ca="1" si="627"/>
        <v>4.94793823117856E-7</v>
      </c>
    </row>
    <row r="1638" spans="44:70">
      <c r="AR1638" s="69">
        <f t="shared" si="619"/>
        <v>137</v>
      </c>
      <c r="AS1638" s="70">
        <f t="shared" si="623"/>
        <v>1635</v>
      </c>
      <c r="AT1638" s="71">
        <f t="shared" ca="1" si="624"/>
        <v>4.3035754003999739E-7</v>
      </c>
      <c r="AU1638" s="72">
        <f t="shared" ca="1" si="620"/>
        <v>9.0370179501075842E-3</v>
      </c>
      <c r="AV1638" s="73">
        <f t="shared" ca="1" si="621"/>
        <v>1.0090370179501076</v>
      </c>
      <c r="AW1638" s="74">
        <f ca="1">PRODUCT(AV$4:AV1638)</f>
        <v>2039308.0325696843</v>
      </c>
      <c r="BO1638" s="70">
        <f t="shared" si="626"/>
        <v>1635</v>
      </c>
      <c r="BP1638" s="171">
        <f t="shared" ca="1" si="625"/>
        <v>0.114</v>
      </c>
      <c r="BQ1638" s="172">
        <f t="shared" ca="1" si="622"/>
        <v>9.0370179501075842E-3</v>
      </c>
      <c r="BR1638" s="172">
        <f t="shared" ca="1" si="627"/>
        <v>4.9036240922364392E-7</v>
      </c>
    </row>
    <row r="1639" spans="44:70">
      <c r="AR1639" s="69">
        <f t="shared" si="619"/>
        <v>137</v>
      </c>
      <c r="AS1639" s="70">
        <f t="shared" si="623"/>
        <v>1636</v>
      </c>
      <c r="AT1639" s="71">
        <f t="shared" ca="1" si="624"/>
        <v>4.2646839122569179E-7</v>
      </c>
      <c r="AU1639" s="72">
        <f t="shared" ca="1" si="620"/>
        <v>9.0370179501075842E-3</v>
      </c>
      <c r="AV1639" s="73">
        <f t="shared" ca="1" si="621"/>
        <v>1.0090370179501076</v>
      </c>
      <c r="AW1639" s="74">
        <f ca="1">PRODUCT(AV$4:AV1639)</f>
        <v>2057737.2958658151</v>
      </c>
      <c r="BO1639" s="70">
        <f t="shared" si="626"/>
        <v>1636</v>
      </c>
      <c r="BP1639" s="171">
        <f t="shared" ca="1" si="625"/>
        <v>0.114</v>
      </c>
      <c r="BQ1639" s="172">
        <f t="shared" ca="1" si="622"/>
        <v>9.0370179501075842E-3</v>
      </c>
      <c r="BR1639" s="172">
        <f t="shared" ca="1" si="627"/>
        <v>4.859706834342228E-7</v>
      </c>
    </row>
    <row r="1640" spans="44:70">
      <c r="AR1640" s="69">
        <f t="shared" si="619"/>
        <v>137</v>
      </c>
      <c r="AS1640" s="70">
        <f t="shared" si="623"/>
        <v>1637</v>
      </c>
      <c r="AT1640" s="71">
        <f t="shared" ca="1" si="624"/>
        <v>4.2261438871903169E-7</v>
      </c>
      <c r="AU1640" s="72">
        <f t="shared" ca="1" si="620"/>
        <v>9.0370179501075842E-3</v>
      </c>
      <c r="AV1640" s="73">
        <f t="shared" ca="1" si="621"/>
        <v>1.0090370179501076</v>
      </c>
      <c r="AW1640" s="74">
        <f ca="1">PRODUCT(AV$4:AV1640)</f>
        <v>2076333.1047451603</v>
      </c>
      <c r="BO1640" s="70">
        <f t="shared" si="626"/>
        <v>1637</v>
      </c>
      <c r="BP1640" s="171">
        <f t="shared" ca="1" si="625"/>
        <v>0.114</v>
      </c>
      <c r="BQ1640" s="172">
        <f t="shared" ca="1" si="622"/>
        <v>9.0370179501075842E-3</v>
      </c>
      <c r="BR1640" s="172">
        <f t="shared" ca="1" si="627"/>
        <v>4.8161829029968442E-7</v>
      </c>
    </row>
    <row r="1641" spans="44:70">
      <c r="AR1641" s="69">
        <f t="shared" si="619"/>
        <v>137</v>
      </c>
      <c r="AS1641" s="70">
        <f t="shared" si="623"/>
        <v>1638</v>
      </c>
      <c r="AT1641" s="71">
        <f t="shared" ca="1" si="624"/>
        <v>4.1879521490220404E-7</v>
      </c>
      <c r="AU1641" s="72">
        <f t="shared" ca="1" si="620"/>
        <v>9.0370179501075842E-3</v>
      </c>
      <c r="AV1641" s="73">
        <f t="shared" ca="1" si="621"/>
        <v>1.0090370179501076</v>
      </c>
      <c r="AW1641" s="74">
        <f ca="1">PRODUCT(AV$4:AV1641)</f>
        <v>2095096.964283145</v>
      </c>
      <c r="BO1641" s="70">
        <f t="shared" si="626"/>
        <v>1638</v>
      </c>
      <c r="BP1641" s="171">
        <f t="shared" ca="1" si="625"/>
        <v>0.114</v>
      </c>
      <c r="BQ1641" s="172">
        <f t="shared" ca="1" si="622"/>
        <v>9.0370179501075842E-3</v>
      </c>
      <c r="BR1641" s="172">
        <f t="shared" ca="1" si="627"/>
        <v>4.7730487755355898E-7</v>
      </c>
    </row>
    <row r="1642" spans="44:70">
      <c r="AR1642" s="69">
        <f t="shared" si="619"/>
        <v>137</v>
      </c>
      <c r="AS1642" s="70">
        <f t="shared" si="623"/>
        <v>1639</v>
      </c>
      <c r="AT1642" s="71">
        <f t="shared" ca="1" si="624"/>
        <v>4.1501055502771366E-7</v>
      </c>
      <c r="AU1642" s="72">
        <f t="shared" ca="1" si="620"/>
        <v>9.0370179501075842E-3</v>
      </c>
      <c r="AV1642" s="73">
        <f t="shared" ca="1" si="621"/>
        <v>1.0090370179501076</v>
      </c>
      <c r="AW1642" s="74">
        <f ca="1">PRODUCT(AV$4:AV1642)</f>
        <v>2114030.3931565876</v>
      </c>
      <c r="BO1642" s="70">
        <f t="shared" si="626"/>
        <v>1639</v>
      </c>
      <c r="BP1642" s="171">
        <f t="shared" ca="1" si="625"/>
        <v>0.114</v>
      </c>
      <c r="BQ1642" s="172">
        <f t="shared" ca="1" si="622"/>
        <v>9.0370179501075842E-3</v>
      </c>
      <c r="BR1642" s="172">
        <f t="shared" ca="1" si="627"/>
        <v>4.73030096084304E-7</v>
      </c>
    </row>
    <row r="1643" spans="44:70">
      <c r="AR1643" s="69">
        <f t="shared" si="619"/>
        <v>137</v>
      </c>
      <c r="AS1643" s="70">
        <f t="shared" si="623"/>
        <v>1640</v>
      </c>
      <c r="AT1643" s="71">
        <f t="shared" ca="1" si="624"/>
        <v>4.1126009719244411E-7</v>
      </c>
      <c r="AU1643" s="72">
        <f t="shared" ca="1" si="620"/>
        <v>9.0370179501075842E-3</v>
      </c>
      <c r="AV1643" s="73">
        <f t="shared" ca="1" si="621"/>
        <v>1.0090370179501076</v>
      </c>
      <c r="AW1643" s="74">
        <f ca="1">PRODUCT(AV$4:AV1643)</f>
        <v>2133134.9237666167</v>
      </c>
      <c r="BO1643" s="70">
        <f t="shared" si="626"/>
        <v>1640</v>
      </c>
      <c r="BP1643" s="171">
        <f t="shared" ca="1" si="625"/>
        <v>0.114</v>
      </c>
      <c r="BQ1643" s="172">
        <f t="shared" ca="1" si="622"/>
        <v>9.0370179501075842E-3</v>
      </c>
      <c r="BR1643" s="172">
        <f t="shared" ca="1" si="627"/>
        <v>4.6879359990704844E-7</v>
      </c>
    </row>
    <row r="1644" spans="44:70">
      <c r="AR1644" s="69">
        <f t="shared" si="619"/>
        <v>137</v>
      </c>
      <c r="AS1644" s="70">
        <f t="shared" si="623"/>
        <v>1641</v>
      </c>
      <c r="AT1644" s="71">
        <f t="shared" ca="1" si="624"/>
        <v>4.0754353231195298E-7</v>
      </c>
      <c r="AU1644" s="72">
        <f t="shared" ca="1" si="620"/>
        <v>9.0370179501075842E-3</v>
      </c>
      <c r="AV1644" s="73">
        <f t="shared" ca="1" si="621"/>
        <v>1.0090370179501076</v>
      </c>
      <c r="AW1644" s="74">
        <f ca="1">PRODUCT(AV$4:AV1644)</f>
        <v>2152412.102362697</v>
      </c>
      <c r="BO1644" s="70">
        <f t="shared" si="626"/>
        <v>1641</v>
      </c>
      <c r="BP1644" s="171">
        <f t="shared" ca="1" si="625"/>
        <v>0.114</v>
      </c>
      <c r="BQ1644" s="172">
        <f t="shared" ca="1" si="622"/>
        <v>9.0370179501075842E-3</v>
      </c>
      <c r="BR1644" s="172">
        <f t="shared" ca="1" si="627"/>
        <v>4.6459504613559006E-7</v>
      </c>
    </row>
    <row r="1645" spans="44:70">
      <c r="AR1645" s="69">
        <f t="shared" si="619"/>
        <v>137</v>
      </c>
      <c r="AS1645" s="70">
        <f t="shared" si="623"/>
        <v>1642</v>
      </c>
      <c r="AT1645" s="71">
        <f t="shared" ca="1" si="624"/>
        <v>4.0386055409499963E-7</v>
      </c>
      <c r="AU1645" s="72">
        <f t="shared" ca="1" si="620"/>
        <v>9.0370179501075842E-3</v>
      </c>
      <c r="AV1645" s="73">
        <f t="shared" ca="1" si="621"/>
        <v>1.0090370179501076</v>
      </c>
      <c r="AW1645" s="74">
        <f ca="1">PRODUCT(AV$4:AV1645)</f>
        <v>2171863.4891677774</v>
      </c>
      <c r="BO1645" s="70">
        <f t="shared" si="626"/>
        <v>1642</v>
      </c>
      <c r="BP1645" s="171">
        <f t="shared" ca="1" si="625"/>
        <v>0.114</v>
      </c>
      <c r="BQ1645" s="172">
        <f t="shared" ca="1" si="622"/>
        <v>9.0370179501075842E-3</v>
      </c>
      <c r="BR1645" s="172">
        <f t="shared" ca="1" si="627"/>
        <v>4.6043409495464343E-7</v>
      </c>
    </row>
    <row r="1646" spans="44:70">
      <c r="AR1646" s="69">
        <f t="shared" si="619"/>
        <v>137</v>
      </c>
      <c r="AS1646" s="70">
        <f t="shared" si="623"/>
        <v>1643</v>
      </c>
      <c r="AT1646" s="71">
        <f t="shared" ca="1" si="624"/>
        <v>4.0021085901830274E-7</v>
      </c>
      <c r="AU1646" s="72">
        <f t="shared" ca="1" si="620"/>
        <v>9.0370179501075842E-3</v>
      </c>
      <c r="AV1646" s="73">
        <f t="shared" ca="1" si="621"/>
        <v>1.0090370179501076</v>
      </c>
      <c r="AW1646" s="74">
        <f ca="1">PRODUCT(AV$4:AV1646)</f>
        <v>2191490.6585045699</v>
      </c>
      <c r="BO1646" s="70">
        <f t="shared" si="626"/>
        <v>1643</v>
      </c>
      <c r="BP1646" s="171">
        <f t="shared" ca="1" si="625"/>
        <v>0.114</v>
      </c>
      <c r="BQ1646" s="172">
        <f t="shared" ca="1" si="622"/>
        <v>9.0370179501075842E-3</v>
      </c>
      <c r="BR1646" s="172">
        <f t="shared" ca="1" si="627"/>
        <v>4.5631040959233653E-7</v>
      </c>
    </row>
    <row r="1647" spans="44:70">
      <c r="AR1647" s="69">
        <f t="shared" si="619"/>
        <v>137</v>
      </c>
      <c r="AS1647" s="70">
        <f t="shared" si="623"/>
        <v>1644</v>
      </c>
      <c r="AT1647" s="71">
        <f t="shared" ca="1" si="624"/>
        <v>3.9659414630152635E-7</v>
      </c>
      <c r="AU1647" s="72">
        <f t="shared" ca="1" si="620"/>
        <v>9.0370179501075842E-3</v>
      </c>
      <c r="AV1647" s="73">
        <f t="shared" ca="1" si="621"/>
        <v>1.0090370179501076</v>
      </c>
      <c r="AW1647" s="74">
        <f ca="1">PRODUCT(AV$4:AV1647)</f>
        <v>2211295.1989229689</v>
      </c>
      <c r="BO1647" s="70">
        <f t="shared" si="626"/>
        <v>1644</v>
      </c>
      <c r="BP1647" s="171">
        <f t="shared" ca="1" si="625"/>
        <v>0.114</v>
      </c>
      <c r="BQ1647" s="172">
        <f t="shared" ca="1" si="622"/>
        <v>9.0370179501075842E-3</v>
      </c>
      <c r="BR1647" s="172">
        <f t="shared" ca="1" si="627"/>
        <v>4.5222365629295385E-7</v>
      </c>
    </row>
    <row r="1648" spans="44:70">
      <c r="AR1648" s="69">
        <f t="shared" si="619"/>
        <v>138</v>
      </c>
      <c r="AS1648" s="70">
        <f t="shared" si="623"/>
        <v>1645</v>
      </c>
      <c r="AT1648" s="71">
        <f t="shared" ca="1" si="624"/>
        <v>3.9301011788249186E-7</v>
      </c>
      <c r="AU1648" s="72">
        <f t="shared" ca="1" si="620"/>
        <v>9.0370179501075842E-3</v>
      </c>
      <c r="AV1648" s="73">
        <f t="shared" ca="1" si="621"/>
        <v>1.0090370179501076</v>
      </c>
      <c r="AW1648" s="74">
        <f ca="1">PRODUCT(AV$4:AV1648)</f>
        <v>2231278.7133286227</v>
      </c>
      <c r="BO1648" s="70">
        <f t="shared" si="626"/>
        <v>1645</v>
      </c>
      <c r="BP1648" s="171">
        <f t="shared" ca="1" si="625"/>
        <v>0.114</v>
      </c>
      <c r="BQ1648" s="172">
        <f t="shared" ca="1" si="622"/>
        <v>9.0370179501075842E-3</v>
      </c>
      <c r="BR1648" s="172">
        <f t="shared" ca="1" si="627"/>
        <v>4.4817350428992321E-7</v>
      </c>
    </row>
    <row r="1649" spans="44:70">
      <c r="AR1649" s="69">
        <f t="shared" si="619"/>
        <v>138</v>
      </c>
      <c r="AS1649" s="70">
        <f t="shared" si="623"/>
        <v>1646</v>
      </c>
      <c r="AT1649" s="71">
        <f t="shared" ca="1" si="624"/>
        <v>3.8945847839261389E-7</v>
      </c>
      <c r="AU1649" s="72">
        <f t="shared" ca="1" si="620"/>
        <v>9.0370179501075842E-3</v>
      </c>
      <c r="AV1649" s="73">
        <f t="shared" ca="1" si="621"/>
        <v>1.0090370179501076</v>
      </c>
      <c r="AW1649" s="74">
        <f ca="1">PRODUCT(AV$4:AV1649)</f>
        <v>2251442.8191126664</v>
      </c>
      <c r="BO1649" s="70">
        <f t="shared" si="626"/>
        <v>1646</v>
      </c>
      <c r="BP1649" s="171">
        <f t="shared" ca="1" si="625"/>
        <v>0.114</v>
      </c>
      <c r="BQ1649" s="172">
        <f t="shared" ca="1" si="622"/>
        <v>9.0370179501075842E-3</v>
      </c>
      <c r="BR1649" s="172">
        <f t="shared" ca="1" si="627"/>
        <v>4.4415962577904489E-7</v>
      </c>
    </row>
    <row r="1650" spans="44:70">
      <c r="AR1650" s="69">
        <f t="shared" si="619"/>
        <v>138</v>
      </c>
      <c r="AS1650" s="70">
        <f t="shared" si="623"/>
        <v>1647</v>
      </c>
      <c r="AT1650" s="71">
        <f t="shared" ca="1" si="624"/>
        <v>3.8593893513255825E-7</v>
      </c>
      <c r="AU1650" s="72">
        <f t="shared" ca="1" si="620"/>
        <v>9.0370179501075842E-3</v>
      </c>
      <c r="AV1650" s="73">
        <f t="shared" ca="1" si="621"/>
        <v>1.0090370179501076</v>
      </c>
      <c r="AW1650" s="74">
        <f ca="1">PRODUCT(AV$4:AV1650)</f>
        <v>2271789.1482826285</v>
      </c>
      <c r="BO1650" s="70">
        <f t="shared" si="626"/>
        <v>1647</v>
      </c>
      <c r="BP1650" s="171">
        <f t="shared" ca="1" si="625"/>
        <v>0.114</v>
      </c>
      <c r="BQ1650" s="172">
        <f t="shared" ca="1" si="622"/>
        <v>9.0370179501075842E-3</v>
      </c>
      <c r="BR1650" s="172">
        <f t="shared" ca="1" si="627"/>
        <v>4.4018169589196044E-7</v>
      </c>
    </row>
    <row r="1651" spans="44:70">
      <c r="AR1651" s="69">
        <f t="shared" si="619"/>
        <v>138</v>
      </c>
      <c r="AS1651" s="70">
        <f t="shared" si="623"/>
        <v>1648</v>
      </c>
      <c r="AT1651" s="71">
        <f t="shared" ca="1" si="624"/>
        <v>3.8245119804811993E-7</v>
      </c>
      <c r="AU1651" s="72">
        <f t="shared" ca="1" si="620"/>
        <v>9.0370179501075842E-3</v>
      </c>
      <c r="AV1651" s="73">
        <f t="shared" ca="1" si="621"/>
        <v>1.0090370179501076</v>
      </c>
      <c r="AW1651" s="74">
        <f ca="1">PRODUCT(AV$4:AV1651)</f>
        <v>2292319.3475945182</v>
      </c>
      <c r="BO1651" s="70">
        <f t="shared" si="626"/>
        <v>1648</v>
      </c>
      <c r="BP1651" s="171">
        <f t="shared" ca="1" si="625"/>
        <v>0.114</v>
      </c>
      <c r="BQ1651" s="172">
        <f t="shared" ca="1" si="622"/>
        <v>9.0370179501075842E-3</v>
      </c>
      <c r="BR1651" s="172">
        <f t="shared" ca="1" si="627"/>
        <v>4.3623939266985892E-7</v>
      </c>
    </row>
    <row r="1652" spans="44:70">
      <c r="AR1652" s="69">
        <f t="shared" si="619"/>
        <v>138</v>
      </c>
      <c r="AS1652" s="70">
        <f t="shared" si="623"/>
        <v>1649</v>
      </c>
      <c r="AT1652" s="71">
        <f t="shared" ca="1" si="624"/>
        <v>3.789949797063189E-7</v>
      </c>
      <c r="AU1652" s="72">
        <f t="shared" ca="1" si="620"/>
        <v>9.0370179501075842E-3</v>
      </c>
      <c r="AV1652" s="73">
        <f t="shared" ca="1" si="621"/>
        <v>1.0090370179501076</v>
      </c>
      <c r="AW1652" s="74">
        <f ca="1">PRODUCT(AV$4:AV1652)</f>
        <v>2313035.0786861088</v>
      </c>
      <c r="BO1652" s="70">
        <f t="shared" si="626"/>
        <v>1649</v>
      </c>
      <c r="BP1652" s="171">
        <f t="shared" ca="1" si="625"/>
        <v>0.114</v>
      </c>
      <c r="BQ1652" s="172">
        <f t="shared" ca="1" si="622"/>
        <v>9.0370179501075842E-3</v>
      </c>
      <c r="BR1652" s="172">
        <f t="shared" ca="1" si="627"/>
        <v>4.3233239703741871E-7</v>
      </c>
    </row>
    <row r="1653" spans="44:70">
      <c r="AR1653" s="69">
        <f t="shared" si="619"/>
        <v>138</v>
      </c>
      <c r="AS1653" s="70">
        <f t="shared" si="623"/>
        <v>1650</v>
      </c>
      <c r="AT1653" s="71">
        <f t="shared" ca="1" si="624"/>
        <v>3.7556999527171224E-7</v>
      </c>
      <c r="AU1653" s="72">
        <f t="shared" ca="1" si="620"/>
        <v>9.0370179501075842E-3</v>
      </c>
      <c r="AV1653" s="73">
        <f t="shared" ca="1" si="621"/>
        <v>1.0090370179501076</v>
      </c>
      <c r="AW1653" s="74">
        <f ca="1">PRODUCT(AV$4:AV1653)</f>
        <v>2333938.0182114239</v>
      </c>
      <c r="BO1653" s="70">
        <f t="shared" si="626"/>
        <v>1650</v>
      </c>
      <c r="BP1653" s="171">
        <f t="shared" ca="1" si="625"/>
        <v>0.114</v>
      </c>
      <c r="BQ1653" s="172">
        <f t="shared" ca="1" si="622"/>
        <v>9.0370179501075842E-3</v>
      </c>
      <c r="BR1653" s="172">
        <f t="shared" ca="1" si="627"/>
        <v>4.2846039277698296E-7</v>
      </c>
    </row>
    <row r="1654" spans="44:70">
      <c r="AR1654" s="69">
        <f t="shared" si="619"/>
        <v>138</v>
      </c>
      <c r="AS1654" s="70">
        <f t="shared" si="623"/>
        <v>1651</v>
      </c>
      <c r="AT1654" s="71">
        <f t="shared" ca="1" si="624"/>
        <v>3.7217596248291996E-7</v>
      </c>
      <c r="AU1654" s="72">
        <f t="shared" ca="1" si="620"/>
        <v>9.0370179501075842E-3</v>
      </c>
      <c r="AV1654" s="73">
        <f t="shared" ca="1" si="621"/>
        <v>1.0090370179501076</v>
      </c>
      <c r="AW1654" s="74">
        <f ca="1">PRODUCT(AV$4:AV1654)</f>
        <v>2355029.8579764389</v>
      </c>
      <c r="BO1654" s="70">
        <f t="shared" si="626"/>
        <v>1651</v>
      </c>
      <c r="BP1654" s="171">
        <f t="shared" ca="1" si="625"/>
        <v>0.114</v>
      </c>
      <c r="BQ1654" s="172">
        <f t="shared" ca="1" si="622"/>
        <v>9.0370179501075842E-3</v>
      </c>
      <c r="BR1654" s="172">
        <f t="shared" ca="1" si="627"/>
        <v>4.2462306650296595E-7</v>
      </c>
    </row>
    <row r="1655" spans="44:70">
      <c r="AR1655" s="69">
        <f t="shared" si="619"/>
        <v>138</v>
      </c>
      <c r="AS1655" s="70">
        <f t="shared" si="623"/>
        <v>1652</v>
      </c>
      <c r="AT1655" s="71">
        <f t="shared" ca="1" si="624"/>
        <v>3.6881260162936326E-7</v>
      </c>
      <c r="AU1655" s="72">
        <f t="shared" ca="1" si="620"/>
        <v>9.0370179501075842E-3</v>
      </c>
      <c r="AV1655" s="73">
        <f t="shared" ca="1" si="621"/>
        <v>1.0090370179501076</v>
      </c>
      <c r="AW1655" s="74">
        <f ca="1">PRODUCT(AV$4:AV1655)</f>
        <v>2376312.3050760115</v>
      </c>
      <c r="BO1655" s="70">
        <f t="shared" si="626"/>
        <v>1652</v>
      </c>
      <c r="BP1655" s="171">
        <f t="shared" ca="1" si="625"/>
        <v>0.114</v>
      </c>
      <c r="BQ1655" s="172">
        <f t="shared" ca="1" si="622"/>
        <v>9.0370179501075842E-3</v>
      </c>
      <c r="BR1655" s="172">
        <f t="shared" ca="1" si="627"/>
        <v>4.2082010763648877E-7</v>
      </c>
    </row>
    <row r="1656" spans="44:70">
      <c r="AR1656" s="69">
        <f t="shared" si="619"/>
        <v>138</v>
      </c>
      <c r="AS1656" s="70">
        <f t="shared" si="623"/>
        <v>1653</v>
      </c>
      <c r="AT1656" s="71">
        <f t="shared" ca="1" si="624"/>
        <v>3.6547963552821283E-7</v>
      </c>
      <c r="AU1656" s="72">
        <f t="shared" ca="1" si="620"/>
        <v>9.0370179501075842E-3</v>
      </c>
      <c r="AV1656" s="73">
        <f t="shared" ca="1" si="621"/>
        <v>1.0090370179501076</v>
      </c>
      <c r="AW1656" s="74">
        <f ca="1">PRODUCT(AV$4:AV1656)</f>
        <v>2397787.0820320449</v>
      </c>
      <c r="BO1656" s="70">
        <f t="shared" si="626"/>
        <v>1653</v>
      </c>
      <c r="BP1656" s="171">
        <f t="shared" ca="1" si="625"/>
        <v>0.114</v>
      </c>
      <c r="BQ1656" s="172">
        <f t="shared" ca="1" si="622"/>
        <v>9.0370179501075842E-3</v>
      </c>
      <c r="BR1656" s="172">
        <f t="shared" ca="1" si="627"/>
        <v>4.1705120838024244E-7</v>
      </c>
    </row>
    <row r="1657" spans="44:70">
      <c r="AR1657" s="69">
        <f t="shared" si="619"/>
        <v>138</v>
      </c>
      <c r="AS1657" s="70">
        <f t="shared" si="623"/>
        <v>1654</v>
      </c>
      <c r="AT1657" s="71">
        <f t="shared" ca="1" si="624"/>
        <v>3.621767895015456E-7</v>
      </c>
      <c r="AU1657" s="72">
        <f t="shared" ca="1" si="620"/>
        <v>9.0370179501075842E-3</v>
      </c>
      <c r="AV1657" s="73">
        <f t="shared" ca="1" si="621"/>
        <v>1.0090370179501076</v>
      </c>
      <c r="AW1657" s="74">
        <f ca="1">PRODUCT(AV$4:AV1657)</f>
        <v>2419455.9269329044</v>
      </c>
      <c r="BO1657" s="70">
        <f t="shared" si="626"/>
        <v>1654</v>
      </c>
      <c r="BP1657" s="171">
        <f t="shared" ca="1" si="625"/>
        <v>0.114</v>
      </c>
      <c r="BQ1657" s="172">
        <f t="shared" ca="1" si="622"/>
        <v>9.0370179501075842E-3</v>
      </c>
      <c r="BR1657" s="172">
        <f t="shared" ca="1" si="627"/>
        <v>4.1331606369357579E-7</v>
      </c>
    </row>
    <row r="1658" spans="44:70">
      <c r="AR1658" s="69">
        <f t="shared" si="619"/>
        <v>138</v>
      </c>
      <c r="AS1658" s="70">
        <f t="shared" si="623"/>
        <v>1655</v>
      </c>
      <c r="AT1658" s="71">
        <f t="shared" ca="1" si="624"/>
        <v>3.5890379135370778E-7</v>
      </c>
      <c r="AU1658" s="72">
        <f t="shared" ca="1" si="620"/>
        <v>9.0370179501075842E-3</v>
      </c>
      <c r="AV1658" s="73">
        <f t="shared" ca="1" si="621"/>
        <v>1.0090370179501076</v>
      </c>
      <c r="AW1658" s="74">
        <f ca="1">PRODUCT(AV$4:AV1658)</f>
        <v>2441320.5935740913</v>
      </c>
      <c r="BO1658" s="70">
        <f t="shared" si="626"/>
        <v>1655</v>
      </c>
      <c r="BP1658" s="171">
        <f t="shared" ca="1" si="625"/>
        <v>0.114</v>
      </c>
      <c r="BQ1658" s="172">
        <f t="shared" ca="1" si="622"/>
        <v>9.0370179501075842E-3</v>
      </c>
      <c r="BR1658" s="172">
        <f t="shared" ca="1" si="627"/>
        <v>4.0961437126780657E-7</v>
      </c>
    </row>
    <row r="1659" spans="44:70">
      <c r="AR1659" s="69">
        <f t="shared" si="619"/>
        <v>138</v>
      </c>
      <c r="AS1659" s="70">
        <f t="shared" si="623"/>
        <v>1656</v>
      </c>
      <c r="AT1659" s="71">
        <f t="shared" ca="1" si="624"/>
        <v>3.5566037134888267E-7</v>
      </c>
      <c r="AU1659" s="72">
        <f t="shared" ca="1" si="620"/>
        <v>9.0370179501075842E-3</v>
      </c>
      <c r="AV1659" s="73">
        <f t="shared" ca="1" si="621"/>
        <v>1.0090370179501076</v>
      </c>
      <c r="AW1659" s="74">
        <f ca="1">PRODUCT(AV$4:AV1659)</f>
        <v>2463382.8516001878</v>
      </c>
      <c r="BO1659" s="70">
        <f t="shared" si="626"/>
        <v>1656</v>
      </c>
      <c r="BP1659" s="171">
        <f t="shared" ca="1" si="625"/>
        <v>0.114</v>
      </c>
      <c r="BQ1659" s="172">
        <f t="shared" ca="1" si="622"/>
        <v>9.0370179501075842E-3</v>
      </c>
      <c r="BR1659" s="172">
        <f t="shared" ca="1" si="627"/>
        <v>4.0594583150175386E-7</v>
      </c>
    </row>
    <row r="1660" spans="44:70">
      <c r="AR1660" s="69">
        <f t="shared" si="619"/>
        <v>139</v>
      </c>
      <c r="AS1660" s="70">
        <f t="shared" si="623"/>
        <v>1657</v>
      </c>
      <c r="AT1660" s="71">
        <f t="shared" ca="1" si="624"/>
        <v>3.5244626218886087E-7</v>
      </c>
      <c r="AU1660" s="72">
        <f t="shared" ca="1" si="620"/>
        <v>9.0370179501075842E-3</v>
      </c>
      <c r="AV1660" s="73">
        <f t="shared" ca="1" si="621"/>
        <v>1.0090370179501076</v>
      </c>
      <c r="AW1660" s="74">
        <f ca="1">PRODUCT(AV$4:AV1660)</f>
        <v>2485644.486648086</v>
      </c>
      <c r="BO1660" s="70">
        <f t="shared" si="626"/>
        <v>1657</v>
      </c>
      <c r="BP1660" s="171">
        <f t="shared" ca="1" si="625"/>
        <v>0.114</v>
      </c>
      <c r="BQ1660" s="172">
        <f t="shared" ca="1" si="622"/>
        <v>9.0370179501075842E-3</v>
      </c>
      <c r="BR1660" s="172">
        <f t="shared" ca="1" si="627"/>
        <v>4.0231014747748937E-7</v>
      </c>
    </row>
    <row r="1661" spans="44:70">
      <c r="AR1661" s="69">
        <f t="shared" si="619"/>
        <v>139</v>
      </c>
      <c r="AS1661" s="70">
        <f t="shared" si="623"/>
        <v>1658</v>
      </c>
      <c r="AT1661" s="71">
        <f t="shared" ca="1" si="624"/>
        <v>3.4926119899101182E-7</v>
      </c>
      <c r="AU1661" s="72">
        <f t="shared" ca="1" si="620"/>
        <v>9.0370179501075842E-3</v>
      </c>
      <c r="AV1661" s="73">
        <f t="shared" ca="1" si="621"/>
        <v>1.0090370179501076</v>
      </c>
      <c r="AW1661" s="74">
        <f ca="1">PRODUCT(AV$4:AV1661)</f>
        <v>2508107.3004915109</v>
      </c>
      <c r="BO1661" s="70">
        <f t="shared" si="626"/>
        <v>1658</v>
      </c>
      <c r="BP1661" s="171">
        <f t="shared" ca="1" si="625"/>
        <v>0.114</v>
      </c>
      <c r="BQ1661" s="172">
        <f t="shared" ca="1" si="622"/>
        <v>9.0370179501075842E-3</v>
      </c>
      <c r="BR1661" s="172">
        <f t="shared" ca="1" si="627"/>
        <v>3.9870702493630599E-7</v>
      </c>
    </row>
    <row r="1662" spans="44:70">
      <c r="AR1662" s="69">
        <f t="shared" si="619"/>
        <v>139</v>
      </c>
      <c r="AS1662" s="70">
        <f t="shared" si="623"/>
        <v>1659</v>
      </c>
      <c r="AT1662" s="71">
        <f t="shared" ca="1" si="624"/>
        <v>3.4610491926645397E-7</v>
      </c>
      <c r="AU1662" s="72">
        <f t="shared" ca="1" si="620"/>
        <v>9.0370179501075842E-3</v>
      </c>
      <c r="AV1662" s="73">
        <f t="shared" ca="1" si="621"/>
        <v>1.0090370179501076</v>
      </c>
      <c r="AW1662" s="74">
        <f ca="1">PRODUCT(AV$4:AV1662)</f>
        <v>2530773.1111868485</v>
      </c>
      <c r="BO1662" s="70">
        <f t="shared" si="626"/>
        <v>1659</v>
      </c>
      <c r="BP1662" s="171">
        <f t="shared" ca="1" si="625"/>
        <v>0.114</v>
      </c>
      <c r="BQ1662" s="172">
        <f t="shared" ca="1" si="622"/>
        <v>9.0370179501075842E-3</v>
      </c>
      <c r="BR1662" s="172">
        <f t="shared" ca="1" si="627"/>
        <v>3.9513617225490166E-7</v>
      </c>
    </row>
    <row r="1663" spans="44:70">
      <c r="AR1663" s="69">
        <f t="shared" si="619"/>
        <v>139</v>
      </c>
      <c r="AS1663" s="70">
        <f t="shared" si="623"/>
        <v>1660</v>
      </c>
      <c r="AT1663" s="71">
        <f t="shared" ca="1" si="624"/>
        <v>3.4297716289842248E-7</v>
      </c>
      <c r="AU1663" s="72">
        <f t="shared" ca="1" si="620"/>
        <v>9.0370179501075842E-3</v>
      </c>
      <c r="AV1663" s="73">
        <f t="shared" ca="1" si="621"/>
        <v>1.0090370179501076</v>
      </c>
      <c r="AW1663" s="74">
        <f ca="1">PRODUCT(AV$4:AV1663)</f>
        <v>2553643.7532202937</v>
      </c>
      <c r="BO1663" s="70">
        <f t="shared" si="626"/>
        <v>1660</v>
      </c>
      <c r="BP1663" s="171">
        <f t="shared" ca="1" si="625"/>
        <v>0.114</v>
      </c>
      <c r="BQ1663" s="172">
        <f t="shared" ca="1" si="622"/>
        <v>9.0370179501075842E-3</v>
      </c>
      <c r="BR1663" s="172">
        <f t="shared" ca="1" si="627"/>
        <v>3.9159730042177639E-7</v>
      </c>
    </row>
    <row r="1664" spans="44:70">
      <c r="AR1664" s="69">
        <f t="shared" si="619"/>
        <v>139</v>
      </c>
      <c r="AS1664" s="70">
        <f t="shared" si="623"/>
        <v>1661</v>
      </c>
      <c r="AT1664" s="71">
        <f t="shared" ca="1" si="624"/>
        <v>3.3987767212083245E-7</v>
      </c>
      <c r="AU1664" s="72">
        <f t="shared" ca="1" si="620"/>
        <v>9.0370179501075842E-3</v>
      </c>
      <c r="AV1664" s="73">
        <f t="shared" ca="1" si="621"/>
        <v>1.0090370179501076</v>
      </c>
      <c r="AW1664" s="74">
        <f ca="1">PRODUCT(AV$4:AV1664)</f>
        <v>2576721.0776563254</v>
      </c>
      <c r="BO1664" s="70">
        <f t="shared" si="626"/>
        <v>1661</v>
      </c>
      <c r="BP1664" s="171">
        <f t="shared" ca="1" si="625"/>
        <v>0.114</v>
      </c>
      <c r="BQ1664" s="172">
        <f t="shared" ca="1" si="622"/>
        <v>9.0370179501075842E-3</v>
      </c>
      <c r="BR1664" s="172">
        <f t="shared" ca="1" si="627"/>
        <v>3.8809012301384084E-7</v>
      </c>
    </row>
    <row r="1665" spans="44:70">
      <c r="AR1665" s="69">
        <f t="shared" si="619"/>
        <v>139</v>
      </c>
      <c r="AS1665" s="70">
        <f t="shared" si="623"/>
        <v>1662</v>
      </c>
      <c r="AT1665" s="71">
        <f t="shared" ca="1" si="624"/>
        <v>3.3680619149703571E-7</v>
      </c>
      <c r="AU1665" s="72">
        <f t="shared" ca="1" si="620"/>
        <v>9.0370179501075842E-3</v>
      </c>
      <c r="AV1665" s="73">
        <f t="shared" ca="1" si="621"/>
        <v>1.0090370179501076</v>
      </c>
      <c r="AW1665" s="74">
        <f ca="1">PRODUCT(AV$4:AV1665)</f>
        <v>2600006.9522875263</v>
      </c>
      <c r="BO1665" s="70">
        <f t="shared" si="626"/>
        <v>1662</v>
      </c>
      <c r="BP1665" s="171">
        <f t="shared" ca="1" si="625"/>
        <v>0.114</v>
      </c>
      <c r="BQ1665" s="172">
        <f t="shared" ca="1" si="622"/>
        <v>9.0370179501075842E-3</v>
      </c>
      <c r="BR1665" s="172">
        <f t="shared" ca="1" si="627"/>
        <v>3.8461435617323425E-7</v>
      </c>
    </row>
    <row r="1666" spans="44:70">
      <c r="AR1666" s="69">
        <f t="shared" si="619"/>
        <v>139</v>
      </c>
      <c r="AS1666" s="70">
        <f t="shared" si="623"/>
        <v>1663</v>
      </c>
      <c r="AT1666" s="71">
        <f t="shared" ca="1" si="624"/>
        <v>3.3376246789876961E-7</v>
      </c>
      <c r="AU1666" s="72">
        <f t="shared" ca="1" si="620"/>
        <v>9.0370179501075842E-3</v>
      </c>
      <c r="AV1666" s="73">
        <f t="shared" ca="1" si="621"/>
        <v>1.0090370179501076</v>
      </c>
      <c r="AW1666" s="74">
        <f ca="1">PRODUCT(AV$4:AV1666)</f>
        <v>2623503.2617857531</v>
      </c>
      <c r="BO1666" s="70">
        <f t="shared" si="626"/>
        <v>1663</v>
      </c>
      <c r="BP1666" s="171">
        <f t="shared" ca="1" si="625"/>
        <v>0.114</v>
      </c>
      <c r="BQ1666" s="172">
        <f t="shared" ca="1" si="622"/>
        <v>9.0370179501075842E-3</v>
      </c>
      <c r="BR1666" s="172">
        <f t="shared" ca="1" si="627"/>
        <v>3.8116971858435003E-7</v>
      </c>
    </row>
    <row r="1667" spans="44:70">
      <c r="AR1667" s="69">
        <f t="shared" si="619"/>
        <v>139</v>
      </c>
      <c r="AS1667" s="70">
        <f t="shared" si="623"/>
        <v>1664</v>
      </c>
      <c r="AT1667" s="71">
        <f t="shared" ca="1" si="624"/>
        <v>3.3074625048529622E-7</v>
      </c>
      <c r="AU1667" s="72">
        <f t="shared" ca="1" si="620"/>
        <v>9.0370179501075842E-3</v>
      </c>
      <c r="AV1667" s="73">
        <f t="shared" ca="1" si="621"/>
        <v>1.0090370179501076</v>
      </c>
      <c r="AW1667" s="74">
        <f ca="1">PRODUCT(AV$4:AV1667)</f>
        <v>2647211.9078546767</v>
      </c>
      <c r="BO1667" s="70">
        <f t="shared" si="626"/>
        <v>1664</v>
      </c>
      <c r="BP1667" s="171">
        <f t="shared" ca="1" si="625"/>
        <v>0.114</v>
      </c>
      <c r="BQ1667" s="172">
        <f t="shared" ca="1" si="622"/>
        <v>9.0370179501075842E-3</v>
      </c>
      <c r="BR1667" s="172">
        <f t="shared" ca="1" si="627"/>
        <v>3.7775593145106715E-7</v>
      </c>
    </row>
    <row r="1668" spans="44:70">
      <c r="AR1668" s="69">
        <f t="shared" si="619"/>
        <v>139</v>
      </c>
      <c r="AS1668" s="70">
        <f t="shared" si="623"/>
        <v>1665</v>
      </c>
      <c r="AT1668" s="71">
        <f t="shared" ca="1" si="624"/>
        <v>3.2775729068272982E-7</v>
      </c>
      <c r="AU1668" s="72">
        <f t="shared" ca="1" si="620"/>
        <v>9.0370179501075842E-3</v>
      </c>
      <c r="AV1668" s="73">
        <f t="shared" ca="1" si="621"/>
        <v>1.0090370179501076</v>
      </c>
      <c r="AW1668" s="74">
        <f ca="1">PRODUCT(AV$4:AV1668)</f>
        <v>2671134.8093836978</v>
      </c>
      <c r="BO1668" s="70">
        <f t="shared" si="626"/>
        <v>1665</v>
      </c>
      <c r="BP1668" s="171">
        <f t="shared" ca="1" si="625"/>
        <v>0.114</v>
      </c>
      <c r="BQ1668" s="172">
        <f t="shared" ca="1" si="622"/>
        <v>9.0370179501075842E-3</v>
      </c>
      <c r="BR1668" s="172">
        <f t="shared" ca="1" si="627"/>
        <v>3.7437271847418535E-7</v>
      </c>
    </row>
    <row r="1669" spans="44:70">
      <c r="AR1669" s="69">
        <f t="shared" ref="AR1669:AR1732" si="628">ROUNDDOWN((AS1669-1)/12,0)+1</f>
        <v>139</v>
      </c>
      <c r="AS1669" s="70">
        <f t="shared" si="623"/>
        <v>1666</v>
      </c>
      <c r="AT1669" s="71">
        <f t="shared" ca="1" si="624"/>
        <v>3.2479534216355136E-7</v>
      </c>
      <c r="AU1669" s="72">
        <f t="shared" ref="AU1669:AU1732" ca="1" si="629">IF($AU$2="Yes",BQ1669,((1+$AH$21)^(1/12))-1)</f>
        <v>9.0370179501075842E-3</v>
      </c>
      <c r="AV1669" s="73">
        <f t="shared" ref="AV1669:AV1732" ca="1" si="630">(1+AU1669)</f>
        <v>1.0090370179501076</v>
      </c>
      <c r="AW1669" s="74">
        <f ca="1">PRODUCT(AV$4:AV1669)</f>
        <v>2695273.9026032556</v>
      </c>
      <c r="BO1669" s="70">
        <f t="shared" si="626"/>
        <v>1666</v>
      </c>
      <c r="BP1669" s="171">
        <f t="shared" ca="1" si="625"/>
        <v>0.114</v>
      </c>
      <c r="BQ1669" s="172">
        <f t="shared" ref="BQ1669:BQ1732" ca="1" si="631">(1+BP1669)^(1/12)-1</f>
        <v>9.0370179501075842E-3</v>
      </c>
      <c r="BR1669" s="172">
        <f t="shared" ca="1" si="627"/>
        <v>3.710198058290627E-7</v>
      </c>
    </row>
    <row r="1670" spans="44:70">
      <c r="AR1670" s="69">
        <f t="shared" si="628"/>
        <v>139</v>
      </c>
      <c r="AS1670" s="70">
        <f t="shared" ref="AS1670:AS1733" si="632">AS1669+1</f>
        <v>1667</v>
      </c>
      <c r="AT1670" s="71">
        <f t="shared" ref="AT1670:AT1733" ca="1" si="633">(1-AU1670)*AT1669</f>
        <v>3.2186016082630801E-7</v>
      </c>
      <c r="AU1670" s="72">
        <f t="shared" ca="1" si="629"/>
        <v>9.0370179501075842E-3</v>
      </c>
      <c r="AV1670" s="73">
        <f t="shared" ca="1" si="630"/>
        <v>1.0090370179501076</v>
      </c>
      <c r="AW1670" s="74">
        <f ca="1">PRODUCT(AV$4:AV1670)</f>
        <v>2719631.1412415379</v>
      </c>
      <c r="BO1670" s="70">
        <f t="shared" si="626"/>
        <v>1667</v>
      </c>
      <c r="BP1670" s="171">
        <f t="shared" ref="BP1670:BP1733" ca="1" si="634">VLOOKUP(BO1670,$BT$4:$BX$13,5,TRUE)/100</f>
        <v>0.114</v>
      </c>
      <c r="BQ1670" s="172">
        <f t="shared" ca="1" si="631"/>
        <v>9.0370179501075842E-3</v>
      </c>
      <c r="BR1670" s="172">
        <f t="shared" ca="1" si="627"/>
        <v>3.6769692214345302E-7</v>
      </c>
    </row>
    <row r="1671" spans="44:70">
      <c r="AR1671" s="69">
        <f t="shared" si="628"/>
        <v>139</v>
      </c>
      <c r="AS1671" s="70">
        <f t="shared" si="632"/>
        <v>1668</v>
      </c>
      <c r="AT1671" s="71">
        <f t="shared" ca="1" si="633"/>
        <v>3.1895150477549613E-7</v>
      </c>
      <c r="AU1671" s="72">
        <f t="shared" ca="1" si="629"/>
        <v>9.0370179501075842E-3</v>
      </c>
      <c r="AV1671" s="73">
        <f t="shared" ca="1" si="630"/>
        <v>1.0090370179501076</v>
      </c>
      <c r="AW1671" s="74">
        <f ca="1">PRODUCT(AV$4:AV1671)</f>
        <v>2744208.4966826094</v>
      </c>
      <c r="BO1671" s="70">
        <f t="shared" si="626"/>
        <v>1668</v>
      </c>
      <c r="BP1671" s="171">
        <f t="shared" ca="1" si="634"/>
        <v>0.114</v>
      </c>
      <c r="BQ1671" s="172">
        <f t="shared" ca="1" si="631"/>
        <v>9.0370179501075842E-3</v>
      </c>
      <c r="BR1671" s="172">
        <f t="shared" ca="1" si="627"/>
        <v>3.6440379847554216E-7</v>
      </c>
    </row>
    <row r="1672" spans="44:70">
      <c r="AR1672" s="69">
        <f t="shared" si="628"/>
        <v>140</v>
      </c>
      <c r="AS1672" s="70">
        <f t="shared" si="632"/>
        <v>1669</v>
      </c>
      <c r="AT1672" s="71">
        <f t="shared" ca="1" si="633"/>
        <v>3.1606913430162614E-7</v>
      </c>
      <c r="AU1672" s="72">
        <f t="shared" ca="1" si="629"/>
        <v>9.0370179501075842E-3</v>
      </c>
      <c r="AV1672" s="73">
        <f t="shared" ca="1" si="630"/>
        <v>1.0090370179501076</v>
      </c>
      <c r="AW1672" s="74">
        <f ca="1">PRODUCT(AV$4:AV1672)</f>
        <v>2769007.958125968</v>
      </c>
      <c r="BO1672" s="70">
        <f t="shared" si="626"/>
        <v>1669</v>
      </c>
      <c r="BP1672" s="171">
        <f t="shared" ca="1" si="634"/>
        <v>0.114</v>
      </c>
      <c r="BQ1672" s="172">
        <f t="shared" ca="1" si="631"/>
        <v>9.0370179501075842E-3</v>
      </c>
      <c r="BR1672" s="172">
        <f t="shared" ca="1" si="627"/>
        <v>3.6114016829218083E-7</v>
      </c>
    </row>
    <row r="1673" spans="44:70">
      <c r="AR1673" s="69">
        <f t="shared" si="628"/>
        <v>140</v>
      </c>
      <c r="AS1673" s="70">
        <f t="shared" si="632"/>
        <v>1670</v>
      </c>
      <c r="AT1673" s="71">
        <f t="shared" ca="1" si="633"/>
        <v>3.1321281186146736E-7</v>
      </c>
      <c r="AU1673" s="72">
        <f t="shared" ca="1" si="629"/>
        <v>9.0370179501075842E-3</v>
      </c>
      <c r="AV1673" s="73">
        <f t="shared" ca="1" si="630"/>
        <v>1.0090370179501076</v>
      </c>
      <c r="AW1673" s="74">
        <f ca="1">PRODUCT(AV$4:AV1673)</f>
        <v>2794031.532747543</v>
      </c>
      <c r="BO1673" s="70">
        <f t="shared" si="626"/>
        <v>1670</v>
      </c>
      <c r="BP1673" s="171">
        <f t="shared" ca="1" si="634"/>
        <v>0.114</v>
      </c>
      <c r="BQ1673" s="172">
        <f t="shared" ca="1" si="631"/>
        <v>9.0370179501075842E-3</v>
      </c>
      <c r="BR1673" s="172">
        <f t="shared" ca="1" si="627"/>
        <v>3.5790576744731244E-7</v>
      </c>
    </row>
    <row r="1674" spans="44:70">
      <c r="AR1674" s="69">
        <f t="shared" si="628"/>
        <v>140</v>
      </c>
      <c r="AS1674" s="70">
        <f t="shared" si="632"/>
        <v>1671</v>
      </c>
      <c r="AT1674" s="71">
        <f t="shared" ca="1" si="633"/>
        <v>3.1038230205847163E-7</v>
      </c>
      <c r="AU1674" s="72">
        <f t="shared" ca="1" si="629"/>
        <v>9.0370179501075842E-3</v>
      </c>
      <c r="AV1674" s="73">
        <f t="shared" ca="1" si="630"/>
        <v>1.0090370179501076</v>
      </c>
      <c r="AW1674" s="74">
        <f ca="1">PRODUCT(AV$4:AV1674)</f>
        <v>2819281.2458621492</v>
      </c>
      <c r="BO1674" s="70">
        <f t="shared" si="626"/>
        <v>1671</v>
      </c>
      <c r="BP1674" s="171">
        <f t="shared" ca="1" si="634"/>
        <v>0.114</v>
      </c>
      <c r="BQ1674" s="172">
        <f t="shared" ca="1" si="631"/>
        <v>9.0370179501075842E-3</v>
      </c>
      <c r="BR1674" s="172">
        <f t="shared" ca="1" si="627"/>
        <v>3.5470033416059397E-7</v>
      </c>
    </row>
    <row r="1675" spans="44:70">
      <c r="AR1675" s="69">
        <f t="shared" si="628"/>
        <v>140</v>
      </c>
      <c r="AS1675" s="70">
        <f t="shared" si="632"/>
        <v>1672</v>
      </c>
      <c r="AT1675" s="71">
        <f t="shared" ca="1" si="633"/>
        <v>3.0757737162337352E-7</v>
      </c>
      <c r="AU1675" s="72">
        <f t="shared" ca="1" si="629"/>
        <v>9.0370179501075842E-3</v>
      </c>
      <c r="AV1675" s="73">
        <f t="shared" ca="1" si="630"/>
        <v>1.0090370179501076</v>
      </c>
      <c r="AW1675" s="74">
        <f ca="1">PRODUCT(AV$4:AV1675)</f>
        <v>2844759.1410874072</v>
      </c>
      <c r="BO1675" s="70">
        <f t="shared" si="626"/>
        <v>1672</v>
      </c>
      <c r="BP1675" s="171">
        <f t="shared" ca="1" si="634"/>
        <v>0.114</v>
      </c>
      <c r="BQ1675" s="172">
        <f t="shared" ca="1" si="631"/>
        <v>9.0370179501075842E-3</v>
      </c>
      <c r="BR1675" s="172">
        <f t="shared" ca="1" si="627"/>
        <v>3.515236089962086E-7</v>
      </c>
    </row>
    <row r="1676" spans="44:70">
      <c r="AR1676" s="69">
        <f t="shared" si="628"/>
        <v>140</v>
      </c>
      <c r="AS1676" s="70">
        <f t="shared" si="632"/>
        <v>1673</v>
      </c>
      <c r="AT1676" s="71">
        <f t="shared" ca="1" si="633"/>
        <v>3.0479778939496617E-7</v>
      </c>
      <c r="AU1676" s="72">
        <f t="shared" ca="1" si="629"/>
        <v>9.0370179501075842E-3</v>
      </c>
      <c r="AV1676" s="73">
        <f t="shared" ca="1" si="630"/>
        <v>1.0090370179501076</v>
      </c>
      <c r="AW1676" s="74">
        <f ca="1">PRODUCT(AV$4:AV1676)</f>
        <v>2870467.2805091469</v>
      </c>
      <c r="BO1676" s="70">
        <f t="shared" si="626"/>
        <v>1673</v>
      </c>
      <c r="BP1676" s="171">
        <f t="shared" ca="1" si="634"/>
        <v>0.114</v>
      </c>
      <c r="BQ1676" s="172">
        <f t="shared" ca="1" si="631"/>
        <v>9.0370179501075842E-3</v>
      </c>
      <c r="BR1676" s="172">
        <f t="shared" ca="1" si="627"/>
        <v>3.4837533484186791E-7</v>
      </c>
    </row>
    <row r="1677" spans="44:70">
      <c r="AR1677" s="69">
        <f t="shared" si="628"/>
        <v>140</v>
      </c>
      <c r="AS1677" s="70">
        <f t="shared" si="632"/>
        <v>1674</v>
      </c>
      <c r="AT1677" s="71">
        <f t="shared" ca="1" si="633"/>
        <v>3.0204332630105077E-7</v>
      </c>
      <c r="AU1677" s="72">
        <f t="shared" ca="1" si="629"/>
        <v>9.0370179501075842E-3</v>
      </c>
      <c r="AV1677" s="73">
        <f t="shared" ca="1" si="630"/>
        <v>1.0090370179501076</v>
      </c>
      <c r="AW1677" s="74">
        <f ca="1">PRODUCT(AV$4:AV1677)</f>
        <v>2896407.7448483044</v>
      </c>
      <c r="BO1677" s="70">
        <f t="shared" si="626"/>
        <v>1674</v>
      </c>
      <c r="BP1677" s="171">
        <f t="shared" ca="1" si="634"/>
        <v>0.114</v>
      </c>
      <c r="BQ1677" s="172">
        <f t="shared" ca="1" si="631"/>
        <v>9.0370179501075842E-3</v>
      </c>
      <c r="BR1677" s="172">
        <f t="shared" ca="1" si="627"/>
        <v>3.4525525688800203E-7</v>
      </c>
    </row>
    <row r="1678" spans="44:70">
      <c r="AR1678" s="69">
        <f t="shared" si="628"/>
        <v>140</v>
      </c>
      <c r="AS1678" s="70">
        <f t="shared" si="632"/>
        <v>1675</v>
      </c>
      <c r="AT1678" s="71">
        <f t="shared" ca="1" si="633"/>
        <v>2.99313755339558E-7</v>
      </c>
      <c r="AU1678" s="72">
        <f t="shared" ca="1" si="629"/>
        <v>9.0370179501075842E-3</v>
      </c>
      <c r="AV1678" s="73">
        <f t="shared" ca="1" si="630"/>
        <v>1.0090370179501076</v>
      </c>
      <c r="AW1678" s="74">
        <f ca="1">PRODUCT(AV$4:AV1678)</f>
        <v>2922582.633629329</v>
      </c>
      <c r="BO1678" s="70">
        <f t="shared" si="626"/>
        <v>1675</v>
      </c>
      <c r="BP1678" s="171">
        <f t="shared" ca="1" si="634"/>
        <v>0.114</v>
      </c>
      <c r="BQ1678" s="172">
        <f t="shared" ca="1" si="631"/>
        <v>9.0370179501075842E-3</v>
      </c>
      <c r="BR1678" s="172">
        <f t="shared" ca="1" si="627"/>
        <v>3.4216312260713647E-7</v>
      </c>
    </row>
    <row r="1679" spans="44:70">
      <c r="AR1679" s="69">
        <f t="shared" si="628"/>
        <v>140</v>
      </c>
      <c r="AS1679" s="70">
        <f t="shared" si="632"/>
        <v>1676</v>
      </c>
      <c r="AT1679" s="71">
        <f t="shared" ca="1" si="633"/>
        <v>2.9660885155984031E-7</v>
      </c>
      <c r="AU1679" s="72">
        <f t="shared" ca="1" si="629"/>
        <v>9.0370179501075842E-3</v>
      </c>
      <c r="AV1679" s="73">
        <f t="shared" ca="1" si="630"/>
        <v>1.0090370179501076</v>
      </c>
      <c r="AW1679" s="74">
        <f ca="1">PRODUCT(AV$4:AV1679)</f>
        <v>2948994.0653501102</v>
      </c>
      <c r="BO1679" s="70">
        <f t="shared" si="626"/>
        <v>1676</v>
      </c>
      <c r="BP1679" s="171">
        <f t="shared" ca="1" si="634"/>
        <v>0.114</v>
      </c>
      <c r="BQ1679" s="172">
        <f t="shared" ca="1" si="631"/>
        <v>9.0370179501075842E-3</v>
      </c>
      <c r="BR1679" s="172">
        <f t="shared" ca="1" si="627"/>
        <v>3.3909868173345344E-7</v>
      </c>
    </row>
    <row r="1680" spans="44:70">
      <c r="AR1680" s="69">
        <f t="shared" si="628"/>
        <v>140</v>
      </c>
      <c r="AS1680" s="70">
        <f t="shared" si="632"/>
        <v>1677</v>
      </c>
      <c r="AT1680" s="71">
        <f t="shared" ca="1" si="633"/>
        <v>2.9392839204413325E-7</v>
      </c>
      <c r="AU1680" s="72">
        <f t="shared" ca="1" si="629"/>
        <v>9.0370179501075842E-3</v>
      </c>
      <c r="AV1680" s="73">
        <f t="shared" ca="1" si="630"/>
        <v>1.0090370179501076</v>
      </c>
      <c r="AW1680" s="74">
        <f ca="1">PRODUCT(AV$4:AV1680)</f>
        <v>2975644.1776534398</v>
      </c>
      <c r="BO1680" s="70">
        <f t="shared" si="626"/>
        <v>1677</v>
      </c>
      <c r="BP1680" s="171">
        <f t="shared" ca="1" si="634"/>
        <v>0.114</v>
      </c>
      <c r="BQ1680" s="172">
        <f t="shared" ca="1" si="631"/>
        <v>9.0370179501075842E-3</v>
      </c>
      <c r="BR1680" s="172">
        <f t="shared" ca="1" si="627"/>
        <v>3.3606168624253622E-7</v>
      </c>
    </row>
    <row r="1681" spans="44:70">
      <c r="AR1681" s="69">
        <f t="shared" si="628"/>
        <v>140</v>
      </c>
      <c r="AS1681" s="70">
        <f t="shared" si="632"/>
        <v>1678</v>
      </c>
      <c r="AT1681" s="71">
        <f t="shared" ca="1" si="633"/>
        <v>2.9127215588918413E-7</v>
      </c>
      <c r="AU1681" s="72">
        <f t="shared" ca="1" si="629"/>
        <v>9.0370179501075842E-3</v>
      </c>
      <c r="AV1681" s="73">
        <f t="shared" ca="1" si="630"/>
        <v>1.0090370179501076</v>
      </c>
      <c r="AW1681" s="74">
        <f ca="1">PRODUCT(AV$4:AV1681)</f>
        <v>3002535.127500027</v>
      </c>
      <c r="BO1681" s="70">
        <f t="shared" si="626"/>
        <v>1678</v>
      </c>
      <c r="BP1681" s="171">
        <f t="shared" ca="1" si="634"/>
        <v>0.114</v>
      </c>
      <c r="BQ1681" s="172">
        <f t="shared" ca="1" si="631"/>
        <v>9.0370179501075842E-3</v>
      </c>
      <c r="BR1681" s="172">
        <f t="shared" ca="1" si="627"/>
        <v>3.3305189033129503E-7</v>
      </c>
    </row>
    <row r="1682" spans="44:70">
      <c r="AR1682" s="69">
        <f t="shared" si="628"/>
        <v>140</v>
      </c>
      <c r="AS1682" s="70">
        <f t="shared" si="632"/>
        <v>1679</v>
      </c>
      <c r="AT1682" s="71">
        <f t="shared" ca="1" si="633"/>
        <v>2.8863992418804704E-7</v>
      </c>
      <c r="AU1682" s="72">
        <f t="shared" ca="1" si="629"/>
        <v>9.0370179501075842E-3</v>
      </c>
      <c r="AV1682" s="73">
        <f t="shared" ca="1" si="630"/>
        <v>1.0090370179501076</v>
      </c>
      <c r="AW1682" s="74">
        <f ca="1">PRODUCT(AV$4:AV1682)</f>
        <v>3029669.0913430732</v>
      </c>
      <c r="BO1682" s="70">
        <f t="shared" ref="BO1682:BO1745" si="635">BO1681+1</f>
        <v>1679</v>
      </c>
      <c r="BP1682" s="171">
        <f t="shared" ca="1" si="634"/>
        <v>0.114</v>
      </c>
      <c r="BQ1682" s="172">
        <f t="shared" ca="1" si="631"/>
        <v>9.0370179501075842E-3</v>
      </c>
      <c r="BR1682" s="172">
        <f t="shared" ref="BR1682:BR1745" ca="1" si="636">BR1681/(1+BQ1682)</f>
        <v>3.300690503980727E-7</v>
      </c>
    </row>
    <row r="1683" spans="44:70">
      <c r="AR1683" s="69">
        <f t="shared" si="628"/>
        <v>140</v>
      </c>
      <c r="AS1683" s="70">
        <f t="shared" si="632"/>
        <v>1680</v>
      </c>
      <c r="AT1683" s="71">
        <f t="shared" ca="1" si="633"/>
        <v>2.8603148001204195E-7</v>
      </c>
      <c r="AU1683" s="72">
        <f t="shared" ca="1" si="629"/>
        <v>9.0370179501075842E-3</v>
      </c>
      <c r="AV1683" s="73">
        <f t="shared" ca="1" si="630"/>
        <v>1.0090370179501076</v>
      </c>
      <c r="AW1683" s="74">
        <f ca="1">PRODUCT(AV$4:AV1683)</f>
        <v>3057048.2653044267</v>
      </c>
      <c r="BO1683" s="70">
        <f t="shared" si="635"/>
        <v>1680</v>
      </c>
      <c r="BP1683" s="171">
        <f t="shared" ca="1" si="634"/>
        <v>0.114</v>
      </c>
      <c r="BQ1683" s="172">
        <f t="shared" ca="1" si="631"/>
        <v>9.0370179501075842E-3</v>
      </c>
      <c r="BR1683" s="172">
        <f t="shared" ca="1" si="636"/>
        <v>3.2711292502292833E-7</v>
      </c>
    </row>
    <row r="1684" spans="44:70">
      <c r="AR1684" s="69">
        <f t="shared" si="628"/>
        <v>141</v>
      </c>
      <c r="AS1684" s="70">
        <f t="shared" si="632"/>
        <v>1681</v>
      </c>
      <c r="AT1684" s="71">
        <f t="shared" ca="1" si="633"/>
        <v>2.8344660839287727E-7</v>
      </c>
      <c r="AU1684" s="72">
        <f t="shared" ca="1" si="629"/>
        <v>9.0370179501075842E-3</v>
      </c>
      <c r="AV1684" s="73">
        <f t="shared" ca="1" si="630"/>
        <v>1.0090370179501076</v>
      </c>
      <c r="AW1684" s="74">
        <f ca="1">PRODUCT(AV$4:AV1684)</f>
        <v>3084674.8653523279</v>
      </c>
      <c r="BO1684" s="70">
        <f t="shared" si="635"/>
        <v>1681</v>
      </c>
      <c r="BP1684" s="171">
        <f t="shared" ca="1" si="634"/>
        <v>0.114</v>
      </c>
      <c r="BQ1684" s="172">
        <f t="shared" ca="1" si="631"/>
        <v>9.0370179501075842E-3</v>
      </c>
      <c r="BR1684" s="172">
        <f t="shared" ca="1" si="636"/>
        <v>3.2418327494809769E-7</v>
      </c>
    </row>
    <row r="1685" spans="44:70">
      <c r="AR1685" s="69">
        <f t="shared" si="628"/>
        <v>141</v>
      </c>
      <c r="AS1685" s="70">
        <f t="shared" si="632"/>
        <v>1682</v>
      </c>
      <c r="AT1685" s="71">
        <f t="shared" ca="1" si="633"/>
        <v>2.8088509630493373E-7</v>
      </c>
      <c r="AU1685" s="72">
        <f t="shared" ca="1" si="629"/>
        <v>9.0370179501075842E-3</v>
      </c>
      <c r="AV1685" s="73">
        <f t="shared" ca="1" si="630"/>
        <v>1.0090370179501076</v>
      </c>
      <c r="AW1685" s="74">
        <f ca="1">PRODUCT(AV$4:AV1685)</f>
        <v>3112551.1274807625</v>
      </c>
      <c r="BO1685" s="70">
        <f t="shared" si="635"/>
        <v>1682</v>
      </c>
      <c r="BP1685" s="171">
        <f t="shared" ca="1" si="634"/>
        <v>0.114</v>
      </c>
      <c r="BQ1685" s="172">
        <f t="shared" ca="1" si="631"/>
        <v>9.0370179501075842E-3</v>
      </c>
      <c r="BR1685" s="172">
        <f t="shared" ca="1" si="636"/>
        <v>3.2127986305862877E-7</v>
      </c>
    </row>
    <row r="1686" spans="44:70">
      <c r="AR1686" s="69">
        <f t="shared" si="628"/>
        <v>141</v>
      </c>
      <c r="AS1686" s="70">
        <f t="shared" si="632"/>
        <v>1683</v>
      </c>
      <c r="AT1686" s="71">
        <f t="shared" ca="1" si="633"/>
        <v>2.7834673264770836E-7</v>
      </c>
      <c r="AU1686" s="72">
        <f t="shared" ca="1" si="629"/>
        <v>9.0370179501075842E-3</v>
      </c>
      <c r="AV1686" s="73">
        <f t="shared" ca="1" si="630"/>
        <v>1.0090370179501076</v>
      </c>
      <c r="AW1686" s="74">
        <f ca="1">PRODUCT(AV$4:AV1686)</f>
        <v>3140679.3078904338</v>
      </c>
      <c r="BO1686" s="70">
        <f t="shared" si="635"/>
        <v>1683</v>
      </c>
      <c r="BP1686" s="171">
        <f t="shared" ca="1" si="634"/>
        <v>0.114</v>
      </c>
      <c r="BQ1686" s="172">
        <f t="shared" ca="1" si="631"/>
        <v>9.0370179501075842E-3</v>
      </c>
      <c r="BR1686" s="172">
        <f t="shared" ca="1" si="636"/>
        <v>3.1840245436319031E-7</v>
      </c>
    </row>
    <row r="1687" spans="44:70">
      <c r="AR1687" s="69">
        <f t="shared" si="628"/>
        <v>141</v>
      </c>
      <c r="AS1687" s="70">
        <f t="shared" si="632"/>
        <v>1684</v>
      </c>
      <c r="AT1687" s="71">
        <f t="shared" ca="1" si="633"/>
        <v>2.7583130822841724E-7</v>
      </c>
      <c r="AU1687" s="72">
        <f t="shared" ca="1" si="629"/>
        <v>9.0370179501075842E-3</v>
      </c>
      <c r="AV1687" s="73">
        <f t="shared" ca="1" si="630"/>
        <v>1.0090370179501076</v>
      </c>
      <c r="AW1687" s="74">
        <f ca="1">PRODUCT(AV$4:AV1687)</f>
        <v>3169061.683171371</v>
      </c>
      <c r="BO1687" s="70">
        <f t="shared" si="635"/>
        <v>1684</v>
      </c>
      <c r="BP1687" s="171">
        <f t="shared" ca="1" si="634"/>
        <v>0.114</v>
      </c>
      <c r="BQ1687" s="172">
        <f t="shared" ca="1" si="631"/>
        <v>9.0370179501075842E-3</v>
      </c>
      <c r="BR1687" s="172">
        <f t="shared" ca="1" si="636"/>
        <v>3.1555081597505264E-7</v>
      </c>
    </row>
    <row r="1688" spans="44:70">
      <c r="AR1688" s="69">
        <f t="shared" si="628"/>
        <v>141</v>
      </c>
      <c r="AS1688" s="70">
        <f t="shared" si="632"/>
        <v>1685</v>
      </c>
      <c r="AT1688" s="71">
        <f t="shared" ca="1" si="633"/>
        <v>2.7333861574475535E-7</v>
      </c>
      <c r="AU1688" s="72">
        <f t="shared" ca="1" si="629"/>
        <v>9.0370179501075842E-3</v>
      </c>
      <c r="AV1688" s="73">
        <f t="shared" ca="1" si="630"/>
        <v>1.0090370179501076</v>
      </c>
      <c r="AW1688" s="74">
        <f ca="1">PRODUCT(AV$4:AV1688)</f>
        <v>3197700.5504871886</v>
      </c>
      <c r="BO1688" s="70">
        <f t="shared" si="635"/>
        <v>1685</v>
      </c>
      <c r="BP1688" s="171">
        <f t="shared" ca="1" si="634"/>
        <v>0.114</v>
      </c>
      <c r="BQ1688" s="172">
        <f t="shared" ca="1" si="631"/>
        <v>9.0370179501075842E-3</v>
      </c>
      <c r="BR1688" s="172">
        <f t="shared" ca="1" si="636"/>
        <v>3.1272471709323871E-7</v>
      </c>
    </row>
    <row r="1689" spans="44:70">
      <c r="AR1689" s="69">
        <f t="shared" si="628"/>
        <v>141</v>
      </c>
      <c r="AS1689" s="70">
        <f t="shared" si="632"/>
        <v>1686</v>
      </c>
      <c r="AT1689" s="71">
        <f t="shared" ca="1" si="633"/>
        <v>2.7086844976781242E-7</v>
      </c>
      <c r="AU1689" s="72">
        <f t="shared" ca="1" si="629"/>
        <v>9.0370179501075842E-3</v>
      </c>
      <c r="AV1689" s="73">
        <f t="shared" ca="1" si="630"/>
        <v>1.0090370179501076</v>
      </c>
      <c r="AW1689" s="74">
        <f ca="1">PRODUCT(AV$4:AV1689)</f>
        <v>3226598.2277610102</v>
      </c>
      <c r="BO1689" s="70">
        <f t="shared" si="635"/>
        <v>1686</v>
      </c>
      <c r="BP1689" s="171">
        <f t="shared" ca="1" si="634"/>
        <v>0.114</v>
      </c>
      <c r="BQ1689" s="172">
        <f t="shared" ca="1" si="631"/>
        <v>9.0370179501075842E-3</v>
      </c>
      <c r="BR1689" s="172">
        <f t="shared" ca="1" si="636"/>
        <v>3.0992392898384382E-7</v>
      </c>
    </row>
    <row r="1690" spans="44:70">
      <c r="AR1690" s="69">
        <f t="shared" si="628"/>
        <v>141</v>
      </c>
      <c r="AS1690" s="70">
        <f t="shared" si="632"/>
        <v>1687</v>
      </c>
      <c r="AT1690" s="71">
        <f t="shared" ca="1" si="633"/>
        <v>2.6842060672514289E-7</v>
      </c>
      <c r="AU1690" s="72">
        <f t="shared" ca="1" si="629"/>
        <v>9.0370179501075842E-3</v>
      </c>
      <c r="AV1690" s="73">
        <f t="shared" ca="1" si="630"/>
        <v>1.0090370179501076</v>
      </c>
      <c r="AW1690" s="74">
        <f ca="1">PRODUCT(AV$4:AV1690)</f>
        <v>3255757.0538630718</v>
      </c>
      <c r="BO1690" s="70">
        <f t="shared" si="635"/>
        <v>1687</v>
      </c>
      <c r="BP1690" s="171">
        <f t="shared" ca="1" si="634"/>
        <v>0.114</v>
      </c>
      <c r="BQ1690" s="172">
        <f t="shared" ca="1" si="631"/>
        <v>9.0370179501075842E-3</v>
      </c>
      <c r="BR1690" s="172">
        <f t="shared" ca="1" si="636"/>
        <v>3.0714822496152285E-7</v>
      </c>
    </row>
    <row r="1691" spans="44:70">
      <c r="AR1691" s="69">
        <f t="shared" si="628"/>
        <v>141</v>
      </c>
      <c r="AS1691" s="70">
        <f t="shared" si="632"/>
        <v>1688</v>
      </c>
      <c r="AT1691" s="71">
        <f t="shared" ca="1" si="633"/>
        <v>2.6599488488398899E-7</v>
      </c>
      <c r="AU1691" s="72">
        <f t="shared" ca="1" si="629"/>
        <v>9.0370179501075842E-3</v>
      </c>
      <c r="AV1691" s="73">
        <f t="shared" ca="1" si="630"/>
        <v>1.0090370179501076</v>
      </c>
      <c r="AW1691" s="74">
        <f ca="1">PRODUCT(AV$4:AV1691)</f>
        <v>3285179.3888000217</v>
      </c>
      <c r="BO1691" s="70">
        <f t="shared" si="635"/>
        <v>1688</v>
      </c>
      <c r="BP1691" s="171">
        <f t="shared" ca="1" si="634"/>
        <v>0.114</v>
      </c>
      <c r="BQ1691" s="172">
        <f t="shared" ca="1" si="631"/>
        <v>9.0370179501075842E-3</v>
      </c>
      <c r="BR1691" s="172">
        <f t="shared" ca="1" si="636"/>
        <v>3.0439738037114313E-7</v>
      </c>
    </row>
    <row r="1692" spans="44:70">
      <c r="AR1692" s="69">
        <f t="shared" si="628"/>
        <v>141</v>
      </c>
      <c r="AS1692" s="70">
        <f t="shared" si="632"/>
        <v>1689</v>
      </c>
      <c r="AT1692" s="71">
        <f t="shared" ca="1" si="633"/>
        <v>2.6359108433465558E-7</v>
      </c>
      <c r="AU1692" s="72">
        <f t="shared" ca="1" si="629"/>
        <v>9.0370179501075842E-3</v>
      </c>
      <c r="AV1692" s="73">
        <f t="shared" ca="1" si="630"/>
        <v>1.0090370179501076</v>
      </c>
      <c r="AW1692" s="74">
        <f ca="1">PRODUCT(AV$4:AV1692)</f>
        <v>3314867.6139059309</v>
      </c>
      <c r="BO1692" s="70">
        <f t="shared" si="635"/>
        <v>1689</v>
      </c>
      <c r="BP1692" s="171">
        <f t="shared" ca="1" si="634"/>
        <v>0.114</v>
      </c>
      <c r="BQ1692" s="172">
        <f t="shared" ca="1" si="631"/>
        <v>9.0370179501075842E-3</v>
      </c>
      <c r="BR1692" s="172">
        <f t="shared" ca="1" si="636"/>
        <v>3.0167117256960164E-7</v>
      </c>
    </row>
    <row r="1693" spans="44:70">
      <c r="AR1693" s="69">
        <f t="shared" si="628"/>
        <v>141</v>
      </c>
      <c r="AS1693" s="70">
        <f t="shared" si="632"/>
        <v>1690</v>
      </c>
      <c r="AT1693" s="71">
        <f t="shared" ca="1" si="633"/>
        <v>2.6120900697403499E-7</v>
      </c>
      <c r="AU1693" s="72">
        <f t="shared" ca="1" si="629"/>
        <v>9.0370179501075842E-3</v>
      </c>
      <c r="AV1693" s="73">
        <f t="shared" ca="1" si="630"/>
        <v>1.0090370179501076</v>
      </c>
      <c r="AW1693" s="74">
        <f ca="1">PRODUCT(AV$4:AV1693)</f>
        <v>3344824.1320350291</v>
      </c>
      <c r="BO1693" s="70">
        <f t="shared" si="635"/>
        <v>1690</v>
      </c>
      <c r="BP1693" s="171">
        <f t="shared" ca="1" si="634"/>
        <v>0.114</v>
      </c>
      <c r="BQ1693" s="172">
        <f t="shared" ca="1" si="631"/>
        <v>9.0370179501075842E-3</v>
      </c>
      <c r="BR1693" s="172">
        <f t="shared" ca="1" si="636"/>
        <v>2.9896938090780524E-7</v>
      </c>
    </row>
    <row r="1694" spans="44:70">
      <c r="AR1694" s="69">
        <f t="shared" si="628"/>
        <v>141</v>
      </c>
      <c r="AS1694" s="70">
        <f t="shared" si="632"/>
        <v>1691</v>
      </c>
      <c r="AT1694" s="71">
        <f t="shared" ca="1" si="633"/>
        <v>2.5884845648928088E-7</v>
      </c>
      <c r="AU1694" s="72">
        <f t="shared" ca="1" si="629"/>
        <v>9.0370179501075842E-3</v>
      </c>
      <c r="AV1694" s="73">
        <f t="shared" ca="1" si="630"/>
        <v>1.0090370179501076</v>
      </c>
      <c r="AW1694" s="74">
        <f ca="1">PRODUCT(AV$4:AV1694)</f>
        <v>3375051.3677561828</v>
      </c>
      <c r="BO1694" s="70">
        <f t="shared" si="635"/>
        <v>1691</v>
      </c>
      <c r="BP1694" s="171">
        <f t="shared" ca="1" si="634"/>
        <v>0.114</v>
      </c>
      <c r="BQ1694" s="172">
        <f t="shared" ca="1" si="631"/>
        <v>9.0370179501075842E-3</v>
      </c>
      <c r="BR1694" s="172">
        <f t="shared" ca="1" si="636"/>
        <v>2.9629178671281209E-7</v>
      </c>
    </row>
    <row r="1695" spans="44:70">
      <c r="AR1695" s="69">
        <f t="shared" si="628"/>
        <v>141</v>
      </c>
      <c r="AS1695" s="70">
        <f t="shared" si="632"/>
        <v>1692</v>
      </c>
      <c r="AT1695" s="71">
        <f t="shared" ca="1" si="633"/>
        <v>2.5650923834162962E-7</v>
      </c>
      <c r="AU1695" s="72">
        <f t="shared" ca="1" si="629"/>
        <v>9.0370179501075842E-3</v>
      </c>
      <c r="AV1695" s="73">
        <f t="shared" ca="1" si="630"/>
        <v>1.0090370179501076</v>
      </c>
      <c r="AW1695" s="74">
        <f ca="1">PRODUCT(AV$4:AV1695)</f>
        <v>3405551.7675491306</v>
      </c>
      <c r="BO1695" s="70">
        <f t="shared" si="635"/>
        <v>1692</v>
      </c>
      <c r="BP1695" s="171">
        <f t="shared" ca="1" si="634"/>
        <v>0.114</v>
      </c>
      <c r="BQ1695" s="172">
        <f t="shared" ca="1" si="631"/>
        <v>9.0370179501075842E-3</v>
      </c>
      <c r="BR1695" s="172">
        <f t="shared" ca="1" si="636"/>
        <v>2.9363817327013312E-7</v>
      </c>
    </row>
    <row r="1696" spans="44:70">
      <c r="AR1696" s="69">
        <f t="shared" si="628"/>
        <v>142</v>
      </c>
      <c r="AS1696" s="70">
        <f t="shared" si="632"/>
        <v>1693</v>
      </c>
      <c r="AT1696" s="71">
        <f t="shared" ca="1" si="633"/>
        <v>2.541911597503679E-7</v>
      </c>
      <c r="AU1696" s="72">
        <f t="shared" ca="1" si="629"/>
        <v>9.0370179501075842E-3</v>
      </c>
      <c r="AV1696" s="73">
        <f t="shared" ca="1" si="630"/>
        <v>1.0090370179501076</v>
      </c>
      <c r="AW1696" s="74">
        <f ca="1">PRODUCT(AV$4:AV1696)</f>
        <v>3436327.8000024925</v>
      </c>
      <c r="BO1696" s="70">
        <f t="shared" si="635"/>
        <v>1693</v>
      </c>
      <c r="BP1696" s="171">
        <f t="shared" ca="1" si="634"/>
        <v>0.114</v>
      </c>
      <c r="BQ1696" s="172">
        <f t="shared" ca="1" si="631"/>
        <v>9.0370179501075842E-3</v>
      </c>
      <c r="BR1696" s="172">
        <f t="shared" ca="1" si="636"/>
        <v>2.9100832580619179E-7</v>
      </c>
    </row>
    <row r="1697" spans="44:70">
      <c r="AR1697" s="69">
        <f t="shared" si="628"/>
        <v>142</v>
      </c>
      <c r="AS1697" s="70">
        <f t="shared" si="632"/>
        <v>1694</v>
      </c>
      <c r="AT1697" s="71">
        <f t="shared" ca="1" si="633"/>
        <v>2.5189402967694515E-7</v>
      </c>
      <c r="AU1697" s="72">
        <f t="shared" ca="1" si="629"/>
        <v>9.0370179501075842E-3</v>
      </c>
      <c r="AV1697" s="73">
        <f t="shared" ca="1" si="630"/>
        <v>1.0090370179501076</v>
      </c>
      <c r="AW1697" s="74">
        <f ca="1">PRODUCT(AV$4:AV1697)</f>
        <v>3467381.9560135687</v>
      </c>
      <c r="BO1697" s="70">
        <f t="shared" si="635"/>
        <v>1694</v>
      </c>
      <c r="BP1697" s="171">
        <f t="shared" ca="1" si="634"/>
        <v>0.114</v>
      </c>
      <c r="BQ1697" s="172">
        <f t="shared" ca="1" si="631"/>
        <v>9.0370179501075842E-3</v>
      </c>
      <c r="BR1697" s="172">
        <f t="shared" ca="1" si="636"/>
        <v>2.884020314709414E-7</v>
      </c>
    </row>
    <row r="1698" spans="44:70">
      <c r="AR1698" s="69">
        <f t="shared" si="628"/>
        <v>142</v>
      </c>
      <c r="AS1698" s="70">
        <f t="shared" si="632"/>
        <v>1695</v>
      </c>
      <c r="AT1698" s="71">
        <f t="shared" ca="1" si="633"/>
        <v>2.4961765880922966E-7</v>
      </c>
      <c r="AU1698" s="72">
        <f t="shared" ca="1" si="629"/>
        <v>9.0370179501075842E-3</v>
      </c>
      <c r="AV1698" s="73">
        <f t="shared" ca="1" si="630"/>
        <v>1.0090370179501076</v>
      </c>
      <c r="AW1698" s="74">
        <f ca="1">PRODUCT(AV$4:AV1698)</f>
        <v>3498716.7489899425</v>
      </c>
      <c r="BO1698" s="70">
        <f t="shared" si="635"/>
        <v>1695</v>
      </c>
      <c r="BP1698" s="171">
        <f t="shared" ca="1" si="634"/>
        <v>0.114</v>
      </c>
      <c r="BQ1698" s="172">
        <f t="shared" ca="1" si="631"/>
        <v>9.0370179501075842E-3</v>
      </c>
      <c r="BR1698" s="172">
        <f t="shared" ca="1" si="636"/>
        <v>2.8581907932063759E-7</v>
      </c>
    </row>
    <row r="1699" spans="44:70">
      <c r="AR1699" s="69">
        <f t="shared" si="628"/>
        <v>142</v>
      </c>
      <c r="AS1699" s="70">
        <f t="shared" si="632"/>
        <v>1696</v>
      </c>
      <c r="AT1699" s="71">
        <f t="shared" ca="1" si="633"/>
        <v>2.4736185954590684E-7</v>
      </c>
      <c r="AU1699" s="72">
        <f t="shared" ca="1" si="629"/>
        <v>9.0370179501075842E-3</v>
      </c>
      <c r="AV1699" s="73">
        <f t="shared" ca="1" si="630"/>
        <v>1.0090370179501076</v>
      </c>
      <c r="AW1699" s="74">
        <f ca="1">PRODUCT(AV$4:AV1699)</f>
        <v>3530334.7150529064</v>
      </c>
      <c r="BO1699" s="70">
        <f t="shared" si="635"/>
        <v>1696</v>
      </c>
      <c r="BP1699" s="171">
        <f t="shared" ca="1" si="634"/>
        <v>0.114</v>
      </c>
      <c r="BQ1699" s="172">
        <f t="shared" ca="1" si="631"/>
        <v>9.0370179501075842E-3</v>
      </c>
      <c r="BR1699" s="172">
        <f t="shared" ca="1" si="636"/>
        <v>2.8325926030076538E-7</v>
      </c>
    </row>
    <row r="1700" spans="44:70">
      <c r="AR1700" s="69">
        <f t="shared" si="628"/>
        <v>142</v>
      </c>
      <c r="AS1700" s="70">
        <f t="shared" si="632"/>
        <v>1697</v>
      </c>
      <c r="AT1700" s="71">
        <f t="shared" ca="1" si="633"/>
        <v>2.4512644598101847E-7</v>
      </c>
      <c r="AU1700" s="72">
        <f t="shared" ca="1" si="629"/>
        <v>9.0370179501075842E-3</v>
      </c>
      <c r="AV1700" s="73">
        <f t="shared" ca="1" si="630"/>
        <v>1.0090370179501076</v>
      </c>
      <c r="AW1700" s="74">
        <f ca="1">PRODUCT(AV$4:AV1700)</f>
        <v>3562238.4132427275</v>
      </c>
      <c r="BO1700" s="70">
        <f t="shared" si="635"/>
        <v>1697</v>
      </c>
      <c r="BP1700" s="171">
        <f t="shared" ca="1" si="634"/>
        <v>0.114</v>
      </c>
      <c r="BQ1700" s="172">
        <f t="shared" ca="1" si="631"/>
        <v>9.0370179501075842E-3</v>
      </c>
      <c r="BR1700" s="172">
        <f t="shared" ca="1" si="636"/>
        <v>2.8072236722911913E-7</v>
      </c>
    </row>
    <row r="1701" spans="44:70">
      <c r="AR1701" s="69">
        <f t="shared" si="628"/>
        <v>142</v>
      </c>
      <c r="AS1701" s="70">
        <f t="shared" si="632"/>
        <v>1698</v>
      </c>
      <c r="AT1701" s="71">
        <f t="shared" ca="1" si="633"/>
        <v>2.4291123388864193E-7</v>
      </c>
      <c r="AU1701" s="72">
        <f t="shared" ca="1" si="629"/>
        <v>9.0370179501075842E-3</v>
      </c>
      <c r="AV1701" s="73">
        <f t="shared" ca="1" si="630"/>
        <v>1.0090370179501076</v>
      </c>
      <c r="AW1701" s="74">
        <f ca="1">PRODUCT(AV$4:AV1701)</f>
        <v>3594430.4257257646</v>
      </c>
      <c r="BO1701" s="70">
        <f t="shared" si="635"/>
        <v>1698</v>
      </c>
      <c r="BP1701" s="171">
        <f t="shared" ca="1" si="634"/>
        <v>0.114</v>
      </c>
      <c r="BQ1701" s="172">
        <f t="shared" ca="1" si="631"/>
        <v>9.0370179501075842E-3</v>
      </c>
      <c r="BR1701" s="172">
        <f t="shared" ca="1" si="636"/>
        <v>2.7820819477903395E-7</v>
      </c>
    </row>
    <row r="1702" spans="44:70">
      <c r="AR1702" s="69">
        <f t="shared" si="628"/>
        <v>142</v>
      </c>
      <c r="AS1702" s="70">
        <f t="shared" si="632"/>
        <v>1699</v>
      </c>
      <c r="AT1702" s="71">
        <f t="shared" ca="1" si="633"/>
        <v>2.407160407077075E-7</v>
      </c>
      <c r="AU1702" s="72">
        <f t="shared" ca="1" si="629"/>
        <v>9.0370179501075842E-3</v>
      </c>
      <c r="AV1702" s="73">
        <f t="shared" ca="1" si="630"/>
        <v>1.0090370179501076</v>
      </c>
      <c r="AW1702" s="74">
        <f ca="1">PRODUCT(AV$4:AV1702)</f>
        <v>3626913.3580034613</v>
      </c>
      <c r="BO1702" s="70">
        <f t="shared" si="635"/>
        <v>1699</v>
      </c>
      <c r="BP1702" s="171">
        <f t="shared" ca="1" si="634"/>
        <v>0.114</v>
      </c>
      <c r="BQ1702" s="172">
        <f t="shared" ca="1" si="631"/>
        <v>9.0370179501075842E-3</v>
      </c>
      <c r="BR1702" s="172">
        <f t="shared" ca="1" si="636"/>
        <v>2.7571653946276737E-7</v>
      </c>
    </row>
    <row r="1703" spans="44:70">
      <c r="AR1703" s="69">
        <f t="shared" si="628"/>
        <v>142</v>
      </c>
      <c r="AS1703" s="70">
        <f t="shared" si="632"/>
        <v>1700</v>
      </c>
      <c r="AT1703" s="71">
        <f t="shared" ca="1" si="633"/>
        <v>2.3854068552695313E-7</v>
      </c>
      <c r="AU1703" s="72">
        <f t="shared" ca="1" si="629"/>
        <v>9.0370179501075842E-3</v>
      </c>
      <c r="AV1703" s="73">
        <f t="shared" ca="1" si="630"/>
        <v>1.0090370179501076</v>
      </c>
      <c r="AW1703" s="74">
        <f ca="1">PRODUCT(AV$4:AV1703)</f>
        <v>3659689.8391232234</v>
      </c>
      <c r="BO1703" s="70">
        <f t="shared" si="635"/>
        <v>1700</v>
      </c>
      <c r="BP1703" s="171">
        <f t="shared" ca="1" si="634"/>
        <v>0.114</v>
      </c>
      <c r="BQ1703" s="172">
        <f t="shared" ca="1" si="631"/>
        <v>9.0370179501075842E-3</v>
      </c>
      <c r="BR1703" s="172">
        <f t="shared" ca="1" si="636"/>
        <v>2.7324719961502972E-7</v>
      </c>
    </row>
    <row r="1704" spans="44:70">
      <c r="AR1704" s="69">
        <f t="shared" si="628"/>
        <v>142</v>
      </c>
      <c r="AS1704" s="70">
        <f t="shared" si="632"/>
        <v>1701</v>
      </c>
      <c r="AT1704" s="71">
        <f t="shared" ca="1" si="633"/>
        <v>2.3638498907001508E-7</v>
      </c>
      <c r="AU1704" s="72">
        <f t="shared" ca="1" si="629"/>
        <v>9.0370179501075842E-3</v>
      </c>
      <c r="AV1704" s="73">
        <f t="shared" ca="1" si="630"/>
        <v>1.0090370179501076</v>
      </c>
      <c r="AW1704" s="74">
        <f ca="1">PRODUCT(AV$4:AV1704)</f>
        <v>3692762.5218912065</v>
      </c>
      <c r="BO1704" s="70">
        <f t="shared" si="635"/>
        <v>1701</v>
      </c>
      <c r="BP1704" s="171">
        <f t="shared" ca="1" si="634"/>
        <v>0.114</v>
      </c>
      <c r="BQ1704" s="172">
        <f t="shared" ca="1" si="631"/>
        <v>9.0370179501075842E-3</v>
      </c>
      <c r="BR1704" s="172">
        <f t="shared" ca="1" si="636"/>
        <v>2.7079997537666214E-7</v>
      </c>
    </row>
    <row r="1705" spans="44:70">
      <c r="AR1705" s="69">
        <f t="shared" si="628"/>
        <v>142</v>
      </c>
      <c r="AS1705" s="70">
        <f t="shared" si="632"/>
        <v>1702</v>
      </c>
      <c r="AT1705" s="71">
        <f t="shared" ca="1" si="633"/>
        <v>2.3424877368065335E-7</v>
      </c>
      <c r="AU1705" s="72">
        <f t="shared" ca="1" si="629"/>
        <v>9.0370179501075842E-3</v>
      </c>
      <c r="AV1705" s="73">
        <f t="shared" ca="1" si="630"/>
        <v>1.0090370179501076</v>
      </c>
      <c r="AW1705" s="74">
        <f ca="1">PRODUCT(AV$4:AV1705)</f>
        <v>3726134.083087022</v>
      </c>
      <c r="BO1705" s="70">
        <f t="shared" si="635"/>
        <v>1702</v>
      </c>
      <c r="BP1705" s="171">
        <f t="shared" ca="1" si="634"/>
        <v>0.114</v>
      </c>
      <c r="BQ1705" s="172">
        <f t="shared" ca="1" si="631"/>
        <v>9.0370179501075842E-3</v>
      </c>
      <c r="BR1705" s="172">
        <f t="shared" ca="1" si="636"/>
        <v>2.6837466867846069E-7</v>
      </c>
    </row>
    <row r="1706" spans="44:70">
      <c r="AR1706" s="69">
        <f t="shared" si="628"/>
        <v>142</v>
      </c>
      <c r="AS1706" s="70">
        <f t="shared" si="632"/>
        <v>1703</v>
      </c>
      <c r="AT1706" s="71">
        <f t="shared" ca="1" si="633"/>
        <v>2.321318633081106E-7</v>
      </c>
      <c r="AU1706" s="72">
        <f t="shared" ca="1" si="629"/>
        <v>9.0370179501075842E-3</v>
      </c>
      <c r="AV1706" s="73">
        <f t="shared" ca="1" si="630"/>
        <v>1.0090370179501076</v>
      </c>
      <c r="AW1706" s="74">
        <f ca="1">PRODUCT(AV$4:AV1706)</f>
        <v>3759807.2236803873</v>
      </c>
      <c r="BO1706" s="70">
        <f t="shared" si="635"/>
        <v>1703</v>
      </c>
      <c r="BP1706" s="171">
        <f t="shared" ca="1" si="634"/>
        <v>0.114</v>
      </c>
      <c r="BQ1706" s="172">
        <f t="shared" ca="1" si="631"/>
        <v>9.0370179501075842E-3</v>
      </c>
      <c r="BR1706" s="172">
        <f t="shared" ca="1" si="636"/>
        <v>2.6597108322514549E-7</v>
      </c>
    </row>
    <row r="1707" spans="44:70">
      <c r="AR1707" s="69">
        <f t="shared" si="628"/>
        <v>142</v>
      </c>
      <c r="AS1707" s="70">
        <f t="shared" si="632"/>
        <v>1704</v>
      </c>
      <c r="AT1707" s="71">
        <f t="shared" ca="1" si="633"/>
        <v>2.3003408349260328E-7</v>
      </c>
      <c r="AU1707" s="72">
        <f t="shared" ca="1" si="629"/>
        <v>9.0370179501075842E-3</v>
      </c>
      <c r="AV1707" s="73">
        <f t="shared" ca="1" si="630"/>
        <v>1.0090370179501076</v>
      </c>
      <c r="AW1707" s="74">
        <f ca="1">PRODUCT(AV$4:AV1707)</f>
        <v>3793784.669049731</v>
      </c>
      <c r="BO1707" s="70">
        <f t="shared" si="635"/>
        <v>1704</v>
      </c>
      <c r="BP1707" s="171">
        <f t="shared" ca="1" si="634"/>
        <v>0.114</v>
      </c>
      <c r="BQ1707" s="172">
        <f t="shared" ca="1" si="631"/>
        <v>9.0370179501075842E-3</v>
      </c>
      <c r="BR1707" s="172">
        <f t="shared" ca="1" si="636"/>
        <v>2.6358902447947316E-7</v>
      </c>
    </row>
    <row r="1708" spans="44:70">
      <c r="AR1708" s="69">
        <f t="shared" si="628"/>
        <v>143</v>
      </c>
      <c r="AS1708" s="70">
        <f t="shared" si="632"/>
        <v>1705</v>
      </c>
      <c r="AT1708" s="71">
        <f t="shared" ca="1" si="633"/>
        <v>2.2795526135094407E-7</v>
      </c>
      <c r="AU1708" s="72">
        <f t="shared" ca="1" si="629"/>
        <v>9.0370179501075842E-3</v>
      </c>
      <c r="AV1708" s="73">
        <f t="shared" ca="1" si="630"/>
        <v>1.0090370179501076</v>
      </c>
      <c r="AW1708" s="74">
        <f ca="1">PRODUCT(AV$4:AV1708)</f>
        <v>3828069.1692027762</v>
      </c>
      <c r="BO1708" s="70">
        <f t="shared" si="635"/>
        <v>1705</v>
      </c>
      <c r="BP1708" s="171">
        <f t="shared" ca="1" si="634"/>
        <v>0.114</v>
      </c>
      <c r="BQ1708" s="172">
        <f t="shared" ca="1" si="631"/>
        <v>9.0370179501075842E-3</v>
      </c>
      <c r="BR1708" s="172">
        <f t="shared" ca="1" si="636"/>
        <v>2.6122829964649174E-7</v>
      </c>
    </row>
    <row r="1709" spans="44:70">
      <c r="AR1709" s="69">
        <f t="shared" si="628"/>
        <v>143</v>
      </c>
      <c r="AS1709" s="70">
        <f t="shared" si="632"/>
        <v>1706</v>
      </c>
      <c r="AT1709" s="71">
        <f t="shared" ca="1" si="633"/>
        <v>2.2589522556229411E-7</v>
      </c>
      <c r="AU1709" s="72">
        <f t="shared" ca="1" si="629"/>
        <v>9.0370179501075842E-3</v>
      </c>
      <c r="AV1709" s="73">
        <f t="shared" ca="1" si="630"/>
        <v>1.0090370179501076</v>
      </c>
      <c r="AW1709" s="74">
        <f ca="1">PRODUCT(AV$4:AV1709)</f>
        <v>3862663.4989991151</v>
      </c>
      <c r="BO1709" s="70">
        <f t="shared" si="635"/>
        <v>1706</v>
      </c>
      <c r="BP1709" s="171">
        <f t="shared" ca="1" si="634"/>
        <v>0.114</v>
      </c>
      <c r="BQ1709" s="172">
        <f t="shared" ca="1" si="631"/>
        <v>9.0370179501075842E-3</v>
      </c>
      <c r="BR1709" s="172">
        <f t="shared" ca="1" si="636"/>
        <v>2.5888871765793662E-7</v>
      </c>
    </row>
    <row r="1710" spans="44:70">
      <c r="AR1710" s="69">
        <f t="shared" si="628"/>
        <v>143</v>
      </c>
      <c r="AS1710" s="70">
        <f t="shared" si="632"/>
        <v>1707</v>
      </c>
      <c r="AT1710" s="71">
        <f t="shared" ca="1" si="633"/>
        <v>2.2385380635404405E-7</v>
      </c>
      <c r="AU1710" s="72">
        <f t="shared" ca="1" si="629"/>
        <v>9.0370179501075842E-3</v>
      </c>
      <c r="AV1710" s="73">
        <f t="shared" ca="1" si="630"/>
        <v>1.0090370179501076</v>
      </c>
      <c r="AW1710" s="74">
        <f ca="1">PRODUCT(AV$4:AV1710)</f>
        <v>3897570.4583747955</v>
      </c>
      <c r="BO1710" s="70">
        <f t="shared" si="635"/>
        <v>1707</v>
      </c>
      <c r="BP1710" s="171">
        <f t="shared" ca="1" si="634"/>
        <v>0.114</v>
      </c>
      <c r="BQ1710" s="172">
        <f t="shared" ca="1" si="631"/>
        <v>9.0370179501075842E-3</v>
      </c>
      <c r="BR1710" s="172">
        <f t="shared" ca="1" si="636"/>
        <v>2.5657008915676619E-7</v>
      </c>
    </row>
    <row r="1711" spans="44:70">
      <c r="AR1711" s="69">
        <f t="shared" si="628"/>
        <v>143</v>
      </c>
      <c r="AS1711" s="70">
        <f t="shared" si="632"/>
        <v>1708</v>
      </c>
      <c r="AT1711" s="71">
        <f t="shared" ca="1" si="633"/>
        <v>2.2183083548782264E-7</v>
      </c>
      <c r="AU1711" s="72">
        <f t="shared" ca="1" si="629"/>
        <v>9.0370179501075842E-3</v>
      </c>
      <c r="AV1711" s="73">
        <f t="shared" ca="1" si="630"/>
        <v>1.0090370179501076</v>
      </c>
      <c r="AW1711" s="74">
        <f ca="1">PRODUCT(AV$4:AV1711)</f>
        <v>3932792.8725689375</v>
      </c>
      <c r="BO1711" s="70">
        <f t="shared" si="635"/>
        <v>1708</v>
      </c>
      <c r="BP1711" s="171">
        <f t="shared" ca="1" si="634"/>
        <v>0.114</v>
      </c>
      <c r="BQ1711" s="172">
        <f t="shared" ca="1" si="631"/>
        <v>9.0370179501075842E-3</v>
      </c>
      <c r="BR1711" s="172">
        <f t="shared" ca="1" si="636"/>
        <v>2.54272226481836E-7</v>
      </c>
    </row>
    <row r="1712" spans="44:70">
      <c r="AR1712" s="69">
        <f t="shared" si="628"/>
        <v>143</v>
      </c>
      <c r="AS1712" s="70">
        <f t="shared" si="632"/>
        <v>1709</v>
      </c>
      <c r="AT1712" s="71">
        <f t="shared" ca="1" si="633"/>
        <v>2.1982614624563182E-7</v>
      </c>
      <c r="AU1712" s="72">
        <f t="shared" ca="1" si="629"/>
        <v>9.0370179501075842E-3</v>
      </c>
      <c r="AV1712" s="73">
        <f t="shared" ca="1" si="630"/>
        <v>1.0090370179501076</v>
      </c>
      <c r="AW1712" s="74">
        <f ca="1">PRODUCT(AV$4:AV1712)</f>
        <v>3968333.5923523982</v>
      </c>
      <c r="BO1712" s="70">
        <f t="shared" si="635"/>
        <v>1709</v>
      </c>
      <c r="BP1712" s="171">
        <f t="shared" ca="1" si="634"/>
        <v>0.114</v>
      </c>
      <c r="BQ1712" s="172">
        <f t="shared" ca="1" si="631"/>
        <v>9.0370179501075842E-3</v>
      </c>
      <c r="BR1712" s="172">
        <f t="shared" ca="1" si="636"/>
        <v>2.519949436527101E-7</v>
      </c>
    </row>
    <row r="1713" spans="44:70">
      <c r="AR1713" s="69">
        <f t="shared" si="628"/>
        <v>143</v>
      </c>
      <c r="AS1713" s="70">
        <f t="shared" si="632"/>
        <v>1710</v>
      </c>
      <c r="AT1713" s="71">
        <f t="shared" ca="1" si="633"/>
        <v>2.1783957341610706E-7</v>
      </c>
      <c r="AU1713" s="72">
        <f t="shared" ca="1" si="629"/>
        <v>9.0370179501075842E-3</v>
      </c>
      <c r="AV1713" s="73">
        <f t="shared" ca="1" si="630"/>
        <v>1.0090370179501076</v>
      </c>
      <c r="AW1713" s="74">
        <f ca="1">PRODUCT(AV$4:AV1713)</f>
        <v>4004195.4942585016</v>
      </c>
      <c r="BO1713" s="70">
        <f t="shared" si="635"/>
        <v>1710</v>
      </c>
      <c r="BP1713" s="171">
        <f t="shared" ca="1" si="634"/>
        <v>0.114</v>
      </c>
      <c r="BQ1713" s="172">
        <f t="shared" ca="1" si="631"/>
        <v>9.0370179501075842E-3</v>
      </c>
      <c r="BR1713" s="172">
        <f t="shared" ca="1" si="636"/>
        <v>2.4973805635460854E-7</v>
      </c>
    </row>
    <row r="1714" spans="44:70">
      <c r="AR1714" s="69">
        <f t="shared" si="628"/>
        <v>143</v>
      </c>
      <c r="AS1714" s="70">
        <f t="shared" si="632"/>
        <v>1711</v>
      </c>
      <c r="AT1714" s="71">
        <f t="shared" ca="1" si="633"/>
        <v>2.1587095328090194E-7</v>
      </c>
      <c r="AU1714" s="72">
        <f t="shared" ca="1" si="629"/>
        <v>9.0370179501075842E-3</v>
      </c>
      <c r="AV1714" s="73">
        <f t="shared" ca="1" si="630"/>
        <v>1.0090370179501076</v>
      </c>
      <c r="AW1714" s="74">
        <f ca="1">PRODUCT(AV$4:AV1714)</f>
        <v>4040381.4808158558</v>
      </c>
      <c r="BO1714" s="70">
        <f t="shared" si="635"/>
        <v>1711</v>
      </c>
      <c r="BP1714" s="171">
        <f t="shared" ca="1" si="634"/>
        <v>0.114</v>
      </c>
      <c r="BQ1714" s="172">
        <f t="shared" ca="1" si="631"/>
        <v>9.0370179501075842E-3</v>
      </c>
      <c r="BR1714" s="172">
        <f t="shared" ca="1" si="636"/>
        <v>2.4750138192348952E-7</v>
      </c>
    </row>
    <row r="1715" spans="44:70">
      <c r="AR1715" s="69">
        <f t="shared" si="628"/>
        <v>143</v>
      </c>
      <c r="AS1715" s="70">
        <f t="shared" si="632"/>
        <v>1712</v>
      </c>
      <c r="AT1715" s="71">
        <f t="shared" ca="1" si="633"/>
        <v>2.1392012360119558E-7</v>
      </c>
      <c r="AU1715" s="72">
        <f t="shared" ca="1" si="629"/>
        <v>9.0370179501075842E-3</v>
      </c>
      <c r="AV1715" s="73">
        <f t="shared" ca="1" si="630"/>
        <v>1.0090370179501076</v>
      </c>
      <c r="AW1715" s="74">
        <f ca="1">PRODUCT(AV$4:AV1715)</f>
        <v>4076894.4807832711</v>
      </c>
      <c r="BO1715" s="70">
        <f t="shared" si="635"/>
        <v>1712</v>
      </c>
      <c r="BP1715" s="171">
        <f t="shared" ca="1" si="634"/>
        <v>0.114</v>
      </c>
      <c r="BQ1715" s="172">
        <f t="shared" ca="1" si="631"/>
        <v>9.0370179501075842E-3</v>
      </c>
      <c r="BR1715" s="172">
        <f t="shared" ca="1" si="636"/>
        <v>2.452847393312654E-7</v>
      </c>
    </row>
    <row r="1716" spans="44:70">
      <c r="AR1716" s="69">
        <f t="shared" si="628"/>
        <v>143</v>
      </c>
      <c r="AS1716" s="70">
        <f t="shared" si="632"/>
        <v>1713</v>
      </c>
      <c r="AT1716" s="71">
        <f t="shared" ca="1" si="633"/>
        <v>2.1198692360432234E-7</v>
      </c>
      <c r="AU1716" s="72">
        <f t="shared" ca="1" si="629"/>
        <v>9.0370179501075842E-3</v>
      </c>
      <c r="AV1716" s="73">
        <f t="shared" ca="1" si="630"/>
        <v>1.0090370179501076</v>
      </c>
      <c r="AW1716" s="74">
        <f ca="1">PRODUCT(AV$4:AV1716)</f>
        <v>4113737.4493868039</v>
      </c>
      <c r="BO1716" s="70">
        <f t="shared" si="635"/>
        <v>1713</v>
      </c>
      <c r="BP1716" s="171">
        <f t="shared" ca="1" si="634"/>
        <v>0.114</v>
      </c>
      <c r="BQ1716" s="172">
        <f t="shared" ca="1" si="631"/>
        <v>9.0370179501075842E-3</v>
      </c>
      <c r="BR1716" s="172">
        <f t="shared" ca="1" si="636"/>
        <v>2.4308794917115085E-7</v>
      </c>
    </row>
    <row r="1717" spans="44:70">
      <c r="AR1717" s="69">
        <f t="shared" si="628"/>
        <v>143</v>
      </c>
      <c r="AS1717" s="70">
        <f t="shared" si="632"/>
        <v>1714</v>
      </c>
      <c r="AT1717" s="71">
        <f t="shared" ca="1" si="633"/>
        <v>2.10071193970522E-7</v>
      </c>
      <c r="AU1717" s="72">
        <f t="shared" ca="1" si="629"/>
        <v>9.0370179501075842E-3</v>
      </c>
      <c r="AV1717" s="73">
        <f t="shared" ca="1" si="630"/>
        <v>1.0090370179501076</v>
      </c>
      <c r="AW1717" s="74">
        <f ca="1">PRODUCT(AV$4:AV1717)</f>
        <v>4150913.3685589423</v>
      </c>
      <c r="BO1717" s="70">
        <f t="shared" si="635"/>
        <v>1714</v>
      </c>
      <c r="BP1717" s="171">
        <f t="shared" ca="1" si="634"/>
        <v>0.114</v>
      </c>
      <c r="BQ1717" s="172">
        <f t="shared" ca="1" si="631"/>
        <v>9.0370179501075842E-3</v>
      </c>
      <c r="BR1717" s="172">
        <f t="shared" ca="1" si="636"/>
        <v>2.4091083364314238E-7</v>
      </c>
    </row>
    <row r="1718" spans="44:70">
      <c r="AR1718" s="69">
        <f t="shared" si="628"/>
        <v>143</v>
      </c>
      <c r="AS1718" s="70">
        <f t="shared" si="632"/>
        <v>1715</v>
      </c>
      <c r="AT1718" s="71">
        <f t="shared" ca="1" si="633"/>
        <v>2.0817277681980987E-7</v>
      </c>
      <c r="AU1718" s="72">
        <f t="shared" ca="1" si="629"/>
        <v>9.0370179501075842E-3</v>
      </c>
      <c r="AV1718" s="73">
        <f t="shared" ca="1" si="630"/>
        <v>1.0090370179501076</v>
      </c>
      <c r="AW1718" s="74">
        <f ca="1">PRODUCT(AV$4:AV1718)</f>
        <v>4188425.2471799511</v>
      </c>
      <c r="BO1718" s="70">
        <f t="shared" si="635"/>
        <v>1715</v>
      </c>
      <c r="BP1718" s="171">
        <f t="shared" ca="1" si="634"/>
        <v>0.114</v>
      </c>
      <c r="BQ1718" s="172">
        <f t="shared" ca="1" si="631"/>
        <v>9.0370179501075842E-3</v>
      </c>
      <c r="BR1718" s="172">
        <f t="shared" ca="1" si="636"/>
        <v>2.3875321653962787E-7</v>
      </c>
    </row>
    <row r="1719" spans="44:70">
      <c r="AR1719" s="69">
        <f t="shared" si="628"/>
        <v>143</v>
      </c>
      <c r="AS1719" s="70">
        <f t="shared" si="632"/>
        <v>1716</v>
      </c>
      <c r="AT1719" s="71">
        <f t="shared" ca="1" si="633"/>
        <v>2.0629151569896549E-7</v>
      </c>
      <c r="AU1719" s="72">
        <f t="shared" ca="1" si="629"/>
        <v>9.0370179501075842E-3</v>
      </c>
      <c r="AV1719" s="73">
        <f t="shared" ca="1" si="630"/>
        <v>1.0090370179501076</v>
      </c>
      <c r="AW1719" s="74">
        <f ca="1">PRODUCT(AV$4:AV1719)</f>
        <v>4226276.1213213997</v>
      </c>
      <c r="BO1719" s="70">
        <f t="shared" si="635"/>
        <v>1716</v>
      </c>
      <c r="BP1719" s="171">
        <f t="shared" ca="1" si="634"/>
        <v>0.114</v>
      </c>
      <c r="BQ1719" s="172">
        <f t="shared" ca="1" si="631"/>
        <v>9.0370179501075842E-3</v>
      </c>
      <c r="BR1719" s="172">
        <f t="shared" ca="1" si="636"/>
        <v>2.3661492323112487E-7</v>
      </c>
    </row>
    <row r="1720" spans="44:70">
      <c r="AR1720" s="69">
        <f t="shared" si="628"/>
        <v>144</v>
      </c>
      <c r="AS1720" s="70">
        <f t="shared" si="632"/>
        <v>1717</v>
      </c>
      <c r="AT1720" s="71">
        <f t="shared" ca="1" si="633"/>
        <v>2.0442725556863903E-7</v>
      </c>
      <c r="AU1720" s="72">
        <f t="shared" ca="1" si="629"/>
        <v>9.0370179501075842E-3</v>
      </c>
      <c r="AV1720" s="73">
        <f t="shared" ca="1" si="630"/>
        <v>1.0090370179501076</v>
      </c>
      <c r="AW1720" s="74">
        <f ca="1">PRODUCT(AV$4:AV1720)</f>
        <v>4264469.0544918925</v>
      </c>
      <c r="BO1720" s="70">
        <f t="shared" si="635"/>
        <v>1717</v>
      </c>
      <c r="BP1720" s="171">
        <f t="shared" ca="1" si="634"/>
        <v>0.114</v>
      </c>
      <c r="BQ1720" s="172">
        <f t="shared" ca="1" si="631"/>
        <v>9.0370179501075842E-3</v>
      </c>
      <c r="BR1720" s="172">
        <f t="shared" ca="1" si="636"/>
        <v>2.3449578065214693E-7</v>
      </c>
    </row>
    <row r="1721" spans="44:70">
      <c r="AR1721" s="69">
        <f t="shared" si="628"/>
        <v>144</v>
      </c>
      <c r="AS1721" s="70">
        <f t="shared" si="632"/>
        <v>1718</v>
      </c>
      <c r="AT1721" s="71">
        <f t="shared" ca="1" si="633"/>
        <v>2.0257984279057401E-7</v>
      </c>
      <c r="AU1721" s="72">
        <f t="shared" ca="1" si="629"/>
        <v>9.0370179501075842E-3</v>
      </c>
      <c r="AV1721" s="73">
        <f t="shared" ca="1" si="630"/>
        <v>1.0090370179501076</v>
      </c>
      <c r="AW1721" s="74">
        <f ca="1">PRODUCT(AV$4:AV1721)</f>
        <v>4303007.1378850136</v>
      </c>
      <c r="BO1721" s="70">
        <f t="shared" si="635"/>
        <v>1718</v>
      </c>
      <c r="BP1721" s="171">
        <f t="shared" ca="1" si="634"/>
        <v>0.114</v>
      </c>
      <c r="BQ1721" s="172">
        <f t="shared" ca="1" si="631"/>
        <v>9.0370179501075842E-3</v>
      </c>
      <c r="BR1721" s="172">
        <f t="shared" ca="1" si="636"/>
        <v>2.3239561728719621E-7</v>
      </c>
    </row>
    <row r="1722" spans="44:70">
      <c r="AR1722" s="69">
        <f t="shared" si="628"/>
        <v>144</v>
      </c>
      <c r="AS1722" s="70">
        <f t="shared" si="632"/>
        <v>1719</v>
      </c>
      <c r="AT1722" s="71">
        <f t="shared" ca="1" si="633"/>
        <v>2.0074912511494562E-7</v>
      </c>
      <c r="AU1722" s="72">
        <f t="shared" ca="1" si="629"/>
        <v>9.0370179501075842E-3</v>
      </c>
      <c r="AV1722" s="73">
        <f t="shared" ca="1" si="630"/>
        <v>1.0090370179501076</v>
      </c>
      <c r="AW1722" s="74">
        <f ca="1">PRODUCT(AV$4:AV1722)</f>
        <v>4341893.4906295212</v>
      </c>
      <c r="BO1722" s="70">
        <f t="shared" si="635"/>
        <v>1719</v>
      </c>
      <c r="BP1722" s="171">
        <f t="shared" ca="1" si="634"/>
        <v>0.114</v>
      </c>
      <c r="BQ1722" s="172">
        <f t="shared" ca="1" si="631"/>
        <v>9.0370179501075842E-3</v>
      </c>
      <c r="BR1722" s="172">
        <f t="shared" ca="1" si="636"/>
        <v>2.3031426315688165E-7</v>
      </c>
    </row>
    <row r="1723" spans="44:70">
      <c r="AR1723" s="69">
        <f t="shared" si="628"/>
        <v>144</v>
      </c>
      <c r="AS1723" s="70">
        <f t="shared" si="632"/>
        <v>1720</v>
      </c>
      <c r="AT1723" s="71">
        <f t="shared" ca="1" si="633"/>
        <v>1.9893495166781346E-7</v>
      </c>
      <c r="AU1723" s="72">
        <f t="shared" ca="1" si="629"/>
        <v>9.0370179501075842E-3</v>
      </c>
      <c r="AV1723" s="73">
        <f t="shared" ca="1" si="630"/>
        <v>1.0090370179501076</v>
      </c>
      <c r="AW1723" s="74">
        <f ca="1">PRODUCT(AV$4:AV1723)</f>
        <v>4381131.2600417957</v>
      </c>
      <c r="BO1723" s="70">
        <f t="shared" si="635"/>
        <v>1720</v>
      </c>
      <c r="BP1723" s="171">
        <f t="shared" ca="1" si="634"/>
        <v>0.114</v>
      </c>
      <c r="BQ1723" s="172">
        <f t="shared" ca="1" si="631"/>
        <v>9.0370179501075842E-3</v>
      </c>
      <c r="BR1723" s="172">
        <f t="shared" ca="1" si="636"/>
        <v>2.2825154980416157E-7</v>
      </c>
    </row>
    <row r="1724" spans="44:70">
      <c r="AR1724" s="69">
        <f t="shared" si="628"/>
        <v>144</v>
      </c>
      <c r="AS1724" s="70">
        <f t="shared" si="632"/>
        <v>1721</v>
      </c>
      <c r="AT1724" s="71">
        <f t="shared" ca="1" si="633"/>
        <v>1.9713717293868765E-7</v>
      </c>
      <c r="AU1724" s="72">
        <f t="shared" ca="1" si="629"/>
        <v>9.0370179501075842E-3</v>
      </c>
      <c r="AV1724" s="73">
        <f t="shared" ca="1" si="630"/>
        <v>1.0090370179501076</v>
      </c>
      <c r="AW1724" s="74">
        <f ca="1">PRODUCT(AV$4:AV1724)</f>
        <v>4420723.6218805704</v>
      </c>
      <c r="BO1724" s="70">
        <f t="shared" si="635"/>
        <v>1721</v>
      </c>
      <c r="BP1724" s="171">
        <f t="shared" ca="1" si="634"/>
        <v>0.114</v>
      </c>
      <c r="BQ1724" s="172">
        <f t="shared" ca="1" si="631"/>
        <v>9.0370179501075842E-3</v>
      </c>
      <c r="BR1724" s="172">
        <f t="shared" ca="1" si="636"/>
        <v>2.2620731028070925E-7</v>
      </c>
    </row>
    <row r="1725" spans="44:70">
      <c r="AR1725" s="69">
        <f t="shared" si="628"/>
        <v>144</v>
      </c>
      <c r="AS1725" s="70">
        <f t="shared" si="632"/>
        <v>1722</v>
      </c>
      <c r="AT1725" s="71">
        <f t="shared" ca="1" si="633"/>
        <v>1.9535564076820725E-7</v>
      </c>
      <c r="AU1725" s="72">
        <f t="shared" ca="1" si="629"/>
        <v>9.0370179501075842E-3</v>
      </c>
      <c r="AV1725" s="73">
        <f t="shared" ca="1" si="630"/>
        <v>1.0090370179501076</v>
      </c>
      <c r="AW1725" s="74">
        <f ca="1">PRODUCT(AV$4:AV1725)</f>
        <v>4460673.7806039695</v>
      </c>
      <c r="BO1725" s="70">
        <f t="shared" si="635"/>
        <v>1722</v>
      </c>
      <c r="BP1725" s="171">
        <f t="shared" ca="1" si="634"/>
        <v>0.114</v>
      </c>
      <c r="BQ1725" s="172">
        <f t="shared" ca="1" si="631"/>
        <v>9.0370179501075842E-3</v>
      </c>
      <c r="BR1725" s="172">
        <f t="shared" ca="1" si="636"/>
        <v>2.2418137913340085E-7</v>
      </c>
    </row>
    <row r="1726" spans="44:70">
      <c r="AR1726" s="69">
        <f t="shared" si="628"/>
        <v>144</v>
      </c>
      <c r="AS1726" s="70">
        <f t="shared" si="632"/>
        <v>1723</v>
      </c>
      <c r="AT1726" s="71">
        <f t="shared" ca="1" si="633"/>
        <v>1.9359020833593018E-7</v>
      </c>
      <c r="AU1726" s="72">
        <f t="shared" ca="1" si="629"/>
        <v>9.0370179501075842E-3</v>
      </c>
      <c r="AV1726" s="73">
        <f t="shared" ca="1" si="630"/>
        <v>1.0090370179501076</v>
      </c>
      <c r="AW1726" s="74">
        <f ca="1">PRODUCT(AV$4:AV1726)</f>
        <v>4500984.9696288621</v>
      </c>
      <c r="BO1726" s="70">
        <f t="shared" si="635"/>
        <v>1723</v>
      </c>
      <c r="BP1726" s="171">
        <f t="shared" ca="1" si="634"/>
        <v>0.114</v>
      </c>
      <c r="BQ1726" s="172">
        <f t="shared" ca="1" si="631"/>
        <v>9.0370179501075842E-3</v>
      </c>
      <c r="BR1726" s="172">
        <f t="shared" ca="1" si="636"/>
        <v>2.2217359239092417E-7</v>
      </c>
    </row>
    <row r="1727" spans="44:70">
      <c r="AR1727" s="69">
        <f t="shared" si="628"/>
        <v>144</v>
      </c>
      <c r="AS1727" s="70">
        <f t="shared" si="632"/>
        <v>1724</v>
      </c>
      <c r="AT1727" s="71">
        <f t="shared" ca="1" si="633"/>
        <v>1.9184073014823331E-7</v>
      </c>
      <c r="AU1727" s="72">
        <f t="shared" ca="1" si="629"/>
        <v>9.0370179501075842E-3</v>
      </c>
      <c r="AV1727" s="73">
        <f t="shared" ca="1" si="630"/>
        <v>1.0090370179501076</v>
      </c>
      <c r="AW1727" s="74">
        <f ca="1">PRODUCT(AV$4:AV1727)</f>
        <v>4541660.4515925627</v>
      </c>
      <c r="BO1727" s="70">
        <f t="shared" si="635"/>
        <v>1724</v>
      </c>
      <c r="BP1727" s="171">
        <f t="shared" ca="1" si="634"/>
        <v>0.114</v>
      </c>
      <c r="BQ1727" s="172">
        <f t="shared" ca="1" si="631"/>
        <v>9.0370179501075842E-3</v>
      </c>
      <c r="BR1727" s="172">
        <f t="shared" ca="1" si="636"/>
        <v>2.2018378755050755E-7</v>
      </c>
    </row>
    <row r="1728" spans="44:70">
      <c r="AR1728" s="69">
        <f t="shared" si="628"/>
        <v>144</v>
      </c>
      <c r="AS1728" s="70">
        <f t="shared" si="632"/>
        <v>1725</v>
      </c>
      <c r="AT1728" s="71">
        <f t="shared" ca="1" si="633"/>
        <v>1.9010706202632198E-7</v>
      </c>
      <c r="AU1728" s="72">
        <f t="shared" ca="1" si="629"/>
        <v>9.0370179501075842E-3</v>
      </c>
      <c r="AV1728" s="73">
        <f t="shared" ca="1" si="630"/>
        <v>1.0090370179501076</v>
      </c>
      <c r="AW1728" s="74">
        <f ca="1">PRODUCT(AV$4:AV1728)</f>
        <v>4582703.518616898</v>
      </c>
      <c r="BO1728" s="70">
        <f t="shared" si="635"/>
        <v>1725</v>
      </c>
      <c r="BP1728" s="171">
        <f t="shared" ca="1" si="634"/>
        <v>0.114</v>
      </c>
      <c r="BQ1728" s="172">
        <f t="shared" ca="1" si="631"/>
        <v>9.0370179501075842E-3</v>
      </c>
      <c r="BR1728" s="172">
        <f t="shared" ca="1" si="636"/>
        <v>2.1821180356476739E-7</v>
      </c>
    </row>
    <row r="1729" spans="44:70">
      <c r="AR1729" s="69">
        <f t="shared" si="628"/>
        <v>144</v>
      </c>
      <c r="AS1729" s="70">
        <f t="shared" si="632"/>
        <v>1726</v>
      </c>
      <c r="AT1729" s="71">
        <f t="shared" ca="1" si="633"/>
        <v>1.8838906109434789E-7</v>
      </c>
      <c r="AU1729" s="72">
        <f t="shared" ca="1" si="629"/>
        <v>9.0370179501075842E-3</v>
      </c>
      <c r="AV1729" s="73">
        <f t="shared" ca="1" si="630"/>
        <v>1.0090370179501076</v>
      </c>
      <c r="AW1729" s="74">
        <f ca="1">PRODUCT(AV$4:AV1729)</f>
        <v>4624117.4925746601</v>
      </c>
      <c r="BO1729" s="70">
        <f t="shared" si="635"/>
        <v>1726</v>
      </c>
      <c r="BP1729" s="171">
        <f t="shared" ca="1" si="634"/>
        <v>0.114</v>
      </c>
      <c r="BQ1729" s="172">
        <f t="shared" ca="1" si="631"/>
        <v>9.0370179501075842E-3</v>
      </c>
      <c r="BR1729" s="172">
        <f t="shared" ca="1" si="636"/>
        <v>2.1625748082867361E-7</v>
      </c>
    </row>
    <row r="1730" spans="44:70">
      <c r="AR1730" s="69">
        <f t="shared" si="628"/>
        <v>144</v>
      </c>
      <c r="AS1730" s="70">
        <f t="shared" si="632"/>
        <v>1727</v>
      </c>
      <c r="AT1730" s="71">
        <f t="shared" ca="1" si="633"/>
        <v>1.8668658576763437E-7</v>
      </c>
      <c r="AU1730" s="72">
        <f t="shared" ca="1" si="629"/>
        <v>9.0370179501075842E-3</v>
      </c>
      <c r="AV1730" s="73">
        <f t="shared" ca="1" si="630"/>
        <v>1.0090370179501076</v>
      </c>
      <c r="AW1730" s="74">
        <f ca="1">PRODUCT(AV$4:AV1730)</f>
        <v>4665905.7253584638</v>
      </c>
      <c r="BO1730" s="70">
        <f t="shared" si="635"/>
        <v>1727</v>
      </c>
      <c r="BP1730" s="171">
        <f t="shared" ca="1" si="634"/>
        <v>0.114</v>
      </c>
      <c r="BQ1730" s="172">
        <f t="shared" ca="1" si="631"/>
        <v>9.0370179501075842E-3</v>
      </c>
      <c r="BR1730" s="172">
        <f t="shared" ca="1" si="636"/>
        <v>2.1432066116663183E-7</v>
      </c>
    </row>
    <row r="1731" spans="44:70">
      <c r="AR1731" s="69">
        <f t="shared" si="628"/>
        <v>144</v>
      </c>
      <c r="AS1731" s="70">
        <f t="shared" si="632"/>
        <v>1728</v>
      </c>
      <c r="AT1731" s="71">
        <f t="shared" ca="1" si="633"/>
        <v>1.8499949574100795E-7</v>
      </c>
      <c r="AU1731" s="72">
        <f t="shared" ca="1" si="629"/>
        <v>9.0370179501075842E-3</v>
      </c>
      <c r="AV1731" s="73">
        <f t="shared" ca="1" si="630"/>
        <v>1.0090370179501076</v>
      </c>
      <c r="AW1731" s="74">
        <f ca="1">PRODUCT(AV$4:AV1731)</f>
        <v>4708071.5991520379</v>
      </c>
      <c r="BO1731" s="70">
        <f t="shared" si="635"/>
        <v>1728</v>
      </c>
      <c r="BP1731" s="171">
        <f t="shared" ca="1" si="634"/>
        <v>0.114</v>
      </c>
      <c r="BQ1731" s="172">
        <f t="shared" ca="1" si="631"/>
        <v>9.0370179501075842E-3</v>
      </c>
      <c r="BR1731" s="172">
        <f t="shared" ca="1" si="636"/>
        <v>2.1240118781968121E-7</v>
      </c>
    </row>
    <row r="1732" spans="44:70">
      <c r="AR1732" s="69">
        <f t="shared" si="628"/>
        <v>145</v>
      </c>
      <c r="AS1732" s="70">
        <f t="shared" si="632"/>
        <v>1729</v>
      </c>
      <c r="AT1732" s="71">
        <f t="shared" ca="1" si="633"/>
        <v>1.8332765197723561E-7</v>
      </c>
      <c r="AU1732" s="72">
        <f t="shared" ca="1" si="629"/>
        <v>9.0370179501075842E-3</v>
      </c>
      <c r="AV1732" s="73">
        <f t="shared" ca="1" si="630"/>
        <v>1.0090370179501076</v>
      </c>
      <c r="AW1732" s="74">
        <f ca="1">PRODUCT(AV$4:AV1732)</f>
        <v>4750618.5267039668</v>
      </c>
      <c r="BO1732" s="70">
        <f t="shared" si="635"/>
        <v>1729</v>
      </c>
      <c r="BP1732" s="171">
        <f t="shared" ca="1" si="634"/>
        <v>0.114</v>
      </c>
      <c r="BQ1732" s="172">
        <f t="shared" ca="1" si="631"/>
        <v>9.0370179501075842E-3</v>
      </c>
      <c r="BR1732" s="172">
        <f t="shared" ca="1" si="636"/>
        <v>2.1049890543280693E-7</v>
      </c>
    </row>
    <row r="1733" spans="44:70">
      <c r="AR1733" s="69">
        <f t="shared" ref="AR1733:AR1796" si="637">ROUNDDOWN((AS1733-1)/12,0)+1</f>
        <v>145</v>
      </c>
      <c r="AS1733" s="70">
        <f t="shared" si="632"/>
        <v>1730</v>
      </c>
      <c r="AT1733" s="71">
        <f t="shared" ca="1" si="633"/>
        <v>1.8167091669556625E-7</v>
      </c>
      <c r="AU1733" s="72">
        <f t="shared" ref="AU1733:AU1796" ca="1" si="638">IF($AU$2="Yes",BQ1733,((1+$AH$21)^(1/12))-1)</f>
        <v>9.0370179501075842E-3</v>
      </c>
      <c r="AV1733" s="73">
        <f t="shared" ref="AV1733:AV1796" ca="1" si="639">(1+AU1733)</f>
        <v>1.0090370179501076</v>
      </c>
      <c r="AW1733" s="74">
        <f ca="1">PRODUCT(AV$4:AV1733)</f>
        <v>4793549.9516039044</v>
      </c>
      <c r="BO1733" s="70">
        <f t="shared" si="635"/>
        <v>1730</v>
      </c>
      <c r="BP1733" s="171">
        <f t="shared" ca="1" si="634"/>
        <v>0.114</v>
      </c>
      <c r="BQ1733" s="172">
        <f t="shared" ref="BQ1733:BQ1796" ca="1" si="640">(1+BP1733)^(1/12)-1</f>
        <v>9.0370179501075842E-3</v>
      </c>
      <c r="BR1733" s="172">
        <f t="shared" ca="1" si="636"/>
        <v>2.0861366004236642E-7</v>
      </c>
    </row>
    <row r="1734" spans="44:70">
      <c r="AR1734" s="69">
        <f t="shared" si="637"/>
        <v>145</v>
      </c>
      <c r="AS1734" s="70">
        <f t="shared" ref="AS1734:AS1797" si="641">AS1733+1</f>
        <v>1731</v>
      </c>
      <c r="AT1734" s="71">
        <f t="shared" ref="AT1734:AT1797" ca="1" si="642">(1-AU1734)*AT1733</f>
        <v>1.8002915336037591E-7</v>
      </c>
      <c r="AU1734" s="72">
        <f t="shared" ca="1" si="638"/>
        <v>9.0370179501075842E-3</v>
      </c>
      <c r="AV1734" s="73">
        <f t="shared" ca="1" si="639"/>
        <v>1.0090370179501076</v>
      </c>
      <c r="AW1734" s="74">
        <f ca="1">PRODUCT(AV$4:AV1734)</f>
        <v>4836869.348561286</v>
      </c>
      <c r="BO1734" s="70">
        <f t="shared" si="635"/>
        <v>1731</v>
      </c>
      <c r="BP1734" s="171">
        <f t="shared" ref="BP1734:BP1797" ca="1" si="643">VLOOKUP(BO1734,$BT$4:$BX$13,5,TRUE)/100</f>
        <v>0.114</v>
      </c>
      <c r="BQ1734" s="172">
        <f t="shared" ca="1" si="640"/>
        <v>9.0370179501075842E-3</v>
      </c>
      <c r="BR1734" s="172">
        <f t="shared" ca="1" si="636"/>
        <v>2.0674529906362805E-7</v>
      </c>
    </row>
    <row r="1735" spans="44:70">
      <c r="AR1735" s="69">
        <f t="shared" si="637"/>
        <v>145</v>
      </c>
      <c r="AS1735" s="70">
        <f t="shared" si="641"/>
        <v>1732</v>
      </c>
      <c r="AT1735" s="71">
        <f t="shared" ca="1" si="642"/>
        <v>1.7840222666991554E-7</v>
      </c>
      <c r="AU1735" s="72">
        <f t="shared" ca="1" si="638"/>
        <v>9.0370179501075842E-3</v>
      </c>
      <c r="AV1735" s="73">
        <f t="shared" ca="1" si="639"/>
        <v>1.0090370179501076</v>
      </c>
      <c r="AW1735" s="74">
        <f ca="1">PRODUCT(AV$4:AV1735)</f>
        <v>4880580.2236865591</v>
      </c>
      <c r="BO1735" s="70">
        <f t="shared" si="635"/>
        <v>1732</v>
      </c>
      <c r="BP1735" s="171">
        <f t="shared" ca="1" si="643"/>
        <v>0.114</v>
      </c>
      <c r="BQ1735" s="172">
        <f t="shared" ca="1" si="640"/>
        <v>9.0370179501075842E-3</v>
      </c>
      <c r="BR1735" s="172">
        <f t="shared" ca="1" si="636"/>
        <v>2.0489367127842151E-7</v>
      </c>
    </row>
    <row r="1736" spans="44:70">
      <c r="AR1736" s="69">
        <f t="shared" si="637"/>
        <v>145</v>
      </c>
      <c r="AS1736" s="70">
        <f t="shared" si="641"/>
        <v>1733</v>
      </c>
      <c r="AT1736" s="71">
        <f t="shared" ca="1" si="642"/>
        <v>1.7679000254516035E-7</v>
      </c>
      <c r="AU1736" s="72">
        <f t="shared" ca="1" si="638"/>
        <v>9.0370179501075842E-3</v>
      </c>
      <c r="AV1736" s="73">
        <f t="shared" ca="1" si="639"/>
        <v>1.0090370179501076</v>
      </c>
      <c r="AW1736" s="74">
        <f ca="1">PRODUCT(AV$4:AV1736)</f>
        <v>4924686.1147749545</v>
      </c>
      <c r="BO1736" s="70">
        <f t="shared" si="635"/>
        <v>1733</v>
      </c>
      <c r="BP1736" s="171">
        <f t="shared" ca="1" si="643"/>
        <v>0.114</v>
      </c>
      <c r="BQ1736" s="172">
        <f t="shared" ca="1" si="640"/>
        <v>9.0370179501075842E-3</v>
      </c>
      <c r="BR1736" s="172">
        <f t="shared" ca="1" si="636"/>
        <v>2.0305862682289877E-7</v>
      </c>
    </row>
    <row r="1737" spans="44:70">
      <c r="AR1737" s="69">
        <f t="shared" si="637"/>
        <v>145</v>
      </c>
      <c r="AS1737" s="70">
        <f t="shared" si="641"/>
        <v>1734</v>
      </c>
      <c r="AT1737" s="71">
        <f t="shared" ca="1" si="642"/>
        <v>1.7519234811876018E-7</v>
      </c>
      <c r="AU1737" s="72">
        <f t="shared" ca="1" si="638"/>
        <v>9.0370179501075842E-3</v>
      </c>
      <c r="AV1737" s="73">
        <f t="shared" ca="1" si="639"/>
        <v>1.0090370179501076</v>
      </c>
      <c r="AW1737" s="74">
        <f ca="1">PRODUCT(AV$4:AV1737)</f>
        <v>4969190.5915928213</v>
      </c>
      <c r="BO1737" s="70">
        <f t="shared" si="635"/>
        <v>1734</v>
      </c>
      <c r="BP1737" s="171">
        <f t="shared" ca="1" si="643"/>
        <v>0.114</v>
      </c>
      <c r="BQ1737" s="172">
        <f t="shared" ca="1" si="640"/>
        <v>9.0370179501075842E-3</v>
      </c>
      <c r="BR1737" s="172">
        <f t="shared" ca="1" si="636"/>
        <v>2.0124001717540467E-7</v>
      </c>
    </row>
    <row r="1738" spans="44:70">
      <c r="AR1738" s="69">
        <f t="shared" si="637"/>
        <v>145</v>
      </c>
      <c r="AS1738" s="70">
        <f t="shared" si="641"/>
        <v>1735</v>
      </c>
      <c r="AT1738" s="71">
        <f t="shared" ca="1" si="642"/>
        <v>1.7360913172408945E-7</v>
      </c>
      <c r="AU1738" s="72">
        <f t="shared" ca="1" si="638"/>
        <v>9.0370179501075842E-3</v>
      </c>
      <c r="AV1738" s="73">
        <f t="shared" ca="1" si="639"/>
        <v>1.0090370179501076</v>
      </c>
      <c r="AW1738" s="74">
        <f ca="1">PRODUCT(AV$4:AV1738)</f>
        <v>5014097.2561665513</v>
      </c>
      <c r="BO1738" s="70">
        <f t="shared" si="635"/>
        <v>1735</v>
      </c>
      <c r="BP1738" s="171">
        <f t="shared" ca="1" si="643"/>
        <v>0.114</v>
      </c>
      <c r="BQ1738" s="172">
        <f t="shared" ca="1" si="640"/>
        <v>9.0370179501075842E-3</v>
      </c>
      <c r="BR1738" s="172">
        <f t="shared" ca="1" si="636"/>
        <v>1.9943769514445614E-7</v>
      </c>
    </row>
    <row r="1739" spans="44:70">
      <c r="AR1739" s="69">
        <f t="shared" si="637"/>
        <v>145</v>
      </c>
      <c r="AS1739" s="70">
        <f t="shared" si="641"/>
        <v>1736</v>
      </c>
      <c r="AT1739" s="71">
        <f t="shared" ca="1" si="642"/>
        <v>1.7204022288439627E-7</v>
      </c>
      <c r="AU1739" s="72">
        <f t="shared" ca="1" si="638"/>
        <v>9.0370179501075842E-3</v>
      </c>
      <c r="AV1739" s="73">
        <f t="shared" ca="1" si="639"/>
        <v>1.0090370179501076</v>
      </c>
      <c r="AW1739" s="74">
        <f ca="1">PRODUCT(AV$4:AV1739)</f>
        <v>5059409.7430741135</v>
      </c>
      <c r="BO1739" s="70">
        <f t="shared" si="635"/>
        <v>1736</v>
      </c>
      <c r="BP1739" s="171">
        <f t="shared" ca="1" si="643"/>
        <v>0.114</v>
      </c>
      <c r="BQ1739" s="172">
        <f t="shared" ca="1" si="640"/>
        <v>9.0370179501075842E-3</v>
      </c>
      <c r="BR1739" s="172">
        <f t="shared" ca="1" si="636"/>
        <v>1.9765151485682903E-7</v>
      </c>
    </row>
    <row r="1740" spans="44:70">
      <c r="AR1740" s="69">
        <f t="shared" si="637"/>
        <v>145</v>
      </c>
      <c r="AS1740" s="70">
        <f t="shared" si="641"/>
        <v>1737</v>
      </c>
      <c r="AT1740" s="71">
        <f t="shared" ca="1" si="642"/>
        <v>1.7048549230204948E-7</v>
      </c>
      <c r="AU1740" s="72">
        <f t="shared" ca="1" si="638"/>
        <v>9.0370179501075842E-3</v>
      </c>
      <c r="AV1740" s="73">
        <f t="shared" ca="1" si="639"/>
        <v>1.0090370179501076</v>
      </c>
      <c r="AW1740" s="74">
        <f ca="1">PRODUCT(AV$4:AV1740)</f>
        <v>5105131.7197392238</v>
      </c>
      <c r="BO1740" s="70">
        <f t="shared" si="635"/>
        <v>1737</v>
      </c>
      <c r="BP1740" s="171">
        <f t="shared" ca="1" si="643"/>
        <v>0.114</v>
      </c>
      <c r="BQ1740" s="172">
        <f t="shared" ca="1" si="640"/>
        <v>9.0370179501075842E-3</v>
      </c>
      <c r="BR1740" s="172">
        <f t="shared" ca="1" si="636"/>
        <v>1.958813317457517E-7</v>
      </c>
    </row>
    <row r="1741" spans="44:70">
      <c r="AR1741" s="69">
        <f t="shared" si="637"/>
        <v>145</v>
      </c>
      <c r="AS1741" s="70">
        <f t="shared" si="641"/>
        <v>1738</v>
      </c>
      <c r="AT1741" s="71">
        <f t="shared" ca="1" si="642"/>
        <v>1.6894481184788293E-7</v>
      </c>
      <c r="AU1741" s="72">
        <f t="shared" ca="1" si="638"/>
        <v>9.0370179501075842E-3</v>
      </c>
      <c r="AV1741" s="73">
        <f t="shared" ca="1" si="639"/>
        <v>1.0090370179501076</v>
      </c>
      <c r="AW1741" s="74">
        <f ca="1">PRODUCT(AV$4:AV1741)</f>
        <v>5151266.8867281713</v>
      </c>
      <c r="BO1741" s="70">
        <f t="shared" si="635"/>
        <v>1738</v>
      </c>
      <c r="BP1741" s="171">
        <f t="shared" ca="1" si="643"/>
        <v>0.114</v>
      </c>
      <c r="BQ1741" s="172">
        <f t="shared" ca="1" si="640"/>
        <v>9.0370179501075842E-3</v>
      </c>
      <c r="BR1741" s="172">
        <f t="shared" ca="1" si="636"/>
        <v>1.9412700253920432E-7</v>
      </c>
    </row>
    <row r="1742" spans="44:70">
      <c r="AR1742" s="69">
        <f t="shared" si="637"/>
        <v>145</v>
      </c>
      <c r="AS1742" s="70">
        <f t="shared" si="641"/>
        <v>1739</v>
      </c>
      <c r="AT1742" s="71">
        <f t="shared" ca="1" si="642"/>
        <v>1.6741805455063606E-7</v>
      </c>
      <c r="AU1742" s="72">
        <f t="shared" ca="1" si="638"/>
        <v>9.0370179501075842E-3</v>
      </c>
      <c r="AV1742" s="73">
        <f t="shared" ca="1" si="639"/>
        <v>1.0090370179501076</v>
      </c>
      <c r="AW1742" s="74">
        <f ca="1">PRODUCT(AV$4:AV1742)</f>
        <v>5197818.9780493286</v>
      </c>
      <c r="BO1742" s="70">
        <f t="shared" si="635"/>
        <v>1739</v>
      </c>
      <c r="BP1742" s="171">
        <f t="shared" ca="1" si="643"/>
        <v>0.114</v>
      </c>
      <c r="BQ1742" s="172">
        <f t="shared" ca="1" si="640"/>
        <v>9.0370179501075842E-3</v>
      </c>
      <c r="BR1742" s="172">
        <f t="shared" ca="1" si="636"/>
        <v>1.9238838524832302E-7</v>
      </c>
    </row>
    <row r="1743" spans="44:70">
      <c r="AR1743" s="69">
        <f t="shared" si="637"/>
        <v>145</v>
      </c>
      <c r="AS1743" s="70">
        <f t="shared" si="641"/>
        <v>1740</v>
      </c>
      <c r="AT1743" s="71">
        <f t="shared" ca="1" si="642"/>
        <v>1.6590509458648987E-7</v>
      </c>
      <c r="AU1743" s="72">
        <f t="shared" ca="1" si="638"/>
        <v>9.0370179501075842E-3</v>
      </c>
      <c r="AV1743" s="73">
        <f t="shared" ca="1" si="639"/>
        <v>1.0090370179501076</v>
      </c>
      <c r="AW1743" s="74">
        <f ca="1">PRODUCT(AV$4:AV1743)</f>
        <v>5244791.7614553701</v>
      </c>
      <c r="BO1743" s="70">
        <f t="shared" si="635"/>
        <v>1740</v>
      </c>
      <c r="BP1743" s="171">
        <f t="shared" ca="1" si="643"/>
        <v>0.114</v>
      </c>
      <c r="BQ1743" s="172">
        <f t="shared" ca="1" si="640"/>
        <v>9.0370179501075842E-3</v>
      </c>
      <c r="BR1743" s="172">
        <f t="shared" ca="1" si="636"/>
        <v>1.9066533915590772E-7</v>
      </c>
    </row>
    <row r="1744" spans="44:70">
      <c r="AR1744" s="69">
        <f t="shared" si="637"/>
        <v>146</v>
      </c>
      <c r="AS1744" s="70">
        <f t="shared" si="641"/>
        <v>1741</v>
      </c>
      <c r="AT1744" s="71">
        <f t="shared" ca="1" si="642"/>
        <v>1.6440580726869747E-7</v>
      </c>
      <c r="AU1744" s="72">
        <f t="shared" ca="1" si="638"/>
        <v>9.0370179501075842E-3</v>
      </c>
      <c r="AV1744" s="73">
        <f t="shared" ca="1" si="639"/>
        <v>1.0090370179501076</v>
      </c>
      <c r="AW1744" s="74">
        <f ca="1">PRODUCT(AV$4:AV1744)</f>
        <v>5292189.0387482187</v>
      </c>
      <c r="BO1744" s="70">
        <f t="shared" si="635"/>
        <v>1741</v>
      </c>
      <c r="BP1744" s="171">
        <f t="shared" ca="1" si="643"/>
        <v>0.114</v>
      </c>
      <c r="BQ1744" s="172">
        <f t="shared" ca="1" si="640"/>
        <v>9.0370179501075842E-3</v>
      </c>
      <c r="BR1744" s="172">
        <f t="shared" ca="1" si="636"/>
        <v>1.8895772480503316E-7</v>
      </c>
    </row>
    <row r="1745" spans="44:70">
      <c r="AR1745" s="69">
        <f t="shared" si="637"/>
        <v>146</v>
      </c>
      <c r="AS1745" s="70">
        <f t="shared" si="641"/>
        <v>1742</v>
      </c>
      <c r="AT1745" s="71">
        <f t="shared" ca="1" si="642"/>
        <v>1.6292006903730833E-7</v>
      </c>
      <c r="AU1745" s="72">
        <f t="shared" ca="1" si="638"/>
        <v>9.0370179501075842E-3</v>
      </c>
      <c r="AV1745" s="73">
        <f t="shared" ca="1" si="639"/>
        <v>1.0090370179501076</v>
      </c>
      <c r="AW1745" s="74">
        <f ca="1">PRODUCT(AV$4:AV1745)</f>
        <v>5340014.6460867487</v>
      </c>
      <c r="BO1745" s="70">
        <f t="shared" si="635"/>
        <v>1742</v>
      </c>
      <c r="BP1745" s="171">
        <f t="shared" ca="1" si="643"/>
        <v>0.114</v>
      </c>
      <c r="BQ1745" s="172">
        <f t="shared" ca="1" si="640"/>
        <v>9.0370179501075842E-3</v>
      </c>
      <c r="BR1745" s="172">
        <f t="shared" ca="1" si="636"/>
        <v>1.872654039877616E-7</v>
      </c>
    </row>
    <row r="1746" spans="44:70">
      <c r="AR1746" s="69">
        <f t="shared" si="637"/>
        <v>146</v>
      </c>
      <c r="AS1746" s="70">
        <f t="shared" si="641"/>
        <v>1743</v>
      </c>
      <c r="AT1746" s="71">
        <f t="shared" ca="1" si="642"/>
        <v>1.614477574489854E-7</v>
      </c>
      <c r="AU1746" s="72">
        <f t="shared" ca="1" si="638"/>
        <v>9.0370179501075842E-3</v>
      </c>
      <c r="AV1746" s="73">
        <f t="shared" ca="1" si="639"/>
        <v>1.0090370179501076</v>
      </c>
      <c r="AW1746" s="74">
        <f ca="1">PRODUCT(AV$4:AV1746)</f>
        <v>5388272.4542972725</v>
      </c>
      <c r="BO1746" s="70">
        <f t="shared" ref="BO1746:BO1803" si="644">BO1745+1</f>
        <v>1743</v>
      </c>
      <c r="BP1746" s="171">
        <f t="shared" ca="1" si="643"/>
        <v>0.114</v>
      </c>
      <c r="BQ1746" s="172">
        <f t="shared" ca="1" si="640"/>
        <v>9.0370179501075842E-3</v>
      </c>
      <c r="BR1746" s="172">
        <f t="shared" ref="BR1746:BR1803" ca="1" si="645">BR1745/(1+BQ1746)</f>
        <v>1.8558823973395696E-7</v>
      </c>
    </row>
    <row r="1747" spans="44:70">
      <c r="AR1747" s="69">
        <f t="shared" si="637"/>
        <v>146</v>
      </c>
      <c r="AS1747" s="70">
        <f t="shared" si="641"/>
        <v>1744</v>
      </c>
      <c r="AT1747" s="71">
        <f t="shared" ca="1" si="642"/>
        <v>1.5998875116691431E-7</v>
      </c>
      <c r="AU1747" s="72">
        <f t="shared" ca="1" si="638"/>
        <v>9.0370179501075842E-3</v>
      </c>
      <c r="AV1747" s="73">
        <f t="shared" ca="1" si="639"/>
        <v>1.0090370179501076</v>
      </c>
      <c r="AW1747" s="74">
        <f ca="1">PRODUCT(AV$4:AV1747)</f>
        <v>5436966.369186827</v>
      </c>
      <c r="BO1747" s="70">
        <f t="shared" si="644"/>
        <v>1744</v>
      </c>
      <c r="BP1747" s="171">
        <f t="shared" ca="1" si="643"/>
        <v>0.114</v>
      </c>
      <c r="BQ1747" s="172">
        <f t="shared" ca="1" si="640"/>
        <v>9.0370179501075842E-3</v>
      </c>
      <c r="BR1747" s="172">
        <f t="shared" ca="1" si="645"/>
        <v>1.8392609630019886E-7</v>
      </c>
    </row>
    <row r="1748" spans="44:70">
      <c r="AR1748" s="69">
        <f t="shared" si="637"/>
        <v>146</v>
      </c>
      <c r="AS1748" s="70">
        <f t="shared" si="641"/>
        <v>1745</v>
      </c>
      <c r="AT1748" s="71">
        <f t="shared" ca="1" si="642"/>
        <v>1.5854292995080361E-7</v>
      </c>
      <c r="AU1748" s="72">
        <f t="shared" ca="1" si="638"/>
        <v>9.0370179501075842E-3</v>
      </c>
      <c r="AV1748" s="73">
        <f t="shared" ca="1" si="639"/>
        <v>1.0090370179501076</v>
      </c>
      <c r="AW1748" s="74">
        <f ca="1">PRODUCT(AV$4:AV1748)</f>
        <v>5486100.3318592999</v>
      </c>
      <c r="BO1748" s="70">
        <f t="shared" si="644"/>
        <v>1745</v>
      </c>
      <c r="BP1748" s="171">
        <f t="shared" ca="1" si="643"/>
        <v>0.114</v>
      </c>
      <c r="BQ1748" s="172">
        <f t="shared" ca="1" si="640"/>
        <v>9.0370179501075842E-3</v>
      </c>
      <c r="BR1748" s="172">
        <f t="shared" ca="1" si="645"/>
        <v>1.8227883915879606E-7</v>
      </c>
    </row>
    <row r="1749" spans="44:70">
      <c r="AR1749" s="69">
        <f t="shared" si="637"/>
        <v>146</v>
      </c>
      <c r="AS1749" s="70">
        <f t="shared" si="641"/>
        <v>1746</v>
      </c>
      <c r="AT1749" s="71">
        <f t="shared" ca="1" si="642"/>
        <v>1.5711017464697555E-7</v>
      </c>
      <c r="AU1749" s="72">
        <f t="shared" ca="1" si="638"/>
        <v>9.0370179501075842E-3</v>
      </c>
      <c r="AV1749" s="73">
        <f t="shared" ca="1" si="639"/>
        <v>1.0090370179501076</v>
      </c>
      <c r="AW1749" s="74">
        <f ca="1">PRODUCT(AV$4:AV1749)</f>
        <v>5535678.3190344032</v>
      </c>
      <c r="BO1749" s="70">
        <f t="shared" si="644"/>
        <v>1746</v>
      </c>
      <c r="BP1749" s="171">
        <f t="shared" ca="1" si="643"/>
        <v>0.114</v>
      </c>
      <c r="BQ1749" s="172">
        <f t="shared" ca="1" si="640"/>
        <v>9.0370179501075842E-3</v>
      </c>
      <c r="BR1749" s="172">
        <f t="shared" ca="1" si="645"/>
        <v>1.8064633498689832E-7</v>
      </c>
    </row>
    <row r="1750" spans="44:70">
      <c r="AR1750" s="69">
        <f t="shared" si="637"/>
        <v>146</v>
      </c>
      <c r="AS1750" s="70">
        <f t="shared" si="641"/>
        <v>1747</v>
      </c>
      <c r="AT1750" s="71">
        <f t="shared" ca="1" si="642"/>
        <v>1.5569036717854628E-7</v>
      </c>
      <c r="AU1750" s="72">
        <f t="shared" ca="1" si="638"/>
        <v>9.0370179501075842E-3</v>
      </c>
      <c r="AV1750" s="73">
        <f t="shared" ca="1" si="639"/>
        <v>1.0090370179501076</v>
      </c>
      <c r="AW1750" s="74">
        <f ca="1">PRODUCT(AV$4:AV1750)</f>
        <v>5585704.3433695389</v>
      </c>
      <c r="BO1750" s="70">
        <f t="shared" si="644"/>
        <v>1747</v>
      </c>
      <c r="BP1750" s="171">
        <f t="shared" ca="1" si="643"/>
        <v>0.114</v>
      </c>
      <c r="BQ1750" s="172">
        <f t="shared" ca="1" si="640"/>
        <v>9.0370179501075842E-3</v>
      </c>
      <c r="BR1750" s="172">
        <f t="shared" ca="1" si="645"/>
        <v>1.7902845165570573E-7</v>
      </c>
    </row>
    <row r="1751" spans="44:70">
      <c r="AR1751" s="69">
        <f t="shared" si="637"/>
        <v>146</v>
      </c>
      <c r="AS1751" s="70">
        <f t="shared" si="641"/>
        <v>1748</v>
      </c>
      <c r="AT1751" s="71">
        <f t="shared" ca="1" si="642"/>
        <v>1.5428339053569491E-7</v>
      </c>
      <c r="AU1751" s="72">
        <f t="shared" ca="1" si="638"/>
        <v>9.0370179501075842E-3</v>
      </c>
      <c r="AV1751" s="73">
        <f t="shared" ca="1" si="639"/>
        <v>1.0090370179501076</v>
      </c>
      <c r="AW1751" s="74">
        <f ca="1">PRODUCT(AV$4:AV1751)</f>
        <v>5636182.4537845636</v>
      </c>
      <c r="BO1751" s="70">
        <f t="shared" si="644"/>
        <v>1748</v>
      </c>
      <c r="BP1751" s="171">
        <f t="shared" ca="1" si="643"/>
        <v>0.114</v>
      </c>
      <c r="BQ1751" s="172">
        <f t="shared" ca="1" si="640"/>
        <v>9.0370179501075842E-3</v>
      </c>
      <c r="BR1751" s="172">
        <f t="shared" ca="1" si="645"/>
        <v>1.7742505821977473E-7</v>
      </c>
    </row>
    <row r="1752" spans="44:70">
      <c r="AR1752" s="69">
        <f t="shared" si="637"/>
        <v>146</v>
      </c>
      <c r="AS1752" s="70">
        <f t="shared" si="641"/>
        <v>1749</v>
      </c>
      <c r="AT1752" s="71">
        <f t="shared" ca="1" si="642"/>
        <v>1.5288912876602039E-7</v>
      </c>
      <c r="AU1752" s="72">
        <f t="shared" ca="1" si="638"/>
        <v>9.0370179501075842E-3</v>
      </c>
      <c r="AV1752" s="73">
        <f t="shared" ca="1" si="639"/>
        <v>1.0090370179501076</v>
      </c>
      <c r="AW1752" s="74">
        <f ca="1">PRODUCT(AV$4:AV1752)</f>
        <v>5687116.7357894965</v>
      </c>
      <c r="BO1752" s="70">
        <f t="shared" si="644"/>
        <v>1749</v>
      </c>
      <c r="BP1752" s="171">
        <f t="shared" ca="1" si="643"/>
        <v>0.114</v>
      </c>
      <c r="BQ1752" s="172">
        <f t="shared" ca="1" si="640"/>
        <v>9.0370179501075842E-3</v>
      </c>
      <c r="BR1752" s="172">
        <f t="shared" ca="1" si="645"/>
        <v>1.7583602490641985E-7</v>
      </c>
    </row>
    <row r="1753" spans="44:70">
      <c r="AR1753" s="69">
        <f t="shared" si="637"/>
        <v>146</v>
      </c>
      <c r="AS1753" s="70">
        <f t="shared" si="641"/>
        <v>1750</v>
      </c>
      <c r="AT1753" s="71">
        <f t="shared" ca="1" si="642"/>
        <v>1.5150746696498555E-7</v>
      </c>
      <c r="AU1753" s="72">
        <f t="shared" ca="1" si="638"/>
        <v>9.0370179501075842E-3</v>
      </c>
      <c r="AV1753" s="73">
        <f t="shared" ca="1" si="639"/>
        <v>1.0090370179501076</v>
      </c>
      <c r="AW1753" s="74">
        <f ca="1">PRODUCT(AV$4:AV1753)</f>
        <v>5738511.3118151836</v>
      </c>
      <c r="BO1753" s="70">
        <f t="shared" si="644"/>
        <v>1750</v>
      </c>
      <c r="BP1753" s="171">
        <f t="shared" ca="1" si="643"/>
        <v>0.114</v>
      </c>
      <c r="BQ1753" s="172">
        <f t="shared" ca="1" si="640"/>
        <v>9.0370179501075842E-3</v>
      </c>
      <c r="BR1753" s="172">
        <f t="shared" ca="1" si="645"/>
        <v>1.7426122310521038E-7</v>
      </c>
    </row>
    <row r="1754" spans="44:70">
      <c r="AR1754" s="69">
        <f t="shared" si="637"/>
        <v>146</v>
      </c>
      <c r="AS1754" s="70">
        <f t="shared" si="641"/>
        <v>1751</v>
      </c>
      <c r="AT1754" s="71">
        <f t="shared" ca="1" si="642"/>
        <v>1.5013829126644765E-7</v>
      </c>
      <c r="AU1754" s="72">
        <f t="shared" ca="1" si="638"/>
        <v>9.0370179501075842E-3</v>
      </c>
      <c r="AV1754" s="73">
        <f t="shared" ca="1" si="639"/>
        <v>1.0090370179501076</v>
      </c>
      <c r="AW1754" s="74">
        <f ca="1">PRODUCT(AV$4:AV1754)</f>
        <v>5790370.3415469527</v>
      </c>
      <c r="BO1754" s="70">
        <f t="shared" si="644"/>
        <v>1751</v>
      </c>
      <c r="BP1754" s="171">
        <f t="shared" ca="1" si="643"/>
        <v>0.114</v>
      </c>
      <c r="BQ1754" s="172">
        <f t="shared" ca="1" si="640"/>
        <v>9.0370179501075842E-3</v>
      </c>
      <c r="BR1754" s="172">
        <f t="shared" ca="1" si="645"/>
        <v>1.7270052535756109E-7</v>
      </c>
    </row>
    <row r="1755" spans="44:70">
      <c r="AR1755" s="69">
        <f t="shared" si="637"/>
        <v>146</v>
      </c>
      <c r="AS1755" s="70">
        <f t="shared" si="641"/>
        <v>1752</v>
      </c>
      <c r="AT1755" s="71">
        <f t="shared" ca="1" si="642"/>
        <v>1.4878148883327428E-7</v>
      </c>
      <c r="AU1755" s="72">
        <f t="shared" ca="1" si="638"/>
        <v>9.0370179501075842E-3</v>
      </c>
      <c r="AV1755" s="73">
        <f t="shared" ca="1" si="639"/>
        <v>1.0090370179501076</v>
      </c>
      <c r="AW1755" s="74">
        <f ca="1">PRODUCT(AV$4:AV1755)</f>
        <v>5842698.0222612834</v>
      </c>
      <c r="BO1755" s="70">
        <f t="shared" si="644"/>
        <v>1752</v>
      </c>
      <c r="BP1755" s="171">
        <f t="shared" ca="1" si="643"/>
        <v>0.114</v>
      </c>
      <c r="BQ1755" s="172">
        <f t="shared" ca="1" si="640"/>
        <v>9.0370179501075842E-3</v>
      </c>
      <c r="BR1755" s="172">
        <f t="shared" ca="1" si="645"/>
        <v>1.7115380534641631E-7</v>
      </c>
    </row>
    <row r="1756" spans="44:70">
      <c r="AR1756" s="69">
        <f t="shared" si="637"/>
        <v>147</v>
      </c>
      <c r="AS1756" s="70">
        <f t="shared" si="641"/>
        <v>1753</v>
      </c>
      <c r="AT1756" s="71">
        <f t="shared" ca="1" si="642"/>
        <v>1.4743694784804424E-7</v>
      </c>
      <c r="AU1756" s="72">
        <f t="shared" ca="1" si="638"/>
        <v>9.0370179501075842E-3</v>
      </c>
      <c r="AV1756" s="73">
        <f t="shared" ca="1" si="639"/>
        <v>1.0090370179501076</v>
      </c>
      <c r="AW1756" s="74">
        <f ca="1">PRODUCT(AV$4:AV1756)</f>
        <v>5895498.5891655162</v>
      </c>
      <c r="BO1756" s="70">
        <f t="shared" si="644"/>
        <v>1753</v>
      </c>
      <c r="BP1756" s="171">
        <f t="shared" ca="1" si="643"/>
        <v>0.114</v>
      </c>
      <c r="BQ1756" s="172">
        <f t="shared" ca="1" si="640"/>
        <v>9.0370179501075842E-3</v>
      </c>
      <c r="BR1756" s="172">
        <f t="shared" ca="1" si="645"/>
        <v>1.6962093788602621E-7</v>
      </c>
    </row>
    <row r="1757" spans="44:70">
      <c r="AR1757" s="69">
        <f t="shared" si="637"/>
        <v>147</v>
      </c>
      <c r="AS1757" s="70">
        <f t="shared" si="641"/>
        <v>1754</v>
      </c>
      <c r="AT1757" s="71">
        <f t="shared" ca="1" si="642"/>
        <v>1.4610455750383238E-7</v>
      </c>
      <c r="AU1757" s="72">
        <f t="shared" ca="1" si="638"/>
        <v>9.0370179501075842E-3</v>
      </c>
      <c r="AV1757" s="73">
        <f t="shared" ca="1" si="639"/>
        <v>1.0090370179501076</v>
      </c>
      <c r="AW1757" s="74">
        <f ca="1">PRODUCT(AV$4:AV1757)</f>
        <v>5948776.3157406393</v>
      </c>
      <c r="BO1757" s="70">
        <f t="shared" si="644"/>
        <v>1754</v>
      </c>
      <c r="BP1757" s="171">
        <f t="shared" ca="1" si="643"/>
        <v>0.114</v>
      </c>
      <c r="BQ1757" s="172">
        <f t="shared" ca="1" si="640"/>
        <v>9.0370179501075842E-3</v>
      </c>
      <c r="BR1757" s="172">
        <f t="shared" ca="1" si="645"/>
        <v>1.6810179891181476E-7</v>
      </c>
    </row>
    <row r="1758" spans="44:70">
      <c r="AR1758" s="69">
        <f t="shared" si="637"/>
        <v>147</v>
      </c>
      <c r="AS1758" s="70">
        <f t="shared" si="641"/>
        <v>1755</v>
      </c>
      <c r="AT1758" s="71">
        <f t="shared" ca="1" si="642"/>
        <v>1.4478420799507773E-7</v>
      </c>
      <c r="AU1758" s="72">
        <f t="shared" ca="1" si="638"/>
        <v>9.0370179501075842E-3</v>
      </c>
      <c r="AV1758" s="73">
        <f t="shared" ca="1" si="639"/>
        <v>1.0090370179501076</v>
      </c>
      <c r="AW1758" s="74">
        <f ca="1">PRODUCT(AV$4:AV1758)</f>
        <v>6002535.514087162</v>
      </c>
      <c r="BO1758" s="70">
        <f t="shared" si="644"/>
        <v>1755</v>
      </c>
      <c r="BP1758" s="171">
        <f t="shared" ca="1" si="643"/>
        <v>0.114</v>
      </c>
      <c r="BQ1758" s="172">
        <f t="shared" ca="1" si="640"/>
        <v>9.0370179501075842E-3</v>
      </c>
      <c r="BR1758" s="172">
        <f t="shared" ca="1" si="645"/>
        <v>1.6659626547033842E-7</v>
      </c>
    </row>
    <row r="1759" spans="44:70">
      <c r="AR1759" s="69">
        <f t="shared" si="637"/>
        <v>147</v>
      </c>
      <c r="AS1759" s="70">
        <f t="shared" si="641"/>
        <v>1756</v>
      </c>
      <c r="AT1759" s="71">
        <f t="shared" ca="1" si="642"/>
        <v>1.4347579050853411E-7</v>
      </c>
      <c r="AU1759" s="72">
        <f t="shared" ca="1" si="638"/>
        <v>9.0370179501075842E-3</v>
      </c>
      <c r="AV1759" s="73">
        <f t="shared" ca="1" si="639"/>
        <v>1.0090370179501076</v>
      </c>
      <c r="AW1759" s="74">
        <f ca="1">PRODUCT(AV$4:AV1759)</f>
        <v>6056780.5352741256</v>
      </c>
      <c r="BO1759" s="70">
        <f t="shared" si="644"/>
        <v>1756</v>
      </c>
      <c r="BP1759" s="171">
        <f t="shared" ca="1" si="643"/>
        <v>0.114</v>
      </c>
      <c r="BQ1759" s="172">
        <f t="shared" ca="1" si="640"/>
        <v>9.0370179501075842E-3</v>
      </c>
      <c r="BR1759" s="172">
        <f t="shared" ca="1" si="645"/>
        <v>1.6510421570933472E-7</v>
      </c>
    </row>
    <row r="1760" spans="44:70">
      <c r="AR1760" s="69">
        <f t="shared" si="637"/>
        <v>147</v>
      </c>
      <c r="AS1760" s="70">
        <f t="shared" si="641"/>
        <v>1757</v>
      </c>
      <c r="AT1760" s="71">
        <f t="shared" ca="1" si="642"/>
        <v>1.4217919721430261E-7</v>
      </c>
      <c r="AU1760" s="72">
        <f t="shared" ca="1" si="638"/>
        <v>9.0370179501075842E-3</v>
      </c>
      <c r="AV1760" s="73">
        <f t="shared" ca="1" si="639"/>
        <v>1.0090370179501076</v>
      </c>
      <c r="AW1760" s="74">
        <f ca="1">PRODUCT(AV$4:AV1760)</f>
        <v>6111515.7696912605</v>
      </c>
      <c r="BO1760" s="70">
        <f t="shared" si="644"/>
        <v>1757</v>
      </c>
      <c r="BP1760" s="171">
        <f t="shared" ca="1" si="643"/>
        <v>0.114</v>
      </c>
      <c r="BQ1760" s="172">
        <f t="shared" ca="1" si="640"/>
        <v>9.0370179501075842E-3</v>
      </c>
      <c r="BR1760" s="172">
        <f t="shared" ca="1" si="645"/>
        <v>1.6362552886786003E-7</v>
      </c>
    </row>
    <row r="1761" spans="44:70">
      <c r="AR1761" s="69">
        <f t="shared" si="637"/>
        <v>147</v>
      </c>
      <c r="AS1761" s="70">
        <f t="shared" si="641"/>
        <v>1758</v>
      </c>
      <c r="AT1761" s="71">
        <f t="shared" ca="1" si="642"/>
        <v>1.4089432125694508E-7</v>
      </c>
      <c r="AU1761" s="72">
        <f t="shared" ca="1" si="638"/>
        <v>9.0370179501075842E-3</v>
      </c>
      <c r="AV1761" s="73">
        <f t="shared" ca="1" si="639"/>
        <v>1.0090370179501076</v>
      </c>
      <c r="AW1761" s="74">
        <f ca="1">PRODUCT(AV$4:AV1761)</f>
        <v>6166745.6474043261</v>
      </c>
      <c r="BO1761" s="70">
        <f t="shared" si="644"/>
        <v>1758</v>
      </c>
      <c r="BP1761" s="171">
        <f t="shared" ca="1" si="643"/>
        <v>0.114</v>
      </c>
      <c r="BQ1761" s="172">
        <f t="shared" ca="1" si="640"/>
        <v>9.0370179501075842E-3</v>
      </c>
      <c r="BR1761" s="172">
        <f t="shared" ca="1" si="645"/>
        <v>1.6216008526651554E-7</v>
      </c>
    </row>
    <row r="1762" spans="44:70">
      <c r="AR1762" s="69">
        <f t="shared" si="637"/>
        <v>147</v>
      </c>
      <c r="AS1762" s="70">
        <f t="shared" si="641"/>
        <v>1759</v>
      </c>
      <c r="AT1762" s="71">
        <f t="shared" ca="1" si="642"/>
        <v>1.3962105674667785E-7</v>
      </c>
      <c r="AU1762" s="72">
        <f t="shared" ca="1" si="638"/>
        <v>9.0370179501075842E-3</v>
      </c>
      <c r="AV1762" s="73">
        <f t="shared" ca="1" si="639"/>
        <v>1.0090370179501076</v>
      </c>
      <c r="AW1762" s="74">
        <f ca="1">PRODUCT(AV$4:AV1762)</f>
        <v>6222474.6385136666</v>
      </c>
      <c r="BO1762" s="70">
        <f t="shared" si="644"/>
        <v>1759</v>
      </c>
      <c r="BP1762" s="171">
        <f t="shared" ca="1" si="643"/>
        <v>0.114</v>
      </c>
      <c r="BQ1762" s="172">
        <f t="shared" ca="1" si="640"/>
        <v>9.0370179501075842E-3</v>
      </c>
      <c r="BR1762" s="172">
        <f t="shared" ca="1" si="645"/>
        <v>1.6070776629776097E-7</v>
      </c>
    </row>
    <row r="1763" spans="44:70">
      <c r="AR1763" s="69">
        <f t="shared" si="637"/>
        <v>147</v>
      </c>
      <c r="AS1763" s="70">
        <f t="shared" si="641"/>
        <v>1760</v>
      </c>
      <c r="AT1763" s="71">
        <f t="shared" ca="1" si="642"/>
        <v>1.3835929875064515E-7</v>
      </c>
      <c r="AU1763" s="72">
        <f t="shared" ca="1" si="638"/>
        <v>9.0370179501075842E-3</v>
      </c>
      <c r="AV1763" s="73">
        <f t="shared" ca="1" si="639"/>
        <v>1.0090370179501076</v>
      </c>
      <c r="AW1763" s="74">
        <f ca="1">PRODUCT(AV$4:AV1763)</f>
        <v>6278707.2535160035</v>
      </c>
      <c r="BO1763" s="70">
        <f t="shared" si="644"/>
        <v>1760</v>
      </c>
      <c r="BP1763" s="171">
        <f t="shared" ca="1" si="643"/>
        <v>0.114</v>
      </c>
      <c r="BQ1763" s="172">
        <f t="shared" ca="1" si="640"/>
        <v>9.0370179501075842E-3</v>
      </c>
      <c r="BR1763" s="172">
        <f t="shared" ca="1" si="645"/>
        <v>1.5926845441631484E-7</v>
      </c>
    </row>
    <row r="1764" spans="44:70">
      <c r="AR1764" s="69">
        <f t="shared" si="637"/>
        <v>147</v>
      </c>
      <c r="AS1764" s="70">
        <f t="shared" si="641"/>
        <v>1761</v>
      </c>
      <c r="AT1764" s="71">
        <f t="shared" ca="1" si="642"/>
        <v>1.3710894328427126E-7</v>
      </c>
      <c r="AU1764" s="72">
        <f t="shared" ca="1" si="638"/>
        <v>9.0370179501075842E-3</v>
      </c>
      <c r="AV1764" s="73">
        <f t="shared" ca="1" si="639"/>
        <v>1.0090370179501076</v>
      </c>
      <c r="AW1764" s="74">
        <f ca="1">PRODUCT(AV$4:AV1764)</f>
        <v>6335448.0436694985</v>
      </c>
      <c r="BO1764" s="70">
        <f t="shared" si="644"/>
        <v>1761</v>
      </c>
      <c r="BP1764" s="171">
        <f t="shared" ca="1" si="643"/>
        <v>0.114</v>
      </c>
      <c r="BQ1764" s="172">
        <f t="shared" ca="1" si="640"/>
        <v>9.0370179501075842E-3</v>
      </c>
      <c r="BR1764" s="172">
        <f t="shared" ca="1" si="645"/>
        <v>1.5784203312964081E-7</v>
      </c>
    </row>
    <row r="1765" spans="44:70">
      <c r="AR1765" s="69">
        <f t="shared" si="637"/>
        <v>147</v>
      </c>
      <c r="AS1765" s="70">
        <f t="shared" si="641"/>
        <v>1762</v>
      </c>
      <c r="AT1765" s="71">
        <f t="shared" ca="1" si="642"/>
        <v>1.3586988730269103E-7</v>
      </c>
      <c r="AU1765" s="72">
        <f t="shared" ca="1" si="638"/>
        <v>9.0370179501075842E-3</v>
      </c>
      <c r="AV1765" s="73">
        <f t="shared" ca="1" si="639"/>
        <v>1.0090370179501076</v>
      </c>
      <c r="AW1765" s="74">
        <f ca="1">PRODUCT(AV$4:AV1765)</f>
        <v>6392701.6013621138</v>
      </c>
      <c r="BO1765" s="70">
        <f t="shared" si="644"/>
        <v>1762</v>
      </c>
      <c r="BP1765" s="171">
        <f t="shared" ca="1" si="643"/>
        <v>0.114</v>
      </c>
      <c r="BQ1765" s="172">
        <f t="shared" ca="1" si="640"/>
        <v>9.0370179501075842E-3</v>
      </c>
      <c r="BR1765" s="172">
        <f t="shared" ca="1" si="645"/>
        <v>1.5642838698851919E-7</v>
      </c>
    </row>
    <row r="1766" spans="44:70">
      <c r="AR1766" s="69">
        <f t="shared" si="637"/>
        <v>147</v>
      </c>
      <c r="AS1766" s="70">
        <f t="shared" si="641"/>
        <v>1763</v>
      </c>
      <c r="AT1766" s="71">
        <f t="shared" ca="1" si="642"/>
        <v>1.3464202869225752E-7</v>
      </c>
      <c r="AU1766" s="72">
        <f t="shared" ca="1" si="638"/>
        <v>9.0370179501075842E-3</v>
      </c>
      <c r="AV1766" s="73">
        <f t="shared" ca="1" si="639"/>
        <v>1.0090370179501076</v>
      </c>
      <c r="AW1766" s="74">
        <f ca="1">PRODUCT(AV$4:AV1766)</f>
        <v>6450472.5604833048</v>
      </c>
      <c r="BO1766" s="70">
        <f t="shared" si="644"/>
        <v>1763</v>
      </c>
      <c r="BP1766" s="171">
        <f t="shared" ca="1" si="643"/>
        <v>0.114</v>
      </c>
      <c r="BQ1766" s="172">
        <f t="shared" ca="1" si="640"/>
        <v>9.0370179501075842E-3</v>
      </c>
      <c r="BR1766" s="172">
        <f t="shared" ca="1" si="645"/>
        <v>1.5502740157770294E-7</v>
      </c>
    </row>
    <row r="1767" spans="44:70">
      <c r="AR1767" s="69">
        <f t="shared" si="637"/>
        <v>147</v>
      </c>
      <c r="AS1767" s="70">
        <f t="shared" si="641"/>
        <v>1764</v>
      </c>
      <c r="AT1767" s="71">
        <f t="shared" ca="1" si="642"/>
        <v>1.3342526626212668E-7</v>
      </c>
      <c r="AU1767" s="72">
        <f t="shared" ca="1" si="638"/>
        <v>9.0370179501075842E-3</v>
      </c>
      <c r="AV1767" s="73">
        <f t="shared" ca="1" si="639"/>
        <v>1.0090370179501076</v>
      </c>
      <c r="AW1767" s="74">
        <f ca="1">PRODUCT(AV$4:AV1767)</f>
        <v>6508765.5967990691</v>
      </c>
      <c r="BO1767" s="70">
        <f t="shared" si="644"/>
        <v>1764</v>
      </c>
      <c r="BP1767" s="171">
        <f t="shared" ca="1" si="643"/>
        <v>0.114</v>
      </c>
      <c r="BQ1767" s="172">
        <f t="shared" ca="1" si="640"/>
        <v>9.0370179501075842E-3</v>
      </c>
      <c r="BR1767" s="172">
        <f t="shared" ca="1" si="645"/>
        <v>1.5363896350665735E-7</v>
      </c>
    </row>
    <row r="1768" spans="44:70">
      <c r="AR1768" s="69">
        <f t="shared" si="637"/>
        <v>148</v>
      </c>
      <c r="AS1768" s="70">
        <f t="shared" si="641"/>
        <v>1765</v>
      </c>
      <c r="AT1768" s="71">
        <f t="shared" ca="1" si="642"/>
        <v>1.3221949973591796E-7</v>
      </c>
      <c r="AU1768" s="72">
        <f t="shared" ca="1" si="638"/>
        <v>9.0370179501075842E-3</v>
      </c>
      <c r="AV1768" s="73">
        <f t="shared" ca="1" si="639"/>
        <v>1.0090370179501076</v>
      </c>
      <c r="AW1768" s="74">
        <f ca="1">PRODUCT(AV$4:AV1768)</f>
        <v>6567585.4283303851</v>
      </c>
      <c r="BO1768" s="70">
        <f t="shared" si="644"/>
        <v>1765</v>
      </c>
      <c r="BP1768" s="171">
        <f t="shared" ca="1" si="643"/>
        <v>0.114</v>
      </c>
      <c r="BQ1768" s="172">
        <f t="shared" ca="1" si="640"/>
        <v>9.0370179501075842E-3</v>
      </c>
      <c r="BR1768" s="172">
        <f t="shared" ca="1" si="645"/>
        <v>1.5226296040038258E-7</v>
      </c>
    </row>
    <row r="1769" spans="44:70">
      <c r="AR1769" s="69">
        <f t="shared" si="637"/>
        <v>148</v>
      </c>
      <c r="AS1769" s="70">
        <f t="shared" si="641"/>
        <v>1766</v>
      </c>
      <c r="AT1769" s="71">
        <f t="shared" ca="1" si="642"/>
        <v>1.3102462974345022E-7</v>
      </c>
      <c r="AU1769" s="72">
        <f t="shared" ca="1" si="638"/>
        <v>9.0370179501075842E-3</v>
      </c>
      <c r="AV1769" s="73">
        <f t="shared" ca="1" si="639"/>
        <v>1.0090370179501076</v>
      </c>
      <c r="AW1769" s="74">
        <f ca="1">PRODUCT(AV$4:AV1769)</f>
        <v>6626936.8157350719</v>
      </c>
      <c r="BO1769" s="70">
        <f t="shared" si="644"/>
        <v>1766</v>
      </c>
      <c r="BP1769" s="171">
        <f t="shared" ca="1" si="643"/>
        <v>0.114</v>
      </c>
      <c r="BQ1769" s="172">
        <f t="shared" ca="1" si="640"/>
        <v>9.0370179501075842E-3</v>
      </c>
      <c r="BR1769" s="172">
        <f t="shared" ca="1" si="645"/>
        <v>1.5089928089031844E-7</v>
      </c>
    </row>
    <row r="1770" spans="44:70">
      <c r="AR1770" s="69">
        <f t="shared" si="637"/>
        <v>148</v>
      </c>
      <c r="AS1770" s="70">
        <f t="shared" si="641"/>
        <v>1767</v>
      </c>
      <c r="AT1770" s="71">
        <f t="shared" ca="1" si="642"/>
        <v>1.2984055781255245E-7</v>
      </c>
      <c r="AU1770" s="72">
        <f t="shared" ca="1" si="638"/>
        <v>9.0370179501075842E-3</v>
      </c>
      <c r="AV1770" s="73">
        <f t="shared" ca="1" si="639"/>
        <v>1.0090370179501076</v>
      </c>
      <c r="AW1770" s="74">
        <f ca="1">PRODUCT(AV$4:AV1770)</f>
        <v>6686824.5626930986</v>
      </c>
      <c r="BO1770" s="70">
        <f t="shared" si="644"/>
        <v>1767</v>
      </c>
      <c r="BP1770" s="171">
        <f t="shared" ca="1" si="643"/>
        <v>0.114</v>
      </c>
      <c r="BQ1770" s="172">
        <f t="shared" ca="1" si="640"/>
        <v>9.0370179501075842E-3</v>
      </c>
      <c r="BR1770" s="172">
        <f t="shared" ca="1" si="645"/>
        <v>1.4954781460533072E-7</v>
      </c>
    </row>
    <row r="1771" spans="44:70">
      <c r="AR1771" s="69">
        <f t="shared" si="637"/>
        <v>148</v>
      </c>
      <c r="AS1771" s="70">
        <f t="shared" si="641"/>
        <v>1768</v>
      </c>
      <c r="AT1771" s="71">
        <f t="shared" ca="1" si="642"/>
        <v>1.2866718636094844E-7</v>
      </c>
      <c r="AU1771" s="72">
        <f t="shared" ca="1" si="638"/>
        <v>9.0370179501075842E-3</v>
      </c>
      <c r="AV1771" s="73">
        <f t="shared" ca="1" si="639"/>
        <v>1.0090370179501076</v>
      </c>
      <c r="AW1771" s="74">
        <f ca="1">PRODUCT(AV$4:AV1771)</f>
        <v>6747253.5162953762</v>
      </c>
      <c r="BO1771" s="70">
        <f t="shared" si="644"/>
        <v>1768</v>
      </c>
      <c r="BP1771" s="171">
        <f t="shared" ca="1" si="643"/>
        <v>0.114</v>
      </c>
      <c r="BQ1771" s="172">
        <f t="shared" ca="1" si="640"/>
        <v>9.0370179501075842E-3</v>
      </c>
      <c r="BR1771" s="172">
        <f t="shared" ca="1" si="645"/>
        <v>1.4820845216277803E-7</v>
      </c>
    </row>
    <row r="1772" spans="44:70">
      <c r="AR1772" s="69">
        <f t="shared" si="637"/>
        <v>148</v>
      </c>
      <c r="AS1772" s="70">
        <f t="shared" si="641"/>
        <v>1769</v>
      </c>
      <c r="AT1772" s="71">
        <f t="shared" ca="1" si="642"/>
        <v>1.275044186882147E-7</v>
      </c>
      <c r="AU1772" s="72">
        <f t="shared" ca="1" si="638"/>
        <v>9.0370179501075842E-3</v>
      </c>
      <c r="AV1772" s="73">
        <f t="shared" ca="1" si="639"/>
        <v>1.0090370179501076</v>
      </c>
      <c r="AW1772" s="74">
        <f ca="1">PRODUCT(AV$4:AV1772)</f>
        <v>6808228.5674360637</v>
      </c>
      <c r="BO1772" s="70">
        <f t="shared" si="644"/>
        <v>1769</v>
      </c>
      <c r="BP1772" s="171">
        <f t="shared" ca="1" si="643"/>
        <v>0.114</v>
      </c>
      <c r="BQ1772" s="172">
        <f t="shared" ca="1" si="640"/>
        <v>9.0370179501075842E-3</v>
      </c>
      <c r="BR1772" s="172">
        <f t="shared" ca="1" si="645"/>
        <v>1.468810851596589E-7</v>
      </c>
    </row>
    <row r="1773" spans="44:70">
      <c r="AR1773" s="69">
        <f t="shared" si="637"/>
        <v>148</v>
      </c>
      <c r="AS1773" s="70">
        <f t="shared" si="641"/>
        <v>1770</v>
      </c>
      <c r="AT1773" s="71">
        <f t="shared" ca="1" si="642"/>
        <v>1.2635215896781128E-7</v>
      </c>
      <c r="AU1773" s="72">
        <f t="shared" ca="1" si="638"/>
        <v>9.0370179501075842E-3</v>
      </c>
      <c r="AV1773" s="73">
        <f t="shared" ca="1" si="639"/>
        <v>1.0090370179501076</v>
      </c>
      <c r="AW1773" s="74">
        <f ca="1">PRODUCT(AV$4:AV1773)</f>
        <v>6869754.6512084184</v>
      </c>
      <c r="BO1773" s="70">
        <f t="shared" si="644"/>
        <v>1770</v>
      </c>
      <c r="BP1773" s="171">
        <f t="shared" ca="1" si="643"/>
        <v>0.114</v>
      </c>
      <c r="BQ1773" s="172">
        <f t="shared" ca="1" si="640"/>
        <v>9.0370179501075842E-3</v>
      </c>
      <c r="BR1773" s="172">
        <f t="shared" ca="1" si="645"/>
        <v>1.45565606163838E-7</v>
      </c>
    </row>
    <row r="1774" spans="44:70">
      <c r="AR1774" s="69">
        <f t="shared" si="637"/>
        <v>148</v>
      </c>
      <c r="AS1774" s="70">
        <f t="shared" si="641"/>
        <v>1771</v>
      </c>
      <c r="AT1774" s="71">
        <f t="shared" ca="1" si="642"/>
        <v>1.2521031223918433E-7</v>
      </c>
      <c r="AU1774" s="72">
        <f t="shared" ca="1" si="638"/>
        <v>9.0370179501075842E-3</v>
      </c>
      <c r="AV1774" s="73">
        <f t="shared" ca="1" si="639"/>
        <v>1.0090370179501076</v>
      </c>
      <c r="AW1774" s="74">
        <f ca="1">PRODUCT(AV$4:AV1774)</f>
        <v>6931836.7473042244</v>
      </c>
      <c r="BO1774" s="70">
        <f t="shared" si="644"/>
        <v>1771</v>
      </c>
      <c r="BP1774" s="171">
        <f t="shared" ca="1" si="643"/>
        <v>0.114</v>
      </c>
      <c r="BQ1774" s="172">
        <f t="shared" ca="1" si="640"/>
        <v>9.0370179501075842E-3</v>
      </c>
      <c r="BR1774" s="172">
        <f t="shared" ca="1" si="645"/>
        <v>1.4426190870535097E-7</v>
      </c>
    </row>
    <row r="1775" spans="44:70">
      <c r="AR1775" s="69">
        <f t="shared" si="637"/>
        <v>148</v>
      </c>
      <c r="AS1775" s="70">
        <f t="shared" si="641"/>
        <v>1772</v>
      </c>
      <c r="AT1775" s="71">
        <f t="shared" ca="1" si="642"/>
        <v>1.2407878439994026E-7</v>
      </c>
      <c r="AU1775" s="72">
        <f t="shared" ca="1" si="638"/>
        <v>9.0370179501075842E-3</v>
      </c>
      <c r="AV1775" s="73">
        <f t="shared" ca="1" si="639"/>
        <v>1.0090370179501076</v>
      </c>
      <c r="AW1775" s="74">
        <f ca="1">PRODUCT(AV$4:AV1775)</f>
        <v>6994479.8804168282</v>
      </c>
      <c r="BO1775" s="70">
        <f t="shared" si="644"/>
        <v>1772</v>
      </c>
      <c r="BP1775" s="171">
        <f t="shared" ca="1" si="643"/>
        <v>0.114</v>
      </c>
      <c r="BQ1775" s="172">
        <f t="shared" ca="1" si="640"/>
        <v>9.0370179501075842E-3</v>
      </c>
      <c r="BR1775" s="172">
        <f t="shared" ca="1" si="645"/>
        <v>1.4296988726778711E-7</v>
      </c>
    </row>
    <row r="1776" spans="44:70">
      <c r="AR1776" s="69">
        <f t="shared" si="637"/>
        <v>148</v>
      </c>
      <c r="AS1776" s="70">
        <f t="shared" si="641"/>
        <v>1773</v>
      </c>
      <c r="AT1776" s="71">
        <f t="shared" ca="1" si="642"/>
        <v>1.2295748219809047E-7</v>
      </c>
      <c r="AU1776" s="72">
        <f t="shared" ca="1" si="638"/>
        <v>9.0370179501075842E-3</v>
      </c>
      <c r="AV1776" s="73">
        <f t="shared" ca="1" si="639"/>
        <v>1.0090370179501076</v>
      </c>
      <c r="AW1776" s="74">
        <f ca="1">PRODUCT(AV$4:AV1776)</f>
        <v>7057689.1206478216</v>
      </c>
      <c r="BO1776" s="70">
        <f t="shared" si="644"/>
        <v>1773</v>
      </c>
      <c r="BP1776" s="171">
        <f t="shared" ca="1" si="643"/>
        <v>0.114</v>
      </c>
      <c r="BQ1776" s="172">
        <f t="shared" ca="1" si="640"/>
        <v>9.0370179501075842E-3</v>
      </c>
      <c r="BR1776" s="172">
        <f t="shared" ca="1" si="645"/>
        <v>1.4168943727974938E-7</v>
      </c>
    </row>
    <row r="1777" spans="44:70">
      <c r="AR1777" s="69">
        <f t="shared" si="637"/>
        <v>148</v>
      </c>
      <c r="AS1777" s="70">
        <f t="shared" si="641"/>
        <v>1774</v>
      </c>
      <c r="AT1777" s="71">
        <f t="shared" ca="1" si="642"/>
        <v>1.2184631322436628E-7</v>
      </c>
      <c r="AU1777" s="72">
        <f t="shared" ca="1" si="638"/>
        <v>9.0370179501075842E-3</v>
      </c>
      <c r="AV1777" s="73">
        <f t="shared" ca="1" si="639"/>
        <v>1.0090370179501076</v>
      </c>
      <c r="AW1777" s="74">
        <f ca="1">PRODUCT(AV$4:AV1777)</f>
        <v>7121469.5839173952</v>
      </c>
      <c r="BO1777" s="70">
        <f t="shared" si="644"/>
        <v>1774</v>
      </c>
      <c r="BP1777" s="171">
        <f t="shared" ca="1" si="643"/>
        <v>0.114</v>
      </c>
      <c r="BQ1777" s="172">
        <f t="shared" ca="1" si="640"/>
        <v>9.0370179501075842E-3</v>
      </c>
      <c r="BR1777" s="172">
        <f t="shared" ca="1" si="645"/>
        <v>1.4042045510639064E-7</v>
      </c>
    </row>
    <row r="1778" spans="44:70">
      <c r="AR1778" s="69">
        <f t="shared" si="637"/>
        <v>148</v>
      </c>
      <c r="AS1778" s="70">
        <f t="shared" si="641"/>
        <v>1775</v>
      </c>
      <c r="AT1778" s="71">
        <f t="shared" ca="1" si="642"/>
        <v>1.2074518590460326E-7</v>
      </c>
      <c r="AU1778" s="72">
        <f t="shared" ca="1" si="638"/>
        <v>9.0370179501075842E-3</v>
      </c>
      <c r="AV1778" s="73">
        <f t="shared" ca="1" si="639"/>
        <v>1.0090370179501076</v>
      </c>
      <c r="AW1778" s="74">
        <f ca="1">PRODUCT(AV$4:AV1778)</f>
        <v>7185826.432378402</v>
      </c>
      <c r="BO1778" s="70">
        <f t="shared" si="644"/>
        <v>1775</v>
      </c>
      <c r="BP1778" s="171">
        <f t="shared" ca="1" si="643"/>
        <v>0.114</v>
      </c>
      <c r="BQ1778" s="172">
        <f t="shared" ca="1" si="640"/>
        <v>9.0370179501075842E-3</v>
      </c>
      <c r="BR1778" s="172">
        <f t="shared" ca="1" si="645"/>
        <v>1.3916283804102597E-7</v>
      </c>
    </row>
    <row r="1779" spans="44:70">
      <c r="AR1779" s="69">
        <f t="shared" si="637"/>
        <v>148</v>
      </c>
      <c r="AS1779" s="70">
        <f t="shared" si="641"/>
        <v>1776</v>
      </c>
      <c r="AT1779" s="71">
        <f t="shared" ca="1" si="642"/>
        <v>1.1965400949219428E-7</v>
      </c>
      <c r="AU1779" s="72">
        <f t="shared" ca="1" si="638"/>
        <v>9.0370179501075842E-3</v>
      </c>
      <c r="AV1779" s="73">
        <f t="shared" ca="1" si="639"/>
        <v>1.0090370179501076</v>
      </c>
      <c r="AW1779" s="74">
        <f ca="1">PRODUCT(AV$4:AV1779)</f>
        <v>7250764.8748341631</v>
      </c>
      <c r="BO1779" s="70">
        <f t="shared" si="644"/>
        <v>1776</v>
      </c>
      <c r="BP1779" s="171">
        <f t="shared" ca="1" si="643"/>
        <v>0.114</v>
      </c>
      <c r="BQ1779" s="172">
        <f t="shared" ca="1" si="640"/>
        <v>9.0370179501075842E-3</v>
      </c>
      <c r="BR1779" s="172">
        <f t="shared" ca="1" si="645"/>
        <v>1.3791648429681989E-7</v>
      </c>
    </row>
    <row r="1780" spans="44:70">
      <c r="AR1780" s="69">
        <f t="shared" si="637"/>
        <v>149</v>
      </c>
      <c r="AS1780" s="70">
        <f t="shared" si="641"/>
        <v>1777</v>
      </c>
      <c r="AT1780" s="71">
        <f t="shared" ca="1" si="642"/>
        <v>1.1857269406061098E-7</v>
      </c>
      <c r="AU1780" s="72">
        <f t="shared" ca="1" si="638"/>
        <v>9.0370179501075842E-3</v>
      </c>
      <c r="AV1780" s="73">
        <f t="shared" ca="1" si="639"/>
        <v>1.0090370179501076</v>
      </c>
      <c r="AW1780" s="74">
        <f ca="1">PRODUCT(AV$4:AV1780)</f>
        <v>7316290.1671600491</v>
      </c>
      <c r="BO1780" s="70">
        <f t="shared" si="644"/>
        <v>1777</v>
      </c>
      <c r="BP1780" s="171">
        <f t="shared" ca="1" si="643"/>
        <v>0.114</v>
      </c>
      <c r="BQ1780" s="172">
        <f t="shared" ca="1" si="640"/>
        <v>9.0370179501075842E-3</v>
      </c>
      <c r="BR1780" s="172">
        <f t="shared" ca="1" si="645"/>
        <v>1.3668129299854809E-7</v>
      </c>
    </row>
    <row r="1781" spans="44:70">
      <c r="AR1781" s="69">
        <f t="shared" si="637"/>
        <v>149</v>
      </c>
      <c r="AS1781" s="70">
        <f t="shared" si="641"/>
        <v>1778</v>
      </c>
      <c r="AT1781" s="71">
        <f t="shared" ca="1" si="642"/>
        <v>1.1750115049599263E-7</v>
      </c>
      <c r="AU1781" s="72">
        <f t="shared" ca="1" si="638"/>
        <v>9.0370179501075842E-3</v>
      </c>
      <c r="AV1781" s="73">
        <f t="shared" ca="1" si="639"/>
        <v>1.0090370179501076</v>
      </c>
      <c r="AW1781" s="74">
        <f ca="1">PRODUCT(AV$4:AV1781)</f>
        <v>7382407.6127288705</v>
      </c>
      <c r="BO1781" s="70">
        <f t="shared" si="644"/>
        <v>1778</v>
      </c>
      <c r="BP1781" s="171">
        <f t="shared" ca="1" si="643"/>
        <v>0.114</v>
      </c>
      <c r="BQ1781" s="172">
        <f t="shared" ca="1" si="640"/>
        <v>9.0370179501075842E-3</v>
      </c>
      <c r="BR1781" s="172">
        <f t="shared" ca="1" si="645"/>
        <v>1.3545716417443307E-7</v>
      </c>
    </row>
    <row r="1782" spans="44:70">
      <c r="AR1782" s="69">
        <f t="shared" si="637"/>
        <v>149</v>
      </c>
      <c r="AS1782" s="70">
        <f t="shared" si="641"/>
        <v>1779</v>
      </c>
      <c r="AT1782" s="71">
        <f t="shared" ca="1" si="642"/>
        <v>1.1643929048980205E-7</v>
      </c>
      <c r="AU1782" s="72">
        <f t="shared" ca="1" si="638"/>
        <v>9.0370179501075842E-3</v>
      </c>
      <c r="AV1782" s="73">
        <f t="shared" ca="1" si="639"/>
        <v>1.0090370179501076</v>
      </c>
      <c r="AW1782" s="74">
        <f ca="1">PRODUCT(AV$4:AV1782)</f>
        <v>7449122.5628401125</v>
      </c>
      <c r="BO1782" s="70">
        <f t="shared" si="644"/>
        <v>1779</v>
      </c>
      <c r="BP1782" s="171">
        <f t="shared" ca="1" si="643"/>
        <v>0.114</v>
      </c>
      <c r="BQ1782" s="172">
        <f t="shared" ca="1" si="640"/>
        <v>9.0370179501075842E-3</v>
      </c>
      <c r="BR1782" s="172">
        <f t="shared" ca="1" si="645"/>
        <v>1.3424399874805271E-7</v>
      </c>
    </row>
    <row r="1783" spans="44:70">
      <c r="AR1783" s="69">
        <f t="shared" si="637"/>
        <v>149</v>
      </c>
      <c r="AS1783" s="70">
        <f t="shared" si="641"/>
        <v>1780</v>
      </c>
      <c r="AT1783" s="71">
        <f t="shared" ca="1" si="642"/>
        <v>1.1538702653154792E-7</v>
      </c>
      <c r="AU1783" s="72">
        <f t="shared" ca="1" si="638"/>
        <v>9.0370179501075842E-3</v>
      </c>
      <c r="AV1783" s="73">
        <f t="shared" ca="1" si="639"/>
        <v>1.0090370179501076</v>
      </c>
      <c r="AW1783" s="74">
        <f ca="1">PRODUCT(AV$4:AV1783)</f>
        <v>7516440.4171530502</v>
      </c>
      <c r="BO1783" s="70">
        <f t="shared" si="644"/>
        <v>1780</v>
      </c>
      <c r="BP1783" s="171">
        <f t="shared" ca="1" si="643"/>
        <v>0.114</v>
      </c>
      <c r="BQ1783" s="172">
        <f t="shared" ca="1" si="640"/>
        <v>9.0370179501075842E-3</v>
      </c>
      <c r="BR1783" s="172">
        <f t="shared" ca="1" si="645"/>
        <v>1.330416985303214E-7</v>
      </c>
    </row>
    <row r="1784" spans="44:70">
      <c r="AR1784" s="69">
        <f t="shared" si="637"/>
        <v>149</v>
      </c>
      <c r="AS1784" s="70">
        <f t="shared" si="641"/>
        <v>1781</v>
      </c>
      <c r="AT1784" s="71">
        <f t="shared" ca="1" si="642"/>
        <v>1.1434427190157278E-7</v>
      </c>
      <c r="AU1784" s="72">
        <f t="shared" ca="1" si="638"/>
        <v>9.0370179501075842E-3</v>
      </c>
      <c r="AV1784" s="73">
        <f t="shared" ca="1" si="639"/>
        <v>1.0090370179501076</v>
      </c>
      <c r="AW1784" s="74">
        <f ca="1">PRODUCT(AV$4:AV1784)</f>
        <v>7584366.6241237763</v>
      </c>
      <c r="BO1784" s="70">
        <f t="shared" si="644"/>
        <v>1781</v>
      </c>
      <c r="BP1784" s="171">
        <f t="shared" ca="1" si="643"/>
        <v>0.114</v>
      </c>
      <c r="BQ1784" s="172">
        <f t="shared" ca="1" si="640"/>
        <v>9.0370179501075842E-3</v>
      </c>
      <c r="BR1784" s="172">
        <f t="shared" ca="1" si="645"/>
        <v>1.3185016621154301E-7</v>
      </c>
    </row>
    <row r="1785" spans="44:70">
      <c r="AR1785" s="69">
        <f t="shared" si="637"/>
        <v>149</v>
      </c>
      <c r="AS1785" s="70">
        <f t="shared" si="641"/>
        <v>1782</v>
      </c>
      <c r="AT1785" s="71">
        <f t="shared" ca="1" si="642"/>
        <v>1.1331094066390629E-7</v>
      </c>
      <c r="AU1785" s="72">
        <f t="shared" ca="1" si="638"/>
        <v>9.0370179501075842E-3</v>
      </c>
      <c r="AV1785" s="73">
        <f t="shared" ca="1" si="639"/>
        <v>1.0090370179501076</v>
      </c>
      <c r="AW1785" s="74">
        <f ca="1">PRODUCT(AV$4:AV1785)</f>
        <v>7652906.6814461797</v>
      </c>
      <c r="BO1785" s="70">
        <f t="shared" si="644"/>
        <v>1782</v>
      </c>
      <c r="BP1785" s="171">
        <f t="shared" ca="1" si="643"/>
        <v>0.114</v>
      </c>
      <c r="BQ1785" s="172">
        <f t="shared" ca="1" si="640"/>
        <v>9.0370179501075842E-3</v>
      </c>
      <c r="BR1785" s="172">
        <f t="shared" ca="1" si="645"/>
        <v>1.3066930535353502E-7</v>
      </c>
    </row>
    <row r="1786" spans="44:70">
      <c r="AR1786" s="69">
        <f t="shared" si="637"/>
        <v>149</v>
      </c>
      <c r="AS1786" s="70">
        <f t="shared" si="641"/>
        <v>1783</v>
      </c>
      <c r="AT1786" s="71">
        <f t="shared" ca="1" si="642"/>
        <v>1.1228694765918299E-7</v>
      </c>
      <c r="AU1786" s="72">
        <f t="shared" ca="1" si="638"/>
        <v>9.0370179501075842E-3</v>
      </c>
      <c r="AV1786" s="73">
        <f t="shared" ca="1" si="639"/>
        <v>1.0090370179501076</v>
      </c>
      <c r="AW1786" s="74">
        <f ca="1">PRODUCT(AV$4:AV1786)</f>
        <v>7722066.1364969071</v>
      </c>
      <c r="BO1786" s="70">
        <f t="shared" si="644"/>
        <v>1783</v>
      </c>
      <c r="BP1786" s="171">
        <f t="shared" ca="1" si="643"/>
        <v>0.114</v>
      </c>
      <c r="BQ1786" s="172">
        <f t="shared" ca="1" si="640"/>
        <v>9.0370179501075842E-3</v>
      </c>
      <c r="BR1786" s="172">
        <f t="shared" ca="1" si="645"/>
        <v>1.2949902038182314E-7</v>
      </c>
    </row>
    <row r="1787" spans="44:70">
      <c r="AR1787" s="69">
        <f t="shared" si="637"/>
        <v>149</v>
      </c>
      <c r="AS1787" s="70">
        <f t="shared" si="641"/>
        <v>1784</v>
      </c>
      <c r="AT1787" s="71">
        <f t="shared" ca="1" si="642"/>
        <v>1.1127220849762417E-7</v>
      </c>
      <c r="AU1787" s="72">
        <f t="shared" ca="1" si="638"/>
        <v>9.0370179501075842E-3</v>
      </c>
      <c r="AV1787" s="73">
        <f t="shared" ca="1" si="639"/>
        <v>1.0090370179501076</v>
      </c>
      <c r="AW1787" s="74">
        <f ca="1">PRODUCT(AV$4:AV1787)</f>
        <v>7791850.5867843479</v>
      </c>
      <c r="BO1787" s="70">
        <f t="shared" si="644"/>
        <v>1784</v>
      </c>
      <c r="BP1787" s="171">
        <f t="shared" ca="1" si="643"/>
        <v>0.114</v>
      </c>
      <c r="BQ1787" s="172">
        <f t="shared" ca="1" si="640"/>
        <v>9.0370179501075842E-3</v>
      </c>
      <c r="BR1787" s="172">
        <f t="shared" ca="1" si="645"/>
        <v>1.2833921657790587E-7</v>
      </c>
    </row>
    <row r="1788" spans="44:70">
      <c r="AR1788" s="69">
        <f t="shared" si="637"/>
        <v>149</v>
      </c>
      <c r="AS1788" s="70">
        <f t="shared" si="641"/>
        <v>1785</v>
      </c>
      <c r="AT1788" s="71">
        <f t="shared" ca="1" si="642"/>
        <v>1.1026663955208303E-7</v>
      </c>
      <c r="AU1788" s="72">
        <f t="shared" ca="1" si="638"/>
        <v>9.0370179501075842E-3</v>
      </c>
      <c r="AV1788" s="73">
        <f t="shared" ca="1" si="639"/>
        <v>1.0090370179501076</v>
      </c>
      <c r="AW1788" s="74">
        <f ca="1">PRODUCT(AV$4:AV1788)</f>
        <v>7862265.6804016745</v>
      </c>
      <c r="BO1788" s="70">
        <f t="shared" si="644"/>
        <v>1785</v>
      </c>
      <c r="BP1788" s="171">
        <f t="shared" ca="1" si="643"/>
        <v>0.114</v>
      </c>
      <c r="BQ1788" s="172">
        <f t="shared" ca="1" si="640"/>
        <v>9.0370179501075842E-3</v>
      </c>
      <c r="BR1788" s="172">
        <f t="shared" ca="1" si="645"/>
        <v>1.2718980007158832E-7</v>
      </c>
    </row>
    <row r="1789" spans="44:70">
      <c r="AR1789" s="69">
        <f t="shared" si="637"/>
        <v>149</v>
      </c>
      <c r="AS1789" s="70">
        <f t="shared" si="641"/>
        <v>1786</v>
      </c>
      <c r="AT1789" s="71">
        <f t="shared" ca="1" si="642"/>
        <v>1.0927015795115282E-7</v>
      </c>
      <c r="AU1789" s="72">
        <f t="shared" ca="1" si="638"/>
        <v>9.0370179501075842E-3</v>
      </c>
      <c r="AV1789" s="73">
        <f t="shared" ca="1" si="639"/>
        <v>1.0090370179501076</v>
      </c>
      <c r="AW1789" s="74">
        <f ca="1">PRODUCT(AV$4:AV1789)</f>
        <v>7933317.1164839789</v>
      </c>
      <c r="BO1789" s="70">
        <f t="shared" si="644"/>
        <v>1786</v>
      </c>
      <c r="BP1789" s="171">
        <f t="shared" ca="1" si="643"/>
        <v>0.114</v>
      </c>
      <c r="BQ1789" s="172">
        <f t="shared" ca="1" si="640"/>
        <v>9.0370179501075842E-3</v>
      </c>
      <c r="BR1789" s="172">
        <f t="shared" ca="1" si="645"/>
        <v>1.260506778333848E-7</v>
      </c>
    </row>
    <row r="1790" spans="44:70">
      <c r="AR1790" s="69">
        <f t="shared" si="637"/>
        <v>149</v>
      </c>
      <c r="AS1790" s="70">
        <f t="shared" si="641"/>
        <v>1787</v>
      </c>
      <c r="AT1790" s="71">
        <f t="shared" ca="1" si="642"/>
        <v>1.0828268157233716E-7</v>
      </c>
      <c r="AU1790" s="72">
        <f t="shared" ca="1" si="638"/>
        <v>9.0370179501075842E-3</v>
      </c>
      <c r="AV1790" s="73">
        <f t="shared" ca="1" si="639"/>
        <v>1.0090370179501076</v>
      </c>
      <c r="AW1790" s="74">
        <f ca="1">PRODUCT(AV$4:AV1790)</f>
        <v>8005010.6456695404</v>
      </c>
      <c r="BO1790" s="70">
        <f t="shared" si="644"/>
        <v>1787</v>
      </c>
      <c r="BP1790" s="171">
        <f t="shared" ca="1" si="643"/>
        <v>0.114</v>
      </c>
      <c r="BQ1790" s="172">
        <f t="shared" ca="1" si="640"/>
        <v>9.0370179501075842E-3</v>
      </c>
      <c r="BR1790" s="172">
        <f t="shared" ca="1" si="645"/>
        <v>1.2492175766698922E-7</v>
      </c>
    </row>
    <row r="1791" spans="44:70">
      <c r="AR1791" s="69">
        <f t="shared" si="637"/>
        <v>149</v>
      </c>
      <c r="AS1791" s="70">
        <f t="shared" si="641"/>
        <v>1788</v>
      </c>
      <c r="AT1791" s="71">
        <f t="shared" ca="1" si="642"/>
        <v>1.0730412903528216E-7</v>
      </c>
      <c r="AU1791" s="72">
        <f t="shared" ca="1" si="638"/>
        <v>9.0370179501075842E-3</v>
      </c>
      <c r="AV1791" s="73">
        <f t="shared" ca="1" si="639"/>
        <v>1.0090370179501076</v>
      </c>
      <c r="AW1791" s="74">
        <f ca="1">PRODUCT(AV$4:AV1791)</f>
        <v>8077352.0705652582</v>
      </c>
      <c r="BO1791" s="70">
        <f t="shared" si="644"/>
        <v>1788</v>
      </c>
      <c r="BP1791" s="171">
        <f t="shared" ca="1" si="643"/>
        <v>0.114</v>
      </c>
      <c r="BQ1791" s="172">
        <f t="shared" ca="1" si="640"/>
        <v>9.0370179501075842E-3</v>
      </c>
      <c r="BR1791" s="172">
        <f t="shared" ca="1" si="645"/>
        <v>1.2380294820181318E-7</v>
      </c>
    </row>
    <row r="1792" spans="44:70">
      <c r="AR1792" s="69">
        <f t="shared" si="637"/>
        <v>150</v>
      </c>
      <c r="AS1792" s="70">
        <f t="shared" si="641"/>
        <v>1789</v>
      </c>
      <c r="AT1792" s="71">
        <f t="shared" ca="1" si="642"/>
        <v>1.0633441969506965E-7</v>
      </c>
      <c r="AU1792" s="72">
        <f t="shared" ca="1" si="638"/>
        <v>9.0370179501075842E-3</v>
      </c>
      <c r="AV1792" s="73">
        <f t="shared" ca="1" si="639"/>
        <v>1.0090370179501076</v>
      </c>
      <c r="AW1792" s="74">
        <f ca="1">PRODUCT(AV$4:AV1792)</f>
        <v>8150347.2462162953</v>
      </c>
      <c r="BO1792" s="70">
        <f t="shared" si="644"/>
        <v>1789</v>
      </c>
      <c r="BP1792" s="171">
        <f t="shared" ca="1" si="643"/>
        <v>0.114</v>
      </c>
      <c r="BQ1792" s="172">
        <f t="shared" ca="1" si="640"/>
        <v>9.0370179501075842E-3</v>
      </c>
      <c r="BR1792" s="172">
        <f t="shared" ca="1" si="645"/>
        <v>1.2269415888559075E-7</v>
      </c>
    </row>
    <row r="1793" spans="9:70">
      <c r="AR1793" s="69">
        <f t="shared" si="637"/>
        <v>150</v>
      </c>
      <c r="AS1793" s="70">
        <f t="shared" si="641"/>
        <v>1790</v>
      </c>
      <c r="AT1793" s="71">
        <f t="shared" ca="1" si="642"/>
        <v>1.0537347363557103E-7</v>
      </c>
      <c r="AU1793" s="72">
        <f t="shared" ca="1" si="638"/>
        <v>9.0370179501075842E-3</v>
      </c>
      <c r="AV1793" s="73">
        <f t="shared" ca="1" si="639"/>
        <v>1.0090370179501076</v>
      </c>
      <c r="AW1793" s="74">
        <f ca="1">PRODUCT(AV$4:AV1793)</f>
        <v>8224002.0805799617</v>
      </c>
      <c r="BO1793" s="70">
        <f t="shared" si="644"/>
        <v>1790</v>
      </c>
      <c r="BP1793" s="171">
        <f t="shared" ca="1" si="643"/>
        <v>0.114</v>
      </c>
      <c r="BQ1793" s="172">
        <f t="shared" ca="1" si="640"/>
        <v>9.0370179501075842E-3</v>
      </c>
      <c r="BR1793" s="172">
        <f t="shared" ca="1" si="645"/>
        <v>1.2159529997704943E-7</v>
      </c>
    </row>
    <row r="1794" spans="9:70">
      <c r="AR1794" s="69">
        <f t="shared" si="637"/>
        <v>150</v>
      </c>
      <c r="AS1794" s="70">
        <f t="shared" si="641"/>
        <v>1791</v>
      </c>
      <c r="AT1794" s="71">
        <f t="shared" ca="1" si="642"/>
        <v>1.0442121166286119E-7</v>
      </c>
      <c r="AU1794" s="72">
        <f t="shared" ca="1" si="638"/>
        <v>9.0370179501075842E-3</v>
      </c>
      <c r="AV1794" s="73">
        <f t="shared" ca="1" si="639"/>
        <v>1.0090370179501076</v>
      </c>
      <c r="AW1794" s="74">
        <f ca="1">PRODUCT(AV$4:AV1794)</f>
        <v>8298322.5350038847</v>
      </c>
      <c r="BO1794" s="70">
        <f t="shared" si="644"/>
        <v>1791</v>
      </c>
      <c r="BP1794" s="171">
        <f t="shared" ca="1" si="643"/>
        <v>0.114</v>
      </c>
      <c r="BQ1794" s="172">
        <f t="shared" ca="1" si="640"/>
        <v>9.0370179501075842E-3</v>
      </c>
      <c r="BR1794" s="172">
        <f t="shared" ca="1" si="645"/>
        <v>1.2050628253864694E-7</v>
      </c>
    </row>
    <row r="1795" spans="9:70">
      <c r="AR1795" s="69">
        <f t="shared" si="637"/>
        <v>150</v>
      </c>
      <c r="AS1795" s="70">
        <f t="shared" si="641"/>
        <v>1792</v>
      </c>
      <c r="AT1795" s="71">
        <f t="shared" ca="1" si="642"/>
        <v>1.0347755529869192E-7</v>
      </c>
      <c r="AU1795" s="72">
        <f t="shared" ca="1" si="638"/>
        <v>9.0370179501075842E-3</v>
      </c>
      <c r="AV1795" s="73">
        <f t="shared" ca="1" si="639"/>
        <v>1.0090370179501076</v>
      </c>
      <c r="AW1795" s="74">
        <f ca="1">PRODUCT(AV$4:AV1795)</f>
        <v>8373314.624708497</v>
      </c>
      <c r="BO1795" s="70">
        <f t="shared" si="644"/>
        <v>1792</v>
      </c>
      <c r="BP1795" s="171">
        <f t="shared" ca="1" si="643"/>
        <v>0.114</v>
      </c>
      <c r="BQ1795" s="172">
        <f t="shared" ca="1" si="640"/>
        <v>9.0370179501075842E-3</v>
      </c>
      <c r="BR1795" s="172">
        <f t="shared" ca="1" si="645"/>
        <v>1.1942701842937287E-7</v>
      </c>
    </row>
    <row r="1796" spans="9:70">
      <c r="AR1796" s="69">
        <f t="shared" si="637"/>
        <v>150</v>
      </c>
      <c r="AS1796" s="70">
        <f t="shared" si="641"/>
        <v>1793</v>
      </c>
      <c r="AT1796" s="71">
        <f t="shared" ca="1" si="642"/>
        <v>1.025424267740244E-7</v>
      </c>
      <c r="AU1796" s="72">
        <f t="shared" ca="1" si="638"/>
        <v>9.0370179501075842E-3</v>
      </c>
      <c r="AV1796" s="73">
        <f t="shared" ca="1" si="639"/>
        <v>1.0090370179501076</v>
      </c>
      <c r="AW1796" s="74">
        <f ca="1">PRODUCT(AV$4:AV1796)</f>
        <v>8448984.4192738868</v>
      </c>
      <c r="BO1796" s="70">
        <f t="shared" si="644"/>
        <v>1793</v>
      </c>
      <c r="BP1796" s="171">
        <f t="shared" ca="1" si="643"/>
        <v>0.114</v>
      </c>
      <c r="BQ1796" s="172">
        <f t="shared" ca="1" si="640"/>
        <v>9.0370179501075842E-3</v>
      </c>
      <c r="BR1796" s="172">
        <f t="shared" ca="1" si="645"/>
        <v>1.1835742029761489E-7</v>
      </c>
    </row>
    <row r="1797" spans="9:70">
      <c r="AR1797" s="69">
        <f t="shared" ref="AR1797:AR1803" si="646">ROUNDDOWN((AS1797-1)/12,0)+1</f>
        <v>150</v>
      </c>
      <c r="AS1797" s="70">
        <f t="shared" si="641"/>
        <v>1794</v>
      </c>
      <c r="AT1797" s="71">
        <f t="shared" ca="1" si="642"/>
        <v>1.0161574902261995E-7</v>
      </c>
      <c r="AU1797" s="72">
        <f t="shared" ref="AU1797:AU1803" ca="1" si="647">IF($AU$2="Yes",BQ1797,((1+$AH$21)^(1/12))-1)</f>
        <v>9.0370179501075842E-3</v>
      </c>
      <c r="AV1797" s="73">
        <f t="shared" ref="AV1797:AV1803" ca="1" si="648">(1+AU1797)</f>
        <v>1.0090370179501076</v>
      </c>
      <c r="AW1797" s="74">
        <f ca="1">PRODUCT(AV$4:AV1797)</f>
        <v>8525338.0431310441</v>
      </c>
      <c r="BO1797" s="70">
        <f t="shared" si="644"/>
        <v>1794</v>
      </c>
      <c r="BP1797" s="171">
        <f t="shared" ca="1" si="643"/>
        <v>0.114</v>
      </c>
      <c r="BQ1797" s="172">
        <f t="shared" ref="BQ1797:BQ1803" ca="1" si="649">(1+BP1797)^(1/12)-1</f>
        <v>9.0370179501075842E-3</v>
      </c>
      <c r="BR1797" s="172">
        <f t="shared" ca="1" si="645"/>
        <v>1.1729740157408887E-7</v>
      </c>
    </row>
    <row r="1798" spans="9:70">
      <c r="AR1798" s="69">
        <f t="shared" si="646"/>
        <v>150</v>
      </c>
      <c r="AS1798" s="70">
        <f t="shared" ref="AS1798:AS1803" si="650">AS1797+1</f>
        <v>1795</v>
      </c>
      <c r="AT1798" s="71">
        <f t="shared" ref="AT1798:AT1803" ca="1" si="651">(1-AU1798)*AT1797</f>
        <v>1.0069744567468891E-7</v>
      </c>
      <c r="AU1798" s="72">
        <f t="shared" ca="1" si="647"/>
        <v>9.0370179501075842E-3</v>
      </c>
      <c r="AV1798" s="73">
        <f t="shared" ca="1" si="648"/>
        <v>1.0090370179501076</v>
      </c>
      <c r="AW1798" s="74">
        <f ca="1">PRODUCT(AV$4:AV1798)</f>
        <v>8602381.6760575548</v>
      </c>
      <c r="BO1798" s="70">
        <f t="shared" si="644"/>
        <v>1795</v>
      </c>
      <c r="BP1798" s="171">
        <f t="shared" ref="BP1798:BP1803" ca="1" si="652">VLOOKUP(BO1798,$BT$4:$BX$13,5,TRUE)/100</f>
        <v>0.114</v>
      </c>
      <c r="BQ1798" s="172">
        <f t="shared" ca="1" si="649"/>
        <v>9.0370179501075842E-3</v>
      </c>
      <c r="BR1798" s="172">
        <f t="shared" ca="1" si="645"/>
        <v>1.1624687646483223E-7</v>
      </c>
    </row>
    <row r="1799" spans="9:70">
      <c r="AR1799" s="69">
        <f t="shared" si="646"/>
        <v>150</v>
      </c>
      <c r="AS1799" s="70">
        <f t="shared" si="650"/>
        <v>1796</v>
      </c>
      <c r="AT1799" s="71">
        <f t="shared" ca="1" si="651"/>
        <v>9.9787441050596762E-8</v>
      </c>
      <c r="AU1799" s="72">
        <f t="shared" ca="1" si="647"/>
        <v>9.0370179501075842E-3</v>
      </c>
      <c r="AV1799" s="73">
        <f t="shared" ca="1" si="648"/>
        <v>1.0090370179501076</v>
      </c>
      <c r="AW1799" s="74">
        <f ca="1">PRODUCT(AV$4:AV1799)</f>
        <v>8680121.5536777638</v>
      </c>
      <c r="BO1799" s="70">
        <f t="shared" si="644"/>
        <v>1796</v>
      </c>
      <c r="BP1799" s="171">
        <f t="shared" ca="1" si="652"/>
        <v>0.114</v>
      </c>
      <c r="BQ1799" s="172">
        <f t="shared" ca="1" si="649"/>
        <v>9.0370179501075842E-3</v>
      </c>
      <c r="BR1799" s="172">
        <f t="shared" ca="1" si="645"/>
        <v>1.1520575994426017E-7</v>
      </c>
    </row>
    <row r="1800" spans="9:70">
      <c r="AR1800" s="69">
        <f t="shared" si="646"/>
        <v>150</v>
      </c>
      <c r="AS1800" s="70">
        <f t="shared" si="650"/>
        <v>1797</v>
      </c>
      <c r="AT1800" s="71">
        <f t="shared" ca="1" si="651"/>
        <v>9.8885660154627215E-8</v>
      </c>
      <c r="AU1800" s="72">
        <f t="shared" ca="1" si="647"/>
        <v>9.0370179501075842E-3</v>
      </c>
      <c r="AV1800" s="73">
        <f t="shared" ca="1" si="648"/>
        <v>1.0090370179501076</v>
      </c>
      <c r="AW1800" s="74">
        <f ca="1">PRODUCT(AV$4:AV1800)</f>
        <v>8758563.9679674655</v>
      </c>
      <c r="BO1800" s="70">
        <f t="shared" si="644"/>
        <v>1797</v>
      </c>
      <c r="BP1800" s="171">
        <f t="shared" ca="1" si="652"/>
        <v>0.114</v>
      </c>
      <c r="BQ1800" s="172">
        <f t="shared" ca="1" si="649"/>
        <v>9.0370179501075842E-3</v>
      </c>
      <c r="BR1800" s="172">
        <f t="shared" ca="1" si="645"/>
        <v>1.1417396774828393E-7</v>
      </c>
    </row>
    <row r="1801" spans="9:70">
      <c r="AR1801" s="69">
        <f t="shared" si="646"/>
        <v>150</v>
      </c>
      <c r="AS1801" s="70">
        <f t="shared" si="650"/>
        <v>1798</v>
      </c>
      <c r="AT1801" s="71">
        <f t="shared" ca="1" si="651"/>
        <v>9.7992028668801615E-8</v>
      </c>
      <c r="AU1801" s="72">
        <f t="shared" ca="1" si="647"/>
        <v>9.0370179501075842E-3</v>
      </c>
      <c r="AV1801" s="73">
        <f t="shared" ca="1" si="648"/>
        <v>1.0090370179501076</v>
      </c>
      <c r="AW1801" s="74">
        <f ca="1">PRODUCT(AV$4:AV1801)</f>
        <v>8837715.2677631527</v>
      </c>
      <c r="BO1801" s="70">
        <f t="shared" si="644"/>
        <v>1798</v>
      </c>
      <c r="BP1801" s="171">
        <f t="shared" ca="1" si="652"/>
        <v>0.114</v>
      </c>
      <c r="BQ1801" s="172">
        <f t="shared" ca="1" si="649"/>
        <v>9.0370179501075842E-3</v>
      </c>
      <c r="BR1801" s="172">
        <f t="shared" ca="1" si="645"/>
        <v>1.1315141636749082E-7</v>
      </c>
    </row>
    <row r="1802" spans="9:70">
      <c r="AR1802" s="69">
        <f t="shared" si="646"/>
        <v>150</v>
      </c>
      <c r="AS1802" s="70">
        <f t="shared" si="650"/>
        <v>1799</v>
      </c>
      <c r="AT1802" s="71">
        <f t="shared" ca="1" si="651"/>
        <v>9.7106472946754203E-8</v>
      </c>
      <c r="AU1802" s="72">
        <f t="shared" ca="1" si="647"/>
        <v>9.0370179501075842E-3</v>
      </c>
      <c r="AV1802" s="73">
        <f t="shared" ca="1" si="648"/>
        <v>1.0090370179501076</v>
      </c>
      <c r="AW1802" s="74">
        <f ca="1">PRODUCT(AV$4:AV1802)</f>
        <v>8917581.8592758682</v>
      </c>
      <c r="BO1802" s="70">
        <f t="shared" si="644"/>
        <v>1799</v>
      </c>
      <c r="BP1802" s="171">
        <f t="shared" ca="1" si="652"/>
        <v>0.114</v>
      </c>
      <c r="BQ1802" s="172">
        <f t="shared" ca="1" si="649"/>
        <v>9.0370179501075842E-3</v>
      </c>
      <c r="BR1802" s="172">
        <f t="shared" ca="1" si="645"/>
        <v>1.1213802304038529E-7</v>
      </c>
    </row>
    <row r="1803" spans="9:70">
      <c r="AR1803" s="132">
        <f t="shared" si="646"/>
        <v>150</v>
      </c>
      <c r="AS1803" s="133">
        <f t="shared" si="650"/>
        <v>1800</v>
      </c>
      <c r="AT1803" s="134">
        <f t="shared" ca="1" si="651"/>
        <v>9.6228920007662745E-8</v>
      </c>
      <c r="AU1803" s="135">
        <f t="shared" ca="1" si="647"/>
        <v>9.0370179501075842E-3</v>
      </c>
      <c r="AV1803" s="136">
        <f t="shared" ca="1" si="648"/>
        <v>1.0090370179501076</v>
      </c>
      <c r="AW1803" s="137">
        <f ca="1">PRODUCT(AV$4:AV1803)</f>
        <v>8998170.206609698</v>
      </c>
      <c r="BO1803" s="70">
        <f t="shared" si="644"/>
        <v>1800</v>
      </c>
      <c r="BP1803" s="171">
        <f t="shared" ca="1" si="652"/>
        <v>0.114</v>
      </c>
      <c r="BQ1803" s="172">
        <f t="shared" ca="1" si="649"/>
        <v>9.0370179501075842E-3</v>
      </c>
      <c r="BR1803" s="172">
        <f t="shared" ca="1" si="645"/>
        <v>1.1113370574669047E-7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  <c r="BO1804" s="70"/>
      <c r="BP1804" s="171"/>
      <c r="BQ1804" s="172"/>
      <c r="BR1804" s="172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1:C11"/>
    <mergeCell ref="B23:C26"/>
    <mergeCell ref="S2:S3"/>
    <mergeCell ref="W2:W3"/>
    <mergeCell ref="X2:X3"/>
  </mergeCells>
  <dataValidations count="8"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Starting age must be between 50 and 85" sqref="C3" xr:uid="{DDD4423B-71CF-4FEA-AFBB-058E50B15A71}">
      <formula1>45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  <dataValidation type="list" allowBlank="1" showInputMessage="1" showErrorMessage="1" sqref="C6" xr:uid="{3FF90E92-5BDB-4C25-B1C4-7A9FB195E0CA}">
      <formula1>"5 years, 10 years, 15 years, 20 years"</formula1>
    </dataValidation>
    <dataValidation type="list" allowBlank="1" showInputMessage="1" showErrorMessage="1" sqref="AU2" xr:uid="{32BE67E1-D21A-4412-8F7A-38F8B58CDBC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90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LivingAnnuity</vt:lpstr>
      <vt:lpstr>VersionRecord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2025-10-22T17:05:41Z</dcterms:modified>
</cp:coreProperties>
</file>